
<file path=[Content_Types].xml><?xml version="1.0" encoding="utf-8"?>
<Types xmlns="http://schemas.openxmlformats.org/package/2006/content-types">
  <Default Extension="data" ContentType="application/vnd.openxmlformats-officedocument.model+data"/>
  <Default Extension="png" ContentType="image/png"/>
  <Default Extension="rels" ContentType="application/vnd.openxmlformats-package.relationships+xml"/>
  <Default Extension="svg" ContentType="image/svg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Definition2.xml" ContentType="application/vnd.openxmlformats-officedocument.spreadsheetml.pivotCacheDefinition+xml"/>
  <Override PartName="/xl/pivotCache/pivotCacheDefinition3.xml" ContentType="application/vnd.openxmlformats-officedocument.spreadsheetml.pivotCacheDefinition+xml"/>
  <Override PartName="/xl/pivotCache/pivotCacheDefinition4.xml" ContentType="application/vnd.openxmlformats-officedocument.spreadsheetml.pivotCacheDefinition+xml"/>
  <Override PartName="/xl/pivotCache/pivotCacheDefinition5.xml" ContentType="application/vnd.openxmlformats-officedocument.spreadsheetml.pivotCacheDefinition+xml"/>
  <Override PartName="/xl/pivotCache/pivotCacheDefinition6.xml" ContentType="application/vnd.openxmlformats-officedocument.spreadsheetml.pivotCacheDefinition+xml"/>
  <Override PartName="/xl/pivotCache/pivotCacheDefinition7.xml" ContentType="application/vnd.openxmlformats-officedocument.spreadsheetml.pivotCacheDefinition+xml"/>
  <Override PartName="/xl/pivotCache/pivotCacheDefinition8.xml" ContentType="application/vnd.openxmlformats-officedocument.spreadsheetml.pivotCacheDefinition+xml"/>
  <Override PartName="/xl/pivotCache/pivotCacheDefinition9.xml" ContentType="application/vnd.openxmlformats-officedocument.spreadsheetml.pivotCacheDefinition+xml"/>
  <Override PartName="/xl/pivotCache/pivotCacheDefinition10.xml" ContentType="application/vnd.openxmlformats-officedocument.spreadsheetml.pivotCacheDefinition+xml"/>
  <Override PartName="/xl/pivotCache/pivotCacheDefinition11.xml" ContentType="application/vnd.openxmlformats-officedocument.spreadsheetml.pivotCacheDefinition+xml"/>
  <Override PartName="/xl/pivotCache/pivotCacheDefinition12.xml" ContentType="application/vnd.openxmlformats-officedocument.spreadsheetml.pivotCacheDefinition+xml"/>
  <Override PartName="/xl/pivotCache/pivotCacheDefinition13.xml" ContentType="application/vnd.openxmlformats-officedocument.spreadsheetml.pivotCacheDefinition+xml"/>
  <Override PartName="/xl/pivotCache/pivotCacheDefinition14.xml" ContentType="application/vnd.openxmlformats-officedocument.spreadsheetml.pivotCacheDefinition+xml"/>
  <Override PartName="/xl/pivotCache/pivotCacheDefinition15.xml" ContentType="application/vnd.openxmlformats-officedocument.spreadsheetml.pivotCacheDefinition+xml"/>
  <Override PartName="/xl/pivotCache/pivotCacheDefinition16.xml" ContentType="application/vnd.openxmlformats-officedocument.spreadsheetml.pivotCacheDefinition+xml"/>
  <Override PartName="/xl/pivotCache/pivotCacheDefinition17.xml" ContentType="application/vnd.openxmlformats-officedocument.spreadsheetml.pivotCacheDefinition+xml"/>
  <Override PartName="/xl/slicerCaches/slicerCache1.xml" ContentType="application/vnd.ms-excel.slicerCache+xml"/>
  <Override PartName="/xl/slicerCaches/slicerCache2.xml" ContentType="application/vnd.ms-excel.slicerCache+xml"/>
  <Override PartName="/xl/slicerCaches/slicerCache3.xml" ContentType="application/vnd.ms-excel.slicerCache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pivotTables/pivotTable7.xml" ContentType="application/vnd.openxmlformats-officedocument.spreadsheetml.pivotTable+xml"/>
  <Override PartName="/xl/pivotTables/pivotTable8.xml" ContentType="application/vnd.openxmlformats-officedocument.spreadsheetml.pivotTable+xml"/>
  <Override PartName="/xl/pivotTables/pivotTable9.xml" ContentType="application/vnd.openxmlformats-officedocument.spreadsheetml.pivotTable+xml"/>
  <Override PartName="/xl/pivotTables/pivotTable10.xml" ContentType="application/vnd.openxmlformats-officedocument.spreadsheetml.pivotTable+xml"/>
  <Override PartName="/xl/pivotTables/pivotTable11.xml" ContentType="application/vnd.openxmlformats-officedocument.spreadsheetml.pivotTable+xml"/>
  <Override PartName="/xl/pivotTables/pivotTable12.xml" ContentType="application/vnd.openxmlformats-officedocument.spreadsheetml.pivotTable+xml"/>
  <Override PartName="/xl/pivotTables/pivotTable13.xml" ContentType="application/vnd.openxmlformats-officedocument.spreadsheetml.pivotTable+xml"/>
  <Override PartName="/xl/pivotTables/pivotTable14.xml" ContentType="application/vnd.openxmlformats-officedocument.spreadsheetml.pivotTable+xml"/>
  <Override PartName="/xl/pivotTables/pivotTable15.xml" ContentType="application/vnd.openxmlformats-officedocument.spreadsheetml.pivotTable+xml"/>
  <Override PartName="/xl/drawings/drawing1.xml" ContentType="application/vnd.openxmlformats-officedocument.drawing+xml"/>
  <Override PartName="/xl/slicers/slicer1.xml" ContentType="application/vnd.ms-excel.slicer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charts/chartEx1.xml" ContentType="application/vnd.ms-office.chartex+xml"/>
  <Override PartName="/xl/charts/style10.xml" ContentType="application/vnd.ms-office.chartstyle+xml"/>
  <Override PartName="/xl/charts/colors10.xml" ContentType="application/vnd.ms-office.chartcolorstyle+xml"/>
  <Override PartName="/xl/charts/chart10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drawings/drawing2.xml" ContentType="application/vnd.openxmlformats-officedocument.drawing+xml"/>
  <Override PartName="/xl/slicers/slicer2.xml" ContentType="application/vnd.ms-excel.slicer+xml"/>
  <Override PartName="/xl/charts/chart11.xml" ContentType="application/vnd.openxmlformats-officedocument.drawingml.chart+xml"/>
  <Override PartName="/xl/charts/chart12.xml" ContentType="application/vnd.openxmlformats-officedocument.drawingml.chart+xml"/>
  <Override PartName="/xl/charts/chart13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charts/chart14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charts/chart15.xml" ContentType="application/vnd.openxmlformats-officedocument.drawingml.chart+xml"/>
  <Override PartName="/xl/charts/style14.xml" ContentType="application/vnd.ms-office.chartstyle+xml"/>
  <Override PartName="/xl/charts/colors14.xml" ContentType="application/vnd.ms-office.chartcolorstyle+xml"/>
  <Override PartName="/xl/charts/chart16.xml" ContentType="application/vnd.openxmlformats-officedocument.drawingml.chart+xml"/>
  <Override PartName="/xl/charts/style15.xml" ContentType="application/vnd.ms-office.chartstyle+xml"/>
  <Override PartName="/xl/charts/colors15.xml" ContentType="application/vnd.ms-office.chartcolorstyle+xml"/>
  <Override PartName="/xl/charts/chart17.xml" ContentType="application/vnd.openxmlformats-officedocument.drawingml.chart+xml"/>
  <Override PartName="/xl/charts/style16.xml" ContentType="application/vnd.ms-office.chartstyle+xml"/>
  <Override PartName="/xl/charts/colors16.xml" ContentType="application/vnd.ms-office.chartcolorstyle+xml"/>
  <Override PartName="/xl/charts/chart18.xml" ContentType="application/vnd.openxmlformats-officedocument.drawingml.chart+xml"/>
  <Override PartName="/xl/charts/style17.xml" ContentType="application/vnd.ms-office.chartstyle+xml"/>
  <Override PartName="/xl/charts/colors17.xml" ContentType="application/vnd.ms-office.chartcolorstyle+xml"/>
  <Override PartName="/xl/charts/chart19.xml" ContentType="application/vnd.openxmlformats-officedocument.drawingml.chart+xml"/>
  <Override PartName="/xl/charts/style18.xml" ContentType="application/vnd.ms-office.chartstyle+xml"/>
  <Override PartName="/xl/charts/colors18.xml" ContentType="application/vnd.ms-office.chartcolorstyle+xml"/>
  <Override PartName="/xl/charts/chartEx2.xml" ContentType="application/vnd.ms-office.chartex+xml"/>
  <Override PartName="/xl/charts/style19.xml" ContentType="application/vnd.ms-office.chartstyle+xml"/>
  <Override PartName="/xl/charts/colors19.xml" ContentType="application/vnd.ms-office.chartcolorstyle+xml"/>
  <Override PartName="/xl/charts/chart20.xml" ContentType="application/vnd.openxmlformats-officedocument.drawingml.chart+xml"/>
  <Override PartName="/xl/charts/style20.xml" ContentType="application/vnd.ms-office.chartstyle+xml"/>
  <Override PartName="/xl/charts/colors20.xml" ContentType="application/vnd.ms-office.chartcolorstyle+xml"/>
  <Override PartName="/xl/persons/person.xml" ContentType="application/vnd.ms-excel.person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731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803dc81083b5deea/Desktop/DataAnalyst/Portfolio en Excel/"/>
    </mc:Choice>
  </mc:AlternateContent>
  <xr:revisionPtr revIDLastSave="0" documentId="14_{5C5F9D81-C26C-41C7-88CC-8C2DF0588206}" xr6:coauthVersionLast="47" xr6:coauthVersionMax="47" xr10:uidLastSave="{00000000-0000-0000-0000-000000000000}"/>
  <bookViews>
    <workbookView xWindow="7590" yWindow="3705" windowWidth="23235" windowHeight="15915" activeTab="2" xr2:uid="{D639BBF4-E6C9-4C0D-8D2D-56072CFECE86}"/>
  </bookViews>
  <sheets>
    <sheet name="Datos" sheetId="1" r:id="rId1"/>
    <sheet name="TD" sheetId="2" r:id="rId2"/>
    <sheet name="Dashboard" sheetId="3" r:id="rId3"/>
  </sheets>
  <definedNames>
    <definedName name="_xlchart.v5.0" hidden="1">TD!$D$46</definedName>
    <definedName name="_xlchart.v5.1" hidden="1">TD!$D$47:$D$53</definedName>
    <definedName name="_xlchart.v5.2" hidden="1">TD!$E$46</definedName>
    <definedName name="_xlchart.v5.3" hidden="1">TD!$E$47:$E$53</definedName>
    <definedName name="_xlchart.v5.4" hidden="1">TD!$D$46</definedName>
    <definedName name="_xlchart.v5.5" hidden="1">TD!$D$47:$D$53</definedName>
    <definedName name="_xlchart.v5.6" hidden="1">TD!$E$46</definedName>
    <definedName name="_xlchart.v5.7" hidden="1">TD!$E$47:$E$53</definedName>
    <definedName name="_xlcn.WorksheetConnection_Libro2Datos1" hidden="1">DATOS[]</definedName>
    <definedName name="SegmentaciónDeDatos_Empaque">#N/A</definedName>
    <definedName name="SegmentaciónDeDatos_Region">#N/A</definedName>
    <definedName name="SegmentaciónDeDatos_Subcategoria">#N/A</definedName>
  </definedNames>
  <calcPr calcId="191029"/>
  <pivotCaches>
    <pivotCache cacheId="0" r:id="rId4"/>
    <pivotCache cacheId="1" r:id="rId5"/>
    <pivotCache cacheId="2" r:id="rId6"/>
    <pivotCache cacheId="3" r:id="rId7"/>
    <pivotCache cacheId="4" r:id="rId8"/>
    <pivotCache cacheId="5" r:id="rId9"/>
    <pivotCache cacheId="6" r:id="rId10"/>
    <pivotCache cacheId="7" r:id="rId11"/>
    <pivotCache cacheId="8" r:id="rId12"/>
    <pivotCache cacheId="9" r:id="rId13"/>
    <pivotCache cacheId="10" r:id="rId14"/>
    <pivotCache cacheId="11" r:id="rId15"/>
    <pivotCache cacheId="12" r:id="rId16"/>
    <pivotCache cacheId="13" r:id="rId17"/>
    <pivotCache cacheId="14" r:id="rId18"/>
  </pivotCaches>
  <extLst>
    <ext xmlns:x14="http://schemas.microsoft.com/office/spreadsheetml/2009/9/main" uri="{876F7934-8845-4945-9796-88D515C7AA90}">
      <x14:pivotCaches>
        <pivotCache cacheId="15" r:id="rId19"/>
        <pivotCache cacheId="16" r:id="rId20"/>
      </x14:pivotCaches>
    </ext>
    <ext xmlns:x14="http://schemas.microsoft.com/office/spreadsheetml/2009/9/main" uri="{BBE1A952-AA13-448e-AADC-164F8A28A991}">
      <x14:slicerCaches>
        <x14:slicerCache r:id="rId21"/>
        <x14:slicerCache r:id="rId22"/>
        <x14:slicerCache r:id="rId23"/>
      </x14:slicerCaches>
    </ext>
    <ext xmlns:x14="http://schemas.microsoft.com/office/spreadsheetml/2009/9/main" uri="{79F54976-1DA5-4618-B147-4CDE4B953A38}">
      <x14:workbookPr/>
    </ext>
    <ext xmlns:x15="http://schemas.microsoft.com/office/spreadsheetml/2010/11/main" uri="{140A7094-0E35-4892-8432-C4D2E57EDEB5}">
      <x15:workbookPr chartTrackingRefBase="1"/>
    </ext>
    <ext xmlns:x15="http://schemas.microsoft.com/office/spreadsheetml/2010/11/main" uri="{FCE2AD5D-F65C-4FA6-A056-5C36A1767C68}">
      <x15:dataModel>
        <x15:modelTables>
          <x15:modelTable id="Datos" name="Datos" connection="WorksheetConnection_Libro2!Datos"/>
        </x15:modelTables>
        <x15:extLst>
          <ext xmlns:x16="http://schemas.microsoft.com/office/spreadsheetml/2014/11/main" uri="{9835A34E-60A6-4A7C-AAB8-D5F71C897F49}">
            <x16:modelTimeGroupings>
              <x16:modelTimeGrouping tableName="Datos" columnName="Fecha_envio" columnId="Fecha_envio">
                <x16:calculatedTimeColumn columnName="Fecha_envio (año)" columnId="Fecha_envio (año)" contentType="years" isSelected="1"/>
                <x16:calculatedTimeColumn columnName="Fecha_envio (trimestre)" columnId="Fecha_envio (trimestre)" contentType="quarters" isSelected="1"/>
                <x16:calculatedTimeColumn columnName="Fecha_envio (índice de meses)" columnId="Fecha_envio (índice de meses)" contentType="monthsindex" isSelected="1"/>
                <x16:calculatedTimeColumn columnName="Fecha_envio (mes)" columnId="Fecha_envio (mes)" contentType="months" isSelected="1"/>
              </x16:modelTimeGrouping>
            </x16:modelTimeGroupings>
          </ext>
        </x15:extLst>
      </x15:dataModel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B74" i="2" l="1"/>
  <c r="E60" i="2"/>
  <c r="E61" i="2"/>
  <c r="E62" i="2"/>
  <c r="E63" i="2"/>
  <c r="E64" i="2"/>
  <c r="E65" i="2"/>
  <c r="E66" i="2"/>
  <c r="E67" i="2"/>
  <c r="E68" i="2"/>
  <c r="E69" i="2"/>
  <c r="E70" i="2"/>
  <c r="E59" i="2"/>
  <c r="D41" i="2"/>
  <c r="D40" i="2"/>
  <c r="D39" i="2"/>
  <c r="D38" i="2"/>
  <c r="D33" i="2"/>
  <c r="D32" i="2"/>
  <c r="D31" i="2"/>
  <c r="D30" i="2"/>
  <c r="D22" i="2"/>
  <c r="D23" i="2"/>
  <c r="D24" i="2"/>
  <c r="D21" i="2"/>
  <c r="F16" i="2"/>
  <c r="F13" i="2"/>
  <c r="F10" i="2"/>
  <c r="F7" i="2"/>
  <c r="F4" i="2"/>
  <c r="G59" i="2"/>
  <c r="G60" i="2"/>
  <c r="G61" i="2"/>
  <c r="F63" i="2"/>
  <c r="E48" i="2"/>
  <c r="E31" i="2"/>
  <c r="C13" i="2"/>
  <c r="F61" i="2"/>
  <c r="E50" i="2"/>
  <c r="E30" i="2"/>
  <c r="C10" i="2"/>
  <c r="F62" i="2"/>
  <c r="G62" i="2"/>
  <c r="G63" i="2"/>
  <c r="G64" i="2"/>
  <c r="F65" i="2"/>
  <c r="E52" i="2"/>
  <c r="E23" i="2"/>
  <c r="C4" i="2"/>
  <c r="E47" i="2"/>
  <c r="F70" i="2"/>
  <c r="F60" i="2"/>
  <c r="E51" i="2"/>
  <c r="C7" i="2"/>
  <c r="G65" i="2"/>
  <c r="F66" i="2"/>
  <c r="E49" i="2"/>
  <c r="E22" i="2"/>
  <c r="F68" i="2"/>
  <c r="E21" i="2"/>
  <c r="E38" i="2"/>
  <c r="E33" i="2"/>
  <c r="E53" i="2"/>
  <c r="C16" i="2"/>
  <c r="E24" i="2"/>
  <c r="G66" i="2"/>
  <c r="G67" i="2"/>
  <c r="F67" i="2"/>
  <c r="E41" i="2"/>
  <c r="F64" i="2"/>
  <c r="E40" i="2"/>
  <c r="F69" i="2"/>
  <c r="E39" i="2"/>
  <c r="F59" i="2"/>
  <c r="E32" i="2"/>
  <c r="G68" i="2"/>
  <c r="G69" i="2"/>
  <c r="G70" i="2"/>
  <c r="F48" i="2" l="1"/>
  <c r="F52" i="2"/>
  <c r="E54" i="2"/>
  <c r="E42" i="2"/>
  <c r="F38" i="2" s="1"/>
  <c r="G38" i="2" s="1"/>
  <c r="G22" i="2"/>
  <c r="G23" i="2"/>
  <c r="G24" i="2"/>
  <c r="G31" i="2"/>
  <c r="G32" i="2"/>
  <c r="G33" i="2"/>
  <c r="F30" i="2"/>
  <c r="F31" i="2"/>
  <c r="F32" i="2"/>
  <c r="F33" i="2"/>
  <c r="F21" i="2"/>
  <c r="F22" i="2"/>
  <c r="F23" i="2"/>
  <c r="F24" i="2"/>
  <c r="G4" i="2"/>
  <c r="G7" i="2"/>
  <c r="G10" i="2"/>
  <c r="G13" i="2"/>
  <c r="G16" i="2"/>
  <c r="F49" i="2" l="1"/>
  <c r="F53" i="2"/>
  <c r="F41" i="2"/>
  <c r="G41" i="2" s="1"/>
  <c r="F40" i="2"/>
  <c r="G40" i="2" s="1"/>
  <c r="F39" i="2"/>
  <c r="G39" i="2" s="1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C7A9519C-7924-4F70-90BC-F296CA26F25F}" keepAlive="1" name="ThisWorkbookDataModel" description="Modelo de datos" type="5" refreshedVersion="7" minRefreshableVersion="5" background="1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  <connection id="2" xr16:uid="{FFAAEACD-096D-493A-9E88-88741F43FC24}" name="WorksheetConnection_Libro2!Datos" type="102" refreshedVersion="7" minRefreshableVersion="5">
    <extLst>
      <ext xmlns:x15="http://schemas.microsoft.com/office/spreadsheetml/2010/11/main" uri="{DE250136-89BD-433C-8126-D09CA5730AF9}">
        <x15:connection id="Datos" autoDelete="1">
          <x15:rangePr sourceName="_xlcn.WorksheetConnection_Libro2Datos1"/>
        </x15:connection>
      </ext>
    </extLst>
  </connection>
</connections>
</file>

<file path=xl/sharedStrings.xml><?xml version="1.0" encoding="utf-8"?>
<sst xmlns="http://schemas.openxmlformats.org/spreadsheetml/2006/main" count="75689" uniqueCount="2126">
  <si>
    <t>Id</t>
  </si>
  <si>
    <t>Fecha_orden</t>
  </si>
  <si>
    <t>Prioridad</t>
  </si>
  <si>
    <t>Categoria</t>
  </si>
  <si>
    <t>Subcategoria</t>
  </si>
  <si>
    <t>Producto</t>
  </si>
  <si>
    <t>Cantidad</t>
  </si>
  <si>
    <t>Ventas</t>
  </si>
  <si>
    <t>Margen</t>
  </si>
  <si>
    <t>Descuento</t>
  </si>
  <si>
    <t>Utilidad</t>
  </si>
  <si>
    <t>Precio_venta</t>
  </si>
  <si>
    <t>Precio_costo</t>
  </si>
  <si>
    <t>Costo_envio</t>
  </si>
  <si>
    <t>Modo_envio</t>
  </si>
  <si>
    <t>Nombre_cliente</t>
  </si>
  <si>
    <t>Region</t>
  </si>
  <si>
    <t>Segmento</t>
  </si>
  <si>
    <t>Empaque</t>
  </si>
  <si>
    <t>Fecha_envio</t>
  </si>
  <si>
    <t>Baja</t>
  </si>
  <si>
    <t>Elementos de oficina</t>
  </si>
  <si>
    <t>Organizadores</t>
  </si>
  <si>
    <t>Eldon Base for stackable storage shelf, platinum</t>
  </si>
  <si>
    <t>Aereo regular</t>
  </si>
  <si>
    <t>Muhammed MacIntyre</t>
  </si>
  <si>
    <t>Ecuador</t>
  </si>
  <si>
    <t>Negocio</t>
  </si>
  <si>
    <t>Caja larga</t>
  </si>
  <si>
    <t>Regular</t>
  </si>
  <si>
    <t>Tijeras</t>
  </si>
  <si>
    <t>Kleencut Forged Office Shears by Acme United Corporation</t>
  </si>
  <si>
    <t>Ruben Dartt</t>
  </si>
  <si>
    <t>Bolivia</t>
  </si>
  <si>
    <t>Corporativo</t>
  </si>
  <si>
    <t>Paquete pequeno</t>
  </si>
  <si>
    <t>Alta</t>
  </si>
  <si>
    <t>Tecnologia</t>
  </si>
  <si>
    <t>Perifericos</t>
  </si>
  <si>
    <t>Imation 3.5 IBM Diskettes, 10/Box</t>
  </si>
  <si>
    <t>Liz Pelletier</t>
  </si>
  <si>
    <t>Paraguay</t>
  </si>
  <si>
    <t>Muebles</t>
  </si>
  <si>
    <t>Mobiliario</t>
  </si>
  <si>
    <t>Tenex Contemporary Contur Chairmats for Low and Medium Pile Carpet, Computer, 39" x 49"</t>
  </si>
  <si>
    <t>Caja mediana</t>
  </si>
  <si>
    <t>Mesas</t>
  </si>
  <si>
    <t>KI Conference Tables</t>
  </si>
  <si>
    <t>Terrestre</t>
  </si>
  <si>
    <t>Caja grande</t>
  </si>
  <si>
    <t>Telefonos</t>
  </si>
  <si>
    <t>Bell Sonecor JB700 Caller ID</t>
  </si>
  <si>
    <t>Boligrafos</t>
  </si>
  <si>
    <t>Dixon Ticonderoga Core-Lock Colored Pencils</t>
  </si>
  <si>
    <t>Julie Creighton</t>
  </si>
  <si>
    <t>Bolsa</t>
  </si>
  <si>
    <t>CF 688</t>
  </si>
  <si>
    <t>Caja pequena</t>
  </si>
  <si>
    <t>Critica</t>
  </si>
  <si>
    <t>6162i</t>
  </si>
  <si>
    <t>Sample Company A</t>
  </si>
  <si>
    <t>Oficina en casa</t>
  </si>
  <si>
    <t>Verbatim DVD-R, 4.7GB, Spindle, WE, Blank, Ink Jet/Thermal, 20/Spindle</t>
  </si>
  <si>
    <t>Tamara Dahlen</t>
  </si>
  <si>
    <t>Argentina</t>
  </si>
  <si>
    <t>Newell 340</t>
  </si>
  <si>
    <t>Arthur Gainer</t>
  </si>
  <si>
    <t>Consumidor</t>
  </si>
  <si>
    <t>Advantus Employee of the Month Certificate Frame, 11 x 13-1/2</t>
  </si>
  <si>
    <t>Jonathan Doherty</t>
  </si>
  <si>
    <t>Newell 308</t>
  </si>
  <si>
    <t>Aereo expreso</t>
  </si>
  <si>
    <t>Ligas</t>
  </si>
  <si>
    <t>Super Bands, 12/Pack</t>
  </si>
  <si>
    <t>Helen Wasserman</t>
  </si>
  <si>
    <t>Chile</t>
  </si>
  <si>
    <t>Polyproplyene Holder</t>
  </si>
  <si>
    <t>SC7868i</t>
  </si>
  <si>
    <t>Keith Dawkins</t>
  </si>
  <si>
    <t>Normal</t>
  </si>
  <si>
    <t>Etiquetas</t>
  </si>
  <si>
    <t>Avery 498</t>
  </si>
  <si>
    <t>Craig Yedwab</t>
  </si>
  <si>
    <t>Peru</t>
  </si>
  <si>
    <t>Papel</t>
  </si>
  <si>
    <t>Xerox 217</t>
  </si>
  <si>
    <t>Pauline Chand</t>
  </si>
  <si>
    <t>Maquinas de oficina</t>
  </si>
  <si>
    <t>Canon MP41DH Printing Calculator</t>
  </si>
  <si>
    <t>Roy Collins</t>
  </si>
  <si>
    <t>Computer Printout Paper with Letter-Trim Perforations</t>
  </si>
  <si>
    <t>Filing/Storage Totes and Swivel Casters</t>
  </si>
  <si>
    <t>Librerias</t>
  </si>
  <si>
    <t>O'Sullivan Elevations Bookcase, Cherry Finish</t>
  </si>
  <si>
    <t>Emily Phan</t>
  </si>
  <si>
    <t>Colombia</t>
  </si>
  <si>
    <t>Safco Industrial Wire Shelving</t>
  </si>
  <si>
    <t>Michael Dominguez</t>
  </si>
  <si>
    <t>Imation 3.5", DISKETTE 44766 HGHLD3.52HD/FM, 10/Pack</t>
  </si>
  <si>
    <t>Anne Pryor</t>
  </si>
  <si>
    <t>i270</t>
  </si>
  <si>
    <t>Valerie Takahito</t>
  </si>
  <si>
    <t>Eldon Simplefile Box Office</t>
  </si>
  <si>
    <t>Justin Hirsh</t>
  </si>
  <si>
    <t>Master Caster Door Stop, Large Neon Orange</t>
  </si>
  <si>
    <t>Maria Zettner</t>
  </si>
  <si>
    <t>Serrated Blade or Curved Handle Hand Letter Openers</t>
  </si>
  <si>
    <t>Dixon Ticonderoga Core-Lock Colored Pencils, 48-Color Set</t>
  </si>
  <si>
    <t>Brad Thomas</t>
  </si>
  <si>
    <t>Acme 8" Straight Scissors</t>
  </si>
  <si>
    <t>Penelope Sewall</t>
  </si>
  <si>
    <t>Eldon Expressions Wood Desk Accessories, Oak</t>
  </si>
  <si>
    <t>Bart Folk</t>
  </si>
  <si>
    <t>Xerox 193</t>
  </si>
  <si>
    <t>Decoflex Hanging Personal Folder File, Blue</t>
  </si>
  <si>
    <t>Newell 314</t>
  </si>
  <si>
    <t>Karen Ferguson</t>
  </si>
  <si>
    <t>Prismacolor Color Pencil Set</t>
  </si>
  <si>
    <t>Nu-Dell Executive Frame</t>
  </si>
  <si>
    <t>Matt Abelman</t>
  </si>
  <si>
    <t>Carpetas</t>
  </si>
  <si>
    <t>GBC Standard Therm-A-Bind Covers</t>
  </si>
  <si>
    <t>Peter Fuller</t>
  </si>
  <si>
    <t>Boston 1645 Deluxe Heavier-Duty Electric Pencil Sharpener</t>
  </si>
  <si>
    <t>Erin Creighton</t>
  </si>
  <si>
    <t>StarTAC ST7762</t>
  </si>
  <si>
    <t>Accesorios</t>
  </si>
  <si>
    <t>Hoover WindTunnel Plus Canister Vacuum</t>
  </si>
  <si>
    <t>Sean Braxton</t>
  </si>
  <si>
    <t>Xerox 1984</t>
  </si>
  <si>
    <t>Liz Willingham</t>
  </si>
  <si>
    <t>Tennsco Lockers, Gray</t>
  </si>
  <si>
    <t>Caja redonda</t>
  </si>
  <si>
    <t>Wilson Jones Four-Pocket Poly Binders</t>
  </si>
  <si>
    <t>Sonia Sunley</t>
  </si>
  <si>
    <t>3M Organizer Strips</t>
  </si>
  <si>
    <t>Paul Lucas</t>
  </si>
  <si>
    <t>Rediform Wirebound "Phone Memo" Message Book, 11 x 5-3/4</t>
  </si>
  <si>
    <t>Dorris Love</t>
  </si>
  <si>
    <t>Sobres</t>
  </si>
  <si>
    <t>#6 3/4 Gummed Flap White Envelopes</t>
  </si>
  <si>
    <t>1.7 Cubic Foot Compact "Cube" Office Refrigerators</t>
  </si>
  <si>
    <t>Barry French</t>
  </si>
  <si>
    <t>Cardinal Slant-D Ring Binder, Heavy Gauge Vinyl</t>
  </si>
  <si>
    <t>Fellowes Staxonsteel Drawer Files</t>
  </si>
  <si>
    <t>Sanjit Chand</t>
  </si>
  <si>
    <t>I888 World Phone</t>
  </si>
  <si>
    <t>Giulietta Weimer</t>
  </si>
  <si>
    <t>Xerox 1997</t>
  </si>
  <si>
    <t>Staples Standard Envelopes</t>
  </si>
  <si>
    <t>Dario Medina</t>
  </si>
  <si>
    <t>Xerox 1964</t>
  </si>
  <si>
    <t>VTech VT20-2481 2.4GHz Two-Line Phone System w/Answering Machine</t>
  </si>
  <si>
    <t>Frank Gastineau</t>
  </si>
  <si>
    <t>DXL Angle-View Binders with Locking Rings, Black</t>
  </si>
  <si>
    <t>Michelle Tran</t>
  </si>
  <si>
    <t>Advantus Push Pins, Aluminum Head</t>
  </si>
  <si>
    <t>Quartet Alpha White Chalk, 12/Pack</t>
  </si>
  <si>
    <t>Dean Percer</t>
  </si>
  <si>
    <t>Accessory4</t>
  </si>
  <si>
    <t>Henry MacAllister</t>
  </si>
  <si>
    <t>O'Sullivan 2-Shelf Heavy-Duty Bookcases</t>
  </si>
  <si>
    <t>Ricardo Block</t>
  </si>
  <si>
    <t>80 Minute CD-R Spindle, 100/Pack - Staples</t>
  </si>
  <si>
    <t>Bevis 36 x 72 Conference Tables</t>
  </si>
  <si>
    <t>Cari Sayre</t>
  </si>
  <si>
    <t>BPI Conference Tables</t>
  </si>
  <si>
    <t>Sonia Cooley</t>
  </si>
  <si>
    <t>Avery 501</t>
  </si>
  <si>
    <t>Tracy Poddar</t>
  </si>
  <si>
    <t>Avery Hi-Liter Pen Style Six-Color Fluorescent Set</t>
  </si>
  <si>
    <t>Harmony HEPA Quiet Air Purifiers</t>
  </si>
  <si>
    <t>Jennifer Halladay</t>
  </si>
  <si>
    <t>Stuart Calhoun</t>
  </si>
  <si>
    <t>Hewlett-Packard cp1700 [D, PS] Series Color Inkjet Printers</t>
  </si>
  <si>
    <t>Robert Barroso</t>
  </si>
  <si>
    <t>Hot File 7-Pocket, Floor Stand</t>
  </si>
  <si>
    <t>Xerox 190</t>
  </si>
  <si>
    <t>Tony Sayre</t>
  </si>
  <si>
    <t>Xerox 1950</t>
  </si>
  <si>
    <t>iDENi80s</t>
  </si>
  <si>
    <t>Candace McMahon</t>
  </si>
  <si>
    <t>Panasonic KP-350BK Electric Pencil Sharpener with Auto Stop</t>
  </si>
  <si>
    <t>Matt Collins</t>
  </si>
  <si>
    <t>Hanging Personal Folder File</t>
  </si>
  <si>
    <t>Staples Bulk Pack Metal Binder Clips</t>
  </si>
  <si>
    <t>Darrin Martin</t>
  </si>
  <si>
    <t>Art Foster</t>
  </si>
  <si>
    <t>R380</t>
  </si>
  <si>
    <t>Clay Rozendal</t>
  </si>
  <si>
    <t>Belkin 6 Outlet Metallic Surge Strip</t>
  </si>
  <si>
    <t>Valerie Dominguez</t>
  </si>
  <si>
    <t>Tapetes</t>
  </si>
  <si>
    <t>Lifetime Advantage Folding Chairs, 4/Carton</t>
  </si>
  <si>
    <t>Sam Craven</t>
  </si>
  <si>
    <t>Global Leather &amp; Oak Executive Chair, Burgundy</t>
  </si>
  <si>
    <t>Arthur Prichep</t>
  </si>
  <si>
    <t>Holmes HEPA Air Purifier</t>
  </si>
  <si>
    <t>Carlos Soltero</t>
  </si>
  <si>
    <t>G.E. Longer-Life Indoor Recessed Floodlight Bulbs</t>
  </si>
  <si>
    <t>Avery 481</t>
  </si>
  <si>
    <t>Sung Chung</t>
  </si>
  <si>
    <t>Xerox 1976</t>
  </si>
  <si>
    <t>V3682</t>
  </si>
  <si>
    <t>Xerox 1922</t>
  </si>
  <si>
    <t>Ken Brennan</t>
  </si>
  <si>
    <t>Xerox 195</t>
  </si>
  <si>
    <t>Joe Elijah</t>
  </si>
  <si>
    <t>Portfile Personal File Boxes</t>
  </si>
  <si>
    <t>Xerox 1928</t>
  </si>
  <si>
    <t>Sheri Gordon</t>
  </si>
  <si>
    <t>Angle-D Binders with Locking Rings, Label Holders</t>
  </si>
  <si>
    <t>Carl Jackson</t>
  </si>
  <si>
    <t>SAFCO Mobile Desk Side File, Wire Frame</t>
  </si>
  <si>
    <t>Nu-Dell Leatherette Frames</t>
  </si>
  <si>
    <t>Dave Hallsten</t>
  </si>
  <si>
    <t>Balt Split Level Computer Training Table</t>
  </si>
  <si>
    <t>O'Sullivan Living Dimensions 2-Shelf Bookcases</t>
  </si>
  <si>
    <t>Tamara Chand</t>
  </si>
  <si>
    <t>Xerox 1939</t>
  </si>
  <si>
    <t>SAFCO Commercial Wire Shelving, Black</t>
  </si>
  <si>
    <t>Monica Federle</t>
  </si>
  <si>
    <t>Hon 4070 Series Pagoda Round Back Stacking Chairs</t>
  </si>
  <si>
    <t>Bill Eplett</t>
  </si>
  <si>
    <t>GBC Binding covers</t>
  </si>
  <si>
    <t>Harold Engle</t>
  </si>
  <si>
    <t>Acme Forged Steel Scissors with Black Enamel Handles</t>
  </si>
  <si>
    <t>Duane Huffman</t>
  </si>
  <si>
    <t>Xerox 198</t>
  </si>
  <si>
    <t>Dorothy Badders</t>
  </si>
  <si>
    <t>Newell 326</t>
  </si>
  <si>
    <t>Sarah Jordon</t>
  </si>
  <si>
    <t>Avery Poly Binder Pockets</t>
  </si>
  <si>
    <t>Susan MacKendrick</t>
  </si>
  <si>
    <t>Deflect-o EconoMat Studded, No Bevel Mat for Low Pile Carpeting</t>
  </si>
  <si>
    <t>Panasonic KX-P1150 Dot Matrix Printer</t>
  </si>
  <si>
    <t>Belkin 8 Outlet SurgeMaster II Gold Surge Protector with Phone Protection</t>
  </si>
  <si>
    <t>Caroline Jumper</t>
  </si>
  <si>
    <t>Xerox 23</t>
  </si>
  <si>
    <t>Avery White Multi-Purpose Labels</t>
  </si>
  <si>
    <t>Thomas Boland</t>
  </si>
  <si>
    <t>Hewlett-Packard Deskjet 5550 Color Inkjet Printer</t>
  </si>
  <si>
    <t>Roy French</t>
  </si>
  <si>
    <t>Xerox 1949</t>
  </si>
  <si>
    <t>Darrin Van Huff</t>
  </si>
  <si>
    <t>Bionaire 99.97% HEPA Air Cleaner</t>
  </si>
  <si>
    <t>Pamela Stobb</t>
  </si>
  <si>
    <t>Talkabout T8367</t>
  </si>
  <si>
    <t>Helen Abelman</t>
  </si>
  <si>
    <t>Hoover Portapower Portable Vacuum</t>
  </si>
  <si>
    <t>Sibella Parks</t>
  </si>
  <si>
    <t>Bagged Rubber Bands</t>
  </si>
  <si>
    <t>Peter McVee</t>
  </si>
  <si>
    <t>Dixon Prang Watercolor Pencils, 10-Color Set with Brush</t>
  </si>
  <si>
    <t>Rogers Handheld Barrel Pencil Sharpener</t>
  </si>
  <si>
    <t>Thais Sissman</t>
  </si>
  <si>
    <t>Fellowes Binding Cases</t>
  </si>
  <si>
    <t>Kean Nguyen</t>
  </si>
  <si>
    <t>AT&amp;T Black Trimline Phone, Model 210</t>
  </si>
  <si>
    <t>DAX Value U-Channel Document Frames, Easel Back</t>
  </si>
  <si>
    <t>Toby Swindell</t>
  </si>
  <si>
    <t>Xerox 1980</t>
  </si>
  <si>
    <t>Neola Schneider</t>
  </si>
  <si>
    <t>Advantus Map Pennant Flags and Round Head Tacks</t>
  </si>
  <si>
    <t>Alice McCarthy</t>
  </si>
  <si>
    <t>GBC ProClick Spines for 32-Hole Punch</t>
  </si>
  <si>
    <t>Olvera Toch</t>
  </si>
  <si>
    <t>Eugene Moren</t>
  </si>
  <si>
    <t>Avery Hi-Liter Smear-Safe Highlighters</t>
  </si>
  <si>
    <t>Sean O'Donnell</t>
  </si>
  <si>
    <t>Carlos Daly</t>
  </si>
  <si>
    <t>DS/HD IBM Formatted Diskettes, 200/Pack - Staples</t>
  </si>
  <si>
    <t>Tripp Lite Isotel 8 Ultra 8 Outlet Metal Surge</t>
  </si>
  <si>
    <t>Eldon Expressions Mahogany Wood Desk Collection</t>
  </si>
  <si>
    <t>David Kendrick</t>
  </si>
  <si>
    <t>Edward Nazzal</t>
  </si>
  <si>
    <t>Logitech Access Keyboard</t>
  </si>
  <si>
    <t>Sanjit Jacobs</t>
  </si>
  <si>
    <t>Hon 94000 Series Round Tables</t>
  </si>
  <si>
    <t>Avery Trapezoid Ring Binder, 3" Capacity, Black, 1040 sheets</t>
  </si>
  <si>
    <t>Karen Carlisle</t>
  </si>
  <si>
    <t>Kensington 7 Outlet MasterPiece Power Center with Fax/Phone Line Protection</t>
  </si>
  <si>
    <t>Meg O'Connel</t>
  </si>
  <si>
    <t>Belkin 8 Outlet SurgeMaster II Gold Surge Protector</t>
  </si>
  <si>
    <t>Anthony O'Donnell</t>
  </si>
  <si>
    <t>DAX Clear Channel Poster Frame</t>
  </si>
  <si>
    <t>Micro Innovations 104 Keyboard</t>
  </si>
  <si>
    <t>Luke Foster</t>
  </si>
  <si>
    <t>Phillina Ober</t>
  </si>
  <si>
    <t>Adams Phone Message Book, 200 Message Capacity, 8 1/16 x 11</t>
  </si>
  <si>
    <t>Wilson Jones 1" Hanging DublLock Ring Binders</t>
  </si>
  <si>
    <t>Claudia Miner</t>
  </si>
  <si>
    <t>DAX Wood Document Frame.</t>
  </si>
  <si>
    <t>Jim Kriz</t>
  </si>
  <si>
    <t>GBC Therma-A-Bind 250T Electric Binding System</t>
  </si>
  <si>
    <t>Mike Vittorini</t>
  </si>
  <si>
    <t>Holmes Replacement Filter for HEPA Air Cleaner, Very Large Room, HEPA Filter</t>
  </si>
  <si>
    <t>Peel-Off China Markers</t>
  </si>
  <si>
    <t>Stefania Perrino</t>
  </si>
  <si>
    <t>Avery Hanging File Binders</t>
  </si>
  <si>
    <t>Global Adaptabilities Conference Tables</t>
  </si>
  <si>
    <t>Jas O'Carroll</t>
  </si>
  <si>
    <t>Sharp EL500L Fraction Calculator</t>
  </si>
  <si>
    <t>Maureen Gastineau</t>
  </si>
  <si>
    <t>Panasonic KP-150 Electric Pencil Sharpener</t>
  </si>
  <si>
    <t>Hon Rectangular Conference Tables</t>
  </si>
  <si>
    <t>OIC Colored Binder Clips, Assorted Sizes</t>
  </si>
  <si>
    <t>Kelly Lampkin</t>
  </si>
  <si>
    <t>Ultra Commercial Grade Dual Valve Door Closer</t>
  </si>
  <si>
    <t>#10-4 1/8" x 9 1/2" Premium Diagonal Seam Envelopes</t>
  </si>
  <si>
    <t>Allen Rosenblatt</t>
  </si>
  <si>
    <t>Fellowes Stor/Drawer Steel Plus Storage Drawers</t>
  </si>
  <si>
    <t>Max Jones</t>
  </si>
  <si>
    <t>Hon Metal Bookcases, Putty</t>
  </si>
  <si>
    <t>Hallie Redmond</t>
  </si>
  <si>
    <t>Memorex 4.7GB DVD+RW, 3/Pack</t>
  </si>
  <si>
    <t>C-Line Peel &amp; Stick Add-On Filing Pockets, 8-3/4 x 5-1/8, 10/Pack</t>
  </si>
  <si>
    <t>Imation 3.5", RTS 247544 3M 3.5 DSDD, 10/Pack</t>
  </si>
  <si>
    <t>Anthony Witt</t>
  </si>
  <si>
    <t>T28 WORLD</t>
  </si>
  <si>
    <t>Jim Epp</t>
  </si>
  <si>
    <t>Wilson Jones 14 Line Acrylic Coated Pressboard Data Binders</t>
  </si>
  <si>
    <t>Wilson Jones Ledger-Size, Piano-Hinge Binder, 2", Blue</t>
  </si>
  <si>
    <t>Vinyl Sectional Post Binders</t>
  </si>
  <si>
    <t>Harold Dahlen</t>
  </si>
  <si>
    <t>Microsoft Internet Keyboard</t>
  </si>
  <si>
    <t>Muhammed Yedwab</t>
  </si>
  <si>
    <t>Ed Braxton</t>
  </si>
  <si>
    <t>Rubbermaid ClusterMat Chairmats, Mat Size- 66" x 60", Lip 20" x 11" -90 Degree Angle</t>
  </si>
  <si>
    <t>Hon 4-Shelf Metal Bookcases</t>
  </si>
  <si>
    <t>Sylvia Foulston</t>
  </si>
  <si>
    <t>Lesro Sheffield Collection Coffee Table, End Table, Center Table, Corner Table</t>
  </si>
  <si>
    <t>Thea Hendricks</t>
  </si>
  <si>
    <t>Avery 493</t>
  </si>
  <si>
    <t>Xerox 194</t>
  </si>
  <si>
    <t>Ionia McGrath</t>
  </si>
  <si>
    <t>Guy Armstrong</t>
  </si>
  <si>
    <t>Grip Seal Envelopes</t>
  </si>
  <si>
    <t>Aaron Smayling</t>
  </si>
  <si>
    <t>Barricks 18" x 48" Non-Folding Utility Table with Bottom Storage Shelf</t>
  </si>
  <si>
    <t>Karl Brown</t>
  </si>
  <si>
    <t>Sung Shariari</t>
  </si>
  <si>
    <t>Holmes Odor Grabber</t>
  </si>
  <si>
    <t>Craig Carroll</t>
  </si>
  <si>
    <t>Avery Printable Repositionable Plastic Tabs</t>
  </si>
  <si>
    <t>Lela Donovan</t>
  </si>
  <si>
    <t>GBC DocuBind TL300 Electric Binding System</t>
  </si>
  <si>
    <t>Storex DuraTech Recycled Plastic Frosted Binders</t>
  </si>
  <si>
    <t>Xerox 1981</t>
  </si>
  <si>
    <t>Nicole Brennan</t>
  </si>
  <si>
    <t>Fellowes Bankers Box Stor/Drawer Steel Plus</t>
  </si>
  <si>
    <t>Tanja Norvell</t>
  </si>
  <si>
    <t>Memorex 4.7GB DVD-RAM, 3/Pack</t>
  </si>
  <si>
    <t>Emily Grady</t>
  </si>
  <si>
    <t>Prang Drawing Pencil Set</t>
  </si>
  <si>
    <t>Sally Matthias</t>
  </si>
  <si>
    <t>BoxOffice By Design Rectangular and Half-Moon Meeting Room Tables</t>
  </si>
  <si>
    <t>Wilson Jones Impact Binders</t>
  </si>
  <si>
    <t>Lena Creighton</t>
  </si>
  <si>
    <t>Accessory20</t>
  </si>
  <si>
    <t>Eldon Antistatic Chair Mats for Low to Medium Pile Carpets</t>
  </si>
  <si>
    <t>Mitch Willingham</t>
  </si>
  <si>
    <t>Xerox 1973</t>
  </si>
  <si>
    <t>Wirebound Message Books, Four 2 3/4" x 5" Forms per Page, 600 Sets per Book</t>
  </si>
  <si>
    <t>Justin Knight</t>
  </si>
  <si>
    <t>Janet Lee</t>
  </si>
  <si>
    <t>g520</t>
  </si>
  <si>
    <t>Jim Radford</t>
  </si>
  <si>
    <t>LX 788</t>
  </si>
  <si>
    <t>Bush Westfield Collection Bookcases, Fully Assembled</t>
  </si>
  <si>
    <t>Ritsa Hightower</t>
  </si>
  <si>
    <t>Theone Pippenger</t>
  </si>
  <si>
    <t>Accessory37</t>
  </si>
  <si>
    <t>Corey Catlett</t>
  </si>
  <si>
    <t>Ibico Presentation Index for Binding Systems</t>
  </si>
  <si>
    <t>Bush Cubix Collection Bookcases, Fully Assembled</t>
  </si>
  <si>
    <t>Deluxe Rollaway Locking File with Drawer</t>
  </si>
  <si>
    <t>Frank Merwin</t>
  </si>
  <si>
    <t>Rush Hierlooms Collection Rich Wood Bookcases</t>
  </si>
  <si>
    <t>Ed Jacobs</t>
  </si>
  <si>
    <t>Avery 52</t>
  </si>
  <si>
    <t>Plymouth Boxed Rubber Bands by Plymouth</t>
  </si>
  <si>
    <t>Balt Solid Wood Rectangular Table</t>
  </si>
  <si>
    <t>Carol Darley</t>
  </si>
  <si>
    <t>Executive Impressions 12" Wall Clock</t>
  </si>
  <si>
    <t>Stefanie Holloman</t>
  </si>
  <si>
    <t>Noel Staavos</t>
  </si>
  <si>
    <t>Copiadoras</t>
  </si>
  <si>
    <t>Canon PC1060 Personal Laser Copier</t>
  </si>
  <si>
    <t>Advantus Rolling Storage Box</t>
  </si>
  <si>
    <t>Xerox 1979</t>
  </si>
  <si>
    <t>Okidata ML395C Color Dot Matrix Printer</t>
  </si>
  <si>
    <t>GBC DocuBind 200 Manual Binding Machine</t>
  </si>
  <si>
    <t>Shahid Shariari</t>
  </si>
  <si>
    <t>Staples SlimLine Pencil Sharpener</t>
  </si>
  <si>
    <t>SC-3160</t>
  </si>
  <si>
    <t>Barry Gonzalez</t>
  </si>
  <si>
    <t>TDK 4.7GB DVD-R</t>
  </si>
  <si>
    <t>Maribeth Schnelling</t>
  </si>
  <si>
    <t>Adesso Programmable 142-Key Keyboard</t>
  </si>
  <si>
    <t>Harold Ryan</t>
  </si>
  <si>
    <t>Peel &amp; Stick Add-On Corner Pockets</t>
  </si>
  <si>
    <t>Grant Thornton</t>
  </si>
  <si>
    <t>T60</t>
  </si>
  <si>
    <t>Ted Trevino</t>
  </si>
  <si>
    <t>GBC Pre-Punched Binding Paper, Plastic, White, 8-1/2" x 11"</t>
  </si>
  <si>
    <t>Carl Ludwig</t>
  </si>
  <si>
    <t>Maxell 3.5" DS/HD IBM-Formatted Diskettes, 10/Pack</t>
  </si>
  <si>
    <t>Newell 335</t>
  </si>
  <si>
    <t>Don Miller</t>
  </si>
  <si>
    <t>Belkin Premiere Surge Master II 8-outlet surge protector</t>
  </si>
  <si>
    <t>Linda Southworth</t>
  </si>
  <si>
    <t>Steel Personal Filing/Posting Tote</t>
  </si>
  <si>
    <t>Global Push Button Manager's Chair, Indigo</t>
  </si>
  <si>
    <t>Lena Radford</t>
  </si>
  <si>
    <t>Rediform S.O.S. Phone Message Books</t>
  </si>
  <si>
    <t>Dave Poirier</t>
  </si>
  <si>
    <t>Eldon Expressions Desk Accessory, Wood Pencil Holder, Oak</t>
  </si>
  <si>
    <t>Liz MacKendrick</t>
  </si>
  <si>
    <t>Rick Wilson</t>
  </si>
  <si>
    <t>Belkin OmniView SE Rackmount Kit</t>
  </si>
  <si>
    <t>Aleksandra Gannaway</t>
  </si>
  <si>
    <t>US Robotics 56K V.92 External Faxmodem</t>
  </si>
  <si>
    <t>Boston School Pro Electric Pencil Sharpener, 1670</t>
  </si>
  <si>
    <t>Strathmore Photo Mount Cards</t>
  </si>
  <si>
    <t>Sean Christensen</t>
  </si>
  <si>
    <t>Accessory35</t>
  </si>
  <si>
    <t>John Lucas</t>
  </si>
  <si>
    <t>GBC ProClick 150 Presentation Binding System</t>
  </si>
  <si>
    <t>Nona Balk</t>
  </si>
  <si>
    <t>#10 Self-Seal White Envelopes</t>
  </si>
  <si>
    <t>Art Ferguson</t>
  </si>
  <si>
    <t>Imation Printable White 80 Minute CD-R Spindle, 50/Pack</t>
  </si>
  <si>
    <t>Ed Ludwig</t>
  </si>
  <si>
    <t>Dana Halogen Swing-Arm Architect Lamp</t>
  </si>
  <si>
    <t>SANFORD Liquid Accent Tank-Style Highlighters</t>
  </si>
  <si>
    <t>Annie Cyprus</t>
  </si>
  <si>
    <t>Canon PC940 Copier</t>
  </si>
  <si>
    <t>Lisa Hazard</t>
  </si>
  <si>
    <t>Wausau Papers Astrobrights Colored Envelopes</t>
  </si>
  <si>
    <t>Southworth 25% Cotton Antique Laid Paper &amp; Envelopes</t>
  </si>
  <si>
    <t>Roger Barcio</t>
  </si>
  <si>
    <t>Tenex Personal Project File with Scoop Front Design, Black</t>
  </si>
  <si>
    <t>GBC Standard Plastic Binding Systems' Combs</t>
  </si>
  <si>
    <t>Joni Blumstein</t>
  </si>
  <si>
    <t>ACCOHIDE 3-Ring Binder, Blue, 1"</t>
  </si>
  <si>
    <t>Deanra Eno</t>
  </si>
  <si>
    <t>Hon Comfortask Task/Swivel Chairs</t>
  </si>
  <si>
    <t>Trudy Schmidt</t>
  </si>
  <si>
    <t>Xerox 204</t>
  </si>
  <si>
    <t>SAFCO Arco Folding Chair</t>
  </si>
  <si>
    <t>Becky Pak</t>
  </si>
  <si>
    <t>Eldon 200 Class Desk Accessories, Burgundy</t>
  </si>
  <si>
    <t>Newell 310</t>
  </si>
  <si>
    <t>Hammermill CopyPlus Copy Paper (20Lb. and 84 Bright)</t>
  </si>
  <si>
    <t>Susan Vittorini</t>
  </si>
  <si>
    <t>Wilson Jones Suede Grain Vinyl Binders</t>
  </si>
  <si>
    <t>Tom Stivers</t>
  </si>
  <si>
    <t>Sauder Facets Collection Locker/File Cabinet, Sky Alder Finish</t>
  </si>
  <si>
    <t>Euro Pro Shark Stick Mini Vacuum</t>
  </si>
  <si>
    <t>Alex Avila</t>
  </si>
  <si>
    <t>M3682</t>
  </si>
  <si>
    <t>StarTAC 6500</t>
  </si>
  <si>
    <t>DIXON Ticonderoga Erasable Checking Pencils</t>
  </si>
  <si>
    <t>Roy Phan</t>
  </si>
  <si>
    <t>Bevis Steel Folding Chairs</t>
  </si>
  <si>
    <t>Sung Pak</t>
  </si>
  <si>
    <t>Hon iLevel Computer Training Table</t>
  </si>
  <si>
    <t>Kean Thornton</t>
  </si>
  <si>
    <t>Newell 3-Hole Punched Plastic Slotted Magazine Holders for Binders</t>
  </si>
  <si>
    <t>Jeremy Ellison</t>
  </si>
  <si>
    <t>Joe Kamberova</t>
  </si>
  <si>
    <t>Xerox 207</t>
  </si>
  <si>
    <t>Xerox 216</t>
  </si>
  <si>
    <t>Sanyo Counter Height Refrigerator with Crisper, 3.6 Cubic Foot, Stainless Steel/Black</t>
  </si>
  <si>
    <t>Benjamin Venier</t>
  </si>
  <si>
    <t>Brian Moss</t>
  </si>
  <si>
    <t>Memorex 80 Minute CD-R, 30/Pack</t>
  </si>
  <si>
    <t>Alejandro Grove</t>
  </si>
  <si>
    <t>Heavy-Duty E-Z-D Binders</t>
  </si>
  <si>
    <t>Sam Zeldin</t>
  </si>
  <si>
    <t>Xerox 1978</t>
  </si>
  <si>
    <t>Katherine Murray</t>
  </si>
  <si>
    <t>Epson LQ-870 Dot Matrix Printer</t>
  </si>
  <si>
    <t>Paul Knutson</t>
  </si>
  <si>
    <t>3M Polarizing Task Lamp with Clamp Arm, Light Gray</t>
  </si>
  <si>
    <t>Barry Franz</t>
  </si>
  <si>
    <t>Okidata ML320 Series Turbo Dot Matrix Printers</t>
  </si>
  <si>
    <t>Imation 3.5, DISKETTE 44766 HGHLD3.52HD/FM, 10/Pack</t>
  </si>
  <si>
    <t>Sandra Glassco</t>
  </si>
  <si>
    <t>Hoover Replacement Belts For Soft Guard &amp; Commercial Ltweight Upright Vacs, 2/Pk</t>
  </si>
  <si>
    <t>Alan Hwang</t>
  </si>
  <si>
    <t>Keytronic 105-Key Spanish Keyboard</t>
  </si>
  <si>
    <t>Xerox 1952</t>
  </si>
  <si>
    <t>3.6 Cubic Foot Counter Height Office Refrigerator</t>
  </si>
  <si>
    <t>Tripp Lite Isotel 6 Outlet Surge Protector with Fax/Modem Protection</t>
  </si>
  <si>
    <t>Avery 482</t>
  </si>
  <si>
    <t>James Galang</t>
  </si>
  <si>
    <t>ACCOHIDE Binder by Acco</t>
  </si>
  <si>
    <t>Rob Lucas</t>
  </si>
  <si>
    <t>Global Troy Executive Leather Low-Back Tilter</t>
  </si>
  <si>
    <t>Todd Boyes</t>
  </si>
  <si>
    <t>Katrina Willman</t>
  </si>
  <si>
    <t>Seth Thomas 12" Clock w/ Goldtone Case</t>
  </si>
  <si>
    <t>#10- 4 1/8" x 9 1/2" Recycled Envelopes</t>
  </si>
  <si>
    <t>Nora Paige</t>
  </si>
  <si>
    <t>Xerox 1893</t>
  </si>
  <si>
    <t>Andy Reiter</t>
  </si>
  <si>
    <t>Xerox 1908</t>
  </si>
  <si>
    <t>SAFCO Folding Chair Trolley</t>
  </si>
  <si>
    <t>Avery 479</t>
  </si>
  <si>
    <t>Belkin 8 Outlet Surge Protector</t>
  </si>
  <si>
    <t>Eldon Expressions Punched Metal &amp; Wood Desk Accessories, Black &amp; Cherry</t>
  </si>
  <si>
    <t>Lori Olson</t>
  </si>
  <si>
    <t>Bevis Round Conference Table Top, X-Base</t>
  </si>
  <si>
    <t>Vivian Mathis</t>
  </si>
  <si>
    <t>Avery 494</t>
  </si>
  <si>
    <t>OIC Bulk Pack Metal Binder Clips</t>
  </si>
  <si>
    <t>Ibico Covers for Plastic or Wire Binding Elements</t>
  </si>
  <si>
    <t>Jack O'Briant</t>
  </si>
  <si>
    <t>Hewlett Packard LaserJet 3310 Copier</t>
  </si>
  <si>
    <t>Pete Armstrong</t>
  </si>
  <si>
    <t>Wirebound Voice Message Log Book</t>
  </si>
  <si>
    <t>Newell 336</t>
  </si>
  <si>
    <t>270c</t>
  </si>
  <si>
    <t>Universal Premium White Copier/Laser Paper (20Lb. and 87 Bright)</t>
  </si>
  <si>
    <t>Barrel Sharpener</t>
  </si>
  <si>
    <t>Xerox 1924</t>
  </si>
  <si>
    <t>Eldon Expressions Punched Metal &amp; Wood Desk Accessories, Pewter &amp; Cherry</t>
  </si>
  <si>
    <t>Sarah Brown</t>
  </si>
  <si>
    <t>Boston Model 1800 Electric Pencil Sharpener, Gray</t>
  </si>
  <si>
    <t>Large Capacity Hanging Post Binders</t>
  </si>
  <si>
    <t>Durable Pressboard Binders</t>
  </si>
  <si>
    <t>Elpida Rittenbach</t>
  </si>
  <si>
    <t>Okidata Pacemark 4410N Wide Format Dot Matrix Printer</t>
  </si>
  <si>
    <t>Clay Cheatham</t>
  </si>
  <si>
    <t>Bush Advantage Collection Round Conference Table</t>
  </si>
  <si>
    <t>Grant Donatelli</t>
  </si>
  <si>
    <t>Col-Erase Pencils with Erasers</t>
  </si>
  <si>
    <t>Grant Carroll</t>
  </si>
  <si>
    <t>Imation 3.5" DS/HD IBM Formatted Diskettes, 10/Pack</t>
  </si>
  <si>
    <t>White Dual Perf Computer Printout Paper, 2700 Sheets, 1 Part, Heavyweight, 20 lbs., 14 7/8 x 11</t>
  </si>
  <si>
    <t>Office Star - Task Chair with Contemporary Loop Arms</t>
  </si>
  <si>
    <t>Rob Haberlin</t>
  </si>
  <si>
    <t>Acco Perma 3000 Stacking Storage Drawers</t>
  </si>
  <si>
    <t xml:space="preserve">Iceberg Mobile Mega Data/Printer Cart </t>
  </si>
  <si>
    <t>Maribeth Dona</t>
  </si>
  <si>
    <t>Bush Westfield Collection Bookcases, Dark Cherry Finish, Fully Assembled</t>
  </si>
  <si>
    <t>Xerox 1923</t>
  </si>
  <si>
    <t>Acco Four Pocket Poly Ring Binder with Label Holder, Smoke, 1"</t>
  </si>
  <si>
    <t>Liz Thompson</t>
  </si>
  <si>
    <t>Carol Adams</t>
  </si>
  <si>
    <t>Eric Barreto</t>
  </si>
  <si>
    <t>Eldon Executive Woodline II Cherry Finish Desk Accessories</t>
  </si>
  <si>
    <t>Fred Harton</t>
  </si>
  <si>
    <t>Fellowes Strictly Business Drawer File, Letter/Legal Size</t>
  </si>
  <si>
    <t>Jennifer Braxton</t>
  </si>
  <si>
    <t>Xerox 1899</t>
  </si>
  <si>
    <t>Sara Luxemburg</t>
  </si>
  <si>
    <t>Holmes Replacement Filter for HEPA Air Cleaner, Large Room</t>
  </si>
  <si>
    <t>Sally Hughsby</t>
  </si>
  <si>
    <t>TOPS Money Receipt Book, Consecutively Numbered in Red,</t>
  </si>
  <si>
    <t>Avery Round Ring Poly Binders</t>
  </si>
  <si>
    <t>Vivek Gonzalez</t>
  </si>
  <si>
    <t>Lexmark 4227 Plus Dot Matrix Printer</t>
  </si>
  <si>
    <t>Xerox 1929</t>
  </si>
  <si>
    <t>Adam Hart</t>
  </si>
  <si>
    <t>GBC White Gloss Covers, Plain Front</t>
  </si>
  <si>
    <t>Andrew Allen</t>
  </si>
  <si>
    <t>Accessory31</t>
  </si>
  <si>
    <t>Quincy Jones</t>
  </si>
  <si>
    <t>i470</t>
  </si>
  <si>
    <t>Michael Moore</t>
  </si>
  <si>
    <t>Cardinal Poly Pocket Divider Pockets for Ring Binders</t>
  </si>
  <si>
    <t>Bobby Elias</t>
  </si>
  <si>
    <t>Avery 506</t>
  </si>
  <si>
    <t>1726 Digital Answering Machine</t>
  </si>
  <si>
    <t>Self-Adhesive Address Labels for Typewriters by Universal</t>
  </si>
  <si>
    <t>Alan Barnes</t>
  </si>
  <si>
    <t>TDK 4.7GB DVD+RW</t>
  </si>
  <si>
    <t>Roland Fjeld</t>
  </si>
  <si>
    <t>Fuji Slim Jewel Case CD-R</t>
  </si>
  <si>
    <t>Cindy Chapman</t>
  </si>
  <si>
    <t>Staples 1 Part Blank Computer Paper</t>
  </si>
  <si>
    <t>Xerox 1891</t>
  </si>
  <si>
    <t>Brenda Bowman</t>
  </si>
  <si>
    <t>Newell 315</t>
  </si>
  <si>
    <t>John Dryer</t>
  </si>
  <si>
    <t>Hon Deluxe Fabric Upholstered Stacking Chairs, Rounded Back</t>
  </si>
  <si>
    <t>Riverside Palais Royal Lawyers Bookcase, Royale Cherry Finish</t>
  </si>
  <si>
    <t>Art Miller</t>
  </si>
  <si>
    <t>Advantus Panel Wall Acrylic Frame</t>
  </si>
  <si>
    <t>Avery 504</t>
  </si>
  <si>
    <t>Christine Kargatis</t>
  </si>
  <si>
    <t>*Staples* Letter Opener</t>
  </si>
  <si>
    <t>Eileen Kiefer</t>
  </si>
  <si>
    <t>While You Were Out Pads, 50 per Pad, 4 x 5 1/4, Green Cycle</t>
  </si>
  <si>
    <t>Patrick Ryan</t>
  </si>
  <si>
    <t>Fuji 5.2GB DVD-RAM</t>
  </si>
  <si>
    <t>Jack Garza</t>
  </si>
  <si>
    <t>Hon Non-Folding Utility Tables</t>
  </si>
  <si>
    <t>Nathan Cano</t>
  </si>
  <si>
    <t>Accessory13</t>
  </si>
  <si>
    <t>Sanyo 2.5 Cubic Foot Mid-Size Office Refrigerators</t>
  </si>
  <si>
    <t>Troy Blackwell</t>
  </si>
  <si>
    <t>Xerox 1905</t>
  </si>
  <si>
    <t>Bill Shonely</t>
  </si>
  <si>
    <t>Accessory8</t>
  </si>
  <si>
    <t>T39m</t>
  </si>
  <si>
    <t>Atlantic Metals Mobile 3-Shelf Bookcases, Custom Colors</t>
  </si>
  <si>
    <t>StarTAC 7760</t>
  </si>
  <si>
    <t>Christopher Martinez</t>
  </si>
  <si>
    <t>TDK 4.7GB DVD-R Spindle, 15/Pack</t>
  </si>
  <si>
    <t>Jay Fine</t>
  </si>
  <si>
    <t>Staples Bulldog Clip</t>
  </si>
  <si>
    <t>Multi-Use Personal File Cart and Caster Set, Three Stacking Bins</t>
  </si>
  <si>
    <t>Kensington 6 Outlet MasterPiece HOMEOFFICE Power Control Center</t>
  </si>
  <si>
    <t>Philip Brown</t>
  </si>
  <si>
    <t>Xerox 1938</t>
  </si>
  <si>
    <t>Jane Waco</t>
  </si>
  <si>
    <t>Xerox 1904</t>
  </si>
  <si>
    <t>Fellowes Smart Design 104-Key Enhanced Keyboard, PS/2 Adapter, Platinum</t>
  </si>
  <si>
    <t>Denny Ordway</t>
  </si>
  <si>
    <t>Avery 48</t>
  </si>
  <si>
    <t>Julia West</t>
  </si>
  <si>
    <t>Lycoris Saunders</t>
  </si>
  <si>
    <t>Belkin ErgoBoard Keyboard</t>
  </si>
  <si>
    <t>Wilson Jones Custom Binder Spines &amp; Labels</t>
  </si>
  <si>
    <t>Sharp 1540cs Digital Laser Copier</t>
  </si>
  <si>
    <t>Boston 16801 Nautilus Battery Pencil Sharpener</t>
  </si>
  <si>
    <t>Avery Binder Labels</t>
  </si>
  <si>
    <t>Eugene Barchas</t>
  </si>
  <si>
    <t>Hon Every-Day Chair Series Swivel Task Chairs</t>
  </si>
  <si>
    <t>IBM Multi-Purpose Copy Paper, 8 1/2 x 11", Case</t>
  </si>
  <si>
    <t>Panasonic KP-310 Heavy-Duty Electric Pencil Sharpener</t>
  </si>
  <si>
    <t>Ross Baird</t>
  </si>
  <si>
    <t>Gyration Ultra Professional Cordless Optical Suite</t>
  </si>
  <si>
    <t>Luke Schmidt</t>
  </si>
  <si>
    <t>Artistic Insta-Plaque</t>
  </si>
  <si>
    <t>GE 4 Foot Flourescent Tube, 40 Watt</t>
  </si>
  <si>
    <t>Xerox 1892</t>
  </si>
  <si>
    <t>Robert Waldorf</t>
  </si>
  <si>
    <t>Tennsco Double-Tier Lockers</t>
  </si>
  <si>
    <t>Eldon Advantage Chair Mats for Low to Medium Pile Carpets</t>
  </si>
  <si>
    <t>Bill Tyler</t>
  </si>
  <si>
    <t>Office Star - Mid Back Dual function Ergonomic High Back Chair with 2-Way Adjustable Arms</t>
  </si>
  <si>
    <t>Yoseph Carroll</t>
  </si>
  <si>
    <t>Fellowes Bankers Box Staxonsteel Drawer File/Stacking System</t>
  </si>
  <si>
    <t>Xerox 212</t>
  </si>
  <si>
    <t>Nora Price</t>
  </si>
  <si>
    <t>Decoflex Hanging Personal Folder File</t>
  </si>
  <si>
    <t>Epson DFX-8500 Dot Matrix Printer</t>
  </si>
  <si>
    <t>Tim Brockman</t>
  </si>
  <si>
    <t>Microsoft Natural Keyboard Elite</t>
  </si>
  <si>
    <t>Xerox 1930</t>
  </si>
  <si>
    <t>Edward Hooks</t>
  </si>
  <si>
    <t>2160i</t>
  </si>
  <si>
    <t>Alan Schoenberger</t>
  </si>
  <si>
    <t>iDEN i550</t>
  </si>
  <si>
    <t>Multimedia Mailers</t>
  </si>
  <si>
    <t>Charles Crestani</t>
  </si>
  <si>
    <t>Maxwell Schwartz</t>
  </si>
  <si>
    <t>Ibico Hi-Tech Manual Binding System</t>
  </si>
  <si>
    <t>Xerox 21</t>
  </si>
  <si>
    <t>Tracy Zic</t>
  </si>
  <si>
    <t>Christy Brittain</t>
  </si>
  <si>
    <t>Avery Reinforcements for Hole-Punch Pages</t>
  </si>
  <si>
    <t>Jasper Cacioppo</t>
  </si>
  <si>
    <t>Polycom ViewStation ISDN Videoconferencing Unit</t>
  </si>
  <si>
    <t>Hon 4070 Series Pagoda Armless Upholstered Stacking Chairs</t>
  </si>
  <si>
    <t>Xerox 224</t>
  </si>
  <si>
    <t>David Wiener</t>
  </si>
  <si>
    <t>Boston 16701 Slimline Battery Pencil Sharpener</t>
  </si>
  <si>
    <t>Crayola Anti Dust Chalk, 12/Pack</t>
  </si>
  <si>
    <t>Executive Impressions 14" Contract Wall Clock with Quartz Movement</t>
  </si>
  <si>
    <t>Talkabout T8097</t>
  </si>
  <si>
    <t>Epson C82 Color Inkjet Printer</t>
  </si>
  <si>
    <t>Helen Andreada</t>
  </si>
  <si>
    <t>Paul Prost</t>
  </si>
  <si>
    <t>Motorola SB4200 Cable Modem</t>
  </si>
  <si>
    <t>Bradley Nguyen</t>
  </si>
  <si>
    <t>IBM 3.5" DS/HD IBM Formatted Diskettes, 50/Pack</t>
  </si>
  <si>
    <t>Matt Collister</t>
  </si>
  <si>
    <t>Master Big Foot Doorstop, Beige</t>
  </si>
  <si>
    <t>Liz Carlisle</t>
  </si>
  <si>
    <t>Accessory39</t>
  </si>
  <si>
    <t>Annie Thurman</t>
  </si>
  <si>
    <t>Economy Rollaway Files</t>
  </si>
  <si>
    <t>Bradley Drucker</t>
  </si>
  <si>
    <t>Nu-Form 106-Key Ergonomic Keyboard w/ Touchpad</t>
  </si>
  <si>
    <t>Richard Eichhorn</t>
  </si>
  <si>
    <t>Alan Haines</t>
  </si>
  <si>
    <t>XtraLife ClearVue Slant-D Ring Binders by Cardinal</t>
  </si>
  <si>
    <t>Brad Eason</t>
  </si>
  <si>
    <t>Sterling Rubber Bands by Alliance</t>
  </si>
  <si>
    <t>James Lanier</t>
  </si>
  <si>
    <t>Edward Becker</t>
  </si>
  <si>
    <t>Panasonic KX-P1131 Dot Matrix Printer</t>
  </si>
  <si>
    <t>REDIFORM Incoming/Outgoing Call Register, 11" X 8 1/2", 100 Messages</t>
  </si>
  <si>
    <t>Smead Alpha-Z Color-Coded Name Labels First Letter Starter Set</t>
  </si>
  <si>
    <t>Raymond Book</t>
  </si>
  <si>
    <t>Bryan Spruell</t>
  </si>
  <si>
    <t>Avery 508</t>
  </si>
  <si>
    <t>Neil Knudson</t>
  </si>
  <si>
    <t>Avery Hi-Liter GlideStik Fluorescent Highlighter, Yellow Ink</t>
  </si>
  <si>
    <t>Ben Peterman</t>
  </si>
  <si>
    <t>Belkin F5C206VTEL 6 Outlet Surge</t>
  </si>
  <si>
    <t>Sandra Flanagan</t>
  </si>
  <si>
    <t>Xerox 1927</t>
  </si>
  <si>
    <t>Michael Granlund</t>
  </si>
  <si>
    <t>Dixon My First Ticonderoga Pencil, #2</t>
  </si>
  <si>
    <t>Christina Vanderzanden</t>
  </si>
  <si>
    <t>Eldon Gobal File Keepers</t>
  </si>
  <si>
    <t>Gary Zandusky</t>
  </si>
  <si>
    <t>Steve Carroll</t>
  </si>
  <si>
    <t>DAX Two-Tone Rosewood/Black Document Frame, Desktop, 5 x 7</t>
  </si>
  <si>
    <t>Acco PRESSTEX Data Binder with Storage Hooks, Dark Blue, 14 7/8" X 11"</t>
  </si>
  <si>
    <t>Cathy Armstrong</t>
  </si>
  <si>
    <t>1/4 Fold Party Design Invitations &amp; White Envelopes, 24 8-1/2" X 11" Cards, 25 Env./Pack</t>
  </si>
  <si>
    <t>Park Ridge Embossed Executive Business Envelopes</t>
  </si>
  <si>
    <t>Iris 3-Drawer Stacking Bin, Black</t>
  </si>
  <si>
    <t>Belkin 105-Key Black Keyboard</t>
  </si>
  <si>
    <t>Alex Grayson</t>
  </si>
  <si>
    <t>Avery Durable Binders</t>
  </si>
  <si>
    <t>George Zrebassa</t>
  </si>
  <si>
    <t>Memorex 4.7GB DVD+R, 3/Pack</t>
  </si>
  <si>
    <t>Lisa DeCherney</t>
  </si>
  <si>
    <t>LX 677</t>
  </si>
  <si>
    <t>Gary McGarr</t>
  </si>
  <si>
    <t>Perma STOR-ALL Hanging File Box, 13 1/8"W x 12 1/4"D x 10 1/2"H</t>
  </si>
  <si>
    <t>Steve Nguyen</t>
  </si>
  <si>
    <t>Accessory32</t>
  </si>
  <si>
    <t>Susan Gilcrest</t>
  </si>
  <si>
    <t>StarTAC 7797</t>
  </si>
  <si>
    <t>Julia Dunbar</t>
  </si>
  <si>
    <t>Global High-Back Leather Tilter, Burgundy</t>
  </si>
  <si>
    <t>Mick Crebagga</t>
  </si>
  <si>
    <t>Catalog Binders with Expanding Posts</t>
  </si>
  <si>
    <t>Roy Skaria</t>
  </si>
  <si>
    <t>Newell 318</t>
  </si>
  <si>
    <t>Patrick Jones</t>
  </si>
  <si>
    <t>Giulietta Baptist</t>
  </si>
  <si>
    <t>Verbatim DVD-RAM, 5.2GB, Rewritable, Type 1, DS</t>
  </si>
  <si>
    <t>Nicole Hansen</t>
  </si>
  <si>
    <t>Eldon 500 Class Desk Accessories</t>
  </si>
  <si>
    <t>Tom Prescott</t>
  </si>
  <si>
    <t>Newell 343</t>
  </si>
  <si>
    <t>Xerox 1881</t>
  </si>
  <si>
    <t>Ken Heidel</t>
  </si>
  <si>
    <t>Binder Posts</t>
  </si>
  <si>
    <t>Acco Pressboard Covers with Storage Hooks, 14 7/8" x 11", Dark Blue</t>
  </si>
  <si>
    <t>Logan Haushalter</t>
  </si>
  <si>
    <t>Riverleaf Stik-Withit Designer Note Cubes</t>
  </si>
  <si>
    <t>Ann Blume</t>
  </si>
  <si>
    <t>Newell 323</t>
  </si>
  <si>
    <t>DAX Copper Panel Document Frame, 5 x 7 Size</t>
  </si>
  <si>
    <t>Lena Cacioppo</t>
  </si>
  <si>
    <t>Staples 4 Outlet Surge Protector</t>
  </si>
  <si>
    <t>Keytronic French Keyboard</t>
  </si>
  <si>
    <t>Lexmark Z54se Color Inkjet Printer</t>
  </si>
  <si>
    <t>Self-Adhesive Removable Labels</t>
  </si>
  <si>
    <t>Denise Leinenbach</t>
  </si>
  <si>
    <t>Avanti 1.7 Cu. Ft. Refrigerator</t>
  </si>
  <si>
    <t>Herbert Flentye</t>
  </si>
  <si>
    <t>Global Leather Task Chair, Black</t>
  </si>
  <si>
    <t>Staples Brown Kraft Recycled Clasp Envelopes</t>
  </si>
  <si>
    <t>Steven Ward</t>
  </si>
  <si>
    <t>KH 688</t>
  </si>
  <si>
    <t>GBC Instant Index System for Binding Systems</t>
  </si>
  <si>
    <t>Avery 514</t>
  </si>
  <si>
    <t>Denise Monton</t>
  </si>
  <si>
    <t>Hon Multipurpose Stacking Arm Chairs</t>
  </si>
  <si>
    <t>Sanford Liquid Accent Highlighters</t>
  </si>
  <si>
    <t>Lynn Smith</t>
  </si>
  <si>
    <t>Soundgear Copyboard Conference Phone, Optional Battery</t>
  </si>
  <si>
    <t>Eldon Wave Desk Accessories</t>
  </si>
  <si>
    <t>Timeport L7089</t>
  </si>
  <si>
    <t>Xerox 2</t>
  </si>
  <si>
    <t>Evan Henry</t>
  </si>
  <si>
    <t>Newell 35</t>
  </si>
  <si>
    <t>Acco Hot Clips Clips to Go</t>
  </si>
  <si>
    <t>Marc Harrigan</t>
  </si>
  <si>
    <t>Deflect-o SuperTray Unbreakable Stackable Tray, Letter, Black</t>
  </si>
  <si>
    <t>Erin Smith</t>
  </si>
  <si>
    <t>Alan Dominguez</t>
  </si>
  <si>
    <t>Xerox 1903</t>
  </si>
  <si>
    <t>Mead 1st Gear 2" Zipper Binder, Asst. Colors</t>
  </si>
  <si>
    <t>Ken Black</t>
  </si>
  <si>
    <t>Xerox 1992</t>
  </si>
  <si>
    <t>Imation 3.5 IBM Formatted Diskettes, 10/Box</t>
  </si>
  <si>
    <t>Deirdre Greer</t>
  </si>
  <si>
    <t>Verbatim DVD-RAM, 9.4GB, Rewritable, Type 1, DS, DataLife Plus</t>
  </si>
  <si>
    <t>Xerox 1898</t>
  </si>
  <si>
    <t>Imation Neon Mac Format Diskettes, 10/Pack</t>
  </si>
  <si>
    <t>Xerox 227</t>
  </si>
  <si>
    <t>*Staples* Packaging Labels</t>
  </si>
  <si>
    <t>Eldon Portable Mobile Manager</t>
  </si>
  <si>
    <t>Thomas Thornton</t>
  </si>
  <si>
    <t>John Stevenson</t>
  </si>
  <si>
    <t>Fellowes PB500 Electric Punch Plastic Comb Binding Machine with Manual Bind</t>
  </si>
  <si>
    <t>StarTAC 8000</t>
  </si>
  <si>
    <t>Stephanie Phelps</t>
  </si>
  <si>
    <t>12-1/2 Diameter Round Wall Clock</t>
  </si>
  <si>
    <t>Document Clip Frames</t>
  </si>
  <si>
    <t>Xerox 1885</t>
  </si>
  <si>
    <t>Muhammed Lee</t>
  </si>
  <si>
    <t>Avery Flip-Chart Easel Binder, Black</t>
  </si>
  <si>
    <t>Logitech Cordless Access Keyboard</t>
  </si>
  <si>
    <t>Dorothy Wardle</t>
  </si>
  <si>
    <t>Keith Herrera</t>
  </si>
  <si>
    <t>Boston 19500 Mighty Mite Electric Pencil Sharpener</t>
  </si>
  <si>
    <t>Christina DeMoss</t>
  </si>
  <si>
    <t>Tennsco Lockers, Sand</t>
  </si>
  <si>
    <t>Bobby Odegard</t>
  </si>
  <si>
    <t>*Staples* Highlighting Markers</t>
  </si>
  <si>
    <t>Snap-A-Way Black Print Carbonless Ruled Speed Letter, Triplicate</t>
  </si>
  <si>
    <t>Conquest 14 Commercial Heavy-Duty Upright Vacuum, Collection System, Accessory Kit</t>
  </si>
  <si>
    <t>Jack Lebron</t>
  </si>
  <si>
    <t>Tennsco Snap-Together Open Shelving Units, Starter Sets and Add-On Units</t>
  </si>
  <si>
    <t>DMI Eclipse Executive Suite Bookcases</t>
  </si>
  <si>
    <t>Home/Office Personal File Carts</t>
  </si>
  <si>
    <t>Eldon Cleatmat Plus Chair Mats for High Pile Carpets</t>
  </si>
  <si>
    <t>Christine Sundaresam</t>
  </si>
  <si>
    <t>Bevis Rectangular Conference Tables</t>
  </si>
  <si>
    <t>Xerox 213</t>
  </si>
  <si>
    <t>Bruce Stewart</t>
  </si>
  <si>
    <t>Wilson Jones Hanging View Binder, White, 1"</t>
  </si>
  <si>
    <t>Xerox 215</t>
  </si>
  <si>
    <t>Staples Metal Binder Clips</t>
  </si>
  <si>
    <t>Avery 51</t>
  </si>
  <si>
    <t>Staples #10 Laser &amp; Inkjet Envelopes, 4 1/8" x 9 1/2", 100/Box</t>
  </si>
  <si>
    <t>Boston 16765 Mini Stand Up Battery Pencil Sharpener</t>
  </si>
  <si>
    <t>Xerox 1948</t>
  </si>
  <si>
    <t>Allen Golden</t>
  </si>
  <si>
    <t>Avery 49</t>
  </si>
  <si>
    <t>Aaron Bergman</t>
  </si>
  <si>
    <t>Anthony Garverick</t>
  </si>
  <si>
    <t>Microsoft Multimedia Keyboard</t>
  </si>
  <si>
    <t>Alyssa Tate</t>
  </si>
  <si>
    <t>Avery 491</t>
  </si>
  <si>
    <t>Executive Impressions 14" Two-Color Numerals Wall Clock</t>
  </si>
  <si>
    <t>Hewlett-Packard 4.7GB DVD+R Discs</t>
  </si>
  <si>
    <t>Coloredge Poster Frame</t>
  </si>
  <si>
    <t>Bruce Money</t>
  </si>
  <si>
    <t>Tamara Willingham</t>
  </si>
  <si>
    <t>Liz Price</t>
  </si>
  <si>
    <t>Xerox 1947</t>
  </si>
  <si>
    <t>Honeywell Enviracaire Portable HEPA Air Cleaner for 17' x 22' Room</t>
  </si>
  <si>
    <t>Eldon Regeneration Recycled Desk Accessories, Smoke</t>
  </si>
  <si>
    <t>Avery 4027 File Folder Labels for Dot Matrix Printers, 5000 Labels per Box, White</t>
  </si>
  <si>
    <t>Sanford 52201 APSCO Electric Pencil Sharpener</t>
  </si>
  <si>
    <t>Dan Campbell</t>
  </si>
  <si>
    <t>Crate-A-Files</t>
  </si>
  <si>
    <t>Kelly Andreada</t>
  </si>
  <si>
    <t>Iceberg OfficeWorks 42" Round Tables</t>
  </si>
  <si>
    <t>Pressboard Data Binder, Crimson, 12" X 8 1/2"</t>
  </si>
  <si>
    <t>Victoria Pisteka</t>
  </si>
  <si>
    <t>GBC DocuBind P100 Manual Binding Machine</t>
  </si>
  <si>
    <t>Erica Bern</t>
  </si>
  <si>
    <t>Executive Impressions 13" Chairman Wall Clock</t>
  </si>
  <si>
    <t>Scott Cohen</t>
  </si>
  <si>
    <t>Boston 1730 StandUp Electric Pencil Sharpener</t>
  </si>
  <si>
    <t>Avery 497</t>
  </si>
  <si>
    <t>Master Giant Foot Doorstop, Safety Yellow</t>
  </si>
  <si>
    <t>Michael Paige</t>
  </si>
  <si>
    <t>Scott Williamson</t>
  </si>
  <si>
    <t>Bevis Round Conference Table Top &amp; Single Column Base</t>
  </si>
  <si>
    <t>StarTAC 3000</t>
  </si>
  <si>
    <t>Canon BP1200DH 12-Digit Bubble Jet Printing Calculator</t>
  </si>
  <si>
    <t>HP Office Paper (20Lb. and 87 Bright)</t>
  </si>
  <si>
    <t>Ryan Crowe</t>
  </si>
  <si>
    <t>EcoTones Memo Sheets</t>
  </si>
  <si>
    <t>Epson C62 Color Inkjet Printer</t>
  </si>
  <si>
    <t>DAX Contemporary Wood Frame with Silver Metal Mat, Desktop, 11 x 14 Size</t>
  </si>
  <si>
    <t>Satellite Sectional Post Binders</t>
  </si>
  <si>
    <t>Dennis Bolton</t>
  </si>
  <si>
    <t>Carlos Meador</t>
  </si>
  <si>
    <t>Tyvek Side-Opening Peel &amp; Seel Expanding Envelopes</t>
  </si>
  <si>
    <t>Novimex Turbo Task Chair</t>
  </si>
  <si>
    <t>80 Minute Slim Jewel Case CD-R , 10/Pack - Staples</t>
  </si>
  <si>
    <t>Odella Nelson</t>
  </si>
  <si>
    <t>#10 White Business Envelopes,4 1/8 x 9 1/2</t>
  </si>
  <si>
    <t>Imation 3.5" DS-HD Macintosh Formatted Diskettes, 10/Pack</t>
  </si>
  <si>
    <t>Project Tote Personal File</t>
  </si>
  <si>
    <t>Fellowes 17-key keypad for PS/2 interface</t>
  </si>
  <si>
    <t>Clytie Kelty</t>
  </si>
  <si>
    <t>Acco 6 Outlet Guardian Premium Surge Suppressor</t>
  </si>
  <si>
    <t>Brother DCP1000 Digital 3 in 1 Multifunction Machine</t>
  </si>
  <si>
    <t>Peel &amp; Seel Recycled Catalog Envelopes, Brown</t>
  </si>
  <si>
    <t>Accessory6</t>
  </si>
  <si>
    <t>Acme Hot Forged Carbon Steel Scissors with Nickel-Plated Handles, 3 7/8" Cut, 8"L</t>
  </si>
  <si>
    <t>Deflect-O Glasstique Clear Desk Accessories</t>
  </si>
  <si>
    <t>Office Star - Contemporary Task Swivel chair with 2-way adjustable arms, Plum</t>
  </si>
  <si>
    <t>Christina Anderson</t>
  </si>
  <si>
    <t>4009 Highlighters by Sanford</t>
  </si>
  <si>
    <t>Avery 510</t>
  </si>
  <si>
    <t>Iris Project Case</t>
  </si>
  <si>
    <t>Adrian Hane</t>
  </si>
  <si>
    <t>Xerox 220</t>
  </si>
  <si>
    <t>Adams Telephone Message Book W/Dividers/Space For Phone Numbers, 5 1/4"X8 1/2", 300/Messages</t>
  </si>
  <si>
    <t>Newell 338</t>
  </si>
  <si>
    <t>Eldon 400 Class Desk Accessories, Black Carbon</t>
  </si>
  <si>
    <t>Ben Wallace</t>
  </si>
  <si>
    <t>PC Concepts 116 Key Quantum 3000 Keyboard</t>
  </si>
  <si>
    <t>Lindsay Williams</t>
  </si>
  <si>
    <t>Fellowes Twister Kit, Gray/Clear, 3/pkg</t>
  </si>
  <si>
    <t>Max Engle</t>
  </si>
  <si>
    <t>Newell 309</t>
  </si>
  <si>
    <t>Imation Neon 80 Minute CD-R Spindle, 50/Pack</t>
  </si>
  <si>
    <t>Xerox 210</t>
  </si>
  <si>
    <t>Letter Slitter</t>
  </si>
  <si>
    <t>Ralph Kennedy</t>
  </si>
  <si>
    <t>Bretford CR8500 Series Meeting Room Furniture</t>
  </si>
  <si>
    <t>Neil French</t>
  </si>
  <si>
    <t>Imation DVD-RAM discs</t>
  </si>
  <si>
    <t>Michael Stewart</t>
  </si>
  <si>
    <t>i600</t>
  </si>
  <si>
    <t>Wilson Jones Snap Scratch Pad Binder Tool for Ring Binders</t>
  </si>
  <si>
    <t>Wirebound Message Forms, Four 2 3/4 x 5 Forms per Page, Pink Paper</t>
  </si>
  <si>
    <t>Giulietta Dortch</t>
  </si>
  <si>
    <t>T18</t>
  </si>
  <si>
    <t>Speediset Carbonless Redi-Letter 7" x 8 1/2"</t>
  </si>
  <si>
    <t>*Staples* vLetter Openers, 2/Pack</t>
  </si>
  <si>
    <t>Xylona Price</t>
  </si>
  <si>
    <t>Global Leather and Oak Executive Chair, Black</t>
  </si>
  <si>
    <t>Corinna Mitchell</t>
  </si>
  <si>
    <t>Honeywell Enviracaire Portable Air Cleaner for up to 8 x 10 Room</t>
  </si>
  <si>
    <t>Xerox 196</t>
  </si>
  <si>
    <t>Letter Size Cart</t>
  </si>
  <si>
    <t>Rob Dowd</t>
  </si>
  <si>
    <t>Randy Bradley</t>
  </si>
  <si>
    <t>Newell 346</t>
  </si>
  <si>
    <t>Sean Wendt</t>
  </si>
  <si>
    <t>John Castell</t>
  </si>
  <si>
    <t>Sanford Prismacolor Professional Thick Lead Art Pencils, 36-Color Set</t>
  </si>
  <si>
    <t>Mark Haberlin</t>
  </si>
  <si>
    <t>Lauren Leatherbury</t>
  </si>
  <si>
    <t>Accessory2</t>
  </si>
  <si>
    <t>Pete Takahito</t>
  </si>
  <si>
    <t>Robert Dilbeck</t>
  </si>
  <si>
    <t>SAFCO PlanMaster Heigh-Adjustable Drafting Table Base, 43w x 30d x 30-37h, Black</t>
  </si>
  <si>
    <t>Tonja Turnell</t>
  </si>
  <si>
    <t>William Brown</t>
  </si>
  <si>
    <t>Irene Maddox</t>
  </si>
  <si>
    <t>Luxo Professional Fluorescent Magnifier Lamp with Clamp-Mount Base</t>
  </si>
  <si>
    <t>Bush Heritage Pine Collection 5-Shelf Bookcase, Albany Pine Finish, *Special Order</t>
  </si>
  <si>
    <t>Kensington 7 Outlet MasterPiece HOMEOFFICE Power Control Center</t>
  </si>
  <si>
    <t>Eldon ClusterMat Chair Mat with Cordless Antistatic Protection</t>
  </si>
  <si>
    <t>Khloe Miller</t>
  </si>
  <si>
    <t>Sauder Forest Hills Library, Woodland Oak Finish</t>
  </si>
  <si>
    <t>Kelly Williams</t>
  </si>
  <si>
    <t>Carl Weiss</t>
  </si>
  <si>
    <t>Holmes Replacement Filter for HEPA Air Cleaner, Medium Room</t>
  </si>
  <si>
    <t>Christine Abelman</t>
  </si>
  <si>
    <t>Ampad Evidence Wirebond Steno Books, 6" x 9"</t>
  </si>
  <si>
    <t>Nu-Dell Float Frame 11 x 14 1/2</t>
  </si>
  <si>
    <t>Unpadded Memo Slips</t>
  </si>
  <si>
    <t>Don Jones</t>
  </si>
  <si>
    <t>Brendan Sweed</t>
  </si>
  <si>
    <t>Frank Carlisle</t>
  </si>
  <si>
    <t>Binney &amp; Smith Crayola Metallic Colored Pencils, 8-Color Set</t>
  </si>
  <si>
    <t>Manila Recycled Extra-Heavyweight Clasp Envelopes, 6" x 9"</t>
  </si>
  <si>
    <t>Xerox 1966</t>
  </si>
  <si>
    <t>Shahid Hopkins</t>
  </si>
  <si>
    <t>HP Office Recycled Paper (20Lb. and 87 Bright)</t>
  </si>
  <si>
    <t>Anna Andreadi</t>
  </si>
  <si>
    <t>KF 788</t>
  </si>
  <si>
    <t>Beth Thompson</t>
  </si>
  <si>
    <t>Ashley Jarboe</t>
  </si>
  <si>
    <t>Wirebound Service Call Books, 5 1/2" x 4"</t>
  </si>
  <si>
    <t>DIXON Oriole Pencils</t>
  </si>
  <si>
    <t>StarTAC Series</t>
  </si>
  <si>
    <t>Binding Machine Supplies</t>
  </si>
  <si>
    <t>Fred Chung</t>
  </si>
  <si>
    <t>Randy Ferguson</t>
  </si>
  <si>
    <t>Frank Price</t>
  </si>
  <si>
    <t>Imation 3.5" Unformatted DS/HD Diskettes, 10/Box</t>
  </si>
  <si>
    <t>Anna Gayman</t>
  </si>
  <si>
    <t>Xerox 1895</t>
  </si>
  <si>
    <t>Rick Hansen</t>
  </si>
  <si>
    <t>Aluminum Document Frame</t>
  </si>
  <si>
    <t>Gary Hansen</t>
  </si>
  <si>
    <t>Michelle Lonsdale</t>
  </si>
  <si>
    <t>Nick Radford</t>
  </si>
  <si>
    <t>DAX Cubicle Frames - 8x10</t>
  </si>
  <si>
    <t>Dennis Kane</t>
  </si>
  <si>
    <t>Eldon Jumbo ProFile Portable File Boxes Graphite/Black</t>
  </si>
  <si>
    <t>Raymond Fair</t>
  </si>
  <si>
    <t>GBC DocuBind 300 Electric Binding Machine</t>
  </si>
  <si>
    <t>Theresa Swint</t>
  </si>
  <si>
    <t>JM Magazine Binder</t>
  </si>
  <si>
    <t>Imation 3.5" IBM-Formatted Diskettes, 10/Pack</t>
  </si>
  <si>
    <t>X-Rack File for Hanging Folders</t>
  </si>
  <si>
    <t>Kensington 6 Outlet Guardian Standard Surge Protector</t>
  </si>
  <si>
    <t>Kristina Nunn</t>
  </si>
  <si>
    <t>Sean Miller</t>
  </si>
  <si>
    <t>Super Decoflex Portable Personal File</t>
  </si>
  <si>
    <t>Global Airflow Leather Mesh Back Chair, Black</t>
  </si>
  <si>
    <t>Nancy Lomonaco</t>
  </si>
  <si>
    <t>Daniel Lacy</t>
  </si>
  <si>
    <t>Xerox 1880</t>
  </si>
  <si>
    <t>Jessica Myrick</t>
  </si>
  <si>
    <t>Micro Innovations Micro Digital Wireless Keyboard and Mouse, Gray</t>
  </si>
  <si>
    <t>Shirley Jackson</t>
  </si>
  <si>
    <t>Bush Cubix Conference Tables, Fully Assembled</t>
  </si>
  <si>
    <t>Eureka The Boss Cordless Rechargeable Stick Vac</t>
  </si>
  <si>
    <t>Guy Thornton</t>
  </si>
  <si>
    <t>Accessory21</t>
  </si>
  <si>
    <t>David Philippe</t>
  </si>
  <si>
    <t>Avery Legal 4-Ring Binder</t>
  </si>
  <si>
    <t>Avery Arch Ring Binders</t>
  </si>
  <si>
    <t>Ann Chong</t>
  </si>
  <si>
    <t>APC 7 Outlet Network SurgeArrest Surge Protector</t>
  </si>
  <si>
    <t>Dual Level, Single-Width Filing Carts</t>
  </si>
  <si>
    <t>Nat Gilpin</t>
  </si>
  <si>
    <t>Fellowes Personal Hanging Folder Files, Navy</t>
  </si>
  <si>
    <t>Maurice Satty</t>
  </si>
  <si>
    <t>Deflect-o RollaMat Studded, Beveled Mat for Medium Pile Carpeting</t>
  </si>
  <si>
    <t>Joy Bell</t>
  </si>
  <si>
    <t>Epson FX-2180 Wide Format Dot Matrix Printer</t>
  </si>
  <si>
    <t>Bush Mission Pointe Library</t>
  </si>
  <si>
    <t>Staples Plastic Wall Frames</t>
  </si>
  <si>
    <t>Belkin 325VA UPS Surge Protector, 6'</t>
  </si>
  <si>
    <t>Filia McAdams</t>
  </si>
  <si>
    <t>Global Deluxe Stacking Chair, Gray</t>
  </si>
  <si>
    <t>Sharp AL-1530CS Digital Copier</t>
  </si>
  <si>
    <t>3M Office Air Cleaner</t>
  </si>
  <si>
    <t>Ellis Ballard</t>
  </si>
  <si>
    <t>Xerox 200</t>
  </si>
  <si>
    <t>Eric Murdock</t>
  </si>
  <si>
    <t>Personal Creations Ink Jet Cards and Labels</t>
  </si>
  <si>
    <t>Skye Norling</t>
  </si>
  <si>
    <t>Master Caster Door Stop, Brown</t>
  </si>
  <si>
    <t>Toby Grace</t>
  </si>
  <si>
    <t>Xerox 1882</t>
  </si>
  <si>
    <t>Arianne Irving</t>
  </si>
  <si>
    <t>Lexmark Z25 Color Inkjet Printer</t>
  </si>
  <si>
    <t>Phillip Flathmann</t>
  </si>
  <si>
    <t>Hon 2111 Invitation Series Corner Table</t>
  </si>
  <si>
    <t>Maureen Fritzler</t>
  </si>
  <si>
    <t>Michael Kennedy</t>
  </si>
  <si>
    <t>Seth Thomas 13 1/2" Wall Clock</t>
  </si>
  <si>
    <t>High Speed Automatic Electric Letter Opener</t>
  </si>
  <si>
    <t>Barry Weirich</t>
  </si>
  <si>
    <t>Executive Impressions 14"</t>
  </si>
  <si>
    <t>Avery 492</t>
  </si>
  <si>
    <t>Bretford CR4500 Series Slim Rectangular Table</t>
  </si>
  <si>
    <t>Mathew Reese</t>
  </si>
  <si>
    <t>Seth Thomas 8 1/2" Cubicle Clock</t>
  </si>
  <si>
    <t>Mitch Gastineau</t>
  </si>
  <si>
    <t>Xerox 1916</t>
  </si>
  <si>
    <t>Quartet Omega Colored Chalk, 12/Pack</t>
  </si>
  <si>
    <t>Henry Goldwyn</t>
  </si>
  <si>
    <t>Staples Vinyl Coated Paper Clips</t>
  </si>
  <si>
    <t>Accessory28</t>
  </si>
  <si>
    <t>Tenex 46" x 60" Computer Anti-Static Chairmat, Rectangular Shaped</t>
  </si>
  <si>
    <t>Adam Shillingsburg</t>
  </si>
  <si>
    <t>Avery 474</t>
  </si>
  <si>
    <t>6" Cubicle Wall Clock, Black</t>
  </si>
  <si>
    <t>Katharine Harms</t>
  </si>
  <si>
    <t>Joseph Holt</t>
  </si>
  <si>
    <t>Tenex Carpeted, Granite-Look or Clear Contemporary Contour Shape Chair Mats</t>
  </si>
  <si>
    <t>Bretford Rectangular Conference Table Tops</t>
  </si>
  <si>
    <t>Okidata ML390 Turbo Dot Matrix Printers</t>
  </si>
  <si>
    <t>Chromcraft Bull-Nose Wood Oval Conference Tables &amp; Bases</t>
  </si>
  <si>
    <t>Imation 3.5" Diskettes, IBM Format, DS/HD, 10/Box, Neon</t>
  </si>
  <si>
    <t>Ricardo Emerson</t>
  </si>
  <si>
    <t>Binder Clips by OIC</t>
  </si>
  <si>
    <t>Acme Box Cutter Scissors</t>
  </si>
  <si>
    <t>Nathan Mautz</t>
  </si>
  <si>
    <t>Smead Adjustable Mobile File Trolley with Lockable Top</t>
  </si>
  <si>
    <t>Avery 487</t>
  </si>
  <si>
    <t>DAX Solid Wood Frames</t>
  </si>
  <si>
    <t>Anna Haberlin</t>
  </si>
  <si>
    <t>Ralph Arnett</t>
  </si>
  <si>
    <t>Alan Shonely</t>
  </si>
  <si>
    <t>Julie Prescott</t>
  </si>
  <si>
    <t>Fellowes Internet Keyboard, Platinum</t>
  </si>
  <si>
    <t>Avery Hi-Liter Comfort Grip Fluorescent Highlighter, Yellow Ink</t>
  </si>
  <si>
    <t>Cynthia Arntzen</t>
  </si>
  <si>
    <t>Eureka Sanitaire  Multi-Pro Heavy-Duty Upright, Disposable Bags</t>
  </si>
  <si>
    <t>Jill Fjeld</t>
  </si>
  <si>
    <t>Boston Electric Pencil Sharpener, Model 1818, Charcoal Black</t>
  </si>
  <si>
    <t>Max Ludwig</t>
  </si>
  <si>
    <t>Anne McFarland</t>
  </si>
  <si>
    <t>Acme Design Line 8" Stainless Steel Bent Scissors w/Champagne Handles, 3-1/8" Cut</t>
  </si>
  <si>
    <t>Tennsco Industrial Shelving</t>
  </si>
  <si>
    <t>Chad Sievert</t>
  </si>
  <si>
    <t>Ibico Recycled Linen-Style Covers</t>
  </si>
  <si>
    <t>Executive Impressions 13" Clairmont Wall Clock</t>
  </si>
  <si>
    <t>Astrea Jones</t>
  </si>
  <si>
    <t>Fellowes Black Plastic Comb Bindings</t>
  </si>
  <si>
    <t>Natalie Webber</t>
  </si>
  <si>
    <t>Stuart Van</t>
  </si>
  <si>
    <t>Bill Overfelt</t>
  </si>
  <si>
    <t>Brooke Gillingham</t>
  </si>
  <si>
    <t>Riverside Furniture Stanwyck Manor Table Series</t>
  </si>
  <si>
    <t>Assorted Color Push Pins</t>
  </si>
  <si>
    <t>Canon MP25DIII Desktop Whisper-Quiet Printing Calculator</t>
  </si>
  <si>
    <t>Lindsay Castell</t>
  </si>
  <si>
    <t>Imation 3.5" DS/HD IBM Formatted Diskettes, 50/Pack</t>
  </si>
  <si>
    <t>Kelly Collister</t>
  </si>
  <si>
    <t>Chuck Clark</t>
  </si>
  <si>
    <t>GBC VeloBinder Strips</t>
  </si>
  <si>
    <t>Victor Price</t>
  </si>
  <si>
    <t>Peter Buhler</t>
  </si>
  <si>
    <t>Telephone Message Books with Fax/Mobile Section, 5 1/2" x 3 3/16"</t>
  </si>
  <si>
    <t>Damala Kotsonis</t>
  </si>
  <si>
    <t>TI 36X Solar Scientific Calculator</t>
  </si>
  <si>
    <t>Andrew Gjertsen</t>
  </si>
  <si>
    <t>Erin Ashbrook</t>
  </si>
  <si>
    <t>Deflect-o EconoMat Nonstudded, No Bevel Mat</t>
  </si>
  <si>
    <t>Logan Currie</t>
  </si>
  <si>
    <t>Phillip Breyer</t>
  </si>
  <si>
    <t>Accessory24</t>
  </si>
  <si>
    <t>Dianna Arnett</t>
  </si>
  <si>
    <t>TI 30X Scientific Calculator</t>
  </si>
  <si>
    <t>Ralph Knight</t>
  </si>
  <si>
    <t>T65</t>
  </si>
  <si>
    <t>Dean Katz</t>
  </si>
  <si>
    <t>GBC Standard Plastic Binding Systems Combs</t>
  </si>
  <si>
    <t>Georgia Rosenberg</t>
  </si>
  <si>
    <t>Hon 2090 Pillow Soft Series Mid Back Swivel/Tilt Chairs</t>
  </si>
  <si>
    <t>Eureka Recycled Copy Paper 8 1/2" x 11", Ream</t>
  </si>
  <si>
    <t>Eureka Disposable Bags for Sanitaire Vibra Groomer I Upright Vac</t>
  </si>
  <si>
    <t>GBC Laser Imprintable Binding System Covers, Desert Sand</t>
  </si>
  <si>
    <t>Shaun Weien</t>
  </si>
  <si>
    <t>Gyration RF Keyboard</t>
  </si>
  <si>
    <t>Fellowes Super Stor/Drawer</t>
  </si>
  <si>
    <t>Eldon Advantage Foldable Chair Mats for Low Pile Carpets</t>
  </si>
  <si>
    <t>Steve Chapman</t>
  </si>
  <si>
    <t>Recycled Steel Personal File for Standard File Folders</t>
  </si>
  <si>
    <t>Career Cubicle Clock, 8 1/4", Black</t>
  </si>
  <si>
    <t>V8162</t>
  </si>
  <si>
    <t>Andy Gerbode</t>
  </si>
  <si>
    <t>DAX Wood Document Frame</t>
  </si>
  <si>
    <t>Hon Metal Bookcases, Black</t>
  </si>
  <si>
    <t>Debra Catini</t>
  </si>
  <si>
    <t>Linden 12" Wall Clock With Oak Frame</t>
  </si>
  <si>
    <t>Maureen Grace</t>
  </si>
  <si>
    <t>Eldon Delta Triangular Chair Mat, 52" x 58", Clear</t>
  </si>
  <si>
    <t>Brown Kraft Recycled Envelopes</t>
  </si>
  <si>
    <t>Mary Zewe</t>
  </si>
  <si>
    <t>Sony MFD2HD Formatted Diskettes, 10/Pack</t>
  </si>
  <si>
    <t>Wirebound Message Book, 4 per Page</t>
  </si>
  <si>
    <t>Space Solutions Commercial Steel Shelving</t>
  </si>
  <si>
    <t>Flexible Leather- Look Classic Collection Ring Binder</t>
  </si>
  <si>
    <t>Keytronic Designer 104- Key Black Keyboard</t>
  </si>
  <si>
    <t>DAX Natural Wood-Tone Poster Frame</t>
  </si>
  <si>
    <t>Eldon Pizzaz Desk Accessories</t>
  </si>
  <si>
    <t>Tyvek Interoffice Envelopes, 9 1/2" x 12 1/2", 100/Box</t>
  </si>
  <si>
    <t>Eric Hoffmann</t>
  </si>
  <si>
    <t>Acco Recycled 2" Capacity Laser Printer Hanging Data Binders</t>
  </si>
  <si>
    <t>Global Leather Executive Chair</t>
  </si>
  <si>
    <t>Greg Matthias</t>
  </si>
  <si>
    <t>Brites Rubber Bands, 1 1/2 oz. Box</t>
  </si>
  <si>
    <t>O'Sullivan Manor Hill 2-Door Library in Brianna Oak</t>
  </si>
  <si>
    <t>Kimberly Carter</t>
  </si>
  <si>
    <t>Mark Packer</t>
  </si>
  <si>
    <t>Fellowes Basic 104-Key Keyboard, Platinum</t>
  </si>
  <si>
    <t>Accessory29</t>
  </si>
  <si>
    <t>Darren Koutras</t>
  </si>
  <si>
    <t>Maxell Pro 80 Minute CD-R, 10/Pack</t>
  </si>
  <si>
    <t>US Robotics 56K V.92 Internal PCI Faxmodem</t>
  </si>
  <si>
    <t>Xerox 1941</t>
  </si>
  <si>
    <t>Xerox 1910</t>
  </si>
  <si>
    <t>Jill Stevenson</t>
  </si>
  <si>
    <t>Avery 05222 Permanent Self-Adhesive File Folder Labels for Typewriters, on Rolls, White, 250/Roll</t>
  </si>
  <si>
    <t>Resi Polking</t>
  </si>
  <si>
    <t>Jim Karlsson</t>
  </si>
  <si>
    <t>Ibico EB-19 Dual Function Manual Binding System</t>
  </si>
  <si>
    <t>#10- 4 1/8" x 9 1/2" Security-Tint Envelopes</t>
  </si>
  <si>
    <t>Southworth 25% Cotton Premium Laser Paper and Envelopes</t>
  </si>
  <si>
    <t>Roger Demir</t>
  </si>
  <si>
    <t>Global Deluxe Office Fabric Chairs</t>
  </si>
  <si>
    <t>Global Leather Highback Executive Chair with Pneumatic Height Adjustment, Black</t>
  </si>
  <si>
    <t>Michelle Moray</t>
  </si>
  <si>
    <t>Evan Bailliet</t>
  </si>
  <si>
    <t>Howard Miller Distant Time Traveler Alarm Clock</t>
  </si>
  <si>
    <t>Chromcraft 48" x 96" Racetrack Double Pedestal Table</t>
  </si>
  <si>
    <t>Amy Hunt</t>
  </si>
  <si>
    <t>Electrix Fluorescent Magnifier Lamps &amp; Weighted Base</t>
  </si>
  <si>
    <t>Darren Budd</t>
  </si>
  <si>
    <t>Acco Pressboard Covers with Storage Hooks, 14 7/8" x 11", Light Blue</t>
  </si>
  <si>
    <t>Economy Binders</t>
  </si>
  <si>
    <t>Micro Innovations Micro 3000 Keyboard, Black</t>
  </si>
  <si>
    <t>Regeneration Desk Collection</t>
  </si>
  <si>
    <t>O'Sullivan 5-Shelf Heavy-Duty Bookcases</t>
  </si>
  <si>
    <t>DAX Cubicle Frames, 8-1/2 x 11</t>
  </si>
  <si>
    <t>Tom Boeckenhauer</t>
  </si>
  <si>
    <t>Bevis Round Bullnose 29" High Table Top</t>
  </si>
  <si>
    <t>Meg Tillman</t>
  </si>
  <si>
    <t>Beth Paige</t>
  </si>
  <si>
    <t>Alex Russell</t>
  </si>
  <si>
    <t>Tenex B1-RE Series Chair Mats for Low Pile Carpets</t>
  </si>
  <si>
    <t>Erica Hackney</t>
  </si>
  <si>
    <t>Xerox 1932</t>
  </si>
  <si>
    <t>O'Sullivan 3-Shelf Heavy-Duty Bookcases</t>
  </si>
  <si>
    <t>Global Deluxe High-Back Office Chair in Storm</t>
  </si>
  <si>
    <t>Novimex Swivel Fabric Task Chair</t>
  </si>
  <si>
    <t>Gene Hale</t>
  </si>
  <si>
    <t>GBC Prepunched Paper, 19-Hole, for Binding Systems, 24-lb</t>
  </si>
  <si>
    <t>Wilson Jones Turn Tabs Binder Tool for Ring Binders</t>
  </si>
  <si>
    <t>GBC Recycled Grain Textured Covers</t>
  </si>
  <si>
    <t>Xerox 1977</t>
  </si>
  <si>
    <t>Maya Herman</t>
  </si>
  <si>
    <t>AT&amp;T 2230 Dual Handset Phone With Caller ID/Call Waiting</t>
  </si>
  <si>
    <t>Michelle Ellison</t>
  </si>
  <si>
    <t>Staples Surge Protector 6 outlet</t>
  </si>
  <si>
    <t>Dennis Pardue</t>
  </si>
  <si>
    <t>Berol Giant Pencil Sharpener</t>
  </si>
  <si>
    <t>Hon 61000 Series Interactive Training Tables</t>
  </si>
  <si>
    <t>Don Weiss</t>
  </si>
  <si>
    <t>Staples Colored Interoffice Envelopes</t>
  </si>
  <si>
    <t>Hon Deluxe Fabric Upholstered Stacking Chairs</t>
  </si>
  <si>
    <t>Tenex Traditional Chairmats for Medium Pile Carpet, Standard Lip, 36" x 48"</t>
  </si>
  <si>
    <t>Doug Jacobs</t>
  </si>
  <si>
    <t>Bill Stewart</t>
  </si>
  <si>
    <t>Russell D'Ascenzo</t>
  </si>
  <si>
    <t>Benjamin Farhat</t>
  </si>
  <si>
    <t>Belkin MediaBoard 104- Keyboard</t>
  </si>
  <si>
    <t>Xerox 1894</t>
  </si>
  <si>
    <t>Array Parchment Paper, Assorted Colors</t>
  </si>
  <si>
    <t>Master Caster Door Stop, Gray</t>
  </si>
  <si>
    <t>Newell 337</t>
  </si>
  <si>
    <t>John Grady</t>
  </si>
  <si>
    <t>Imation Primaris 3.5" 2HD Unformatted Diskettes, 10/Pack</t>
  </si>
  <si>
    <t>Okidata ML520 Series Dot Matrix Printers</t>
  </si>
  <si>
    <t>Patrick O'Brill</t>
  </si>
  <si>
    <t>TOPS Voice Message Log Book, Flash Format</t>
  </si>
  <si>
    <t>Epson DFX5000+ Dot Matrix Printer</t>
  </si>
  <si>
    <t>Newell 320</t>
  </si>
  <si>
    <t>GBC Recycled Regency Composition Covers</t>
  </si>
  <si>
    <t>Marc Crier</t>
  </si>
  <si>
    <t>Jason Klamczynski</t>
  </si>
  <si>
    <t>Gary Hwang</t>
  </si>
  <si>
    <t>Karen Seio</t>
  </si>
  <si>
    <t>i2000</t>
  </si>
  <si>
    <t>Jennifer Patt</t>
  </si>
  <si>
    <t>GBC Wire Binding Strips</t>
  </si>
  <si>
    <t>Tamara Manning</t>
  </si>
  <si>
    <t>Adams Phone Message Book, Professional, 400 Message Capacity, 5 3/6 x 11</t>
  </si>
  <si>
    <t>Logitech Internet Navigator Keyboard</t>
  </si>
  <si>
    <t>Nicole Fjeld</t>
  </si>
  <si>
    <t>Xerox 1936</t>
  </si>
  <si>
    <t>Xerox 214</t>
  </si>
  <si>
    <t>Becky Martin</t>
  </si>
  <si>
    <t>Acco Keyboard-In-A-Box</t>
  </si>
  <si>
    <t>Belkin 5 Outlet SurgeMaster Power Centers</t>
  </si>
  <si>
    <t>Eva Jacobs</t>
  </si>
  <si>
    <t>Staples General Use 3-Ring Binders</t>
  </si>
  <si>
    <t>Christine Phan</t>
  </si>
  <si>
    <t>Robert Marley</t>
  </si>
  <si>
    <t>Acco Six-Outlet Power Strip, 4' Cord Length</t>
  </si>
  <si>
    <t>Fred McMath</t>
  </si>
  <si>
    <t>Canon P1-DHIII Palm Printing Calculator</t>
  </si>
  <si>
    <t>Barbara Fisher</t>
  </si>
  <si>
    <t>Cynthia Voltz</t>
  </si>
  <si>
    <t>Staples 10" Round Wall Clock</t>
  </si>
  <si>
    <t>Joseph Airdo</t>
  </si>
  <si>
    <t>Hoover Commercial Soft Guard Upright Vacuum And Disposable Filtration Bags</t>
  </si>
  <si>
    <t>Deflect-o DuraMat Antistatic Studded Beveled Mat for Medium Pile Carpeting</t>
  </si>
  <si>
    <t>Avery 503</t>
  </si>
  <si>
    <t>Emily Ducich</t>
  </si>
  <si>
    <t>Targus USB Numeric Keypad</t>
  </si>
  <si>
    <t>Trav-L-File Heavy-Duty Shuttle II, Black</t>
  </si>
  <si>
    <t>Speros Goranitis</t>
  </si>
  <si>
    <t>Acco Perma 2700 Stacking Storage Drawers</t>
  </si>
  <si>
    <t>Black Print Carbonless Snap-Off Rapid Letter, 8 1/2" x 7"</t>
  </si>
  <si>
    <t>Roland Murray</t>
  </si>
  <si>
    <t>Rose O'Brian</t>
  </si>
  <si>
    <t>"While you Were Out" Message Book, One Form per Page</t>
  </si>
  <si>
    <t>Accessory36</t>
  </si>
  <si>
    <t>Thomas Brumley</t>
  </si>
  <si>
    <t>Honeywell Enviracaire Portable HEPA Air Cleaner for up to 10 x 16 Room</t>
  </si>
  <si>
    <t>Suzanne McNair</t>
  </si>
  <si>
    <t>Surelock Post Binders</t>
  </si>
  <si>
    <t>i1000plus</t>
  </si>
  <si>
    <t>Carina Double Wide Media Storage Towers in Natural &amp; Black</t>
  </si>
  <si>
    <t>Ken Lonsdale</t>
  </si>
  <si>
    <t>Advantus Panel Wall Certificate Holder - 8.5x11</t>
  </si>
  <si>
    <t>Xerox 19</t>
  </si>
  <si>
    <t>Canon F603 Scientific Calculator</t>
  </si>
  <si>
    <t>Barry Pond</t>
  </si>
  <si>
    <t>Hammermill Color Copier Paper (28Lb. and 96 Bright)</t>
  </si>
  <si>
    <t>Tony Molinari</t>
  </si>
  <si>
    <t>Wilson Jones Elliptical Ring 3 1/2" Capacity Binders, 800 sheets</t>
  </si>
  <si>
    <t>Hon Olson Stacker Stools</t>
  </si>
  <si>
    <t>Stewart Visinsky</t>
  </si>
  <si>
    <t>Christopher Schild</t>
  </si>
  <si>
    <t>Luxo Professional Combination Clamp-On Lamps</t>
  </si>
  <si>
    <t>Revere Boxed Rubber Bands by Revere</t>
  </si>
  <si>
    <t>Newell 312</t>
  </si>
  <si>
    <t>Verbatim DVD-R, 3.95GB, SR, Mitsubishi Branded, Jewel</t>
  </si>
  <si>
    <t>Julia Barnett</t>
  </si>
  <si>
    <t>Microsoft Office Keyboard</t>
  </si>
  <si>
    <t>Okidata ML184 Turbo Dot Matrix Printers</t>
  </si>
  <si>
    <t>Michael Nguyen</t>
  </si>
  <si>
    <t>GE 48" Fluorescent Tube, Cool White Energy Saver, 34 Watts, 30/Box</t>
  </si>
  <si>
    <t>Russell Applegate</t>
  </si>
  <si>
    <t>V 3600 Series</t>
  </si>
  <si>
    <t>Steven Roelle</t>
  </si>
  <si>
    <t>Tennsco Regal Shelving Units</t>
  </si>
  <si>
    <t>Jeremy Pistek</t>
  </si>
  <si>
    <t>Cyra Reiten</t>
  </si>
  <si>
    <t>Tracy Hopkins</t>
  </si>
  <si>
    <t>Xerox 1926</t>
  </si>
  <si>
    <t>Acco Smartsocket Table Surge Protector, 6 Color-Coded Adapter Outlets</t>
  </si>
  <si>
    <t>Bryan Davis</t>
  </si>
  <si>
    <t>Steven Cartwright</t>
  </si>
  <si>
    <t>GBC Linen Binding Covers</t>
  </si>
  <si>
    <t>Avanti 4.4 Cu. Ft. Refrigerator</t>
  </si>
  <si>
    <t>Microsoft Natural Multimedia Keyboard</t>
  </si>
  <si>
    <t>Craig Leslie</t>
  </si>
  <si>
    <t>Bravo II Megaboss 12-Amp Hard Body Upright, Replacement Belts, 2 Belts per Pack</t>
  </si>
  <si>
    <t>Christopher Conant</t>
  </si>
  <si>
    <t>Xerox 188</t>
  </si>
  <si>
    <t>Alejandro Ballentine</t>
  </si>
  <si>
    <t>Companion Letter/Legal File, Black</t>
  </si>
  <si>
    <t>Howard Miller 13" Diameter Goldtone Round Wall Clock</t>
  </si>
  <si>
    <t>Avery 478</t>
  </si>
  <si>
    <t>Newell 339</t>
  </si>
  <si>
    <t>Global Stack Chair without Arms, Black</t>
  </si>
  <si>
    <t>Vicky Freymann</t>
  </si>
  <si>
    <t>Greg Tran</t>
  </si>
  <si>
    <t>Tenex File Box, Personal Filing Tote with Lid, Black</t>
  </si>
  <si>
    <t>Executive Impressions 8-1/2" Career Panel/Partition Cubicle Clock</t>
  </si>
  <si>
    <t>Xerox 1962</t>
  </si>
  <si>
    <t>Xerox 1887</t>
  </si>
  <si>
    <t>Joy Smith</t>
  </si>
  <si>
    <t>Lexmark Z55se Color Inkjet Printer</t>
  </si>
  <si>
    <t>Hunter Lopez</t>
  </si>
  <si>
    <t>Sauder Camden County Collection Library</t>
  </si>
  <si>
    <t>Round Specialty Laser Printer Labels</t>
  </si>
  <si>
    <t>Array Memo Cubes</t>
  </si>
  <si>
    <t>GBC VeloBinder Electric Binding Machine</t>
  </si>
  <si>
    <t>Andrew Roberts</t>
  </si>
  <si>
    <t>Fellowes Mobile Numeric Keypad, Graphite</t>
  </si>
  <si>
    <t>Polycom ViaVideo Desktop Video Communications Unit</t>
  </si>
  <si>
    <t>Staples Wirebound Steno Books, 6" x 9", 12/Pack</t>
  </si>
  <si>
    <t>Matthew Grinstein</t>
  </si>
  <si>
    <t>Bionaire Personal Warm Mist Humidifier/Vaporizer</t>
  </si>
  <si>
    <t>Eugene Hildebrand</t>
  </si>
  <si>
    <t>Avery Durable Slant Ring Binders With Label Holder</t>
  </si>
  <si>
    <t>Wilson Jones DublLock D-Ring Binders</t>
  </si>
  <si>
    <t>Sue Ann Reed</t>
  </si>
  <si>
    <t>Gene McClure</t>
  </si>
  <si>
    <t>36X48 HARDFLOOR CHAIRMAT</t>
  </si>
  <si>
    <t>Larry Tron</t>
  </si>
  <si>
    <t>Sally Knutson</t>
  </si>
  <si>
    <t>Acme Preferred Stainless Steel Scissors</t>
  </si>
  <si>
    <t>Fellowes Premier Superior Surge Suppressor, 10-Outlet, With Phone and Remote</t>
  </si>
  <si>
    <t>Sanford Colorific Colored Pencils, 12/Box</t>
  </si>
  <si>
    <t>Bruce Degenhardt</t>
  </si>
  <si>
    <t>9-3/4 Diameter Round Wall Clock</t>
  </si>
  <si>
    <t>TimeportP7382</t>
  </si>
  <si>
    <t>Tyvek  Top-Opening Peel &amp; Seel Envelopes, Plain White</t>
  </si>
  <si>
    <t>Hon 4700 Series Mobuis Mid-Back Task Chairs with Adjustable Arms</t>
  </si>
  <si>
    <t>Adam Bellavance</t>
  </si>
  <si>
    <t>IBM Active Response Keyboard, Black</t>
  </si>
  <si>
    <t>Avery Trapezoid Extra Heavy Duty 4" Binders</t>
  </si>
  <si>
    <t>Mick Hernandez</t>
  </si>
  <si>
    <t>Office Impressions Heavy Duty Welded Shelving &amp; Multimedia Storage Drawers</t>
  </si>
  <si>
    <t>Fluorescent Highlighters by Dixon</t>
  </si>
  <si>
    <t>Binney &amp; Smith inkTank Erasable Pocket Highlighter, Chisel Tip, Yellow</t>
  </si>
  <si>
    <t>Delfina Latchford</t>
  </si>
  <si>
    <t>Zebra Zazzle Fluorescent Highlighters</t>
  </si>
  <si>
    <t>Holmes Cool Mist Humidifier for the Whole House with 8-Gallon Output per Day, Extended Life Filter</t>
  </si>
  <si>
    <t>Craig Molinari</t>
  </si>
  <si>
    <t>Sanjit Engle</t>
  </si>
  <si>
    <t>Brian Stugart</t>
  </si>
  <si>
    <t>Hand-Finished Solid Wood Document Frame</t>
  </si>
  <si>
    <t>Eaton Premium Continuous-Feed Paper, 25% Cotton, Letter Size, White, 1000 Shts/Box</t>
  </si>
  <si>
    <t>Dianna Vittorini</t>
  </si>
  <si>
    <t>Maria Bertelson</t>
  </si>
  <si>
    <t>Patrick Gardner</t>
  </si>
  <si>
    <t>Avery Durable Poly Binders</t>
  </si>
  <si>
    <t>Memorex Slim 80 Minute CD-R, 10/Pack</t>
  </si>
  <si>
    <t>Katherine Ducich</t>
  </si>
  <si>
    <t>Xerox 1991</t>
  </si>
  <si>
    <t>Trudy Brown</t>
  </si>
  <si>
    <t>Hon Pagoda Stacking Chairs</t>
  </si>
  <si>
    <t>Sauder Camden County Collection Libraries, Planked Cherry Finish</t>
  </si>
  <si>
    <t>Polycom Soundstation EX Audio-Conferencing Telephone, Black</t>
  </si>
  <si>
    <t>Imation IBM Formatted Diskettes, 100/Pack</t>
  </si>
  <si>
    <t>Acme Galleria Hot Forged Steel Scissors with Colored Handles</t>
  </si>
  <si>
    <t>Melanie Page</t>
  </si>
  <si>
    <t>Global Ergonomic Managers Chair</t>
  </si>
  <si>
    <t>Boston KS Multi-Size Manual Pencil Sharpener</t>
  </si>
  <si>
    <t>Evan Minnotte</t>
  </si>
  <si>
    <t>Hunt BOSTON Vista Battery-Operated Pencil Sharpener, Black</t>
  </si>
  <si>
    <t>Belkin 107-key enhanced keyboard, USB/PS/2 interface</t>
  </si>
  <si>
    <t>Stacking Tray, Side-Loading, Legal, Smoke</t>
  </si>
  <si>
    <t>Xerox 1897</t>
  </si>
  <si>
    <t>Acco Smartsocket Color-Coded Six-Outlet AC Adapter Model Surge Protectors</t>
  </si>
  <si>
    <t>Guy Phonely</t>
  </si>
  <si>
    <t>Jesus Ocampo</t>
  </si>
  <si>
    <t>Bevis Boat-Shaped Conference Table</t>
  </si>
  <si>
    <t>Doug Bickford</t>
  </si>
  <si>
    <t>Michael Grace</t>
  </si>
  <si>
    <t>Yana Sorensen</t>
  </si>
  <si>
    <t>Hoover Upright Vacuum With Dirt Cup</t>
  </si>
  <si>
    <t>Susan Pistek</t>
  </si>
  <si>
    <t>Darren Powers</t>
  </si>
  <si>
    <t>Westinghouse Clip-On Gooseneck Lamps</t>
  </si>
  <si>
    <t>Xerox 1996</t>
  </si>
  <si>
    <t>Pauline Johnson</t>
  </si>
  <si>
    <t>Joni Wasserman</t>
  </si>
  <si>
    <t>600 Series Flip</t>
  </si>
  <si>
    <t>Xerox 1954</t>
  </si>
  <si>
    <t>Dave Brooks</t>
  </si>
  <si>
    <t>Jocasta Rupert</t>
  </si>
  <si>
    <t>Aaron Hawkins</t>
  </si>
  <si>
    <t>Eldon Econocleat Chair Mats for Low Pile Carpets</t>
  </si>
  <si>
    <t>A1228</t>
  </si>
  <si>
    <t>V70</t>
  </si>
  <si>
    <t>Deborah Brumfield</t>
  </si>
  <si>
    <t>Xerox 199</t>
  </si>
  <si>
    <t>Dianna Wilson</t>
  </si>
  <si>
    <t>Saphhira Shifley</t>
  </si>
  <si>
    <t>Avery Self-Adhesive Photo Pockets for Polaroid Photos</t>
  </si>
  <si>
    <t>Jamie Kunitz</t>
  </si>
  <si>
    <t>Xerox Blank Computer Paper</t>
  </si>
  <si>
    <t>Anthony Johnson</t>
  </si>
  <si>
    <t>Cyma Kinney</t>
  </si>
  <si>
    <t>Martin-Yale Premier Letter Opener</t>
  </si>
  <si>
    <t>Jenna Caffey</t>
  </si>
  <si>
    <t>600 Series Non-Flip</t>
  </si>
  <si>
    <t>Recycled Premium Regency Composition Covers</t>
  </si>
  <si>
    <t>Atlantic Metals Mobile 5-Shelf Bookcases, Custom Colors</t>
  </si>
  <si>
    <t>Hewlett-Packard 2600DN Business Color Inkjet Printer</t>
  </si>
  <si>
    <t>Office Star - Ergonomic Mid Back Chair with 2-Way Adjustable Arms</t>
  </si>
  <si>
    <t>Ross DeVincentis</t>
  </si>
  <si>
    <t>Hewlett-Packard Deskjet 940 REFURBISHED Color Inkjet Printer</t>
  </si>
  <si>
    <t>Dana Fluorescent Magnifying Lamp, White, 36"</t>
  </si>
  <si>
    <t>Novimex Fabric Task Chair</t>
  </si>
  <si>
    <t>Xerox 191</t>
  </si>
  <si>
    <t>Claire Good</t>
  </si>
  <si>
    <t>StarTAC ST7868</t>
  </si>
  <si>
    <t>OIC Thumb-Tacks</t>
  </si>
  <si>
    <t>Atlantic Metals Mobile 2-Shelf Bookcases, Custom Colors</t>
  </si>
  <si>
    <t>M70</t>
  </si>
  <si>
    <t>Recycled Interoffice Envelopes with String and Button Closure, 10 x 13</t>
  </si>
  <si>
    <t>Scot Coram</t>
  </si>
  <si>
    <t>Chromcraft Bull-Nose Wood 48" x 96" Rectangular Conference Tables</t>
  </si>
  <si>
    <t>Cynthia Delaney</t>
  </si>
  <si>
    <t>Xerox 1994</t>
  </si>
  <si>
    <t>It's Hot Message Books with Stickers, 2 3/4" x 5"</t>
  </si>
  <si>
    <t>Fellowes Recycled Storage Drawers</t>
  </si>
  <si>
    <t>Magna Visual Magnetic Picture Hangers</t>
  </si>
  <si>
    <t>Staples Copy Paper (20Lb. and 84 Bright)</t>
  </si>
  <si>
    <t>Janet Molinari</t>
  </si>
  <si>
    <t>Lock-Up Easel 'Spel-Binder'</t>
  </si>
  <si>
    <t>Zoom V.92 USB External Faxmodem</t>
  </si>
  <si>
    <t>Kalyca Meade</t>
  </si>
  <si>
    <t>Cardinal Holdit Business Card Pockets</t>
  </si>
  <si>
    <t>Binney &amp; Smith inkTank Erasable Desk Highlighter, Chisel Tip, Yellow, 12/Box</t>
  </si>
  <si>
    <t>Jay Kimmel</t>
  </si>
  <si>
    <t>i1000</t>
  </si>
  <si>
    <t>Berenike Kampe</t>
  </si>
  <si>
    <t>Tony Chapman</t>
  </si>
  <si>
    <t>Natalie Fritzler</t>
  </si>
  <si>
    <t>Accessory41</t>
  </si>
  <si>
    <t>i500plus</t>
  </si>
  <si>
    <t>Hilary Holden</t>
  </si>
  <si>
    <t>Presstex Flexible Ring Binders</t>
  </si>
  <si>
    <t>Sarah Bern</t>
  </si>
  <si>
    <t>Matt Connell</t>
  </si>
  <si>
    <t>Nathan Gelder</t>
  </si>
  <si>
    <t>Prang Colored Pencils</t>
  </si>
  <si>
    <t>Tenex Personal Self-Stacking Standard File Box, Black/Gray</t>
  </si>
  <si>
    <t>Patrick Bzostek</t>
  </si>
  <si>
    <t>Maxell DVD-RAM Discs</t>
  </si>
  <si>
    <t>Laurel Beltran</t>
  </si>
  <si>
    <t>Bill Donatelli</t>
  </si>
  <si>
    <t>GBC Imprintable Covers</t>
  </si>
  <si>
    <t>3.5" IBM Formatted Diskettes, DS/HD</t>
  </si>
  <si>
    <t>Staples Pen Style Liquid Stix; Assorted (yellow, pink, green, blue, orange), 5/Pack</t>
  </si>
  <si>
    <t>Brendan Dodson</t>
  </si>
  <si>
    <t>Gould Plastics 9-Pocket Panel Bin, 18-3/8w x 5-1/4d x 20-1/2h, Black</t>
  </si>
  <si>
    <t>Accessory34</t>
  </si>
  <si>
    <t>Chuck Sachs</t>
  </si>
  <si>
    <t>Brian DeCherney</t>
  </si>
  <si>
    <t>Rogers Profile Extra Capacity Storage Tub</t>
  </si>
  <si>
    <t>Valerie Mitchum</t>
  </si>
  <si>
    <t>Newell 329</t>
  </si>
  <si>
    <t>Erica Smith</t>
  </si>
  <si>
    <t>Post-it Important Message Note Pad, Neon Colors, 50 Sheets/Pad</t>
  </si>
  <si>
    <t>Epson Stylus 1520 Color Inkjet Printer</t>
  </si>
  <si>
    <t>SouthWestern Bell FA970 Digital Answering Machine with Time/Day Stamp</t>
  </si>
  <si>
    <t>Mark Cousins</t>
  </si>
  <si>
    <t>Southworth Structures Collection</t>
  </si>
  <si>
    <t>Marina Lichtenstein</t>
  </si>
  <si>
    <t>Panasonic All Digital Answering System with Caller ID*, KX-TM150B</t>
  </si>
  <si>
    <t>Mike Gockenbach</t>
  </si>
  <si>
    <t>Ampad #10 Peel &amp; Seel Holiday Envelopes</t>
  </si>
  <si>
    <t>Xerox 1940</t>
  </si>
  <si>
    <t>Ken Dana</t>
  </si>
  <si>
    <t>2300 Heavy-Duty Transfer File Systems by Perma</t>
  </si>
  <si>
    <t>Blue String-Tie &amp; Button Interoffice Envelopes, 10 x 13</t>
  </si>
  <si>
    <t>Hewlett-Packard Deskjet 3820 Color Inkjet Printer</t>
  </si>
  <si>
    <t>Accessory25</t>
  </si>
  <si>
    <t>GBC Twin Loop Wire Binding Elements, 9/16" Spine, Black</t>
  </si>
  <si>
    <t>Avery Hi-Liter Fluorescent Desk Style Markers</t>
  </si>
  <si>
    <t>Carina Mini System Audio Rack, Model AR050B</t>
  </si>
  <si>
    <t>Ivan Liston</t>
  </si>
  <si>
    <t>Panasonic KX-P2130 Dot Matrix Printer</t>
  </si>
  <si>
    <t>Ann Steele</t>
  </si>
  <si>
    <t>DAX Charcoal/Nickel-Tone Document Frame, 5 x 7</t>
  </si>
  <si>
    <t>iDEN i95</t>
  </si>
  <si>
    <t>Electrix Halogen Magnifier Lamp</t>
  </si>
  <si>
    <t>Cindy Stewart</t>
  </si>
  <si>
    <t>Flat Face Poster Frame</t>
  </si>
  <si>
    <t>Grace Kelly</t>
  </si>
  <si>
    <t>Accessory17</t>
  </si>
  <si>
    <t>Brad Norvell</t>
  </si>
  <si>
    <t>Belkin 7 Outlet SurgeMaster Surge Protector with Phone Protection</t>
  </si>
  <si>
    <t>Dan Lawera</t>
  </si>
  <si>
    <t>Anderson Hickey Conga Table Tops &amp; Accessories</t>
  </si>
  <si>
    <t>Plastic Binding Combs</t>
  </si>
  <si>
    <t>Seth Thomas 14" Putty-Colored Wall Clock</t>
  </si>
  <si>
    <t>Troy Staebel</t>
  </si>
  <si>
    <t>Hunter Glantz</t>
  </si>
  <si>
    <t>Pizazz Global Quick File</t>
  </si>
  <si>
    <t>Logitech Cordless Navigator Duo</t>
  </si>
  <si>
    <t>SimpliFile Personal File, Black Granite, 15w x 6-15/16d x 11-1/4h</t>
  </si>
  <si>
    <t>Cathy Prescott</t>
  </si>
  <si>
    <t>Polycom ViewStation Adapter H323 Videoconferencing Unit</t>
  </si>
  <si>
    <t>Joel Eaton</t>
  </si>
  <si>
    <t>GBC Plastic Binding Combs</t>
  </si>
  <si>
    <t>Global Commerce Series High-Back Swivel/Tilt Chairs</t>
  </si>
  <si>
    <t>Anthony Rawles</t>
  </si>
  <si>
    <t>Fellowes PB300 Plastic Comb Binding Machine</t>
  </si>
  <si>
    <t>Xerox 1934</t>
  </si>
  <si>
    <t>O'Sullivan Cherrywood Estates Traditional Barrister Bookcase</t>
  </si>
  <si>
    <t>IBM 80 Minute CD-R Spindle, 50/Pack</t>
  </si>
  <si>
    <t>Tom Zandusky</t>
  </si>
  <si>
    <t>Advantus 10-Drawer Portable Organizer, Chrome Metal Frame, Smoke Drawers</t>
  </si>
  <si>
    <t>Hon GuestStacker Chair</t>
  </si>
  <si>
    <t>Dave Kipp</t>
  </si>
  <si>
    <t>Kensington 6 Outlet SmartSocket Surge Protector</t>
  </si>
  <si>
    <t>Vivek Grady</t>
  </si>
  <si>
    <t>Xerox 231</t>
  </si>
  <si>
    <t>George Ashbrook</t>
  </si>
  <si>
    <t>White GlueTop Scratch Pads</t>
  </si>
  <si>
    <t>Newell 342</t>
  </si>
  <si>
    <t>Justin Ellison</t>
  </si>
  <si>
    <t>Honeywell Quietcare HEPA Air Cleaner</t>
  </si>
  <si>
    <t>Avery 496</t>
  </si>
  <si>
    <t>Xerox 1935</t>
  </si>
  <si>
    <t>Jennifer Jackson</t>
  </si>
  <si>
    <t>Crayola Colored Pencils</t>
  </si>
  <si>
    <t>Belkin F9M820V08 8 Outlet Surge</t>
  </si>
  <si>
    <t>Acco Suede Grain Vinyl Round Ring Binder</t>
  </si>
  <si>
    <t>Greg Guthrie</t>
  </si>
  <si>
    <t>Eldon Image Series Black Desk Accessories</t>
  </si>
  <si>
    <t>Portable Personal File Box</t>
  </si>
  <si>
    <t>Philip Fox</t>
  </si>
  <si>
    <t>Letter/Legal File Tote with Clear Snap-On Lid, Black Granite</t>
  </si>
  <si>
    <t>Jet-Pak Recycled Peel 'N' Seal Padded Mailers</t>
  </si>
  <si>
    <t>Spiral Phone Message Books with Labels by Adams</t>
  </si>
  <si>
    <t>5170i</t>
  </si>
  <si>
    <t>Michael Oakman</t>
  </si>
  <si>
    <t>Laurel Elliston</t>
  </si>
  <si>
    <t>Daniel Byrd</t>
  </si>
  <si>
    <t>O'Sullivan 4-Shelf Bookcase in Odessa Pine</t>
  </si>
  <si>
    <t>Global Enterprise Series Seating High-Back Swivel/Tilt Chairs</t>
  </si>
  <si>
    <t>Logitech Cordless Elite Duo</t>
  </si>
  <si>
    <t>Ben Ferrer</t>
  </si>
  <si>
    <t>David Bremer</t>
  </si>
  <si>
    <t>Arthur Wiediger</t>
  </si>
  <si>
    <t>Tennsco Commercial Shelving</t>
  </si>
  <si>
    <t>Alejandro Savely</t>
  </si>
  <si>
    <t>Canon PC1080F Personal Copier</t>
  </si>
  <si>
    <t>Eldon Radial Chair Mat for Low to Medium Pile Carpets</t>
  </si>
  <si>
    <t>Jennifer Ferguson</t>
  </si>
  <si>
    <t>Fellowes EZ Multi-Media Keyboard</t>
  </si>
  <si>
    <t>Holmes 99% HEPA Air Purifier</t>
  </si>
  <si>
    <t>Tensor "Hersey Kiss" Styled Floor Lamp</t>
  </si>
  <si>
    <t>Xerox 1906</t>
  </si>
  <si>
    <t>Fiskars Softgrip Scissors</t>
  </si>
  <si>
    <t>Acme Kleencut Forged Steel Scissors</t>
  </si>
  <si>
    <t>Karen Daniels</t>
  </si>
  <si>
    <t>Memorex 80 Minute CD-R Spindle, 100/Pack</t>
  </si>
  <si>
    <t>Jim Mitchum</t>
  </si>
  <si>
    <t>Pamela Coakley</t>
  </si>
  <si>
    <t>T193</t>
  </si>
  <si>
    <t>Stockwell Push Pins</t>
  </si>
  <si>
    <t>Recycled Eldon Regeneration Jumbo File</t>
  </si>
  <si>
    <t>John Huston</t>
  </si>
  <si>
    <t>Pierre Wener</t>
  </si>
  <si>
    <t>Eureka Hand Vacuum, Bagless</t>
  </si>
  <si>
    <t>DMI Arturo Collection Mission-style Design Wood Chair</t>
  </si>
  <si>
    <t>Space Solutions Industrial Galvanized Steel Shelving.</t>
  </si>
  <si>
    <t>Katherine Nockton</t>
  </si>
  <si>
    <t>Denny Joy</t>
  </si>
  <si>
    <t>Security-Tint Envelopes</t>
  </si>
  <si>
    <t>Avery 520</t>
  </si>
  <si>
    <t>Scot Wooten</t>
  </si>
  <si>
    <t>Accessory9</t>
  </si>
  <si>
    <t>Andy Yotov</t>
  </si>
  <si>
    <t>Global Enterprise Series Seating Low-Back Swivel/Tilt Chairs</t>
  </si>
  <si>
    <t>John Murray</t>
  </si>
  <si>
    <t>Frank Hawley</t>
  </si>
  <si>
    <t>Accessory23</t>
  </si>
  <si>
    <t>Allen Armold</t>
  </si>
  <si>
    <t>Acme Office Executive Series Stainless Steel Trimmers</t>
  </si>
  <si>
    <t>Hewlett-Packard Deskjet 6122 Color Inkjet Printer</t>
  </si>
  <si>
    <t>Xerox 1985</t>
  </si>
  <si>
    <t>Dan Reichenbach</t>
  </si>
  <si>
    <t>Jill Matthias</t>
  </si>
  <si>
    <t>Eldon 300 Class Desk Accessories, Black</t>
  </si>
  <si>
    <t>MaryBeth Skach</t>
  </si>
  <si>
    <t>Staples 6 Outlet Surge</t>
  </si>
  <si>
    <t>Hon 4060 Series Tables</t>
  </si>
  <si>
    <t>Newell 307</t>
  </si>
  <si>
    <t>Acco D-Ring Binder w/DublLock</t>
  </si>
  <si>
    <t>Executive Impressions 14" Contract Wall Clock</t>
  </si>
  <si>
    <t>Advantus Push Pins</t>
  </si>
  <si>
    <t>Rush Hierlooms Collection 1" Thick Stackable Bookcases</t>
  </si>
  <si>
    <t>Eldon 200 Class Desk Accessories</t>
  </si>
  <si>
    <t>Eldon Image Series Desk Accessories, Burgundy</t>
  </si>
  <si>
    <t>Accessory27</t>
  </si>
  <si>
    <t>Theresa Coyne</t>
  </si>
  <si>
    <t>Xerox 1953</t>
  </si>
  <si>
    <t>Bobby Trafton</t>
  </si>
  <si>
    <t>Verbatim 4.7GB DVD-R</t>
  </si>
  <si>
    <t>Fellowes High-Stak Drawer Files</t>
  </si>
  <si>
    <t>Brian Dahlen</t>
  </si>
  <si>
    <t>Denny Blanton</t>
  </si>
  <si>
    <t>Staples Battery-Operated Desktop Pencil Sharpener</t>
  </si>
  <si>
    <t>Zoom V.92 V.44 PCI Internal Controllerless FaxModem</t>
  </si>
  <si>
    <t>Mike Kennedy</t>
  </si>
  <si>
    <t>Sauder Facets Collection Library, Sky Alder Finish</t>
  </si>
  <si>
    <t>Rick Duston</t>
  </si>
  <si>
    <t>Airmail Envelopes</t>
  </si>
  <si>
    <t>Henia Zydlo</t>
  </si>
  <si>
    <t>Charles Sheldon</t>
  </si>
  <si>
    <t>Tim Taslimi</t>
  </si>
  <si>
    <t>Canon imageCLASS 2200 Advanced Copier</t>
  </si>
  <si>
    <t>3M Polarizing Light Filter Sleeves</t>
  </si>
  <si>
    <t>Harry Marie</t>
  </si>
  <si>
    <t>Tracy Collins</t>
  </si>
  <si>
    <t>Lena Hernandez</t>
  </si>
  <si>
    <t>Fellowes Officeware Wire Shelving</t>
  </si>
  <si>
    <t>Tracy Blumstein</t>
  </si>
  <si>
    <t>IBM Numeric Access II Keypad, 17-Key, Black</t>
  </si>
  <si>
    <t>Prang Dustless Chalk Sticks</t>
  </si>
  <si>
    <t>Xerox 221</t>
  </si>
  <si>
    <t>TIMEPORT P8767</t>
  </si>
  <si>
    <t>David Smith</t>
  </si>
  <si>
    <t>Turquoise Lead Holder with Pocket Clip</t>
  </si>
  <si>
    <t>Canon Image Class D660 Copier</t>
  </si>
  <si>
    <t>Juliana Krohn</t>
  </si>
  <si>
    <t>Angele Hood</t>
  </si>
  <si>
    <t>John Lee</t>
  </si>
  <si>
    <t>Jason Fortune</t>
  </si>
  <si>
    <t>12 Colored Short Pencils</t>
  </si>
  <si>
    <t>Staples #10 Colored Envelopes</t>
  </si>
  <si>
    <t>Erica Hernandez</t>
  </si>
  <si>
    <t>Howard Miller 16" Diameter Gallery Wall Clock</t>
  </si>
  <si>
    <t>Xerox 1917</t>
  </si>
  <si>
    <t>Tuff Stuff Recycled Round Ring Binders</t>
  </si>
  <si>
    <t>Newell 327</t>
  </si>
  <si>
    <t>Kensington 4 Outlet MasterPiece Compact Power Control Center</t>
  </si>
  <si>
    <t>Darrin Sayre</t>
  </si>
  <si>
    <t>Toby Knight</t>
  </si>
  <si>
    <t>Fellowes Super Stor/Drawer Files</t>
  </si>
  <si>
    <t>Astroparche Fine Business Paper</t>
  </si>
  <si>
    <t>Avery Durable Plastic 1" Binders</t>
  </si>
  <si>
    <t>Ibico Laser Imprintable Binding System Covers</t>
  </si>
  <si>
    <t>Thea Hudgings</t>
  </si>
  <si>
    <t>DS/HD IBM Formatted Diskettes, 10/Pack - Staples</t>
  </si>
  <si>
    <t>U.S. Robotics 56K Internet Call Modem</t>
  </si>
  <si>
    <t>Xerox 1920</t>
  </si>
  <si>
    <t>Newell 31</t>
  </si>
  <si>
    <t>Xerox 1993</t>
  </si>
  <si>
    <t>Fellowes Smart Surge Ten-Outlet Protector, Platinum</t>
  </si>
  <si>
    <t>Anemone Ratner</t>
  </si>
  <si>
    <t>Carina 42"Hx23 3/4"W Media Storage Unit</t>
  </si>
  <si>
    <t>Bevis Round Conference Room Tables and Bases</t>
  </si>
  <si>
    <t>Duane Noonan</t>
  </si>
  <si>
    <t>Accessory15</t>
  </si>
  <si>
    <t>Barry Blumstein</t>
  </si>
  <si>
    <t>David Flashing</t>
  </si>
  <si>
    <t>3M Hangers With Command Adhesive</t>
  </si>
  <si>
    <t>Thomas Seio</t>
  </si>
  <si>
    <t>Wirebound Message Books, 2 7/8" x 5", 3 Forms per Page</t>
  </si>
  <si>
    <t>Elizabeth Moffitt</t>
  </si>
  <si>
    <t>Staples Gold Paper Clips</t>
  </si>
  <si>
    <t>Naresj Patel</t>
  </si>
  <si>
    <t>Brian Thompson</t>
  </si>
  <si>
    <t>Ruben Ausman</t>
  </si>
  <si>
    <t>Patricia Hirasaki</t>
  </si>
  <si>
    <t>Paul Gonzalez</t>
  </si>
  <si>
    <t>Tensor Computer Mounted Lamp</t>
  </si>
  <si>
    <t>Erin Mull</t>
  </si>
  <si>
    <t>Larry Hughes</t>
  </si>
  <si>
    <t>Deflect-o Glass Clear Studded Chair Mats</t>
  </si>
  <si>
    <t>Magdelene Morse</t>
  </si>
  <si>
    <t>Katherine Hughes</t>
  </si>
  <si>
    <t>Xerox 1972</t>
  </si>
  <si>
    <t>Greg Maxwell</t>
  </si>
  <si>
    <t>SANFORD Major Accent Highlighters</t>
  </si>
  <si>
    <t>Cari MacIntyre</t>
  </si>
  <si>
    <t>V2397</t>
  </si>
  <si>
    <t>Eldon Spacemaker Box, Quick-Snap Lid, Clear</t>
  </si>
  <si>
    <t>Beth Fritzler</t>
  </si>
  <si>
    <t>Xerox 20</t>
  </si>
  <si>
    <t>Chris Selesnick</t>
  </si>
  <si>
    <t>Paul Van Hugh</t>
  </si>
  <si>
    <t>Colorific Watercolor Pencils</t>
  </si>
  <si>
    <t>Avery Hi-Liter EverBold Pen Style Fluorescent Highlighters, 4/Pack</t>
  </si>
  <si>
    <t>Tyvek  Top-Opening Peel &amp; Seel  Envelopes, Gray</t>
  </si>
  <si>
    <t>Jeremy Farry</t>
  </si>
  <si>
    <t>Xerox 1982</t>
  </si>
  <si>
    <t>Sanford EarthWrite Recycled Pencils, Medium Soft, #2</t>
  </si>
  <si>
    <t>Premier Elliptical Ring Binder, Black</t>
  </si>
  <si>
    <t>Staples Colored Bar Computer Paper</t>
  </si>
  <si>
    <t>BASF Silver 74 Minute CD-R</t>
  </si>
  <si>
    <t>BOSTON Ranger #55 Pencil Sharpener, Black</t>
  </si>
  <si>
    <t>Janet Martin</t>
  </si>
  <si>
    <t>Eldon Shelf Savers Cubes and Bins</t>
  </si>
  <si>
    <t>Fellowes Neat Ideas Storage Cubes</t>
  </si>
  <si>
    <t>Okidata ML591 Wide Format Dot Matrix Printer</t>
  </si>
  <si>
    <t>Clay Ludtke</t>
  </si>
  <si>
    <t>Self-Adhesive Ring Binder Labels</t>
  </si>
  <si>
    <t>Staples File Caddy</t>
  </si>
  <si>
    <t>Shui Tom</t>
  </si>
  <si>
    <t>Xerox 1959</t>
  </si>
  <si>
    <t>Elite 5" Scissors</t>
  </si>
  <si>
    <t>Acme Elite Stainless Steel Scissors</t>
  </si>
  <si>
    <t>Epson LQ-570e Dot Matrix Printer</t>
  </si>
  <si>
    <t>Pauline Webber</t>
  </si>
  <si>
    <t>Xerox 197</t>
  </si>
  <si>
    <t>Polycom VoiceStation 100</t>
  </si>
  <si>
    <t>Phone 918</t>
  </si>
  <si>
    <t>Corey Roper</t>
  </si>
  <si>
    <t>Accohide Poly Flexible Ring Binders</t>
  </si>
  <si>
    <t>Colored Envelopes</t>
  </si>
  <si>
    <t>Michelle Arnett</t>
  </si>
  <si>
    <t>G.E. Halogen Desk Lamp Bulbs</t>
  </si>
  <si>
    <t>Becky Castell</t>
  </si>
  <si>
    <t>Computer Room Manger, 14"</t>
  </si>
  <si>
    <t>Office Star Flex Back Scooter Chair with White Frame</t>
  </si>
  <si>
    <t>Duane Benoit</t>
  </si>
  <si>
    <t>Canon S750 Color Inkjet Printer</t>
  </si>
  <si>
    <t>Xerox 1983</t>
  </si>
  <si>
    <t>Wirebound Four 2-3/4 x 5 Forms per Page, 400 Sets per Book</t>
  </si>
  <si>
    <t>Trudy Bell</t>
  </si>
  <si>
    <t>Xerox 1971</t>
  </si>
  <si>
    <t>Imation 5.2GB DVD-RAM</t>
  </si>
  <si>
    <t>Eldon Cleatmat Chair Mats for Medium Pile Carpets</t>
  </si>
  <si>
    <t>Fellowes Bases and Tops For Staxonsteel/High-Stak Systems</t>
  </si>
  <si>
    <t>Logitech Cordless Keyboard</t>
  </si>
  <si>
    <t>Electrix 20W Halogen Replacement Bulb for Zoom-In Desk Lamp</t>
  </si>
  <si>
    <t>Alyssa Crouse</t>
  </si>
  <si>
    <t>Nick Crebassa</t>
  </si>
  <si>
    <t>Premium Transparent Presentation Covers by GBC</t>
  </si>
  <si>
    <t>Brian Derr</t>
  </si>
  <si>
    <t>Laura Armstrong</t>
  </si>
  <si>
    <t>Nora Pelletier</t>
  </si>
  <si>
    <t>Avery 485</t>
  </si>
  <si>
    <t>Jonathan Howell</t>
  </si>
  <si>
    <t>Roland Black</t>
  </si>
  <si>
    <t>Matthew Clasen</t>
  </si>
  <si>
    <t>Storex Dura Pro Binders</t>
  </si>
  <si>
    <t>Telescoping Adjustable Floor Lamp</t>
  </si>
  <si>
    <t>Xerox 1951</t>
  </si>
  <si>
    <t>Craig Rider</t>
  </si>
  <si>
    <t>Jeremy Lonsdale</t>
  </si>
  <si>
    <t>Round Ring Binders</t>
  </si>
  <si>
    <t>Rob Williams</t>
  </si>
  <si>
    <t>Chuck Magee</t>
  </si>
  <si>
    <t>Bart Pistole</t>
  </si>
  <si>
    <t>V8160</t>
  </si>
  <si>
    <t>Linda Cazamias</t>
  </si>
  <si>
    <t>Avery 511</t>
  </si>
  <si>
    <t>Brendan Murry</t>
  </si>
  <si>
    <t>Message Book, Standard Line "While You Were Out", 5 1/2" X 4", 200 Sets/Book</t>
  </si>
  <si>
    <t>Cassandra Brandow</t>
  </si>
  <si>
    <t>Howard Miller 12-3/4 Diameter Accuwave DS  Wall Clock</t>
  </si>
  <si>
    <t>Jason Gross</t>
  </si>
  <si>
    <t>Laminate Occasional Tables</t>
  </si>
  <si>
    <t>Telephone Message Books with Fax/Mobile Section, 4 1/4" x 6"</t>
  </si>
  <si>
    <t>Jim Sink</t>
  </si>
  <si>
    <t>Amy Cox</t>
  </si>
  <si>
    <t>File Shuttle II and Handi-File, Black</t>
  </si>
  <si>
    <t>Maribeth Yedwab</t>
  </si>
  <si>
    <t>Verbatim DVD-R 4.7GB authoring disc</t>
  </si>
  <si>
    <t>Nat Carroll</t>
  </si>
  <si>
    <t>Harold Pawlan</t>
  </si>
  <si>
    <t>300 Series Non-Flip</t>
  </si>
  <si>
    <t>Mitch Webber</t>
  </si>
  <si>
    <t>T61</t>
  </si>
  <si>
    <t>Hewlett-Packard Deskjet 1220Cse Color Inkjet Printer</t>
  </si>
  <si>
    <t>Brosina Hoffman</t>
  </si>
  <si>
    <t>Benjamin Patterson</t>
  </si>
  <si>
    <t>Shirley Schmidt</t>
  </si>
  <si>
    <t>Panasonic KX-P3200 Dot Matrix Printer</t>
  </si>
  <si>
    <t>Anna Chung</t>
  </si>
  <si>
    <t>Carol Triggs</t>
  </si>
  <si>
    <t>Cari Schnelling</t>
  </si>
  <si>
    <t>Chad Cunningham</t>
  </si>
  <si>
    <t>GBC Clear Cover, 8-1/2 x 11, unpunched, 25 covers per pack</t>
  </si>
  <si>
    <t>Harry Greene</t>
  </si>
  <si>
    <t>Patrick O'Donnell</t>
  </si>
  <si>
    <t>Bryan Mills</t>
  </si>
  <si>
    <t>Seth Vernon</t>
  </si>
  <si>
    <t>Ultra Door Pull Handle</t>
  </si>
  <si>
    <t>Luke Weiss</t>
  </si>
  <si>
    <t>Recycled Desk Saver Line "While You Were Out" Book, 5 1/2" X 4"</t>
  </si>
  <si>
    <t>Dana Kaydos</t>
  </si>
  <si>
    <t>Sauder Camden County Barrister Bookcase, Planked Cherry Finish</t>
  </si>
  <si>
    <t>Xerox 1907</t>
  </si>
  <si>
    <t>210 Trimline Phone, White</t>
  </si>
  <si>
    <t>Xerox 1919</t>
  </si>
  <si>
    <t>Cindy Schnelling</t>
  </si>
  <si>
    <t>Gary Mitchum</t>
  </si>
  <si>
    <t>Chris Cortes</t>
  </si>
  <si>
    <t>Xerox 1963</t>
  </si>
  <si>
    <t>Canon PC-428 Personal Copier</t>
  </si>
  <si>
    <t>C-Line Cubicle Keepers Polyproplyene Holder w/Velcro Back, 8-1/2x11, 25/Bx</t>
  </si>
  <si>
    <t>Stewart Carmichael</t>
  </si>
  <si>
    <t>Justin MacKendrick</t>
  </si>
  <si>
    <t>Matt Hagelstein</t>
  </si>
  <si>
    <t>Premium Writing Pencils, Soft, #2 by Central Association for the Blind</t>
  </si>
  <si>
    <t>Canon Imageclass D680 Copier / Fax</t>
  </si>
  <si>
    <t>Canon MP100DHII Printing Calculator</t>
  </si>
  <si>
    <t>Westinghouse Floor Lamp with Metal Mesh Shade, Black</t>
  </si>
  <si>
    <t>Southworth 25% Cotton Linen-Finish Paper &amp; Envelopes</t>
  </si>
  <si>
    <t>Rick Reed</t>
  </si>
  <si>
    <t>Black Print Carbonless 8 1/2" x 8 1/4" Rapid Memo Book</t>
  </si>
  <si>
    <t>Avoid Verbal Orders Carbonless Minifold Book</t>
  </si>
  <si>
    <t>Sharp EL501VB Scientific Calculator, Battery Operated, 10-Digit Display, Hard Case</t>
  </si>
  <si>
    <t>Bretford Just In Time Height-Adjustable Multi-Task Work Tables</t>
  </si>
  <si>
    <t>Xerox 1937</t>
  </si>
  <si>
    <t>Standard Line While You Were Out Hardbound Telephone Message Book</t>
  </si>
  <si>
    <t>Frank Atkinson</t>
  </si>
  <si>
    <t>SAFCO Boltless Steel Shelving</t>
  </si>
  <si>
    <t>Memorex 'Cool' 80 Minute CD-R Spindle, 25/Pack</t>
  </si>
  <si>
    <t>Heather Kirkland</t>
  </si>
  <si>
    <t>Executive Impressions 13-1/2" Indoor/Outdoor Wall Clock</t>
  </si>
  <si>
    <t>Lindsay Shagiari</t>
  </si>
  <si>
    <t>Fred Wasserman</t>
  </si>
  <si>
    <t>Tom Ashbrook</t>
  </si>
  <si>
    <t>DPC 650 Piper</t>
  </si>
  <si>
    <t>GBC Durable Plastic Covers</t>
  </si>
  <si>
    <t>Eldon Expressions Wood and Plastic Desk Accessories, Oak</t>
  </si>
  <si>
    <t>Adrian Barton</t>
  </si>
  <si>
    <t>Larry Blacks</t>
  </si>
  <si>
    <t>Howard Miller 13-3/4" Diameter Brushed Chrome Round Wall Clock</t>
  </si>
  <si>
    <t>Pressboard Covers with Storage Hooks, 9 1/2" x 11", Light Blue</t>
  </si>
  <si>
    <t>Recycled Interoffice Envelopes with Re-Use-A-Seal Closure, 10 x 13</t>
  </si>
  <si>
    <t>Katrina Bavinger</t>
  </si>
  <si>
    <t>Micro Innovations Media Access Pro Keyboard</t>
  </si>
  <si>
    <t>Office Star - Professional Matrix Back Chair with 2-to-1 Synchro Tilt and Mesh Fabric Seat</t>
  </si>
  <si>
    <t>Poly Designer Cover &amp; Back</t>
  </si>
  <si>
    <t>Adams Telephone Message Books, 5 1/4 x 11</t>
  </si>
  <si>
    <t>Jamie Frazer</t>
  </si>
  <si>
    <t>Snap-A-Way Black Print Carbonless Speed Message, No Reply Area, Duplicate</t>
  </si>
  <si>
    <t>Xerox 1988</t>
  </si>
  <si>
    <t>Catherine Glotzbach</t>
  </si>
  <si>
    <t>Adams Write n' Stick Phone Message Book, 11" X 5 1/4", 200 Messages</t>
  </si>
  <si>
    <t>Hon 5100 Series Wood Tables</t>
  </si>
  <si>
    <t>Laurel Workman</t>
  </si>
  <si>
    <t>Hayes Optima 56K V.90 Internal Voice Modem</t>
  </si>
  <si>
    <t>Fellowes Command Center 5-outlet power strip</t>
  </si>
  <si>
    <t>Staples Vinyl Coated Paper Clips, 800/Box</t>
  </si>
  <si>
    <t>Bradley Talbott</t>
  </si>
  <si>
    <t>Wirebound Message Books, 5-1/2 x 4 Forms, 2 or 4 Forms per Page</t>
  </si>
  <si>
    <t>Neil Ducich</t>
  </si>
  <si>
    <t>Mike Caudle</t>
  </si>
  <si>
    <t>StarTAC Analog</t>
  </si>
  <si>
    <t>Ibico Ibimaster 300 Manual Binding System</t>
  </si>
  <si>
    <t>Acco PRESSTEX Data Binder with Storage Hooks, Dark Blue, 9 1/2" X 11"</t>
  </si>
  <si>
    <t>Soundgear TeleForum DX Desktop Conference Phone</t>
  </si>
  <si>
    <t>CF 888</t>
  </si>
  <si>
    <t>Hewlett-Packard Business Color Inkjet 3000 [N, DTN] Series Printers</t>
  </si>
  <si>
    <t>Maris LaWare</t>
  </si>
  <si>
    <t>Desktop 3-Pocket Hot File</t>
  </si>
  <si>
    <t>Xerox 226</t>
  </si>
  <si>
    <t>O'Sullivan Living Dimensions 3-Shelf Bookcases</t>
  </si>
  <si>
    <t>Metal Folding Chairs, Beige, 4/Carton</t>
  </si>
  <si>
    <t>Adams "While You Were Out" Message Pads</t>
  </si>
  <si>
    <t>Gyration Ultra Cordless Optical Suite</t>
  </si>
  <si>
    <t>Chromcraft Rectangular Conference Tables</t>
  </si>
  <si>
    <t>Xerox 1995</t>
  </si>
  <si>
    <t>Luxo Adjustable Task Clamp Lamp</t>
  </si>
  <si>
    <t>Victoria Brennan</t>
  </si>
  <si>
    <t>GBC Poly Designer Binding Covers</t>
  </si>
  <si>
    <t>Xerox 229</t>
  </si>
  <si>
    <t>Mick Brown</t>
  </si>
  <si>
    <t>Anthony Jacobs</t>
  </si>
  <si>
    <t>Noah Childs</t>
  </si>
  <si>
    <t>Trimflex Flexible Post Binders</t>
  </si>
  <si>
    <t>Luxo Economy Swing Arm Lamp</t>
  </si>
  <si>
    <t>Accessory12</t>
  </si>
  <si>
    <t>Holmes Harmony HEPA Air Purifier for 17 x 20 Room</t>
  </si>
  <si>
    <t>R289LX</t>
  </si>
  <si>
    <t>Katrina Edelman</t>
  </si>
  <si>
    <t>Xerox 1888</t>
  </si>
  <si>
    <t>6162m</t>
  </si>
  <si>
    <t>Rob Beeghly</t>
  </si>
  <si>
    <t>Mike Pelletier</t>
  </si>
  <si>
    <t>Ivan Gibson</t>
  </si>
  <si>
    <t>Acme Design Stainless Steel Bent Scissors</t>
  </si>
  <si>
    <t>Ames Color-File Green Diamond Border X-ray Mailers</t>
  </si>
  <si>
    <t>George Bell</t>
  </si>
  <si>
    <t>Chris McAfee</t>
  </si>
  <si>
    <t>Lumber Crayons</t>
  </si>
  <si>
    <t>Ultra Door Push Plate</t>
  </si>
  <si>
    <t>Staples Paper Clips</t>
  </si>
  <si>
    <t>Charles McCrossin</t>
  </si>
  <si>
    <t>Eureka The Boss Plus 12-Amp Hard Box Upright Vacuum, Red</t>
  </si>
  <si>
    <t>Eleni McCrary</t>
  </si>
  <si>
    <t>Tenex Antistatic Computer Chair Mats</t>
  </si>
  <si>
    <t>Xerox 1974</t>
  </si>
  <si>
    <t>Fellowes Mobile File Cart, Black</t>
  </si>
  <si>
    <t>Xerox 1986</t>
  </si>
  <si>
    <t>R280</t>
  </si>
  <si>
    <t>Fellowes Superior 10 Outlet Split Surge Protector</t>
  </si>
  <si>
    <t>Justin Deggeller</t>
  </si>
  <si>
    <t>MicroTAC 650</t>
  </si>
  <si>
    <t>Ibico EPK-21 Electric Binding System</t>
  </si>
  <si>
    <t>Avery 507</t>
  </si>
  <si>
    <t>Sanford Pocket Accent Highlighters</t>
  </si>
  <si>
    <t>Fellowes Mighty 8 Compact Surge Protector</t>
  </si>
  <si>
    <t>Hoover Commercial Lightweight Upright Vacuum</t>
  </si>
  <si>
    <t>Dionis Lloyd</t>
  </si>
  <si>
    <t>Heather Jas</t>
  </si>
  <si>
    <t>Letter or Legal Size Expandable Poly String Tie Envelopes</t>
  </si>
  <si>
    <t>Charlotte Melton</t>
  </si>
  <si>
    <t>Bush Advantage Collection Racetrack Conference Table</t>
  </si>
  <si>
    <t>Xerox 1961</t>
  </si>
  <si>
    <t>Kean Takahito</t>
  </si>
  <si>
    <t>Adams Telephone Message Book w/Frequently-Called Numbers Space, 400 Messages per Book</t>
  </si>
  <si>
    <t>White Business Envelopes with Contemporary Seam, Recycled White Business Envelopes</t>
  </si>
  <si>
    <t>Laser &amp; Ink Jet Business Envelopes</t>
  </si>
  <si>
    <t>Eldon Expressions Desk Accessory, Wood Photo Frame, Mahogany</t>
  </si>
  <si>
    <t>Hunt Boston Vacuum Mount KS Pencil Sharpener</t>
  </si>
  <si>
    <t>Philisse Overcash</t>
  </si>
  <si>
    <t>Stephanie Ulpright</t>
  </si>
  <si>
    <t>Xerox 1896</t>
  </si>
  <si>
    <t>Daniel Raglin</t>
  </si>
  <si>
    <t>Memo Book, 100 Message Capacity, 5 3/8 x 11</t>
  </si>
  <si>
    <t>Avery File Folder Labels</t>
  </si>
  <si>
    <t>Xerox 1933</t>
  </si>
  <si>
    <t>Pete Kriz</t>
  </si>
  <si>
    <t>GBC DocuBind TL200 Manual Binding Machine</t>
  </si>
  <si>
    <t>Shaun Chance</t>
  </si>
  <si>
    <t>Sarah Foster</t>
  </si>
  <si>
    <t>SAFCO Optional Arm Kit for Workspace Cribbage Stacking Chair</t>
  </si>
  <si>
    <t>Avery Hole Reinforcements</t>
  </si>
  <si>
    <t>Chad McGuire</t>
  </si>
  <si>
    <t>Rachel Payne</t>
  </si>
  <si>
    <t>Nick Zandusky</t>
  </si>
  <si>
    <t>Multicolor Computer Printout Paper</t>
  </si>
  <si>
    <t>Epson FX-980 Dot Matrix Printer</t>
  </si>
  <si>
    <t>Sterilite Officeware Hinged File Box</t>
  </si>
  <si>
    <t>Joy Daniels</t>
  </si>
  <si>
    <t>Maxell 4.7GB DVD-R</t>
  </si>
  <si>
    <t>Safco Contoured Stacking Chairs</t>
  </si>
  <si>
    <t>Hoover Replacement Belt for Commercial Guardsman Heavy-Duty Upright Vacuum</t>
  </si>
  <si>
    <t>Safco Value Mate Steel Bookcase, Baked Enamel Finish on Steel, Black</t>
  </si>
  <si>
    <t>Richard Bierner</t>
  </si>
  <si>
    <t>Joni Sundaresam</t>
  </si>
  <si>
    <t>Dixon Ticonderoga Erasable Colored Pencil Set, 12-Color</t>
  </si>
  <si>
    <t>Xerox 4200 Series MultiUse Premium Copy Paper (20Lb. and 84 Bright)</t>
  </si>
  <si>
    <t>Avery 3 1/2" Diskette Storage Pages, 10/Pack</t>
  </si>
  <si>
    <t>Cathy Hwang</t>
  </si>
  <si>
    <t>Panasonic KX-P3626 Dot Matrix Printer</t>
  </si>
  <si>
    <t>Wilson Jones Easy Flow II Sheet Lifters</t>
  </si>
  <si>
    <t>Craig Carreira</t>
  </si>
  <si>
    <t>Victoria Wilson</t>
  </si>
  <si>
    <t>Paul Stevenson</t>
  </si>
  <si>
    <t>Electrix Architect's Clamp-On Swing Arm Lamp, Black</t>
  </si>
  <si>
    <t>Fellowes 8 Outlet Superior Workstation Surge Protector</t>
  </si>
  <si>
    <t>Eldon Executive Woodline II Desk Accessories, Mahogany</t>
  </si>
  <si>
    <t>Verbatim DVD Rewritable Disc, Single-Sided, 4.7GB</t>
  </si>
  <si>
    <t>Parhena Norris</t>
  </si>
  <si>
    <t>Xerox 1989</t>
  </si>
  <si>
    <t>Frank Olsen</t>
  </si>
  <si>
    <t>Global Comet Stacking Armless Chair</t>
  </si>
  <si>
    <t>Model L Table or Wall-Mount Pencil Sharpener</t>
  </si>
  <si>
    <t>Adrian Shami</t>
  </si>
  <si>
    <t>Office Star Flex Back Scooter Chair with Aluminum Finish Frame</t>
  </si>
  <si>
    <t>Greg Hansen</t>
  </si>
  <si>
    <t>Lisa Ryan</t>
  </si>
  <si>
    <t>Shahid Collister</t>
  </si>
  <si>
    <t>Emily Burns</t>
  </si>
  <si>
    <t>Vivek Sundaresam</t>
  </si>
  <si>
    <t>Michelle Huthwaite</t>
  </si>
  <si>
    <t>Doug O'Connell</t>
  </si>
  <si>
    <t>Avery Premier Heavy-Duty Binder with Round Locking Rings</t>
  </si>
  <si>
    <t>Ryan Akin</t>
  </si>
  <si>
    <t>Paul MacIntyre</t>
  </si>
  <si>
    <t>Michael Chen</t>
  </si>
  <si>
    <t>Tennsco Stur-D-Stor Boltless Shelving, 5 Shelves, 24" Deep, Sand</t>
  </si>
  <si>
    <t>Rick Bensley</t>
  </si>
  <si>
    <t>Kensington 7 Outlet MasterPiece Power Center</t>
  </si>
  <si>
    <t>DAX Metal Frame, Desktop, Stepped-Edge</t>
  </si>
  <si>
    <t>Corey Lock</t>
  </si>
  <si>
    <t>Avery 484</t>
  </si>
  <si>
    <t>Contemporary Wood/Metal Frame</t>
  </si>
  <si>
    <t>Fiskars 8" Scissors, 2/Pack</t>
  </si>
  <si>
    <t>Lesro Round Back Collection Coffee Table, End Table</t>
  </si>
  <si>
    <t>Natalie DeCherney</t>
  </si>
  <si>
    <t>Tenex Personal Filing Tote With Secure Closure Lid, Black/Frost</t>
  </si>
  <si>
    <t>Newell 325</t>
  </si>
  <si>
    <t>Toby Braunhardt</t>
  </si>
  <si>
    <t>Strathmore #10 Envelopes, Ultimate White</t>
  </si>
  <si>
    <t>Avery Binding System Hidden Tab Executive Style Index Sets</t>
  </si>
  <si>
    <t>Bart Watters</t>
  </si>
  <si>
    <t>Neoma Murray</t>
  </si>
  <si>
    <t>Mary O'Rourke</t>
  </si>
  <si>
    <t>Joel Jenkins</t>
  </si>
  <si>
    <t>Xerox 209</t>
  </si>
  <si>
    <t>Karen Bern</t>
  </si>
  <si>
    <t>Avery Non-Stick Binders</t>
  </si>
  <si>
    <t>Julie Kriz</t>
  </si>
  <si>
    <t>Kristen Hastings</t>
  </si>
  <si>
    <t>Xerox 1968</t>
  </si>
  <si>
    <t>Hon Valutask Swivel Chairs</t>
  </si>
  <si>
    <t>Xerox 1998</t>
  </si>
  <si>
    <t>Eudokia Martin</t>
  </si>
  <si>
    <t>14-7/8 x 11 Blue Bar Computer Printout Paper</t>
  </si>
  <si>
    <t>Hewlett Packard 6S Scientific Calculator</t>
  </si>
  <si>
    <t>Newell 351</t>
  </si>
  <si>
    <t>Fred Hopkins</t>
  </si>
  <si>
    <t>Toby Carlisle</t>
  </si>
  <si>
    <t>24 Capacity Maxi Data Binder Racks, Pearl</t>
  </si>
  <si>
    <t>Quality Park Security Envelopes</t>
  </si>
  <si>
    <t>Acco Clips to Go Binder Clips, 24 Clips in Two Sizes</t>
  </si>
  <si>
    <t>Hoover Commercial Lightweight Upright Vacuum with E-Z Empty Dirt Cup</t>
  </si>
  <si>
    <t>Ted Butterfield</t>
  </si>
  <si>
    <t>Todd Sumrall</t>
  </si>
  <si>
    <t>Newell 321</t>
  </si>
  <si>
    <t>Avery 516</t>
  </si>
  <si>
    <t>Important Message Pads, 50 4-1/4 x 5-1/2 Forms per Pad</t>
  </si>
  <si>
    <t>Mark Van Huff</t>
  </si>
  <si>
    <t>Chloris Kastensmidt</t>
  </si>
  <si>
    <t>Acco 3-Hole Punch</t>
  </si>
  <si>
    <t>Situations Contoured Folding Chairs, 4/Set</t>
  </si>
  <si>
    <t>Computer Printout Index Tabs</t>
  </si>
  <si>
    <t>Dorothy Dickinson</t>
  </si>
  <si>
    <t>Rubber Band Ball</t>
  </si>
  <si>
    <t>Accessory1</t>
  </si>
  <si>
    <t>Wilson Jones Standard D-Ring Binders</t>
  </si>
  <si>
    <t>Aimee Bixby</t>
  </si>
  <si>
    <t>Newell 332</t>
  </si>
  <si>
    <t>Avery Heavy-Duty EZD  Binder With Locking Rings</t>
  </si>
  <si>
    <t>Dot Matrix Printer Tape Reel Labels, White, 5000/Box</t>
  </si>
  <si>
    <t>Staples Pushpins</t>
  </si>
  <si>
    <t>Newell 333</t>
  </si>
  <si>
    <t>Stanley Bostitch Contemporary Electric Pencil Sharpeners</t>
  </si>
  <si>
    <t>Boston 1799 Powerhouse Electric Pencil Sharpener</t>
  </si>
  <si>
    <t>Mark Hamilton</t>
  </si>
  <si>
    <t>Eldon Imge Series Desk Accessories, Clear</t>
  </si>
  <si>
    <t>Acco Pressboard Covers with Storage Hooks, 14 7/8" x 11", Executive Red</t>
  </si>
  <si>
    <t>V66</t>
  </si>
  <si>
    <t>Advantus Plastic Paper Clips</t>
  </si>
  <si>
    <t>Sanford Colorific Eraseable Coloring Pencils, 12 Count</t>
  </si>
  <si>
    <t>Colored Push Pins</t>
  </si>
  <si>
    <t>Hewlett Packard 610 Color Digital Copier / Printer</t>
  </si>
  <si>
    <t>Dean Braden</t>
  </si>
  <si>
    <t>Geographics Note Cards, Blank, White, 8 1/2" x 11"</t>
  </si>
  <si>
    <t>Maria Etezadi</t>
  </si>
  <si>
    <t>GBC DocuBind P50 Personal Binding Machine</t>
  </si>
  <si>
    <t>Rick Huthwaite</t>
  </si>
  <si>
    <t>Novimex High-Tech Fabric Mesh Task Chair</t>
  </si>
  <si>
    <t>ELITE Series</t>
  </si>
  <si>
    <t>Electrix Incandescent Magnifying Lamp, Black</t>
  </si>
  <si>
    <t>Blackstonian Pencils</t>
  </si>
  <si>
    <t>Chromcraft Bull-Nose Wood Round Conference Table Top, Wood Base</t>
  </si>
  <si>
    <t>Sensible Storage WireTech Storage Systems</t>
  </si>
  <si>
    <t>Dana Swing-Arm Lamps</t>
  </si>
  <si>
    <t>Adams Telephone Message Book W/Dividers/Space For Phone Numbers, 5 1/4"X8 1/2", 200/Messages</t>
  </si>
  <si>
    <t>Staples Premium Bright 1-Part Blank Computer Paper</t>
  </si>
  <si>
    <t>Sharelle Roach</t>
  </si>
  <si>
    <t>Fellowes 8 Outlet Superior Workstation Surge Protector w/o Phone/Fax/Modem Protection</t>
  </si>
  <si>
    <t>Martin Yale Chadless Opener Electric Letter Opener</t>
  </si>
  <si>
    <t>Barricks Non-Folding Utility Table with Steel Legs, Laminate Tops</t>
  </si>
  <si>
    <t>Howard Miller 11-1/2" Diameter Ridgewood Wall Clock</t>
  </si>
  <si>
    <t>Sony IBM Color Diskettes, 25/Pack</t>
  </si>
  <si>
    <t>GBC ProClick Punch Binding System</t>
  </si>
  <si>
    <t>AT&amp;T 1430 2.4GHz Analog Phone w/Caller ID</t>
  </si>
  <si>
    <t>UniKeep View Case Binders</t>
  </si>
  <si>
    <t>Tiffany House</t>
  </si>
  <si>
    <t>Shirley Daniels</t>
  </si>
  <si>
    <t>Advantus SlideClip Paper Clips</t>
  </si>
  <si>
    <t>Alliance Rubber Bands</t>
  </si>
  <si>
    <t>Sanford Uni-Blazer View Highlighters, Chisel Tip, Yellow</t>
  </si>
  <si>
    <t>Xerox 1883</t>
  </si>
  <si>
    <t>Xerox 223</t>
  </si>
  <si>
    <t>Suma de Ventas</t>
  </si>
  <si>
    <t>Suma de Utilidad</t>
  </si>
  <si>
    <t>Suma de Margen</t>
  </si>
  <si>
    <t>Suma de Costo_envio</t>
  </si>
  <si>
    <t>Suma de Descuento</t>
  </si>
  <si>
    <t>% por Producto</t>
  </si>
  <si>
    <t>2009</t>
  </si>
  <si>
    <t>ene</t>
  </si>
  <si>
    <t>feb</t>
  </si>
  <si>
    <t>mar</t>
  </si>
  <si>
    <t>abr</t>
  </si>
  <si>
    <t>may</t>
  </si>
  <si>
    <t>jun</t>
  </si>
  <si>
    <t>jul</t>
  </si>
  <si>
    <t>ago</t>
  </si>
  <si>
    <t>sept</t>
  </si>
  <si>
    <t>oct</t>
  </si>
  <si>
    <t>nov</t>
  </si>
  <si>
    <t>dic</t>
  </si>
  <si>
    <t>2010</t>
  </si>
  <si>
    <t>2011</t>
  </si>
  <si>
    <t>2012</t>
  </si>
  <si>
    <t>Año</t>
  </si>
  <si>
    <t>Total ventas</t>
  </si>
  <si>
    <t>Valor Máximo</t>
  </si>
  <si>
    <t>Porcentaje</t>
  </si>
  <si>
    <t>Recuento de Id</t>
  </si>
  <si>
    <t>Pais</t>
  </si>
  <si>
    <t>Mes</t>
  </si>
  <si>
    <t>Row Labels</t>
  </si>
  <si>
    <t>Grand Total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</si>
</sst>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numFmts count="6">
    <numFmt numFmtId="164" formatCode="_-&quot;$&quot;\ * #,##0.00_-;\-&quot;$&quot;\ * #,##0.00_-;_-&quot;$&quot;\ * &quot;-&quot;??_-;_-@_-"/>
    <numFmt numFmtId="165" formatCode="&quot;$&quot;\ #,##0.00"/>
    <numFmt numFmtId="166" formatCode="&quot;$&quot;\ #,##0"/>
    <numFmt numFmtId="167" formatCode="_-&quot;$&quot;\ * #,##0_-;\-&quot;$&quot;\ * #,##0_-;_-&quot;$&quot;\ * &quot;-&quot;??_-;_-@_-"/>
    <numFmt numFmtId="168" formatCode="0.0%"/>
    <numFmt numFmtId="169" formatCode="dddd\,\ dd/mm/yyyy"/>
  </numFmts>
  <fonts count="2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rgb="FFF2F3F8"/>
        <bgColor indexed="64"/>
      </patternFill>
    </fill>
  </fills>
  <borders count="4">
    <border>
      <left/>
      <right/>
      <top/>
      <bottom/>
      <diagonal/>
    </border>
    <border>
      <left/>
      <right style="medium">
        <color theme="2" tint="-9.9978637043366805E-2"/>
      </right>
      <top/>
      <bottom/>
      <diagonal/>
    </border>
    <border>
      <left style="medium">
        <color theme="2" tint="-9.9978637043366805E-2"/>
      </left>
      <right/>
      <top/>
      <bottom style="medium">
        <color theme="2" tint="-9.9978637043366805E-2"/>
      </bottom>
      <diagonal/>
    </border>
    <border>
      <left/>
      <right/>
      <top/>
      <bottom style="medium">
        <color theme="2" tint="-9.9978637043366805E-2"/>
      </bottom>
      <diagonal/>
    </border>
  </borders>
  <cellStyleXfs count="3">
    <xf numFmtId="0" fontId="0" fillId="0" borderId="0"/>
    <xf numFmtId="164" fontId="1" fillId="0" borderId="0" applyFont="0" applyFill="0" applyBorder="0" applyAlignment="0" applyProtection="0"/>
    <xf numFmtId="9" fontId="1" fillId="0" borderId="0" applyFont="0" applyFill="0" applyBorder="0" applyAlignment="0" applyProtection="0"/>
  </cellStyleXfs>
  <cellXfs count="19">
    <xf numFmtId="0" fontId="0" fillId="0" borderId="0" xfId="0"/>
    <xf numFmtId="14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165" fontId="0" fillId="0" borderId="0" xfId="0" applyNumberFormat="1"/>
    <xf numFmtId="0" fontId="0" fillId="2" borderId="0" xfId="0" applyFill="1"/>
    <xf numFmtId="0" fontId="0" fillId="3" borderId="0" xfId="0" applyFill="1"/>
    <xf numFmtId="0" fontId="0" fillId="2" borderId="1" xfId="0" applyFill="1" applyBorder="1"/>
    <xf numFmtId="0" fontId="0" fillId="3" borderId="2" xfId="0" applyFill="1" applyBorder="1"/>
    <xf numFmtId="0" fontId="0" fillId="3" borderId="3" xfId="0" applyFill="1" applyBorder="1"/>
    <xf numFmtId="166" fontId="0" fillId="0" borderId="0" xfId="0" applyNumberFormat="1"/>
    <xf numFmtId="9" fontId="0" fillId="0" borderId="0" xfId="2" applyFont="1"/>
    <xf numFmtId="164" fontId="0" fillId="0" borderId="0" xfId="1" applyFont="1"/>
    <xf numFmtId="167" fontId="0" fillId="0" borderId="0" xfId="1" applyNumberFormat="1" applyFont="1"/>
    <xf numFmtId="168" fontId="0" fillId="0" borderId="0" xfId="2" applyNumberFormat="1" applyFont="1"/>
    <xf numFmtId="168" fontId="0" fillId="0" borderId="0" xfId="0" applyNumberFormat="1"/>
    <xf numFmtId="9" fontId="0" fillId="0" borderId="0" xfId="0" applyNumberFormat="1"/>
    <xf numFmtId="167" fontId="0" fillId="0" borderId="0" xfId="0" applyNumberFormat="1"/>
    <xf numFmtId="169" fontId="0" fillId="0" borderId="0" xfId="0" applyNumberFormat="1"/>
  </cellXfs>
  <cellStyles count="3">
    <cellStyle name="Currency" xfId="1" builtinId="4"/>
    <cellStyle name="Normal" xfId="0" builtinId="0"/>
    <cellStyle name="Percent" xfId="2" builtinId="5"/>
  </cellStyles>
  <dxfs count="4">
    <dxf>
      <numFmt numFmtId="166" formatCode="&quot;$&quot;\ #,##0"/>
    </dxf>
    <dxf>
      <numFmt numFmtId="170" formatCode="d/mm/yyyy"/>
    </dxf>
    <dxf>
      <font>
        <b/>
        <i val="0"/>
        <sz val="10"/>
        <color theme="1" tint="0.499984740745262"/>
        <name val="Calibri"/>
        <family val="2"/>
        <scheme val="minor"/>
      </font>
      <fill>
        <patternFill patternType="none">
          <bgColor auto="1"/>
        </patternFill>
      </fill>
      <border diagonalUp="0" diagonalDown="0">
        <left/>
        <right/>
        <top/>
        <bottom/>
        <vertical/>
        <horizontal/>
      </border>
    </dxf>
    <dxf>
      <font>
        <b/>
        <i val="0"/>
        <sz val="10"/>
        <color theme="1" tint="0.499984740745262"/>
        <name val="Calibri"/>
        <family val="2"/>
        <scheme val="minor"/>
      </font>
      <fill>
        <patternFill patternType="none">
          <bgColor auto="1"/>
        </patternFill>
      </fill>
      <border diagonalUp="0" diagonalDown="0">
        <left/>
        <right/>
        <top/>
        <bottom/>
        <vertical/>
        <horizontal/>
      </border>
    </dxf>
  </dxfs>
  <tableStyles count="1" defaultTableStyle="TableStyleMedium2" defaultPivotStyle="PivotStyleLight16">
    <tableStyle name="EstiloPropio1" pivot="0" table="0" count="10" xr9:uid="{140D728D-D210-4973-8F37-88E144043FD9}">
      <tableStyleElement type="wholeTable" dxfId="3"/>
      <tableStyleElement type="headerRow" dxfId="2"/>
    </tableStyle>
  </tableStyles>
  <colors>
    <mruColors>
      <color rgb="FFFF375E"/>
      <color rgb="FF4F008C"/>
      <color rgb="FF1BCED8"/>
      <color rgb="FF7800D2"/>
      <color rgb="FFFF9BAE"/>
      <color rgb="FFF2F3F8"/>
      <color rgb="FFEFF9FF"/>
      <color rgb="FFCCECFF"/>
    </mruColors>
  </colors>
  <extLst>
    <ext xmlns:x14="http://schemas.microsoft.com/office/spreadsheetml/2009/9/main" uri="{46F421CA-312F-682f-3DD2-61675219B42D}">
      <x14:dxfs count="8">
        <dxf>
          <font>
            <b/>
            <i val="0"/>
            <sz val="10"/>
            <color theme="0"/>
            <name val="Calibri"/>
            <family val="2"/>
            <scheme val="minor"/>
          </font>
          <fill>
            <patternFill patternType="solid">
              <fgColor auto="1"/>
              <bgColor rgb="FFFF375E"/>
            </patternFill>
          </fill>
          <border diagonalUp="0" diagonalDown="0">
            <left/>
            <right/>
            <top/>
            <bottom/>
            <vertical/>
            <horizontal/>
          </border>
        </dxf>
        <dxf>
          <font>
            <b/>
            <i val="0"/>
            <sz val="10"/>
            <color theme="0"/>
            <name val="Calibri"/>
            <family val="2"/>
            <scheme val="minor"/>
          </font>
          <fill>
            <patternFill patternType="solid">
              <fgColor auto="1"/>
              <bgColor rgb="FFFF375E"/>
            </patternFill>
          </fill>
          <border diagonalUp="0" diagonalDown="0">
            <left/>
            <right/>
            <top/>
            <bottom/>
            <vertical/>
            <horizontal/>
          </border>
        </dxf>
        <dxf>
          <font>
            <b/>
            <i val="0"/>
            <sz val="10"/>
            <color theme="0"/>
            <name val="Calibri"/>
            <family val="2"/>
            <scheme val="minor"/>
          </font>
          <fill>
            <patternFill patternType="solid">
              <fgColor auto="1"/>
              <bgColor rgb="FFFF375E"/>
            </patternFill>
          </fill>
          <border diagonalUp="0" diagonalDown="0">
            <left/>
            <right/>
            <top/>
            <bottom/>
            <vertical/>
            <horizontal/>
          </border>
        </dxf>
        <dxf>
          <font>
            <b/>
            <i val="0"/>
            <sz val="10"/>
            <color theme="0"/>
            <name val="Calibri"/>
            <family val="2"/>
            <scheme val="minor"/>
          </font>
          <fill>
            <patternFill patternType="solid">
              <fgColor auto="1"/>
              <bgColor rgb="FFFF375E"/>
            </patternFill>
          </fill>
          <border diagonalUp="0" diagonalDown="0">
            <left/>
            <right/>
            <top/>
            <bottom/>
            <vertical/>
            <horizontal/>
          </border>
        </dxf>
        <dxf>
          <font>
            <b/>
            <i val="0"/>
            <sz val="10"/>
            <color theme="1" tint="0.499984740745262"/>
            <name val="Calibri"/>
            <family val="2"/>
            <scheme val="minor"/>
          </font>
          <fill>
            <patternFill patternType="solid">
              <fgColor indexed="64"/>
              <bgColor rgb="FF7030A0"/>
            </patternFill>
          </fill>
          <border diagonalUp="0" diagonalDown="0">
            <left/>
            <right/>
            <top/>
            <bottom/>
            <vertical/>
            <horizontal/>
          </border>
        </dxf>
        <dxf>
          <font>
            <b/>
            <i val="0"/>
            <sz val="10"/>
            <color theme="0"/>
            <name val="Calibri"/>
            <family val="2"/>
            <scheme val="minor"/>
          </font>
          <fill>
            <patternFill patternType="solid">
              <fgColor theme="4" tint="0.59999389629810485"/>
              <bgColor rgb="FF7030A0"/>
            </patternFill>
          </fill>
          <border diagonalUp="0" diagonalDown="0">
            <left/>
            <right/>
            <top/>
            <bottom/>
            <vertical/>
            <horizontal/>
          </border>
        </dxf>
        <dxf>
          <font>
            <b/>
            <i val="0"/>
            <sz val="10"/>
            <color theme="1" tint="0.499984740745262"/>
            <name val="Calibri"/>
            <family val="2"/>
            <scheme val="minor"/>
          </font>
          <fill>
            <patternFill patternType="solid">
              <fgColor rgb="FFFFFFFF"/>
              <bgColor rgb="FF7030A0"/>
            </patternFill>
          </fill>
          <border diagonalUp="0" diagonalDown="0">
            <left/>
            <right/>
            <top/>
            <bottom/>
            <vertical/>
            <horizontal/>
          </border>
        </dxf>
        <dxf>
          <font>
            <b/>
            <i val="0"/>
            <sz val="10"/>
            <color theme="1" tint="0.499984740745262"/>
            <name val="Calibri"/>
            <family val="2"/>
            <scheme val="minor"/>
          </font>
          <fill>
            <patternFill patternType="solid">
              <fgColor rgb="FFFFFFFF"/>
              <bgColor rgb="FF7030A0"/>
            </patternFill>
          </fill>
          <border diagonalUp="0" diagonalDown="0">
            <left/>
            <right/>
            <top/>
            <bottom/>
            <vertical/>
            <horizontal/>
          </border>
        </dxf>
      </x14:dxfs>
    </ext>
    <ext xmlns:x14="http://schemas.microsoft.com/office/spreadsheetml/2009/9/main" uri="{EB79DEF2-80B8-43e5-95BD-54CBDDF9020C}">
      <x14:slicerStyles defaultSlicerStyle="SlicerStyleLight1">
        <x14:slicerStyle name="EstiloPropio1">
          <x14:slicerStyleElements>
            <x14:slicerStyleElement type="unselectedItemWithData" dxfId="7"/>
            <x14:slicerStyleElement type="unselectedItemWithNoData" dxfId="6"/>
            <x14:slicerStyleElement type="selectedItemWithData" dxfId="5"/>
            <x14:slicerStyleElement type="selectedItemWithNoData" dxfId="4"/>
            <x14:slicerStyleElement type="hoveredUnselectedItemWithData" dxfId="3"/>
            <x14:slicerStyleElement type="hoveredSelectedItemWithData" dxfId="2"/>
            <x14:slicerStyleElement type="hoveredUnselectedItemWithNoData" dxfId="1"/>
            <x14:slicerStyleElement type="hoveredSelectedItemWithNoData" dxfId="0"/>
          </x14:slicerStyleElements>
        </x14:slicerStyle>
      </x14:slicerStyles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5.xml"/><Relationship Id="rId13" Type="http://schemas.openxmlformats.org/officeDocument/2006/relationships/pivotCacheDefinition" Target="pivotCache/pivotCacheDefinition10.xml"/><Relationship Id="rId18" Type="http://schemas.openxmlformats.org/officeDocument/2006/relationships/pivotCacheDefinition" Target="pivotCache/pivotCacheDefinition15.xml"/><Relationship Id="rId26" Type="http://schemas.openxmlformats.org/officeDocument/2006/relationships/styles" Target="styles.xml"/><Relationship Id="rId3" Type="http://schemas.openxmlformats.org/officeDocument/2006/relationships/worksheet" Target="worksheets/sheet3.xml"/><Relationship Id="rId21" Type="http://schemas.microsoft.com/office/2007/relationships/slicerCache" Target="slicerCaches/slicerCache1.xml"/><Relationship Id="rId7" Type="http://schemas.openxmlformats.org/officeDocument/2006/relationships/pivotCacheDefinition" Target="pivotCache/pivotCacheDefinition4.xml"/><Relationship Id="rId12" Type="http://schemas.openxmlformats.org/officeDocument/2006/relationships/pivotCacheDefinition" Target="pivotCache/pivotCacheDefinition9.xml"/><Relationship Id="rId17" Type="http://schemas.openxmlformats.org/officeDocument/2006/relationships/pivotCacheDefinition" Target="pivotCache/pivotCacheDefinition14.xml"/><Relationship Id="rId25" Type="http://schemas.openxmlformats.org/officeDocument/2006/relationships/connections" Target="connections.xml"/><Relationship Id="rId2" Type="http://schemas.openxmlformats.org/officeDocument/2006/relationships/worksheet" Target="worksheets/sheet2.xml"/><Relationship Id="rId16" Type="http://schemas.openxmlformats.org/officeDocument/2006/relationships/pivotCacheDefinition" Target="pivotCache/pivotCacheDefinition13.xml"/><Relationship Id="rId20" Type="http://schemas.openxmlformats.org/officeDocument/2006/relationships/pivotCacheDefinition" Target="pivotCache/pivotCacheDefinition17.xml"/><Relationship Id="rId29" Type="http://schemas.microsoft.com/office/2017/10/relationships/person" Target="persons/person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3.xml"/><Relationship Id="rId11" Type="http://schemas.openxmlformats.org/officeDocument/2006/relationships/pivotCacheDefinition" Target="pivotCache/pivotCacheDefinition8.xml"/><Relationship Id="rId24" Type="http://schemas.openxmlformats.org/officeDocument/2006/relationships/theme" Target="theme/theme1.xml"/><Relationship Id="rId5" Type="http://schemas.openxmlformats.org/officeDocument/2006/relationships/pivotCacheDefinition" Target="pivotCache/pivotCacheDefinition2.xml"/><Relationship Id="rId15" Type="http://schemas.openxmlformats.org/officeDocument/2006/relationships/pivotCacheDefinition" Target="pivotCache/pivotCacheDefinition12.xml"/><Relationship Id="rId23" Type="http://schemas.microsoft.com/office/2007/relationships/slicerCache" Target="slicerCaches/slicerCache3.xml"/><Relationship Id="rId28" Type="http://schemas.openxmlformats.org/officeDocument/2006/relationships/powerPivotData" Target="model/item.data"/><Relationship Id="rId10" Type="http://schemas.openxmlformats.org/officeDocument/2006/relationships/pivotCacheDefinition" Target="pivotCache/pivotCacheDefinition7.xml"/><Relationship Id="rId19" Type="http://schemas.openxmlformats.org/officeDocument/2006/relationships/pivotCacheDefinition" Target="pivotCache/pivotCacheDefinition16.xml"/><Relationship Id="rId4" Type="http://schemas.openxmlformats.org/officeDocument/2006/relationships/pivotCacheDefinition" Target="pivotCache/pivotCacheDefinition1.xml"/><Relationship Id="rId9" Type="http://schemas.openxmlformats.org/officeDocument/2006/relationships/pivotCacheDefinition" Target="pivotCache/pivotCacheDefinition6.xml"/><Relationship Id="rId14" Type="http://schemas.openxmlformats.org/officeDocument/2006/relationships/pivotCacheDefinition" Target="pivotCache/pivotCacheDefinition11.xml"/><Relationship Id="rId22" Type="http://schemas.microsoft.com/office/2007/relationships/slicerCache" Target="slicerCaches/slicerCache2.xml"/><Relationship Id="rId27" Type="http://schemas.openxmlformats.org/officeDocument/2006/relationships/sharedStrings" Target="sharedStrings.xml"/><Relationship Id="rId30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4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15.xml.rels><?xml version="1.0" encoding="UTF-8" standalone="yes"?>
<Relationships xmlns="http://schemas.openxmlformats.org/package/2006/relationships"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16.xml.rels><?xml version="1.0" encoding="UTF-8" standalone="yes"?>
<Relationships xmlns="http://schemas.openxmlformats.org/package/2006/relationships"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_rels/chart17.xml.rels><?xml version="1.0" encoding="UTF-8" standalone="yes"?>
<Relationships xmlns="http://schemas.openxmlformats.org/package/2006/relationships"><Relationship Id="rId2" Type="http://schemas.microsoft.com/office/2011/relationships/chartColorStyle" Target="colors16.xml"/><Relationship Id="rId1" Type="http://schemas.microsoft.com/office/2011/relationships/chartStyle" Target="style16.xml"/></Relationships>
</file>

<file path=xl/charts/_rels/chart18.xml.rels><?xml version="1.0" encoding="UTF-8" standalone="yes"?>
<Relationships xmlns="http://schemas.openxmlformats.org/package/2006/relationships"><Relationship Id="rId2" Type="http://schemas.microsoft.com/office/2011/relationships/chartColorStyle" Target="colors17.xml"/><Relationship Id="rId1" Type="http://schemas.microsoft.com/office/2011/relationships/chartStyle" Target="style17.xml"/></Relationships>
</file>

<file path=xl/charts/_rels/chart19.xml.rels><?xml version="1.0" encoding="UTF-8" standalone="yes"?>
<Relationships xmlns="http://schemas.openxmlformats.org/package/2006/relationships"><Relationship Id="rId2" Type="http://schemas.microsoft.com/office/2011/relationships/chartColorStyle" Target="colors18.xml"/><Relationship Id="rId1" Type="http://schemas.microsoft.com/office/2011/relationships/chartStyle" Target="style18.xml"/></Relationships>
</file>

<file path=xl/charts/_rels/chart20.xml.rels><?xml version="1.0" encoding="UTF-8" standalone="yes"?>
<Relationships xmlns="http://schemas.openxmlformats.org/package/2006/relationships"><Relationship Id="rId2" Type="http://schemas.microsoft.com/office/2011/relationships/chartColorStyle" Target="colors20.xml"/><Relationship Id="rId1" Type="http://schemas.microsoft.com/office/2011/relationships/chartStyle" Target="style20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Ex2.xml.rels><?xml version="1.0" encoding="UTF-8" standalone="yes"?>
<Relationships xmlns="http://schemas.openxmlformats.org/package/2006/relationships"><Relationship Id="rId2" Type="http://schemas.microsoft.com/office/2011/relationships/chartColorStyle" Target="colors19.xml"/><Relationship Id="rId1" Type="http://schemas.microsoft.com/office/2011/relationships/chartStyle" Target="style19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TD!$E$20</c:f>
              <c:strCache>
                <c:ptCount val="1"/>
                <c:pt idx="0">
                  <c:v>Total ventas</c:v>
                </c:pt>
              </c:strCache>
            </c:strRef>
          </c:tx>
          <c:spPr>
            <a:solidFill>
              <a:schemeClr val="bg1">
                <a:lumMod val="85000"/>
              </a:schemeClr>
            </a:solidFill>
            <a:ln>
              <a:noFill/>
            </a:ln>
            <a:effectLst/>
          </c:spPr>
          <c:invertIfNegative val="0"/>
          <c:cat>
            <c:strRef>
              <c:f>TD!$D$21:$D$24</c:f>
              <c:strCache>
                <c:ptCount val="4"/>
                <c:pt idx="0">
                  <c:v>2009</c:v>
                </c:pt>
                <c:pt idx="1">
                  <c:v>2010</c:v>
                </c:pt>
                <c:pt idx="2">
                  <c:v>2011</c:v>
                </c:pt>
                <c:pt idx="3">
                  <c:v>2012</c:v>
                </c:pt>
              </c:strCache>
            </c:strRef>
          </c:cat>
          <c:val>
            <c:numRef>
              <c:f>TD!$E$21:$E$24</c:f>
              <c:numCache>
                <c:formatCode>_-"$"\ * #,##0_-;\-"$"\ * #,##0_-;_-"$"\ * "-"??_-;_-@_-</c:formatCode>
                <c:ptCount val="4"/>
                <c:pt idx="0">
                  <c:v>457402.39</c:v>
                </c:pt>
                <c:pt idx="1">
                  <c:v>634018.51</c:v>
                </c:pt>
                <c:pt idx="2">
                  <c:v>489541.87</c:v>
                </c:pt>
                <c:pt idx="3">
                  <c:v>423829.54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B56-40B1-9805-598215C88CA8}"/>
            </c:ext>
          </c:extLst>
        </c:ser>
        <c:ser>
          <c:idx val="1"/>
          <c:order val="1"/>
          <c:tx>
            <c:strRef>
              <c:f>TD!$F$20</c:f>
              <c:strCache>
                <c:ptCount val="1"/>
                <c:pt idx="0">
                  <c:v>Valor Máximo</c:v>
                </c:pt>
              </c:strCache>
            </c:strRef>
          </c:tx>
          <c:spPr>
            <a:solidFill>
              <a:srgbClr val="4F008C"/>
            </a:solidFill>
            <a:ln>
              <a:noFill/>
            </a:ln>
            <a:effectLst/>
          </c:spPr>
          <c:invertIfNegative val="0"/>
          <c:cat>
            <c:strRef>
              <c:f>TD!$D$21:$D$24</c:f>
              <c:strCache>
                <c:ptCount val="4"/>
                <c:pt idx="0">
                  <c:v>2009</c:v>
                </c:pt>
                <c:pt idx="1">
                  <c:v>2010</c:v>
                </c:pt>
                <c:pt idx="2">
                  <c:v>2011</c:v>
                </c:pt>
                <c:pt idx="3">
                  <c:v>2012</c:v>
                </c:pt>
              </c:strCache>
            </c:strRef>
          </c:cat>
          <c:val>
            <c:numRef>
              <c:f>TD!$F$21:$F$24</c:f>
              <c:numCache>
                <c:formatCode>_-"$"\ * #,##0.00_-;\-"$"\ * #,##0.00_-;_-"$"\ * "-"??_-;_-@_-</c:formatCode>
                <c:ptCount val="4"/>
                <c:pt idx="0">
                  <c:v>0</c:v>
                </c:pt>
                <c:pt idx="1">
                  <c:v>634018.51</c:v>
                </c:pt>
                <c:pt idx="2">
                  <c:v>0</c:v>
                </c:pt>
                <c:pt idx="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6B56-40B1-9805-598215C88CA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30625615"/>
        <c:axId val="30628111"/>
      </c:barChart>
      <c:catAx>
        <c:axId val="3062561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0628111"/>
        <c:crosses val="autoZero"/>
        <c:auto val="1"/>
        <c:lblAlgn val="ctr"/>
        <c:lblOffset val="100"/>
        <c:noMultiLvlLbl val="0"/>
      </c:catAx>
      <c:valAx>
        <c:axId val="30628111"/>
        <c:scaling>
          <c:orientation val="minMax"/>
        </c:scaling>
        <c:delete val="1"/>
        <c:axPos val="l"/>
        <c:numFmt formatCode="_-&quot;$&quot;\ * #,##0_-;\-&quot;$&quot;\ * #,##0_-;_-&quot;$&quot;\ * &quot;-&quot;??_-;_-@_-" sourceLinked="1"/>
        <c:majorTickMark val="none"/>
        <c:minorTickMark val="none"/>
        <c:tickLblPos val="nextTo"/>
        <c:crossAx val="30625615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bg1">
                <a:lumMod val="85000"/>
              </a:schemeClr>
            </a:solidFill>
            <a:ln>
              <a:noFill/>
            </a:ln>
            <a:effectLst/>
          </c:spPr>
          <c:invertIfNegative val="0"/>
          <c:cat>
            <c:strRef>
              <c:f>TD!$D$30:$D$33</c:f>
              <c:strCache>
                <c:ptCount val="4"/>
                <c:pt idx="0">
                  <c:v>2009</c:v>
                </c:pt>
                <c:pt idx="1">
                  <c:v>2010</c:v>
                </c:pt>
                <c:pt idx="2">
                  <c:v>2011</c:v>
                </c:pt>
                <c:pt idx="3">
                  <c:v>2012</c:v>
                </c:pt>
              </c:strCache>
            </c:strRef>
          </c:cat>
          <c:val>
            <c:numRef>
              <c:f>TD!$E$30:$E$33</c:f>
              <c:numCache>
                <c:formatCode>_-"$"\ * #,##0.00_-;\-"$"\ * #,##0.00_-;_-"$"\ * "-"??_-;_-@_-</c:formatCode>
                <c:ptCount val="4"/>
                <c:pt idx="0">
                  <c:v>208231.93</c:v>
                </c:pt>
                <c:pt idx="1">
                  <c:v>261767.06</c:v>
                </c:pt>
                <c:pt idx="2">
                  <c:v>205171.08</c:v>
                </c:pt>
                <c:pt idx="3">
                  <c:v>185746.64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E18-48AF-B174-B2C85069EE6F}"/>
            </c:ext>
          </c:extLst>
        </c:ser>
        <c:ser>
          <c:idx val="1"/>
          <c:order val="1"/>
          <c:spPr>
            <a:solidFill>
              <a:srgbClr val="FF375E"/>
            </a:solidFill>
            <a:ln>
              <a:noFill/>
            </a:ln>
            <a:effectLst/>
          </c:spPr>
          <c:invertIfNegative val="0"/>
          <c:cat>
            <c:strRef>
              <c:f>TD!$D$30:$D$33</c:f>
              <c:strCache>
                <c:ptCount val="4"/>
                <c:pt idx="0">
                  <c:v>2009</c:v>
                </c:pt>
                <c:pt idx="1">
                  <c:v>2010</c:v>
                </c:pt>
                <c:pt idx="2">
                  <c:v>2011</c:v>
                </c:pt>
                <c:pt idx="3">
                  <c:v>2012</c:v>
                </c:pt>
              </c:strCache>
            </c:strRef>
          </c:cat>
          <c:val>
            <c:numRef>
              <c:f>TD!$F$30:$F$33</c:f>
              <c:numCache>
                <c:formatCode>_-"$"\ * #,##0.00_-;\-"$"\ * #,##0.00_-;_-"$"\ * "-"??_-;_-@_-</c:formatCode>
                <c:ptCount val="4"/>
                <c:pt idx="0">
                  <c:v>0</c:v>
                </c:pt>
                <c:pt idx="1">
                  <c:v>261767.06</c:v>
                </c:pt>
                <c:pt idx="2">
                  <c:v>0</c:v>
                </c:pt>
                <c:pt idx="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EE18-48AF-B174-B2C85069EE6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448619904"/>
        <c:axId val="448620320"/>
      </c:barChart>
      <c:catAx>
        <c:axId val="4486199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48620320"/>
        <c:crosses val="autoZero"/>
        <c:auto val="1"/>
        <c:lblAlgn val="ctr"/>
        <c:lblOffset val="100"/>
        <c:noMultiLvlLbl val="0"/>
      </c:catAx>
      <c:valAx>
        <c:axId val="448620320"/>
        <c:scaling>
          <c:orientation val="minMax"/>
        </c:scaling>
        <c:delete val="1"/>
        <c:axPos val="l"/>
        <c:numFmt formatCode="_-&quot;$&quot;\ * #,##0.00_-;\-&quot;$&quot;\ * #,##0.00_-;_-&quot;$&quot;\ * &quot;-&quot;??_-;_-@_-" sourceLinked="1"/>
        <c:majorTickMark val="none"/>
        <c:minorTickMark val="none"/>
        <c:tickLblPos val="nextTo"/>
        <c:crossAx val="44861990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TD!$G$20</c:f>
              <c:strCache>
                <c:ptCount val="1"/>
                <c:pt idx="0">
                  <c:v>Porcentaje</c:v>
                </c:pt>
              </c:strCache>
            </c:strRef>
          </c:tx>
          <c:spPr>
            <a:ln w="12700" cap="rnd">
              <a:solidFill>
                <a:srgbClr val="00B0F0"/>
              </a:solidFill>
              <a:prstDash val="sysDash"/>
              <a:round/>
            </a:ln>
            <a:effectLst/>
          </c:spPr>
          <c:marker>
            <c:symbol val="none"/>
          </c:marker>
          <c:cat>
            <c:strRef>
              <c:f>TD!$D$21:$D$24</c:f>
              <c:strCache>
                <c:ptCount val="4"/>
                <c:pt idx="0">
                  <c:v>2009</c:v>
                </c:pt>
                <c:pt idx="1">
                  <c:v>2010</c:v>
                </c:pt>
                <c:pt idx="2">
                  <c:v>2011</c:v>
                </c:pt>
                <c:pt idx="3">
                  <c:v>2012</c:v>
                </c:pt>
              </c:strCache>
            </c:strRef>
          </c:cat>
          <c:val>
            <c:numRef>
              <c:f>TD!$G$21:$G$24</c:f>
              <c:numCache>
                <c:formatCode>0.0%</c:formatCode>
                <c:ptCount val="4"/>
                <c:pt idx="1">
                  <c:v>0.16182218977115062</c:v>
                </c:pt>
                <c:pt idx="2">
                  <c:v>-0.12858822949951298</c:v>
                </c:pt>
                <c:pt idx="3">
                  <c:v>-7.194480720608501E-2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9CB-4887-8CB6-4CFDF87C7ED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9987215"/>
        <c:axId val="19996783"/>
      </c:lineChart>
      <c:catAx>
        <c:axId val="19987215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19996783"/>
        <c:crosses val="autoZero"/>
        <c:auto val="1"/>
        <c:lblAlgn val="ctr"/>
        <c:lblOffset val="100"/>
        <c:noMultiLvlLbl val="0"/>
      </c:catAx>
      <c:valAx>
        <c:axId val="19996783"/>
        <c:scaling>
          <c:orientation val="minMax"/>
        </c:scaling>
        <c:delete val="1"/>
        <c:axPos val="l"/>
        <c:numFmt formatCode="General" sourceLinked="1"/>
        <c:majorTickMark val="none"/>
        <c:minorTickMark val="none"/>
        <c:tickLblPos val="nextTo"/>
        <c:crossAx val="19987215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TD!$G$29</c:f>
              <c:strCache>
                <c:ptCount val="1"/>
                <c:pt idx="0">
                  <c:v>Porcentaje</c:v>
                </c:pt>
              </c:strCache>
            </c:strRef>
          </c:tx>
          <c:spPr>
            <a:ln w="12700" cap="rnd">
              <a:solidFill>
                <a:srgbClr val="00B0F0"/>
              </a:solidFill>
              <a:prstDash val="sysDash"/>
              <a:round/>
            </a:ln>
            <a:effectLst/>
          </c:spPr>
          <c:marker>
            <c:symbol val="none"/>
          </c:marker>
          <c:cat>
            <c:strRef>
              <c:f>TD!$D$30:$D$33</c:f>
              <c:strCache>
                <c:ptCount val="4"/>
                <c:pt idx="0">
                  <c:v>2009</c:v>
                </c:pt>
                <c:pt idx="1">
                  <c:v>2010</c:v>
                </c:pt>
                <c:pt idx="2">
                  <c:v>2011</c:v>
                </c:pt>
                <c:pt idx="3">
                  <c:v>2012</c:v>
                </c:pt>
              </c:strCache>
            </c:strRef>
          </c:cat>
          <c:val>
            <c:numRef>
              <c:f>TD!$G$30:$G$33</c:f>
              <c:numCache>
                <c:formatCode>0.0%</c:formatCode>
                <c:ptCount val="4"/>
                <c:pt idx="1">
                  <c:v>0.11390477668898821</c:v>
                </c:pt>
                <c:pt idx="2">
                  <c:v>-0.1212065906631658</c:v>
                </c:pt>
                <c:pt idx="3">
                  <c:v>-4.9689331043883032E-2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6BF-4F57-9D4C-168D78E737D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283218688"/>
        <c:axId val="1283217440"/>
      </c:lineChart>
      <c:catAx>
        <c:axId val="1283218688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1283217440"/>
        <c:crosses val="autoZero"/>
        <c:auto val="1"/>
        <c:lblAlgn val="ctr"/>
        <c:lblOffset val="100"/>
        <c:noMultiLvlLbl val="0"/>
      </c:catAx>
      <c:valAx>
        <c:axId val="1283217440"/>
        <c:scaling>
          <c:orientation val="minMax"/>
        </c:scaling>
        <c:delete val="1"/>
        <c:axPos val="l"/>
        <c:numFmt formatCode="General" sourceLinked="1"/>
        <c:majorTickMark val="none"/>
        <c:minorTickMark val="none"/>
        <c:tickLblPos val="nextTo"/>
        <c:crossAx val="1283218688"/>
        <c:crosses val="autoZero"/>
        <c:crossBetween val="between"/>
      </c:valAx>
      <c:spPr>
        <a:noFill/>
        <a:ln w="25400"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doughnutChart>
        <c:varyColors val="1"/>
        <c:ser>
          <c:idx val="0"/>
          <c:order val="0"/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ACA1-4442-92E9-A9E55C74ED96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ACA1-4442-92E9-A9E55C74ED96}"/>
              </c:ext>
            </c:extLst>
          </c:dPt>
          <c:val>
            <c:numRef>
              <c:f>TD!$F$38:$G$38</c:f>
              <c:numCache>
                <c:formatCode>0%</c:formatCode>
                <c:ptCount val="2"/>
                <c:pt idx="0">
                  <c:v>0.22988505747126436</c:v>
                </c:pt>
                <c:pt idx="1">
                  <c:v>0.77011494252873569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C1A-48E4-A2EC-D15A1E4A506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  <c:holeSize val="75"/>
      </c:doughnutChart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doughnutChart>
        <c:varyColors val="1"/>
        <c:ser>
          <c:idx val="0"/>
          <c:order val="0"/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DE21-41C8-99EC-8214C87B794F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DE21-41C8-99EC-8214C87B794F}"/>
              </c:ext>
            </c:extLst>
          </c:dPt>
          <c:val>
            <c:numRef>
              <c:f>TD!$F$39:$G$39</c:f>
              <c:numCache>
                <c:formatCode>0%</c:formatCode>
                <c:ptCount val="2"/>
                <c:pt idx="0">
                  <c:v>0.31034482758620691</c:v>
                </c:pt>
                <c:pt idx="1">
                  <c:v>0.68965517241379315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84F-4DE4-AD52-B6BA7522A97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  <c:holeSize val="75"/>
      </c:doughnutChart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doughnutChart>
        <c:varyColors val="1"/>
        <c:ser>
          <c:idx val="0"/>
          <c:order val="0"/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F707-43A6-B029-26B690E07CA5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F707-43A6-B029-26B690E07CA5}"/>
              </c:ext>
            </c:extLst>
          </c:dPt>
          <c:val>
            <c:numRef>
              <c:f>TD!$F$40:$G$40</c:f>
              <c:numCache>
                <c:formatCode>0%</c:formatCode>
                <c:ptCount val="2"/>
                <c:pt idx="0">
                  <c:v>0.22988505747126436</c:v>
                </c:pt>
                <c:pt idx="1">
                  <c:v>0.77011494252873569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2FD-4063-85B7-8A5E948CF49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  <c:holeSize val="75"/>
      </c:doughnutChart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doughnutChart>
        <c:varyColors val="1"/>
        <c:ser>
          <c:idx val="0"/>
          <c:order val="0"/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701D-4779-B1F9-8D7072888107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701D-4779-B1F9-8D7072888107}"/>
              </c:ext>
            </c:extLst>
          </c:dPt>
          <c:val>
            <c:numRef>
              <c:f>TD!$F$41:$G$41</c:f>
              <c:numCache>
                <c:formatCode>0%</c:formatCode>
                <c:ptCount val="2"/>
                <c:pt idx="0">
                  <c:v>0.22988505747126436</c:v>
                </c:pt>
                <c:pt idx="1">
                  <c:v>0.77011494252873569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1E9-4ADA-8C9E-19AC87C998C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  <c:holeSize val="75"/>
      </c:doughnutChart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TD!$D$21</c:f>
              <c:strCache>
                <c:ptCount val="1"/>
                <c:pt idx="0">
                  <c:v>2009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TD!$E$20</c:f>
              <c:strCache>
                <c:ptCount val="1"/>
                <c:pt idx="0">
                  <c:v>Total ventas</c:v>
                </c:pt>
              </c:strCache>
            </c:strRef>
          </c:cat>
          <c:val>
            <c:numRef>
              <c:f>TD!$E$21</c:f>
              <c:numCache>
                <c:formatCode>_-"$"\ * #,##0_-;\-"$"\ * #,##0_-;_-"$"\ * "-"??_-;_-@_-</c:formatCode>
                <c:ptCount val="1"/>
                <c:pt idx="0">
                  <c:v>457402.39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1CC-4523-84AD-A9B10DF70A6A}"/>
            </c:ext>
          </c:extLst>
        </c:ser>
        <c:ser>
          <c:idx val="1"/>
          <c:order val="1"/>
          <c:tx>
            <c:strRef>
              <c:f>TD!$D$22</c:f>
              <c:strCache>
                <c:ptCount val="1"/>
                <c:pt idx="0">
                  <c:v>2010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TD!$E$20</c:f>
              <c:strCache>
                <c:ptCount val="1"/>
                <c:pt idx="0">
                  <c:v>Total ventas</c:v>
                </c:pt>
              </c:strCache>
            </c:strRef>
          </c:cat>
          <c:val>
            <c:numRef>
              <c:f>TD!$E$22</c:f>
              <c:numCache>
                <c:formatCode>_-"$"\ * #,##0_-;\-"$"\ * #,##0_-;_-"$"\ * "-"??_-;_-@_-</c:formatCode>
                <c:ptCount val="1"/>
                <c:pt idx="0">
                  <c:v>634018.51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01CC-4523-84AD-A9B10DF70A6A}"/>
            </c:ext>
          </c:extLst>
        </c:ser>
        <c:ser>
          <c:idx val="2"/>
          <c:order val="2"/>
          <c:tx>
            <c:strRef>
              <c:f>TD!$D$23</c:f>
              <c:strCache>
                <c:ptCount val="1"/>
                <c:pt idx="0">
                  <c:v>2011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TD!$E$20</c:f>
              <c:strCache>
                <c:ptCount val="1"/>
                <c:pt idx="0">
                  <c:v>Total ventas</c:v>
                </c:pt>
              </c:strCache>
            </c:strRef>
          </c:cat>
          <c:val>
            <c:numRef>
              <c:f>TD!$E$23</c:f>
              <c:numCache>
                <c:formatCode>_-"$"\ * #,##0_-;\-"$"\ * #,##0_-;_-"$"\ * "-"??_-;_-@_-</c:formatCode>
                <c:ptCount val="1"/>
                <c:pt idx="0">
                  <c:v>489541.87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01CC-4523-84AD-A9B10DF70A6A}"/>
            </c:ext>
          </c:extLst>
        </c:ser>
        <c:ser>
          <c:idx val="3"/>
          <c:order val="3"/>
          <c:tx>
            <c:strRef>
              <c:f>TD!$D$24</c:f>
              <c:strCache>
                <c:ptCount val="1"/>
                <c:pt idx="0">
                  <c:v>2012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TD!$E$20</c:f>
              <c:strCache>
                <c:ptCount val="1"/>
                <c:pt idx="0">
                  <c:v>Total ventas</c:v>
                </c:pt>
              </c:strCache>
            </c:strRef>
          </c:cat>
          <c:val>
            <c:numRef>
              <c:f>TD!$E$24</c:f>
              <c:numCache>
                <c:formatCode>_-"$"\ * #,##0_-;\-"$"\ * #,##0_-;_-"$"\ * "-"??_-;_-@_-</c:formatCode>
                <c:ptCount val="1"/>
                <c:pt idx="0">
                  <c:v>423829.54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01CC-4523-84AD-A9B10DF70A6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27611647"/>
        <c:axId val="27608735"/>
      </c:barChart>
      <c:catAx>
        <c:axId val="27611647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27608735"/>
        <c:crosses val="autoZero"/>
        <c:auto val="1"/>
        <c:lblAlgn val="ctr"/>
        <c:lblOffset val="100"/>
        <c:noMultiLvlLbl val="0"/>
      </c:catAx>
      <c:valAx>
        <c:axId val="27608735"/>
        <c:scaling>
          <c:orientation val="minMax"/>
        </c:scaling>
        <c:delete val="1"/>
        <c:axPos val="l"/>
        <c:numFmt formatCode="_-&quot;$&quot;\ * #,##0_-;\-&quot;$&quot;\ * #,##0_-;_-&quot;$&quot;\ * &quot;-&quot;??_-;_-@_-" sourceLinked="1"/>
        <c:majorTickMark val="none"/>
        <c:minorTickMark val="none"/>
        <c:tickLblPos val="nextTo"/>
        <c:crossAx val="27611647"/>
        <c:crosses val="autoZero"/>
        <c:crossBetween val="between"/>
      </c:valAx>
      <c:spPr>
        <a:noFill/>
        <a:ln w="25400"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TD!$F$58</c:f>
              <c:strCache>
                <c:ptCount val="1"/>
                <c:pt idx="0">
                  <c:v>Ventas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TD!$E$59:$E$70</c:f>
              <c:strCache>
                <c:ptCount val="12"/>
                <c:pt idx="0">
                  <c:v>ene</c:v>
                </c:pt>
                <c:pt idx="1">
                  <c:v>feb</c:v>
                </c:pt>
                <c:pt idx="2">
                  <c:v>mar</c:v>
                </c:pt>
                <c:pt idx="3">
                  <c:v>abr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ago</c:v>
                </c:pt>
                <c:pt idx="8">
                  <c:v>sept</c:v>
                </c:pt>
                <c:pt idx="9">
                  <c:v>oct</c:v>
                </c:pt>
                <c:pt idx="10">
                  <c:v>nov</c:v>
                </c:pt>
                <c:pt idx="11">
                  <c:v>dic</c:v>
                </c:pt>
              </c:strCache>
            </c:strRef>
          </c:cat>
          <c:val>
            <c:numRef>
              <c:f>TD!$F$59:$F$70</c:f>
              <c:numCache>
                <c:formatCode>_-"$"\ * #,##0_-;\-"$"\ * #,##0_-;_-"$"\ * "-"??_-;_-@_-</c:formatCode>
                <c:ptCount val="12"/>
                <c:pt idx="0">
                  <c:v>239679.73</c:v>
                </c:pt>
                <c:pt idx="1">
                  <c:v>114184.53</c:v>
                </c:pt>
                <c:pt idx="2">
                  <c:v>168997.16</c:v>
                </c:pt>
                <c:pt idx="3">
                  <c:v>102817.39</c:v>
                </c:pt>
                <c:pt idx="4">
                  <c:v>120375.96</c:v>
                </c:pt>
                <c:pt idx="5">
                  <c:v>111130.72</c:v>
                </c:pt>
                <c:pt idx="6">
                  <c:v>202453.28</c:v>
                </c:pt>
                <c:pt idx="7">
                  <c:v>69192.649999999994</c:v>
                </c:pt>
                <c:pt idx="8">
                  <c:v>155042.19</c:v>
                </c:pt>
                <c:pt idx="9">
                  <c:v>294680.8</c:v>
                </c:pt>
                <c:pt idx="10">
                  <c:v>154560.87</c:v>
                </c:pt>
                <c:pt idx="11">
                  <c:v>271677.03000000003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263-40D9-BE7A-9B50811D7916}"/>
            </c:ext>
          </c:extLst>
        </c:ser>
        <c:ser>
          <c:idx val="1"/>
          <c:order val="1"/>
          <c:tx>
            <c:strRef>
              <c:f>TD!$G$58</c:f>
              <c:strCache>
                <c:ptCount val="1"/>
                <c:pt idx="0">
                  <c:v>Utilidad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TD!$E$59:$E$70</c:f>
              <c:strCache>
                <c:ptCount val="12"/>
                <c:pt idx="0">
                  <c:v>ene</c:v>
                </c:pt>
                <c:pt idx="1">
                  <c:v>feb</c:v>
                </c:pt>
                <c:pt idx="2">
                  <c:v>mar</c:v>
                </c:pt>
                <c:pt idx="3">
                  <c:v>abr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ago</c:v>
                </c:pt>
                <c:pt idx="8">
                  <c:v>sept</c:v>
                </c:pt>
                <c:pt idx="9">
                  <c:v>oct</c:v>
                </c:pt>
                <c:pt idx="10">
                  <c:v>nov</c:v>
                </c:pt>
                <c:pt idx="11">
                  <c:v>dic</c:v>
                </c:pt>
              </c:strCache>
            </c:strRef>
          </c:cat>
          <c:val>
            <c:numRef>
              <c:f>TD!$G$59:$G$70</c:f>
              <c:numCache>
                <c:formatCode>_-"$"\ * #,##0_-;\-"$"\ * #,##0_-;_-"$"\ * "-"??_-;_-@_-</c:formatCode>
                <c:ptCount val="12"/>
                <c:pt idx="0">
                  <c:v>104888.4</c:v>
                </c:pt>
                <c:pt idx="1">
                  <c:v>46013.37</c:v>
                </c:pt>
                <c:pt idx="2">
                  <c:v>64228.639999999999</c:v>
                </c:pt>
                <c:pt idx="3">
                  <c:v>43622.65</c:v>
                </c:pt>
                <c:pt idx="4">
                  <c:v>53843.37</c:v>
                </c:pt>
                <c:pt idx="5">
                  <c:v>46460.45</c:v>
                </c:pt>
                <c:pt idx="6">
                  <c:v>92398.09</c:v>
                </c:pt>
                <c:pt idx="7">
                  <c:v>29496.7</c:v>
                </c:pt>
                <c:pt idx="8">
                  <c:v>61186.39</c:v>
                </c:pt>
                <c:pt idx="9">
                  <c:v>128113.66</c:v>
                </c:pt>
                <c:pt idx="10">
                  <c:v>65004.28</c:v>
                </c:pt>
                <c:pt idx="11">
                  <c:v>125660.71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263-40D9-BE7A-9B50811D791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7637023"/>
        <c:axId val="27619135"/>
      </c:lineChart>
      <c:catAx>
        <c:axId val="2763702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7619135"/>
        <c:crosses val="autoZero"/>
        <c:auto val="1"/>
        <c:lblAlgn val="ctr"/>
        <c:lblOffset val="100"/>
        <c:noMultiLvlLbl val="0"/>
      </c:catAx>
      <c:valAx>
        <c:axId val="27619135"/>
        <c:scaling>
          <c:orientation val="minMax"/>
        </c:scaling>
        <c:delete val="1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-&quot;$&quot;\ * #,##0_-;\-&quot;$&quot;\ * #,##0_-;_-&quot;$&quot;\ * &quot;-&quot;??_-;_-@_-" sourceLinked="1"/>
        <c:majorTickMark val="none"/>
        <c:minorTickMark val="none"/>
        <c:tickLblPos val="nextTo"/>
        <c:crossAx val="27637023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TD!$E$20</c:f>
              <c:strCache>
                <c:ptCount val="1"/>
                <c:pt idx="0">
                  <c:v>Total ventas</c:v>
                </c:pt>
              </c:strCache>
            </c:strRef>
          </c:tx>
          <c:spPr>
            <a:solidFill>
              <a:schemeClr val="bg1">
                <a:lumMod val="85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rgbClr val="4F008C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inBase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TD!$D$21:$D$24</c:f>
              <c:strCache>
                <c:ptCount val="4"/>
                <c:pt idx="0">
                  <c:v>2009</c:v>
                </c:pt>
                <c:pt idx="1">
                  <c:v>2010</c:v>
                </c:pt>
                <c:pt idx="2">
                  <c:v>2011</c:v>
                </c:pt>
                <c:pt idx="3">
                  <c:v>2012</c:v>
                </c:pt>
              </c:strCache>
            </c:strRef>
          </c:cat>
          <c:val>
            <c:numRef>
              <c:f>TD!$E$21:$E$24</c:f>
              <c:numCache>
                <c:formatCode>_-"$"\ * #,##0_-;\-"$"\ * #,##0_-;_-"$"\ * "-"??_-;_-@_-</c:formatCode>
                <c:ptCount val="4"/>
                <c:pt idx="0">
                  <c:v>457402.39</c:v>
                </c:pt>
                <c:pt idx="1">
                  <c:v>634018.51</c:v>
                </c:pt>
                <c:pt idx="2">
                  <c:v>489541.87</c:v>
                </c:pt>
                <c:pt idx="3">
                  <c:v>423829.54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7A8-4954-B4D4-6173651F0FC4}"/>
            </c:ext>
          </c:extLst>
        </c:ser>
        <c:ser>
          <c:idx val="1"/>
          <c:order val="1"/>
          <c:tx>
            <c:strRef>
              <c:f>TD!$F$20</c:f>
              <c:strCache>
                <c:ptCount val="1"/>
                <c:pt idx="0">
                  <c:v>Valor Máximo</c:v>
                </c:pt>
              </c:strCache>
            </c:strRef>
          </c:tx>
          <c:spPr>
            <a:solidFill>
              <a:srgbClr val="4F008C"/>
            </a:solidFill>
            <a:ln>
              <a:noFill/>
            </a:ln>
            <a:effectLst/>
          </c:spPr>
          <c:invertIfNegative val="0"/>
          <c:dLbls>
            <c:numFmt formatCode="&quot;$&quot;#,###.000;\-0;" sourceLinked="0"/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non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rgbClr val="FF375E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inBase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rect">
                    <a:avLst/>
                  </a:prstGeom>
                </c15:spPr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TD!$D$21:$D$24</c:f>
              <c:strCache>
                <c:ptCount val="4"/>
                <c:pt idx="0">
                  <c:v>2009</c:v>
                </c:pt>
                <c:pt idx="1">
                  <c:v>2010</c:v>
                </c:pt>
                <c:pt idx="2">
                  <c:v>2011</c:v>
                </c:pt>
                <c:pt idx="3">
                  <c:v>2012</c:v>
                </c:pt>
              </c:strCache>
            </c:strRef>
          </c:cat>
          <c:val>
            <c:numRef>
              <c:f>TD!$F$21:$F$24</c:f>
              <c:numCache>
                <c:formatCode>_-"$"\ * #,##0.00_-;\-"$"\ * #,##0.00_-;_-"$"\ * "-"??_-;_-@_-</c:formatCode>
                <c:ptCount val="4"/>
                <c:pt idx="0">
                  <c:v>0</c:v>
                </c:pt>
                <c:pt idx="1">
                  <c:v>634018.51</c:v>
                </c:pt>
                <c:pt idx="2">
                  <c:v>0</c:v>
                </c:pt>
                <c:pt idx="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C7A8-4954-B4D4-6173651F0FC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70"/>
        <c:overlap val="100"/>
        <c:axId val="30625615"/>
        <c:axId val="30628111"/>
      </c:barChart>
      <c:catAx>
        <c:axId val="3062561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1" i="0" u="none" strike="noStrike" kern="1200" baseline="0">
                <a:solidFill>
                  <a:schemeClr val="tx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0628111"/>
        <c:crosses val="autoZero"/>
        <c:auto val="1"/>
        <c:lblAlgn val="ctr"/>
        <c:lblOffset val="100"/>
        <c:noMultiLvlLbl val="0"/>
      </c:catAx>
      <c:valAx>
        <c:axId val="30628111"/>
        <c:scaling>
          <c:orientation val="minMax"/>
        </c:scaling>
        <c:delete val="1"/>
        <c:axPos val="l"/>
        <c:numFmt formatCode="_-&quot;$&quot;\ * #,##0_-;\-&quot;$&quot;\ * #,##0_-;_-&quot;$&quot;\ * &quot;-&quot;??_-;_-@_-" sourceLinked="1"/>
        <c:majorTickMark val="none"/>
        <c:minorTickMark val="none"/>
        <c:tickLblPos val="nextTo"/>
        <c:crossAx val="30625615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bg1">
                <a:lumMod val="85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rgbClr val="FF375E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inBase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TD!$D$30:$D$33</c:f>
              <c:strCache>
                <c:ptCount val="4"/>
                <c:pt idx="0">
                  <c:v>2009</c:v>
                </c:pt>
                <c:pt idx="1">
                  <c:v>2010</c:v>
                </c:pt>
                <c:pt idx="2">
                  <c:v>2011</c:v>
                </c:pt>
                <c:pt idx="3">
                  <c:v>2012</c:v>
                </c:pt>
              </c:strCache>
            </c:strRef>
          </c:cat>
          <c:val>
            <c:numRef>
              <c:f>TD!$E$30:$E$33</c:f>
              <c:numCache>
                <c:formatCode>_-"$"\ * #,##0.00_-;\-"$"\ * #,##0.00_-;_-"$"\ * "-"??_-;_-@_-</c:formatCode>
                <c:ptCount val="4"/>
                <c:pt idx="0">
                  <c:v>208231.93</c:v>
                </c:pt>
                <c:pt idx="1">
                  <c:v>261767.06</c:v>
                </c:pt>
                <c:pt idx="2">
                  <c:v>205171.08</c:v>
                </c:pt>
                <c:pt idx="3">
                  <c:v>185746.64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6AB-41B5-9934-DAA85B148ABC}"/>
            </c:ext>
          </c:extLst>
        </c:ser>
        <c:ser>
          <c:idx val="1"/>
          <c:order val="1"/>
          <c:spPr>
            <a:solidFill>
              <a:srgbClr val="FF375E"/>
            </a:solidFill>
            <a:ln>
              <a:noFill/>
            </a:ln>
            <a:effectLst/>
          </c:spPr>
          <c:invertIfNegative val="0"/>
          <c:dLbls>
            <c:dLbl>
              <c:idx val="0"/>
              <c:numFmt formatCode="&quot;$&quot;#,###.000;\-0;" sourceLinked="0"/>
              <c:spPr>
                <a:noFill/>
                <a:ln>
                  <a:noFill/>
                </a:ln>
                <a:effectLst/>
              </c:spPr>
              <c:txPr>
                <a:bodyPr rot="-5400000" spcFirstLastPara="1" vertOverflow="ellipsis" vert="horz" wrap="none" lIns="38100" tIns="19050" rIns="38100" bIns="19050" anchor="ctr" anchorCtr="1">
                  <a:spAutoFit/>
                </a:bodyPr>
                <a:lstStyle/>
                <a:p>
                  <a:pPr>
                    <a:defRPr sz="1000" b="1" i="0" u="none" strike="noStrike" kern="1200" baseline="0">
                      <a:solidFill>
                        <a:srgbClr val="4F008C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inBase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pPr xmlns:c15="http://schemas.microsoft.com/office/drawing/2012/chart">
                    <a:prstGeom prst="rect">
                      <a:avLst/>
                    </a:prstGeom>
                  </c15:spPr>
                </c:ext>
                <c:ext xmlns:c16="http://schemas.microsoft.com/office/drawing/2014/chart" uri="{C3380CC4-5D6E-409C-BE32-E72D297353CC}">
                  <c16:uniqueId val="{00000003-76AB-41B5-9934-DAA85B148ABC}"/>
                </c:ext>
              </c:extLst>
            </c:dLbl>
            <c:numFmt formatCode="&quot;$&quot;#,###.000;\-0;" sourceLinked="0"/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rgbClr val="4F008C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inBase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TD!$D$30:$D$33</c:f>
              <c:strCache>
                <c:ptCount val="4"/>
                <c:pt idx="0">
                  <c:v>2009</c:v>
                </c:pt>
                <c:pt idx="1">
                  <c:v>2010</c:v>
                </c:pt>
                <c:pt idx="2">
                  <c:v>2011</c:v>
                </c:pt>
                <c:pt idx="3">
                  <c:v>2012</c:v>
                </c:pt>
              </c:strCache>
            </c:strRef>
          </c:cat>
          <c:val>
            <c:numRef>
              <c:f>TD!$F$30:$F$33</c:f>
              <c:numCache>
                <c:formatCode>_-"$"\ * #,##0.00_-;\-"$"\ * #,##0.00_-;_-"$"\ * "-"??_-;_-@_-</c:formatCode>
                <c:ptCount val="4"/>
                <c:pt idx="0">
                  <c:v>0</c:v>
                </c:pt>
                <c:pt idx="1">
                  <c:v>261767.06</c:v>
                </c:pt>
                <c:pt idx="2">
                  <c:v>0</c:v>
                </c:pt>
                <c:pt idx="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76AB-41B5-9934-DAA85B148AB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70"/>
        <c:overlap val="100"/>
        <c:axId val="448619904"/>
        <c:axId val="448620320"/>
      </c:barChart>
      <c:catAx>
        <c:axId val="4486199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1" i="0" u="none" strike="noStrike" kern="1200" baseline="0">
                <a:solidFill>
                  <a:schemeClr val="tx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48620320"/>
        <c:crosses val="autoZero"/>
        <c:auto val="1"/>
        <c:lblAlgn val="ctr"/>
        <c:lblOffset val="100"/>
        <c:noMultiLvlLbl val="0"/>
      </c:catAx>
      <c:valAx>
        <c:axId val="448620320"/>
        <c:scaling>
          <c:orientation val="minMax"/>
        </c:scaling>
        <c:delete val="1"/>
        <c:axPos val="l"/>
        <c:numFmt formatCode="_-&quot;$&quot;\ * #,##0.00_-;\-&quot;$&quot;\ * #,##0.00_-;_-&quot;$&quot;\ * &quot;-&quot;??_-;_-@_-" sourceLinked="1"/>
        <c:majorTickMark val="none"/>
        <c:minorTickMark val="none"/>
        <c:tickLblPos val="nextTo"/>
        <c:crossAx val="44861990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2.8423772609819122E-2"/>
          <c:y val="0.15277777777777779"/>
          <c:w val="0.95090439276485783"/>
          <c:h val="0.69444444444444442"/>
        </c:manualLayout>
      </c:layout>
      <c:lineChart>
        <c:grouping val="standard"/>
        <c:varyColors val="0"/>
        <c:ser>
          <c:idx val="0"/>
          <c:order val="0"/>
          <c:tx>
            <c:strRef>
              <c:f>TD!$G$20</c:f>
              <c:strCache>
                <c:ptCount val="1"/>
                <c:pt idx="0">
                  <c:v>Porcentaje</c:v>
                </c:pt>
              </c:strCache>
            </c:strRef>
          </c:tx>
          <c:spPr>
            <a:ln w="15875" cap="rnd">
              <a:solidFill>
                <a:srgbClr val="1BCED8"/>
              </a:solidFill>
              <a:prstDash val="sysDash"/>
              <a:round/>
            </a:ln>
            <a:effectLst/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rgbClr val="FF375E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TD!$D$21:$D$24</c:f>
              <c:strCache>
                <c:ptCount val="4"/>
                <c:pt idx="0">
                  <c:v>2009</c:v>
                </c:pt>
                <c:pt idx="1">
                  <c:v>2010</c:v>
                </c:pt>
                <c:pt idx="2">
                  <c:v>2011</c:v>
                </c:pt>
                <c:pt idx="3">
                  <c:v>2012</c:v>
                </c:pt>
              </c:strCache>
            </c:strRef>
          </c:cat>
          <c:val>
            <c:numRef>
              <c:f>TD!$G$21:$G$24</c:f>
              <c:numCache>
                <c:formatCode>0.0%</c:formatCode>
                <c:ptCount val="4"/>
                <c:pt idx="1">
                  <c:v>0.16182218977115062</c:v>
                </c:pt>
                <c:pt idx="2">
                  <c:v>-0.12858822949951298</c:v>
                </c:pt>
                <c:pt idx="3">
                  <c:v>-7.194480720608501E-2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464-4715-913D-ED67FF0D993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9987215"/>
        <c:axId val="19996783"/>
      </c:lineChart>
      <c:catAx>
        <c:axId val="19987215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19996783"/>
        <c:crosses val="autoZero"/>
        <c:auto val="1"/>
        <c:lblAlgn val="ctr"/>
        <c:lblOffset val="100"/>
        <c:noMultiLvlLbl val="0"/>
      </c:catAx>
      <c:valAx>
        <c:axId val="19996783"/>
        <c:scaling>
          <c:orientation val="minMax"/>
        </c:scaling>
        <c:delete val="1"/>
        <c:axPos val="l"/>
        <c:numFmt formatCode="General" sourceLinked="1"/>
        <c:majorTickMark val="none"/>
        <c:minorTickMark val="none"/>
        <c:tickLblPos val="nextTo"/>
        <c:crossAx val="19987215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TD!$G$29</c:f>
              <c:strCache>
                <c:ptCount val="1"/>
                <c:pt idx="0">
                  <c:v>Porcentaje</c:v>
                </c:pt>
              </c:strCache>
            </c:strRef>
          </c:tx>
          <c:spPr>
            <a:ln w="12700" cap="rnd">
              <a:solidFill>
                <a:srgbClr val="1BCED8"/>
              </a:solidFill>
              <a:prstDash val="sysDash"/>
              <a:round/>
            </a:ln>
            <a:effectLst/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rgbClr val="4F008C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TD!$D$30:$D$33</c:f>
              <c:strCache>
                <c:ptCount val="4"/>
                <c:pt idx="0">
                  <c:v>2009</c:v>
                </c:pt>
                <c:pt idx="1">
                  <c:v>2010</c:v>
                </c:pt>
                <c:pt idx="2">
                  <c:v>2011</c:v>
                </c:pt>
                <c:pt idx="3">
                  <c:v>2012</c:v>
                </c:pt>
              </c:strCache>
            </c:strRef>
          </c:cat>
          <c:val>
            <c:numRef>
              <c:f>TD!$G$30:$G$33</c:f>
              <c:numCache>
                <c:formatCode>0.0%</c:formatCode>
                <c:ptCount val="4"/>
                <c:pt idx="1">
                  <c:v>0.11390477668898821</c:v>
                </c:pt>
                <c:pt idx="2">
                  <c:v>-0.1212065906631658</c:v>
                </c:pt>
                <c:pt idx="3">
                  <c:v>-4.9689331043883032E-2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490-45C9-9162-11E423B4B17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283218688"/>
        <c:axId val="1283217440"/>
      </c:lineChart>
      <c:catAx>
        <c:axId val="1283218688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1283217440"/>
        <c:crosses val="autoZero"/>
        <c:auto val="1"/>
        <c:lblAlgn val="ctr"/>
        <c:lblOffset val="100"/>
        <c:noMultiLvlLbl val="0"/>
      </c:catAx>
      <c:valAx>
        <c:axId val="1283217440"/>
        <c:scaling>
          <c:orientation val="minMax"/>
        </c:scaling>
        <c:delete val="1"/>
        <c:axPos val="l"/>
        <c:numFmt formatCode="General" sourceLinked="1"/>
        <c:majorTickMark val="none"/>
        <c:minorTickMark val="none"/>
        <c:tickLblPos val="nextTo"/>
        <c:crossAx val="1283218688"/>
        <c:crosses val="autoZero"/>
        <c:crossBetween val="between"/>
      </c:valAx>
      <c:spPr>
        <a:noFill/>
        <a:ln w="25400"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doughnutChart>
        <c:varyColors val="1"/>
        <c:ser>
          <c:idx val="0"/>
          <c:order val="0"/>
          <c:dPt>
            <c:idx val="0"/>
            <c:bubble3D val="0"/>
            <c:spPr>
              <a:solidFill>
                <a:srgbClr val="FF375E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40DD-4929-816D-7B3D26126083}"/>
              </c:ext>
            </c:extLst>
          </c:dPt>
          <c:dPt>
            <c:idx val="1"/>
            <c:bubble3D val="0"/>
            <c:spPr>
              <a:solidFill>
                <a:srgbClr val="4F008C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40DD-4929-816D-7B3D26126083}"/>
              </c:ext>
            </c:extLst>
          </c:dPt>
          <c:val>
            <c:numRef>
              <c:f>TD!$F$38:$G$38</c:f>
              <c:numCache>
                <c:formatCode>0%</c:formatCode>
                <c:ptCount val="2"/>
                <c:pt idx="0">
                  <c:v>0.22988505747126436</c:v>
                </c:pt>
                <c:pt idx="1">
                  <c:v>0.77011494252873569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40DD-4929-816D-7B3D2612608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  <c:holeSize val="75"/>
      </c:doughnutChart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doughnutChart>
        <c:varyColors val="1"/>
        <c:ser>
          <c:idx val="0"/>
          <c:order val="0"/>
          <c:dPt>
            <c:idx val="0"/>
            <c:bubble3D val="0"/>
            <c:spPr>
              <a:solidFill>
                <a:srgbClr val="FF375E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D91E-44C8-B754-ECBFACB0C6A2}"/>
              </c:ext>
            </c:extLst>
          </c:dPt>
          <c:dPt>
            <c:idx val="1"/>
            <c:bubble3D val="0"/>
            <c:spPr>
              <a:solidFill>
                <a:srgbClr val="4F008C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D91E-44C8-B754-ECBFACB0C6A2}"/>
              </c:ext>
            </c:extLst>
          </c:dPt>
          <c:val>
            <c:numRef>
              <c:f>TD!$F$39:$G$39</c:f>
              <c:numCache>
                <c:formatCode>0%</c:formatCode>
                <c:ptCount val="2"/>
                <c:pt idx="0">
                  <c:v>0.31034482758620691</c:v>
                </c:pt>
                <c:pt idx="1">
                  <c:v>0.68965517241379315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D91E-44C8-B754-ECBFACB0C6A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  <c:holeSize val="75"/>
      </c:doughnutChart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 lang="en-US" sz="900" b="0" i="0" u="none" strike="noStrike" kern="1200" baseline="0">
          <a:solidFill>
            <a:schemeClr val="tx1"/>
          </a:solidFill>
          <a:latin typeface="+mn-lt"/>
          <a:ea typeface="+mn-ea"/>
          <a:cs typeface="+mn-cs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doughnutChart>
        <c:varyColors val="1"/>
        <c:ser>
          <c:idx val="0"/>
          <c:order val="0"/>
          <c:dPt>
            <c:idx val="0"/>
            <c:bubble3D val="0"/>
            <c:spPr>
              <a:solidFill>
                <a:srgbClr val="FF375E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C2C7-48D7-8C99-B6DC282706C7}"/>
              </c:ext>
            </c:extLst>
          </c:dPt>
          <c:dPt>
            <c:idx val="1"/>
            <c:bubble3D val="0"/>
            <c:spPr>
              <a:solidFill>
                <a:srgbClr val="4F008C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C2C7-48D7-8C99-B6DC282706C7}"/>
              </c:ext>
            </c:extLst>
          </c:dPt>
          <c:val>
            <c:numRef>
              <c:f>TD!$F$40:$G$40</c:f>
              <c:numCache>
                <c:formatCode>0%</c:formatCode>
                <c:ptCount val="2"/>
                <c:pt idx="0">
                  <c:v>0.22988505747126436</c:v>
                </c:pt>
                <c:pt idx="1">
                  <c:v>0.77011494252873569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C2C7-48D7-8C99-B6DC282706C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  <c:holeSize val="75"/>
      </c:doughnutChart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doughnutChart>
        <c:varyColors val="1"/>
        <c:ser>
          <c:idx val="0"/>
          <c:order val="0"/>
          <c:dPt>
            <c:idx val="0"/>
            <c:bubble3D val="0"/>
            <c:spPr>
              <a:solidFill>
                <a:srgbClr val="FF375E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A11C-4EB0-B445-EBE0387803BE}"/>
              </c:ext>
            </c:extLst>
          </c:dPt>
          <c:dPt>
            <c:idx val="1"/>
            <c:bubble3D val="0"/>
            <c:spPr>
              <a:solidFill>
                <a:srgbClr val="4F008C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A11C-4EB0-B445-EBE0387803BE}"/>
              </c:ext>
            </c:extLst>
          </c:dPt>
          <c:val>
            <c:numRef>
              <c:f>TD!$F$41:$G$41</c:f>
              <c:numCache>
                <c:formatCode>0%</c:formatCode>
                <c:ptCount val="2"/>
                <c:pt idx="0">
                  <c:v>0.22988505747126436</c:v>
                </c:pt>
                <c:pt idx="1">
                  <c:v>0.77011494252873569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A11C-4EB0-B445-EBE0387803B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  <c:holeSize val="75"/>
      </c:doughnutChart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TD!$D$21</c:f>
              <c:strCache>
                <c:ptCount val="1"/>
                <c:pt idx="0">
                  <c:v>2009</c:v>
                </c:pt>
              </c:strCache>
            </c:strRef>
          </c:tx>
          <c:spPr>
            <a:solidFill>
              <a:srgbClr val="FF375E"/>
            </a:solidFill>
            <a:ln>
              <a:noFill/>
            </a:ln>
            <a:effectLst/>
          </c:spPr>
          <c:invertIfNegative val="0"/>
          <c:cat>
            <c:strRef>
              <c:f>TD!$E$20</c:f>
              <c:strCache>
                <c:ptCount val="1"/>
                <c:pt idx="0">
                  <c:v>Total ventas</c:v>
                </c:pt>
              </c:strCache>
            </c:strRef>
          </c:cat>
          <c:val>
            <c:numRef>
              <c:f>TD!$E$21</c:f>
              <c:numCache>
                <c:formatCode>_-"$"\ * #,##0_-;\-"$"\ * #,##0_-;_-"$"\ * "-"??_-;_-@_-</c:formatCode>
                <c:ptCount val="1"/>
                <c:pt idx="0">
                  <c:v>457402.39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CF2-4236-ADC1-445E4DB0AC5D}"/>
            </c:ext>
          </c:extLst>
        </c:ser>
        <c:ser>
          <c:idx val="1"/>
          <c:order val="1"/>
          <c:tx>
            <c:strRef>
              <c:f>TD!$D$22</c:f>
              <c:strCache>
                <c:ptCount val="1"/>
                <c:pt idx="0">
                  <c:v>2010</c:v>
                </c:pt>
              </c:strCache>
            </c:strRef>
          </c:tx>
          <c:spPr>
            <a:solidFill>
              <a:schemeClr val="tx1">
                <a:lumMod val="65000"/>
                <a:lumOff val="35000"/>
              </a:schemeClr>
            </a:solidFill>
            <a:ln>
              <a:noFill/>
            </a:ln>
            <a:effectLst/>
          </c:spPr>
          <c:invertIfNegative val="0"/>
          <c:cat>
            <c:strRef>
              <c:f>TD!$E$20</c:f>
              <c:strCache>
                <c:ptCount val="1"/>
                <c:pt idx="0">
                  <c:v>Total ventas</c:v>
                </c:pt>
              </c:strCache>
            </c:strRef>
          </c:cat>
          <c:val>
            <c:numRef>
              <c:f>TD!$E$22</c:f>
              <c:numCache>
                <c:formatCode>_-"$"\ * #,##0_-;\-"$"\ * #,##0_-;_-"$"\ * "-"??_-;_-@_-</c:formatCode>
                <c:ptCount val="1"/>
                <c:pt idx="0">
                  <c:v>634018.51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5CF2-4236-ADC1-445E4DB0AC5D}"/>
            </c:ext>
          </c:extLst>
        </c:ser>
        <c:ser>
          <c:idx val="2"/>
          <c:order val="2"/>
          <c:tx>
            <c:strRef>
              <c:f>TD!$D$23</c:f>
              <c:strCache>
                <c:ptCount val="1"/>
                <c:pt idx="0">
                  <c:v>2011</c:v>
                </c:pt>
              </c:strCache>
            </c:strRef>
          </c:tx>
          <c:spPr>
            <a:solidFill>
              <a:srgbClr val="1BCED8"/>
            </a:solidFill>
            <a:ln>
              <a:noFill/>
            </a:ln>
            <a:effectLst/>
          </c:spPr>
          <c:invertIfNegative val="0"/>
          <c:cat>
            <c:strRef>
              <c:f>TD!$E$20</c:f>
              <c:strCache>
                <c:ptCount val="1"/>
                <c:pt idx="0">
                  <c:v>Total ventas</c:v>
                </c:pt>
              </c:strCache>
            </c:strRef>
          </c:cat>
          <c:val>
            <c:numRef>
              <c:f>TD!$E$23</c:f>
              <c:numCache>
                <c:formatCode>_-"$"\ * #,##0_-;\-"$"\ * #,##0_-;_-"$"\ * "-"??_-;_-@_-</c:formatCode>
                <c:ptCount val="1"/>
                <c:pt idx="0">
                  <c:v>489541.87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5CF2-4236-ADC1-445E4DB0AC5D}"/>
            </c:ext>
          </c:extLst>
        </c:ser>
        <c:ser>
          <c:idx val="3"/>
          <c:order val="3"/>
          <c:tx>
            <c:strRef>
              <c:f>TD!$D$24</c:f>
              <c:strCache>
                <c:ptCount val="1"/>
                <c:pt idx="0">
                  <c:v>2012</c:v>
                </c:pt>
              </c:strCache>
            </c:strRef>
          </c:tx>
          <c:spPr>
            <a:solidFill>
              <a:srgbClr val="4F008C"/>
            </a:solidFill>
            <a:ln>
              <a:noFill/>
            </a:ln>
            <a:effectLst/>
          </c:spPr>
          <c:invertIfNegative val="0"/>
          <c:cat>
            <c:strRef>
              <c:f>TD!$E$20</c:f>
              <c:strCache>
                <c:ptCount val="1"/>
                <c:pt idx="0">
                  <c:v>Total ventas</c:v>
                </c:pt>
              </c:strCache>
            </c:strRef>
          </c:cat>
          <c:val>
            <c:numRef>
              <c:f>TD!$E$24</c:f>
              <c:numCache>
                <c:formatCode>_-"$"\ * #,##0_-;\-"$"\ * #,##0_-;_-"$"\ * "-"??_-;_-@_-</c:formatCode>
                <c:ptCount val="1"/>
                <c:pt idx="0">
                  <c:v>423829.54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5CF2-4236-ADC1-445E4DB0AC5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27611647"/>
        <c:axId val="27608735"/>
      </c:barChart>
      <c:catAx>
        <c:axId val="27611647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27608735"/>
        <c:crosses val="autoZero"/>
        <c:auto val="1"/>
        <c:lblAlgn val="ctr"/>
        <c:lblOffset val="100"/>
        <c:noMultiLvlLbl val="0"/>
      </c:catAx>
      <c:valAx>
        <c:axId val="27608735"/>
        <c:scaling>
          <c:orientation val="minMax"/>
        </c:scaling>
        <c:delete val="1"/>
        <c:axPos val="l"/>
        <c:numFmt formatCode="_-&quot;$&quot;\ * #,##0_-;\-&quot;$&quot;\ * #,##0_-;_-&quot;$&quot;\ * &quot;-&quot;??_-;_-@_-" sourceLinked="1"/>
        <c:majorTickMark val="none"/>
        <c:minorTickMark val="none"/>
        <c:tickLblPos val="nextTo"/>
        <c:crossAx val="27611647"/>
        <c:crosses val="autoZero"/>
        <c:crossBetween val="between"/>
      </c:valAx>
      <c:spPr>
        <a:noFill/>
        <a:ln w="25400">
          <a:noFill/>
        </a:ln>
        <a:effectLst/>
      </c:spPr>
    </c:plotArea>
    <c:plotVisOnly val="1"/>
    <c:dispBlanksAs val="gap"/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TD!$F$58</c:f>
              <c:strCache>
                <c:ptCount val="1"/>
                <c:pt idx="0">
                  <c:v>Ventas</c:v>
                </c:pt>
              </c:strCache>
            </c:strRef>
          </c:tx>
          <c:spPr>
            <a:ln w="28575" cap="rnd">
              <a:solidFill>
                <a:srgbClr val="4F008C"/>
              </a:solidFill>
              <a:round/>
            </a:ln>
            <a:effectLst/>
          </c:spPr>
          <c:marker>
            <c:symbol val="triangle"/>
            <c:size val="7"/>
            <c:spPr>
              <a:solidFill>
                <a:srgbClr val="1BCED8"/>
              </a:solidFill>
              <a:ln w="9525">
                <a:noFill/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700" b="1" i="0" u="none" strike="noStrike" kern="1200" baseline="0">
                    <a:solidFill>
                      <a:schemeClr val="tx1">
                        <a:lumMod val="50000"/>
                        <a:lumOff val="50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TD!$E$59:$E$70</c:f>
              <c:strCache>
                <c:ptCount val="12"/>
                <c:pt idx="0">
                  <c:v>ene</c:v>
                </c:pt>
                <c:pt idx="1">
                  <c:v>feb</c:v>
                </c:pt>
                <c:pt idx="2">
                  <c:v>mar</c:v>
                </c:pt>
                <c:pt idx="3">
                  <c:v>abr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ago</c:v>
                </c:pt>
                <c:pt idx="8">
                  <c:v>sept</c:v>
                </c:pt>
                <c:pt idx="9">
                  <c:v>oct</c:v>
                </c:pt>
                <c:pt idx="10">
                  <c:v>nov</c:v>
                </c:pt>
                <c:pt idx="11">
                  <c:v>dic</c:v>
                </c:pt>
              </c:strCache>
            </c:strRef>
          </c:cat>
          <c:val>
            <c:numRef>
              <c:f>TD!$F$59:$F$70</c:f>
              <c:numCache>
                <c:formatCode>_-"$"\ * #,##0_-;\-"$"\ * #,##0_-;_-"$"\ * "-"??_-;_-@_-</c:formatCode>
                <c:ptCount val="12"/>
                <c:pt idx="0">
                  <c:v>239679.73</c:v>
                </c:pt>
                <c:pt idx="1">
                  <c:v>114184.53</c:v>
                </c:pt>
                <c:pt idx="2">
                  <c:v>168997.16</c:v>
                </c:pt>
                <c:pt idx="3">
                  <c:v>102817.39</c:v>
                </c:pt>
                <c:pt idx="4">
                  <c:v>120375.96</c:v>
                </c:pt>
                <c:pt idx="5">
                  <c:v>111130.72</c:v>
                </c:pt>
                <c:pt idx="6">
                  <c:v>202453.28</c:v>
                </c:pt>
                <c:pt idx="7">
                  <c:v>69192.649999999994</c:v>
                </c:pt>
                <c:pt idx="8">
                  <c:v>155042.19</c:v>
                </c:pt>
                <c:pt idx="9">
                  <c:v>294680.8</c:v>
                </c:pt>
                <c:pt idx="10">
                  <c:v>154560.87</c:v>
                </c:pt>
                <c:pt idx="11">
                  <c:v>271677.03000000003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662-429F-BA15-6426272ADFAE}"/>
            </c:ext>
          </c:extLst>
        </c:ser>
        <c:ser>
          <c:idx val="1"/>
          <c:order val="1"/>
          <c:tx>
            <c:strRef>
              <c:f>TD!$G$58</c:f>
              <c:strCache>
                <c:ptCount val="1"/>
                <c:pt idx="0">
                  <c:v>Utilidad</c:v>
                </c:pt>
              </c:strCache>
            </c:strRef>
          </c:tx>
          <c:spPr>
            <a:ln w="28575" cap="rnd">
              <a:solidFill>
                <a:srgbClr val="FF375E"/>
              </a:solidFill>
              <a:round/>
            </a:ln>
            <a:effectLst/>
          </c:spPr>
          <c:marker>
            <c:symbol val="triangle"/>
            <c:size val="7"/>
            <c:spPr>
              <a:solidFill>
                <a:srgbClr val="1BCED8"/>
              </a:solidFill>
              <a:ln w="9525">
                <a:noFill/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700" b="1" i="0" u="none" strike="noStrike" kern="1200" baseline="0">
                    <a:solidFill>
                      <a:schemeClr val="tx1">
                        <a:lumMod val="50000"/>
                        <a:lumOff val="50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TD!$E$59:$E$70</c:f>
              <c:strCache>
                <c:ptCount val="12"/>
                <c:pt idx="0">
                  <c:v>ene</c:v>
                </c:pt>
                <c:pt idx="1">
                  <c:v>feb</c:v>
                </c:pt>
                <c:pt idx="2">
                  <c:v>mar</c:v>
                </c:pt>
                <c:pt idx="3">
                  <c:v>abr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ago</c:v>
                </c:pt>
                <c:pt idx="8">
                  <c:v>sept</c:v>
                </c:pt>
                <c:pt idx="9">
                  <c:v>oct</c:v>
                </c:pt>
                <c:pt idx="10">
                  <c:v>nov</c:v>
                </c:pt>
                <c:pt idx="11">
                  <c:v>dic</c:v>
                </c:pt>
              </c:strCache>
            </c:strRef>
          </c:cat>
          <c:val>
            <c:numRef>
              <c:f>TD!$G$59:$G$70</c:f>
              <c:numCache>
                <c:formatCode>_-"$"\ * #,##0_-;\-"$"\ * #,##0_-;_-"$"\ * "-"??_-;_-@_-</c:formatCode>
                <c:ptCount val="12"/>
                <c:pt idx="0">
                  <c:v>104888.4</c:v>
                </c:pt>
                <c:pt idx="1">
                  <c:v>46013.37</c:v>
                </c:pt>
                <c:pt idx="2">
                  <c:v>64228.639999999999</c:v>
                </c:pt>
                <c:pt idx="3">
                  <c:v>43622.65</c:v>
                </c:pt>
                <c:pt idx="4">
                  <c:v>53843.37</c:v>
                </c:pt>
                <c:pt idx="5">
                  <c:v>46460.45</c:v>
                </c:pt>
                <c:pt idx="6">
                  <c:v>92398.09</c:v>
                </c:pt>
                <c:pt idx="7">
                  <c:v>29496.7</c:v>
                </c:pt>
                <c:pt idx="8">
                  <c:v>61186.39</c:v>
                </c:pt>
                <c:pt idx="9">
                  <c:v>128113.66</c:v>
                </c:pt>
                <c:pt idx="10">
                  <c:v>65004.28</c:v>
                </c:pt>
                <c:pt idx="11">
                  <c:v>125660.71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662-429F-BA15-6426272ADFA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7637023"/>
        <c:axId val="27619135"/>
      </c:lineChart>
      <c:catAx>
        <c:axId val="2763702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1" i="0" u="none" strike="noStrike" kern="1200" baseline="0">
                <a:solidFill>
                  <a:schemeClr val="tx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7619135"/>
        <c:crosses val="autoZero"/>
        <c:auto val="1"/>
        <c:lblAlgn val="ctr"/>
        <c:lblOffset val="100"/>
        <c:noMultiLvlLbl val="0"/>
      </c:catAx>
      <c:valAx>
        <c:axId val="27619135"/>
        <c:scaling>
          <c:orientation val="minMax"/>
        </c:scaling>
        <c:delete val="1"/>
        <c:axPos val="l"/>
        <c:numFmt formatCode="_-&quot;$&quot;\ * #,##0_-;\-&quot;$&quot;\ * #,##0_-;_-&quot;$&quot;\ * &quot;-&quot;??_-;_-@_-" sourceLinked="1"/>
        <c:majorTickMark val="none"/>
        <c:minorTickMark val="none"/>
        <c:tickLblPos val="nextTo"/>
        <c:crossAx val="27637023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strDim type="cat">
        <cx:f>_xlchart.v5.1</cx:f>
        <cx:nf>_xlchart.v5.0</cx:nf>
      </cx:strDim>
      <cx:numDim type="colorVal">
        <cx:f>_xlchart.v5.3</cx:f>
        <cx:nf>_xlchart.v5.2</cx:nf>
      </cx:numDim>
    </cx:data>
  </cx:chartData>
  <cx:chart>
    <cx:plotArea>
      <cx:plotAreaRegion>
        <cx:series layoutId="regionMap" uniqueId="{EADEA303-2A27-4AB1-880A-2600F7FDDE32}">
          <cx:tx>
            <cx:txData>
              <cx:f>_xlchart.v5.2</cx:f>
              <cx:v>Ventas</cx:v>
            </cx:txData>
          </cx:tx>
          <cx:dataId val="0"/>
          <cx:layoutPr>
            <cx:geography cultureLanguage="es-ES" cultureRegion="KM" attribution="Con tecnología de Bing">
              <cx:geoCache provider="{E9337A44-BEBE-4D9F-B70C-5C5E7DAFC167}">
                <cx:binary>5Hvbctw4su2vdPTzoRt3gBMzE7FBVpVkXSz51u1+YagtmQBBECR456ft1/NjJ+XbSNVqu3fHRMyO
OA8Oh4pFAsxMZOZaK+vv75e/va/vbuIPi6+b/m/vl3/8aIah/dtPP/XvzZ2/6Z95+z6GPnwYnr0P
/qfw4YN9f/fTbbyZbVP+RBBmP703N3G4W37859/haeVdOA/vbwYbmuvxLq4v7/qxHvpvXHvy0g/v
w9gM97eX8KR//Hh1E2/K8Wb98Ye7ZrDD+npt7/7x46Mv/fjDT8eP+t2yP9Sws2G8hXsTQp9RLHhK
sURYCPj34w91aMov17l6hkVKGVecS0xUir8sfnnj4QF/ZksfN3Rzexvv+v6Hz/8/vPPRCzy8YPuQ
fbJAFu53e/Xu4+v99NjC//z70QfwwkefPHDCsXW+d+nYB/8Vy3vjNzdf7PBvcAJlz9JUsFRhJFOM
MD9ygoDrQhLF4QrhXxb+5IA/tZ+nPfDg1iMXPLhy7IP/evmf98Hu/XhzG+IXQ/wbPICfUZpKIVKZ
Eiw5SenjYyDTZ1TAZbiq5JEH/sRunrb/1xuPrP/182Pb77L/vO11qO1k/53Rj+UzxIUSKUdCUUhF
6rHt76M/xYQInApIQEiQL47/dAL+xI6etv/XG4/s//XzY/vrF/95+2fG1ndfDPBviHyKn0mBKYX0
goik7Nj6Eo4GxLzEVBCKmFDgnU/V55P1v7ufp23/+bYjy3/+9Nju2fn/AruHOvjf/p2Bz56hFAL7
vrpCdkcMKuvDyivJsxQphSmT4vdpP/sT2/kDy3+989j4Xy/8zv7/C+L+6i6OXyLv3xD24hkknFSk
ijGFFcYcksoj6/Nn6L7pIUJgTInCR0kHtvN///tb+3na+J9vO7L850+PzX61+8+H/Xff83/Yb/7/
Y/c/bkG/NuT5zXCz+9jJP+hCv331Y1gBvDi69VuA4FO2Pr39x4+Qxz9G1Kf++f4Rj1L5I19//f7d
TT8AUBDqmeA4hR5UKMYlopCu5ruPlxSUCKIABUHblDJO789KE+Jg4Db0DNGUSEh0UFuUVJz9+EMf
xo/XsHpGOcJYCSqRgiSIv6Knq1CvZWi+2uLz3z80o78Kthn6f/xIFeyg/fS9+80KCt0DRZIgRWAP
mLAUrr+/eQkQDb6O/88w8hLx1U87lySFrHeIjmG9MGym5BWpIBmXmiRJ5c+Kpenm2z712L2f42JI
o3uGlX/O1r52URe8WdDlyJxoyywZ4H1y127rNmbY4KQ87ayYSKX5KstkpyKfxa3ZEmYXPVHWx0mj
rVyoJmadfk6KkG5Z2Zg55maFp1xitwWXnEmb1IPJsO1paXURF1zoyldtuR9JXGeUzaKv5e3cI6ve
pjGE7sJjW7s+DziM/OUcQ5W+nZl3PNVp2XTuxjetWT94Hrz6Ra1M0EbTtvXIaFYK1v/WqybWrW6r
NnRIT3NfuetyTSYwOnco9fStIrZFyy7FJml/CVWTmPfGSk9mnSZGdYOWtSn8GzwjV70sTVnhi0W1
IYiMlTZyebH1Ro6XrHJz8aogrZuiDtOg3KkLiWpS3VdtXy85mteh/IUniK1vynqm4ufGMOzDxTp3
dfsh9NPQXCF4m/HVgJdhySbTsfRNUYW5L1/UJdmEyVFtReX0ZgyhMSMiXdYXCMUm9rqFZnI+V8xt
8VdhcYFSzV26VL+sg6vGfdraBr3hoqb8nV1M8C43RYjyrOqMTS8317L+sG54Ytp0kjWnq5r78QOW
joaXbLaBn4l1JfLFGJWpN50gXnb9vvZkEReVqooiauI2HoQemmXjL5211O5d06FF6iShd41Qreq1
Scq5+Nkua5W2ehziVJ4PaW9M1LiFmnTgdmirbs/HYF13KIuF47MmDkXyrjHlGncba7k5r9xiSb6l
vRovJmiw66zxrRtrrZqakLxuKnLdJt1CtHNN0mo1NHbcWUrCkNlmKc1bZAq57N2IK+a1L2IgFxvz
dft8iMqup2JI/JCnSrI179J0DhqJqVyflxttbNanhlbncGo5f52Mk8EnnHVjetP7qbc/K9Iu85uq
nFuRC7cYdTW72Bcup6HcBqlZPQ/9orekINM59EnlfIHLekERa2NxvZ2lJU22g2nlUF7UwmzruaBD
aE4g+Lg56Ugb1WWaVFNT6RbNBmUJcobteSI4yptlqF22oGYeM1LXhflQTiym+6KOc/1i4RudDtQ6
G/YL7pg6VNNa4vONdswe/Igq+XwY+644DFSy+W1TCClO4FjU8SypWb28r3i79YemQMN4rpRFpU74
Olqrxy1sRQ52reh1EiZaeD3VLJJsnkTJgmYuzv5cQWKcGu1jWJqLOimKaV+Q1JA8qiBxtsZkiXeM
dsRfrI30zcErk7rcTlsKS7UoiLnSKk4eny9zW6dOl4ovdL+US+EyPgrxPjZ15zISB34tynXtqF7d
OC9XbRjXJmp40WW+aWnYGNGCD6E+53DQhxMzFVweHOr6br/NQ1P/amxnwvsZ4CE/j7RL+qzsVD9e
oYLg8VTMrA0k2xxhxmlSELm8XWY838jZ9uR5mP3k1K5RqN3AOsNQrT6TTKyQbZQg7WEjAhKBRjPt
tBKsTEftKGnSfBahcu9UiLi4FXPR8Lt1pqwyFwNh1VCci3KpG5P3ZkHCXTGxxJgM2m5RxjFPxtDX
bZbgVranBnVi3ncu7flLmQ6zzXs/cFPp1aDUfCDRQX3QVGwTLbUQU4TCQKQpRBZFaTevt2lzaG87
IP4u2l626CWuRoXOY+uF2wk7Q0JNsNwGrCc8ho5DchoxsFyyaIQrtVIS0o12Mk2C30MtSZot452Q
/nyrt57eL5RIddm2hadvuF+ielEs2KvLyAQTLTiIMvPaD6tIpwyO9Ng9r2trC3WhmGzjq7nqpr6/
aCaoI3E3NCNf+pOqbZfuQtpmDFd+8+scd7hdlAiaDGvjfy2UN8lJkUzSvOqUFEWj1aoCOyvqahiG
Wlf9WNElj2nqa3woW7LyLU8bug5dFueJm3xgtZPo2mFlO6IJY5LmM+GuZtm8bKV5AfkcXk/buG3J
O0iQRu2AlYzJbquQElnroqpONqgO/g5jljRBl8vsuMvcECZT6q5Wg920721dYe1mUiiwRjPNgmej
h2RIdZyrpan10rdVf7CsOjFz2Qvd1HSpJt1tPrTbPgn10p0lJsHUaiqpLQ5O1qh8g0YUZA4uc07l
fU86fmZ9U8qf6zmNJtFJ2bZq1E3XlrU67buNVzdpU4ahylgB6ewkdt287vyyruy5M2olJ4lk1Xpa
rI2iN0li3JaBv+bpnNbLOL+OfjRr7uuVQUMCTVJXZktRTe1by5t5LSEmE4yL3Brk2B0UZDu9rt2A
RB7gHji4BAWzzIeQ+HrweRDG9Qe0yk3JAyfj2uNdUgU5eXi/UcQMyvp4gWdXrPXpOlQzTXJTlrV5
P1TQobR5WaxL4LsVUgATeqRkHZCuC9lUt+S+uzvHXbshrLkQVTnsUDptVdjBviMmn2irT13nE50c
vm/UHjRySqXANXPCgZIA+MUREG6PGjkzQ0sVUrQzTl7hML2kvoRgJQYd0mLYMlxJ+7zC6X6pxlOV
tFlbiH6PXV/qopJTzupITtrAZD7jcjpr3Xpi6/ZqiXLUDxrkJ7YKxOzRTlPBpQBa/J6/Shl6vNNU
DJGxpEM7W6L+DKumzCUu6ndJWXOrZ+7L628vCA37owVThJUCnp4zzGBVfn/9QY9retJAX1gtu2nB
6SmOs2n1nCZNmbHRpwffbsOlLVo4at9e997kD12SCmB+KGcKQZuOCAMW6OG6LTasb+qy3zVh89CN
LdXLdcTdeZt26vDtpTBwrQ/XAtZDgt8ppxI4ccLZkfvJSvuxcUXc0W10mR37U4xQLtf+bhXLaxrH
jG9rJhufJ7ObMmGm34Jy0Aiusv5OKB75N0UpcMGAJ1J4eUyROoIUXUhiJ4yAVKp6u4duBO+HhbM9
WsyqcemaTxD+D0P/yL0phuSGJJNg5JQrhgBJPTSzr3vTAMLqdhU18dpb26g8KVL2InQmueqq0jO9
BBnMd97z9+sSCmdOEakUklwASnu47ra0aaL4kOTJYMhLsW4rFL4eOqrUrPV52w94344rOvm2p4+t
CyANVgWOhQIu5MCtP16VjHxqx7JPct7XeDc2a7zqFN6u0EKWXbJN9afD8xlpXz3EjO9Du0Zbms+i
29c//3nxRcn7qBH96/N72e5ff71o75pXQ7y7Gy5u2uNv3q/39av/Epvu8fRX5ekIn38SAP8AvH/z
4p9E9mC6r8Lf74D9AznnARkAt3zG9pwCtkdMKiooohIjCPPP2F7SZxyyDYbjKNln8eMLtidAHacq
JeA4KOiSU7jtC7bnwJ9xqQB03cdxKuCRX97+kZ+Ayvj890Ns/zj7JPB8yYCoQ0fpVQSCB+xWsS8d
W1/7mJJfAd+3p9GJ5eUDizyxxONY/LIEHLzHMQg5Nrql5GLv06jO6chIe9qndHlX9bE4VN6M9uyv
rXR0xtpyQKoLzOwWTqZRy1Kheqdoza9Wt7aljoTa/jvn+qiUfn0tdZ9jH9SJCtrztqlKsa+Sxd/J
icfMAWbOpi6ofEVFm5VTeV1VAI7suN1tbb3q0BOe9yHOB28x0p71LXRTSQXApbPZ1E5j1tZ+2dkJ
p/m3bXL/7v8qL1+3KY/KGSXMRiBAqt1aF+6tTN1QaGGr7tVfe/yRybd1godzK/YMo/ZN4kW8R6uL
TP9H1fHr9sWRlQHbJa03Bd+XRSUODFXkJJJ2Ow+Lx9+rivep/wkTffTwA08yUfEwA5bd87jYa4vG
KQfOZs1bSbq9Ee43FVCd07EfTqHhnXejNOt+LYcim4Rp3nzbkE8fRGjOHodTXUA0udFXOz6Yqj4w
to3zqVlSFHfVJod4+ZeWQUcFYWCNB1ajl/uk6Ns2M9KrBkDmIF6OTdu6/bdXeTroQPM9ehk4bS3w
mG4XkFuuZmOLX2ll0fK9s3ffE/3eY6BsPn6+FbSo64nxvadlmaPWkaxdWaUTC23Z1Mv32A3v2qQq
tccGrs0kaDoULFv9HHazAQDcsOFK1WLdq469Kzc05UU51d8pv087U6ijJmNr1MDbEZudMIy5dzhh
61zrtTTN/Laklef8O8fjDwzNj5rGUnJsXNJBbpVLM2aCA6OQwSAKs7tve/Lp5A389GNLO8Z54QRY
OviodG06d4aHdAN+rx/P0OLF82+v8wcevddIH2bTpeM44R2COkQ9u15o9cK59I3p494Mc3vSrsZl
AHlff3u1P/DP/cTHw9VkjWNUiRL7Vm5+hwo15HEot2wmMXznCPzBCx0nlbmxxTBv4BlSk/EyAuY9
dT7GyxZv635M+7uxpemFhNL7nUNB7kv2E4fifs7o4Uu1flGVlxWsOM7N2Rij2U/j0gOpqNoMmZHn
QxPWjEzDoBdOp7O+TNyuU13Mqhh8DnTedgi49AfElmIn5sSdJAA+9rNVNFu32J6WYUq/l3WfNhC/
H3t6uF07VStLUHCnqgcBUe7XRE632+hJslsUUy2gjaGq091oWHjtoXDHt70zM950UHXVDZnqGl4c
0rQFgidpFXFaeNyvex+2wb7Y1hW/mceZncylGul3OoynAwfUmsebHqQhPHHRnK6FGE+3RvZ7igQ9
tIzOp38lNtkxNkuo6huDwnxqLTLPoxvcz1OQs94Ca74Tm/TptAFzOY9fQ6a9T7ptLE+imQ6+NHvw
MNYlYlRPSyiyoWt+SWz6Ye3Ln0u1vHHe3rXz9qbxyfOUrTtSLDumkvxe6zCrBO5mm88UM+9T0l8v
JX0reHftWnQyTe5lLdSik8HJbKlAs8ENv1yNvWa8uChG4H1q3oCeQ+Wv37bfxyLw+3NA6dE5WBdR
ii6B0AjNc1OC8NRZXc7NHqMtd8NlP77c5I1xTFt005k5C43TS/F2Dm/J9t6FEpSqNxt3ugH1QM4H
Z06laDIBRPoGEBikFj3IF0lZ7QObshpUsNU/N/2v1Xy2QDNIfk5LfqgSKD/lCaNox6Yyp+J2UddO
ilPHi+ck9udteWiWDw0eTooAqa7VhOLLse1qPXLg2+is2dbsbBqft6XQAv28NR9wfTXLQi+L072Q
e+p74EB/TcNbT6Z9urKTkjSnZHzV0ZCJqshIEp+HusotW/S6wlNKcVWlXW6814Ox+Wb6K596LXuq
of0Bzm84DVR+GhX5Q8D9Me/83g/kuO8vKfK4AhHqpLPru3HpnvN5etvU2AE3PZ0F7s9tS1/JwoKL
zJzoycxGBzJcCEKm3Cp2IJLYLLH45bcjg96H91M7OirL1Ph6tpzEk7ogGqXoV9msozaxe9lza3Tc
+kYnNS41jkHklK0GOgqezUnIUQE9p5n3ckOHMLavpkGegRwHEsYyPO/b7te+XrusTuZLRaDDxuXa
6xHYyQwkjnflhN81bXow5XabzFU21tspryTSRTIAU4+LdyAVnJZq2MvGfsf89L5DfuJlj7XauoCB
V5h87U9dmbriqgIoWVZ5kljR5xHXy1TpebDFtBs86C8mayiZtvO+QGRttJix7zeQLhJsXlWgszX7
iHs/N9m0Vtw0ezZ5Yu2Jl8OchrN2EY2gFw30z/EXhcw22b2qOzwXmTRzJflpukY/d/lU+aXqNLAP
c/1WbQAUXN5MRTIveolAf9RMpxNjFd81/TJbmdtKraO/gPxKD5gRFLqrZJO2K77TQD2d0GEy8SgT
ggRJimaUO8snmfNYosz3Muz9NrnvtDZ/tMRRs+G8q3pBo9k1eIsBhMM4Mz2C2mjP5OxByPh2dH9E
Ck84HB9B+UqKpJvnBVADBVVPk6VQBciRdvvZE9a8prKt0Ek7sIzydc4ngjKbjOXzuFbd9VjL9dIy
BlWXk17z+97o29tiH035+31heZSPKyiSzRDW9nSZqe9eNHjh3p1SXk8EABVVo8WZsBZPV/VYpOoK
j3ZdlN7mzXbQNAGZOYuzop9cnbcANxcCLL4rpnoPqutS+oy20lRkB4MTQ1ecyEmm2xtkydh+QCUJ
5KasFEU1dBNbil+3cyNpepgZdnbc9yOIl3MG8nTl0GkzGV7dFkUxo4vaTZv9DaWbn8f91CRzG3Z8
XOZk29WV4H44qbnrmyRf/DAjyLXVwOy5W0YpSg0Eas+DHifi1jdA/qtxA4RvC1Nr6RpZC912hIff
Ik589Loae7XcFsuUFkoT0EIqddWU3DCR2zBEO+wdNczCea1wNiye5mQBxN2MsxVbhhZFwmVZgKwC
1Zvaob+KXTlypKNgsujOk4FOqM1dKaf+ImU4FpdbZFN/MoQRWOJMqNnRCyaSTW9gxNsqmB2tN+hw
sgkXyXae2j43cp3fhAL4jX4AWvksEV1La20TzqdX3drAbG+OkOzikvnY2WK+GNXEaHsGxx0yy8tF
LpJOV51sF/5iAH1ljocBxTVtd4S0BVc6rWs/NCfDMNYpNHEttBFEq1A3/Jo2Ml2Ai67Lcu7Pu2JI
ONG+6ZPxQsE0AgiDqSzj+L4cqDA2o2Mntuo5SvqZJAdKIKHZsynUYxJzAu0VO7cW5NYXm4u+ereq
sfGvt60st+56CbZdcdaC/2J12tfMYIgCEaFzz8EiyzRnUlk/31Hq1yponzg69NnGAIm9NaQya7Fz
MqT34wVEKNOBoFkPKcmto7Xco44bGENQfGrQqL1TvDOazJ2rDu3EXTm+ErGjnl+nNWhAybrjfmKD
dbre4oaazG+bh1OqeTdS05/CJMyS4kzVoXfhUPd4St0FKcdO+rMtJi1dX5Yjnhp8KNJliyC/3mtZ
2mwAgP1VBVxNbU4ITuikMoclkAG301DXatqBYiTNh2RcTInyLZFynLSf5zgchliSxexaxWriAqgy
wZCffSBjn2RrukLyPxuNVcl54gH73rbJaIzVrVVic6+afqrYVde0IcH7qoPs8XJKyyG+r6XyGOsA
MzJoBp7Odet5t5jopjztO1JaiFIQCbiGWsFDexKHWm7rmR+gkYWZC8gU8yktZeEiiFSBY4D7Kw3V
cIKGpO/KU2NLX12ZrW0Qzls/JWN9iNB+uFoLyVo66iBSw9McGu9xHk6SYksjgQmTZRzbHcdOIAta
Lszs4HcVLZMaPbdbsPQ2Visofled7SAEdnEd1DLugmokzKfErqYyHKZZJiyerhMMGbj9UFRxfRXZ
EoGhXPoVnH5N67i4Jehq82S0ui7HOBcvN5u4JNVkbOqxanXsaVjped9K4aMmG8x5q8PYNf14gSoX
I74sZ7TGTkMFT2DvRSfqcoZmturLt6CH9N2yU2FLWb1f6qFyl7FbFE104WjH6w8w2UDWbi8rXpjX
oHTTxmhlt1VM+5rwhr4gGEFZyAuXtIAxWz7QDQFQcJaDzkvC2owOxr7REoDTnMq2wDD5sC0rEK60
YmJ4DSNF6wTisaVqW3JIbqSxGknaK7TjFdAMOKthBkmd+6QaNp6RsYKSnG1jYKE7Q4YP0JitVdl2
XbaOINLXulsT1ghdDRwYumwUW/zNwzlqD5AsVU8ys9Rz7TT86obWr5ABNZ3plXXUoqxqq3mD2QNC
hxLrOC0x3JmqRey3Jc4hgg4O+FmBKl62Qz/qWPd9uepyqO65I1suavyVQClqQp7Squ45pNeytFxb
U5q0yiUJxfBGtsUGz4BJAwCu+956XwQQ/seRDXpWTgKcKNLQDm9cNaeD0Sktq+TErZUHD4PWyui1
TOqKIL3Cz4rWSvf3Y34ADZgd5zMq0nUGUJV0PSCYGcHAmDtR3PciK1IHA3bw8LSEsJo7VNG7svfL
C0hAxUJyQAgm3pF6auwETFjF8fMOhrhO1rVcEAwEVBwN2VbAYE6lveyYg5ZgSAeA2OmWRDjPHoa/
5tsCynr/W9KtMM6kEXAKoF7DDAK2Nwzfjxhm9y2cD5pXxRRmDRMyppE5+LEFSIbIAJlX19A64lvS
qXK8hAmjAOQ3aZPt7dz6Vlo9uR5tLhMNjAWkekurUF/ZgPr257GIcZ1gGKiqt9uq6QpewuxAUYc3
mK4GlluTEQh/3Tgxl7/AVMuM36hZwnnW1YrU8M72a1m8jr1Lu1RXpNkWvwepvgPuOqkJqtUOBmrG
4RQE9BTGG0ySuK7LYzGs25ueA/fP9dBN0TV6k25rmGYrDJWAVVFZ5FOSeM8zi01lCAxldK18qyzv
ZjBhArr+nsKUX/FLD0IgBM9iPIxzqI3BHEY9gxp5gDku6048sLVDf5g2kOJOZV/B1F/uCoLsqKFN
WOYX3uDGuQxsFNP7xIFDoBp+htNVZlcT5d0vxqlJXveiMZLlbMLtqDRIURY9XwdjgJWMVtj1BYPu
fjihhqP1DQw/NO0pDkmvriu8ChhuaupQp9eLr1IYSGloI6BgTwJNBdIU5jmHoOum6/DrYkxlcYsb
2YiXneMiThnE5ZaOOSw5LFejZ+kUd+uybemr1CFWsx3EwXw/DZSYtIOw35CpzX0EtwmFQ7AV0yvQ
68lUQogPDl+2k6vq2wX0gLnUMApZoqjTrhr6267lzZhewRyGbzvdAa/RX6CwYGV0h3nRUKiUxTpe
eRiL6Q0g+TbWUveBj/GQomZJXoDI7UPMhgijcHfFCprq+crtwniftZvYcHLtKxgCSK+7qsMk/3aH
/DQ+gN9GPYYgEAxmac2SnMitfkcI6S6baWtyWg/o3bdXuO+0n+jAP+LhBwIHDG31FESq9hSGFosX
XsDkiixQd9LIYT2FORrzHQjyNK0EP3l5/CaFdWHEseQnvO/tqWWOvei3bvlL3BvI+I+fDnPTNYdh
K7FPuSjOCpYWZ10J+psdp+6vueJ4OKBrx6XmbegPqYf5H44s5Os+wsBvOvEPf8UXH39q9ZD2xD6B
kA0gaAH3xXYuLcRhTHwBlRBG85JlQN+hg5+OKsSOrLUgF8WE/f9j70qaI8XR9n/5zkOHBEKIK0su
Trvssl3rhagVEIuEWIT49d+T1TPT5exyOWbOc+mOboedCdre99kU71gw8cRIXh+Zlea1qIvoheH+
gXr+fV4Bons6Ig3hQGm2udhJCizRqp4mVCyfmoDtHCDuZBDVmHIPRYwjgAJqxrt0akR0an0PGqO5
5GnYQNCzQMSZ6A7Q1CbWPg+9TnwqIMr48vtXfgZnf/U1LxpQ7pXCKRwfO8sG9giRmb02xvIUUl+y
q7QHGVE8T6ibvPFgYgj1fv+xv14NxL/Eikujh8IF3q5EIVPs7RaiNSyxnb40xM98wCV2IYtx62fa
eztTtuYtlDr6fpKT2v/+6/9yAgWwUT0d3KXaUF1PLRgZ4z4HbKU594h4gzPxJWHAM58QXUxRusU2
7LXz0AlE5Q51INayEN6+5G178/uHoOdv+7exD6CUePoUKzRqca3xFJ1Z9auA0T5fx4FnLrKfagg1
stKoAhh2v2VUAIXqPW/LgtWrXkDzqf/MFzj//5/23nEdrE+kKXZ9d2sZznrniw8AP/y05f142Cbu
QJhvUGmPUM6if/T2Nq79xJv9zb60UH+JBQbwkDz9EhUobbXMFd81XIq0ZKuX+50Js8HjUCEE7ZB4
xnrZdIbjAZq0aKHrIFtH6u1WT7F9oUbzwnf55Vl0Nq48/SpFBQkvoBP0wnTZEhON/N4qS5KerMte
lewlfdkzk+uSqfFnYgG1YnHUzIwgkUB6SWger0uIvF9YIT+Qtb9PLkiLnz5LXC4e2Si6oUojuaAP
zb3QpUzKWr9ja9lfT64u0DO0fQpZ0E0laXT3+2n9yx0tEOJi5TBLh5aIGUehXh8gtAcsPaeRcTwL
54In9AxNwPkIIYxczAsHyvmhfvGwlzCe8BgffRFhF3VbnApPbteDjUG3w9WZlW0DRL0GE/JfPeDZ
0/TzqqFuU3SrNZYt3E35VK4sQVP2GFPZpAuaVuA9ad+s90UR9C+s1F9PTCiqnn5k2A3UU5KVR14K
qPxpXZm0EpHOY27id3j48tPvn+3XxyYU0BcPN4RQllLuQW8yesW+Q5OSVoRMqGI9m4XMRFiX4XxV
844DDixOov9Q1dtZEYlqFNpBAdYtjtc6oWyOd6jCUdiqWeTEK+cX2INfD3bkX+xasItYVsVbvCPl
aqoslJ78EFgefwA2oXss1jO/ZAASvf79O3nm8y5X67TyCR6R1duNxl+azMFEk/m223QSENVO6byS
6NytT/MLxeQz+/Lf9DYQyUvL1iDeOZjm9wPgomz0Gy9vXcNyHnnFMdKsObK6rVEix/w2QvWU6SUG
rNFv/Qvn0693KQicn066qY/JbGVZ7ju/mLcrOUMWDn7b8+3O0nB5Ycb9kmqHie/iECSeqHovXPgO
wofw2m8DmerVvA19p3dxC+ZXRaNIGvTdL+wVz+yMXFxwEbFpaL1x8KHDsi5JEVGanuGOHa2BbHhq
HRO6GKAwsdfsvdg46NBd/cLecV5Gf9+okOrx9J3KdfPhfOSYS9G40au4dhOQbTSbY/bfTFaA6E8/
gESKSNlwnKZknlJJcGgWaNN3VpfxDWCB5UAWxV6oIp+ZIZdyAAYj0WQhLNzZoZhzP3RLtpZQTPrW
e0lO9cwLY+fa6acSZbYDqlTMjN1glL2agXbeRJ6/7X7/tp7565e1h3JLBH7jbCUwWL45G4Xudg6W
luWFiuKZ2X3ZhWwhvIqsUCgeGR9ywI/mAODrOjLgWeoBXlFppjHpq3HKf/9EzwzJpcAA0kNu3ULi
HWxrbkdn9lYWU3uQcEe98EjPlK3cv1ixvW2Za+Ke71TvB7dQFBQnHPplPsDimcIhNx3CmTKw0hby
tyqCUcen71RAyxdapmce8VJL1M+AeQvnQ9bZMA2uPrI5DYU7LWYdXniLzwzbD4/CT7Muqv2JhDLg
O6rb6f0Cp8yhmyXOw57TjIeq3C3jJo+2mcULG8Nzu9IlQzoqOArXAk91Zi8els3/LIAl5m2hmtej
UGEKn/LHkm0c0omA7plu1QsD+uuHDS+1EKbc4Ovq0OBAuVQmG6Vur+AKheBMh3tCy+gQ1mq9EqvX
vLQFn1fv37fB8PJoYV2xoo9m3i7QIeQlgzC5iZsGup2J71eQbWgxYGCVg4a/kTGbhLp8PRR2fOFo
+/WRHl5qNBkRjnYBBHBiW4pHJcPPCxzI+dgHIjP+uKVb7YIXXu+va7eQn6fxT3PJaDuvbkO5CMDR
5vC8qpuQgwuyxoddlKnuze9X/jPPFF5+TuhVbUgwZ9lSe6cZLsErL4zanUd6lsV07ndrOKo/sz6e
FdA892EX2/KixDLROip2xSD0vaupzqsNDrqObt5NB89dGtNavXCm/bqjCNn5zf70Bucw8Aswhdhw
pAcUx4NDsQ1clMJg3qeRUmZnTF9kvSg/0mIx+9+/z2fG7W8QyRxJutYoTM4UQlJ1lToCRB/28dSU
V8tM1xee7tdn0N9kewHQdSBAfZWrsteffBJO17CJ2+mF6ffMnycXuzWVyxyawdQ5YdodJ+a8K8K1
a/7LP+8/HZtFt4urhG7zQnbxdzBh/m0dQZP0Ywz+Z935Px/T7Xnrzr+zqP4y7px/4V/GnegPBoMa
4C/K4pj452btn8YdHv/BGeURIjc4ZJpPQjnwI1gWgTfFyLiB9eF8gI7/DOXw/T8EHG8cvsYg8BHz
4f9Hxp0fS/OvDZ4zH6F1SBiMYRyES1Rc1grCwkVtQQzmy2zWMpckEj0oQJiq5xvEEPr20YMOhVxF
rQWjQirFt8woytznEITo5xJcbfRxopMs8zH2vAlgxZlrnOJ+4mtKnAo+Tj7vPuNoWKcdgUtgrpJJ
xuDbiEdon4AeW71XZ/9wnMLnZrckNEEI5+IoTTSkYcmEeQ0q0XzV4GvUAftHqIIcQRAsMinpyqXb
QV9XRh+hQCjig2auBm3KyFgvOYefqjwJhH+gavQ8QKjA5kOWjZDY9ynhBdThSzsuw6ENJnCxiS1B
DF5XAZzJb4qoob1NJl5FvZ/EfhmSr6yFfCQrpy700mlei95/5TT0bjdQnnj1TU8s1EnL6HdwXktP
IWsAysRIxiwLFgry9kZMrOJ3kZtioXI5IrUFkM88rPX4pUYSRygPJSre2L+rWOnZErzVRGh9NRpw
hhm88q3ewya2yXwKzBjfgbqmJmua2Y9PZqvUkqiwlhoWXAx2QiWs/WBkMf/SoN7ms1RqgnJgLpto
HHOli9Yb3waNW8bMn4tyTFQw8/qqKWQDnR0s7+rY08aHcXfst3Ly8nHw1u1ALBRIiYinNWEF/rYd
SrMLHL+BV2MYr62O++G2qZpwg966cfHnuIK4ii602vbGzba7q6IYtXUJy5tOI0snB6kB6g1oU/tK
yke86jlOkS8w1qmw4DRBEPNQ56KxYl/OAT3/rituUd7hZzZoJIShDTX4oVlAJzPnqzJvlknJRMVm
7vZwT6yP49Boty/gXPdSv1xmAa2sYADdELsQD8iCibr6CPM5dHzQBUl6XNUWeOk6sK3bW2/xRwVp
WSdcPeRB4TMbpkFVj0N7Faxcyypl4SYhpGp60tQfSs3qJuvmIaj2fkyke1wU4jCSAqbg6tDpuWlO
myqqd6qeB28/Oh11+aqgMcghiDQfhs4ijEAvdPkYWhlvCV8B/UC9WzPEiEAykYQjkkY0K/06RzSi
qzKLqv9+nHwwwV3fR+JkwgmqaWipIIp1az0dh7hp131rF9d+6M2yVXsSg8+HBSQG9W+8UekMnjT3
uULymUzrtt8gFHbtSvftPBcft8Jz6nUUFeKNgznUfKq22njXcefNn+pmXqa9dlGxYOzEKqBSttU3
qevmvtCD7rKo4LCtow/wo1wU8NruIe+0nzYCLysUGTzEeId8dn4CawX9HnhBYVOHlgnCsA5jlNpi
C+Od9sMQ0SjcgZydihoQ5jw6DG8PCeg+CqfZT73Fbcu1LOL+08gG2UMhtsZRQsKVRxmcDLNNQJe5
RGwkuiUGihD8tzNx1vIIkg2rG2Kvl64tBSoLqMnSoovFtJ8ru7Uo4Kr2a1jKugQcznmdbCgdWULJ
OsUH543VQwdbkZfAkD9+ElrHzQOvfL4eW+jFykTRcKqzZWG02K/bLM13ifADl/FlG5p84ZHw0j5e
oXnvon4UWVeW4fhmGJDJgUyFKm4RaOPVLo091MMJxnko0tiWiANZ4dTokqDGFnq1dGzY8pgNoX/Y
StKXeTUW2DigGPNBWjQ2gswnDGMv2/zCa3Zy6VaeR9IV5OCFBJZCLyBxn+q+KvTOCytXHZRpC0hS
FPMext7n72JbQAAjinEVWcQd/17AO6XTol5acX5MXkKeXkAEbxGzAAHOGjfecd3YyPZxXWAMtXUS
1aHkTl8VIWQUeQg2Pt4F0EvACyjVsqZ+YHuDAISl/zz7JVbg0nQjS/zaNVDazJEorgzVi8rsCmAl
qUdgyqAkuq6+3kA6VafSgrt7xae2G/Iwou3Xwc3bdDMw7XtXeOm2TsZ64OuV7QSfrybXVKB1Og8T
71SuS+nBGuULdWc3sEH7EeiXOTLS99hgOR0iaCUGjTlAYtj+ag3TYaLm0n4vY+Q3JNCpLm1OoYAs
8m2L+iWbNHSBiPjgeJWNDKJlX0Qgy7Cx9Gd8sBqXFTqNYb1d681/LPmossUYddsputyHmO8yj8H6
XtcjX0mu0SfN6VIY2C+8fl3IF+WXnkyFKaGA8Xo3ym9riAYZDKouv6qFzDJZoZizh01vZdrGZd3g
CPEnDxobnJzBNoDZcs4gwgWiI7RZkoLieiS6x2ZdElL1KY4b61Jie78F9doBg17tgv4M6h680pAg
XeF61T5e7NQV3Xi9TqKYv7X4Rs0b3ftEn8LY0jE1wTp1D56eO3ENg1aHrGe8XpdEK3alBHKLcH1s
atuaTw6vrj5JbNM6g3il6hIogO1r6MoqB2auUG2GBJClRfNd6DIvWainXEYdU7du8sl0BU06/WZ4
ZxHG4XgZ52vVj8N+ipHWNeeCgA+96aciiJcHOUruta82VkfkrobUfk6ZWos5Y3MwTa/7AXLjRNva
9bnmUGEnXTzHSByCZUuk2KVYdwQjFjR5hFSkKJPd3PcP9QDpTp8gcSswGTw6wSd5VlDiJUJfm0K8
qggEpBEERr5vgiJpdRhNCSyH63qDg7Rer+pg6ZsbTxoiT+Uiuu8T2yIGgVi4Pkyr8dgJWs5+ggAS
qqUd1JoezZkZkF80qt61Z0sBFL3pqqC33RUIYxAJkLuhTdcKFUzejJCHvWlUF083E/yc/i6Cuqy9
HxakrFSN6osH9Kdrs6tbf6vSlg5l/b6HYG3ebWUjJ8y1uWQpQfbT8EihRav2Eula5ZbMttXtmNfG
NdG1jLuuTCtWrDtS87MfpvQtHteFc0eSiVhh78vOoV4YUc75X4Qe5LhDmzci0q3ail7sIpxm642O
MNAPYvGjDilZCgq4xkdJjZIQknGsI7Vgm2tRDI63pYc0rzRal3l7W20Rjb/3Qdlip5xUN4rdgJgs
8x7C+vU7TAcLQt9iji0P6hPDXyGVRlb3o2XEZogqInG+hG0VpQz/YKkaJmNyOxZUnuw2snnfyrF+
j9m9JaQIIFmE1qeN0oqyatmBpmzaL2winc7BPaElbtzAJigrNUKakm0kM33vR/FCd7C6rPQO0oPz
w0PEObZpa6ahfaXZuoZ5oc8N6LC6hh76GEk+6YaIc6BRI6xSsLXxqTh5nWOIZAIiNaRdGbMiYxCy
LRAA2gmoDQSC8duYrr47UMBXRT7aummXlHk2jI/btM7T+8iImWQY1jqA1LcScy6tFTU0oKXo2oxA
Fj68tcYi8y/Z+onRELUlifhb1UUdTlRt2+26bFsyP5BxwC9qWBdOaEeH7TDRsKOJLMhYHhs+cZq7
YmiWZHSBPyVIDvLlzmd+8M4i2k6nfPUmrA1sXP6+JRON4Z4qS5VO4xZAlvy/dhZqrB8Zk4Cdnu9n
L/Pi//0r/+po2R8+0DgofhFWCfb0zI/8q6P10dFC8o/WFEn1qDfxo39FUdD4D7C7iIuhAIfQdJ3x
vH93tNEfnCBiBP0nsqWRsy7+o472CWAJLzHIcMTCwh+OsPwAne1TuMM1SviWl02OBf7QU39GnUD8
FI1V/Cfk8Syydobrfu6cLz7psnPW1qtXHLKwD7TVrRQlVBc0vA+keP3TANz9+Rd/DtdgwVMQluNd
U0QXnQOgaUwipHs+fSYcoIMXjwE8QDgQwxTpF62XWu71Jq87eb6TAOB9ztei/CRqyeds6Wpt88EN
65zJVUQ4PpvWILmSaByrbRhAg895qyZ0J7ECMFcvAvpkrcNdABd4e2vWbQgPQU/r9eQtm2t34eA2
eRhXRfWrSqpwzE0RLeSeoMCw+6napm4HvTC28ABqEZ2Uix5NGrCt0gevmXq6cwUrzSEusGFfU6gN
5E6v4MHyJep7irps1u7arHPIsBtoWBsh6nXRwfrYCVJKUM/tGJzGRaYnNc4P2O7WIR3CaG2uhd+5
LVuHEhU2uhG37cQ5gi4fZlKOkC167XdnGcQhVo/1lJUV8j2OCHkj47fVrwUcqZst0fa04xDdtw4h
TSiS47p/EKVnzF3La2T68RFhltfwGKBpgl4Vis8RReZgYROVwcpuxIryI4MrRnmfEQE5QySjnO/2
4Cd5edi6iMO62CHz836AY4Ld+QySUCi6WvKV90jo3M3LsrhcL0GFZIWuX9k1p7PsEiY68PkVMdC4
r/4WRbu+6eYJuUMNs1e81tEIc6a4I1N36ITRRR6p0pF0KAVAmVYzHMTFGsduH2k9o1rXpc8zEbn5
sQbT2GSLqLw2742s74XYRlRWyDyzV1VoC3VF64l/jNtyGWBADGYAGKKJ5xSOASXRJAtp3wTofso3
aPIU3CS8KaZ0QWaky8siIPMRs5R4H+UoAoE8sKhCme88WDW12rzXXGs93Xs1zvsTGmS6pSoYBnaC
PYP0x2YrQ5f2SNdA9GtUdezUOq/r78K2iO2NWWAJ3ZUgYWzWF/McJVA+VUGCgUJUiU8KlvRSmBg+
CYXwTzOb4Xu0wbp1XS7412FuuilA/9dwdN0lO8cMIp1rzQKqEKKCCEDgXVp1AUnHrQ07tCFiOIRt
I5IyGERKW71bcMwFR9m3HOkJqunVAadWKfdj1LaPW+Bvj8pr+PuFkHGBjt3VBrmStYlAKq5jtxfj
AOYkWCJ0vfEW0vetqTikhLBuow9S8xYepoJThshDxafcF0Osd/0UD99pXQSInwxgADlSvQmadyPS
FVJE1mzVVdu0EXmMLYu9E2sEuDG1cle9CmCqpg+S6a5IiRpHl1vTzPycqGj9FPKyySBAdq7llWtL
j6fIkFMlMLzFz2hoCpICJ9qK1Kra3nQRMnGOxNSht0PKWoukAIAH8JwNK9EP1kxLlxUUGXjHOVId
Vj9qDC9FXGYkE26iPkyQPIWAvXHjE83IxuR6502lp/PSTh26LOkPPRp1Bm9DalZUldFbYAWbt921
ZJTOXRO0HUx871EvAEqD2toL7+CwdwDZCEOJbrOg4rDOzFXgh3ZIiPJ7hzyDymuyMh7mMReRjcO0
gcS8glA3LNjdFMF0kGJS1rdEY5SBnKjyfuoL/270V2Z3SP2cqrzpmJAZCQwJkgHveYOUnKpvvR7j
+tWw1HJ6FTeSIW1zsd4rum1iyFa7Nsu18dcYqFOXb327HENHmTpGZrbfJufX3bHoe5+mMZJbvmAH
mfsMHju97JYosE06UF4/0rld251DK3vuJZCCsENewZzrMfDf90AtXlETzvcI7i1WWAOn5hR6ilRp
UxBKUtHUWHob4mHKu3qFNx9KoLbo3ymvUkFWqq4e9jVpzZz36wqHKYMFJ0roVIoA6n9WdmevC+Ay
4W1c54OMeg8GkK0crjAdm69+p4bvBpYjDDEsoeomCkUfICGwJ6O7JSX16pPgBlZn7GzYpZEPGSKu
1UOoaQKUT9cZHEk6umIKlkvM5dGPYf+R6BGCWSNZOanWgLbAmZG1km7Tsh36sI/fyVia/jDD8uFu
unqTcSobr3vEWLTHtitX/moRtFoegG84km+dVhXShr1lgt6YQWAigDrBwTz5m4Yhc5RT2rAOlWzR
dojB7GQf9xlt2oJf0WLWc9K2bf+pNFV5bUjFkAEcVJ+LWC8fEXEKYrSYgReNEE23TbDzAMWdHeHO
vEWCW3MDq1UxpnNV0iFjzJRDKkWhTYa0PMQuo9N0gDpRTZ+94jUgvxipmlAZMemZ3eLq8A73FMgu
nYHWo3OqiqZDvOw4xTh4uDs0AKrhaIIhavtEh1nDnAqO2GQdSIZ3ka6XJhEtjdiezQI2ZVIGaJI7
RI3wPedEvTLz0PiZttV4dopEmB/dEiJBwBjMosSyM0BbqQjisUqaEfZEXYYdEgK0848irLcVDiY0
2MnUrjUWOxBFkfLSLgDRzwHLiZvCzuUwjiIfcI7nbd0HyK8bkpZKL0w1dsMbMyh7QpqmASwO6EBn
nYDQd0/mMQDpCz+kOdRLIYvzA2/1ta2qdsjBxm3k1MZRDclXiEiww0LGWCOpRNktAkjgEMao4SE3
OkHCKqIZQvgw+o/oubV34+HcmIekQpTW+yCo+jCD2kmsN/+AQSx0BfqeHJAZjBZJDXpEZtNIg/5a
n69rSs620P4TFG5AeiQySnmGogPm738UjcVYakQyVTXR9hVMeDHyjBsq3/UjJEb7f/xl7ZbAICiA
flPWmTuLeBNgAohV8AcZTC8w+k/5YGipAkJitE1hAKqZiUs11yLRyzFZNzm8fOR2QQxvEsK4fRMw
jcJCOZwMtXlRiXJRK//5qbilCocVct/RGzytYBFCN4yqiWW+1WALABwfEFouPmAzjJPO1zetnF9R
1p561YZ47LpMlnPp4yq75woBouacy10M7CUR1i++F+i1CIGZUQx0wz9zsj8R12xpOOKVZAPbrXOv
9EzCu66haz7b8p+S5f8xpP/H0WM931H++7akvxjS8y/8s5+Mwj8opmMcYULC9I8bP/7dT8b0j3Oy
JxgwwkBPsvOP/tlP0jOtCvAZqadERPjF4K92EsGGFL+FvyRixgj61P++nQzPN+uA8Ywi1IsE3S3B
B/08QRZlCgf8KcqK8+kdOIuuhXTb3i7Y6X96Lb/o8340jH81lOfPikmAZelHlIP8Pd8y9vNnsc23
qmItzXw1zCcHMvDKP1930Em1JdoN11uFiOnYVveInAaax6PviIn+oAb4jCS3j/DAn6Di7UGJWJwC
FZgGL5buKg7Gj3XdfAFK75K6q1cwbqZ4XYkAzvzYbyjclAXizzryTdJ2vv/9Yz3dcH48FQUqcA4N
/rOPffpUNVz/GCuHrF9LwkPt4jWHj9RrgCojc33avOlbOIrqBenx04WNTxUIgw2RSIl9DqkEP2Ku
flrYqrRoDSf4RYuJNrtNwU1pTeDnaLRE/vsHvBABh2HkI/sSnnYWwfKDoM0LAQcOMFIhfwRPeHaQ
LzhMcq9x22FcOn7tHAy9ZbSyw8rG+V3dopceYRG8svD5f/IlLK4vzKOLF46yGSZZiIGR/MkDqJku
9lrrI5ti9T2SGThUjr4dlwz3ew0fhtqoqxn14y1iuF/K6rv4UJjmIo5pS32BTEhcinTxobgPY0Oy
yxplglv+bTN0uj47rzNeITwzWaUQcEG/OMqXr/7Pj+UkwtwS2CAuhxkORCvmVvl5xXsLWg6k9syp
OFUICD/MLhz3ENR+XyShx06H5S72kOkwxg1IJTICov39TPjFS4h8fp4NFCjWGch6soCRS4XDI2gi
uLp9tQdYPKfjKL5WhbHHYiv2uAjjBQzqqeAKsjwISHB6naO4selFl584eWyxIpY0a2Zn7yJcxbDb
5rFGfxMf2WK8z7jSYvkMPQEUGWYjb3//vBeL7M9P9/GxBAAeIL8LnXYbAYgKJglb/9xFIIIQIHME
o1/4uenFWr3wrL94u7hSg2EzxpMiZ/vi0whdtAxh64aJethuTVMF153ExtiPyebjbjDk4L40q381
v1AUCCxx3PFFcMXdxYji4olw6zCikKrU31AN0qsu7OWVN7PlS4/G+7DE3XCaoaI5Guu3p8jHFBwW
bdD+l/wFMST9odf+6Yg4v/En3+dimbWIjWg2ykk2osreaH+twA+kgWdxICEWQeEGFwP3bIIbdere
v5pnk1hU3Da+1fWxd2/7eU+b91qTV0juRP9VHaVT4/nymPdTWcNpviI6ySYWq6fxSA4J/HcG90yt
P63tAy6FSCq6ZC39xMgBlEeqiMpHKlNVdF94XWRDH9+ouNzXwWNPql05I+QU2TfIXuwOXoVg1HIB
iDfkYqZXtWmP6K5TbxvvAW/kA77b0IwnUOYnXMDxpSIrHF6Ve9vo4hOCaY4VOuZcG9+DQKi6xYUY
X9e1WuFeB1sg2YRoXFuYVG2iyQsC2AiJC7IVpwb/I6uq710QJYAw90Bh9hMrbrGw9lIC4OrUkUDI
YgdodtvXEmGfvQeeY0WPHq3pCnkRaMDdEI/5VL2bvSIJ6SOwynQ1K9KnumxGV7X1yy4stmTcxqwY
1C3mb9qp5tq0aI+0l2vl3xeluFWyvV4Q+OPWdsiaVp7UmbE0BMxrA5/5FiG/fUyBdWZLow4GVA5U
OzkJoeVxEcrg0ry1Ab3jRfGxNF/69U1QfoNuJDGufD03wW04kXcQH9/hwT6IpWzSqO1y1cwfIJnZ
tTNUNrysMhy/97/fCegPleLfZiay9s/XAoQ+SrOnK4VVvbI17tbIxkHtBz8+9FX31Y3+aZt7GMv0
koCV/ip9cjpjPzSu9khUxe0J4C9Bo7Y+lNNQdCDNLYLwAAk3KcMA2OUemNCpgD4F1ytMM0Tqxc5i
+teLfzUBjuDTFxmfeJxJ3B8DOV2mqutivW7KvBsW5HMiVGVAtOANj2TKl4/GdbuA4H4JoIKINoYm
CreC9JnVb4v1ANocFPJ4XHSDnr7ZLbBHERt9l+uVv/lvyhKxr3Asn6BbUPvINTonosNdJ/RLA348
QajHI3wJX0o1vELnlyn1oTLlcfYcopRkZvo+lQOqHjHfNmidqWbXuOIGVmcPPsYYEQjU3ATQECXb
WlxvChx4Ne8lUzkWPRA9RGlgvonRXg8AWqEb4F9RVSP1Q0+71b6DFC3H/Rpdqqv+gGsvbqAVUgmu
hEq6urirJ//1QNpvXqwPq/T2vx98WAYxuBeDDy8mqm7E8CMR6XLwwZALBDaVAu+PBwm8cGNWU+Dj
XFsUrf3N5DXHeiKZqL19Eej3wB6/2CJ6KAL5BhEYXl55xa0KvBDqNYvYRBSGuGLltd9NmAMDckF8
XG9SeXxPe/ZYLSKHf7HN57F7jTuc9ltr93MAkEG2/r1vwwSBFgeykfs4SrHD5G54PMcgBgob3IQ7
NlgyII8JEIdbEd7CaWoAMUp04J04aYh5qO/h5pvhGA1XFYLjCoRhIRnkAZzEvRy+BdFtu9SJlEhD
m5IeJ2vT3hkEKhZX0kCSNb3e+DvWIGur0Q+14+9V972IyuOI86oQBrO4Priwu5kodNgxoqmhc0Ga
S953/0/aeTQ3jqVR9hchAt5s4WhFUt5sEJIoPXjvf/0c9iymK7ujczGLiqiIqkxRIPDwmXvPXThO
Ys8xEh+lJrNrzsZCci2Ie/ky+Dx5F7PsfYbie6Eai8vsbJ8NN4RXdALJ41sa0RJOxw043al6v5Fx
/ORr8iqJ5U0txZaJRFh1ZbgW8Tar+oeEd9Yi6sKNo+ibv4jPrkz3+ZA/6D3LecakMtZ25WvqjWOX
x0fOuUen7ycXXMAD9tFgxZ3sp0myeiWrApRQ4lFashdzPUjptkfp40Xl+hv30kdmXBXIcsWrY0pu
VyzHatD8tT/2w3JQbH6f3nC1hgeFVj+BsGjKKYlnzQd1VLg6UbAYy16NumMb7ar5RY/PBtdSe7bL
/lSm2eBPSa1AbHlRoyCVXiAknyYEZlpkvsLQqdx5aGMXpcnbWnbQahuX+Y471nbsERPzYFjM43Nj
26bjZiaWRuG576JumxS84Ga/YDaGEVjow0vbPLE0P4K5CZY4f0qY5HVy0Bvn1ZFOi4wDRFl2nc3k
sDa3c97RCxBWl39mKIUQqblrROFwH7d3q/Wr5k+REkPqjjcmkhSDP2ECEhboLsUwuKvW4x7UT1PS
vJXoe5paIvHoRIWXumvKvnsVv0bCK0nmQ0vPxkD8T20T1pVva6f1RK35ue1s41V3R2l2LWDWObOd
NhI7NFxe0kl7ZX2lndlE3TUt3rhmLgbSUFE+ysYI1aZx1Vp9MBoC1BflDs6OH8NAMNgcAMSlyH4y
lCac1Rfg627VMM7T1Y1wHoq6w2HWeCKXD+R/BRjAL13DckCJjgbKSOLwvFkxPRFnu9gwLx03BIaE
kbXkYL1L5jUZyGGDITaZ6BEcxLfsHpAgECEHzAmBozAmL8+7n2p9L/LBG8RTu9x1nDXshN1WGwGz
QGI2jHeY1j7TeIP9xFpSJo6xGyHPqHtinkzx6Bidj3XNz531ZGY2nnVKAOuzYKYX58TlwXYRMrfO
fF2V7FXI8TYRBoeH6atFdiKXyLXjKYgWbqRZC+Alb2tZPESywVeTFQH8MJw6lrGhJt6bUfFG7Ngp
wr6YplKA4B+QU+LPi4FORaIL1/MATSv9ulr/gNza6unElzRCGwdd7ebQeXDBoYaAchSbPyXKxpnr
kC53BiQ+o4/3hlY/p4rs10W7qeE6sfBB7meeeSB/8ibambMA8ebwRBO65HW18THVDLojUzqWfLeY
yz196L3ZGh4jAdOiRHi1JDG2u3ZD4/syYjxSeKPYa3FAFxP7bOV0P4Nt5+aN87eO+r80FoSKmYTv
aqzw/8P9M/QNEt2cqUufjuMZ9Je6hSERnxsWYb7crM1mTNcsmBR4zn1lG1sWFFaYo3UNELoQeGT2
iXlmC9b7/aDrfxmh/sHI/lfX5TiMUGVaEctA6vDPWgdUlZFYY0qfJ+ThMHSdHvL8sDQWLWbqMir3
CM9mT6t67WFQVc23VtIFo378iVnj3i0rRAnLkKwdyruCR1yo+3VVh02GWgbVWzpMj/CU1r90D/+l
V/y3T239GdZRozkHoUX/FBVztO+JnGBf2PTL58hmnhcuY+FdmscoK51MmPRwbSL9pWH8z49gI8og
NIgagRn0n+TomJV+lk+26TvpUJ+7DOlTbIjK14SOw0BR83ul0fI3KZ27DUmX9d+se7cJ2j/rFPvm
x8COZN8GhH+ae9cxnvCTJYq/mtUbM+GQYEe/Kyd2DZ0W8Hg9KaSJuVlcn5WWasOo0DTUO5mDmY4v
LMCjkuP5N7DGP6snk/GlogLVv00ZAdHCKPzn7eTktS2ZLEaZMTqr3/ey/RDraXVoSmtBU/IrC+zy
isT2+X/Xbf/l5+ps3U0WPsxP4JD98+cWUqTropJMP09U+9TAlfwg8I+DWKycXZ2t72scBd64GtPb
/9dP/nNsYyeJLlUDbfVKjt3OVKUyUFZT2Y8Q4zdmz0CP+niKvzX0oq9/+dG3q/n/7oF/XW0DlZiu
qqTWyMyd//ithSRNpp3JgbNqHGBJINVPmNUIkOvD3DL3hhpty37dod44521K3G0WdIVzWbqvBCKn
vPTnGTnBQDug1A0idHYnVuS3sh30EazMuNpE7UnDzZeVe3w0IeKF1Uy8uRMBLdpmjcyjXc8szVMY
2utrN+ohjNRQM6QDgu5Awt05zdc0ucdwCvZPPTnFsnNS0yXJ97REiVdQTqxKd1S6KUg0dIej5KYl
WQfarwHANOqdAxKZzTToXmxAyjSBsjY7tVnZo2YJdWEP3iNkc79hR32Um6PZ5m6eFPusHY5WYn2Y
s86MVnlNVGdvGArK5hqzi/X4v7+JP4y0//FN/Dkz1AZGpYsouO8brevIs9HmLRBQdS9bcnM1NeFs
jFkafaPlhCeVtgsYqWXP//tT/PNV868PYbEQY2JK54JF6/aQ/NugOLMKs0wlBsWZJjUefUzrSbGq
MjysjeB//6j/8gtrRJYTBIk6jRy+P1ltpqRNuIBQBNewVy9pWea0oLrRq14zqm26ncpS59vWfpm9
dPh50UurnmPmS/eXQeU/z0F+aR2XIuoIQHsMTxX5Nmr7t1+6yrk3BPM8n22AdgdmvX/pAOm7o10V
d0qal385adi5/PHQ3R63m2wQbS27lH/993/7gTlo0oi6UqWsm9Qg7yFF8xEzoAdN9HMzesHswzMD
5SZVN5EYUsmTpWzUA6Mrqje5D0xx11oN6tJifVBvhNYZQzKo3r9dmP/bq/7jfACrr1lsjlRm+gxy
/xj59XbRIFgZRDCTA7kztF6XXZkcBSdAnFY+ooVbr9S+NhbsNPUrqzbOra5XzICmylDZnk65jGtw
HZ/kZJwTryEIuqX5dMqXQo6WxRvrqHuFVJIGplTnVxvgLhj54ZYwzLuTIrCdCydCmaGVKd2Kpn2Z
vcieSj2PvpNuNTY0euqD3Vjrc1oK8oYrIPjerFUWdEhQS5dkEdNrJopkrw1W98q4VAknC7YuM4ap
+pbqKYpBiCM/cMGZYqrp+5aTrZ8EVAVDSdvAIk7o0XZq1kgGL+SrPteko45CWQ9CUqrtkk7RqYtq
5UvvSAFZSIjC5mLrz2pqLA99rWmHBac4046mdR4WTc+eTTkqgwas/6bWTWU3Jsn8WjWZflwiuzp3
il5vhigWOPYa+7fBKOLd6DypKwP1THG3lNG5J9b1La6L8q4thHSc0Fv5JQv10Fbs+r7XnUp38d60
5PXetOK34KP7PplLfWuRV3jEy2dN4cpPh/YKnvVRVLNMImOkILmaZfkKcLeVD7pRd8EMwTMUTpzf
R2rXEjUeD1+dQeiAPmTlri4LC8hF1hwqiTYURQ5PKDK8JZxgYOLv0OBfmbVdxffSpHaeYTlK2e+s
uFnRfqjkdmV35dAqKwLqmPKD9l2J5vdMI782cY1l7onNVSPN/GTrIrQ3nIf4SwPKWQaRReJElCFa
DHW/ALN5jSsZXwFhooPia3UivrGS1x+YK6URL4w2LcxSTOOnH9bmsx1NTF3tbESnCtz+iwbSgCmr
vTY+4aU696EzOluT+8YH9yzCXu4UYmbBHLT5lG1z8ghIgdXUO6mopf1qWN0up1oIYlUXezhWsW9H
bfaE7bT7VGIcP3VHjISltMkG6nSxHRdNBPh8xn1kmsO9M9aWOzZW+xYNqnLAFJgUrpC6KDRWI73X
yAZpx+VbJ1xm2c0kkX4Ydtd5xdzUqmeNs0Gtis/CmxPsKDcqvvU+qJ0SCmu0D7Mlqj1ZHmiXcCpk
vmRKKPAJ1Nmkmd1tBx0/KuvIibzXXOXrM4hVNWsqkZySCPFN8UHGY7VB/yjIou+XRyRpoHITZOgJ
ciVeqcUw1f46ryQvJEvu8+o3UcQVw1OK7gSBFZcjz5LopYC6SnR5pXmwBtpjiZAPHU07rE/D5NRf
M4hBktstHAVMeWVCDYZVWw7LILjB5RqxjLt0TC4tVt7bZjLSMFvU4iEvuM/coVYstyfK9lkeFe2N
yAb72GR2/dVlVsRmpJeQRMqIRGF6t8rT2PE/uEM1Vk+DsJUNstThWaMWgXiiWvuch+MBi1D3gO4I
CD0i6uUylZWyNXAFneLY6XAM6fb8qPNFH4uxyY5xtyLPNBVuYP02TpLNsX+sl74756qCGBX61D6J
SwDxdZyZoztEdVcB5Iqlj7FV8/N4++nmaOf+YI29P6G38bCiMnBIZmWrF5L+OmWpeGc5MN6VkrwY
btmzRFBhbe/Xxize29FioNtoBuG9UayZBzlqCkqJCSZc2ce+QhBliCkM3VSWSTSy+CkOcLWVmaiN
iNF0hxoyoyiKqgeCoxjHO8Ysvxurph1j2S6PcSEZT3mUit1USeUVKSm9k2NrpHrwxTxUXZG+RFk5
+KK085t0KpZT16qb8gvhKNBewuutsF1ZAwK1puRKZONYaQlTiz4WoC30NXmajIV3DunId0gEukur
98o+ZQvAzF4exxfwyNJOLmX10GTmguorWuFvEIFs7LMpqi+zVc5nq6mGe5o3Z/IcuWUDTZ/zYpb1
mTTmgtbY6LEwOe1DV9haRfa1WfJizQXmPqr/A0INwjsyYg4/J51EnYaJoXDZdKGagrxu/lrGMG56
TQy5Z+qUj4CFLSaAtTknu3yMVky5U4nHutVWnYxsuX/R+NfFZf+p7Ou0XV96hU+JOo2kjog5ysQs
a4lOZTRXM2AsI/1eLHVljxmt85F5MvpcBeqw8JJslRiNRkbrK2YKDYhv5VGWyuZiz1N/buJ6fem0
BTVR1aHcgyU6XQY7xoiuUk9xteqCxgIBIuckMeieGEYbByKsIlmKCsChotmlqph4n+uW1yZDvMny
umVQ4tgdEw7dJsYceTNUHeM49om9STrFurdXpd1njVIixdUNUkAi87rG0fhg2TcCzVg7e0deUk9e
1ew5Nqv6OZvL7KxkcHBu+GvGlP38ymPM6gkjTDBomY5m1LZ3KuoOD66k/ma0df2gyq3kD8lYniad
JAgP6+xtRiXUF5vfx1N7kyvTtrX+Qc5g7KsWbmo3rhPApOXM2C3nGwhmkinmjoGPkX+ahX0WJn73
przoshQoBLrIasKM8WHUUTwzY5+cLZ18aKflITb4KzjNe95I2cdt4SQBMNYNhVfb7DXJXh7u6uq8
ongt+wcrxef/oma4EqUjWWyytiv1o9NdGBfK+ZMqB918YZAmL9eseZzl0Ez8cjiUYk8WB3a2wRPS
Vtffa+1ZdD9N7eXk3IjlHA0XPd9L5YMJONpSjobSA4aOPcT7rlCOyvqTGd/VemisXRp/USl6Uzfv
hkb1OlMOFLP2c8GWxOxehU71cJ4Q1zFR2vRSiVoGb9G8LQtmqLzi/dKxyFLmVDpNnXYvJbqXNEj5
tPxethYvZnOXyKdMfGSR5nNj+1bReznGT70/rzjt+qjwOqIR030nxgAMky/P+1RVAltPOKgUT8U8
q7ctl/NNzZ9zlo75batL3piDVNDgC8ig23Kyz4O7GFyVSfrG+9a4tfITazOObO1H1VPcHby1iI0Q
6v2ECjV74ugeKd/46+xAk8rQkgyUpzT103hAC3NJbrHyuWCm/VbfkJ7ZcKf17d1cWt7A43ITl051
cOOcs5/jeLqTp+yxsBM/NldX5btp5eJ1iUiCU/LjIskHUPcn8oEfHPbw/dTdpwwZ12g6w4w+ZB24
4BFZaMeVplhfmuFYV5abFR9F0j0Bqn9NbQeRdbnRQRiu0Uubontc5vYokIjO8W++ArTuSfiioLPm
dCPLJ8zKjFi1x9wZNg6u8TzGaLZWN/ZhgNhmo8qqL1VNWBdfaXsRxYtCbZATD10OX1SigW1eh0zc
GayuDQr4ftoxYPzRs8sin+OKPQoSXKsxmaW3++GmohaMhCfWHoq5i4wVn6M4iSrf5A2vj7ILizy7
j7HvEnt2MtP4SSmE5aU8Z1rSXJZa8+CInuT1UNDKrlIRlmB3KsPwa2CtAKOnO503UC60QO+y77gp
wkHqof6mu5YrBhfDxbTtqhyFiXNRnI40Dga4Cj5O5c2q77vS2chM5fG1+7j4XAwmQDxkr8oaT2+t
0zrgyCEQxzS0Q89ioa4/HXqMDIrfTVNJZ4yY+FzJwsuS8cJHdqXmNUmvlnydk3yjII1PRRNOaIHX
Ob+MMwPfedqwpERBWp+121wdFL6rxudYb2dA9/ommeu7osWwIEY6+M7TReZqOt7ofHC16VZVPDOE
uO/xEgiQRLKMrd0et5P02C5kTmSECKSCDR5IkfKJOomBPebuaiv1/daSN3k2k7aFGT0CA92uGw0n
ZLLqXHMHwADDPWmfxT+rcuqdapvZLJl/h+TFsvYFs3SiO3L1UKdHEhc8PXsrFlrfZ22Kws4MnJLT
7z3p9RvIKEBjVcIReXB4L9jQ8DGnDjw0y9GSZOKDWpYR6lNvFSG2LVfMB3gQrgRdo46aoKhG3DGz
195OC/KDtObFwa3MrUU+q1eQqCva+2Z8KvqXmaCq3HAghVou/kx/0vNjrCrbhhiOIus84PVelOvh
RH1PUxF0Y4s0WGKOXCA3c7BCcnLZYW2ij3dKt+kuoi39nA+SKj9CnE0r8auaaLjCCJebNB8DwpL/
4nJybfnQyq+Kfe/cchaG0ptG7tarLR+j4dPQQrO6m8RBagZXsTdWWoRgDtw6DSI14ZcGHjdusbLD
vg4c9c0uyATn5U9mBsvUcLYulKrboXgbtUCJ9tH8wnozUMr7Oflo4Ipg9ZSaxMeTnwxv8PPdDHrJ
lJ4b55A5W8F5QP+dGYc07U5q49tpAmH/nJpPak+8C86z/L1iW0tkjCgfF17yYnL8qc82gl41s6bb
xM1fLbKdWLdLUU9ya+K2nL8VyBXZ4BdpWQWxyLHUgqy8nnuw9WP6m2F0zfS9tDBiSPzD6kzFsWyK
U55XBzYL7I1vhm2YuXXFU4+bATtwlDxa8ZPIHyzlIZeRgzLWaBBDEInF5ZkRNkQraYHOyZJeJMxR
ptIeYuVpKoE5lDIVzHXSfgoB2LmjiFk5QfonRSZHUDw3429bHC2Wzm2FO6Cp3dp5GozkwJrWtTRc
Qy+ROoSpcydr0l4XBKU1yB2LiXR4lSwy2+uFtsNvtdXRKTjt/ULItWnFj/qARiIxAlWyA0d8l8Vh
dowd2BvQL0/58DOkgPuS5BGQwsxjO9dsqrty04luP04O1/cbjxnO/yWQwHHiefa6+RrXE13W59py
nsdHXT3JrBan5buQtyIiKacoyUskbIMF1yB/rnRdNUdEJVueFTkeJoJAN57z1nAd3fYKJ9toqHps
UgYk+9KwcBaKEsKe2JSltilMB03GLehJvxTdXtMoX5HasQAiRcg1pxSLz8/sIEZ4w1eOiqLxKnU3
4wSE6xJE9i/oEreqnvv6Tbd/puirmoobINFVMsPP1zuWI81sP5OTCAHam2RGrbfvUdsCBUAv+2RU
rxpJMibsDoMB7VhVG8A7fk0HkWC9jGgfputg/t5WxEw41ehzLrhdrIdG/a2jW9adt1gsT4viHrYK
LaA4q/kSWDXZqazEpUnzqIL3cfKS2l+t5vgdZBPFwnyGSGaQdU8h83viinLkhBLXjFUfp2uEj/KX
PJlwlJ7iAs0v9ZMuXfXqI0ofivE+IzqmkEyXcmZrq22gr5IvK2tYtld0qmmsbNiL+4q2lVCNsgxM
5+e+Xzc9DYrZrUE6mKg4DqCbQb+GA1qwyuGoMr5l64MYs3WGFtQiiHEg8CiURXycGAbvnVqqAbXS
ZpXfLePbbmleHQeTGAFAHEtJbOIMecjXF6ljY41fwscqdEs4N1F20LXcahOFpMqFxOmHlOQuty3M
+1un1azLvjEvRP+EBJGFs5j9VTzlXenjqT0160iPYnmTVvlIO561bOaGyLFnvlvdT5s39zkWFEzk
Hiab3UqFUjg70+ai6kjYxDGmX0JqyPgq779qVXiFPm3T9AFTpIdPMST76nXOP4Rh++X6aAzqeXR6
v4EH0zPNSEcnxEToRiZKHhUeC7tc1Ej7kjVXsd6JklfM9DI0Z7qREA16UMtBXF/LRnuNq/aN4LuB
S18aJOp0jqd2xR02E7+SjnP8OKPwLjCnLE9atRdUGPionHWmKC9ZXoMeAHLTAyYQyXgnkscBGAJb
dudoON8E+fizvoZk5sG6Yeh8L+E2NKp1F6eXlnAwETG8Y6eqyi/OnJ7GvgpJxoLTVV1ABnitaT1P
KcibDmHNLYBi6CjjMVu3c6iA7xFF67MJDfNYbGKTGf7c3tNEh0LljE96jJx64CBYyJLmYzbmMIGE
5o9y8oJ/9FtpXpf5rNzK3v57LvdTebWQz05kxurkRnJNrQ8FRVE1fQKr2OPx2TA/dAlZuVuifpeu
yqGabtjKJNoM+IaZBGwl0zwyXncnmXdmDiQbooSv9uueEdS+icedIy5l24VGZh81o/LUpDrlkKQo
vCmw7Sd0eRti1ba2ouw1XMggVndTIaMfWEKgSVtZOVrdyH+OyXgbAWvckJiDl8dIv/TVz3lVdu1X
k0V8u9lWaHdM5oNRPrVw+nsSyBUJmBmiTovTFEnrvumQMY4UaMq6NeLcN4xjvjDZotitdKrezDnk
xYNgLFY5+1y3gkHnFZZj/uGVPDS3fIwwLeFAVbyGJgcQ1zq89/XVhBnkOTj9UCrJmRehVOtVuhXR
mnhC9e2a8iiqF0n57voNm/5wTctgGZuwXEzO3JnjZ92krAXRVXpwkIgCwEKpWRtEhRuHiVNbYSyj
B2hnWNTmGCRWsgH3HiwKb+RhOPPyOxVGjTBfC2OHP6eau14ffXrf42BNr7pYL40dQTVXlKO8zC+L
8oOsBRqYXjq+Uw93lt2cGFl6lvmh5TwBgM7r0T6PvbgO1QTbSn4YbZNTga9hHsI6fTVz2/DElKLb
5A2Y9N1n0eEO0xbpZ6VNdPiCotZ6HguSARXMhS5RQBGzOPuVgLonab22mE8X9H/9OVHSzdRbhBh/
F638rCojweZFpSOAiZSAOvITX4pxBqLHd9lY8xYnwG8qoZfBedl375LOZt38Jupsj6wh95p2MCjH
5GPROZu8su7rHFdml6EL03aZfDBubVXtXGJu0Wjm12h7o3ORuh7IJXxifrlxOgXns8VAKkflbVbh
1KYeC5d3cte+plLhkzH26fqerbu4FLGxd5RM3krKh2ZYF4k6Yl6TXWfCY2n7JJgYwDTxeskQxORk
rFSCAJYkdUcFQtOYvpl18k5WZpCg910dXDCZUfkLb0JlYpQsSGwDlu02ybYbtGvSo+pKRM/ttaIu
HmCQTndGLaGDWa8JZRPBYPuyq9hQJuhUP0xr5iYytw3BgSVRk/rc3LWoFabpAurqPpWabaMdZw68
9jDPE0NU+ik8sKZdeFljnnrxZWOuVZsreqSjaY2eWnWufuOWGPZWnj5nZBolteLKwc1L5T6mjrak
s142+6rn9ZyC+0rWXSOGaxHV24UWSZ3bQxoldxCitnUe7+3FPjozQU+F1tf7shqoP8Yh8dpqRaoz
mTtigkMKljDiycwaedwVJbadnEGdBZdpkdawtZSzYysiRLfVkgwMIM4iV6ZMrR3njKsaY1Dqy8Fm
rxBKwnyL5Vu0JSs2d7aIPgdH3XNTF+UXCUHKo3aLYa40fQ89ZaqZrBI0hsxpocZqz5qVVVdl7jUv
iZ1PFJXpaV2q/DpEXObURnQrFawozKy/VobEKzdu7zuz34FCwxIOJmt6VknnDVHw8pgVms7gktNA
1pZhQ7IiLs8ijp8zqXwGZTNAmkqqgf7eqMC+TNpJR4n8WIrIuQyZhOEvqytEraqB97YxPptIfRlM
cgPr4hwtMqlGCk+JE1G6jou0k2oKFy0fEW7Gt7k/2/zTouclv3raPgpz1M6dZaQHpbaxLTrNhVA9
MBap7nhKWT3GOsMhHpcG/U1yakX0njkqD7cus4YXbdoTRGd9jtgVPUJveQhhwEkZo5guHeaAjQT1
wirrR021Igae5dPSlMGkEwOoZOshLs0SihIt44KQBWvojAhrOmemfeiSgXAm9jtftXObLYlsn4zW
izmWPC2iZnNf2uNjLhztGe4EmNx46LyoGR2AZ7xqJ3K8E8YjtZp3xyTPl82AyhJz5nw07eFRm9uP
sliv3Tqa3pr2uH7FnUgrsK64T9O+uddBUzFjI53cWeXMJwtWeLWZ7pY8LvyGkevbzUrhgpCu3BY8
G882ep/RTOn4HDjISBdxRNJohEqu+7Y2VJ7GSRaZK1lNrXmY5pZeb8GMJufjA6mk2JoBLEzRY6Gb
r1Nlnorllh6i79pUfVe03A4Lwbu06TD/95q9y53omfwaAoVp5aUy/xmJH2R0yCalXWn/ZXN5HiTV
COJF7f15oMVuu8MImRKLWWAN1qm264usg61YSGDCQ123mNKxQTvzrGymabiFtbfXrLdvl7Id/Tot
rn0jP9tEa0J7ACIGCeW5SGFn2w1i2crR35qyOjox/zPGcSusRXJvxfZdzlGUyIxioAofdIslgpTk
mo/JfUL6BdSDKbP8aLfpfChsFINyO6q7FYjIWUL+7BETJ3zDthgyQ/kIpvJ262Rsfl2p7baCTpAN
BRyQGtE0Yy1OfpZ2CzKwVF2SKmDyLIcZgYi+XZcM8CDbLSjYXXks+29tIOXdgEFg5XSCc55e54lQ
yW28yPqL4UQ34AnSo3uixx1YKdWYfLQkIQqKDF3N/bld7QXgS9Ex4DIFcARlNOnSCj39wXBrMNTA
XP1oTbZeHpV61rb6pDj3ShuPQDtrwVlT5vZkfzo1XQKVlkOIaY7cn8FvZ4/nrl0HvxQsulPIZe9T
4hhXVPIo7de6ClXG0HJotSPkzlymC/JXXoFMufpeP8LZ5PkdTS052ABsDI+nUUk/RqPQ2Yyz/drO
9q2nBuynoA+xaCAjLfdJKcp9Fl+HTM8HSrLmpc3r/aKSVVRmjzAsSIfNzP5QZw4PQpQ9LuPwa0Lf
VhYjLDJztxJzCqKrcJOyPOlteaSxPUnZfMnM4ciW5LOe6oshpJM0VwfWZiRnDmQlau0GAHvI1/yb
KurTkNAa9Y14s/PZYAonC7puhhEEwb0Le92OUv46yuJ2s4aG2gW6fI1ZK5lGfNAL/C2SiHe9JSQ3
llXgthkSZo5axzezFQCFRMNZZHA5rHJfd/mlEgUdjBYYWJaXCAnvOB7s5Re6Fh4e5ZKlGi2YzgzA
7F/SwYBq2YD80hz7O+2NzwRTi1pjpag6hgCtemBL5BJt4sVJ995n+ufcD/u5y06YYobPLE3yi8DD
CUbGGlXah+IWARqHWTu/IbuChdZTckCca2xzI2tF76/tGIdOp/spmG6X7/wbAiPTUiXG/gEFg+k+
G7KkUh6XjgiRei6/qwXpu8I0qDSt1cvRcIQEfJ5Lpp5ouXs0MpxVp6a4wVSJkKsfU2YQzIgJBNl3
jn0Htw23ZfZrg5aEgaKGUpQc5bQzHxmGVCFkBNMfIuqXnCxAz2RShXRlCDgx8rM0YbPQoMS2tvph
9Y0vaaBK6TAI3qM3symgYj7lIH851gRyLireqa0uKTwdAn/Rf1uNfer1Gc7tT0ruc3yTusMdOJat
c9Kr8dQv8Q5OlulbMrygolP8KGL1nUUnQCKR2y/WYyOl525CfKvWH3ZSUrQpqYFeOmrZrMjdp2TK
DXGucCSxcInHuldeRAtzfVnF6FdRi1Go7ga3y8V8+0Prh5YuHer0hNEltuDXMqu38TBVO6K02oAk
UQOPscZ22snO0ghTpyq4EHYxh6pJTITNfJp9D6rNSE/f5aRjiG4yv9cPmgPuwVOz9hxH0/qiEUB8
bbVaVtk9ETdSprvK1u5mS+lCBzm2GK1t1Oust/Nn8ijQU66HSb1XhnvCYnGxyQ+TmBnNaYGF8I6x
47ax7Ee5QeY9nkshb2HR8i4fDnP5fyg6j+1GlS0MPxFrkcNUIJRlW5KDPGE5tIlFhgKevj/N+t4O
x5ahau8/cmkVWgzIo4yPFQAKJ7SkaV0TMsvWORICrj40LVNloxmHm167XKpLkl4VNAw+ojZkGnkc
yFn5csvBeSUl52W0ykudInT2zCkctAhmZghtquu6xFiPJF06OTeeHJ56pfpkr+QQFjtapv1y+sS6
jSZPshcDgQ7ZTqnEi1m+cj76MqNgnaClVWKl3k7Noq1nloTgpvlTWzeH1CRyb7J3HnG5jJ0vlLYy
ioyBFNMxVZX9Y4/CXugrdsRVBpCStU9d5IFeVW/dlIYJ1m3RHooWtqLXL0NCa/qj+siro0M6FSu1
I3a7W47dZHLOTlsbx5niWvchopS7PlqY2ctG8UVmBhbmPh27cpYSXmjqAQk/oaw2iv2puvkHRzJa
QrghFQN5/irz7mxCaJevfXUQQ8Uk7IYZwq45m9HPEM1SMd27gSa/XPWeeet0eS/ae6/fPGPbLPgi
9h4Xtpx3sdQRgWwHhmMTm0Nr534vMr8zx5UmfDeDiGu/SbBcoe31CQVKqSLOq9eR8054/0wbHSOr
noczz5U7SdJSypqaPfAP73MkxlJl/DG8J9c5O+aRttZkuGg6uVSHhENDFkdM9Dh2D3BWHqBd0n40
7r1dXkZsDP0ICDbW2D0+Og+nR7sxmDQwjK7c5ldvRl7Xl0p9ndgqVUl6dmYRXtPuFT7rtsMGPl+9
5eamFP9mD/PRLu+ZEtsv07tZkl43AJQ+t3wt4WUVDK2EZOaYUsTVMl5Vg7UuCjwwmuJqOXvy2Jtp
5z48fM0z0vkgJl21MEJuThbQyVdM7CqlA/meMKzyRl27NPIrIp1UiOX8XepPfSXDwiAYGP4EQ3aS
fVDUEhT9b8FMYAwGz8mpTrcKkDy9YiwS/DCjcjsvX576DEuzUSZW6V0MKucmexuOz/yrvJ0Hjt6N
f05HDFy9LVHHaHwqOZ5JhsrCx82xEqqK/5+4VPAc95zFxJS3eeAS/EjOjyQKRwHXAjhjzOKHW8nf
akJl5t6T7Hu0meshfIv8KAqcoaTUlrABWHHGK4j0qiBbiYRSn6HXH5BE0NQcpKiMHDEAznRrBzKs
5zsBUsCZdqqae4uPAccOOTcCByCQERDcyEr42BbK4ojlhIThT31092mZr+N5CroHmO0tsPxbEkFT
681QtkzagQLb6xHRnt86mxj1c4E2zH5z50258Igxy0xE5Zp8dPjyPJq3CVvphvSvAdfved17cpHz
j3L+XjhESEnyrWZjZPvB21T2V6rYeyIOeQ22mhwC3XhNzMNgAyIkKuUrz7S7hwDEYKgknyeZP81P
iZETKkviHLG04s1qTkw+IcUxlN0V63Qkv8vJGJhDCn05BrRVo6C/77+1hu9sIayqM3xhtyH9mdGc
7wb3jZIChCVhpF7RCfiZbe49617HN6PWXghVtGhfrRf93I3jWhOYTvQftRK+45TbTM02veMberMy
0LnpiB6Dsp8oVmEYSmYO1bIAt67G8aQ2eDmXEQv/A5PtdgZjOlrHE2sNaThyW0gI5Imjo1mqw2j2
e1OWcifa5qqjCbE4cZrq8ZK3fDKfTE/ebOySrvJdKEs939Ab7+vOTyabLXijMjMX0ktOvnKQoxxJ
E61be8TEMXigvZM6in8sSQkc/py3z6Kp9uRtrSTm5Bpb4JDMa17lNboP0uXboLOQWbjfD/xb695d
TvG2O8UYO1yVRtsvUMm96e51TrKcQUm3not0Q5c2urovZ/rUZHk1nDkAdgrbh9arjTdkDodaNAcK
c7wm7h4PJ5Iyv0hHsjr6DR0CAVbhDVJArmsCwhmluE2t7p1Ov+eaY4EP5ylHd6UPWTAJtA+QDF0N
GYETktwPKMbZj4CSIwUSqLCeh/mbFvOAfGMSkLqtlhphNMESTt0ZGwSMRiuJRXuxirtrinWJl6tw
WaOu1QwkxyHbAnJrEzE+iBArSYfN3AWxKP2q0Fa1ftR7lpI3qb7kkbtiJaVQZ5d3yBhNItUJkTS+
ugwJyYwSU3Ipqj/dsFXyu70cJ+iz8sqbKPpxVwnMUfP7kL/1NrVzneLH6amHTyL4edVI3/G+R+Xb
e7zfENPVu0JMsKUMwZK9SNjvyXp1prWJbsowMgxpn5ou/AT3JZxOY2wm0PCefE11WoLOuZjxgBop
TNpdM5DVXIQVZQLo4qX23hTtOeOUjTgJ5ueFuEtP+cQl7Evtlii/RvvXIoHr0o2zvBRsV8Vob8sJ
dEInwbypgroa9h1C68rdo+YIVIcY+R0bIlz/poFTr+BBySoNjWbTDnCH3jlJQ7W5NMDe1vSTIm1p
38vCWSsTpHT7Gy3uoQXDtbA6IbhhK1tVSlhmoOFEe8E35NoNGBgFYBKQVM1Vw0cQnYhnDxwI2Jqt
XLNprBjK5znFAtOYfot+2RzuDTSDrVj7Uj1ofFGRdbETqHeY3r8yQRUhtnr3nucvkXZOepCs/tvF
ew7SFi3esxAAVyKOtpSd7QWbdqV2H2TYPZOQwvod+QXjAeHWmNwqnTfN2WqGfbVdqcHcMitC4FX5
hSqIcIYHcgtqbWdJvoqCTJ9T/tqWZ9d4SzoC6dqwHJ/HdC80WuCbe7e8OsalsN764hsNg5mctMep
239OxXSO8x+cWRtR3W3i83q0azrKHMNe2ew43NCSgM9+M0ZAlORxTa+yRK0jkg2xP3yeT95y5Sbx
2+FcN/oKQ82NnpAVutI9AaeoHHZIFvyRsGcuaKJZ+Vl0OlpwwhQw+sJanHPsJObPYpA/J3z6XaB+
hL8kBqnqNsAIN3O1trIWL7kePGaKmuJcA/ORKTnUf0v1beyfBXF2w9Oo/Ih8m7b/TG/26/ZpdNy1
On4u5qmqL+5ykZC9wMEmLBTgu5/9sOL5tjtvQTXZqDiZyOuwOHpY0KhXzPoX29lHLPsWr8zBbPEg
1+MziUgBzcq+Np8ZFLTsWDgb95FNTWydONX5frJfRh2d1ZKzzoRD/uvUr4261yVQYeSXdfsm5s9C
GUJdfwH9sKHyuuZA1Ggw0MxRRr9Kc8pVZ9Ule6osrnV7qAaPZ+2RJr2t6jwk0XzVc1V1VoEFELp0
+Op0saLJ4n2BRBDGEefsyvSeWhqtxjwKksYLJpAJqgM48g5RKjal+HR1qkuMhyQD4JGBGSfkZiFZ
oHJUnoEsjJZ0rdu3hyxI23QaOlycWIJBtiBDQarBDIwmEoDKsdsngoAC69nNTpP925HLPTuKn5To
KwedDbFlRPj19Cmc0CON9Q7ZLdPttQFCHxJAei33bQT5JaObm11M4810wKnsEAsWMn6OgbSBGTY2
2El96SabXj0Y83vqxbssHTHwHhyYi7Leg8ViuX4qp5nkzY49hBG02T8SBR8B/aPkRe7If0CMHRPb
UUSE9Z1z0ikZ0Ua73Orx5JvWxkgLDIcJ5AiXZX/ugFptbzcoWMzfoyJs3GPKX2/Vz4dfdtBfG7ar
5ZM5vK346l45YTOWTHv6HZJw9OJtEu9xXAIoXh2HzBt/hDfX0fe0y93J8ZeiBlWqNe62ULgnHZY9
HpmndXp52fziZmtnje8ga+bV3pr1BHJ0VWxWzCioVMxW9cdQWL6Ioie71T/y6rSoYt1rRjg0WJVS
O1T1dd9+KhRiqNI6WCP/ioLM0YosiWwDnTdKZPi9cfH7EmEHtWQHHABhonfbRGG8KIavTEyHhnL0
TalWg19i/xImLm+AVgs5oQ2gVBgGnkD525BXzroTbYoE4zyBDhITG5LryCNRmcoRw6zusjR1ZlJZ
cUVhc8s8SzILdq9WlPAHvGTXtHNEMnsrmCrS5sclANr3puUiRIKuIfnLTO08kRD8gsZN2S6le4yc
4mKLeQ4FBvQJVcCkl6FqUxSNNu+ylMppJnKjLKqLJI5oR5Xq1rNb39KKbco7kNC43C3em5y9I9Cr
23G+pUit7BLvav9E2PoGjoEjasIhXS0hoc57BUkibBkModxMEl8uHteSXE5VHIqChItGi0Kn1ApG
MO+f03abzhNhVPSn1uRD7ppzWhVbkKhdx3uSVuY7xqSLVfDudOLZ0xjNvPYEp4zTPz5HHUrLpu78
eDK44JeabcuYg8FybiLlnNT51JG+ILTy/hldte9VyVGzfPa5vGijIkAlMdC73wteuR5u2eUtNPgG
vJocGLGyRloiuaaf+vxuCRScNU2yyY4EYTSeC9IzfTWMBhTgrk/CedrPsgjEEm9kYgdmZX6pmUDP
lK57+2DqLcsmYwtBEzAhTHnEVnqmzwmDnSszy8AdowCUr9DDgsJafpc2WX6wEzTNw3TQ3RYgcTlB
mOVk10S4FPo/bkZYGmV6rnT8DS2nP1Sl+4nkfUSax6019xYcv1/Xzy3GmmozweNiA6T/oy9WibbW
R+E3nMiE25C+330ialTnM6IUy/2i9iqJ/7pmL+Rb2nOenjvrRNxKlZzkskOb2eS3GpyT4OoRWLhr
NgUIExqLdniiaTPqwrx/sE0hKFhP9nXBfH6h+U+PL8O41aM3elgq8WRHJ/VXIFabX6QeoiqU9jZ1
j113SFDRkLjQZQQJBJwvnfXikpbDl+bOK0aeGHoF5ekyHxGHQO8t9h5wIRJhXLwQpyCbQ5fv5vGi
yu+mOcfkutQhS6H3UyhBirjfJkEhXX5rDRlxfhmNFx5ZuFNdvznkFjAK5byZfRXoWlB/8n+R9jJg
hGfzzj4n+VoaezXZSHuTswHbTYvcjYeaQf/WejsdKG0IDKbX9l0Zr8bwZYifITkvFf8Ai06/XrLA
TGhP+ZPWTfNel3Gz2AyonPeDDhq1e3S+eN6fbm6ralsaV1Z0IVii6F+y1j3XQ3zv9HMt/rUdINqd
FiBmYsqqTJQ1uzL6GhDhZr94PArzOr9ERbRWUxSj8llBr0gxkfdllJucZAu+pFGlSw2dJ22obKJ/
Lo1BXYkygOpHw1qlCOwM42Ky2mqNDuOpMT2udYOrep1JRC6I5+aSZo0fU/DSFCfN2mM6jTBMv6HI
8ibkBV8VeU7U49IoC3KiV+c52y7Kzir4u+xXEzfwKkPlP/YHbyCvOg7R7LKTEgkXo/0of1mhpFoH
WrstlDAZ12rzTt4RYSsJuIFkMaP6pvbV/NNxfK8/y0oPRvGZUdSmZS9uvNXUUyNXef2bpMRCTdvO
/eXb0rMXJQvqYmdXO6/5NLrzoJ4pcLYK/lPZuqufnfqUkl+g25+gNG7/geuiQiymbDPr1HKhQhxg
3Us4CkgM4Y5AfjAuNBotRysjqYH9+8kuX7gwIGVQ6xqu4zfeKWIA/weXcTDgXYdy7SZkftD0qzW3
JoE9Za5wl50p9kPGkal/gkMQp7I4W7QktKsBmr5YWqDpcAfbhuwG4GBSZYRTkeP42tl3A9ygtfbU
9MkBxcwlI4+hRa3TrmK2EnnUxUfM0Te7exf2WR4W9XOxbkv/lCHlAJTLt73YFOgzUwj4vjgV3rUw
UGowzfG/wUgy/ZRnADHkEaNwRBQybL0OtI/sKHtrmSGcrFoctXzPlONER4Eqr8qOEciMuyq1IJk2
ZfRXQ5DS8UNg/sqzf0YXOTgrenSvZrFp49bvC5+QEOyJQdZ/VPU9Q1O3REdt/FakidbmmCNrssa7
0AivDx2sco+jxvPt+W+Jw6SkpYfGt9+MNWWqd5XqBkW7JlweD02UEvmLoENvXtT5msw82mnl4+YE
o/7Haz+1OCF+TQbzpL0RGszXQsFzcsiBl9N7SgIa8EBXfNLpBDFJ95+CA/WolgB2b5VbY0rAewSu
k3s4qbeKTqk88mzRgAbWG3vCUbA1oy2qDq1cE94FlHlu0496fHI+CeXJ+stA7hgVVW19SO0NAlyK
4kDCrrmxzuBpnZUjTmjcKrl+qAXbUDOQxJzr7oS1i5I/nWVk28u/gaemOY0snzmGQrdz1vX8M3cK
t00VCLo923iGu9/qPZPJqasBzwrSQD7NwgqAXyybUXHmnOK95Ep497I9XIs1HoXJe2mT9/HMLmzi
VF02LvoRiT7N2lUWn4h2SrTtBJDKJu1Y7wnz0VxvrQy9MUJn2T/n83eEtqgjkjQfhlBO3iZvyG4S
o88XhgqROBhXBo2wXlpXvi8AZHVWcA9gr0VMNPYA1yNEaGnhEFYcFM0GRXHmk90/nO2WsXWLZu9k
BRb5YR1PRWC05R7fDzRsA7PUyENh1SdPJIE1HHClyPo3g1BGwUA60xrpCoqiGya2bQf6b8LHVzxz
BvWPtrLLPSdaDYvA7j+ESRzdOuRTuoZ2j4tcI1pvGtqtwPmrFsS+d8yrcOV1qgLft/44kFnQ2m+6
Yf2LhL7K5mNiYcyhmQ+F15Bp1yJL1gu2awhc0NxMBn3B/TjgD/D2OsB+bQFAxHZIMyXMyDu1ZkHK
+ZdzetOqcHIcuYd9DCnL2JT5cJmze6R+oPp6ykBacmT4MqsZWTqS19STDWitFTtDSlQJYO/VhYKr
IHfhxCK/plSPWRax/IcabeJlr6icwzrp3ek5tomhMtx1TJ/AiojLyF+Mf6yBeScOKeen4D23Lcq2
1E9V/C6qu7YAF2fEuJNyk6lcpcOyEe5yIMwasSG60CzfqArGFjv7TkS+oRE8Vn8WhkfPsblvyKwh
ocx+JF2pFppLByHrXmocfTqhBc6/Matf3UKEWW7tGHzWOjlihrzrrbZegM0UiY4RMpSi4TEVvgnK
RBokLaDoelRYpcJIr1YmfzCsbgm+xxcH7Og1RUASqGTj6NlhUHN5+qU23QslHu+d2+0ngnnKQT11
8RKMDi798ig7BHqkPzWoezwMELnc0Kq2xY4czrXwJ1KTGtyjKi6Qzsj/TXBIWc9wKtVNxW6qaBer
LsI0OjbNS1pfhIaofiZUfSyfkmQgDDAhJuIrcQeqrT/Nzj7mpfTJCF9hKN80JeHu3B2CbcQb2Ja8
cf2o1Yvw4xr14tOCuZkQVuS5cShky+JTYNvVjjRicdHHD9czRj5rXTUPl0iy7lEHelMdlKqB0a18
7EcXY2QzI4n9WyTD2iDGQhH9U269dQnC0E49pku0G6v+Zlkf84iNM17+uUNyn3IFeA0PAr7SPo9W
nUainYTB7aeXqqlIoB98VwxASuSBWW+Tgysi0fRv2kR2TYNBgzqMuYS7AoAscU1AWffeLXL82LmV
/DSRzW+GMj4USfli5x03HsImAoi0IgkmBh1d3uWwntXdUtfrotm4LhyC44WzG/tKxOxVc89n55lo
MUU4hCDV21ii8DNezfYwW9uJo8xk2yPzn40PYmLKAM7gVnLYDYlYK4YNwufbZepWVeFOgWpq98Ns
oudEFFtM8qhzgVq1PjQH+B57PNNO4oMwEOMGv4nfaozVN6uyfRe0KI++lOZSFW/O0IY6BSuZRjds
xzNdt2vdatYNe1hiGndqHa+6B5slOb9i58tO2aIrZviYjjVwbcmhm6OcT8ZHRl68ydV0UyjJyTQe
veysxXmTvNWquX8soHZxMvQbXkwe+35jUozmRnhK53u69EEKemsCKY0pEvwjaTi7YSRl4BFL0ET9
1kBk7yT2tLJSubYroL+8DkbG037QNov+6qb8nm1Zt7xmzAdPIAZ5R+gNxbq0h0hA6gpbAw2rz7Iy
PlQTiAHtzWbqx22RcGbga1CQtLfNJw2m+5rjjhbWRwEis2m8dRI1mErrRtVXYBAvmmRp6KZEZmkd
P1C5xUHNrOudCAH2LYmICGVHJtuZ35thLPKdPVAsxn9LFCpYN7ycbYMw9MRBzqEpelCD5L7kDiI1
56rZztZWOJ0db+IPjMR/AehNAwZzzS+r+kVaEUIcBYkzX0GUs20ld7NQP2IZvRI146dtuvO0+Hlx
2eKXJsZp2D111nAsICZcaK+4Eae2to8aB0uXMk1Y6CL5qc5JfFLUbCfBhOxoOWlGf01AEzHrbHTS
Y9SIDtlEexqqaNMNEKWdvstiSYBdchhrOM2EaaFL74VLuaP4iUg5kwmZy3Z7Ssv2HDntQ7B7U11e
sIx6U0oprOHu4UdC8be1NIg9Nw5rSLlJODQCmCtneM6wPVZiPlHRubft5DUt02Nrd75G4xOIGbRT
8YhyDWIF20q+HAV3pRi2bc81mF6MuSEJh3xUbO3WvFkgcOeW90vSd4dbK5LzxhmTgJvr2Sqjjdn3
Rwvz2lTe4yUBjheMLGKn6ugqvCQYITxKmBg7m8/88WNv5jfN1c8Dsa4VLS4MsqGWTOtuURjYc+DL
eO+UNFpQGmhHYVmTOLt07Ikm6k9Twhr0abYzc+eb4J+TlEyO1C/fTG3YLI1yMSlpIkau+9AtDo65
LMH8TGy6esGvQLiQH9QpvsZ5/Kn7ZgwUs2YWNsq/IR/JGy8ouYZ2BuRyayQ7qJmd0kz/GTRj7YEJ
tT0+YuWq5rP20jmPK8wC3ifs6OQYwGEVQlPdOdGBuqyVER6Tstev0kAhw0peGz+d+nCbqtYbRT9P
qdqiEPaIfdcVKEQ5sN5VuCYLpfHobjXwDQ/t3bXdRyrpCODHOOHVP141I20dPdRLi/rnRIrqY2XB
fTZDXSkT+7+S5M6+hw4qqtH0yxH01V6QvBAt7j6C2eiltaJva2p+OtfeGpnyXDAbtcmwRztqk6jl
vmdZfgas85MeH7FDI3KhbRIo8M5Wbi4G8FXkaDmKoewy13RMKzgkna44SmPjRG99T0li+Ws0sPdd
oGKHN+I4GJWWMGaP547YB8QAVsPgMGcn6SwYEZLPx+M7T2QzVfbDjBA0mIOphd0lpUeVy79x0gMx
tVtvvul186zlw0vXfCXOLdcm9gjUDXgVHTu9Lvx9OmVXkbu3mv2cAa7Yf5q+VRG/esnWtD4FeUFj
Ndx01Luadeu0mbF1nUx/6cIBjCe3rzd6NvKuTknjDx2T37IQBcP0+UwJ1LYrx/WEl5rJbv5D3A7Y
8kW34lVoJ9PcCxUJJzNahUZzMfrDMkIFF9maBNoX4V09D7Nvuo6xqcyug4byvWmRILevVfsSjUSe
fiiJiZ8DjXZxKPSH3qpa1aqfzsQFlP5iqmP4CIQsEaghv/bEl1FfdeuHTFnEGSasYXMZNWKWHfPU
21gi+u59mg4FK6fVFxtTK8OU71+xnqKU45FvS1PvlBnxHbWQkwgaaBtYR561fwhvrAds0eYnTFIY
gd5nNQWTQkuLpmaoEp9ojL10QDhpNm4hZkqNn11k+ct0tRmdkDHjwoOEhKfbdPYHwtNgGnnM508n
Dmeiee0vtzlYeubnrbKiAgFxyRuhj1AZO21hoGLJjaIqSHrnzeP+q8f0OANWDg7ABjK0pOdcG218
pq2BOPEaSzruO307lbAoUXQbBDICDmtRKERLlAztCvLQmHTg8rik9j7F+NKOiKI4vuZFeRLsBRr2
6/GgMAQn+rVQPiLzfXy4fl7ShU5TFYAj9QuB95ng9AED/uO01pjIDMC+vvmaZfnRonfQkJqo7T2v
kjsY9SHu+vUjBuehV0XTNNjXyZLrHtMUyUJffT79TV6P+8vYsRut+UeeIxTVoZhb0LA6ep9H+zvn
ol9RZPsnWcqcQuU6LOmqVVuU57Yh3xOdn+m5H/QFwQ02Y5RNJBmdPNa3ZBBPOmLntlX2tdvXgYIT
Fv3GSklQ2WOrwyq8eghJS3EkBfPUV+ZVAWuYvEeyjAjl2Jwouj2LsaOae/QHJvZZuSvEHzc5DN2z
VP8VHM3j+C/HiC6WNxPwfnBOVm699FYcdLoC3g++uUrMlE0pP3XE5WpdAlT0oyMakpJxzk4KKOVW
3AwgxdLFFj5OOxVDEK9ewIwVOkwuI/P8AHyTgVLO1bQn+CH0Yp3bFcVPhb+Tfyd9dqzpqezba2kY
0JJAtq5drmyCEgbi2xrNOrYV6DgT0gyKQD6V2Q57NEf7ePQQTZVh06M+4AVNZXYwTPWDQKQPysdO
I64KPanXju0cGjfdSCT/tAV/d1m8iZhsm8p+UVBtVZQw46KVbC6VUDexUHcquEGlg+vVuST1KAau
VW54lj8mG6xSX6CzkMlytljLR+Vk75XXvEQt31JjD2+NwxUCeZBAsrk39LLnmhLi/WIMURhRvb3p
WEEfG+SZHEXs517+My3iY4h0JrPlRn83bXi2DIYur/w5H4wTAR3qWYr2Qpfv26IYZ+k08XYgXmjd
5fKOdeEhtAndsvwXlx2o8gKUqDDjFuSlq4mERCBv6Emj0GKjNYBGxlR/54NHBWzLbq4t+UX1pnch
zctkPzIIWmNDK+NmEHR8Kvp0rifxHPWYXBP6bAdN9Z6d0n41c/GTZ6AdpIx0kMUw+AaZkL4mXysA
bY43bcLsAqw+fGf5dO47jGF94WyRROImpqbQxI+H9p5wa/j8FGPdq15ZRw2yqVfB602e+PlQ8c0g
2RbteDGVyY/hxgBSVSv1NWiLrt9i9SZwZuFwUwpAhMr3hure9eU5Lr4kuGk/Z/vJY4XSXkRGWYuQ
0Sal1l6BDGkUmzDKhujZSaBlsjatCRbo5gKzA2Ec9GfP6LpVdNAenJunx7u6zteNnm602jt0rXop
gcDqRH5EXhl23lc+kjEW9Vhbq11bwqQDORn6xD/BzMKv24lMKRn9Le38k6qbeRGnR4z+yIpmNJTN
PM08d9gKS/xqPSCVuImRSFoFlU/7KN3qftEiNwUnssgD6bRhWpowI2h4FfmkCcz9SaQcXdM7Lh2h
ixpqvoLBPwvHLHrLu3RLHrwvsUw4PCR9+Yi+cNll1EOClbdESjC7Lq4qyqdJHEjTivU/Pozq0yN/
XZK2DQDb8dN4RIDZcEOoDCfuD5G064HzWMQJlAWWTCAeQWeIBeNP6BwPNmQ8aVOdcRMVyKT2r1KL
ALJ8Y4qfxho2VdR/tt4HUQrh0J8K2J7pQb9Eb4tNbAI4pYDf0fl1D9JpGS91Fu/Jn3/UKWCWTp5y
ZwhHEG3iYhklEfhZ6q7j3htS5o2kZ8j6ESg2kMUHfUJ4c8pPu1ZPwPfNGG3HR8IyrlCdkMo+46z1
uDlqz1eMMEXfk/GQaZr1TE94qClovfno6ymi9lTdAwtcXNV9anNU8riz8npG2WftaI3Ma4J6Fobs
HiFrF0NCCfkEoYkokq8s6Z8s9aTD0yyR988DFS0N3kxe1kxRNn2fPWfYlvPqQ3LxTvrB5GKIVRht
Qz/M6YTvlgzeBgDY6tezuMX1RaGVJJmorKYTQkWO5A7OPtHdwJ2jrQWUBxNQxPNhAg/KyHWmd9Cf
XZPhBlitIAfPEhuP8Z5p+DgO7sHp/7TpX8LuUknuUlLN0dMLepLcJObOhnkoR79XsqNqwB7TlhS3
2h4v0LueMuCZDvMK+8ijXUn3Lm0K30E3/UpvIGvcZVLxFiq7qW12JHF2yWdEEFlljteOx0/tu2tM
m0LDn7f1c0WQUlTAh3cjJen8c1j4MjwkjrCCbGHfiLWnyVOf4hKd51BTxEh4mNevRw+mwSJaNNK2
GuFhLkqRmELwR8Gho9grqrLCWsm3lBByXgt0A3I9DmCR8JtkboczGgczktfW9QhroPGleXfiLyJ/
4CbecizsveovOYQzwqmWD1N/rF540cjfZb6NfZeEvU7ykyL5wnL1tQMS3vKxYILiyVpwHUQhjC8f
L3N5cun0hikc5CGZ/Z6sh64Jo5EQGPXfhABBU7S15tTMfGSogkfoyC0WqXMEwDDCdSzpxYHMaNqz
p1Cy0MybYpF7iQuH6CjA2RZi4oif8Ttuu2NcjdheDNKUil3jJh9Y9GJfRwW8uB4rSwqFJ4HkLRYI
It7fCsZZS623vW2t4gVdW6f5BiqdBGRjIpxhyQkAN3HtxO6fYqr/ekWcbUu/UUZ2VmV6KdzoVcGJ
aKCvdnSs9ab2qqTlvdCGoG+p6pjNnar81Nhoe5g9RYVfbM3paCEJISOXAM+UAokBZXg2h00CChED
+GaZ9bIQt4KNvWcxZ2DBjEB6D5GtsTldbAD6BNJdjPlOqg+VuX0q5kf6mdfcUoPPxsLMC+8Y5fY6
S/t9Pqsn62F9JUaKrHB0gu67GCach599iTpLcdbJuI0weMv6b3CvrbzB3aKM6zAHIVMmFifVjiCC
8UP1AIpK2WZEXa3+/NDPdigWswEz8N2rKn8SdALiQk6fVM8Djk/A5TSGKi5jFomCPtomfeNv9eO3
Scq4S3ktmN6o3TVXQffDfokELhlCXAvIHo+UTsC5fpJfETQ6quIqDzORniQxAVP2Vo0N0gNmaZca
oQQYCL2xySPqESH/mrgvzsBhiJwQMU2DbsoD56X2ZeUiwqHyaYs4uAbbTF2ukINKIgLHC4MEDWNr
+z9h59EcN5Ju0V+ECCQy4bYsb+iKpEhqg6AR4b1N/Pp30G/TYk9Is5iJ6NaIrAKQ+My95ypWos5z
lr21zo3iCqKKCrtLwENYg8mgLNEf0UgAxxJNYj7hmr3M9UeBCt2uAZwZOHHTnYbeVSNSHsS8M3hK
vG2aX2KPZxPZkelFBNLEd1b+xiBFZgczpKIus5NBa6YhKUeeRnF3tDCrmr9iciD4cuQCfUi5Pxkv
zZJ1sZufxtFY0YBulHi0g+BqiC6ds4+CX8XwintlpqUX6oaDpph/JCyCCBbIX4XL1IIAte7RaX7U
8MTiiz1esF4M7YVYpM7Avts8YbTyFa9sdA+86Qa60fyLgBa22LG3dwsUOcygGEXr6jGPfiQDOlbG
NSg6lP02AyXW+949M1+qimQD5mrBH4n52rQUZPgnYHjh1ZChuR4COgmG3Bw6Jm8yXAIVcrymvYXH
vTILi78O63346GQPRnixgpsYmkr7buOEz59sDq3BCddu/yTdteT6aDpQ/NKrnL4hVUQWAeOnDpHm
pkYk6juPOTZRcq037JjWk3GH52WfUhYJnewa/jbdoaV45bjc5+lL2LAhhIRQDc+Uc8SOJxVlfH/j
VCvJIqTtL+n0U+mPQB8GiYR7r+MnP0JZ3G1zxMW5viyWq8g4JAE5letmvE45A6d9PuNZvyJQAZLU
7D+q6JLGJzm+QcmQ+iL955IHsjp7HL65ccmgZ5q3HrM3H8x6fDCRZYQsNWFZZetxZpQw0d5UP+Pe
PzvI/RL0bpLxhmfsTHTZmPtZDp06Kvw42TrOfV2iTOVVNrN4bxeBFUm8qChtGmx9qO0dGW9XGbtz
TfFb3pga8hEsGwc14I/OF4gR8dTNoO2qixv+wubUIHCmsxNI0ji2TLpmHK3cRUdjOcKXdNIHMVwC
zK14ioClMXOH4HNgZwMlZ1xH6TNxI2hm3PlDjddEeM+Iu6yKaYskimkbJObW7Bn4MNMhbGnRxsN1
0ohWXai15r6nvfZGddB6b1s/bHHW1UOW3SgMgUlOO7DV+S8E9378Ix/vquYm9DxoIUepKXUp8WEu
zpfe+znB13YpUqxDXh8LWW6N6VgiePNfXL1wTuGiDSw6Nrr/7IcvFF9byYjYQ1GXYxnlUqGPXMQO
2ZVlJQ+ytdeybp+GRm2cyD1PCbyXUR4XyQj3Q5nPL41j3xawLtg8PzfSJvTF+rnEDigjPWlvwbd0
d1MMtSjg8bnkXDAHoYSFqR1AGWJ+Fr7YvlaGYfDUn2sZrnXMMf6iI5wvBFnP9zOjwRBxXNPdZ0zf
ZnB/OY9dmZ7mYqlT7qU/4iG9m9JHg8p5CQcSNPhRnvCIXsn5STHxGyIAr4Jo7fEQh2eDrVAxv3TV
+yAwEiUPJUbGtHmNhrfWOMTsw+ya5Z+98GZu5+HF8LBACLgS1bVFLQY5FU3ztDHddt2W56H8LBD4
+LOzbqJnP6tp7Z+H+Upb1U1ZcD/amK+9O4w/LptoMwXocC54OUczGSmEeXC9tPMjLw5ThAs6PyTT
YydfnN64T8hMyVE39OpnMfN253FLrZA4LgZeKQCpo2SApX4546skS4rpGPCqFGn2uejewpAvF79W
PLTXlgMDzbjGeRqOe9k4bBxBxN7FoUC9xTTYu40QsKY+gfHlS2jxOokt2gDaK7I5XJMJhN091Kra
KJa8FileHdKIWJ/kMlPOeKF/LKEjBdOBqCI6ikyy4NXzfjbJLk4fJCznkpmzaV9qlL4FV4Jx2TpM
UbMw6TBOuLJpNOnPUCy5/pPU6aqUx579Yr504JQ1CmK7qnP8Ff0L28l1G2LG4LssS3+l1b1E7JJj
HYJYf7RS5ImYEtzsV5NXh6gOzoDTj6l1YxhfprxpWSg6dCei3DLZcIOQf+LjUzoWKE/HhbfM5p7E
dzSFnPZ6Z87Ptb8NqnDTuHdThyam23rTIZOomZKtaFIU/E+h/zK29TqvOMP5pMQ0rqxp2CWOv40W
Dl6BPtbqXhPprkTMaTiOK8ecmI9StABZaDlJG4TQmZOvnfi28vrTQPUOpWo3J9QuijDUqmSTBpKD
GmsiiFlUDzCtTmG3kx5XvUE67mMAx4HFtMrPNEguSfA7aAsgfUbUbditcNYuMm7UEvhEmaKld0RT
rXT8JgQ0C58BkLeKsDb5xn2IvdK26uuJ+VHV31dw+RguSsNelbazAXlZENiUoF+rYn+T4uAy2OTW
KI/H+cSWYN17zW4pe3J2ozNHtkL5L1iSOIt1hhQd+4uiD2RUjUczewhI4csIMUqSo645w63oHPXZ
Vgrj6Elno8ivI2GbSbdY46jeY3ZlnzfD30YRlqKQ761t2xjXMKGIZOco7oN1QL5qg06TqCQhYjS8
CJl682x2LwWTAjN5isXByFA0ZBwzDFNa+33EeqfamujS69LlC5OYocFYse0Wc7IpsW2O/E2jm+zY
6p76mve5tj7rerwFq42OkFI5nu5z7YGKwZIG0/8UZsbGldWqBWoYjrcZt5YKjQOV0TEGYsJxtQ+E
d1TBGaruXocHzLRsBAS0xm6lDH1vjea2K/xVw4Wrc7o0M0zLTeC4OyegnvPfrXT6NSfMsVDkZCXb
vVi6sJxm9EFxERgXSKssVKRjIe0NAkq5kBzEZFDJxk16/1QLKJlZpY2jn4bNa0bnd2pKL7gZXFlc
+rRMiE1QwQ+Ab8O7WdYuwFPTxc4c8RRXZiJWCt7hbT7HGRWX4sL4BFdyFpZsUjLNNEBHNszPoto2
mf4UnJyPxYD3vzPna3BGn547A1v11GFIudONgejGJFr29QkR3VfCMIhLig3fucE2hi7OjhULXwP/
FoU1RUXeaBupLWqdbkZxnsTNiDh5CB69wsx3Xb+wtYok4ZQYm/LaFTJmzRYFq57gToT8QXzUXQ1c
H9rvzjF5i/o4GLYyj6HwJQv/2SraZltZVnhrMnq9CuLaCBYbur+O3FDtFB7EV5JRCgQok80MZkrq
S2x427LObipRwwQHNoJFta7uoJafBDFKfoSWKHQwZKRfbsKxtm29zllVuTW8e3kHrdWQob7xqmqw
EQZk7V7G7LWQV+OwrkIdQr+hYQAOOqM2sGVgI9SX4R4dQg5Tqmv1ZfL1tMPamF/qtu9PJbbZWyMX
y46t4pWftLV5Q+2EcQJ6yMboihk5TBkdmzqLr4WjITHgGy62VsR3VSReuAZ6VD3UheQa2Q0a4SKw
7/nEAP1SoFHYwvxlwTqo8S6YpuVlWKKixMVBGpQeStaWST87H0xU3eHK9RQzZDLsQ8WUIEUtwUwW
RWTTTfExMUwosWVYho+JzfCV24It4/8T0SpJt1l71TOulWit8j7YTV7JvjX2zZtQkaEwa5VfIqPz
WGW0lc/RP9jXMjIMkJDwmYkAS3gV9kEHXLXz2w6GjQf0H6Fs5D5XDBb9q9bLkwOXIXw0g8ojSdPN
8Fe4HjW8b7Zut9Wmbwyb0M+ZiUJLds4qsvAuDUW6a4j+uUuZ+P4lt8f6T2bLksngC+YQrmXyn2+Z
DErg5UtnQjrUFLwULjdmm7Sfuu8PIXHSftZsXYlmBUtl2+XbvI0A92B9Qk0CufbapXYwW+poMpm7
qXoAoPljQu7253SP/2ZqKBNx15Jx4VhKWt9+x7wIZrccAOcHHdOIYPQxmHFKkaqNgBKQzd8iNZbk
8d9yKmwT+6f0pUnOuZBi+X3+FakRzHk4exxB3Agw4hINcK/0k11YOPtRc98mvTrUQf5WCfEznBpz
UxrWpbW7kzLJHv3zZxfqf/0yUghhuo6Uwv4WqlOY2s2xZpLNG/eLxwcH9racMQwUMLF5VAFskcSY
bnNryUQuBjxvtkFMTRTnG+UuU+my91aOKMO/fE3q99Rgok6Wr0m6PrcOo39SyH//muTseaOb+XSO
DX08lWbX8l4mh8qhtOyb4hBng3cOKw/ZyIzPdm7JGaxU5t2RxdvhLO7sn6Vh58+DiPOTU8firXKn
gaYngbgt0Y2bXptvkmrOX0vRAixaICQo/lzbGtgSWCMRV+YCWCJySNbgB4DmTGIZKET7QjftsdPc
IXaPBI8xmvWYmQxpeyQfuUqx4jqIJD2HReXI7vXOtHxwSoYdJHvolhQaWTztXcZX29LKml9kMbIW
ZzWBvOPPV/g/dzfvNdPxXIogx+KnfLu7BSoNs3MJD8tLwJks4yEBdZc0C/HEohb6S8KasP57P/32
45Z//6+bWy6fJo2ZWkPP90BfFSNQPE5+jGZswOt7XgaY3MdLClVCSo8XlVKowQuWM3/+3Aj9fv9V
AAqZynLtZf/Ek+Za326gEhhlX/dmsO4NZIYzvTGz934hAxv9QZfxHno9Ot77SdxiqNvpjvUxFR9I
GhK78HN9JFEGsxkfXkEt212nDKMl+zdhvEOrRrt08JpbkzFoip+tivxNX86rim0/NrIxY051kwQE
tZGULPicEumpjx6fiKI3u29+SE3aJg0klHxeTV+2+yT0uVHXY/ILiszGaxFfBCOLHQZOBqim02xP
01U1doRoQACKeHEnLSJeGAvFqQYGHUVbT4OIfpZUaw3GCmOisJN3EjcGxgiX0qPErtEMJEWnl8Aa
eHX24BP4x7Tyqw7HEhEbgKz4PQnXKmi5C2/j+bvF48yQR7AvDfWZ7B8yTirDOLkIOPI2PSswneXM
m3gg3S/+laLF4TVWL5nBx9TbhhDo03vTuJ6i5xiM+GxTvS5FP6OELCD9s7rNoOb0zamhAoyYBLrS
37k+uyLxMRkvC46CKAz2AsYjpc1adR8uEgRG9ZsM63VPI7yYYWNr2EUZkmZEkQMmUCaB5KR+zq11
gZl4p30auwbL5rgPemdFFgIu7OiUM52lyF2DOfpn9VG0T674WXef1eBsB4f7xXoomFsDRcAR+9RS
Ic2lTeT1i+TmEQSRaIwZNqJ5z7p3vHiTtw94TldRe1P6T56/zeq7RHxG/ozW5dpD3hsde5ZuHWIY
i/3+EIzXrb5p3S8DfJk0EWvvY8TBZr1x/Z+6+MotzaBWrUMaGsMTgH4cRIfRJgf5HvDWhyXi1ww7
ihAX0JuUajfgKcOwvx6WzAi6W7icm5rJOaMRnwmTFQE7l6yQVHqvWxRjtAXI1JPdQGlY3qPAIVvw
pw0zB0HWmpDk68Uv0/xslsbE203DxnAgtgB3AY1Gv40bGpXljXY/kLGP5L9BIQyMvakEIbB4eJtq
24IiJ4ZyTY3A+Bdtdb9rsid3RmKMjt2Na3ZqVG5+SKIVmbL9DG9HfxUTCsqquO3Vi24ejFmuxsne
CDO5dtRwbN1XO8RqUuyHcNEckgvMahpxX1k994QPd2xinEqsQk0Um+0cSV4b0ISwHraqbtW62XUf
Wzt2e1uG90sn9ZdjV4lv769/jh9J6ooPkkZ5/vfjJ5msSCmEVgifSvxp5aoRSN3va011LOCyFUwo
Rh7u6SXrfWYYd6jAriZ8CrArVk5jbBP4E0gu86hbFS3zzi5N7s1S3KtKths0eievgebZe/+omYKV
7Egstz57HAxxXjJ6uXEsXs/JoxW/J/TaATzgyT2Subwep3u7b6+S1kQHRAe+YDN+1LogdbaCvUKe
sgmhy1W0v4SrMGtmlC87/v8xD2vYmPeWaveJ5g9nVbXraLHsJSNeEiIkn4Z63KYYSENr4zCggPTD
WhQpDICE9zH61QoIe/JZESTRPIbGa8jIOuOU8nZ9+FCi7y3cW78lUuk6Zh9a4nZm3R2wUCRMAIQQ
rBXGvcZy5y+aBH86TO0XIMR9G+GAq+eza9ePucevrZuPJk+u84JpMOxbNTaoVtl8Sbd9ZdYGRuZN
2cgUS/s0tdE5lRz+JbEIZcTd4z6kMJoynV3MNL8aCBRuJ5goodjEk4W+E/dZR4+dlq/pIr71+2NQ
djTvPeBB7LmQq63S282ECyxKKqvznppevBZDdugYP7myJUyM5m6g63AuldOC203WVv7sVh6RKQyH
y59aA0zxnh3rM/AC7uWDD280Kegxxp1Rvtntj6xuT/2Ex4lKzUHZrqE1OynbQRY9uo3vGpOs5qFm
hENGS2yBernk3XQYFZrobjsQogNFtwE2LQE3EABQ8H4p9Ynow5UIX0gxugJpussEhDWx8IhJXWL+
kqWPNq1PVLGlQ9XhDc2JYEbGdCO0rX7Hgm0yNerfPfM2jz8wqoUElqxj99aEV9W5/1CPPID3XefA
Pz2Uzq+RcOOZA797dvW74OKazVMC21mPR2LXN77ALLaL2M14APuL/KMaoKIzFJix00MN39T606fI
KPGTuvObC1LaIBssYzan7Vt+b8M+5diqmTFiKCSWSKdnX39AQE71rjJ5xjBSBwr7IVsdHw/UgwS7
L6N7jKmrLGGxj6llzNn547gqMSa5OAtgIy4v+zb60gTRyJEr/uia+TlFErAaCUYhCbw+Al29Ei3o
dfEo1a/YuJm9ywxjwF+U3JBY2C+yIDDaUwHFIzx0zPDSZm3Hrz1BA1hwWwsG9y01hDldYtYKCoZm
9VWpL22L2xjnaBc4tx2YgdDYTGiNdHaYDabcVByV+TEmHNp1+s4keS2AVPhD8RLDIJ6phhrQPFSy
ctlc1OvSb/Erdo9zlpAXEJNGfzfU8kUb5zQgauCxEjsjAH3ZnSP3ddLoOZqV47zBJVnlCz16/CCE
CpV+rU81bk3/HtdNXd43Tgb0e+vyt884BhCUaI4RGH9XfWOvnKRGsYMWmqwMJ8Dc++JOuz6bt1rh
hZ0vcxmS35DhDXnVqll3GBUQ+9OdoRrrgpVR4p9CY9/qZWnUMruyazINpm3RPhi/tItmX65Fjj44
fp9RGk+sw4R34qlbbpYufmHHEJFSzHu9vtfVTUKNh3hYdcyNJ+z/z1hn9kEy3xv+fE5cDNPrpisI
ovC5qZnNa7/Z5UBRor+Urt+SLf//zeGJpe3xCZiT30IedWMgRqsX57xTiBM0KyBTBsHpqknNw5+r
ZNf7nz+Mwa7wfOErS30r2A3tJWU6R9CkEvtAasrtOMizM61T40dF+03hksh7qz8k1FiGwsA3Mf+T
FVQl3hTstDLU77yAscLVYu+W3qGlMoHRb3Q13/uzYf0wrQMxV52lV35zAE64tzANFg2T3XdTEKWq
332If+h3RJHvgC7gV0eJvsCGgqsm9LEHMh3igDeOMj+QB+bL84TaA4KaXdyUWPjYe7b87zAcBkb2
BXVIV5jbkL8JmCWy63eju1Ftxtqb9OZGMq8Zr+z21hDuVsbvAXrSRXCUWsVqWZK4i4KhN4+ZPnSU
IBbOgsIRV7a5XXxH1TKgYp65OCTqhRFiw/GP1JbPhfpzuuPcG7L3hpxGcyrWQ+Ovy/5Ol7zjssVH
cO/psxyAa86MhPlD2eLoQzaROC6Vy0kwQF/A11N0dFErjKB2xpY97CJ6D3DLXEVIPT08wDmgguAg
9A4BrrQvzPFWan5w6c6jYp+Hr9Xkb2rYFe5ti8M1Hr8c7AolhawMfnp5dTIScqMj9ZQo91Ki1Bkd
ue+ld5yKa1RmkZxvMLzRyL7D2ADmKNmv+CczSUgfIhuJ+6Jn+JhdW+O2nO6Nyd1X/Q8P4WpoT1iT
9jg+897buIKNvXtAO9rALvcqG1yHB8iBMnDGKrMOnZNhM6RiG06B781r7VPdLuXyYgYD644TpOyf
/okjdBRPtwb2wj4UVXtlxfdR/TOlcMvcm9I4iXTfRz8V20q3JIjI+wk3e6VMcWht9xIVl0prZAoF
fWlwqNrbqmqeuCJLvntGr3M/+t2Jcr3hG/fgNHfOXYAmAipT4Z79XxkquzJFcRFtoPhhHYMjZPJh
mQny2uqny4Jwq54FK9NZ4fCBkO6luKo4tglpptb2L4mFIlHf+uQ/tJNBltFTB9qNllzuE0QZVX2s
HHR1IwFjISVFX07wfozUvrIF/syJa+xEp94Uq64NDw6wbmdEbyRBC0TZF1MqAGCXzMEhRJXXoEIi
bEMZiGqyV8s9KPoTui0acgEKAp9tpon2mHheklsGFtxvV7l8oGgzwy8v3dqUnHKATtte/Pl1Ru4g
mNlhnfTMtWkeChAA0v6U6hMG4cHBcmKrAx6jK3ZJVzFqIhGW1ALBi9+2a0WAegLBAOJg2NvXZccS
HH4u2eqzc2oz5P0Ij8fmELv7GDak2bJOJrCLuSHo0J3P0swMOFOehy5Cm8MTQ7defAL0W+Hha/Qm
DHYmSqcogT5X0nTfTYCubArAgvQ05S9AWKQT1eNUP+TZsJqs1z6HO9fzJhLBbYMppMCCZ3O32ghL
kBiHyOrs9G027xS8h0BiVOl5DyLN2rbjG6XN0N4K2PFsO3KQXrjDloyeon10cQLQGJa4fQWKIQP2
AGg1qNJucDu2lwWBKWjhJWbyULHsGrZjj7Uhdtapbe6s6r3xUqAxgo0tmlCy4oBZPEX5a5reWT6c
h9Sljur2EWgDuwF8gLMJZSmgJzPHJy7PFF/j4EFue3WLDzb38LowRaYoH0LAojU2yoYxOLPrZgRf
fgqtdIGDoj94UxX0/+nESBa1TrwaTMRU0ZOkTCFGJ8oxDezC7kaz2Cxd9JXmmxbvgmLK76/TmHCG
o5ju5wILisWNK46Zke2bvH51FEuDWR2iaXoJ6n/yNp7iqbnJxOOi7kScuMHbiiCBuaNms6RQeLA4
tULMSVaDcuKrtfiShhrQzbZKb+xUXJmCG9ceefy8dQp/iI8TmjfSYSHXPEaoylFJu9muGE8WNON4
xo6/jYxXHWLRLlMq7owUlE+dnNC9xzxzNvqQ1RSeajDIhHcxiI6KHfBRRPEOVJZDbpCocWPMTxXq
jVhdAMMEkAXaeqZlkYeoR9oA/xwAdVMfGpQA2omuM4vFfQy9tiKuLXxNpmxP0dX2VwDmGBuxJAEt
urWt8FhX1gbY8Yx2yVFPFc1SVBw8EmRaeqZivJ7hAYTZ3h2hMwiAGTe4nJlA4kUBQlMPUEd62Hte
jEjtI8eSHYOdUAFbi4DeLPkkYgnIMOWty2GFupRWWYx0ahP4yuQ2oOk2WHVZ4ccwdMe4eUkWy7Ib
UYw9qkWKkH14kbVXyFoyaGaJoOqdoZqhEEqpk5k58sxewnYPkHpVOh9BXq1s6961IaaMzXZqqfqU
vyu0tYjPeA2tQh8vWclbDTGkYHFmAdo13W0N5ZAglP7SIsQ0aS6r7lddP0XYTOrolxX6e29u2J2+
ipyYiUfD/ILmPDp3XfqCqGnse0gjDCOoT1HGkEFYjvjQSC+lZF0NAemnBwF5JRyPvOKC6HPKN0P7
4LaP5GcjSLiOuV7KlPe9X5HR/AESGcC8teb+KJJjDFWyYWaQpc8Du4oI+n7MHeBg2dFkhhT18zA8
Sb7vWfo4+/AnQkQNv5R3ioMvrHF59hah4J0Re/eCF13yFNJZdSjkeYu4DANSF3pOP9Jk3ZMehhTz
UpbyccrAfeVwnpYiE5oBo2xevm8Ckgp15yYL7sSAZxfUT1bdtFwRy2NwGcLNWmqNc1QyZ4lRncRw
jdg1DzI+gKfbYxq4Mszs0Cy2drI8aJ4mxPcj8nzf3XQTIMkcxzK9UKKsowm1nCiLlvqHrlhN4hgl
ejU7jz7m2MX+JjVjQsRCGzsnusd4zs0ew26zNOncEOOmrI4O87tURWzcpyuitBmyYwVEtakvfW9u
vPTc2x9+AsmLvh/7n0jfkSW3LYm/5WnWjw5lfNvdmFmy7cvuxMrvoCMP3QW+ThEf6tR4D4aYs3p8
G8vh0yKMwUO1oD4bdA0zWISaWzq8a8R1zAth0gc28TQgxZUXNbD2XO99TKsNE4PN/Pnn2vqfRc6/
Fj3/1PHKtNkqeYLlklgWQf+ahYdTKLI8gQaAq9lFBKuGbaMxNgTYlN6bLDY2vodcsumJ+LRQv52F
d8/oOf/Mq0RAq0zARhigI6Hls/uL3OBvsfb/a0LOOeaTam+SmP59ROXEcR4yN+UXzHWxQYqqVmGX
pny5k9p0IsUyPJm+uBWJSYNWe63cCGx70HUjRCx1AgD5z1/Z/5qZKcd0OTp9R7Al+/0bi8NhcNu4
DdY418wbQdV4Z5q182MYJiQoo69AraV60H/5IuSyCvh2pWzJrhxVhmtZwv3WcWVGLFqVk1IzNV7z
YEVwf4dgMs6lQ9ZgF9j+bVD7XQOzsho3sZEaq9lPHHjsgXWfEn8L1g3vhlt3LvUMh61dTnprJEwW
fdPDjdU2ejcoWaMzpbyP0gSRq+GNt0VkIeryVHtqx4EzPkrBq3WuQeRAQjxTtWx4lyPCGmf81oWq
f1ZoqMgurn+1tQMzb1oWclrrjVXl2V/2ot93Ocv9a2MTJLha8b0ww/z9apQ97RxTMX8tomAGLgAJ
Korcd8ew24dEUd9WU0HP1HZql0zwk1IBghptFCsvY2ie/nxr+P/rGilh+6yTLcv1zaWR/dfThPfD
s5Ow9dczONc5kFcOVUlNNWoHJEYD6Xbqg+2M70ZGjLBnH5qAQ3TqjnM43/Iovog+3qZxD7u639ZE
NyCo3JMYz1znHk3io2cWWxXMvJH7V3t6EAX27gTNrL1trSXCiGkPfRpJnyv65XVf1SRghusaBU1s
6S2rZQyBeJsIKBFiBsJqMFLBH0Q4Jgc9VKq2fADSv3W7hw4kUopzpbaqjU3rU2b3rr/2xvJ2yB47
VvRIx3ki8QCJS93foQw9msG+XeCjTFwj/3bCRDCw9aT6TMi8SDAMZXd9cRKluSH4bRjvYswoU1lt
JsNbO1V/kMHJZJMbg2903OS6Lw+Rc8LWw6uiLyndrNVkUrZjSRcWI2de4Bcfm/Mgh3PJPv7PV/Lb
RvKf2+rfF3L59/+6kB74CvagaK4w7CvMCK61AxTpYLVLCyKUAM+Nfxmo/I9jxVYgL5d1oGNzIv/+
E9VUKz3E/ETLM8frAljEkz1m40l6MYCitmK0Fqbq8uePudyP388UTn3Xcxwbs+f3w1WnRqm9MfPX
WvQkupZuf0kSKg8z6fq/THG8P/8o+W2GY3kOSMA29dc+kDVhkLorZvN6ltlbx9R2HdrYNJNkfvvz
B/yf54PyPJPXhysl8oHfv1aTFGuPnS4pjYWFL8gE9APaPdlMVZFtDEXmjhrr5DS4EzUDQdrrqZ2g
okgfOkI2dH87rvz/XmYLNYUjXN9ng8V/fft9cC36XrfwTifesmKg1jTYPsLHAd/+4aK0S/oclCtG
mbLrfrW6IQchPA+Zs3Fo2IJBbVTIgqunB3Ubxj6DuiFoYRFToVzsE0Bkw8h+sgiBtXYku4WYpHOI
adCGZnAS+YfAXTbbPZSQD8eB7hHYIGvDJVhr+HBmsSLPEfZMuXOidu3nzXY0S4ASWBRZXAnstoZ8
BH/PiXLTsIYdOf7bngYHhzwwzwMltT9abJKxDTo10VmPKTZfUhZ3g6C4o/FBk5Y0L1iv4PgjowHB
auZY/iPs4ywbW+CZhU8YnHU9NEsUwLO51HlWsI8IWZ7yF5c3mZpaArkwFC8oPxuMJ+kJFTvi5ENV
NutNKjSCCQ1YPA68NTndxX7EYlNvxdI3+CgPbVKcMKlhdQWOk8DIYyDYDsHOU8Y29oxNH/ySS7Iq
tKl85Od7WFAm4EpEsZkBr9vEWE8sCarmp4omDsxoHQfTwZhPNktbi8yyobu1wJRsTFg7KnAxK6H2
bxgbE/0HWhORuF16Kz+Jgm2T1vskoF2RchMCwJji/NPEO2e5Z5OFqzk3P8rExJiFTMDD7bsQzPCm
go6JN2IEAqY7httdfl/U060lNJcoXQiaOQpkclQeZzbL8Vsx+HsiajBs5OfWjLYlOp2gGfmY7l1u
eg9d1r1lKJDrIl43Q7JBFh31+Ii4xhauxy7vb8zuphu7g+9wMhnrIeI5KV4QE66tHrNrTqATX5X0
rG2ixTrDIoLbFWM4FEtSa5u9wS2YKi5TBQ9sUQoDnPvL0748zb+fZ8vTRVnGK9i1UV7+/nRFANjN
LODieImBhMDS3SZEs7mJUol3TGPVrOJWvbhGHX9lU5Q8JkmDH8lqq3aP/n1xgXSiuf7zb/VNvsS7
hF/Kl47jurZCUvX9ZNd2mFaqNNZh7I2YOToDNm01/vzzTxFL3fmfz/6vH7McwP96ZWG7mykMKy6M
gzcAZm2BpKQx8j7dTUpEl8Z0yntXy+DsmIYH04pNjZln4bvvxtZfhFH/fa9YEi2dLX3XtEzH/Xbq
6tG2y37gOghIJPSUWLII4GoZq3WN+fznD27Z32VYyzfMi9O3LNviJ9ruovD710fHIKdzVFfB2lx0
7fG8naOnrIE0ydPM2NBIWX/1B0VsIB7l+qpHg2XZr7Q5R4dDM9ewLYJDB1CGfAwrgUeIBDXMD0ui
aVhM+8ojABMSm5MCBYTXU8LVDCKMajOrfiD55pUX43svz118l4FKEVjJKuj6IXMoUW4iBWIztk7O
AsNkmQ5ER6uHEndCG7HRhK1dsx3giWdA8ksY12Pr78irY7LjA4OB7cTkJEVoaiomsgEECmx4ctHu
I8ph9ayslygishMche98pYwfuwwj0GA+1QHbJrbVfsb7NbiULOtHKVeduavr5tgy5azNaO2UaAvK
hbsHPfgcZE8OqhW4DitXnAI2gBqLusELJiyY6ACYTcDAJtiOmDWFaGgsUD1qoh18WXz3ln2GM3uu
CbKV+F6yxRRdwXF9ooEzGfVmDKwjLVDdFrTK0Eti0g7X6NyFeRR4O4UptgOLX2hGUI7bVSYptgpz
U7TeQWIWSjAOVNHRtM9x+ctjTp2DpwuZuzcAxqdzFb6J7EnAIu2ctzHt8LY8wyOvx+vMqbm0ktkz
exX55JDSUDvjeRKXqfuq5JOXjAxmU0DsYldR8dl6VaB/UcnHAuxO2W77ODDcAqsja4kWoYl0MDkt
kZu3Xg7Ql1wZj5i5Hh2WjPEX4oIJQ4PglpeC9bVtbCU4sWBi6OyyVFTbwpv2AC2AeL9poB72+0A2
qkZl0Vs3Rc4LxGQst0yGt8n/UXZey5ErWZb9lbZ6HnQDcDjEWFc9MHQEQ1BEULzAGBTQWuPrZyG7
bKaSeS1z6uFaWRYziRCAu59z9l6bz7XQ7n3vOXD2tYpsqcACilmS1iwA068xOQm+VnuA6ti/F+ld
VPpT7htsr1fdEtAidIJml2gnaFcCbkft9BH7n6n3ZnTcYRH750rKDf1GM6zYE/BLI1VUecs2qt66
fxvss9sT20kmcosHc2AJxzQoeQX0YObKcKTtD7KSA0b6qeNccife57VWn2Jzix47N++C9ijhk0Tm
DIsFCZeoN28St2AbuAYIRoZ3DY12+lBpLz3bhm8BH3kT5tlhtpIg72APGuFehjX85HzBFE4J4Ssy
ViEdB2LezsqPKo0q+EGwQTRwvqsmW4TtxaLvbj/E2Hhxqdr0po1gn1SvZX7GJlma/Do8LpNfqZI5
SUqc7umr2wnGfnJOsq+hWOvyQGqZCq0gGDY9T3pVXt2OUQispi/fO2Q+YwyUcCANQ7AF3ikpL4pE
9hQKiOD40qfWGd+WQZcxfh5GlfWfnGsC+yKG57bs+b+5cZdV9oZTL7TXgiMojHuLSCM9dplw0sNw
bjO0aKHcW/HDwLYd41zquqcmy4hpPeIBnptNO8u6dtGKXZUsEYPSe3WpC0EWEsISH/Sm2I7FvY0H
r3P2OQeIok+WOb5q8xmXTsp+UPCkpXJLBx8o8WMAJMfF8ojMYzBSOINXQ3/1UeLrGSgDhgdTvi5C
qrIeNp2+04M9ytZZG1OKQVJj7h4nqObKdSGuGcoDVzFneg7SNYX9o2Mxm4aUD5W6UOXVEAdrcl2H
C+b0MYiOWqKOZcqSkdaU07BXnggolezN+Lxk9apirbT8S0UzFT8cfYvV0HxFzOv8KT6FhdFNSLJ5
CauRFQSOtnsT1V8u901DfHk+XjwEhJPfP9rX3q0g1ynGcChSEsFWJM2o9sHid2RY8ZU31dwIxgLl
U2Lh2Do6RoAojvHO0NIvPhX2s2AawOHTUwg0Vxqape2Ni/NfKBrf5SbQjG1QnSIMhi1q/qZydhLD
gaMtLZ2IZx5XBCAdwaHKSxt+CaJNC8R3UADy/qHvD9BOQPAxPbDmZnuCMwFJkGUXFjP80plGjEGV
Yf2AdYlodJu3WL8C3G7MuIxyXNZtvWlV3ORkpfWBgZxgUZFHEDT3Ova5UN2F8RVx5QK/1KfB4K31
78auO4wqXG5yOZvJ04mh2Jio4qq9Dp1rheeI0yFdaMSTDIod5ayZ+rlB2ORzArUY4LjWM3e87g8z
tDyz3ngsgYWXDIZ8BUtXy03MMzNqX6Sb7ksBRa5n/l3wzOVyr9aQfXX0U9i+NT/aiRHjiUalU2CL
jogExZwTlPGj1ifrTlZbMqszfjunmhu+BrWl3Y1l0NMvFW0RC1WTXu+bSe/zBvgcL5+Rcm7PoGxP
cSE3hkmokbcd6BFmBAw6/JwvkpcG624+Ohb/0f1gSq+sxuRqtcxNSTKtuKlxDbPWi+5L9LeefA96
ssnuNJeaYGMj9JA+Gfb6SsC9M9jhMbdmpYYRFXUr2nUvuVUpM9AZGcmmq4KZgfqor8OFo7yn9bNW
A6QA80Wd1HLoDtsvtRdkceEyYhdCIBMjWDOvTsaY7KRMB4OBaClGTjZ75aB8KNqq0fHN30cVeWIB
/us7Yr3HcW3ml0g7Sp5YYaJG3CnTsah47NUnC01l6x3kgHgvHo+u9+Gy2QtZAY1CeudWJ0HiokJk
TAs0S6WjpjVkOLBa6HDQWeqjTt14471nsI+hX26earNamDT78aozGBanQQznDv63+jp4jxVJRrlZ
nyyGILk+br3wVcvzDXs6mj8QkI4GeJLcTF9j5bJL/LK5Ee10N9q3GfWcmzafIQSjOhdzSbRm4QDg
ah8VzT01CTVMiiCJbABsu6CNG5Q2EpZLCPSzW5XqaQCVFzP+BiMCyjI5GRW6y23IulEEqKkV8CU4
ZdHKuG8YF6FgfBE4XzIjNV9qRNV2wHCODHtGaQSbOIsOh2zEbPuJJFY2+ZWPr5Vl1/BenPwOfNGy
0yF3wxzxmcX4MYuG+9YpDOYM6KxVsK29c5zBsmBZoRjcJNqjlZYQ/LJZCB+nTBlwlcDyW2WdZ/hu
2cOiivNf9BRYB8k8uQaok1vrSN+gWXTd5964inhfZhTFHRuSNokjFj6n8GgSOIIBS7VH2WLXpggD
rL7G+4Xocx7Ez9qwNfzrREEEarobxNyQ7Ua11kJ57hDB+9TZGs3eKOM4aMCSSRc19pecsy5+ti0S
4BZpuTEUmB8JP0IMhRJ59OYhfi7QYRbHXtK10d+1nFGDcSHjnUOdPAywBRghJQgKzZ6wd2TbHvEP
6FGGYh62rCnKybDfOwbfAU4lHcVHv6DFi3MrQ22IfqvF4/jiBS+B8qUwaQ2Tp8E5psVJ1p9ueQ68
UzM9UeyHWsWECi0CKYUw6t5bZ1M5BzGi5sRvaWXzFO2yDWVR7W/D4Iu5TKFtsuLW7QueqM3Awi5J
lgcjGHD8Qe+ssO2EPv7zjRu6ixZbb9TIN9x1N1HwKXCU47sXK1dP18ScwZPGQN97azF8ourejXV6
F3qg0rWwu2hZh1yf0RoKJ4RwqHzYBBdeuQY4ycx5BEb2MeZrM+o2g1ff6uyVk8ilwiAaTX4kPbol
uahM0Mgg2/A/mvicxI9MEN18ynQ8BT16fXmh/7ZLi/gScc5wJnBTC0nAfPKGh7A4p+WDX99F0eug
ZwRvj4tY5dAr3SU62RF/MHM3CNI0BhiFauprMowrhlwcpPUFVpRFrfO7src8gdAYq4ucBYc+MmER
IJdpyAdKliOTnKz4wTPaYmT14Bs6EJ8QO0ocybIBY4uBLvC7Wy2udnG1Uds1PFDh3LkdMT7jRiN2
vhzsg8npTPWBGcTVMfJT3up9T/ZcQpNc7d9j+6AHb7XPbdY8ErmH/+CtVd8qP18WDYwEKCHC9O9H
qrK6QMSlOSh+76X92hHtq6h81ciT7zXJWrCM9FOYI+ubZ+j0DqwCPfO4aqnBpXNWGGxLSTP7VKFE
sYCr4yJ9i/JHYc8UEsTEHFSWpSNUhppF1gSLhwQ4T7fNnMVXv7hU1gf+pQB3p5xF+s7pDsT+Fu4D
4BBPW/ZhPU/M22Bi69+G3JX5uO6QjWJclTGql2fVvNWR67pvsbpLo1uMczxCfksOYfXUmNu6fh6t
e8KF8HdM6VKo60X2EoCqVV/s9lwVJ0BbuXUd0oc4OkpwxyxsrIXKBfgfO6dsbrLkpBuPpoZufsuj
gfkCrYAbraZG2ajjBr+1i7Vhb1TMjkm/iI0Xn2dEfcT63UGBzYneug+sazlsKoQ2nrMiaxhssyq2
9ZSuRowVLSi0PpzTfbz00JTjJ4KBYvkcI6srrbsBIZm+cuko6uSOT/QNUKzcQ/kg5111EeW8CDY5
PEdi2zv3STQrtzggRhHdKUJMO54qmokJgAB11sE0Nz918RLH6BbIiQMV/cmdLWgGC2QDLGU1nSs9
nUN0IbGaMucBE9aUi1hR5O8VslPTeWocgcNmj1wSAWI+3GgAEwpEvoTI5tzfktkz2Q4LIyUVEXrg
3oYFzwLb73Hy4iFBoz3WByR5Ltv55DJA5DeuSdvrDMKnnhp9TdcsRUrRoen78gMy4t/oO96U6A9t
54X2ElqWl9rdegnHSEBoqxppQ7gSDZvSTRVdzHpfnqx8z4M05LcV+3m5VXSuMPcrjim7qNpShQuF
+LsNC7TyFAK8zpQPt1vI8eCWr+rwQo1HWdQI4qh3Zv+AYsCVhzZaW6i/o22FTGe8q1QkBFeU7Wzq
/Ws3PmjiUQTbiTOc7vL4dQQBhynps+FOIvgFohA4NCJPtfaFs+lgbxAB5O1dFW5tbYJ5sx8SUEF1
t3TxovjP0WTw2QycOoSk8Afxv0DaNa7d6Mlrz1k8DSx3OoT8Nr6QLRP7bMTrppwN8oEUj7xGcXU7
Npdykp0t7Qzl2A9FNd8UiLduPoIZwMcvTFRIzw5ZJ+6tQXSQsSyg/88lIADCe/1kbkQj3UwyVeHf
PvGAdygyCWn3zJnZgLWfnAN3BMf0IOBwCvu3pvZsgRlggBOtQvvRKx7sYIkSQtXW+QCEZ6Gg9Um3
qn5HJAWmFrifUCxWlo4qElrBTXM2pjb6YgjIg4rWOrFVWoTFgdR68y7pyKCllRQD0dZnNvgWVpUY
AEU/iziutfkBKSjgtzbZubS54wWCPE50Q7khmELaB1SpAzthMh7LqbKLnmxweHA5+v5BHVcUT7k+
67qbBEcK3fvA4bM9u1mxkNq9k805mpng4+L6Tk9XgcREdOuBl1K2aUcPwNtVxge9Ra19U9Cq1M61
FpcwnTnVjkNr5rz02Q/mgR4jDiEfl6+LoA9Ki/ZWI2MxCYCIQ667WOG5bDmQUGMeEVQUBsFCkNop
D9p+x1rOWHM6iqrKHXW+be7z4pyle+EdlfjgYoNzog8MjTy8ixDMbD4VCzepeiiUEwd0P/g03JUT
H0KPZvvWUx7hm9RmONc6+pPebWgvQtxHdfeEZwOT05ylHp0MeV5NuzSbiSI+EgEkKmVRyKeWim5Y
EKmAVsczeP4ZkM4CBgIRmKJuR4eOXl9SbhIeX77a0P9UiwfmKVVyIXjDHiYdaUUqHsLsCMbsgieA
o0VHP9rkP26Oot7azdxrqOzXfgdcOb/BugJEmtBqKkhUW6uc0BROeViCk3XhPkmPW2lhUL1jvkd3
rt562kpAGqFaNtAo3uiEoL6X4pCpAw35GXF65UsHXPqmrk5YBUlihQPTxbveXmNJKelSonOKt121
6MtLGn848AcoCnps70vf2bKPM/OYAc01hzvDeGSQkQ7PnCg1G1/uM0o+UrOdbq2KTeCcewiD+q3s
3iA1mZlGHi0SE8ykzIPyfRLtO2pL1FWm/mg6j0MGPGOLeb5VXjXjVgZnI3tg50iCdcgbYu8o9057
FSMMLAhNzTpXjlVwlMVdkaOZ41y57PFPcVYrZyWHIquZ+c1DAB/FNrchMqVqllh7q9zm1t52aP9b
uzR5ltFSYwcDMUp7EgyhvbZBODbqEc4ihzIj2kq28RFZKUpqgvk4ZvfOyTDf65CV+2QTV2OjSUQ3
ZyCzXPQTRDK5ls6lwxdJakWyciksjOe2f8C6qfd3QwyhbW3DHkGDpIE7IQovfbXlvKIVWa/48o3i
oEQUzd17RmeLs3d/jZPbeHjR0rc8+AiGV07i+Oay6ebF9bgtSWVMmk+sULmxdtWNVpEkxOokl0O5
NYqnbpir+jVhJBNiOasuWONQGmXmJrR3KEwnuJ67HjVMEnQvhyVaXyQtJZO2lmrHfHU9cvbmYnyW
2oMLc0jjeVkH5DUidfe1q4tZzZyRqMB0SPZbbC+98kpuBDEHvCInf67MXWveW0gd/XdMmRNxQMB8
WZXawdKXZNK75hb7wIj1RNlKftocRjHX+xWlSHktffhyK0PyAc+hqI5H4K8AsRu8FAC11O6hlveJ
tYQChq0NYMfSyd5aTAHOZkjobb/6Dkagc20dSu05M/d6dVBp4EPADrxHbnVivXVWmRRrWZreJ3Kp
9jAbp4TBIMd2vc6Ki5jCHbkXNO+1muj8h46+T5zN60TQtlj1aAmdBIqfZmwc7n+zmqeoGLNyVWao
VvPVyL0Xmwg8Z6aL8vTYqduOi1jjNkYc4nQv+DWT/hw5S6O9eHKXWtdGPYt+Z2VvXR3NPadjIIe2
bdX2R4ORoRqcM/OL9YBju2hpK4HxGR4aamtLPZomR4tntS22su8WLgTxlDMzkfH9WVdudWdKa5gp
T17HiWTjaeeqvibeg8/Jn6C1InmIEjC9l5qogX4pEX44ZKkKIlAJ3JYC1CQ3ZnVg9YdgQRvHzc8V
tfnwoJhrxGqesa7Jp8hoQNY3VXcPLs/pdgaxluPzCI4nM5aNTu2Osy43wdmsa8lpYpqJcC/h97gR
FCLtlr53q79kIYB/kgBCFP9LF75xOi+qWUFRrPONFHJD426ydlVAKmBd2BaJXfCAdxUT0rBFNPsZ
h/c4FpEYMABu6r07Yjta5+ZGV1dhvHHrXd+fx+gEMjAG75aHBy9/N8Z1oo6I2q5N/6UxGVeLWa7d
5sUj9cdIJ7NGw48NburubWChxPatCHaJOXewkeqrpF+aeGGLvUPiZO5SXR+JoGFf7OShxvsPsTK/
7eI7jKI1Q2gouDiOVA6/enlvY9YKl12G62/eR+BFZljRom6p0IHIs2MdbH1IIwwTGakqiBm4r6hT
qlWAL4OUIR/b+L41F0xObgIVXu7Wag6eYAdaud7aRAUGILc/8ZYsUIJ0+MrqOZQfQcIWMm/Uudbu
bO2l8u669m0cEFVS6MfNMivukmSZwavr868QQbmlQIQoZh3NZUho4Qt1A4XwiNnL31XZyW5OnrfN
UMirlM8GAVJzWrAivWR0WCetjwWmCAq+YZA5w2IePRXc/ChtzV1p43ch5mwVtgtaHGNl3HiwdKlA
OQElWzVf4fv2SSvsBsLh4O7BlnotJGzpbVI+OtyLrn0zfVo1dgz0xjSdc23fNE+d1z8AysdSCS/h
EU4T8faYpi6T453mnniszS1b5oRmVhh1IbjnbMcteqTl7wcrxE18GZ66EdVOmmtFfo646LjdvRsv
3oKgS4ediagag0u6Y5ZfpqygVyTXCt1eMuk5pkLlR1fPgWfhEKVB1kIn7wRB21nHWGRWe6ccFLOG
/3UNpU3aBEWvjWxXi03KyDHjhiSmCcEBOHkMQ4ACGINE9h7zrAELP43PyNGjFrW6+RVkGcdTqoa1
otwaRjFL9a1u70ttLen5dUs1PdKgydkoG1amVOzQZ5WVeAlRe6iI0Vz8HDmb+RksbpKtPSGX+kjB
fAy8O5+ONGFxmb+LYL0pLNJgCWhZ2t0GiwPiBpTQc6I57Yp0kmWPtQ8rJ/DUlloqP7mcQdt52Gxj
C+gbXgZoImA0e3HjyYeGKFcrxzGwmLCo9GG68CFmFNbRFc3tvZpQqX+2DX/vxaaOTetzSrpmhhGx
UHeJy7LBZgNGy2MglnoFbYNm7vhfqnZ2x4OhPkfkQFstnhfbn3uIz7LAX2heAyr1oQketMZi56Rg
CT+bAoKllx3ipj34tCjK1F5xS4wR+QMQha2CmMe9IKS6+LJANw7nQRxL7z5DK+Zuw+LCba3ab16z
lVMJD2GXqti71hS7nskK1+ScvPFMK2xb7pNXnVT9vpfPQr9rao9x2Ag7M5wrFYvleAT0SixfGrx6
9OBcZTcWPO21B5hT7LvguS72IQLi+iHSsAl81dZ9TZSdzdSle+vNTxonPzY6xvCAxNlp3IVvElxG
KpCaPXrlPq4+CueNJWJAQ6+5HsRDgyHsmf6RGLlgusyBEIhHMhhIcA6Gzzy8KtptWMJ8yil3LGAh
kk2fttAxoFLP8b9pnxw04OTMLf0rdNcpuY3Qn2/AFpOkAcNqERlHDY0k3P91Lz+z1n1LKufOEuZD
NmxU0z9EmbHK622ng/KN2UdUr8Lgw2kmcJL2nBgde1rO1/ieuBpEyrwF04wY5jqYLq7KUneSW833
SNbSOw6N5jSWBafCqCzLCmUmNU8lP6UwSQ2Pu6g92UqLh3jQnGxbtq25a6gzUDEwY0bhflILnms3
FtyOBmHdKYMZSV9dzBCg0t2iwLeK4pPYnGYLJ4xNrEbcCYfeII0XqDh5F49W0DLGD4Z5HwqDvSuz
Tm1RL3tzOBg5XdL0WOkr1T8rDOjSdIJzz2wnXkgqeisw12rMaEJ+xfG7b88NjEJJiLEQUHRMxRIw
aFMfOqeh9VTj2Y1plEGgmpsV8SfKJC7Cynrtrd3AWqmVzk40tkp9BNUMvqjSyAWhDQ1NMk+j2cgM
msGwHBD4EmsT8y5t+8kFoCNDBy/Ye6BUa+7SRTIqK5ILbsAoUHyj6MqWmZDXOuD45B0spPm2qNe1
e2HQls7+F6RKPOwWAllNkkgJfVgu2ruxenOUtfMn6fivikO0lEI1NQMumiHsb1K7pG3HwlILTItm
xK8PNftUeXGFYSANb4NyJCzS07J1liviD0ipX0V+hkAAjBRJVdFri29SnKIrS18OKV9SlyPuC+vQ
XoZIjZ4Kj0QWPfPL+7yCZ/R7Icz0fn4WAHFVWq5IYCwd9cE3FUyD6ByaYQ71XJWMd8A5IAWpYmJP
FBFM1BeOFL+/oq7+qm3imqZAkmM65JDKb0If1n8E9uhi5zYZ4Kk5bnPyc1UfYINl72jZQUOQ6yhw
3+vYX5vhcDG9OyduXzyTQ5FUtINQi7nhiaXbt+hsvA+hS/CjsMBTHo6uqe9aad/nQYuTmYfbMAb6
6YBmRWlBlC2uFTOgqMr2PSnXXhOTamrhajIWFU4Fx8sXqTLxpJNZKuv3wGdf95qVT2yUbZHhlY6s
VS3YD8ZrCuWaBk5YSZTHSURedvxv2fWkHnP08KYj0n2dMchqn+uGzTxxzWsacfbBUjWawRrEvAnW
kvjbsQ/efWo5Pgnc5T4FabyueuMiAoQjJoGj8Qk680ofJ+a4dUrz+pjUB1bL0nNh0YQbjAfrqu02
DdPGzDAIexiipQVcYQyhpUU6e2VzaPX+AXL1U1XBAR0dbJsDER/UpPXY7CwzXKhV9GEXCJralkNH
7IyrQo0PCRbGgiD7SGbYzLEISw7UMBCr8tPV43nMSqMDlGsZrrvOKYQirZMHZqmQeqqLRPWjqzHQ
xGVUXPzCurojRWIczU2qqIEBaeKuc015NbRwTdLdo49Cyo2Y6HRowjvntiyf3eZqMSBDFL5SvX2m
IMyBuQg2Y0Qc4mIUM4m2JRBtCdLqoaFiw1Ljf8WJucMGMtNia9X576rN8c9ZE2J3G+CmzkkSU7Kn
MYzeg7hkWLPOlGLXae8uOii3Utd6GtwpnNBzq12Uzqbmu26qz4Fs7m4yOdLfLkEbaf16RCRZCZ3B
vIlM+DkBvC7SZibzs1c/dZHFeZ8mhQngkhaP01gvjYUsJAeUHTO8SfX8GX3OruAmc9DeRgmkSuX5
98/cn5646ef/onXD1zF6VcLakuKIRFOmmpw2UgZ8v7+MNkklv68muqahCxco0n+xMrQY60WO92du
abIpMdLY1TwsB4poEQQFnijG9Ar+DjIGFGM7mFNHr/Y9/5kcWI+zTk2X5/cv6VdzhSEYNEk5CQol
vo+f33kT9jUWTLS07OteuIybMH4xJKbtNsas3HoWJ4QUQsYuDI3y6E+3/e9fgP5Xnz1WJECDLK8C
kf7PryD1Er1sktZC3GFT2Lc9DSHfCMvboXO7Rw0YzJr63tlH6WRg0Ce2b6Q3y8bUFAaMejczEqtH
YuZ0yyrSin02mOGbPXh8hYMbHo1Bbbj36mgAXzxIXHpD3lY3sjXsbQ5scfH7t/NX70bqlmWqoBVw
gH0zMo1KNupIYsHqyb5aZGOLudBjiv77q/yFLtUQUtgqwhVDV23z24dm2XmoOwN4RROuEqJoS5x7
Cv21E2TgNxJhw2Wv40VRG/CBHKR4fVg2p0KU8u73r+Sv9kfYEoa0oa3hBfj2fsO6rRpuF4tcqTC5
64q4IXM2wdtmqi4W/qz50+44bX7fH6F/veC3R7XHnWg70WjNI1YovnYpV7FBgmAMvmKvujVrWkKt
qxbMFCw0s+hNVGqHBF5qM+k2U9Iy6RMAUMpzG8BSXtHXLxXiUqopE7FS63kYaPUkuMtuQdEql8IY
tT+8i7/61GzUtbAOOVjoxjeDVes2BXBcDitD2THYUDGmS/hw2LudeJ2FwvzD9f7i1CZs2+aO0Sxh
GN/tdUo0mrJOOFGEsRyWscbkLajdaGGIcFiJlL5bHKjZXIoyXP+794cJ6pMjI6cok8fh26mtBWfi
aIZlQ6KLzJXbUz52tXYNVSE3gd++//5q023/880xXc1Era4JVbKQ/ryW+GC6gyLnaiiLHTIRx5FA
kESdxXwmf1rLf33SwSoaBidSR7cwQ0436r/sGRSrrR3kjT0vc9emkRniN4VawlxsgtbXo1bT0iCM
tJCDeh+lcMzb2uQrNmAs4I6Jls6AgTq3jOjyb38IOqvPtMOYKkvEt7UBtAz7eM8LayuYTK1wKugb
ab5CPin/YL359T62BZ8ANxZYUww4307HKpEzXkWXbW74JMzmUgTMrPLJKVLS5yxM8Sc9/i8XxI2o
6wZROgbbp2p/8yK0LfFKnQDEVylxh2TVL+Rez0P1BEA1ehGla9g05ql4mcEqHnpg0WO+HwJ9G8RR
yyan0lWOnc5+IQWcNpQm4wLXICbOPzizjF8eOevHhjY93xbZSfLbI562GTC2LhALmdXenRoDePKC
rNrAjAjhb9O2a8OMs1KPhMd16M4Lo4RqnMWNvmrSxgpng6+0kCZzstcjYayd3s6ex6CRu0yvw4ul
++mTDGLzM82yGOqNocKBGzrwIbOaB/E+Zw+cqYba73rR1fdKwrgya1JEuVlTo8VRGuaxsQVhtYmM
dpfnzbizsyI/+37W7OOmxmGZy/JUA4X+5Jg/unPdtGjD2mnBHE4k6tpWapjXVEj5XdXkDgqKOP1w
hzL5g9njl9IPmCcKRRMTCrg9brefHzWROgIAOGyhynWTeyoc/d71huFemjkazNKO9kqvKB+/f4x+
3Lw/LSY/EKJ8d7ZqTVaTb1d1pFoENSvqok5890BAkfKepZCKFwmPH5Ir8nt1zsTIohHihpnuvgtP
aoffv4pfb3iJ58PAhstnixP32yqjJLJGkMptpJuussfxq9MtU+4pSv3jUGTav/tAw7idymt1OotR
Fn67XJ4XFj2yUVsYdbYq3DjYdmbQLyjJCZDWlMXv35z4iy9WVzUbCrHkwRbmt/UjnmDaFLA6Y4y+
fS3qcqJlaFb5LG102G1XmVjFst7toHwqNLWtvu5Qmw1j29B6TvVNGjrlu3RSnjCoIlAtzBZZXVrk
wcxDu7bESe3cl+aQKCgs/fo4CDhNZZlAxmmZ45rsi0gwXXUZaUlwHUvSSf2wi5lv4/wAsENyKEmo
C92z+Q0WFhAyX7NEAAEc23Pf1c4FlVodzX7/uejTx/zt1tNN1lWDo7mKEefbMlcR3Qy+xTMXwZjg
uaoLcCA8coP46Egkv9M6B61eMWDVKBPJsBXtGS3BCk2oUw1MFjPZuTCVvJ5IbAziiPXi4mq00ygo
C7Opra2QBkmRVsdbL9OSOy0XOTmRtW/oZKvg5N79/h39fBvbBm5Rw5ASR6xpGAK/1s9PsKIWjWeX
HBM9ycRYGYtlMmT1KipdGolK0P9hc/55b/71ct8Oiblf9g1pAkS0K4l1ryUq8q3EDV5+/6b+6irS
YT81Of8atvx29gWn71iFgv5byWy0fvBqwHnU1h8ekm+k7v95MxaGYqyNHDh+8X31sW23bQTIObfj
dq1YwZVvH9xPAoSky9xineQ8nVz9QPOWykbiISw8JVmVgWXhsYA/HHMz/VsHux+vShoTIADMO4SL
7y5nzdNIVyha1FXECZ/NGBPJTZihyootwheR9DvWH3aBn3fUf15RSngNKgR1w/72cfdWV7llLrki
Wx+MlvCVarAjmpijRyBsdxFbjZzXgML/cPNqclrq/9/zaPPtWhPJHl4GwQomtd3Pt29YW53GRmEu
+rYMmGIQbaYWlX3IhUwX+JfqWRE6wSIbIoLvhpikH0ct9U1FbwkcD/2Qt8jvCcrKcyido48gT4ts
wSSDLIHzmFf5ZTDN/sOVtXrbWEJZWn2HhCZnVzoABUNHV+LBgZZDd6V2zPpYD5bYaXWrM02mHWWr
NIR85ERLwqi6A2js5oUJnYPPNqu2tsf4yohCbV0oCJWSSI8YJtEEIrNTW9qaDJc6MR050gv4peTW
IXBqKZBCq2YEPNYhWs/C4FCHE4aCBSpaDDmUsAHnKStHomnM1LvYip5f6GWGZyhBxUqm3civKcu8
OgQagmil0JSNSPpmN2pl2a8dx56CWWTZqyzlro1Af3AtolGG4WQWRb3GgBb665DFGzSX6qSrNs37
58gT1doLmUTF2AyA3+musevTMrRXsUoQUxBYrISaBYhiFfXgcEMjdQWhR6riboxh9Pax6yPRo1Md
AScO5XPZvwtfLzcI4AMCMfSSsSpy7VJn+tClVoKyTi/1mRvq2YU8dmg+qqWTbVpoqIgSffI9Zz3g
tr5JJKNGdyjQMmfE8Wato9IDS+JFZ7tIHvBltIzt1Z48KE/AiGGM7o3EeIZFtCtCwbktDoZlDZCb
4NOoWwMVbTaF7tv3ZQzkOvNAk0m7l9vKHmDJ1g6hvrE3CQLZ9ujAYnqEB5R85HGjvrp6SM6LYhHL
E2dhBy/QlyurJxp45guNZmU0JVjkY90cCfokCaLzwG8OaYk4lPxSBue9YuKTLNyzF8dMNDrOHjWD
Ji2rATYY9pNOAIs1C0dfK1ZK5bhPSRjoD0GfWX9Yar51O348fialFoAYxwFM4nxbzoNmaFM0hBi/
EVi3IKasgQ9LCWWO3L+r6Y65GFbMQepfneEal9w0LEZJPUkkmUXi5u+X/elh/7YYmLbpQD+wsOJo
+rdDSxJhyolKCH6RB/m1DZM2v5HwWAwYWcO4ZQEvjiXIkmPXNeg5qthFfPn7l/AD7PDza7BVQ5q6
1CjmbaF+K3S7UJGBVyjOInVtvA7OVglYdAnuRlaYQIVU78aoX0VDg2rYInqcYHWYwa5FStQPakC2
cAK0aDFwRgRqeQhflugSIjuQoEH2Ns1djpGcbF2WFrJRmCG3GRmcCeHv48yCmcCpdPPjPf3Xe/+/
vc/s9D+vvvrHf/Pn9ywfysDz629//Mc+eC+zKvuq/3v6Z//3r/38j/5xzD/Th7r8/Kz3b/n3v/nT
P+T3//P687f67ac/YNYM6uGu+SyH+8+qiesfF+GVTn/z//eH//H547c8Dvnn3//2TvVUT7+NOi79
2z9/tPn4+9+mg8F//euv/+fPDm8J/4ySLsOR+fb9X3y+VfXf/6aY5n9ystAkJCkafQ7b4N/+o/v8
8SNb+09L/B/2zqS5bSXNon+lo/aoABLzojfiJIqkZsl63iAk28I8JpDIxK/vg+rqaNtV8V70vpfP
9hMpEkh8w73nCu4KAmaYIlFb/e0/mnYYs//8m+P+3Y0YgMQr3ZV2eZ0wSfo6/sry/r4u0djoCJY6
gp8s/vY/b+6Xb+l/v7X/aKb6vs0xk//n33gTv9ZBvs8k2wN0QmAHLYNj/wPP8dMkRBIDXVBdlVt7
mMVdXqs8CzEAuQwCH7KuGRL0SLZj6WbHxSTDJ9kp5NkisQb/1iktIobDVN05Xf+5LOrohuqzGHVq
PWg/Zj1Rd4mat6MK8s/aXeCx6snC79o6oXn0Yocxn0sB3xzLtGkgGza5ENV+cWwIf5YkMggNxjiq
5yYr0mUrKrvXrzV4FrLkk8LR4l3RalQkhsZAO/3CDma0zRVRBb3fVdVpWkBfYxh20uFxyFQqj3oR
GdA0AjTdD9XaU/epZJOrA8OP1QmaEXCxB+aD1D6MVVehOOcQflRdsbB/o1QALM6nsKnGmKQCmOMz
W13XQptb0w7hUWmpZ0jNINjzwGPcRhK3IFPftP3EIqosY4e45aEPEIGVhbZukjnNGLdmKgCp6fG8
QpfdrZmNFaIGCKU9W6QyDSfwjrVqbBRRmqzTeme6BQWAhFCR3hQVSWZQkGOzvLZZaefpN1vW8Vec
U+TLFSoYgG/3tfXg9z4yFuyoWBWtspHvXeJX/MnUNjFu5cwmeXawyAf8mtJGsSUUak6wBic5oinN
OMrsJ9kkxZtnHADC/eCv6GukSniFFGHaG0+6eX1NorEU2yz2OM+SSLfLlyFwIaOZYEI4HTSjBbo3
tvoWwQARR8sjOWUOiihBSNfzNNv9H7k9KhcdrGnREzeeomXLvBoLt3Ra0W/6bGSD3kZL6qDLNV5B
51jx7kk4jWp1qh0bx5YXsOrbYMuZ8LC4wLV3EQEd6qb0UuntlrTOy6MH/sq7UUHWz+h1ex2dhCEP
eruMoZtdJm8xhouqidH+RFZw9GTt9Ndp3GAGdTt/AsRtN+ZzHqNSb+sRM6B/lGxbMviDYwHwUjIy
uuqjZV4eG19CZ65Lexh2koWIc9+RJwVy26qi4FxqzzLUV9wXW+mziWyZQ5qZTWyuJjs8j2YE8lZ0
nqZnXDpV3sRdATWljAKD1j8bBvMehtR0H043rNl3Cm4SpVrPx74oawpPUnZJ8p5abdw+WwmEkv0Y
50O6C8lwwGWSzNNbJh3BUjnnAlAP/mLDpsQdGFOWyBmup5ljgtCblCcaNs0FCa8P0YIhuBW3hIku
pgeXKG1/BjHsVkv1UEYZCSHNSHbXvbVoKz8nMuffsCEjN8kO+iYWW+Ka0JJ2U10gBYuaENvICLAl
2Apc9+3OXsjyPhbTVLewE+QUBXj0ksTM53FSSflYpuy/8FbY0LYmmeBg8Sqr8IC66774kmZUWpLm
y8P2hzUi7QxhXzppipkgh3DKj4wrYDeQhTwgUguURtxXRwV+yKlqepyX0gq3sYj0ZxRxA5+zom4g
WAjmZSw4De/3FE0m4R4ScQlGPXO4HHe2q9CFYc5suz9EaTAB13ll0hs71JF97MNsrP7QuuicrapZ
JJyYOyUEz5QpV0vbMMXZ5aFn9whdqTOf65GJNKgdjwzwLTrRhjUIgUbT8FgvXScBJIFBswuBa3Bp
AtwYjnZcLtvO/5JUihDatPPq9CibQJqt07P2RtI+4IyfApsUa9nSG19ZXWf9UWYemkp7IB1uFiPC
WwgCBIxAK3oku4xqY1gSmiXfSykiq9Gm1k6ZUJzqjHHujnNrgFNayhLRXJrhZe1UdHKFaM4k0ApE
gyvBpworQNGIFj58MrLWHOJOncnI0wPWSEm8ukcAhYHid0/MHiyNbO7aVCCqLhKJgjsJgOxBa0su
AEIkeyuvG83OoSdKdkGZjvK9YjVIQLmw9bIdPA93aC5aiV3HXuKSbbYnYb4NwjbzgRFNgYzBXfsC
uPqJazgjwk7dBHNOLHGS+MHXuSaM71z7WVyl5MSibfgc+9wyL7KramJJRx8F30AZvavH8SUSyYq5
uE9tEqUL56QBPhHHPN+E3Emg9MWz7qPHPsQGHSqOv3AN+C48Mh+1b4GXw511FcjOJofFQkDRBj0J
lejrxAS4qGv9t7Hx72XHrh+rBENLuM0tF41lk+UzJ0vA94Flu2jGi+U557LGOQLeZj5GaXMXts4r
XdOT7xgMy6b6MRMf2S8SnQFIW74I+SPV1nsaBHeFy5OpxiyTGXe8cSQG9pHF3dmeB++LKxp0qY2j
kNaXwLay7BS5i33we5fHShURPdnDxJolCi9I2E9zF5+iwgNutrIJBi7wna/H9M320wktV3mNZ3Y8
+GUS3lRdHR9A2aUPI7coZtmmg6Q9zU19NzsBJmMnAVpoZ9331CeiPFst2xV3x06VwTt8x/Scadnu
Qm5+fnJcEs1Z8xyzF/YKZA7fmQxjXV3hANQGG0qZ5o9kFQb7qPJvqyoZ3yln3iyD0qEo3Ju5Lp+t
PKMB5Ls+cMOClfaz97jtnbus1uMhaRnYxLmHOy5s473tD+LHWCBOXiC3h0bDvLcN/JMqvLHq7FEs
dXwJtHpQYrWSto17KCdtUMJ3WOW77p3Jg/c4WQXrgXiobsaMgKpWl/6bGUk3bkgwOlgNDje3aTFK
Os2HGQZk7R3hTBaaLunUzXahO2QSSGBxM9jlh1T2pYIrGzn17bhwbDZ9C1U26XrkIXTwsYneszIl
fLgBny6WgXQTtz6FdLZAE91tTxYkM4sKGI5n9kCt7vnoZtxhaFrn0VxNfYekcUVHIpFDDHo9DtXr
sIiPNoPg1XszIKnqkvsLaa+xv41LeV569PqlGArYZ5BcqmZNMDxOafgNA/ZR2mqfgXeDpK33s9b7
TGQHciHr98Iqh2uAVN/LEIJAo4HsEmpQI/OJ31SMm9gxziGcl4D2vCXwqDhEyEqzCZ1zOUc46UX7
SP2NHNQ9+d1wliksIPbErEAiedJFuqkmzlBREMkxMl+HlqrKPcGu+AItl1tYdYAJ8NIHB6exSZOO
U0LIl7x9QvElYbIJ9ZS6o/0jbrLkKTcNKiE20MGRTRGadNC6I0/txilfpm6kSkI+tq/bAqWNhGSA
+1t754Sl4lEN0/Q+qU6/hHlUwiiKqvtojEZE1X52ycYBfWilUTynKvrRhXZ+7VJkXTcmhjONx/xN
Mca4LQ2aYTSgwWdAoO392IC8ZhjTt2QvsDLaOB0c6DXWTGw7KDFf2yy2MrQa7G8uWq2e1rRKaNRT
sdBHzsQGDftqSOLpSJqg/CASGw8RbSdR5lFgwf72BqOe8APlnPzY5s2R21Ah6p8q1PW+ymEyu8Gk
Sfer8hAP7+gETE8kZO7cWMH0I6rsnCASVLAOEAOTNmjO43ZgOyOdOI2uwshJH/IKCv9V21O+IR4v
8YLmRufA5ufJfpjsabg04WC/jjqS72lvvJvKXukjXW14t3Mxkpk9hTIRPPKznFGRsIW9Xagt5SGU
06g2wzDxMXhp1SPqoiSNrzV1zZpfnzgfTGq+FBE0ijEcw6vAklNBlzIxqAGzUiB4r4f5joVSeYr8
qXmo9VCeqrnprgs54p3rUbE4xP7u6xQXrh/wJG5L6NNzglHULwrnhvPguQq97FHrob9vUuOe8tSs
yfGI4GS6sAK03xo0llvdA23PC3b/ree+joP/1auQ5IuwfapJhviaiW64aWubp/M4oA3w+/maeNsf
ca+DuwVfYruEH7OSGtpJaW4KIluRAyN/R2kwnupO1QfJHXvJVj61D1p3o3xPv7AwBUy4tIR4FF39
ucSV2a+Cjg04s2zPZQm2y80m56FbCv8a7WW2yz2VPhHduuzmWFXbnPaJyhG+oRd3GIBDQ01H12Nb
N+QUoD2rh7zhCUEweqBd+0IdJw9N30AqSr1L1TOo7sNQnUXI8qEeIqeEvtJmz3Fjtyd/6qAijyW2
Subol9nCCeCM8/eeadvORBphIOmBx7ipIzK/x1cOhmzDPnlfrU+LRE8M4f3vYR+DPoENCN1DGWha
vZM/pq77wzHeH42vniYHBznUwgJCJH7GRMWYkIkRyFdM99ISD8BemkVWLf4QzJgxheCg8gZ0ciHH
DHxIgI4BbfUClNzKg1vdubeDNb5S+gGBktl20OlLAYAvkRjYpzG4WEH5Pgn55jVUDYXt3CWeOMf8
4eioY4P4b16ZCYlj2usAyNqNj2G/7yqeK4JIQZLafZIt5lttyudGAdK3EVIuc3eh8GItaY8XgHcg
FJEio8f0PuMWMV80B1hHS/siRHAsw9hl9swWV7nrACniEE3dQ5dJ8k5yH2yv/Tym0PgD3kfgIVNs
4hEbm8VCjyTSb5nD1mga83ab8BTZhAEtYppzBBZB7jKRJLiXpQRiUy2Qjo/6q6uJtw9Rk5Vz3mzs
bkVXBC8j4s6rlq0I3JrpORnrA7+pugrc1f6iQ3UcM2A0Aycs1ubqYVz0dihHAud4OCAUSvYorzgz
rOKWTCUAIobshEFBlpIrGpBj4rUoprM9QsrrY4tLCdjUMhOmsmJ2hrF/sANpH9o2xdk9N/DT7f5b
7DrIYiL3YWFjB8P02Svie1UVNyKTdwghcMwWejs3WES6we0wKTXjtSg5fgqy4za+7CMGLFV533u4
fqUcyJErBOkKVT2F56qQAT8pZyVqB+bc5pjxKx8nhD0Bo2HHe1Z1xB9l9gKiwb5dfEA6RkJpwr3n
RIO38Q3NymxHp7j19x6okwMUv/o4WFzmgg4tqQjEWJzw1e/jdtO4IGsYoD624XxWaXUxJdwqWopr
Qp9ffc/sbAsvYbOUX5kaXKRvvlRKvpiyJ3gVAd22sMH/c4Ndc+Z119GAdzucEmJ8yFEnihaxlzNT
pBqOlyvNZ4GrOSHmgdu0uZAMPmzLKnlWZDjvurp5cSwYWSnQC89pkyNL4u66ryA3kzA3bKc0bs+2
bXVHyjgykR1skGoKp1eKVRfvywAkgaHccByk6uTG6T1moDH8oL2/sJNjilNjJSniDn7pMg/JR4+6
8JiVo5Pu/Q72ML1ol7yPU6mnXZSi/8S76/NQ9JtS2bs46/ESqdLJ93GeqEerSMTJW6RDBUOYOmHB
BizUwv2QG7qGpj1MNjGeSVGYuzrwkv1EAHnMoGnVCeedNyEDqUbSmJS89oOx/qwcYkJGBhnH0Ua1
UQUOUm1BmhmHz2JIYkuDnKRObyW9TfSmCNr5mi0e5/jLIuWReZVgbV7sBGNSDPvcPZV1KS+esKa3
2gmG9lCUDke2CBltHEmacg55nMcnZjdA0SqnSo8NPhDuqJisxmNTJygwF1fe2VLYd4tAEJ1lgckf
u0JLfazGxT2T+0Q8o7/A7dH1IA59qu3bwqGgOVhzjm0utUkE2aJi6BgUGOcqoJ87UUFoAhDj+dP2
Mvp+PKfXyvQ2s0N3IQbHx1A1sGVlSl48+NZizrlTP/euWE6AK9PXClj3NvGKfA06lE/OkD4g3zyZ
PHoRgxyOqG6IsAgGKIN58pwVy57vm0Y6cN9NMYt9byFW8HSqCDl1Xuq6eEjS/nYaXXgYk7z3Jqe4
0n501IXAlAVQjljeFivFIZD+96robhxaAzVYX2uNWn/Uww2LQpuAqPZL32d35QzWI4qgMDoMzLZB
jUZX9DXcrJWtPAoWIHYQgCHMiIhg4yXCyd5TmxJ3GVHiB8Ufg8rJdMOJyZixhWM4XQemvZAbeGOB
m7EGTVJmpAy59wwUM23ah6bCQkfABoKuFISZ3Rm8US1oCyuibSg8LsxxCN2bUjg5GQ59e0cgKk4Y
pgotww2wZvng8e68AMBL0BCUGE60EqGb0OzWUE4s2ys2olQXFdOmdSWtn7toH305gaNhd54IkokW
YkhLQvHS7mEQCWABC1Ck9ioCcYjRVLl18hL5AhmTknQpy12CkgbKPqoMtAjgTAIgoE6SHGfUQlc6
sO4Bbn6Rcw+PQSfP7N1IThHjmzVYd0WJ3LljyAI+A89ng3K0yBvUJ9V4O5HrR6RqvfYUd0xmP1rF
9Rwmt2FWPxD6uXOEf1hVSex7yelqAPLWIef6VFpHZxIfliVOTIoBOgbWuxNHX51cLMciL9rtYNEK
EzOVmJAYGQNDD792Fn3Rs9lNafUiK3HNvBTzlTx62XJoFkBVwiYLNxqwcbbFkTgPQTjhfDFe9ilS
eVMv+lIV/YP0/QeOnYfQSl/SsP/0/eqmZQSQuhQgaOnvelE2h2KhMTHh8KlKNLGorV75brcoq3i0
R9jXJ34X1XzBQvzQo/C/8hrScXDWJgtpgWP7fSXkW9rdDbnc+3N/LduWySzfLSKjbdHWW4V7fCP9
lIpjeBRWTwOJ50+7R8H83iMmexbeU5X74Ph8Fpr4Fu7nxrplUHchprzYODC2wTa+VQF3AghJsH88
qP0XznwAEMQi4BBhxdrN0ZcOYX0VYfYTtbKZtYYBqU3IMtPKtFdJYrlXkoUc+n4Ia8ryNmXGA7Zz
wu5VjkzbnVYOIKgpFpHC8QneRYUimXbajCtbtLVPMWKMqz7RN0VQ7SOvO5URfBqP0cniRDl7Nvbx
2thM99ycWJTYB/Lapfs4BVDWDtmR4SKuy/Zd5vOBovIljdzDUrQflRlumYid02r6lhuSgDxRPZfF
AOXF2w26uysG966v8owHHyG/rg/HsjgHSf8VvsVDVSSsHxm+1ON7OPswUv2YG08Q6TkKeXBniLI1
bVSleozE2Zewy5/bciAzrOnT66wdsAqmTLjpAylnnG1X58eoqWpQO/GHlsnHWPr7Ps2eXRm/84vC
NU31bS65MNdKyU7OWYKhFXSvrgEVuRVheiKzsp0vuudGgEHQTfvuoVbC0AvARa41Cyt2bs2iedAw
2LZx3vF/47LaqWW6DxOmH0K09/ls9o0FA8POq71IuucykK9eO/vwkvpljxT/e9gF1mGSJH12g9/u
PSt9ZPjzDQInBbxj0baFa8G5EMzjAOHoAWOq7sFnWLQx/UQ2GtAh408PU8aiU7bp84gjiVs1u867
+BD14jnKq+O0gFUf0Gvus3BR0V43MCV8Oy4+UjIOL2IZM5x55ZjDVhJRyVdSu5cp6eSej0XcsExh
IsDGiHoI0zs7gfKbpwgSVXTJbxG4y6PpHIp+N1m8c8B0+Yl1zULwlFkubjVJiEMBswYviaYnK58c
LGGdPteBPXzLGWatquIOjlxsJ2qfTLb+Y6zq9Lqn7z/FiwY6NXjDO1OVD9UbpirhOnNRGaZVD99S
keU2/1kDYTYEyFakyWXSeo6U2xwansZtCCQrdPMVYztdohliCo3ond/hnZaTEZvFJv0irv0e7N8M
uJNsI1mEIPIEd2lCIG0RYJqzsZktDDuwQIngwSu9G8cd8I4rLtMwMvuA8Lb73HUREPkSJ2XfV1s+
rozvKdDrvrq/qvuQ5KpWPlptF4GI6bfxEn0xdTDw4ZdfiRj6aKmPN1NW+vCSFbzZBCcwrLGKrMma
3kd/BHn4RpiQ9ebL9sAeCTnPCiYY7cfEcT6G3v2eoTCJA+g0bsigwFPlF6NXpQrbkm3RQ5DvEkpt
hyXH0V+bUG3Rnw85X59W7rGalucwg/tTV+MbwQTnMBV3Ujm3Yy8MFGwZXKeYCDdN6shtwEP9ashq
LIW5xHhKp+U03SmMcyxXBQd9v7wxurirwwE0mf2U+ystY2o/lsCsWTnq2vG8p0QvYAskg3vtVsfM
hbLKRadNz4gGhOlLndgD9Mx6AEI/QmTz8f2XSpkDAnQc9ml375m23xjdMTljgfTVHtYRQ0NSRy9q
nMR93pwjd3KuJj33RyIgMsJy5/xJN4u68QU3vYhmfReNCTksY+eJHwEXMgrjqLhja+STWTUEhFO1
fdwwG86KJwXR+taZrPYkY0m/J21hcYBiuf/Bqm5NorYS+2NpuFqMIWrKcLWCaern+6BCzNLISezc
uk5fUyt3z2O0pn0tLtd8UOsOHqwjg1ufoezRClvvfhmDNQFvrleAdLTWy5VG4+Ah92TAztsT7tJv
ZU7GbJVF0NdExHCmzcfpQehJM6NfeoTOU+aGHcND5h1gD41z1PnAlLOng6p1XHwOcc5D3G3cc+/K
5rEiKYfgzza8cVsjUD1Z9aeYwRUqx/QPiRMHBNHlJariysF8djEqsviaMiIeUGYcy6Xpj/iA5xsn
6f1dOcb2C3Mzl4T3dnbe3BISW9UNwTp7am5H9MiHxCFQKHEBVzhgDE4t2TxwDZtwhLKK+D3pumBf
h6a4t0zHQVz4I8QSPqXppXZbF+AZDZKM8JqzQaVZaBZwDhNyk1s1d97Rm0ZYU1GQnwKW0/vZYRmF
MlV1+2ih7C1tKGP+7BDwnPVkPysCeYgqCEtAsl0CFMRKrY0lonomcXL2Tr3J3M+aZAwwKNWIBMob
43LnoOoJWCpUcfsIutDY5OelZGItlGJMe3AVliLCSzjnXx1lZ6+tj6+6Zu/QbdmdMhEq5+V7ysJ1
O/WV+9Csc93aSZGul27xJavYb/ZxYV+KWktq2SiiRvGwURXhfD8ES7FsK1Kmg53N5AtFmk53pfQH
jr7IfzTDnRUxJwHFKuTAph6nI3mKAKlvBAmd144eAYVUpOslcBKozBU8LLuZ5urRC6cAjuoITn5n
par5gVHf+Z7IeL4hprD8gfQwybeqSeTXhEnEq3JL8gjHFgMSCUB5dOkqN3Ouqn6B79qU+muT2asV
IilHwHImtuTeq+NBg1IvuJd5A2ikr9QcSMW0qKYQNx0yL+q7AZZrHCo32Tl93zCppR2qgvs0zDgL
giQdiKRqMwq93k6c8GjEfO3njAtZBOKiCJMFJgsCzRjCO2kaW+NVLnKKhgfObmoTaR2c1MRk7k7/
WAc3M5XUDBbkUE2TQTztrkbOKmYAeCX9xquhijVs68t4pgwdDAs+8gN8qH5pH0bY44WpbhwdZeN+
9NT4wfyVNJLakSxppjEeY0a4on/DLcITJvdTMPsJAebDHoQmLLEq6jI0iDz+iCJXBwbAIYHFxiqW
R3Qo69WUdWKGOuou4GwE0+PvbWOxoIyshpM2CCZoSGk9MUX1U49Wlr9EuuEGwzqGShYqyilxS2/n
eDygt7KZcHEWdtTUp4xHLgxJy6/7S6DIFrm0mjHwu++XlX+ZIb7riyz95g9ZTLPmXYuK1YgzOcaQ
X+crsj7rXd1rWr/YJPEP0Rj/czJoulFlTA3E11zXD1Gm4KdIhkWEwCCB2FhRCxQ9RCwygRoYoaz4
9tiorUxSeM9iZoZ0nGJ7/OFZgg2HvdjG3lbZ8pLMMePDXMxPZVAtnBhjmX/reGzywPHnImANrWEk
dmM8xUwTGhdhSB3H5tEZKa7tlkCT0yTc6Bv7DqM36IAmjWuknYKryS0mdz/YQIfTWC2fY6kZAAR2
h1fdShCFHezaQsGY6WqABmqz8iCpe8qzbUsKytmbjcDMtKpHDlTh4HVo0zIaUyy0MFZayeSM6wl3
22y8EPVDECeLPnvW1IZPoUpCC/hLXt91zDZgxaeoKzZ1WqXD3ZS7qbszsYs2IZwY9kAsR4ByHpAw
+6eprLv7UHPFb2rhnEYeuTPd1qTLp4L6b7iwWFUUN4sF1rIOQNuS1+rNFiX+Sgpxtd3BlmdaAO4q
z9CQzF7MqewEFA07RzVuvVehBcalRWCDnK+Q1ress2333KHTYQpC2GNKynlffNdLCAh5DEjRRF3I
L9q30YOyWrQkiHYChdqmRFzP1cxIssxjNky1nQDh7sysn1AJyZQWzBQv0aJF9GDSufoo/EUuxznM
sv6ZzA3f2Y8sJaiRZApepaCAg/MfCF1fHKKCxivFT9HszrKJ57VOXElJpJr6jxAShYerIMNDHIYy
YlgtZGC++INv5wBb5gzWY4aYdxNWWfZK3etGVz32rfQhaGBez/2ULNsa8hSoeitf3soCl9/GJE3k
kQI5TB9Ov9TwUuuM+eE4h95w16WV+mQTSjB0m/ETd128ALB0sEC+LqKuKcXCngdrx2SjhLijLP3D
ZqGEnBihTXiwY0WShp1FQEDTPgN73hBHmd5UojCfXo3w4egOlReRZVlBWa+MXppTCOgC5//cIatq
/ILgBxWP5BXkdSFelTd7JHMjJocbIPzkHWRBP3310WvIm84qxABuC1vc1RgioyaHxAJhRpqMdaZF
R1gccM24cIxC+diowb41YP7LbZ5aDfw6M8CyN1OF5IaDnfYa5Up1rdFF7TkZg01uK1g4ZSkKluKG
HpG6r8bxF/S6H7Z5ZkPpqNwUJhptNkcpiw42FmMVOmz+We832wmtNKEb2eJp0tn6fvrCOjN6T9g5
MmN1KvFN1LH1JSn9jvQ5U3k0/VwcbAc6ApD2rdLYi5l+rMJ235TZsU9k6J0Llih3XtERx5znchGs
sz0E1aNFuPWRU3d0T2NMM7GdUZtJItxTn0z3pcVwVjkBcUncvGN2bt0EWOOg/fJSpfzFqR7w7BBZ
ZQjJaPCOc1t0cr7LWMHne1e6aL7yxqqG09gtTMycrl1aalC3zM6SUclylUTB+K3GRVXvmx4j40ZW
xvUBvyZBfzBu7+WHjHpl5LdZ5m8j10/MoM32o4PIS7RTWZrq7uAkZfIRe6m1HJBDQWu2Jm+I94Gy
2QAvRYYdpx90Q002ZW2+mfMaGFuVqeHSx7lb7vrC99XqSVzuxlAJhO2yCkFjeGZAc9KhSaGbBnBz
M4h61DsENJwcbjF6kkjh0Z0YhQ0wJIMEbMKm5v+FmcuEUG7CuR3VQfbIxui+K5aDWcugbuOJGuu0
vuqRDryUZNUxQ7KMZzZhK2GWV4XwyWOIvAplsFMHZrnFnNcDCYxnf1qPFFFzyvD0Dv7CtfO7sNoN
ccyjSsVsF4fgZVYT0U86Usf1ckbmQIa8kBBEPO7N3u17lKJlC0dZ2MAwU8+QNkljMvvDMv3F6//u
8uD1AzxvLCVdT+A1/M11xXRtJQTw+kzal72DPfk6FAYZg53pHz9JfP+pov1ZNfvvXgr3DJ75EHlu
GK5el59+1WVGm9Zl8PYdMZAkYtMoW+jYtmVaRo9//lK/W69cDJMeZnM+z1WuHv1mvaJ8rSduHRIP
xlp8lFRqhKGX8Oa6vmoeJP3J8hfq9F9dfZEHbcAnhi+MeDV/hV38+svRLSYYJ/HiJC0ZNm2hftRT
bZP6oN6ywX7oUwRzf/47/uvHCS0HLz0YKwZqWEV/fcWh1pnXK8CR7CmQspfTcuVWiGbsUI2HP3+p
f/k4I9zqGNlWQyjoDO839b+r0H/NE2yFxCn6t0xHBbRPIiCilNa6rWAu/fnr/Squ5sPkxTB9CRzq
uD+9f8R0/XSl9G7WFX7aUCNHvVvsCFlDEKYZtkV/8a39mxfCx8VjiRJndYH+dp3gGOfM1W298wdb
PaERzW61p/7Kzfa7iWvFEDDtEj6vAN/I+c240JQJP1SBoTVNhuqgZAO+rJEoaWeBrF/88VICBrqv
klj8xRf3Lz6631/6t3tuMsjUdeph3QG1Scg0gSKlA05uziUYfKY4m3SI4O+j/jBNmhDiyBC79BpC
u6JsLc41EUghgND/4xdMxJpHbiWjcHywIv7tbXU5C3bXLSumDm5D0JeJ76FVh3/x26+f68+GEazD
tlgt87bgG+CL/vUOQaGeWU2dCYZXybDyyCUIwNAd9t5krSzlvrw2/V+85u9XFM4C8AAOp7rANue6
v9+VLrJv+tqCgazDDmmBCYeaXXfhvPvzj/D3259LFuMBZ3co0Dz53m8HjrTRhch+yvaONmK4+K0q
oCxq299kqDHU9h+v9v9Glb+t5+afGFWyvPrxs0tl/ef/61LBAsLBi0ddeJz7XMX/dKlgCPm7563G
FQ5nEEM/uVQsJ/w7f+NioeVkw+rMVfs/LhU/+Dv/Ng4i9L0hoiCqgf+DS+XX0uKf1ICIQ2e1mscY
kX+9/JugDWTes1bLaN5ZBTn6oWsA8XnGix9ca5UVN5R+YeAyJMX3+Bfsul9PPdaMkNkifj1n/WRQ
c/z20GA5lBRplwTHeOSWqwNrOAO4gpOOqBzdMK7E3KDC1YAL/4o59euN/4+XhkTk2fb6IMY/91tR
U4NqtAACLUcd+NMWBYWB006UQOOHq4mRIfuc0qL9dGH8m/IGE9Gv9+R/v67n8Ko2AfMY1NZv5Kfn
VlHjoA/QBhJmIcrlypp7lizTgMwbnsGLCtvy4I3NvIXo4BJlh+iyg/9F6klM74w35QZxNKqRJh32
NCqMC0tUc0gi9QF7sNqhqPPu0GNXENeKRxP1xIssOZsdMRNtFbl9fMhSL3wrMtazV27Uhm/WRHBD
y4Ls2JVzfaI+j77YdZkfxtoe9tibyPqycfGRGyP2jO0+xv+i7MyW40ayLftFMMPswGsgZpJBBkmR
FF9gIiVhHhyAY/Cv74XbZt0lZlnKrtVLVVZKiEAA7sfP2XvtpBpRRcC+z5we7w2mPur3Cp/FuEz6
AYqkoM/T6Ye5ncJTg5lov+CbuCY0K45O2AQ3NM7Uec5LeR0d5w21L0qJLpfA4KVd3wdWWZPivSBA
G5wFpqqddLcky8uWGpdBytgTZ4IHwPjoYALCiyFIz6DLuZ2Ua38btDkRB6N9cK4NybuessBfIsX6
bidD8mkhaKcRaiKRzBb8to4UzjVlus4hAeLFiQShtUtSj/VhXoTYw2dQkWNP07NsQtSz9EvbO+UY
KXqG0QyJGx01qLbYFu91W7oE4CoCy2Md71G6EmnYUpHsUkhRm5CD1q7BgXnNHAxKMl1IQUIRd5Pg
Hd2rMJ0fXewMdyq1jnGTWpymzPm+KitMwVUePnIibDd2lYA1iH0E31kMcpfkLvbmVJKvWsUEKPcB
zZ+W3uHTQKvpbIThWw2r8ZeYbevegHnDuLloOesLT6M7G/AMVHGKYFGExqmHjNpNKCZcw32p62T4
PQGSuUBiMF9SQVajZdfBXdJ6OLHKMVGfPBLn0TLd38qx5EtvwnrdSmyzB4+T4UvNMOVb7CBVDk1o
95V0H3xK4HG79CXtwoyZbbgBRuRfzDFkeFVVPtmppJe4xQKhdAw0k7hal1HiWj+9HtJrksPw7LD9
kxRTh+D1sLG54OQ2pTaBx+W4sqyWPDX6rtmTLgFhgbi5N3xZvFUM90jO4uT9gzb8M1SBJYPWCG+m
TMVnE0j6OnK0V7m/sCCzzn3+K6GhGKEnYhQf9yqSjMpvYDrb22FBjGEKgMszh9/vBD/bgAspVrc0
rpDOLkNmIgccQJIWjt2OyFpHegOFCMReF5IUjinkuxWxxyhvWWgIdK883+keR8++XIj2RERhHvqy
r890Iu1vuZugceb8e/Lb+nswzPE3zAK3Ht21yMSUBa1dXLJOfcsXfqCOEt8aq+R2afmcU9/I16rC
1t2WCGGKgOiNtbT02pbXzgzgPJpW65I00vgHpyrVt6me8et7mSZSgzktB3jARS/pkMW3Td55RtSm
tvS2i9ffulVgvFrow9aBZheNBQr1fh152hIMr2ESmTbNA4o8u+wTmqKKF9ZukL2UMls7KPlb4MXg
yWvD7+gWiWR5C+PEgYTu5asP0IHSmAdjccc5AExiny0p1mqyTyqczw80WfyC+5gTUslfU8xMCYMS
ZPDgP/AY4gPHtBchtOoj/Gfye4AqZ9MOBP9VfQ5mPEzyq9MMPhr8CW3KOJpb4UEpUCGSGFaY8Awx
qtzQHVg+02n6nOM0PTpth5Z2abp3mnj5th4FIVNo+n6MpjXvVJcD+QedulczYPGUxgwDMEHcx9hV
VR/FRRjux3zx78ukBWGtunqLMJF7auXkfme1P+0t3c2kqauS4ArUZ8keUoL1YLUxrQXDa+XF4QRx
oZ/CdM5tmh49V9zt4mD0Lq3Xvkxm/M7tqu7a2Vc/jAmA0WISAJYr2e/CpCFg2KitEyFfHC0sD3S8
7QY/QMhOZ0x03yvyMkg2swFllbphEpbE8lwspIiwwHEssMAm0TacrUMQ0jkqjGK+XXJRPiDpNLGz
VHbkM1o6uSECFcz/2S1PP8Jc9i3GijMN0sqoL5hd7khJPCfU31GCXhD65lwjihtJkhliTEsJN2Ui
PnlOmX6KxOkQD9X7JJ9CRHNJE9GyopWeW/Ee9TnpnkAMgaImxdFjDoj2mOCJpJDuYXKL9p4CDTF0
stSgW70BuSS9sshS0tqmXk1mAhP63ewDxOepny48kfJExwOyjpr5aEjvg52bW+KuktOyKTydHlSO
YNio02Ldnx6Us/bcGm882HU5b1vREPptV+I2VYG8nWrP3PaJ+2Bl4ipG7F2p5tIVc4DdsJB7XE2O
fjcrjciEfZmgAxm+O7MttnPQgbA2iEbwfZdGeh+fcpbpzWLM/X5Q/BILOMdNWCo/MkauVHo/dGu/
m4v47acG4HnR/fRJMERoOtJrjqfzzJBXRsPQ1R+dIBhUue136Y8QmE3f3jJ6/b5UYxKNRviJTru4
61vPufp4AvDLmt6eaeQe7k9z7JewuWmE8btiI78A/fnt8ZLfgKOednaYwkmyJOlcZfrOVh2/2ypw
yJufupGb2NBin3QfQb/xdqnt+VuqHJjbo9cSYhOs08eBVT302104FlfMBGu+Mwgv6WDVCoYHm9Mp
uZ/ecy69eLeUNqPzvN7F7jwyiDMr61IWJahzlui4cpM9c01xM9BAO1mZmdzM7fLs12w/jACwIJg2
99aJ3Ui0YfWWQgQ8MVwyGXA7mF0sxuso0SUIEAREeH0WNJbuo2ePj3UrX/OWk6IZ839lMXJRVwfh
ybO6G5hjGq0dPif0EI64p8+dHLpUwRifxnkT8JZv2Rf5mp7xNmYwdeuwvJoBUzIOut02tUp6j2Vj
kcRtV9t54lUw21tLGG9Nhpszo5XPftNdNV4zchTLcDd4cFXMfHY+rDxxsHcgsu5y78fSEajTKA9Z
OXNI+tLsMLXJuDWtsJ2wyAJ6as3PhNWdkbJ/I9GIYmX47WRskh3b7E2tvLdihM4eWvkvY6h/hT5Y
KashXqTJ7PHaWaSdTkA1hgDApWicZ0st1qcpyQttgxwlWAngXsGOOJHCyLzftBBcwBWhysdcl+Tk
Thpo2J1mXReUeMEn4bJt0hP2/QI/icDXkOBpQrKpHHJWitfebJO7Pmje/SqscDJNEkvT/OH6AzVO
E/bI+Ai7zBhRXdQ60egXBECKDWW9E4Q62d535RL5ZbV9c1zq+Vc7sbSwiKZPlpkc+sxVOB/lXtZ2
cgbR3LFr6ztfyBaLmYseadBPVaz5I+g+7LyfNrLsmc10yDAZ3F5CbT1PgAiwchngfwzmMRWSM20n
7lbj7N1meKuiPMhOGE3W50GSZGsmC8W92jMuILcnC8gzq1gx0ynObqBFtRuLgccNepoGvWvYHJJO
uVGmjI/WwZLoMEx9iAuo81iTSP8zbPOx4CzC30v4QqnVU2s4An9PSf6y5O/QzfjUFKEdcVI5I5id
T13R5ty+yWFIOxoEYLI/NUb7Hccg81yLyh9F4YTHpnR/JF4QYHBh5MOEimkzJuDISRqHp4EXStDu
eg9mGMi8IeiYZI7YRo4XVxXFp8RC9tzp9GqG7WvF5hx1KrhpB4XBtqE4QRna7YSsH8TgW1Ef2hWi
Stx8mTs8DuRtEIEIGkCiiNhWrbiZ5uZumhVqWkZgHkkLvb/TAwhDhpVU3j6IgJHu/Q71O0lXgRE8
uaI0ImpncZxaJJ99VZBDPC7sO1XWX+pO8kX7LDkpL/zlJ9gPWzZbfxF21PktcHAVdxd/KOW7E4RM
iQkXc17beTkjM5h3Qad/V22F4qJqsZLGuex2uZQMow2ErnDZkOvW82g9dYZdH9HAw6dH7bGGZiic
l0lR5Nu1tkM+lZPO0S7h1vO9PBo6Jkr7elp55ibecX6GoigjnYnfhMcpIlu5Rlwk6japxNvc9ndI
r5q7UleoRCD6R2PN3xwg2+QL1xmiIeVeCres99gDblymH4SwjePRszh3dmHc3HIeK/Y6TYMokCYw
cLSGiPyuIBh5tQoiLIN+iPdN733WYfvIVIKcudp7DVqSooRr/NR1/pAvmaDyy4zj0k/vVa765yV2
7zpFlCDda5ThBlpv5sMGqY8Ln2iqMK0MKbGLjhmfM2vRt11O0mNKKFxgK3/X2Ka1BdbHrg/XYiur
vI0sV69eyOHJMPS3Is0v+JS5LH22J0SVHGqG0oT7FsbWbYDn5Orq0OD5t167tjsspZp+SASid6WZ
pDe8Pe5uzmOUMqJHUtN7MYLMkI8GbKg4jhnusJUcsIXN0ERKMhfz0UWRtc6v547OQvZkaR06Jkb3
VUjweqqov/ixm0MQDK9xjKiwDrXYG2gsec6smEJQBySqMPO0m/DGpjikdiJOAhWaHSUa03ITmGon
Z8u9UaK9o7FR3dscsrvUxnpkON396MppM7kGqWH0wdezDkURJd8smpfKtZjfBM572ALWlI6lLlnj
7pzW99GgAA/q/Xjalhh3ozJfi8+Q9OMzJpjVV5ZihcjJu85njC1BWikStLpgr4342cXwuuNcnO5k
R/h32JCAtfpfN8zV1R4Ro3logzW3Lfbe2xwB/dRyK6EVBDuMI9VVD7oCSN3yB3ocXEOhV4092sSp
+F0Rktx0/rh12fu2ZcJ65dgd6urWYahP5UdJJjhpoBXD+xR2m3HE0T3PE9PA1EX2uCi9NQ3k6HZJ
kDme9HePXPY9h5JbRP9khSyUToVGUGs2/nsu8wYrENtv4OPwCAmHisqAETONiWbLevzbwCSICBBB
RBP0Vw5R+BlZxjzR3YvAiG9rX/5ELezdyCL7XWij5HFz5MXMUW4stY/Mn9AC9m88OQY8FdQTpGE6
UkUJvZ8NnGBnS3VBppwKH+0k/wRjUW/heOCUCuMPo7FR/piptWWEjuiq9fZc1dxJAKkbd5AkV9be
JaEngpu6XHZ5WA7bRqSs9/6MDX1AQ7D4KwRmms+Zx9kOxoUROU3hnZLSCzDJD8t2UHgy16yKeylo
uzvecHBlfREoTvedTTRg0Fk3amAxdPr+FSD5LTz4F1bj4FZK+h1UBOwOiANb3b3Sxgw3lp0W7Gd8
TdU4ZbS0JlVqfY8ZgiW2s1e9RPgYF75L/s38HTkWGaOTQ31jYOqwjbg4U3eujLSYg3etDNKOaEnG
KVP6xvegyxXJ6+SzXaZz9zEik4JRYcI3ECrc82GvvUqIU3INBmxdeqALiq8ux2bNqDp+VCo32fMn
60RFzTG09txvBooGDFTddWY7flX0fU7Air3rMPIYKlfGNKuqhPAWKAx9YFAlqXMPiGjfDK0fFXTG
kPLBE8t7k4hTURn93bxiJQvDJcirdPStcOWAbTp8Txf0ObFuGs4JA8EqasSo59FrwPm3PvdkWI6T
8ViHGD0xgm0qFvFvlBkPhlF/znlwC82CvC5HPqtQFrtCBh9BEnNg99PvtVl/MNEqI4WpelvOzbIu
sQ2KMZ88RAx4G1pbd6bH4dxvcnXu2pF3plc4k9vmm1LsTIOJEBDzXXqccLw+OQ5q1iTF1GZbRrdr
VRru44AqdWlj8zaY2FWtAI9O16tNFbd38xQmBzxluGoSknhpDr6Ww2zcMT7rj8xkKesgxUUw+2z2
TYfDLI46YsI0MWpl6DyUqf3kuuVlWVx/i3DqR53W34FzIjqJbXwi0G6W0vmoPNcmDJM+k7cKvjiZ
0xErWroH3hzSKBz7k0zt/i7JVvhCYe+SMvxhGshny6U6xvT/EMdmx1Fj4+m8+efoN29DV2Rsa8MV
wzYdyInUNG3k/qNVLQZBq3Z18DsytgCgNDtv9OLI7PqHWvCkleTvnX0Xgj6eolOsJhB4A5O7cg06
dTxzp3l+n/ylfCtCjM2z3f60JybwtC6a64LeBuVV/caMcA10Gu9tepgbxOU0icvxHCDriOoU3khv
WeEBv/4VXlTChkiQqIkFnQjyz35ZP5TLPHtcFugQdv6a95K/FiNqxo8TIeZ9CQ0fPEqNh0v/pM11
QZlGP4wx0pGTDlYyUIE3yeipk5gFCXTacs9GSwk7dtZrQWBbIDsw8wpTyOhXZP5gGsCbVHcYNwT5
mGw1iFVKtC3gjUgW8tpq11XwAaWawoducPOzEaT8hppUdSLG96pe7JOvATmSlkMYt6suk5j1DoGe
fwtUgwrbGLZGzQE7yx0EAQYBeVW+9xmibeew/sixtG4nn1oOaSY3Y1wyqsEcOlVPkInsCRMv9K2B
BuQT/SztmMFKD26DHHKsijjCIGdxMOicB1bgfJtb8xNAZxSoaYmmMQs+CsEavSAkbsKK4zW+E129
+LYgmdCX7YVTyu3QZL/CBWk6LsWJ+rwnox6z8cFwdXGYVLPwZ83rgGdxxv0dCRe1SVpxsEavPONI
8Dv0Gyg5DDfD3l/J8TB54rkuaadhRHrspo5HPDcIPJ+hUoR9LjlZQqxA3qa35EOggFL5vfTqd2TO
eDK6tNvMDlUQjGSErV5B+0ejWSoq/ZDE4XXyR32njAz8zlLJE9+UW7C2+jF/x7xH8b0hW2vXT85b
OCPGH2vb29bKeceM3h0oe4Mo9GJkdo1tH1GR6F2VD8heg/RNM1Q9wiKdHxcBBIOWjHpI3YKOHNy0
UyjHNai8WS52QqzWMoJ+9IIioKQUWD6N+IXl54dI1nRmkX3zMi879Fp+88ghAMNYyU1Q1eLoVSFr
sQQD8YywK9vi1UMm6pP4KCbU7TVi9tjxDboR+g0tob5ov2wi7BFrcKn/g7rkyQLkSJVton2ccJUB
aMKbzOkMjxuNgSof+3tEOQ2B1CgVq3iyzpktZrbV8eAUPuabqei2fg9av8+9h7kJRJS1062Qi8Rr
3tKudS4Sis8+p87YG1Nekc2Xl2uyXZ6+Fmqko+bBoLgTBeHOE/KCjbn0Nj/BssxPPY3WG5AjLfEz
XRxhuE6fm4TOFSfY8qnKYiY1mU+Ec5DNEerP+qg9Hizf9+tT2mmQkHVWHmnfx/cdUnZOnG7K15Ct
jJweISs/H903q8Uj0g5Ofs8+iMmwHcVhnszxmHSMonZI1e1fOQP/O9vX7gtNLpN/ZyJRJCSqUmTd
JfXwYlpL+4oCl5Y3EgmsAO7AhkVPSomGI6OdPcah/GU5jhmlKLCQvAXG1mXEuHXbHDvlGK5JgJg5
exxkvZ0f5nRBaswU7DMxW/cNlS0CRTTYb5pGDa3ihOlaRG7z8IGZ8s4VfbvjOJje2FXa37S1bUYh
Fk0eJhG/NkaKc82pZ32d3dS46SYNKn1MgAdYbg0peE6oxdVcvg/K60hZ9oGHDsv4POVNf4HeEOzK
xof+RV/rGHdxsOU432yTSeJDz9rxe+aW5RZBsjqjk47J/0q7nYeOeQ/IuzizyugdEjia5JXx28rW
lKwyNojHzdJD7OLV2FQeVoGkoaYBY1EAcxqN/TCHNApTiT3VM9XzVKzqRCdNblIq55PC6307s1Wh
PcQuLw0gtAslf6GpP7DYuohFxuxAE2rlHC/ACpI0Hh6txv9Gd9s4hQG9oha/7NEPmnI/hR7Z2KMH
pDW2imeTgQcdKBcGCR317wJI1o9Y9acqdJbj1JGMma4AwNKQv1LVO7vAHckaMWGKlE5tRVnsP1uN
iVm+okVOcfrTbfFLj6UPoFxRyPtd4pAJC5BJGwLBiQ/sqenabFOLrDyHs4f9YyDlCkkmj1IGmcuK
DdLJdWofS+7sVsPTI8dR65NJtx6qRE1vXFvz1k8ES9ZswaIi4CVaqiG7WNJH3g8GGm2p5Z8yRi0v
lSL4js4ffREDC8YmDZpiN/AHD7hXJEe5kAROU+ZEUU4mjzgfAZaC/ZLYBr5N+mucf4b1xof1g9vb
mO8NApGbcWJRrsDXAr/4pBqSG+0x7EJSybZQuf2Dba/2y9HlJFCYM7ZJMg5xGxTPeoLKZcha7qEX
UN3FniZsEugbXMLkOOvOv4WN2CKbd9L9v8+l/zkMx5Tgkh/BdoUeJvwiAyioMeXQSme1zpVHmpX5
zlnj1vspG947z5pvsoDj3L9f9GuQANP/NeuFBSlg7mWhc/hzFD6nLfb8FLQEfmCPxdzl9DSNSMgq
0/SaSM5jPe6kvXgwpNochAXiShTUSHWd+Pjvn+W/3ABhEfXkojpkLwq/TOU74rbgKxXWKTe65DxM
aWNufQ4u5OaGOZibIPNBVSADnbz/tQQiEPBIBWpqwhxghf55E5zKIxqt7PSJkJrh6ixteJzL0vE2
WaacX+GQpOXGmTHw7mRhx+hQ/p9Q5b/oEf5UIq1ihACVFWuu5XioIb7mwmjtKty6k0dPFoofB9Ky
+rRHt/r+75f5h+YhWCVcxD/5xK8I86vMo2W8O+f5aBEuMDbbsJqSlegQnhmSxH9LQlklI/9f0MVX
QjZj8RjzfnJN6+v9JJbA8VZ68wnEd+pd4jROyR526d734HuryCQG67lxTVud87jxlqPJUqk2LYqH
7i8P+Je769P5QwxJ5JXn2Hz7r/IrO5GDl3Sdcyr415ZtwIR3ObaQCr2/yEr+y4VCugMuHS9+RHpf
fz5DQZJVeNtj78QUHDLNLEE5bMaq0sXu33/IL3IhH7kRKhIWCrAvAbz3LxdKWqdVZt1YkLd6Z29D
obypxiGDCVb3j1OIzETIVBxo4hAQUaXp/1WY/UFC/k918NecuP+5vvB9iyfVQdz2FXjtFIGYpVbq
hMcuA4GYMkyNoDQsx6Eu3GE3zHlobpxwxi+6GL1b7JKRITpnp3kenxl66lNsjvbHv9+VL4vH/3wq
spzQLzGb4QS3/jz/IelZbC1Ajpr6ZNiVgUC8BS2OkADflpsefCNVNNVFcv/vF/26eq5X9RBsOfD3
ES+DvP7zqs0Qh15vk/4OjGU1ZC6aEOPGEbgCg9xw9qFHwczgz39CHFIbkeLw6e86REPxX36WL6/3
+kmEoNXvsofwX75qKCmPexwCdJFcYxzBHBI6iyOs6YIoCVut/nK19W7+xwu+Xo3rBShlmRGZgfdl
10ig5VKy+dZJJnVmRYQweDQg6MW8/eUGr9LPrxfykeOuElTWkeDLwz7hHTcWwzVPszKLaTcDZjw6
cgEBD6cQ6I1reqYZFTTfAb/7Yd7ta1tQLzPxI+qpTZbgMbeCnpmWDuaHf/9wzj8/HEGn3AVaI/QQ
2UP//PVtx0/TybWsE7IB5xd2QvGiU1xMWwViId0Q8zH8CpXPNIkmg3h3R5JbaAvS8SEtQYw3BaYg
+gOj75qRQvV6QZnOopGN3vCeNtK0L2mT9v0xG2qQikAOGcSluQcdOnWW4LNwRho9zdSYH07uL/c8
qdBC8wQjGtOWEoa6ROyAmW5FW4BMfgUbgjqmsuv0L+/BP5ekP2/El53bH4OB1T53T7Nwxru6I7Gg
GFNeCK0HFABtF1QfYJBwJSd4q+eNs1Rt8pfqYb3Zfz4ptmALX0ezaHod8eVVjN00qfPR9U7Kze1r
NqdVTMck5PTtMxLF+TU3/RMn4oJGLvKL5C85HGt19uflWQTYNYirRM/ofn0julJn/UiW+snvxHyl
uPFwbMFPKufMOGV5Xh3+/eH7+nW5CMt/yOZmUrT5wRfVJqQ1G+idUEfEOP5rCsqByUVhQs4qOdNX
eKo8cNl4D3YDc7TiL7rwr6vNenWPlQZVM2S0f1w90EWVC7qFbHZOfWfQx/jmLmUJvcZ23v79i359
tsgQQInvMqx00f2bX0X5SedAAhuEeaoyE8xHmlstJCm7Kewt6tz4iUchfs+E36GHwXqYHkrXMpy/
bO5fdxc2XCI/2F5wu+Dj+FpF1LkSmh/YPTl5aE/7JOva5mg3rdj3TYVhIDNU628zxuvD//bKFIWW
baOO5aGiMP6yr4UKx6Sp6hX95rLQAkrYZFOY/sLy6GyzVpgRAuHgL0lbiH7/8XwRl+l4+I246eib
vwaM5V3s+WDRgOB0Tr+fewJFcJcAZTSr/DNUDvUTDX4oFuUgl2eDaI9rXVcM/2ovGDcikDBd3NGF
5IoME4uXo59hWZN8kdaiuMl91ADwCzgvOvDH0Jyl5s0iQvmmQD33O9K9XgDAeHdY9kOa0SCbKn8s
6bVSVNizOd/CeBYTbRoSpuHZDzjTaHWENfI+VzuMmzvknt/sVikHIFCA/zN3JBvIYAzqvWg5hzAp
DwIM9K6xjY3xw9Td8pBUcUMDtvYR99R4PxmvWcZYbUaTJwC3PCDtXWtJIqFUTgW9p+3DZLmF19ke
8UhnABVHVlqMGXQvsPMxH0EVpEGAyyyZb+yC6CvUlL5xZO7KDtHVRQYNyc6zXVtCe9mAvvVfNa82
0y1r8QD+UoFhsYuZkU2EhuG8Fmp60tVM+7XvunHZ+jaQw3Ao4qNCHVfuK6JqE0wTUwIEkOP6Zh5S
IqMlteuyT8Icx5xDhWTUUwGsdp79A5oeN9mWKvbV3lV99mMYHPmU1UtFyu9I+6+Z0xEqq/C6b+MY
Q0ANxpCuSEaNi6IFO+vzWENdXsogJp/enuOo1vnwmRvMijddNlQvswGkSns0JKqxKu9xfy8SdHxl
/rTmAmrSCHMIGZR7TbC+ZLeLEvbJaxwQEGpEeNaRWh/5FlMPtHyMUHSp9QYXLsP2WBp7t53MFwva
4CZDRMQ5ogavRxnAfbDHYSDlMBQ7Lw4JnHcx7j3ORUvbJYTi4W1h1WgDvEbWg+lspYH8OZ+rd3sR
GPWhV+1aD1cosgZ6CNJxX3vSK06y8OP7ZjWKOhwN0almoo4mkOhy40ptH+raDz5TXbgPAsRIdQAs
R7IETXRGYAqwi6mNm5FkHRADKo+Z95khjNTCzUAs8FltRj2oMuUGl0j26fVjZR+Q3qbhZSmhNzDD
7sDVgsdDwZAQk3rKiCD6xXPlXBECF/diWvXITpmLt6ZpCjh/+ey+OTUc2I3NhJcBIR1j3h5ylE9I
/wcz8vppojhJnUA7h6kUNbntnH3BqqlsX/VdwIRoTnzJv9GJH40hy4cMmuDVxfn/TiHiftZBgTgY
5Ib6abgx3bQUxlW5V55J18dFWhDyamzUREeDh6z7ZZfuoKOyIPsCdaxbnQue+1fL7scjRqHsYuAA
vuYBXfzN3Pr1fjaN5jvB8u62N33jmuV+km76hZTBIOQchK6x20EewmeD0GWf9WFLc95E1GaF5vSI
bTukPrc4JxFQlDb3JlTx66QVUAQ9LBmHl7nVN8TNygwuZlxc+x47qu0Y/ZZzjtfven4qwUM3mX00
2lSat7OVFK+5HdMcyxWqIkR9fvFW5rlRcwDpl1MgqoVxYhieY6S1CAJWkr4cKnSmGM3cc0J0xyFA
9X9ORQEffTHSQ5BlxG2mFaAVMFesLd4E0cXSyQGXYXnEFFZ9WpiKrDMhSiFMc5MkC7OAdzYzfn80
M0fsq5GmPBgiSDmbfnTG14aa5FTJgIZjPfyqhtLeWsrMP3LWTNTHWRGC0aiCTSBinzAss9mz6bzP
dkDQFkZtA8s6WiTHckIkL566MWeSCi0ra14ciOx7B7vhNZiUPAZtIVG+56BVCQ1zWeHCFCZVy4u1
9Vz+QZQ2dcn2kBPvmRKxToqKOMByAQJCT++IoxDoOyvmbc3DuW2IUD7mtepO9P9RAxM/gYC0nZb8
ye2N5EQBQI71Mh416PfbtBzjI3ZoGUdhrZKbGNciSwIE84Pt52MJitPBwa/K7JIx2rgnpENeoTjn
N5lAS5Kjyd9VHaKySSWaKURKIKHBCoe0zt4qMgjxgyxm5HjMYjfGQKwnMzFvmglKhpGQeX4dwfBo
92MRT09Br8OnuK2dK8kU+S1LY3wye6c40jLlf9Zz/GmAyMKhHwOXZ2R2hw6ISDA5r0RvDtgHq+q8
H+QrrIaMvJ2ibDDbExvteGekPUxV+rY79HFjFGoT1kypxHPKEkcx4riofNLAvlQ+8m2rBE4ssLyy
5C38ByKoZTxWLiOyKpxNBBOcPEpT8zNZEL+CMmuO7Mn04k1vek6UaZ3JzvPfcWCG9j0Eh1GcRSrr
n8sMLHYYW9yeSWgmj2u5irZSzqclc/2j2cmLUeVpZNDfPcic+hlOq13tsIobW+wTwRPYKui1vLXQ
UGexsFnmaQ72tU/DX2Zq6/NkIrgSoqn3tq3luy5DhTl/Il0d6Ve/layeYMTpV257X/rhjgADXjT+
QIpRp4nDHwUORl572nun3G5ISvMt6y3HaBkpfhsAe1OVHWRXW8ck0OlFDzDLESkBru2s1EVWaUI1
m5elYP9L6nRXCD/b1p32jwOtltdFFmorUijpSIOtl8VmZ+F4AToHO1ECSTtz0TUr5MNiEdOntjVk
yMwXv9qSaMagCbOnlKoWDVna630hmzujL6grYmALG0dMvb1nghY+rO53AAvOUJ90P4hDu5QympaY
E9VETh+6qFWZNhH48qy8voQhviT+1eTwiLXRHDW05iC3bpnRM4FYVWxbI6jm38QMl6cCz/ImcPLf
BSenjZUl+ptVd2y1ky0MhsYAP4NUiZVDlbAWWvHLaCJV3o5a1gf4zoyYrdk4ZBPFztTNVsNu6umP
hcfyaM/wAfUM3yzImwDaMbkuRL4F4zXzm/SbpeJkJxsgymhPv7UCJW/kdRziPRJTNvNU9D/Cov0O
nRlV5gSd2RBz8VMUA5Z0WeocuUSenrXfqo05pWlk66AZThoZ3n6iVx7eWL1eMGnA8YnsuI9ZXn0b
LluxBoUp27iAIEcAHYg8QBoIMKlPJgJsNBRmcgLFE9IJfoeRTPJXligr3fqZire91Ci7XN/HgktR
gf9kyZHoAwzBh2WyBDK3NLxHXdT2cWH6zYcjm4s099DZM2kGgM1s0QNn6yOM2/US5tPJrYRxXg/L
8IE99+eEpugI2RDtpwftziEiYTN4LeIF5nk7l6ipnTIXu9sIjEUnndnVPTqi6uwK0ifRLAeMXMht
p8jUJ8BFyOIxEVRnPi1cbqCfcmdnPpMS4PdXvGCP5TB8gCKKn7qlf6hGO3vhTDdBgdZu2W/Af+QH
NOOkAlRKt7t1ir63vK5+yMP5mTi16TMtZoepXGijs9OlSyk7/R/KzmM3eiRdok9EgCbptlUsb1Xy
2hAyv8ikN0n79HNqVn27gWnczQA96JYpkZmfiTgRI/xyB0rbeRjEucrZqClQaYD+kwxKROZFZNOl
NhCdgaQisl/vKZ1h1TiIVKLROlHlJ9ym8rkdLcKMkGDr/XBqrZLlcAy/KM/4/E3lpBfOfK6/MnU3
ll5HQaVpT1EV3fwmOvmN8WgJiPjmNMAzZ63H/S8/SX3ZCpPRRN1ON8cyuJc7lvWynIIkbI5Q1Imr
rrCXYUNSZ9xBPMCjrq6TsB5HMgWorwQ5bdHWK+Rz5hlXnrtkQxomi1fPJvnUZfhmvXWVLQLl5g+8
93AkBdg+CWddDO+uoX16FFBLcxzbY9cL/iy9RqmTiBdWUj6jm6y5Udmg6xVOWC7N1iwvoRkDgrEd
qDVahwUi8ZKNQXwFB2HxG2qoM3WfDACMjAhJG+PdQicOS7TYEFP2plmEJTB5XCgfc6VW7jIOK8Sk
c7ayyvg0IO7EglMtoEu92IMFnUOOn1nqsZYcrKvo/RQNA8ptSH7RXO9yLa9XowV7jvOFQ8ZDZdVZ
m8zv8TGqZGVEd5NZPn6zHX6iMHqklLvWKlIozOIVjMpo27eQOmf3nYLsQLlQUReYzib0LRcgr6ZB
RbFIa+CNXWPsSC4Ts2hUenELBtOCJlNNZyfEPTUqm71xfPbq8RFDA2WMmT0KPfuG0mzy7gwy8LQE
A2Vnwgkmt4nLrzJBLjXvZDKkZDFhwitTZwvWB0KrfbbaajNIEkNmnz9Z7VKh24RTblvZcYWlzhs9
7SekyI/QHiDwZ/WGltO6Dlqmg+1Nhi2mHrQmYjolXU/+WVWgkstKZDcFdMjZEiirqbtknWMjdMoX
nUCLAgjtIrapLOAKP3qG1O7xFjbDK6PY17pyAr029PVsgrsCoeUgX0Mo0gl9jTYbi5TeA24qTINi
Xbeo9cpDlIhf0o/2fWk6ByWru2OsQOarIrFPCcr6cu/jE7tN8HESkbtlVeGvxij/KLTiT25wALNH
ja6F53ZkkVYrN895P5XLigquOUxN8NhtW7wYHvrFCHGmWfwa/rC2dZ7DNvR3XTV8145KFjEX+r4z
vQtZ0XcrWn6MSw60QSUYEi3q9jZDQEPC0LD0Tbiec8/1WpjiALZ737bDuRXFe1rTPhDNVq8Adgq4
O1P6qg1h+tLEacofyXtmI0lTGcZPEXzVVOSfLbMcrAB8K1rTBxJQb4MJ0N/sGcHnhrmAX3iMkEas
VFWgQSP0DEkLISl+pEM1T3RtYVgC5Pu93Kpq8cCCONuWo3cLa+wNkd++ku0RblQ7V5d6Vh4SsTI7
q6g8zcb8kWezvTDhOmXu0CBNhmTXeR5+q9jdjlr1rDn0CcwsG4D7rQCqjksuclIATCT6QJfyXmu2
3sSnYHbqDftt8NwhGFQ1LTSIvh8VbN6FEccG8AcaYQzuq1LOlyEtj8nkHihCA6v1yQjAlleU6U/F
89qGA6icHggxFaZOFgXh4qbRNhdpjOUlN7jqIwJZdz6y0K1L6wGrtVAXy6ny50HpBnLQKGLhb3Q/
RUM1NfoNyAkCz7KVo8kddk1y4aY8+mhyClZFFeVItZnzOyKukNekrNDhN8kPKnHj1SKYelkrzICt
Vk1bzyfxJjVeS7LOabXUzojGFWrtXWoSkyAQOCLmBdWujIexvP/xoviBRAOUyomTrDXRkooxWJ+J
VA/aPUTGj9Kb1Iv8R0vrn2rgI23iyAtcVSUBTKJkQVrFwKjAfgDktSJf4FmrZ8AzWrKpMh5MDbGc
Vgr+IXrv0RXXLcw5F3MZY4K52rYWxHWDihnRmkIaJukbnAxLEdJkxBLUJrGm7auY+NkaiZpyLram
rljcAtelQmBe81uUgDoXxGMZW9n3hBS7B+TR9BuVeWwcJNzxeHa9gW84hV8VkU2w0euFXrrJs2j9
EkyjfJqy5ApeIlnF/QT1USev0ucMHYoOJWxOLm/WnMKRin4w4peO513n+FlGFkKtrNX2Jt70oEq0
R0ITr0VpI11CBjhGxbLvSgDPbbkEc7ouQKMs3NnaSc958+Me90IUBjyQH3gxrz5drBrrjeuMLzpB
J2k1nji7vgZQzRToe3xa+yZxDk0xv9r0L7zk03a8K4+8+dZ77hayLIlh2GFoGXE0ROhOosE9hFb/
0ofdqag6H/IvWFIhrrg6v3NbM8DUE5xi+HLd1MnJ7aKNQeKuMMtfRlr4EjPyQGK3PZKH+atLNMOa
RckMH/xsWqjaoU7yyz0ZWc47Col6Q+B9Erg830he7tW/D3lfAx/awJXHIJEeSjwynYmCVvnzypLy
wzKQzMTegwRLU0W2XCQpLeogBGFDjGX1NDoVUp2cmvgH1Jm3hqcJ3US2DiWzO7RFgdNrh0wydul9
WJhI69e+G32hI6OCtAn+870OOSMjGgvkYocYFuidH0CPG4MYZGekOIUcmR1jYxyYivrn0m22oucT
l+3OtBWtRv6WK++BmN8TbsqX2UpwzTTldWJ4mWrhIa3jax06Jx1Mrjt4L1WaPtVtdp5D5jt2/4x9
rAoaPdmAOnO5sJLX0qn2ICBfy7p6oY3SKRdECepx/gFPtU9GYJWuIrjFih9StN9zj/q6KsOV7dUv
xt1iWCS7gWwkJIziC+zpegI3tVcqe6hN6yVkfKDrEfEznk1mdnUrDcG+xsTXNrmfTXXP0on1P9zB
T46RnuIOIHBixYFho/OnMHvp8mbLSffVIhNfWAXYACJX1hyo+C1qHLmDQwQguDlyWX1r6Wv2jyWi
pyIBYWSI5wHKYTJ41TtADh/DSTUwqxLZEQ35NmLBAqvqgFhSW7rFeMGT8hHqeXngEsYOnobHMK/Q
t6ZbynuKl4GT2oVw2HruM76b8ywjD1PfNLyEgKF3oUcJYPcRJIXe5fKhTojCdKnsODwYtFYc/JE6
VGb5LGFPbtlh+dyM2dGvOGTYsw0rt6n30aTesOw8Rj2ixHwmuUSLeXtQCq1dhZC/J7RmctOj3edP
chp2ZjW31zKZ4s0YeWstdi4gwXFsjf7aH3g4DF2N60Zw4fka2NxIf3UogRx+qo1T+bvZUQ9x7dMT
YQhaw+56U1rRBToIHIh1GGqAhWXEK9Z8VlWjFqYRJbhPm/zWY+mw/TxDaTiSgTYIMOke923JI9T7
1TF0dYS3HZ4BRI9QjRI4C1YXHfUxW4Y01zjhkes7bsWe1TSXsrAPWI8PDWjF0iHN3gYgUnbzeE2K
cnprXFvbMJoFvU9+wSrRIgSSMNrQeM8L0mesjV16+bWftYcoLOePuPGmgPl9to3SeG7oYAfIqQ4M
6Es7CPBkAzZtj4L5URssee1Hwn95qTN/Mfc6mtEY8f0i1nN7zaNUnnqtcVbD7E9PsQBKkFdwEpw7
xc4DI/1s3e3mk4PQkJGvyaNYGXhMp+6rilP0nQIPAmm3xQIu0U204S3i0NLHWCKh4e2qW4+RhOlg
g2yjLnoyLGx5dzw5rdoDno4TF9yIzVCu6S/OXjY4K0eUxUbnIQbi0K1mDyeCrVf0jQnoeckwNpCw
yDdN6K49w/6Rxox02ywZf6XhfXFK+rwQY/V0n8Td/ZdEKZlDE1SyOGdezZCyqN2FLcJ91hA1p7fj
suich1aiYEMnsK8i+cET8cDuhkCNId0aqG5BYZSstEPWFljigf9q5xAnKPGX2kdiVw9MVC9MgOw1
UJ/NWN51i5V+YujCWkHQkTSM8qdPo0heNTIBF4ABr2wlL5hv7cCujb1pGUedMnrReMN7VTEBw7Vy
ojNiiRQiWoWi+paA1AoScjEBDZL+yI+BraLn2Tbfcs05l0LB+AvPjevvVWnddGUdi6bZxq0/bj3H
bjdTP6YHMJ6CT6QMoeWXZGqJzpuXo+QmGyLMxiKDY45oBltHbHy5WfPYYC01koaRdpMWAYvqwKex
pUF+ojz+nUz1XAx9YEyAFjH51ss8sy52NK/BVq68tNvozYD3C5D5PIZEH0JP0KYznelHyZCS6UtY
PzQFzgWiJjd5Zd1yRtlEP+T+KfK6Tc5+RTBHCfTGw7eko7BuLX7ZygsDU4YrK60fm1JfTfiBUdX3
u0xzmEWU7jmTw59EuZdBwGoti0PXmAND66nejx1A00Y62iEaCjoyShwraHCg4DbKq7Uiwuw4Z3py
FficKPm1j67P9bfOABWaRZZ1k6q/BwDH02oEw3luBOuQygjHV6qseSX1jq9kV+o0NQW6cgVspIPr
vCpbXVvrjFsDZIwETqUWKV5D/OgmNJN5Sc7GOEbfjJEqODHxuNGd4VanDRV0YiTMuKPXgVYwiIV/
9sHMLtEASkD9PHUh3jKL6RGtETAgNPkJMZiGcHD7DR3zMUGMQYMXomf8yd+ZcTZbYxDHHQXCneHI
JBhKOMI3sTFHHq6uygLE5/11MHuN7NhSrA2GnR/CTcmkBPawEaKJNs7s2MDWM33vV9JYoz5N3pQ9
zqdM87N9J3lE+db3jDirWEzpaCz8DpWmxd7iVNIDP5p1jYG11eXKAJsd9J4sSf/qavtTeBlgOzuf
A2aeL0WofhNu4E4O0abuGEamGoxArHxACjIuKs3Noo3XJ9hasEHRCjpyHRJhwAJixgKl0cn6VUti
lIdfG6oATVQNEcTGT7CEl8DhXRWPMgIdF7apy7WovaAIac55Gcunrhy1R6dr5JMAK7IEW6qva4hB
G8YS8TKLWuqZjlEjK5Nu2kTQILb+fdztYHqhKYepGkaRzutWxQ8Jrrm3qE/bbR/ZCQI4JsqdLK0N
PJc+gC3/rnwASWHCPMyuUTNHqnUXbet2Z3t0obBlJgo1nxFR7WMu6V39G4hJvPbQ8+0JEVbLPBwj
kuLqF9OciHXLIP7YvmXR16KCXwO1OLSM0FOyI6ws6HFvDouiTfqTCHV3hdzUXFSQZDejwbkdhSax
JanKN/Gk/akpnnY2tA08MzYTf+kk1ziy6Ruc6F3BKLzk7LYXBhsqphwFizTXIq9u7jaaHr45ljav
B5zCBONkbNa0pwakZ4BB0Fcgnp2XFktvAcBayWPiqHLRawVlzAB2v93HWeIFtXDWSgPDO+eErot2
pUTHvTPExAc06uISBkqU09ko+NIOu1wnSVZmV6wyZ0zXnZzJoa0nZhjSn4NQL/dEsUUED/SHOTWL
ZcH31aEkMPIog05NeQBPlLgnI8Vf3vd3/zb7VdWSqxoqNijO2L2xqwDkUvlfxG4ERLB/z078kpJ3
vXKd/gQw6tiEsEDKcj765fAjW4gk2NkOcKoU2no9DnxLopkmEppbJl0K1skLfKgH2Pv3+Up2R/We
bLvckawBPSrhB9JIR2VdpfDeiENYoX3mxHjIa+vQ2GQt884Q39avaQR4bqb7w1NRobdGsktF21JJ
AmDUU3GXnulEHTfjA5PM+hv14RXMhb2SBJYurEb9qQ120Xzspuf/gBHYkCyx1WO5jhVVvz+LUzlU
tI35LSa3k4kDCXgG6naU5x9SZTfKi0e85sgLKsDTDRYKa+Zn07NshfZxWHZDc6Sfc9/EELo0Lo7L
UcJkW7qZAmnijotmwHOQOsk+GYjpicrqwXDza6bAkrok4VSM+kJ/2zbJKRPsaWO9Pncex42oil2i
HDzT9kro/UYXfrws6SyWs9uUy7TI36Rh/aDQ25G+tbRzjliETzbCCe9ktcykW4AZIXiqAeYNU009
mPz0muHPhoPQfxhjd86cdOUSVDDrzRdvl1g3netS+it84YRPQmGyWHwTv1jGnr6GD+sucA1CtDHn
VcKDf4ooLVZChHLROTitmrY5EKryigu5XxE6WizuW4kir675oG0ACy9V0UJTyFrQNd2t1nqHoSsD
k8h4ERafdJbcABlf6yT/JT6K+MkG/18rmemn6ph4VGm+LPmDupg/hQ6hk4gMHK9F8dlH9a4weazt
kFYxdJtV4Rko6p32w2pIZOt8nsm0xqTZFzoMWghD6WDuYBMc+yJjFQv5Bf4CrWjrqR3hKEuc3uUy
H2CnN7OwuHBSODpNd54rEbjzMC8reEDbtqcLdezxRXHmRINnLA2aXFLg6mM7YnWI2yeUik8YaIhg
HHYRr6BR++uqTQX/Ersk/u21hZGHRrZc4ntd9SM2TryjeLj0fO/l5WfjkLyN6WUiBnkfYba7w2p2
Ve+dRyN+IH90S7W7znpri24WbYzBWTLdXeOmU2E+zS5twj9EmfzTmxrDpzucZnQwfgBasEpCXZkl
xQSWzdP987Gti5TykjP15/Ry1mFkbzWv+Myz7EAvwPy+HzZdU518FnWQKMIHpkafdd1fiGjc1FN/
6LTxicHWF56ST3fKL3XJ5UzIxTY2AB2wy2Uf5j/PQ78zC3PvFYRZ6+FnNVl3fomLlbO4hIVj3JVG
c9B50WvUabuqBviRWLDB746S0kOKFmrfWdi+ok+msML3HnHxLjLZnWJ+72HkdMJmzS5MEdSjSvWG
+zIove43jViKZ11TnidS1FeDbbAndnGh5XjM/bx+iG30KXGjrWYj3cCf3bfO0FxNNC3HqawumBPy
CzSj1zp1eekchAD+0O1i1iq+5l2tmX5sctBkROFBR7pgRsMfXfbYwdLhRLDduqnGrevk26Yt9eUk
nYfYVDuwvzx9fvxi1g0WG3jkVRHbK/rjlJPcm/fkxH6y1GKigPlP9gZTIWLWZg9Oa61YLJltOD3x
jtjr1NNuTdSdpnTKF7xU7PWs7pvYeyIKeagrpEf2VDz7rf8BRqJeNQkYPcxn9ZJRrrOeXNpoQuOf
daf71VuC0CSx1fdUI0KoTmM+vMSR++qWwNmxI6TBpMF5oYOkO+aD58OjPbYOdc2ViGz6Ms0Rw/y6
eEfj5y97kd5QYlzNUP/x3QmWuHNq3CpaCtd70YhqWFgzZ2ehIWexB8Kc2vBZtxV/XeU9Ym6FqAbX
jOcbwp/PDPXsAqWjdfKp2ZMnu3KO3libjOUaSZYuGi7JCk+p6Q+JLUdU2X9qx8Sl3eYv0hs2PlBu
c2GDr+qortlk8bdEl2Ns0s74dGwYOxAyF62HTKFhdrqAaxtEFbuikBA8DFTTWahhhw8WKPtYYniY
Xrva+BR00bZLehzARVphaXwQeRpUDnZPpjTvFnYzUApYaKuGCS/w7WKlgSUC3AgWI+4ZtXLpHFC/
78kQIcSIaU2bVTuAdj9WFF3dgu1io3XbkQn9chR+viI9408iGMZn8O/AAiZLjuWJEbXuMpgTex3I
nlQah51JbhbSKDnZi1rV7wKjvJewSYtLYeynkYl/GLJLBF3aLtl541AcXcn2m6JiKodPzS/PdH0f
Rtl9m1r0Bh4bc7/vyaVmNNW6rtm9EllFceR2mD2LjyxG7iMRx/gdKYWWQIWWqHybe+BGbOhzU2fW
G4Bbe6fhQS0xQVBKjK+SSKcTQSMbLvwGTy7/4zXdieHMS9bZv47f750UdmWU/yoDRSDwQGNJ6RjU
ibfz4xkbJC1joYAdyWzFnMQg7WD8tNlPrHApbpEQnXiJGIrJ+KYMCxCH1e0G3TlFsfPjTfJl9Ml8
CQcLRIn2qeZBBaSVMwVxoFSy/mgk+eelA6RSj1eilWT/hu265B6avXifuZMd5FPUUVRzmzOAOToZ
Q+8+Sj7oLg4Ih4ihKk4FMegBfntt4TBW0bvpaUT3gFMy3+ugBu76+qUbw4LU8fcEBHUbzPhg2VT1
cJt17lx6EblhuL6mr//mutn6Rlws85qhS9S4r5Fg+2w5ZDJX4ikjhmeR2Pdo0CK/VZzAe8QhXBas
MPF9Ml/IBW2Rxp6YcQgxzbFbXKxEf5haAmQppbYiSx4HM7plLZBNnbNjN9bThvv+t4p4aRpprea6
qtfcOJeJ7QoF/rgPHfMVqfI7929BYAMO4gkrdViee5ndigZE4KAin8Rsm6wL73G2Mrkv04K3iZtU
1/VhJanylgaVXpKmt6yQv9yRK6/KXnQ5G1AnYVumTP2LYljCs/SDchwOCV9mobjsBkMrAq7pL7PU
gcv0iIcmVihEwaBqrOYPlvD53bzAVnpkzSvn/JwBOFoim/wtZR8GRN5vEZtBowq9ONBp7+nRb8xQ
GLiBXvIJOYwVVw9jVXiw3fhaN/ArqKDuzjl+6Im+HvWqWN/35VBVEAHp43Vw5ANuMHRRIFEsxOpR
juMgJVodHPBrUTUcmmF4VqgUFjpDGEBO/W9V6buUsZTXWdfZjE8i6YxA5oW50UbmX8SJ71M7BCbi
llu9QFDiuuk5RaFIrpn9iyX2Nie9s7cE61eLLSbHK/s6E7EYrye/E7gQovXMY2QVOxJvD9Mcf5he
Z98hLUy3agt3dzY8h6HbLiPN7I81ACrWFXj1jEhDWDcWASohZrghMyThjyhQCUYHg7FMvWRbEUXD
KQJuT+v9AHIFEzt72oDanPZGDSzLse2DX+s3CRhrSjnUi05ucZS88srt7REMGmaeq1m13zA5zrUw
yJAu/K072sFYIQgZxvac3LkBEmTqfW+zcU0WHaz31oUQl8TqOk5Ia6ulPD8NKWTefXzfOcAlgMY0
LsGmRm+/kzsTAmdSiApLeHvYpJnY3GOuYxur5FgwA2hLclY0nnm08hs8EMwAwWiYY7M3gDIaHb5l
aWyoWYNoSvmxq+6CyR+2GZkAp5jYoQdy/B5q0qmWeg0nSJdX7OMbgKe8irnzXSFg3ab4C2Ggxc/+
HHcEu/UHWaOCjR0gq9ZKpVa8s7ADkPHT7lSBe580nO85jOm23IC8yQ+XkScgy+4WCxYXJsqMoe32
VHEEYyViRVjbS+cDaRMGX1kcy7p77Op0P8GsUlK7FIZxae7Jr3n/A9nFWaXpvSO0PnorogAOx52i
KuTSps65s9uITzUzJkMdB5MqxisrhYesQz3QuYm1uHMDwEwHFdXvkl7hbOYOqe7VtC9L47cxzHOD
RzXwCJuGVvzhq+Fc9C3r/9muFwCRVtKPQUCX/jZOGVZJFjPW6FLDWj5dwn1NyNFRnwg5xk3eVN1B
Y9cWKNaUKK3B4UK6gUTSbQj/hicHktbJTQuXUrbpvfgz1JOTIVHp0FegSfR/Go95IkC4TcaSluSX
mmwjRm3PqdtPS1UTGcsYooOLvHDm6CusymMBiAr0kUKoFrob2ui1DntjoVAmo8Y/orCG4hvn/D/F
iJCyOeJRGj6jfmi2QLfYm4QCHo/twt1ty1U3uL9FU11SvT75RbrtbH2fK04DnKrvMAfT9TiU1bq1
jAxRT8G0sq2riwUggnFf9UGMzSrMvYeK/d9+aqzHlJvuZI7aL3K3R9NvH4xUHocE83WRVcZNG/Or
N6gXpJ48gT51onBGjrtJ/yyt5krwZ7JiBrAfnHBDMOkBoGtFlTglh8qKn1H/9eAM+2zVm/kQOKkW
aJUnj2PJy8IqtkATHP3JBSGjZqYL9MYY3zMFprIYoAwQ5sQmPmv+uH3SLIBj0XWFQn6pkIiZ0K7L
bdaYx5wBErI4BCb5VCwpMpeIPq52NQKMc+eVpolNG5orv65LygpgXLriYi0sSp4qIivdY82QDPU7
BBPWAorppQZ/Zp7QaLMrT4nuQf2BRhpwq5Msa7hQtED+IMnaiJed8p/QxMN1SgnpjO5g2d6p5mVi
5MY2Tei8fSDGDYoZcio9rLby01Tluk74T8q+f7ZLtA6AMu17DSRRdXhRYGbEMhJpdRksA9w0Hgp8
d6R3ySceFZhwo7tvVQMFwzFWfArDMlKOjQIBe7ar55dC497uzOFGvKUMECtPm0wZGzemUrXNgnzh
fnhOW/1WtPSUswqtpQCNs2CJBF8kRnChEUvppeBkNcpBY67+jDK99YX2Bxd/iUAHD4LHznMNaZKY
PuO3QveSxsP7oKuvocme8d8SlYtya46gcUzGV2exu41M/xtNHtSdsdjGvQJGwQdrVNNHnxOcFraF
vwaDAfDP1IdNKBNtP0pmDaVDFRUa1fssoPWYsvyRtvdkueMbWxgePqzaPTBPaiHnUvf59GERIdlb
ksO5zz+ZW0Z3NE/0M6NlWNij+LV6q9raU/0JK2WHgP9dyPpHWva+88tTazpbkcqDF5k3GgtzMzNC
u9+TW2wv9P9T9Yxkg6YntJ6FbCPK0kE/hireRL63Hzht6dLKnbS0m2WFgVI6uaQ+Q0mvL7/DKf2y
+ExzgiQp7Ya1o+k3r3O2Wi52vV2PkC+YX9QNubl+gpZPC9qOrRJCyp+k9RUEkwSjE4Wt0yVVIMfk
S96JeG3i5UeGOMBMRcqG1ALaLkiAXCiShhehBqfSuguOtcbI0NPKcdMD6ZEh7aTjGmu/H+lU8vCS
YV9ezDr9JbzoAKIN8oOKpXKV/QwM3uawfLQUX0zz2otBY+CP0busy73yqWrY+u5mBKIXs0tfmf4s
NYf6rRpJGhsVooze98Ax9u1B7/qNMRuMVpoRrdro7AplbQlMH5ahD3KyMD9V6Owbzbv4dOcLZ3K3
E4c4S1znPp73lroBGakVRrKw6/rQVARbmUigDWbzQVIl+/Y+ekyJRR5s0z4JElgXmYt8Ys6mz4oF
o4jzk2VrJ2rvcZcIxsEMNzbFxEagExCbFsZEpDaD1g5dIgdalvVyT2c4fJty5Nk00+hJ+QgoGpvg
kt43b007ngc5QpkawjuoBJFCCra3wpjbMzOeIWidRq0Zrk1j+Cm4EH4vX4hpP8KAXtZZ7q4rx2/h
0PYhS1c8MjwXevWTNMJdx0ZekyEZm99RnbunDDfpLdUTtEl59AhllaG8Pzbst81mY7lGFIAjjXeh
TaYr1KPx5qcyPaJEU34wtAwxF+Ab2FoYXdGsxhJuZCRqmnvcbQkaYf2Y6CWeKPZwSUA2pUXuXevt
bNLonpmLxkEfmdYraYnJPrNLpJgNAr3YNOv3eI7z3dCpftdKWonabBVsngKWdBbaB6Mfkplv0peI
NXOSR92pTQ8ObYi9JEQ8/W5ERL+VRSw5q6T8nNMmX089MNiuUe0mttv6uwxRaROh3sEEklbIvteN
r6RVRRdpKrHEkJIciP6lPOjQ86HX5d4mOd5G6xjfZ2cG7TerKHdVU7ysFTFDp3qyv/wCTKQXM07J
CgBUcLPrM4p95mSt8+GJQq1BDlo5H1mLjNSK0jXmU7UUICkhKPX2uJ0M6wuSKViwmtQIfagVz1U7
tstBDMC8u7s7oS1VsWlaIMGcCizTLac8MgpwVxVj7h1DyYZSPe5ZFyJmZIQ4PmYsZFaC+zAg3Dfa
MjpiXZHLVGes4/iPCWmuAR+LunpIFqilfcIcZSVuKV6WdZra0ZLW8M457O8KxU7+OPfg+cXQa8TP
OjFHk82SLYgEqjzGT+IGhbo91OPcPBTS8pYWrm4ezjI6azOLnDSM4bVm8d04kmVISewM9W9ZqvOU
hPPZ7cefMdGzo2uV3l1lQc0XZzNbR5uxpima62BHw0Wk2ki/E+bEBdoQDKhEabA0iXb6vwurfRXS
Ni5As3TQXkiR3+vMRANcXSWnYT9+aRl+8ypluil87GeF6KY10fUARKFOeO89rHyx6Aqk0prHGljP
kuaPljrNs8USch136aNbsYNopJiPc1WHjxO/Q1Blkrf3f1tm/+nddCFkCtP2cOYK87++9b+wELzI
4WAnum+nTCbYgT6TnrnM8a9by8R2xa3VCV8kGSzSxlXLsPVffPF/t0ILC5WAwYxcty3fdv9uix+y
jvx4T9d3UmusZTSyUuLAwpnYZVowGbF++t+/7j/MyBbJHYbucgS7bAqtv1lkkXCDm0psG6V7PFGT
a/39r5vaIIK6ERbG//vTRYoIfJY4Mign7HJxgv/l0x1miExpqvRdiaonX2Mb9sSGHRsx8ZnFgiTS
a0ImUYDaRC/3pvj+37/tP/gbAi2xCVjFZI8MfuDv319zSKafHDGj5fGoEczBd868Se3zxIXj7Ewr
Kfc1CBaG/pVjb00ZFSEClbgkdYEtP5keXVxUq3/5qe4ghr/63wUYG6gvIDAcHQSHuD+Tf/lUUsXL
Uucpea20TTNhxsX4G/UehZQxKaR9hlfJXWNNyRUhMOWEbgzlR2c3pVrHjNbrfzGo/8OwLRxfdx1X
x5/u2CCO/u+PE8+2VJ6bOjvlTRYkSL3lWszyJUVCtsfY7FC8NP/yGfzDqW5bjDBhD9gGT78v7s/p
Xz4C7q1mRjEFHK9F9rbQDW5X3Iz4jD8sfbxpyt9J5rEt5Kx/gZ84f+dxcJQxK7RYC/LKQ0L7G4CB
/bNCiNSNOxcEEOnjpZRndM8FOcXIFDI3sBqvIqAv6vNDQ9C1d1YuPnrWTiKdHiAdqrM3Yu18JIAi
j0myHcRbFQFOeLcd+Oh637kVs2avD79q2KvpVZrTbG8js5LXTPNIPwLuNTLbdidse1D4iIYYUruT
zNqTuF+Z5ARe86asWUTiDPcDeEd1y+Cf4eIyjtOeZZ4tOKD7gQ3dso8NfN4JXd1/ODuz3riZLNv+
IgJkkAySrzkpMzVPtqWXgC3bnGcGp1/fi74vn1KCEnVRqMJX3Y2mkkPEiXP2Xvs3hXSZXRAyGv3Q
pXDUqqf8/+tWtvFcpNhCUVnvdVbfOt70UJYGPr7G6tI92a+cw/uOouE2YcSPlin0o+IQZ5Xzqook
fkTgTl1Qu1ZS7nxNQO1tDXBX72ISFsVBI1dJt3ZQK4SGgasJ22wQrwVkSDiPX386H15VKZYXNSD/
y2fAYJ48O5jBeFObeTy4VmN/w9Xrryl81CYBsblqvZGVukJP9/VFHXH6vUIPsh0HyyaeClaTk1Ws
HpPlq3HnQ+LPdkDUrgE6Ih3oMdInnHNmvsZAuqBdDepv3sF8XDvQlfNNOcXJM4M20rsF0Dlj07ng
e9fOyONDPBGUHoNr5b/YONf/kO1V1AxzLM7ARgmNBXFy7zWrjoEK8O7YwKfdcWYBqu6kix4sDrHy
haWiIqKhbK50OcP4xe7AP1terQHQd4ZSBLwIjS2WIyNH5l4wW2XcCnfbMDl4eEyxboZu6Ii71nnw
3ONRQzeqsduduYsfdrrlsfFBOYBHCBH0Tug0vo0vw8NecXAat2OqCc6WTAdAUwEzcYt0ockfrWzz
9aP7BxX6z1LrwWuDh2HydAAPWc7pBjC4WdZ2mDEPMA6yrUHoEPDGchU09SFu7zRZlQyf9yQd/+ho
GDe9uSNT7VrnHqP/bt3zceHCtd4WQ1Y65shlxz06FFBv2bPhMN3h1B/K9l6OYFy//tNPChOPqDmT
LqFglQQhRIHyfoU0QsKdiNjyDlU+64dqKqApS6EUuhhz8WfndBSsNe4uh/SXiF7p15c/+dKWy8Op
ASQkLM8DBnbyuIAChwoHlHtwcUUv0n+2HRFRxQ95CmJzrK0n/CXpj6+verIt/LuqZxEjSJggP99c
/qr/bAsN4/48703Kkz7+Fpn4W6GCQWMtMsbvQ109NQRgboay1Ou4Lrwzb8tpubBcHrgf2wM5nh71
0cnlK4eeVhbV8iCpuWuUCFpdCFQoNDtHCLW3oev1VxMAkpvWavSek237RIcv+CaShjwH+sHWmcfw
2Z+0PAPf5XGAdXFOVrxKIsxFQOiTIAJpYkWbOfrRhvDaOS73pfs6x1F9rz1j+I221ket1yKngeHj
P3ZpWDFjQTwiz/xRJ5/ycps4lQG0oWh1KIWX9fI/T6kwGAu4rfYPnjAZ2pOidl91VhFjfWrp8mBE
Zi/9+sVY3vZ33zHPA2yU5F+wtMxTso3Z2OxGeRQcbEgnfxDX0t2tVXHF5vvy9ZXEUu58uNRCpnP4
ADgUnPw6Uutts0K3TSp37CLudU1FQ043SDzLshoeUkl+EJ8frvEVh5Twjdz74i8n0Dq6SRi0LGa1
HrVMzJn4OciZT6Db4Ty+MgOnZuDLceCxjCr/svRHf8/6lPyPSMHl+fz7gKguHU4X8uSdqVHDO14w
+odc1MkDbRxCA7qkRcIfpduonGd8M/hpoNlW0SVCOk5WwpvPPLFPXhJ/qbCowElZ5pt4/5JwnHZU
b7U8sX6wbqWZI9rXerwg0ABlc150Z673yRsCXQyeJhu0B1bx5EfP6HlNfJ/+Ifp/84J51BdRjfd0
rZX79vU78tm1HBQGFPKSQsRafvt/PgCHgUkuGWMcakC5hCeQML9dwEwHqsM5PLcq2R9fSJzjlB/8
NJ+N4GRVMiHK2+TCBYfCESkwH9967iWHBZC0cm+Ts7kGzl7u5FgPd/PSWPHRUKwM3Ol7mp3FJf8+
x7T7ZHdA5cC6BJzLtuTpza4jiYpfx8HBr7X8wSnGv81VkW5RqLT7LI/qbTeKc+emf7ntJ19mwEfp
SnZF9MPi5Lb7kcQdN4U+Z/W0cFajpf2dRKLw3U7mGQ19rv8gZu3AgRDWd2nO+NNA50/2VeKMzS1k
AkJhh3qMr0grM+9jFsaYZCRbPgRdYr26URj+jGAiSaTzlvkUAfXJd6jDvegCcJ/p3pNooOxDQ5xk
RroVQczfg2xCkg6Mn6iakDeQfJimov01hVP0arZ9f+07Ad5by6ypc6xIDIfItJtXggyBUZi0wDMM
8GKS11XSxN4Goomndk7s1dcdTJrbSUj7Nsn4lsnlnKKJaCpdLVmmQWIe26rAmlXlrnmn07B7mHBy
kOBBjydfFfTEnXvQg/zfDX3iOGsERqh9Ezr0CO/GOr5Rhmp+a3su5EZ2jej/9++RY50JEyuQ7Obm
af1S5Nyuga6kn8YeSAJS6xD2JPE4HsOibY0zl/u3npy+HJ6EAObQRKCAWL6i/3yTYWdplJZGcCAk
D6D1GDOWs5CGhtHM+IXEGgyFVnbdTGjFexUYWzVb8Znuymd7R8DhMjCFS9FJAPv7P8K2ohoUT64O
QyT1pYCw9Ec0VQRSB/nMuvOUv9WGy7ernVTyt9W2ma/tWWMDYdY231V2ja5aRjge9p2bi34dDl72
wzUmmyiVqZdqZZLkikZm8rqLgcdonbmPn5SdAQ+Myo+xFbPUk8eGZyO3c8HxuwkR44Mw88IfaeD3
jM/rAlR0oSYH61JD/ozp2Xi9vl5ZP7081CZwM2ZAwvzJDfRJ1mkL9AMH0cTMekmpWsVEH0OIH8wt
mOH4DhVZtg2145y58scljTYbaxmo5iX6OjhdZccoAkJOFF5nZTPD3DBCc+L4ZXs1tJG0d62BRgLy
jk239uvf/OmVXSEs6nxL0IZ5/9IE41xzO3t1aNAoXfKsSSKcK/TgjU2gm+qd+85Gf/31RT9uz5Q4
khMRuD6aPqfHC6sefV3kpDM6rotAMOo9/37OqDCLyM+hTBRnsJcfH6zP+7AgH+l48XWePFg852nn
MJ3GSKX6n0ZfyjdYNtgsMaKY6Nz7aEYVNwSvgpb92RP8hx2UUoRocsohyDn83Pd3uO1ryEoUTYe6
G/3XBFdXvhcNcq7d1zf1Y13g01sFBsip1ZEfzriBqG2GgRCimqIeX3FcE0ye5mjJFlfP89fX+ncC
e7/gUXmYninBSwaQ1MT7HzXNvo6MiKNty5wnXetxym6GsWIoZ22gHum3WFsMNRVv3TNkVe8yb9Pu
V91HA1KfZADRhNuqfOuHyIWMEQXTH6SR+piHiJYeDDcMHnD81jiqJflx6zlo54evf8Fnd4vTpUmb
TTAiP61rPKYvk8vpASSb3f9KCIqKUCDOww+VRwQ8fH2xT94/usDLGUL4khPe6XnWiglLtB3/gGOn
L49l3rInKjks6UxifrNSqaN1jdepZ++s9JmN4bOfynCBUnxpXYEOev+slJ9gq/Y5vkQyTK8ZLHAV
SnAkm6493Xz9S0/6m9QngUlJJnjhA4HJ5aTwHkhsp4kmnIPVjc7LPE8tZoawq8/d0X9V7vsXkJY+
HVxArrR0WEre/yis7CXY1kIevBS1zEXHsg0F3iC1ctMk2F7WVh06NOnKqlmnNiHS6Nazu8EePOMJ
N7/0V2Ns2xyXFE61VT4KDwdNbs2ovtK5PVOyf3z+/LG45xm3eD5L30l5UPP+Krkgb6VU7UUbYJgq
EkMfYoIyd8S5wNrIsBWJlIb818/D+tiE8pBtcWYGAb5AwN2TuhW5ZUqAF1p4IzXVTdRN/rF1yIEm
JW4o0IxipFzXfZP+brLaxUMAN0yshAA/iBBGAkstJlvcJKlV/Ib5JV+MgbjDjRNqlLM2iBJGc6Zi
DEhBUv+UQ+/fJr5LlnPZGwRbIWkK0w1PMCAWII8GrMwmyChca511k5NxFKxaI5onTrcOOZV2hrCA
FL9xuujjLn1KPCzA+8xErr6i+lbElnVVMKwR3stuZdeqPIBj6cVxDo0uuTdLGxlrYjceSg7T6u8Y
AhCLCCOAzA0zgDCG/0b86ehwJisnDOoXQfBqsU+wf9NCbWuYlLRcFKYJAV4sJIZmZ+pWGMQbOvZ0
4ZI8R5hUxaz4OgWNEd7WGeLtmV7RH7vKrevCbb3Fj14Tkt5EyCWLsWuvNYi5aGOwCKBHTZVuMIDk
cwk9qdRPzdQxR3cmn9ZnbXuEzoJuukzzKPc2s9tP7cHRSXzs0f+QT0wA762ZDDk5aEnCYHxobHi6
LB88UQ6o018Dv3zJgByDGDG7tvjN35JfkvfF8UCDuLzSc5/+JUbZmbcFk9C7CVfun1HRdWDK7sBb
m2WS91t0iG22besUA4smm/l7GfXNdUEiVLKWeSsWWMBo5lsHeOh1WqT4zEp7iUYBEAbWDG6OnxJx
UmSPhkW4wKqkv61Xtt8CYXSdosLdSCJTtGnsocfZZXVFsfH7PjiaDF8lB4awfZN2haoDPPvw4+uv
4kP94S1tzQDONufX4AMzt7Bp7LmEkuLtt8ilzDM/uWq7oWLu31TZc4fV7e7rK/7rEb1br7gkbTTo
6GCJfVOefIZMbyJnnBoFLCTHVQWnh1BLVyPaV4WCRxv07nRJOhkki3iM8z9e3MXPtNnl9wEmComX
zqgumzjnH7OikTjkbQUD0sbA9mP0hToDFv6wjvPn+nShfNqRjBfsk+VV+u2UM/0zDmxSEly4zIxw
N8YdOq0zN+bD7uThaaDOo5UhpOBE+n4hz/QsmXGYijBzY/BXbh8s4CrWJv0SKVgZVPoZSgsxxwSi
D35Gqjmmj95fybQfhy1DEWZfGaDbde54JnDbXoccQanbizN/6idvjceWxk5KtDcV88kuXszkUwg3
DY+Fbt0LMgob5H7DGD3mLSvAIbZyEp2/vjufXNK3bJJmCC0QvK0njwEOfN+rYg6Jf/NNpBRhe6WZ
+txXGc4lMHXqzPWWm33ylvpU5Qyalt6KJ04eRlCEpbBmFR5RaJCAalb2lTdbzS2C1h+NLPXKc0fc
KCGLycBM8Nxm9eEwQguNKzMpEeIfrv/9u1AMmo7XaEM/DZv+WEdJtq66ZF4X6BQ2im7KvpPKvoiW
XN6kJAc47yJzh/ehWE9wEm8QnaQbi6himicrSXBUHsfJ/deP5N/A7f09krYDzJ331QuIVTj5kpEh
224Rm9GR6W7yModSPrkRu9XKsZT3J2pD9yLxTLwCKjNA5lbKcL4jwA4vB9rZR8ZdSF7TJjlTeFkf
v1hq/uUD4vzsCRGcVF5dVtTzAFbwqMqhe+Y/7EfLG6g02jCTv6MYDuousMb+ti+j5mc+N/4h8w3j
Nwax6DfgIusvbDHnhe3DPNeN/VdjnNwyx2TeTYz2Iv34QGXP0I7XbhUfZUVnae2Taf176cwgw6KN
vDgVbNpLtKzQ0rWA6wRbTI42pFeT+5YlckLmmyPYhbziek9p50OjLKaYcWbXhJg16HWxxXhdnNVY
W1rjMpi1BSE19TT0MmuefkTNiOMtES0gc+W6M54bZEc0pMN+yumNZCbmJcQIcKUQohCO1pXD7Zj3
CXEO+MSf53FmN5dyLl4dbLjYduzQRcCKhgMp0qwQKjamarAv8yP4nyBFVTsdRfnPUMU04Us+40Mb
FCgIozgtQf/S1rjIpZ2TMzcUglxky43JmJ7rQfKrzObOm4b8AbyeBZiR0uRcBf1x3ZWu8GhmBk6w
TEZPXmOXplQ4mGN8rG0XJlxkg56KPRM2lcC99PU383EZk6697H4oT7xlz33/XedFFBpzMMdHxvT2
oVOCSsIh+L3LpuCxcO2nry/3sR23zOl935dISqiIT2fmqid7A8MR416/6yQuGmn/rEyjJdCoiHBK
mQ6+VvAJoEf3HrCY/iJhzi05BkDFPfPH/BPUnLz85HUxBQ7QeX0s/tXUmkEyBvKARFUsRg+HGbvt
H1IO583G83R9E2gMKRd6yHEv8/+acOKqwoC8Y8LRj9uiCslB7GstvF9BPvTWN6PrjVe3GcASk1o3
IW2HBmT+smIPE0tQlcmIRlkh3MurFM0t+W0ckgKU25Iuy40x+hiwXaoej9JuJg28E9p69EZfxXsb
QnB8j0C0mACDkI+yYc0G8RhaeaTWjkot95VJh05hEpXRW4MgY9ykhYtC0Yqrtl7jr3NvgazZ8c4x
Yrcit6+c9EUw0orYjBYl9F96IBNBlmce+rL9ntxn9i6OedQRzEZO5RmVrZEZlLVxmIq6vsI9ZW5o
2em9nPsnlStrP5M3snOtAizCWOrrJqVOnVV/7sP6+LJz7DXZsakSUNidfljAZGH6wBs8lPyl+4Fl
YY8XvZx1BpV2zs8Ulh+3TK5Gc8FHWsf57vRqntLMYGG0HfoZYYPSE/zZVpJlLtN2l8VuvW1d5+/X
t/rDcZYuMw3af4kmzNf8k0LIxC2dEzDIkZL87p0ZEVbdVHZx13A62U6007ZM0kcIQhDTvr7yp7+W
MpHK1OFHWyf1SWbw2wo5GwfgnGDCTdgCeQ6ltISTQJYBpiMZN/Lw9UU/7qweWoiABi1dPN92T4ow
V04AageS7sBOGGJtMPTx10Yg8IV8faHP7it7OE0pdnCitU/aBC3n6LSn0D5q2yATKZGPysuGnxKP
LDYLUa0zCIRA85xz/djPbqvDgM9mou5TRpzUDiohFWwe/fAY+mBxIF0isYaafjGnuDJ7oaM9agT7
zG39uAFxO5f3lmqF5tTpW+Tim26Z84fHEgE2A7WpnFlClgaJVxp5ufn63jIS+7A+UFoiqxOEy6Ea
P53i9xNSChXNinjyLFY7F66ddwmNzI3vatS53yo8B4slRWd6jUXHkbjSOl1ckJiCvkrqCZBM1oeK
UTZVKgEmU9bwlEZr+Da5QfO7p6nbrmIp5ic91DUgGEqBv+ZYuQdb1iD2A9ZWdPqV6R/9IIufRtoV
QKD7eEhQlRhQnKGeQZQwnIzKZphwjmxmZ1Y4jo2+3cR2Pv+pywg6uKhKXCD9DGfUmYHU4CZtYIPL
HtXKpUUe7HWbiPFn3i2Ao8ka7XCrywrrjCUL7Gk6iUB8+8hInJWYCnnXUXeTYI+wJ3OrnqO9UcAI
D5o+RqJEVhpICwQzL6TddwhTLLPw1hTnC6jft8YXloha4WgxJebiEcLMPNTWo0RguQyMUlktFBiZ
/wpDrbIN0w/xxDdVlxs2IHnblsNMe8CfR2s/TaZ+icNq5LIuqpYLiKFOciA4h1yHKNEVanoV44Bv
ownkOSGxCk5E7/xIs2T4pqhx/SuFdSLfIdLA7NcXRfGNABrfOSRkOkAJMJX/kwOmce+zJQPsad0R
THxvTfcZP9rEJ4igBMRga8HZtVriJC2Bqg+0OAiCZ3TS2LGaFFX8zqQR9SKxm3/9nn6yeyBQc202
DhbZD2PmCkI5INjCOBB8Li6iYPCeOBWVR1e33bZv2uhMK+TfqfX9tskJn/YkMgmONayp72uzpui7
KMUPchQTKDUbrNcBaNuTGUzdpcrLv7oj6FMsdogk8I6qijvCDPxzAopPlj6XbrxAXUOHGlnL+78i
NlLh9hoXDRM21VyEEyT2y0hE5TVk7YVj5xblz3YKQhylk6fOLLyf3PR/IVk2m5pgezlZ4TX1DD1D
DPhIMRNQGVH0I5uBg+ILhwzKxLqN/2eZDIJw/NJCLpIC80NQFUeF0g6ZSh+rrCa4l0hfCP4liWux
a2w8esJbSFRzmXBkwm+kU9Az//OLRkcKXYekaKJFfHLHW8d2KIgoHLBlEq48wwnrSASq15zOJZ5n
VZ7Jbv3sJntiUXvzWfO6La/Af2bktGjQEvpTeHRFhKk8JPc4cMqrrEYzm87Qsb7+fZ+92HgkmOXS
wpLWh97Jwnb1usSjVhAFiDe7Metp23PmfYWILK7qXBs5HLOhkquyMNBleikZhltygcYby2pkvP36
D/r099P/X+74kt978vtzK61Mq6lCkBWB2iGxHPZqsl+sJM421ohh78wD/qRsofFPz4vOP6qkfw2D
/97vLKiFFprrtRXg48Uuw0nbFLF75od9ctzyFo4aTU1EkyiNTj4fD/4p223Aq7REyWwbMlReiLoZ
y1WoRXaIOphZO4QGyd9etVMK1TijC1yNZlKc6V99sowwkVwmy4y0aSEtz+A/v7kJHTa+JKI3M3K6
3QSuAWSgCkREyHdnmLcD7+duNsPwGUNSM5y5EZ88YT5lhqIBY75FQnBydY4FA2IFCkW/+Nt1tBea
gRyjqS3o79Ku/f94w0lBsWgoU/fj6hDvr2cZZq5IQgiPQSH0bSoRCxEXxkxP0GCDB9CLdb244AuA
+uuaNDYwahMgrqHNz/0py2pxsosgs6MnxnrGoz5V7BJkhJh8dMPjUDYTXIe0iV6KNi+fwF0Sr9C5
1j2pt+N9j2at4DApwBaVrotG6uuP7LN3kY0MFS/vgUne4sk98Tvhtgp729EzSQAJ2ywnkEqZdyhZ
4wtt6PJoBEm3zsChbBuAXKvMalBNfv1XLC/86d3gnCCBePDpmadH0S4pO3cau/AoRqfdBYmKvnmA
Qdb89vB/lTZ4HnMFND+oGmien3ZsawV0uKuY+kcFTMK2m+TaABkEes7rd2kmd01rDpci9qq7//03
4q+ipxOgbcdr8f7lSyamPWIEKdZHuYkrpOpc5xig6iRSmPNheqZ+F+j0l9PdyW3FymXRROSw4vin
RUKGaT6yJMI/wkQGvaktL7tgiktAYZAmsEAiDX7UxLV5saSHbrQxmT8IvhBk2jg4mZVgsECSDpUz
8YblYFn7VhMgYPopI4fMiZ/LBCKR5+bWhaR/cBOyc171sd88dvBpjgHV731bZJQjM8AviEetg13B
AGUOxRyKUpXp8jfW45QCGulnGxoAqHrD3qqaoGl84tXOhVf00vOh3MLYrDDdxWWlN1Hu5AufMHYu
pJ/0tBgbZawNQbwJ6Sbx8FgMlrqpCqMDBgCR/mcfJOkNgTR88DoZYpi7iiQAgmqsYNrVZRtdTpUT
Xcc1cMamV911gh5jr/FcHv3Od2ryc9ryvoqXjKSpMSBnxJAQWh1c4AbJnubW+ZNEKr2MFTIsE5g6
kk4xTpcOPdJHhqUDlOcyxJcNgCEzMFvzX4udx9BmF9dmtGPUmt4Q+1ds8bY8GjOwQm17DqK42PsD
kdMk5Hnu3tIAeVyBkXdDfodadSM0jqKnOWXQ0vi9HAu/TYXn3lOd2D/rpJ+ugUjJ+9Zzq21mQAFI
4ojcrKgtf4vAqYx9QvDrPhNG/6iVQVyYLMe31vR6dMAxLu56bsq/Tt0atzSlrCcUQdOq6UjljKq6
e0ynGYZGmIOiotCECTBmBx0SmkFx0nO4ksGFKgHtFzUkzmIQ7qUz2d5VLyocMSPDbLzlVbCNOtAI
REKlO84Weh/k+BZoT+OzmqtgHQOI3PSFHh9VEVa3mZHbNyQDGt8jR81rDAYk0WL6KAAc6PnY5tp5
6k1LfzdItb8sSW27m7Ms2hHpqvEAA18bsegci0A/QTwMD443gHTsrLHeFAB21006LJLOPLnHGu5i
s0z7DQkp/gYXJG9NC+i1F+a4swuV3DEwtYzHtCIMYd2Msr4l1Mzalk2TgXAZ1MZTCWbhoIYyEgfy
IeLUGRKzkk+ruHGygxP4gJllzrbnRcmzxfTobmpZgjzKHojNfQQL0SqB2iOWunStOP7GGbf47cKP
WssRunWJwOAit5DcJTFcnmpy6S12zRJsZRE/F0GzeC7gET2HXgKsQkXpTcjtvYMPa70AKoUlLJrk
WJhjn7PtF/N6qBVpaoqxdlMQ5Q2iB4DAAMq3ICj2Z5sDXA48ztzWkJuHubCadZIHxir32sBce+Mw
lNfoqxs2Tve7M7ekBQz+uvIM3PRtfpe2FbPr0LBWGdSYvfIHD/47MalJ0Fb7URl4JgRcP5m1IQMr
95F8ldfUBLJQQjKj6Tz7O7cqdwiVHitk6au6JpkADLTa9rnRXxFfFe6XmeNmnkTIcKDwj6jcuOsZ
A/MtS1/wyhnfuYntpDM3pMvrh8DHlUCGQGQfnKT1HyavMJ5jThVvqV2O8bbQhf1kThZOO5rBiDBg
wvL6Tkxt1hYkre0EbeSgx8Dx1kXs4sOPVRjVjGRJf1uH/ghCeWqaLtzZviKuoU9liJfPlGhsSiP+
PRRVe5040898QuFi4rfazaD615jTm22ug+o6ymXkIAgoR+vOTKb60UfIM1yXBMmEV6McA/P3PNZB
sTdEPdjXiV26SGl7YzRFwgfJwbTgDwHatyX/MrwNiNu5dc1IQVjtoumnUyHBgKxLJJpT2z0gHdrr
eNhBfCdtLVcpBjgioehtALPC4xxmvhtsi2FwOfgHYLuTsQHzLkLvLYgq/YSid6Ss0tnT4FTun67p
23tQoFjI/brk782gvvjESu9mTP6rho3xLmoy96n0ZLUDKzE+xsKqd11Q6W0W+eWxDxYeoWnXPxtr
KogJdgpjA0cvecsGYCW644OeuiE7VKClYsxzPcxjqi8JM9swmDwjGFiFU0Z0npRJxm449TDTPOKT
FgP5lU/8KmkLmBVupaFwwOfwe1+StJOHwSjaY9/I5ujO/LFG2ad7P0F5UtWie4oqhyIlscDLOiB/
3kg0qqE6hfkPlTAW460eAZrAm7dvUzG1z0obNz78EcJeyHwF+oJFc5HnooOeuyz4ZQwGyDswOFC2
qbzBVfneLYLP4DUPK/tIj8kFr8rXl6To/sizNAgGGUIohWZdP2RpkF37XZFeu0Cf91Vo298TRDTf
rBHtLuueVgBM7LaqFlNaSYqRM39LEjEfqtJFu9oC3FGhKO5mNrCnxmfTQfhlXDal5x2j0R+fwdyp
/TiRSNRqd2ky9GO6T8AP+Dva9ZwfXAg4fGuj4V/1QRTTNNLGhdtk04NlWGB3tNIHuF7RPgG8wpYQ
lk9V5LubtiiJV3IbCtAM8H0ctMaWBkZyFFJBqevr8n5qkr7eoEIh0WRQCaG1jGR3Im0Xyo+2kOaj
sPJBn6fBpmm7+Na2JuM+akmhgY7cTT/htdQm9GeJ3YKXw/oRoWkkI3AoAEMXYfscKmgQHtQA5pNp
VgEGapqrmaYiQTw632MSVduiN6+tIQyvgEmKW2KQOQuXVb9SU02nDn8nb8MgD1mO1IibEW9IOHuy
caDgCxCSwIvJ3vdJbX7HGt4QRzG113GWlQ9tJwYyRsvyoUOC9b1iEkTUZ064Sc9nWmnSy5BvN2sr
7wBFN4YLZN2DTRiO4UOYZW/hkM63No2EB59QnG07DUQJOH366FZV82Oarel6JMdu06S1+0he5HyB
vBfODcHqv0oJ1Sm244r4Et3tTWuyDwbB09NGpR6sX7tmNDVNhdgRaWqsdRtI8hP+0ZET/9rVymc8
Fy3f0hBc6mmCrVmT05cnbnxdEWX3lOrsb1CAWDSjAQhzbkByDAkImH3pPXHwdNdT5nVbAXuAuUhk
wnmFclf7EJxzc6KLD4p1S4OYEW8R5+vUHNoVgfD5nwCy03bMdYUuWjq7zu7cCwHm+qeitllZsHS3
qNVQ5xWYqtrZLb9PWqY3iwUI8rXbjEe/hRJPC4kKb2jj8TYaUdLVgg2nprjb9sx0Lu1S/ElTb9jT
bV7Ca133wgGIfSnNxnotvcmmejNhzjCfr5NNWoMqxTVZ7yykNlB/TRPHamPcVrT2ETkUQyclwVhY
VzZUi/LV654M+49PjkvVZ862rNt6QzwZyTTtDG+2yGwyS1J2vR6SVzbAGk+zpW9e04cZyAx86KUF
syXMg51LLx6rMBmvXZW3W+XU7pXye2/taM976xMvuzYbgtzzRoR3Ya8UPXkXh4k7FubBzHW9QaOT
XqFg8tYzBc5N2Y3NbpStd9mDFAL35XjNH4e9kWJiKoo7YfXz22xLItA7Xm9/zEok8fQF5xTwNdm9
PtAoUccvKCvIhoUo+FPbFjQnt6h/kQ4K9Doc5KQ3hKL5LMklqq6VE1nxN2Kj4ZtPjSv5I1PlTHvB
HnnFcYAN1lGeiYUaZu+6r3MhWU7H8LoFAJWtUsvH3pUKzpJYf14SP5t/CDIllga5+c0Ic/I9oV6/
1XLkWtgHnZ0JNpio5gkmVVACSZqMoQM7Jrr82lWdt+V/ww7mFOFrmDvyEJDtecgkBiqcOMWV5SXi
1psMe8877uynwnVejJgpehOm8mVq6qnddXEd39Gzyh6lUvrWb2Z3WxrC3qNbaK7rltDjWlvdpW+M
LGeaxvNzGhrVTTI38y9b19Cvm7bGaZAZHukvA2FYtR7BM0Zef1/oCrFPPPIbzGYkH7sgUhi06NA2
d7ONpQx9KQEjBu/sWk/W8DoRnhqtQGj0T0jW6i1VvbmOSSG5C9EScjRhfA0NplhbRlXcVV1bPsWN
bVxA2xIvGXqXdQ/WbQSZqEgYCYS81soTVzOn+DVVjfMzCptFjNh33zP4eNBysdwfWg+sVDamzasd
xFikCrcSRBNoFnjDqGwggBNptNSLjQY6XdXkFREHMvISA96u5w1J0cXVjObwT2Zmw4PbDcGDjLxh
13hZ/D3vy55RiRwiaEaitwmUqvWu6XP32iq94d5SuAnW8GBZYwDfW99IDre2dpYFT0svm4VHBg24
MFZoiTCu6ZBbRuXPIo16ZClpvGndpL2U5ZzcGzp0r0JfFPcmCKD9ZPT9r0iHcIeERzqI5Sg+c8DJ
BouPSQotlQJUXTaWbzCdgn3ReLwQRltcOLpVxxokxW3ko3Zhl2HkXUfhSGwNsRyvsSUA+WEkqhe/
GkxHuPVQ962mL+f9wMxuWlPwZUyjugQ10GCl+TpCW0OPJhPJ39l3UDoY+TS/eWWXHhZvsNuQGNhy
Os06XnyrjhituWN4iGiagNAcANPXso+JMUyxUXuqv0UhXB26oJu+hyap4IasQeGbkgRRISoYhTM8
zpA2xlWXtxPrRy62NfQpIotGeQuIsF6Tlyl+p5EYN3IUzVtTlPnlRCPkKYpbDowy6jZkmXW7rsrY
P9w8AQUZOOQOutE2t6ffTLFGF/QiNCErl6g2xDTehW1g7SqPsChauWq/REGDdety3HTEuTdrnnnw
VsWxdJZmApB2x6e8miFCZVOxa4BoEC9AeGuLyBY/LWJgAj21mXdrVRc2C64p6j8IjcJLty0sgjkN
Yl1g1BUXLLLOJb+BXFzbM/bzDGZKReX0awbeeN3Q90X1ofMjDgLeYcN1to0C/K86QPuQSN5ohzQX
dRESpEWNtUFPLTce6umNWjob5PQO63b270dO5hdkfhaXJdb9XRkU9rPVG78sZuv3IsVdX+Rm+s1o
hP/UZ7P1NjPhXacwNi9CfuzaciK9Cv+PozNbbhTZougXEcGc8IpAs8eyXLZfiHaVi3lMkgS+/i7d
5+7otiTIPMPeezVF/rvMcmR2GPUP1hRKSHyS59Mzwc+I/+fuEnxcgFhoCl76AdzRzGZUB3xcgInA
pScBXlE7FjCOOXu3dDh+CRgjr5nh9w9D7Tcc3qiHQDHW0w3+Dkb/hUT3n8AxzKsxG95LYRqg4xR7
TWJHiOZd2apRmbsKkAjhjWT0LRYdJBH63gwUy72zhiwgpmSpVOq+SoXvwshekFqy9eSWOfoPx+8K
3WCwL5u9uW8tGVh7wyGdl8ZM2i+YzfkXXX98xE3bxQ6tSkxOmEqUv67XbnF0ftRqGDm87eLDzMlD
ZSycXpuUvj9trHfy/6qos4m6dCBiReM8f9Ss5BOExCCQ8u6TjIVfJnHHO1vKK0kEGYEr+jdRQJA+
Zxc9nqqsmKQmP16qOtyPxOBFa1k+095xtVTWV20rM6oyEhtdZZ6DqnuUW/tCWtufRiGIpBoTqJ+j
YLRe7UA/aRMiBKVNv9uGBSZwBrfQVbYX5wFkOUHMZGLwYDdpH2APkwcEVgpBCQG/JD8/OGvYwlGZ
2+SOY6HZs1CgsDCOhpKTGGwRXjm1PRV33HBYBl8B5d6xD8dwv7B4O4RbvTfb7VfdNWVswxOiERSc
SdtI3Fzwy7GGG5Eu72UGF9FLi3RHTpWIOTCPaRl8kor3L+9TsavuYRRVKAFe9u1bFvJd6/bHRXVP
GLO69GN27BecWD4hrZW7VZHAUJCIzLtNI+p8tvxTVJgtI5Qtl3uEGX/YbTuMEuY//Vg99k5VR/OE
Py6tbWhQFny9TRJsq6sPgg7n3dK3EIFLrAzkuPMOqlzFq9N/ksNzo9CNw27gPxDocIcp5bSQK5nl
6ZXAr39EAJE01RT3c7h6HzskkNSU60FZ0PkGy9IHnZd/q4LgoVFvXP2lO7EdrJ8m8tbQzZl+XClP
7DLiDqMK8ii+ijXYeXV7GhrTjY1l/p5l9jD4sJrgIQbHQnJWiXmoCBt2BPBy2V3DJfwQgUGI22D6
p7ErObYESVPfra7WIykw1gfbov5nToMW4VuvjoXPaw5Ke3KdHavV+dYJt2MKaVR7f4A/hnjO9l+K
tLCeILR1SaprNARdLy+Bre/huTWKB+xozmUrNudpLCHbRrIOpsMc+P45UIEZl0GOH8Jq5t2cbubV
y0v6274V9TPbVCtm7WMBASpBlRIvnvidt/wO10Ff2i3cWijBhXyDPzMdexqza64gqnpzrX7NRlHN
u22pJ/Iv3XTnsGT3I4a90xQZ5AueN5Z1X37tzJdlNdwPHnzUKIbw1c6ySuuk/YGkQnMwji3x2gfd
TyPhuPxc2FrIdRgG/23GhfdYNCjhhzlYH9XMxYexrSJktCkSMhGWF5UViKUGJ3wFRIetW7N7NTG8
3XB2m5/elHPBzggMEVaAWF1S2/2blSTtSsMY42BV+SkAuraztuDMVkXH0KUMCizrhULoG8POA8mC
xy4VYMAtSVuRXhx0/JDroCQCNYra1vkccojFRhPCzw2sV2ciRlvgAowc7f4TRvAzu6V/dT1GTgjV
1W5a1ScyEGwPATxn4A4R4EA4LJy3u6bTB2e1rMgZGZ7hebnx/fvMVqrf61KT7eYH9clJq89lXpc9
lhbrYWtQHtpCM6nxeotmILuuihTilnBHE/bQAW8BmOTGJ2+9bZ7SoKbdmPpPMYm/JOQ2+167N7gI
L2NDOWpAWwwKCeclPc5iO5aSzJppYAFYHhHf8oEr/QrcjkoM9ohhOUbUle2vWW6fwpp+TYXzZE7Y
90ejeJjc8EHP2QvOJsL3O/+54dADL9LOcThoaXIiA/MZMtKmCeAkJXpWf6t6+LCw4h8YNfq7pRvf
sE9/TjQrGG3y/RrcaRsIKuK8GkUCwMVKgu5OXcCRtwfcZb9udm1RpA0/A0H0O7TA9/GA+boRz3xw
ve7dHqlqOxiSuajtfc67jPa5d6hOTPxkD/Sf4tHoDPca0Fp82nWbPqtxcONtDEXkhsp9ydTgJyHO
dEY2gU/+9/TmNjkQJmdoHgy5IcRt2tfUJsfe62bOGTPcc9t8TVP6u6tp3QZMW9HcZU9U0M/2ajWR
sS0HYM0yrlK6waK8p716DPnkqAK+Ckk/sZGW/bcQMHLy0AxutG7Bbt0K88TyxUNSOy1vnb92l6lT
sF3DyfvF2Mp6qFdN+FU+ranHZFv0v6ijmBaS7L5ngpXtpWs1CU43wAZqZUSyFGicPPkHHNMPMZVW
hIpk3OHStQ6bvZ4JtCe7zQEB2N1LIjQJ629S9cJTg5eGSZov40a0MvLZ9ezMFVdVU2zZ3p2RcVo0
hJGYm0eNQj+Wg3HxioaaWW77yvEfap//oNFBLMdDXR/SvOnP3mB/yMnoj6vpqD2OLSdCmMvBWzDx
n6bW3Fu+ZkGkg4fNk/jNui4k0YsAdokA+mQ1/S+5bT/t1H3V3nKYDJG+2lI1iSIb/EJSVhZX/4et
EMO8h/hrMlSqn2xGayzR9CspX9OOrWx2GfziMluEx5c2fSXr2P+YIGa3cMS90wZSkiy2sCZacga7
rOu3Y2a0ny1mtstcr8sOzPkPvmNQwXAMjnrNrBh8y32SQYi6p6YanCi4oswf1b7i5915rv5VZSKI
pSbMce1NRTKW0Dek/MNtFfm094w+O0zTDD82zFnLITDa1UzEEjgQM8ECefnCGErsCMNiQtMNx1Wm
XxBaskuh/bcVn0G85UVDO0GAQkqh90r4s4JtJp3PerY9humkwdv9SGHmITxfZBkvgFloOrcituYh
yRCr7IKgHi5kJz2AAwrZ/uk3yzNY/c3tU17zkUhfuJsUrR+sdMOht9fgEPCpT9tYZwnDQc7Dyf87
SxuuvDYhjAVIrlvEsG+El7CFze+hgGIJ37ZM/Fvk8GNLpruEHWqEbAupzH7xVXmNsZ9saz0T6ugd
0BBcfD2nr/5iLfHio5Wh/pZHayzVXhLzkND+b7uQrOSY644QCRvORYF9mdF65wP8YtcKh7c59ep+
JBa4hMigRrHqkWTNQf+MaM47WF0N7ydHrFu77iGsBh5G9PeEz7L9advgo83qz0as8KyaAW2fyhnY
YUdixMlVwJWlEhqsIp58FlfB2HnJhBg8EdX2xbKUzk2Ny4GP7vA12eVhEEIeqnVK906Xq2Se/AvP
/7ojrd26bUQ77pdehREtnHmZIPyS2S67OiH23uS781gLLXV4ZWcjj7Lsur9GN9KeFw2AR3hPjREM
RzYk46nuK/+wMvhKcGzWx3mEuZvJnFgcXVzZtzbHIuj+hkpoxl0pMHP/XtH6G5PvrJwTKaqe3RcG
F39wlqPnUJHiHbkMeW0eDTGphy4IP8LFN3ejLsAkBitgPpMA+MLoX42SkyliszAiVsQs1YqOfVHZ
5nAYpvHkI1eGpSd9Mg3gn0Djs3zkOZlen4Vfgedx7Jz/k08q/kpXjNjwzefRJxa3/oEFUu88BGj3
FOP6aIFMTsqqKf+FXtOe0aLmxx6AbUxuDVH9UEViadHXE81FoEJgkbOyeOujnt1PZdvLPrs/7koj
mM23yqppHR1qhHn1981QTscyJfXfkiQMaROWzFzRd6gwqM6FO20veg3UZZO1/WA2lnlrmpIFa02+
b0GGFG5h0iUXSJZ4fzBc7S0lx1Oxtmviksfz3Do1NbjpjzFYgD4yBpiZSnd/rGEDsCK7brgxSOxB
uKQkDXjjhqzVZnMdbQH4740Nczz3HtQWm9Fqi/EqYhi2Ja5xTz0cAHC0QWAgQKAo6y0t9+Spqn+c
wfXnulQm8bL1+BSIsjshFVmYzfXTAfxQcaKzbk/ZUDq3YnXdz7pGcNxlYBJ6k01RBI+KnRtwAl4C
2NOMC7g+hA0jeDAIAMpGMqaDBYSDn1bJ0KC5SZWrjzXBeU/Qm3meekI9Zl76mJCLHM0y93EX8JCY
AFZOmD/ZUq5tiVsahWU0NR03MhB45gE6/G/1VtbXedecUvC2UVvWkIpNj9ferNDtaiZjASuql5w2
Loa/MYPH4EEuW588Q0hpKHzmZwZ7kBPmRSYFsMHjSqlwcOvUBfnrAg0iQIq73hoIQmATgl3jccZw
UsNgUDqxwcQyIgP9hR+qPNPRdi9bO6ckdvtMHkYrCyOH4EvOYhYEp5qB5JF+KAdSzAsCeiONpbOC
AJ4pzTOryDle/exhNPCZDQEw4Jx4nFircXzMkCQRduow8rZK85vxSr7byHPkfHGbOHc2eFFcuocQ
pxggnFDGel6LREy2Ok/VupzVhnW3KPPhqPNxuCI3LC9rynlMWLkQO6vnluGmXXaZRmeSN4EVzeC6
EqnUirmb3t3cspotT+WCPF9HOGH5SIPfAxFbhnKAbIgVuy4Imd8pst2fPXQbv6CmjfveLUOYRYoS
UU/mxKoKzTUDeSQxhIHkV503kCOklkSql2UZe9t449ro31Ndtidv8BSsjW17Xmtv/D3m+bC3OR8f
222mIVXD8GeplHsAx2F8lBKdROpY7aVvwGjZSpevYEKrP6b/Ykw+7bkZtsNzFjYeOuu1WZM6VMMF
wI3/2/PS7CVdap6HKrBRJaA3+RJdQE1Rrawl1Hzv512n2elFj0/25pu/CTtpEmGDirZLX5yY4Vsv
dCkVjUIwFN8dBG0sEpN7LCcwmGMwQbDz4PYOa6Ue6arFhR4COtriDoxR/MxA4c7Q6KtsbHnuW5dW
DrJCjNncSZq0W4FGtW7zuzII5+WFZGFVB5V99QZ61pL89HMth+1pdD35z8lN/7UxAILReRdE9Bp2
+u6l1UozqYRHgHro0XqrIO3gTzbzf2bahzPFmtV/ToUczp69OF816Yq7wmX4Pnfm9ozRr37z1WbG
gyzy4+ACRVomAIlm30Ek2FB6RQQkQWfia2xO42wYhPzbd8TizDe+ej3u2B7sh0bjCYuqmR+tudIg
EsoM8oYs3z3VdOcF+/B1hs33I32jZJrJ9q8BZIIbIBoMA+3Cmgb2dRyM6clkHolbzzKeAqCCBCy2
/nczNRsUgL4AEbQi+1hPg0J4kiyCVILL2Bv1HE9cOUFMTA1oQdb03sa6VTM3n+0NRQRcJ3WUdWqE
cFcQL711pJ6qQ+CtAqqdJoH4usos6+KlsIT8N4APVLwRTiWerboeP1XPo5+4uhTYosEie7HrLC4w
kI4/B8XliCG0aAV0wZFbAIC7PUEvJZ5S2PsZ9PV9+CkY0+l6KloAq5YrY3cIN5kMxHTkMfAoKl4T
q9F68hk2VnFra38+z6Vjv1feaoidhyjMIgODmjQmA5EROwW72+6ZT6E35PoMCeqlOsC6kGXMXXJt
utyNWrpN4gwq42xxulok3uYO8zV0GuPFqiqQL8FM5lpsZmNbX4h3q7xr2ISqI/ZVGfrQ55ie8TaH
zStE4ewD6x8ovDGoAGeEs7Lljj0S+17c8Y4bbcqxZdJi8MD90efObai20nhhtTQT9dDcTayYfbP8
TOe2shGtbHc4mMRrMpcm6HiNtJnxWVdLdctB4PzbdnlranDSVe8Wv1gzGL+tNgwPftPSas9G8L65
1lACJDLHjY1/ZRqHue6Y51WjFs7eYl9gE/5YF+XVcjGysMdzpeY9HDRwRXrnMg60VQ5nNzMq6pG5
dekSJX4c5sbo0cO88sJ31oqwjIC/A109SEcH2XNfzp69X0tI2u9LYYM9q9liiYvJHZBdbdl5/wYP
PSiJGAYfstJEYIQ1p8NZlF7A0UMPMD0aQ7GqRLo9f41g+l9hXVT1zUXZysmahxmb9G4MvdMC8MRO
wBYL8yAnhbiIfjGfz5MvgHX0Vd3A0puX3HqQjlk6Mcdjtu6rEQPMScq+gLoJ+ueSsvNI+eu09Vfo
vofarG05ReZdK7GTTQ0rUoFYKS521obybJG+sFx077Xud2qvKxIBt3JzVrQ+qSN7Mt3b/HlbneVe
yOdtInJq49c2hLeYsLNBs4f6bdz2fSnXNx7oxY1rVCR095iyfYIU2Hok5JCAKW95i2poKKQ8xYXL
DY4+TAzZKTMDNjNtKaaJRcFQ4Zj1qNKibmQYcQSPazg315uab1dWrXHIvHB2HlYxCLW3eFmc2OZr
1dcA6UJBWZKlb8tK6uRxsuUI6WsrMJ4RUt0tDL+JmnhgC8UCjMEV2mmqghESIjtxervGT8dLOYjt
S6s+JSWN0wF4mJbsk3Oltb52fY/xMluNfkmY43LPCxXaoKe3rnnuLSBVdH6UNQcqH7xaU7GRUUqh
j2KARcBEdEBN/vKtn00I8A1QiPoY1FXbX9iFEJNjAgJpLpjaGGP7DD22KKhRHifU+Eru6FO0vri8
Ue1uHPsyuOgQNdRe8qAylZd2UB/Lee7TJ6mDgAq+MQFisxIYrEjndVVilLYsKhq4I2kCUsZ0EjK9
iV9Gy0lQVeEoVsO94h2MiE+pcMNX+P9vZNWMrylSHHFwLD0yLrOC4RFOYzH+M9dcWDuENg4KknVA
pZNU2hrDXU8IPXE5XsY43TIq1LNp6fvQureNgSa7htE8Gx2Gy8jJ7PoH9VG9QTopVgvBh2qRMrSS
mn1NZeGwrxPluvNzJ/9q8PLllH6EAx3FQKGS3AOGZqwm44bjoWVXkihotOHOXjyH7PqyNrZngqWR
Vm1rTXtZaxLJ99DBm88xG1lopciMKsChRdl3N9JiwANTg9uGvtNWlcNfQdws5l9RU3SI2SZ0vCbK
WnyARxk+ZK0lOxsb7WIkOppsdg+SyUQquvbaZtp+V33jhgmnZCfQe0xNfihoKySz/VaYx5HxxUzo
qJt3ePZndyHvXK7/tG2M5esa1NpEPDh9VTZHB6jXrnYjy/K74cVUCEGTLnBL69Fm/+Qup+U+stc7
W6wDVy535OqxMh68CTIfkJ/Sbf2dJ3oeoajJl7YjviqHAq26prMPYkHyHWFcCfqdQ/LX75SU9Xxf
92E4Rb07jXx1/gT9Kwx7FIleWjIICnGRbseJaTw3y9Dke+UvTvtLb7DajkQ/VAFTyFT5lxyhlYqJ
3+4Z61DOEVgYzaKrDCNydbiZKB6lhOvoG5kiJ6gMq3Tfrl1a7nOpjfXDHrfUPwVLGyDxsIPOS1GP
FgxETb4+8d5tLXMLT6ctQ1c2rWnst1IMu83rRfp3Q6ePLq9J2deZREGYSUhwpXNG4kHEArMoRnsh
yz66/wH746XZiiAcd6C7xsLfgRoCI4/IOs0C3n0Legb3MmUlwlk3REwxWIxzSebsQaATRLwALIvc
otvCEzmlnXHy0MVst4UenzjZpR+7BCtjnb9OhKDAQ4copCM2uoW/L7fU+IB6s/zjO7OHD+4bE9mY
AwuYODFUNT7blHlzXtBi9PlvLKRSPmx+mfuJDdKp5H+VQ9CxDKNsLjUcChGFtSnZsyCJH/Ofyl+n
dUcGfw5wunPm7XMizgjnoyP5hNjBOuoVSITkNdHUsBQp2dgfcn+29B9n0xIvp/QKSQDJFKLYPRMO
ouerYVbFzI4xZUZtpqUV26YxVmeAM0tJp9LSc3+v/Hxv4UIFfxpy3YWsTMlYxQGZOsHflN43CkQt
za9w7sTNLCf0QeghijslKl3bwyRV+x+aSa8E4ZpXjG4MC2p1xRjWPVu6N5ghVkg8koGv1wAU5Hrl
10Q6SZOU97D851H0TMuqu6B7Z4CsmKO+8QfPoGwbcvNn7XK7jvXiaW+Xo54Zrgt1vsWknQCASIwM
Olj8El96dOzGERdd1HT8ps5CffaZBbUHndXdUyGMfCTGm/Be7mQ0PmjdW4mMpWNzux8I2vJZFt5V
1iGpHcCBi9T722/+zMpdF8rdb1Vo/VMbc9zrZggGGxrN5PDZO1nnwYWmaI8GV7vf6CdIO2RnXXYg
Xsa+/2wWAsJoEuCYt7emttw5DsB6mo8G/lJaeKrH/BpuJTR4p0pR09aWqNQv6JK+8YsunwN2BG/0
DY/I6hmipV35Qi+CWGsKGEWCJBvUSDbbQqFucLAAFZHSfRzGcPmTkfEFCDvUrUUnBXoT8CZef+uO
4MTaeQj9WdZndPmLij3lrmtS+vfyMtuyrgAAYrTzo42CCpoU7UwFqNAAjOc4tq5f6lJIH+2m0/3R
XmjryDYYuSWldx8V9gOTwN1chzOuVn/xxUM4zHO9185GJHc4jCJAakVMxSXA1UC0sjAUo7yKgTUo
6sou8PJUSp2Q9VDGMMxEBZxoq+62uFFze4U8xlU01k1oIt1ATBNzzkMGKStllcks3Rn8cbHdl6FI
waiOzIyHZmB5UyTB2k/FhXSIis1tG67Vc2556foiQ5tHs92gcbd9MX6PXSvsHSLFxohHREvObm6K
IYv1BGT1844+kbHTzu2SpDj9ZMyWk2zdmcTEPum8cl2+DHghWQxAmql403TzuPeDxbsXHsC+oprM
PKQMXtX/yxmLvqu6wgLeycBvcBKN9FSVcJY5gReP4qBrPHTKtPUcp2xRzOq0oAmcd1hhEL+EBlij
vzXttfHjy6wsvtkijCX/qjWP+gVSuguDnb59zCkAZbE9zINAR2kpXTkv2JDbfhf2Gx37iA6s2tfT
lv8Eto1StZhlWh3aeiVhlOWAy5xw7vT4PQ2kNrFwSDNGb7ifQuIoyAQ5lSqFACpIwHlzqO8/Zdak
gkmV06d78/8SLR0a4W9fqWCOS0oYzAJIGr9Lincs6yqbF+ReGXiDlnEtKRojldBhbsys4QdoU2Sz
brvRxKU4Oy6LVD5q2t400luPsq4/FVVqfqB/nOyvldirMCmdoRJHZtyNcc4Y3AX7AiLIm+rqmdON
pZyz4BXx+4FQPR4QsMy8r0JjQpZVQ4knxHhO1y4w34nWyUhwdGRePAom0MOxbLfROSMwoTJHH4IL
KzEEP0xCM9V2zz6r3hSyOW6Eb9jG5ERDlx/sHz/VSkLl2YR9njpBvR9lgmzVmlNvI3rNHCigb15K
rtFnJv0NBIdXj39tZlePXc8COqZrRWJAIAeSdxvmKYjQjbqKsDR3fFaFGIw9oqXsX1O208cGPtON
PZ/S6cAPxgBwNgPnsa/NeTvi3MSWk65WHUZj31T0iVtNqNGIjgcfJZtzsR/zJa9eFpmTxFR1s23F
JNDgDvHM2guenXVb1jeuS+i3obH2ON/yNTMSk4dO70k6y8ZjxlZg+AoLQ/4znYmWtC+zzXvo060d
H1ux9cvFmGvEHt7g0m5Heema9R/kwH13srJuyBNkm5IwsExk7T+faBRAvS3Syjs7V4cYS9iVNgbr
zIwQxf02uv6nZvKYjKvxxyNhIXYtxPfc6EHMADOkAZ7Gv2Cg5xhRwolHr4k4OuCxbYN1uAdZoFMI
Uhoz3rd0NatDnZkQB41wTUYcpZEk272zg1dRbpeR9Ss5Ae62t7siOCsn1I+dP1k7z7AQHiLQuyzA
3o/A5YOv+zWFNkSHScCLGnvBnZJqdTvREJegLEceMtBg7y2CRsctph0+NNaAdM1XlBtVVDNiRbxW
2/EdVRtT1Oe7msv1VJH8FC/SbKOFDN+4mzLe9VEu+l071J6EHT1awnUO6RgCyORe2OXVfWjZTkFk
1S1jTxW6iZxh0/aFZZyVuXJ8UM6wzZUG5NlhPeNb109VTuxQ7WUmKNHNiVPPXKjmi/Gg3fHLqpf3
tKTk5iFqAacEDIdZ0B6qpmHcM47mHtnWuHeJ/HuSNRsV5Tdr3EzVt5y9F2jV4uTVVvDLnbw/mrZ3
53sQaZ1sCH7VszYPrcJ+0qXsTRgd+lAfBZA3u31MWTRH+YY6J3DGc+PqM+RlBtiBIHjTDW9t6r5i
HmCIWBT1E+12c7ExzJxDc5kSdGYrp1cjL5Ng5yrv0RhqpgJtNKyK0iysmNWI3FlqeHbaANFO0TWR
axMApteUM5M7gt+p/3KlyeW/9GSHkWSBI4VTYahdtWc6Yj2AjDWuTlAH/3Wkce36pvzPbJe3oC5I
Y4IaaTfNByGIHvotNHshBqQd3NkiJqOUgJByqQ55QeqPw2MwEeV0L3RxrsfKxhsTMouLyJhSQN4t
/4BnpE/ylD6rC8vxZcqs/LwKZKkeATpHzCfIJkZkZdmYPcKsyA6MY80nMF3LhUr5NaOaj8ulEdfC
ACrZE4yyF6SS3zRTm6Sjzb6qoXAOlKrTMZRsxXNrvYOJ/eXMSQ/kI7UBRLqiuE9b2CREKF0QpdyR
8qLAhlu1DjYvFmMqJpi9Q2mYdwdGF/6eY8Q5YTdoo3nLnVjOGBJoA0Gtu+T9rLowPhaGCPuVQvjg
azEefL9BGAW0lgYtaPa2E5K9ls/vuXbmxG2BjzAFcPeFMtMvtYFFYTSBQEXSeXTaa/abYH4XOoJd
Cf8YMppGuGbbd2VZ/iM60nhgBmekHxE/hNgZpVBh0wY66ZGl7Z9q+f+MDIspFcW3xyHXQUadlhxF
aoElb831Ld/Ycg9UAzB1hHueF7Ltus5b48mm2GCO3SQeBeeOFDySdRsGUh5vb0x78OIFDYnGYeAk
dOIMMUyXec8csAEr9L66yylcVIy7WuaoyZft96SQSOQj+azS6H9Z9bDslY2OLpxIdtUb0netli7B
Yjm85nq7gBR7VOsQHKnsONRI5D6smBASdzTWhMEuLT2ipn0W+HUSFP2HS9RmUoZFx68b5JwjRMuo
qs/3jRz9a92gKdQ5nHenmtEEhLwmVdn+Q2xRx5OyNqCly4vVsTdCCw2QfUop4sP2QRmKR9B+Wunl
kyW0zoYl3jI7SHBIzpE71jNIUPtWTfhweJUI6WdyAAF9+a+Q7nu2tm+Gm95A/8rzUKqLu22f6TSe
52w6BI29JyoHH80WPpQplKUi+JrdAE7Zir5nRCQa9mzJPW8/z+MFNU0yNuUfzFHXXNM+5kZS4g8J
7f6/rl+2aHbNf0PG/qjMYILbNeMRzyc/h3FYEQeIooGldL9dv0sjhKVXUfTvm239lKXxn2jVq1yR
2U9jMPw2pEsuM8p0koK4sXLrox2tM5WX9xBUykH5MDP88Lsbf+eutRyw4wUVnUpZSDvtG46C2+oP
l3wzbuwqbv5kP7c27166bodlYUbVMrSK2Hf9rlv5bIntMWRwRihQ8TPVOCYDwjSdbDn1FiaTFv8v
0x8mueiOpkgWxUtRTvTgU0qyWflBE0eC7WS/5piTYBU9I8q5am3fwIbs/RqzKrbSXmQXv5y/K1kd
7t7LXeaqG9bSWDV49jjnWKCYF8u1CyauxinHZopgd+RC5s83jJ1ltselm7Dv0uz11caDFl7smVha
3/gL/n3l3+bDTzN/xYqHjzU+nvVL42g/KgKPRRvnfUL09mtYzm1MI4ENd5Fv7t1TmlbYnfg1Xiyx
HCnhXjqOSB0iwFjZVJDwNT9wBf1SNjfjOOP0pKEodgQXXiQbjLIhhsvx8wuLmiTLjO8tu09w7PBZ
hwHD6HTo47LM3li5fSDM+5jC4UNZcou1MJA9wXXJG32G8PmYVd7RIyWbWhrqA7vSiD8kXjFJ7Vxj
erab/req+3u+pUttuD6lPL8dc3eyT/CKVXwSQQ1cp9kb5/YYQQn8M84U2Hb1XzBth23p/wMS82YE
4szV/uAvKXNbi0ueyH0zambnhwzwzy1Fbdb060Qs9bR3BNdWJpK5H78t7rIpa/dKNKeVzXLnmScG
dr+cu0yfJPlLMPTrfrOdZ9uCpJq1Z2C+EWv3k2xLTJxoKpcXO5cX6YorRTYcGBUbxNxkvjyNBlY0
HyfYkGJWRtJXuLtuAQ/QLp8pS0SvcP4sgyz3KXoQksIQPxgEc8M/U9ZhKDBOOuoPQ+690ecpossa
dV8bPgJoe8HFvXJ1/3BLEcxICgbVpRD7ErEFtyYy1j8ps9QNwxD0Vx6vYV907pX5Kvrj4XNseU2y
9tHbvIXz3nvSU/c7pAAOMlTUQ/BQeETQYR0YdmFW3nrDcXcj3eNhchHKOyp79TdY9Wy20NHonc9w
VJhNbFXIZiVQGOpf1CfFwcpZKFA3tChE3HLbY8SLsRjFmV4Sk/jSWkoWQog4Q+e53JxfjrEi0rH3
2eYfhBp2ODO+EVzEYqjPvdu8FLZ8bpWF1gNKkQ80hTjVA5bem9P82+wA6Yr/AtItmZDwbe50pXZL
6qDYT77kyCJ6UtbM/WiZaCT7K0jYyHJRaLZdPOnqQk+E687GDOo3Qdx1VrT5N1buD//j6DyWG8e2
IPhFiIA3W1h6I1KU2SBkWvDe4+snOas3EW+m1SKBe4+pykJ/97q0eDyVJgB9fp8tPNY444Tq3g3S
njiRTScbO3yhNytpGIN2R/yJ56TT/NBoj22tv0lqwgVYEvWn4Q3JC4R4jcJPavL1a8kXZk/JmQ2T
Z0XWI2wx3GEVveWE1SdRdx0VGidSv4FSsMg99WbkNsRGLzDGbZC5vyVWhbROApqwrcyhm+Pyjyy3
Ik0c+ALG/vnTlC3MSgNHSJwFNeP6gQSLFChrH+dugoC0q8xNF05+Ccm/wGWSmFEgds0mE/Q946qA
cXBAt3yrpsLP2RtGJO60JcrOKLsaUXwCantKxvEX4LstrsrkkpTHdd2pAajIXclAVBiuuBPpXnF8
WzCWszIw1m5rAHQcyXyiA8UdO5cqIxTzzFOPPMPIPczy+2kKCVtDlpjob13LGdaITMCEZUdV84Lo
Fd496xNgp26OeTITv9h1a9O3SJ/CseOxZf2EQhGA3NowekR4p6Kjil9So9pkSovudFU3ospYtKXM
ciJWssTVoqGNqZ6oF/FLN4nHtGq2rTG/ATAv12FDSKwjWzM+5fm69jIilJ90QhkmpzdGhv9GI78C
O3XVHs8NqP2YDkKZpw1AMhTik4eszpbEN4NEeqZHtlD/8Xlt62zchAyWQCkQYQGwyiBDDtsrI1n9
YOFvwg7t9/EXtjgM7Bg3MXrn044Us6OcAGKhKaobLSDgV5e2McUEgodc7V088/T+Ef8NCzC6vWnA
AdVMp2VNTwZ6+Ub66MUnkg4XsmxrgrFPq9cUbEBnAeM2ZuwSBn//kdoWJegGWd+dZPGduSTUdoJ1
rvSZUHq5/URiSOyt5szDulW6m4RXVMiv8fATzo2Tmle9q/10/EeE7UEkB75UX9X23ZS2Y4+HiUoM
FTuofjZlJtLKRUdOoX/y4ChJ+JBDpAJjeJrNrkRHwK7baisQY7rodRgiPVYJ93JE4FJV4rgDyYoh
sxlOK2REKsxmG1bPZ3Fxk0wKUrn5lTVQ6sZtyv/a6djLVcfKJMTBUn+H9IJx/8D8vO8Vb+BXg1zy
kytvJT6XTz43J+OUszpg14gjqc+d2SBcWgY9IuwRybNE2Iq5yzUzRfuKuod5BkzxKYjKQO+9jP6r
LKVdm1S871w15/l9xFe5btZ5M03/EIbaperl0X6u70m2XTDEGt8j9O8+aCXfNE4oiczBJ61A6w69
+jmWQSx5y+K3V4FeatDZb6tfXfMtKA7yXMLSCJOwWagUkY/HKcfrK8B4v2vziVZDomK5W7x7mnoz
la0x3QDhE32RhruUw0vZNc11mPxp3OratzzzpQfl6NfSV2+Sv8NmwmxKO38Q7nSq0jNK/lHhbij3
CQASDhFr/Kgz2e3WM2uDFpml5SNq4Q370xeijD84JdYiwIo2qxchPRgCvgM37CNS6GRUW0467pZ6
C/+C488XlQAHMUkb1JlSi/bmgh0SlWQuOyi8K+EysPP7J3BDFM9WTbPX/LOy6gMrukCevmqQEHp8
mmtXGB0l/np2i2nxygtCRNw67KTnDYFU+M5rwtrCBn3pNMOrWTArmreRfFSMc7geVN7bwSvSM2Yn
tC/JcBaf+AfJqZevkPF+feY5dIQFnupHLB/0+Zs1LrI/u1Nmjxm+J+t/fdMzKqO8QeSgBTWXS4Nc
WWxcy1q2Ze12Pb/YcB8J/1TlZq/3wjZdM2/Jp3OeSddYuIl4ExP91ereZE4rHME2+zMvyw9lva2F
yh6QRI/Fn6V8tqovz2+19B7xyJuWw95srBG977X2UmieigFMCiod+eJLkz24zaYZQcOOlJRRzwIt
EbEpOXGuvHBBvOgJHqMPSzgU+Sf9eMVx1r8o1kWe923kdIrTSafG2CzDnVhfcQjqfaGjU93qEIrM
wZt7X7dcIBFhzcZkV7W8vOwGnbTeanzY/VFP3ZEvx7ATacvHsmDOH51pAkPhiowM8/Rqzj72o9jy
2vkU6btEPhnxAXtObb2Nkx+hEs2cpdutxcYoSTs5yhUKMVTZCPcj7BgPltgaar1m5kK0F1RUqb8M
x3pBzE7/du/Vo5YwTruZvN/VVkXit5Aj/qPjleEEW/BFTXwPTtrfdT6nElUFrtmjLj3i/s/4Uhhz
zzV4a5zFv4uF6YvP6F5Ufqoc54zZa7dVFG/MgjDaoC16Ko27jcHR8qKUZ1p1QzsKiy+D+chO1vLD
IcksZhrIG7GT5J9k3mPF09qXdOYgu8ufEyTo4ruTX9Iq0MwDWjMiZDKSDGlwyo0p7wmDTrJdI6LX
h8mQXsrWNxiwNIyaXW0+GOEFoVwDOi0fXPAArNPEp6xk3yhe+UeJhUxC6fa1gdoR73aQo72v6bmD
OtlS8krtHps2is6DRNOZhy+A8NGTSTqhep6Q/nQ1YIrAMr0oCYrmxehPMj5VuEZYCSNneBqV2ZAM
AGTNa11s1eltmTxJ/Ch01vkeG4b4KXU9aIib0RgaiTugjQh3SvHSrAfJdPr6oElHTvZspcp8r8wr
+EPmec3ocannGj/RM43D3F15pYvYzaTzUCLW9Wrd1yRaAGcpjw1jJbILlQMGOy3ZlgJSX6zJxxio
OzCtGPIOg5ITDYWyXJTJ6ZMtbogWg8UK/N6vIEYJMPgOdAaa+SY0WxEzxbwJ4XPLDERBM4ESsZEw
qKxEnHhwVGaiFrfEvVXRfmzMaRuC9EKeNu/SHv8kS+JNhCK3REiChaoIJAqGfDM93yK6CzbD5yTm
7Cjpgf8YHT+3Mc9Meywcj3VxsbAV7SHUKbI7ZjLVe6Qelx46zp+IhYfCg0T6p8KL7wv3c/9eKifZ
ejENbrttOB9F5UeZBmZTsYP1J+WzwC1oV50UCHLG9iUrTriReux6Ky4IMVYO+Aw3/bruEW87WrrN
+02HJSYUZbuHepWJGoWZckrl4Uvvhk1YAZVIxBdFXOAVFV6syMeqh8uEIugw1eYLlc3zyKl/1QJP
pC7VOyOW2kCc1+gArA1bV7S+wg2p9pY0/Q2V4E8qcH+NkaczPV2fYYvZqxHITUhYxprxGORz6GNQ
hohRbRehci3E1cacIp3Tfk0rtlOKPvZCrmoeRyvxDcSi7blrTEzTtDLjVe8bSnGKVDSo6fwbD5em
gOZR2CjhiSt9Nqqz6apPwRh8FT/NdxgjBeHGAL2uMTFmpW0Kr5ayl5J3lW92tZveMYx91Gz7xBEV
B2EOl+7BrI+i+qvER6P9VYXXsqHxKt2eS2b5i+Z/c/mNExAiwErOfX1AL0J+IctOPul0N09O66ye
fhDfJ8lOJxffJ15btHshLP3weTIm91beA2Ae0734TTvM44SPX0tuc+aF5TVed4l2Xh8M4svOlwsH
C91U70bNp74JUXTygZVer9rlD3tKDZb0MXwBJQv1v/b0D8bqVe/q7Mz+xH3ybaRoROz41aThl5yF
HtjYt4yUHuOV544/Thyd9jM0qIuvFJZNDw7I5pXKm8OzHDA8rOn1q+Dr1Tbq9ywC8IYneID2ES69
aCMsdrifow3FkMSQJlAUd0kR1nnRytfuD/84FGAUwBMbiE2zEeDxZsJ1X+yltwHLiMf0JiW82+y7
3OWl+MPFjNAK6eDzpceJwL9FSB8VyF34DY8iakvdn3a17FbCjUJGLrz5kB4wC69c9h3mdhslcQLN
wI5O8yf8jkAneJZfCRfYNpLoleH0Xer5NLTcwojPNub3/JE/li3Hpe4lX93oVKWdBtMOnwnGkPKz
aG3ewp7lD03pcdnmrwO/s/E1xUdgbbQUhW4v6yZPOA43JdJAxr9wHk6sYONtfkHoi124J5vqPSUv
9cAGMCm3SoWKBJChv6AQs0ANurm8kXbw87QNgLP0kQh2qgaj4eLi1KrLHFgXLMEy5fI3cuMRhdSr
ZPo9ay2mYUxbdZdMw3nwZQlfVmKzMGsmW8C9sE0g5Z+zu05b7Vpv1kb+Q2LT/MEoW1eXH9ifke5l
k4OqsbtQILALk27lJxwdM/WoHLbld2Rsst/4Vre8HrZ2jH5Z48SMA/iLzC45XNy+y4XcmUW8oNRH
8lLb4dnCFv8znwxO29yl+OZiw5NOgwhnqd31urNSjBt7VqFy62iaLZLnfq/m31G7pPuoRsHFICa7
xls5szUiKAQn/lUnHGZo7A48vJ2GUP1u1EyJH23CAnkf59d1OBWTvT7ab/4nShuvfWgzG5pt/ZCn
oLsMbxkDewS8ejB1+zHAXpqp5wpqkwMsKmKgR1lcEeFiTy9qMDVB7xcnayOSvgNK7emYsPExjDaW
Jq8Hnw2n3NbhB7EStI337tv4xwLC2Cq3/wHqPqdaQYoQMHRAQBLUuU3avI5XjCBS5auxDzqAltfi
PH7BvZosZ+snt76yl2w8P6nrhQ0JQrUNrGtO9538ccNTVpUe+K3S2FE5NJ8MEq1vnE8FA1BArSxu
MZuu78rsCtFfk/j1shP85jFXOM+Y9djqfp6DaLwMGl4wJ94UuZ8wXeFPi7bguS34e4lb0DJlgbit
fhPBkTMnY25x54Y278m93Be/8nv7DbgxZlr7o8c2P55FjeSzERC3DAIxSOQYGxgFwzVc9d1IS8f6
0JCeMsBgSvda8d7g52Xuo1aaD8Mda2nvIE5BUo3/xfwTgdQ02slU3hgIsf7gpeg6r6LPWSJexUeZ
Thy5pzL2leeYY8AA9Vs/vevE58HCaI3PUSOGpfxOJGSbXYCcBdH8ow6dMGYwx2TS1rNDmgFHSxnU
9FujRAh2MZI765G6PJZg+WYe9h+lOyk135BSnfI0c9si0MKDYN74B6P7J5JDiCWMFN8vtTwMaUTY
tEV1SdPGyy3Rnrha7ZTyTmp9+i9ADR8tDh20aJVn1tqblWhgPMxvdf7L49+yYN6n3PAaMpz60gB+
pYEqnYT+vio+9jch24tPa368MdUdXqMj4jnqmp9hkzdblT2gUYMkpnUYs86byNhD/f1QB9S55b9M
VOy+uZek/PbmXwh/YUizIOsV1wrRRMpOOtFIjj+Yp/GIhEEMmBHzSJfuTWZ3a8MLTu80Wo+8M9El
9g+CG5Mzce02bQ6s67spk/vMS002uD/2r7EVepMAB5c55rQPO2Ujzpu5VTBQ4yyT6BSDp/cIHkyk
wDVYmIIELXcq/7eKUTefOcXo54zLWO7UFd8dNs1B3JS0qUnXbwszh8DZ3tNxPc1P53FXv8dSfgDi
ONLIyFp1a2H/FhVARZWpBj4NSR7fFDX0aouJkv6Z4/mMWhQ2ePmAlgUEefmmdFXnQy8Kj06map2S
YyLLTqjuUTjaydptkDDTvBf7UObBHldpi2TMndHOdRERTCJa6SnF/mryWgFtCxEgcckNh34yX4Eb
UjLmx0xXGVIKL03X7lHwV0xCDbcJ054SrR74b/UPVcRUXVO7zRB7MJrYscKmiBIFcGaA/kx01GT9
RIX8dPhq23GUMSqv2kmpKi+eet/om1tKR1cJorOgZFRHc2P2ICmwNyFhZ/jU8Va2tgj1KGb1Imgv
LeetrJ+H5Zs4Q1cgEq2vmFKLfjOSnSA2e7jjz3xHqq+nu15kZK0M1N/GVLxrkeKXcbmRpN+h5cey
k93zKv92JsVLKlA29dZblH7oEQV0nWzqST8K1kC9jGorXXfWpOZebAn3CrQBtKQH1l04kAwU1YGX
jJVXJXCRhugr416hh5TQxeVIc/CklY3oWiaqdfO3tkDg6vjsqkQ6tlXiJjMvmsjEtGh3BGN4mowg
N1NwDJWBKFQepLMdMclBsiy7oS9/AfuwvYcoZOLFHojKSmOOJNVHwHNBrUiURdbckSZuW+gnnKRF
TZ+HxHhcd6Zg7sw13YnK/KrKCyBR9diH3dZS8o1u1BtrlvEFSae57EjcUB2AxsRozLaBvKKrqnd5
wXzHSZWn3PN181jDxZ8zyRfZQipiGzBal3AXLHRdhnLTwaihKM5MpBqDRbBk8RONxzx7y63nsvUl
Kkj7qrNDC2ptjgUftQIrjzcZiYhKNZU8wQYjdPxEFTgpoznQFCwtg6KgBFTpd+KYqQr2bRov6XNe
h68i7N08rH2kC9dxwCLbztRfUBFm5n/gyNcB1SR/qHV+onLklYbVfJCDyiHgd5HhZjGrsYKN3lvJ
aMrsS4alxYb9qY3J6C3Bhq6AxckqmpflFC3XRr6mEdnF4/p8UAdeZaQMM35FKIonds4UdyR1KOPJ
YqxIcjvOV9MZBo0+GXIRL0sNy4NMBZLgMBTYRYMUDTUZ1FGgYGRyRIExtm/hXOyA9+1rGUiHFjH8
nSw0Lqie7VksX4fS+oFvs01ylDj5JyE5VBxSoPCm5iVDFt0HK0KuroR/HKxOjwwmK8ONPDzHZr10
qBMIgBrcfRb/9Q/6Fssj9SVQIsI4Ebl+FgxjgqyOZL/NIOAV6gvi2Y5OYafWe7R8Gp2gieRySmBm
MM7qo3HHDnNvFeT6Eq46lONvl+rX7okI7vGVUDEKeA7DtmM1bnoxpAFUBRxMA1Rw3JvNLqSrMhPj
KCXCNu/Uo9onxzAqjhOft/EIo/4I1oiRNRIKfkvgeOc+Ve9E5D66MHydU1DnxleeMBaqc+4wVl7C
BuOYl5Z8ZCyj9KZ0gU399G3xYq3Wm1qE/6p48utGmkjqzXbdKlwwqOMPqO9SflFalNVG48gS6TWN
nG0HBCiipHjNoJ8Wxr6GyHUUFZ2NgItWHfqv9EtoOOAQDKfaD8rmFjd5MYWexvRRKIxTnlj7WrvT
73lhzQvaL2RmSiMi31ETnosVlOsls/nWJUWLeU5+npYikA20D5OK2i8+RDLFHvgkt9OLYNTj24SY
mi33Qy/SLWTm34zGLV0AbvK1EfXeodjSfUy576VlbkZzfWljcY8/yDPLlcSZ5SyHitcyXO6gtixx
dSslRNWI+QWSkdf4hoPkh8dkl0u0WWXtC90VrVJPmZydBUH/BoFE2YP9bLbxWNgo42xpkWyTM2OZ
72DtvKEfnLBCRpEwp5b9QYwpxRUqLYujhsB0GZ8wAjFEvUFjCkEWqzj/QnuoqOgz+DXqnfPPluNH
0go0G/sh+dAHOWiKD8sg57I+FvOXaJ7m6VsoDrCeeaOkTb6ODk7PoKRxrpJ0U5vMNFiFlOAO1Nja
mWPlx6O+S9U3PCJLDAtNriq35aOe2RYtfcTSBzMHPvWnjoiTApLygGoDvIvbJKYftf2BlAVqZ+1N
Z5bA9bbLq3bD5ec29UUrahctn1tOi7eCGjWH+qhk4p7ECjsbJeqt7DsdesB9g3p9Wu95IbwJezW+
wWBB6BNpJDxnJi6nOnnpLLSYQ4U4pKLEmpHJI+3yoT0pTk3xLYGHbJL2QMCVi9/kpBmdGzf1SeQz
SS1C9TgR2XbYFtNECxutYGUvMDpcDd/tbJXXir25hkYNmwI0hdlPxGT/rBbD3wxdO8uMaSgxIT6X
iVpGTJXyj+juTWoBsZ3LfSNDhpJXj/glBu0yK1lu3kx30PR5+nKEd+ZNCqr0ZQE1x3oTyJMOVSoW
d/nASJU8hV3HQAQp3RYBNNQCcRcjMpwq2acmB5m0UOyN3b/n9o5tittYx8TgBEM5U+rsOav8li/C
HhLlsW+st6whw2ZatvPYu62UnsmwoW2ajjpjP01EGT6YbJh1L1vhREnm95hQmZv9q4nOW6aLmFBv
5Uq8N436GtXFCwAzUtYhoKfTjoDVbTlzZ8W9k8m95hasoaFRBGnIOWg2FN+duUU9sOv6GmcaHqYR
+AbzD4ovYMSPqMj3JJ4EajxusNu5IufLUg7EF7S7TlkPNfV+ZBkXXZ4+NFTRrBOnIxuKp+onzMIP
XajJycryvT7KbHiiYgdvlkIrGx5Fmp5NJJMNHIIWoRWOODA0H9Fzol53/2qKPItp2v8bjwXKRLwZ
iTSMemkrYktNQuZ3Wf9SsV/XUxLFjcQu1+qWGz9dx3eaweyjc4r6LzHGdj/8rhFv78oDsuLO5wuy
PlraRdxkuKtY91ZYa/HqxnfS+Gx17Z0UNTqaDB/oN1rXJ22T0R+bYHlm1s/gGAQMfyxDIL0O0Dw7
4TR/dUNtG2saxD3cMT5BtY+3Apx1xyQQTGYEkBTIX6yG+lE9mc+19wXxlLM09UcYMnUzQ8rWs5oo
26IjtL3+l0nfBQMdoASETfccpBkkIV0WyZrEy+kmY6ztTJ2/YTw+7ZJPUryutardMBXPoR18Fej7
/5FQbV3qUf9Zpbh+JUZTewDqkq4tYowLSsjFUZZx9ptl6U4FHEzyyfiw8HajiWsm9dRpxnytRiN6
M0MDXjHWvE9ywMHQqCu+bAmRz6TL4CN4wsgJ4dZjM44jahHjEv2YNKk7ra0NOO1zG70UqD/tMBFX
gsKiDxGFqpM/F4497kgf6OaRbLvFK/RV30DuJMteUIlYgBF7tfqWAXq6ykc8wqlL5lG5G2OuBaOz
IjpYla49mkeGv91+rpq/UluvZJk+Yh2eHGqHt1mpJWw4KReLAm9EWyrrGW4yvE4IOsnsxB7irRWg
Pi2TdY9AYWI2V04Hq+vyQ47ny5/0+km6N0zk+zHuRRQ7y7ExxMdap5+YgZ9XQafdx2UmMV2lWVdm
8HNFp27UPKKmo4/0GQWH7FAMwgyQOtGkKQmDOKVVoo3Rh/ohBo12SjATgutB5aZG+JvTeQkPojH/
pEajSLaURmBi0uhtGHV23MJa0qgxF0J1wOKh7XptY8GyRJ836HAjmtoLiXV30COMl17CPVPGsx6A
hC04UBVJvxuoyhk36wNDuZJE4aKe/4iS5IvUQhOVxCifUYYLGLslA/43YCgk4sMtTmZ0MYXQMraA
4mAFLSSJnZBFnLCCmiHtFOpXXN35pV0z9OamAVeb1ZIaXiww26jpuzBQE2vOnHoOs8OYd4WLqphl
dcVunzLvNQtRtDdZNENNS/gM4HBTscxtzmLOBHgBhAr1ZN9eJXlaG/RGEiMxImVOFtloo6/CUbI7
4B2YFCmHLFUdOWlCyZPWmVEQ3/6O30slmJVbX7CiL35A7GDbHR2Nq8nLkuS7IyLCRY81+RA59qBu
hp/k+exm3cgPRFzr0DTXH4TlZrij+wYOYq/wwMX5phB1gVWcMrrdIpBlVC/TjQOA8UhUNGce5Qnq
1igfYtTLdif277jRG8yppu6JZt0fFqAGbLN0hoKiTNkd1+iSWqU999x9Xtg9hVFt+qPmsfGdplLo
66Je3xaOeQSJdPf1klQ70P0sNVJZ2JKsxQk8QjUesfliUgXLWYKVAWqcWsvHU2R6L4mB3UP2wgTD
LckvuCicfnM+boCoKIFQa/N+yFDmaXNe/JhFl59hn4d7iQaYLXu3pH6Fjtjt50r6CCONuWODP/jd
EnhItMlEFK0kFeIoUw5Ga4W6lqBWfiv6RvIJqmidZRjJPqwyruhFpbmWcF54Yjt9zmGd2yuw2FdA
heQrwKbeA1gPhEU7Tk1+GJRZCczVeLZSUfGTyAKxVUn3OaX0UHoyEnyhWAjFI/7dPF4sngZEA7Ri
dgigxSYqoDwtGCTtKR0+ZiU56LipOVEGBC3ANg86wBdGauyvipxmX1ix1QzTZegM3h0ORXiOQvk3
EAHDnpApu2UO2nGEg77lC9jhZN1njKHkBp6obqDtzX1BjF71MbtMaRN0IxwZyWKHBfz1FprdZ5SL
P3Ot35TaeExhfmzXYXZLMY8ClcnAb1EnxbXCkYyMnL/+UkwyKo7QcgAn6o5iKfcMNbpr6MyisC3G
Tl0VuhuW8keYWNMrphX265HUO/VQfCiR8R6K8XtuVPGuSLQZudQTf4LVww7bkgG1AnoCPmVHJLY+
BFY8oApsUv0sF7F5LM0Q/Ec5vRjiQgJLNHKagjhnPU71NGU6+yIIW/yw2W4kVq2DknzUS/hX1lrB
sLVlYR5XK925GvmWhK9a1fBSUcNDJhhGSgh25YAgDQ+Qb+t386J7zZIax8ZiKcWbIjpwvOKN1vcx
KtbxrZegkI4xpcUIY3PfJNXXLKwd2MeyPHQRulpdyL9S2ajstu/WTVLy1CD+pxsV+ZItEFwtRiu9
PYxNJO7wpjYIKozz0srrflaFCDpeYQXKuGj7ddByB8jOP/Kpepsj+9ZbqRas05Af5omp/oqzZsO4
CKw4zZoUSo0rLav8Ra6RxR06R04WQ8DR8lUGkQd5I4FR5MDax7YAZGefmVrJOCrWmV3ljfBNZsW3
UpqLP2bDMVy1W5GvXl3p94Lch0sDg3YjieO4UzXCMVetR1u5mhv2ieYOZRnXcBSDqCCWRMXCzYBb
szwRuNSdGKPKywyzQkcofclS7BkTW209s/CJRuPXAIUcMp5eUlaVLzUjNwwu+EvDfKRykuGEalhd
dBGljQhXfduX7IaVJ7cpiiIeUJ0FyigQr67k04YB6E9o0dEoU3UQZOFXVNs7Uv4ecRuQFWYrpS8W
0TXWOAxCQnAcITI/wi6s/HWOB9aKaI7MbI4g1JnwO+FbIjbSLnh5ADFI7EEstqxSxeBZV3HSYNf9
FCeIzwKGG1NjKIUssAwNr03oHCTkleAELrC5dmA/hgvwFNPWJWiLvdl/dQiuIfLNr0R7RZsyYxQn
5ma67RbJ5MqpUCSRjbOvUvInoEz9oEi2rroU5ht0qrM7Au7qyom5V7+NDBYyVXvKSbR1zXiaNi18
EhuZ7zmrFp39Yk+yD+0/mimmSpP+JurjWcNgxdFj/NVo+p28KDCtEkkF1qG/YyEL3WIxRAeZIWC0
MeL1MZFqIUdGqJ3WoVs/z4YFqyAHopr+DqDV0WCARRKatdqQ8/rsS7NvcZWLL3HtPpOec1cD/WFL
6MWJE572sBM56TDgRJPJdzGOBa1brR6IqKv3k9GNTwHna8IqP9IldLBKI5yFWoKgOxlPz/ycpnth
Nb1VNC/pPP5rk/lBiicjjpLdYlKdKKcUltnri6YLnxMvpZNJ858cawdAi4cSQEVSSv/WMBfvcSeg
GwJqY6sDm07OhO9qLKUgXzHzNCZATp3hjLPwo//qWhbooBGFF8CgFSAiusj0PhSeou/+uo4Vr18R
wRutoaWpaQoYo4/cZZnPRovmaRp6luf6+qG0tMeiUFLx6tZ1yBhF1dAW2DaThTUsC0I02WBCrc6f
ms4mKYbhTJDUDxNJKpDJPKwiHz9sq8gWlfFcpgRiZYhNoFm+GYVUbcZR/M2b+J2fLyIFTj/7odG3
giY/SFmu2bNYsqfqwhsSh/yozgihlcXgyoAnyBXawsXneHFqK32Npoh+Z36JC7T+YXQjTJJfjZM+
UWcLaKZG3641VvWAs5ltVDXD3hquC2FjyXrNuEC5/VLCJjIaukacd0W24LE1/iSlN09Zo1OqGFQE
IFfb/p+ul/2ukarWVcyFnUo/FDeiFhbfTGVKAUlTT4JZmzv6XsPvRK1EyTf1jqwzqEzYTIGLiafy
pAsj5UHKQlwb63Mdy7sBkqOi128Ez6BD08qPWMkjX8r71hsQOB9xHeZXa0rqPZy3hXjhxoH4R9fB
Aa4Z7Ol5nDVfX54hPWXCFrujAq3j7FPUrdmNc7l2UZBjRQfraIqEOA2iaIDwAviVZPGzgo3eNYr5
RhB/l46t6iiBeBYK9OXtE1HFRV0aQR5HflGdZAPvNbKynifQmN8kfTzoMo8gWtzeqrjTzH2yNFvc
EotH7NG5y6qdREtJmBjba86npNAPfd/eSav0O/NhKcPXsgpnGC6HcVYQGM4XbV2CXAOevOBW79b0
c0xW1tdV0Bnl6WmknzTQPm1GnaUuddBJ2Dbl9CTLc42cqTxP1fo6UgLwF6HiKbAdSgG1f7GQGp7G
n0qc7UBO36PuXBcINEU/RSUUNR2uGMkZ+t2MpGDVYCrHbAUXj8/EW2bm7lL/D+IWl/d1np6Rz7+Y
I0HJvxAAp6P0AsLqArzwpOI3xSllGdLeaD/K+pb15b4Ep6kaH7g2nVDSL+JIpTH/Y6N3muK/WWHJ
vdQuRWaAu88RjGqPxPloycee/XFp+gLjMxK/A8pc1vPGoRrwPDw08YzkEPeIq/XfhRLUNSB15RQX
D3b/qRp9ytrPoH71EBpz5ZNIage0jL0A38uF7C2FAi8MNOnT7MLh+5YYpIQsfJbSuLS0BEpO8+J1
o+LMcMYzZVN3j1YD8RiKfsaaVkcANKPeFoeLleNSZP+GJLLKnw16/jpXtHSNeirHpydcOVAAk/gg
7Psek1CZOA35VA2vAgfgdqHynFFCxhMlqjDYYkPvKU5eLw2BJm2IS2HDOVxCBGwzaXNEq7CMkMxt
LG+7nh13kp4j7bZI94yXVaxJSyNBh18NrUm9A3ZurxkYJeQmNcL5RzUg48ey0cjf3RAiGx0OvOsM
DiFLKKsX6jg1G8n5j6PzWE4eCaPoE6mqJbXSFhDRGBx+23ijcsDKObX09HM0i9lMzdgYUPcX7j3X
XMb1lly1xWIKR/BHlVcTPta7KF1g8XFBh5q9gymDZY65SKBYJiCJ0u4E/TT6nz7v3OEl9Y4zWQVu
/pt6DCyriK8ILmb1AtaOv5mWj4ooZcwL2AWLyG2B3hSYnowWDtU0rvL0KFlg58HXOL9hjDnN/H92
jeBPVrcSbGrDAmPIiNiDqzjTnqFxyvl4LmZGmu9Ybys821n6rfBxkJe2TZjwOfaxKy5Be3FGpkKp
s4JbykKkwSS2i8XVCU5ZP7KNeB2nM5QAJEAvAYe84RF3Mo+HigPIyT/nlL/FcknrMFctkHayAh1U
es2jVrW7Fo2LKH6gykN5R6PVcaSX3YmM23VqfWkVJZWdbT3ASsrVzrO8egUtT3kz0l3vvnQUqekU
bOrpG0rJlnSjTSL/REDTzvxyALExLFI8wTwYWN+csrTMmVCRLGJb3Fbs/AP7BoYcTUy6M/kCOv2r
N+mbKolo38L/R5txV23L7IdK4pEQnItl7Mo+35XIdwYnIvQg+eiaCt3i8Jk67TpzdF+JLex0C6Wa
VC+L/9mN+WoDbzICTOs9Cio67Tgej/P0q/o30zlWJlPY0D6PyyAEqKVu4z5p2Elz/qZtuB1kv2cN
wdmDnNz+gVNx7XKsQHxOmv2bq1coPyySX6RBwTw/5QO6AXmbEbLhU9iMQ/+cthwClW/x0Mxh+mFw
LtUJf0aZ7+b60I+PLnYw3bk3pkMKDqlnaY8oC55Bg/ii1B4ZG2wEA9YZ4S4KCyjerKJG9HbyiCUa
zuIn7ywtUsChWD7oQvph1K4SHdB1wc+vg9VcTBtgkauBOWGMQELPtJPs3qNimaz9KSwfmM7f4K5s
W1PbRIpzg9id/ODIlxEcjhOCJW9aRqEWC6FwUw6nkZWFhBSGooG6kNJsZGuCWJxCq2yYjCbO04C9
2C3PcftCTMK6cq9dNe4KFBAExqw6jdSRktEaEl57+u1HfEIZkik9/idi6ONzhGoqwFDRrPLg1o/6
OlIMCekvDVFvU8n4AoYfnlCQju46qLSD52bPmdNvuKEPGDKZR4CsMu11YX3ERn4WmgKjRLnTonxq
fyx+f8a6SRMfgdfsuxpsKodfEt7Z3u/NOGFE3R46519Td+DXMuJ2Xg0axty9I+7QdS6oYl8zypAN
+vCrJMzLeTHoNHNcfSNTOgafoXUItE2QPKTDKUjPmXkCyNbLA8ECKaIgeeny3zG5CeMaIinyqFyt
cz1ga2G4hiA3x12Erz5+UsG9il+s8Fe1kB+bTUHHJT/x7Hkhejpm6Az8nel7MhAImV8ZlscapNY1
SW6TgQ77n2k9REykzYlv4tF1cX9w2Dnqz4ErObNx8Pvysa8fPIEy4BTKVzQ/Znqs3L3OStJ9mdX7
OL7GAdIePmoI1x4MGQIln7vwo+8+sLCuwvqlHwcQHY9lcEe1A1ZoNU37kCsDyRgIt16u55Z1qfdY
wMmcvgfc9uM7bYGZayQk7NgCTPVrFfyySgRpZWJL8L30UBOjg6p4hJzTUxXXmsuysXjsMWr1067S
Lc4RKr8ItcD0WY1vhr5kYT3HLfxsy6+TfefxkWEJCux9UXyTyjNACgCmNtDWUMVSoeLucQGW8clh
1NAG/egSR2N5aj+xfOYA65dyFM4s33A68UOY+5OOchXZ6clLUEA/ZcEd1GwUdOtRHGS3b9x/Y4Pp
fFMv85YfJ75qztVwt6iyVLXnOya6bQkKpZuOAkSZByVQ+3GyL4HQJvA73HkMvvFJdSlXEQ1jzago
HR+FeM0QEaXuK3zgjY4nBDzEKmfYI+oXTyeJI91XTUeb+iHzvZdedAqQaU9BWHBbxeFDrNBUZ4Dg
4Y13uzj9MUj1VffIIZc15ydlCNci8zYgWssTgO41x0hNnFbp0VYT0X0Ya1Tf+P5PVsHqNh3KvUcc
J4bTBov+SDQ7TJBNGnoHitwUh0r2ZDv9iwqZ+AQCRI2o6e9jC6Ql+LcQ1WpM7qiEIB0zpcyS+Npq
mc/4bacmSq8DqbHuSh/GhlU0NAD06XGGsAVYi2LszAeMtl8eJZKlJPiMHG9XOYixG+plq6SpTrx9
nSC0Kex9h3CWfuWoVTgRWouwZAwxwr2MNNvuEqxKpMb8E9rzU+KO2yHT/TAQJ81CqhLZexAPR0FD
4zkSRGJ0HtSAZBntAf3LxnB/rPkGfIq5Snhsquw1Rzel69PObjG/T/jY2HuuQVaiZMcfNsRbINLM
Tyc/HCaQhPTuwcEQ+UlAFXHhNRq4xIt50ycYZ2vaEQbTORZ7Ya3c2QaDx1piLp+86AvUD7/0Xo/i
0W1+HdTCAUMLs03cFa8Bb+Z0yofkoyRRGF4xs+fiWWBLiPX2I6U6c/t3a/aQIs4XZdr/qkR/KPJq
ZfTllxCsVi2vPrYI+QnihM+d8rbJsfmIQN9Dttw4ggXaeFM82o1Rb+m1Xj2D7OaEDaNythnOU3aQ
wS6TxkY65MYbNBXgQgDcZvkbtRMYsoFJerPPFexqPBXA9nNCrgPMoiCMfQM3N34EFhSUnGZ7GYP6
sS3tR4t9muBystE3Mwh77uKXROMfnT6z+cdn6C+Phdv9wdTHbj89Y04/GlXlz1xQQensLKMmD3RU
q8Yy383EPgFL3NTiI+R9m9x6I5LmKKc/IzzDxVpXeffU85SElnEXKD7LuCDQlTyjsge6mKBDRAiH
rMfvdYiv+mOPnaMs63Utg51t2b7DLFRHvyxqrpqSTVAXP1SoOHOPzjtHJV2ie8bciuKRs6waX4Dc
M/7WCekyWVOD8HE7HzIcDPFgOEfkITZTuGt64530OOJXAOMipY6w3jYuNUSv3YhGprOejnaYUM1h
xQnDf9kyYwC9sQBkuKP2vIGE3NmPrs6sPcKnM2Rc9fS1AKIAB66s+QRsctVA3bIb+xGIY6kedYsH
lGXZaG+j4M9KMQ3M/0gz3qLT2EbMHnK4xU4wv8QQFcqu3wsEW675vBg/B4qvBgBOTpyIHT9PED+N
Fspzl3+Y8YU5MbVSiKCiZUfAqQcnhW38qo9/XO/LC5rHFEF1Fj6M9PYdIm6Kc7fBspNAAaGab8aW
iu0NbjbWOlYiHDVUSuRC8RmjKA76VcwXunAFiUfUPuYH2JbTEhTQxxaGEED8eQdtFuVwJd5F5foJ
/r0aDAGgvjV5VlsTETtEOINMxKzj+48qwk2ZjiLyrZ1Hsy4xNyDAiJrgHNvyIeoyal+Nu43trRdu
lbx1iEZBNZhg4QU8gE1llqfSy54hP16Hyd2XKbAGPWBqUT0RisDKqZlyHMZkXBhGtWvckhPGIC1S
/qUxn3qnjI4lcfmbRU928lSXIabqeAVcFgQlpVTaro3EeQ4ozL2SdE0sjAQ2+qEbcnzg0MCepB4i
+af604gyHzRhSuQY5m3ESgxUAVhHezP612pgiEf8UEvEzGtavcgW68myw9o37FRddHtN/OGN0XUQ
H1VxjwipCaL+nNtIqMv2nJf2ZXLjfUD0HDds0oQP9oRNtIUYk10MXo2biR1Qfp+xIfa89BE6iu+6
x6n/MxwcHNNnQR5pr5vPZLtvMtvdpcDicG2kROz24XQ05XTOY81GpcCfybS1C38brX3WQV7H4le2
zmFga7dyInQONQKTC+2Z2z5VgbtpPMlpRfFaulrCWBexbvqb5/ENT70fLc5g5vkoGj4NLX0by/Ap
9aydYwQEGaHtHIms6UnXI8ae6KWzOxQIX74RTcLUW+mljp1UnZK08nsik+0K8Hx6sttjIIDJzd1z
HaePObMZ0R9Cm1tUMOS0FfLk0N6UTf1kjxN9S/QvyyyfHBmeafzQHRpY/SnAFFeAug5KiAxxcAvM
4KILLJpusFGNeXAF6Wfd/IzlfzUn2VbvzZ3CDWrTN4GpBg9x7MDhScYIcYYWNHxxBVjp9oMdGpIC
PkKeZFJwSS351zN5ziT+OtirF0vzs+oLwgGkWcAVzqWnrITGTaLBpWzfB6LHhU95PIIYDdi1KG59
EmTXQXYr+4udvbe8cdKhN3cZyH2O3kcO5VyXKA7XHjSUqn2U+mUgbrNykDtbr6nxD+7rJs0+qlRj
Tfk+URi10M7sBQ2DYJ/Kq5zWyfTlxdjDv5vpSDDRmpUa8mt/Kj9Ve4kBSzjlXaQEJYaIT58kmq/s
HAZPtX4Fj4pX0Fvr2HEQLcRIc2ftPXEvgfNMpATEO+Z1vQRBhELLueg8mcTH4On4Ik10IzlXCard
WEO6jhDIgfyCZWUBBmG7zLi7B64Z8IrH+R3/0Zp8FFRuh6rbK7RXnvwLSSHTHgfmx0AmdoNCwuf+
2fqGJPXUoe4xb3Zu+5ogHoiXwuJD1lCtDlQaKKtXGi22OcsdFRdDw745FwF2SN4Y2z1CbNoBm+OR
C4PHMHnnPGjqt4XyFqOqTk+t9hMAuAyhD60sAYwi/imqJ0u7tumZNfSqUYdZlOhjBX44tWGev0qt
iLFATho6wxzDN9UzXFkq1HGjE3tRhr7pHoW5ie1nazoCo5CLDTRZT4rUUKIChms4ubBvOZh0dBmi
XoOkXodLvWajlnHsTdeipWOj7zlvRWRvFjiRPfOrB98dom1JkRh6306/N90NKtK8ucjRN02CDBUo
IiADWguVIg6tE8yh5GtZ9v05QGBo/Z1hQfAA9opmAx9nB3TzrYYbGJJWs8B86oS4cLBUc859p7p9
1BXxM1QKsWMDGv3poeM6WIfG+Ldw4olAQySSKDBVAuoqdlA3mHcL/2iuFlft8NKHTxkekMr+lgnb
2gKqFAOychCHMPsRbrolnPGBI2cTacGqlPmhDdsDeFMka/1h5l4v5IQOnbBmigucsQhPmOs0PLtY
sfgkiLM7CbA3hXmUy1ixkNcU1GVqYQ4u/sXKw1tTbtJObXM+M7b+yw4PmobFrKlcN6WCRjuzlWBn
iqY76Jk2YABukXLE1EUDX3lt+GzLGzSPryFtgDOdB+vdldmGXOhtYF4tg8R1CHSpQuXdnbvi3hMS
5BR/QEfWHiRD8DpXSpw128hnx4N1M2F0kwtkV1/ZWQbVTLLlG3guOSo9Ci8cUhEJzzPziVH94gKY
IpYnnnN2in9enqxLJiRE6/ga3/tJ4oJ4z0iUwNHUB+ZZoM/t51/JbL12l0KdP758zszGL9mIleHZ
KgpkgvaqGDO/Y3MwYwHK37n4yrY9dQR2Jll0Chc09zJrM397hlbQNrl6OYOp8vPKeusz+0TMGb99
XUBz7/onkCwrS763ufXUVC4LnidTvoLa3ARsKsb0tbO/oVfxfkfnipo05uwIJEZCID3T+Gvbd716
S7o7lWKGMmmEPVgJ2LLeNY2426qlT7r15t/owHljlanKFxtyoY39y4RkHMRU4c2XjTqswlfAGqTK
XwZarEDzNrp+DApnO9mI/ZFweNHZSn7SEKDB4tSbHpzmKdd+KrYHISFOVOIdNcbohzZIASRaZIAm
YeqL8mngfIXL0XdUo/2tNooj2p3XebhU2lXru3cu+xUqD6pQzERZu+l4DdlblAuENVoBWB63n/hI
poAbhymteGnjT0Rrq1k68Ha/VWDSP3QIXv0igg3Ysq+IbTSfzL72/XhuAU9mB5V8CO9RYvYgFx2b
1gYZG1JLktoT2mS32Xml+2gxizGwvMGzvE4JEUBANwOsbxr3UELbUSlGihQCi+AyCd8wmvpYc10m
IVN+6YkA9Ipr7iLmkxACsJnVTYg/PcM8i8mTcRBb9oD1eaZ/NnhvYzt8KoLXCoCxy0pT58cg62tU
tnOl9BG0Mdk+9MD3unzbdfiGFAMRD2PC+AfnilnwV2T2f2PXbDXNOFghe4eJ8Qj68ga9O/rrtV7d
x5BJvfdpu/+mAeXUbB6VfDARk0pcv7k8jMbNy27QYhCDO+067LsHhO+sQh66+WMw7o1Lr7S8FYa9
oRpc5xMe//K54dJu8AGRqga8pPJbM+A/K5dP388c41LO2YNF+FU1kjEVmqvKfLOM5h2w9aqanR1I
UerrhVBT7/QpeWczxpZB+cjst1apLrO1DFoJskvedDU/OMNNifkH6M4DxhUQAffUuTX9J6w3wgm+
tZCHNjqxG9SqZzK/8ff8A9EPQEbBv+HYR6lZzmpNWthZmW9ZA5+1fA6ZRGhecEjy2pdwlVp2ICKW
29a75gmlZzXs1TTeBE+FRcRbYv6GnumTioDw4DtnjuVlLSVntKnCo2n+LV92vbv1cbeRU+kra1pE
AmtD6zf1uOD2LT48tk+D3FXUEOykZ/mw5K3OpBhW+xrDAFqGE0oAxKOoP8g4S2asRfH3zCIix9mZ
uOGjg2ayTmBxWa+EVGyg6eNfMzuU7w5uO0LNN21bfMa1BgaDlVXLRQrtni20jRHA3NXLHMEuM8Aa
Iz4CPApF8uu1EBOUTs6N9gGAaa/FrP1sL7pOZrJI0VqYh79On4DX2YUY65rcPZdgVupG3y9qT4B9
HpVGMjOV51kcpHok7Al2Ye7nctrhMdg6UUvGF7S0pHgvjHnrys98ehGYy8G873T3k/HxYWC5UnZw
PenTaPNz3hNU1BqbZWKhg+ZgSokIPXyfi/RNm5c0Zt0vSopOrfCnRS+UvXbeM8RftkKYgrtbU/6W
WCZUNR7G9kTeT08DiBiKBLQqq/YNZuKoNJnb2qdGYh7TDTD39mEGvJHn3SHDY5FX7k/ZJphQulez
NtU2HWmy62jmIii9J70lmsyN8DwzNDC79v8ihLo+HUD2Zo8eebeJmW+dDPAAjeHKXXbEI6pFtjHs
jWGA806qs9lzyOq1gbF0ru+iNK4EVND/wRqj+60f7IV4VuTctxEMBOXs8tTZIHDDZVK/T7I8DcNs
cGh3yb4XqQnEtsBB7WDGbQZF5EkUXhAd+jEwYiwCj6HwGDbHv10+nd1y2aTVcLwFsfRjfowr2Ek5
UrpSPJqOchAji790rogEYldkNMkpiktE3CFBT07wOuAH5eRwsBtFfwCaSIKCphrK+ZhgfRly7wwR
H2kZWrhWhRzyJllVXecPdhOckGj8TC6OP8NLUKu3v6mGTLy0KxgK5Tfizc/W5hp1pxkvRt0j76N/
G9gtRx7TQQA0iEPm/k2O6po1JPUVkFk7UW3yqDzZ4HI2CqQ1fjduHKKK7bK4sgvgpq411J8Ko9XI
FdyWPU21pt2Q8XYsHQhDz0cGiwWSkrGm8bdyZtQ4WhLwVlGjXQiFcHiAZmPLVaxtCj1+rXRWrK3R
XTpFPDZAyhZ1kSTMJ3VslEn5WUrzfYIXSEiVOiFo2na9cxjN/jBq6jgJ8Sca9TPHxsXGcpLb7kkC
usuYT+gBwPYm+Gj6YN/27sk0uWak6BD865e0Ube4MV8kAjZCoLHCNQIpbIqWBhl7UMdnKapXaZH1
Inm+vHxj8P0nTY31b/4xkU5u21+EsGyCwfLdsao4QWKqcszTioOGMT+6l4jeZ8zSO4BUhfFiZoNd
lLBEVfcwTgxIKy/d64PbIcu13jwtrJkQG9sKzzPqPqgu2iYjcGBVS+OE8ecjThK8rzY+Xlj8865U
zjOb0QcPup1Fe2wWE3r9wql2AqSB57X73nW/xqEi31DiZ6+PmkHYvEOZHTb5m864M9NjcxUq99oi
zYCZ4e61wmOjn+UIHE3OK0vQRgDm0F0H/HK7aPMqdpkE8rwrKKJl/FLzUKM9bRByDR+oGf7phFLo
qXexKHgr093WAsBHvKD2nLUS+dER480sGHEtyATofW4bHg0W+7TiqPc8vwg7qBzppvq/jUu4Pmzw
H7GEz5HFG1mKj5lV6TqFVo3sFBVG01Zy01XeV7CY+ohI3oBcbH1jCTscuY1m7DMTwr18kqc4Qk3F
SngjVeV3CxGRG3AVt+FfYVJ8GzVDKsJ8I1H9lpPCtgOIGXkH+YHpUFzjkR2iuzQ6deHdpZH9ROgV
EPB/kEtwIKAAlh6y35YhIhCon2HKlT87/cUAwGn2j3Xn7ZzExY4jIUYSIUi4Vd06cChsUj5ab+RH
Ar0tSjtkoUEL1iwtJ2LgPPXwSgN6UAx1DL4bGIBdjxkIjxgSbcPPzWSbmdgc0SID2Ao+qtmFWsXo
r450OADTNvCgIQj7Hzzkt1zMJ4PPkwxXg8DPvD54jD4oazVzG+Yz13r2aRE5oSPT9GzrodfEg3Km
nYrJq5Yyuzt6/Yc3B6rBDMAoJlxz5VTNDn9StOmwUNRd86V58c5o8l8kw+9K0Ilzn3wlpL6aBMmU
uvkJXfKiouVSyfOl1xrPTOQu1cztLwrt3e0DMvNC7XH0uKBKq/gDi/zkTSh0J0Z0G60qBFCy8WW5
i/hn241iSwjj2zijjSZdGvneiyGh84btdAepssxqxaPoG/Ps2bw7cw81c0zZ9TdcH9tYZt1mEp6x
7pIAmd7AXWpKF4pV4LyhJyUwgXylm1XjPWp18oRlOv44BU5/4tlBFxRsm8PYPViSrhu+M3g2IxJ4
Bi1+dPwGMP47FuMbMeASMFB6ajoYdUxU9dJEneKRnRrB6QSDjd7vVDAltlz1VM1g+FzkIKTJG8fI
0HgagqD3vQkz0jiNxO0kBvgD3EdhAkul7V8ds6gRPvPVCnLKCtNmnDOR8anHtMhWR+RpR+Dhfpz5
ypHXyDCwfOiGQBHRijqiQE21DZbcCQaBo1Z+a7XyE4wxsxIrCSs8RRFf4zTB27cObQ5zKMsau1JM
Nn4h4l/EWAjYmdEB3GI4sXIG54Cy7FgwklQaJtCUVX7gWSiBuF1z/Vh1NZBc6P3l4FtmgE4qz5BT
UslRohNzq4p0KwgocpHTp/Ow1fWEkaTeGd69nU0aViwmybXEIejrjpZMR4uZWbNmS5c6W+WCTLe9
nhMgjL3c+klT0pZ2uC7shaZNyMCJFzxdFunzY57U38JmaecWCLyVi0NfOJqzFQr3xESIbC+HTvdH
EM/HatBedTtNPEgGnflZJYXxqsBzs0w143ueWcYX1UB+jdQw7ITs5I5wQmCGEXiRtqXBNNG9kAkH
nM7sacptphSF1smtkeQzD536i2fmbJWxPL4jyb1lbAKr1nnEhyQZH7DgnXK3Ti5LAs9a6hwScVsx
hGBLhLsbIiOp3UyZsxAC/LLA6waynMJeJ8MGIyUpi/GPFYCCqFJz4aESi6E5WgCfL2vfvYz7O7WB
lyFxKnF39/kXafHmuoAJjYRt7HaqMOSpD1S/dh3qSeiMrNfaYSg+5Yw8tzA1B0QQmiQg3/ahTBDr
mzqfgktoyFopu3sGN1F+1dIMHwLHXriLOiRZLE2HXlqouq1EgTcKyPcaxfCmm9ETgWTPvdHvRM8B
EYV46HHNEHPNyNCSrzOaNs2KGaTH+glT6j/4UORjdzgcaFZHYCrGWL/Mrv4wO3A/PEjupHOBPWlo
SsvU5U3vs22UD+9ZWtPMaxqg0+BUDSgLoNG1pbmTnIObqfE+2gTggsYed/HRcEvN8NiSx1gPdt20
cA8qBoFz5MGtAcWUG+pQ4KMPm+TWLZwFNW46oPg1BhG9nW4Fb/FmXGBNyPIxDGKVN0mcWa7KVULQ
lZ4xILHn7KLHw3ugAX3uk/g4GIIdLxkmEB0d+jFIkbmBU3vABtWY7AXMihOd5d2TS4SvoZcXAnFg
KSHCZd1kH9pSvONRoXSJaOnMjmBJq0bWbDE5IGv5mPJSlGM9kCl6JIT4m3XqxMIsv4adyfK9xEjZ
UPOMRY4Bp5b7OasBtWkvFjLnwtaIixlBj5QF3K8ZeH0lXz1tOEzJ9I9J+y5w2P9JZ9PZHSiNgeGP
Y32bTr7H3HJt7OynTc2tNZHyksb2g24HqBUo1aR9ID77EDXVuWwykozbV7NLDim53GaJETJhv6YJ
FL9R2j3lhn4YGa2QvL4itG2VoV2YB+dMchwDxuxuk3U39/NeqW7HUY42Pn2SteZ39bjv6+ylGPFb
AVCoIIJ5M0tPlJAZ87KcKdba85zXzpRLoBVCfIf6CiIOuxm4n4YFJjW1hmE7W+z3LJHAPIqt5hCq
5BzCaKKIApNF2AtDYf5uJijOpsBGnxbTA/JhXAMSSiv+zEGkF69ldY0rEsCNQJBB0DHW2WTEpguU
oLftQ8p/QICH51fYCsnDgoOJJV2kyWfS199JN70MJH/BxiaqvomZgCtggf4SapEG5oJklPUxtwUz
Qo8+2dNA2E4Z4dCMm8kotIsjB9ino5Rc1wxS1lFLJZwalIYkUX12uZ0c60oDLl2RBhCETGClIx/H
LghwMs+Mf4b+vel4RYiouJGmEXQ8R0/fu+Tw2NI5wK/G6oHbgMaVSaVIAQFzVH3hzd847L4GC5Es
YeOwaVycT+ZAQIXXhK9xzZqrHNXaKmOEVVVkQceoWH0s03GGckx7Phtid0KLQEYOahYD3bZT9vOk
kyPs1cHWHRqDqau9JX3+OjeC68oCx0zTY2SYaY2D6yCmi0ODRGr3Yg1qb48BicHi2OQ5xryCEKZ5
Orkxiduyn9dOhxScfx2gdkm/WIrt2Rk91ejp2ISNH1hA9mYjzpZJdVhW/SGxKl8fAFgZZgZfAmQ4
acycR+GhztCM9c70rdnTUzupB7Q7EbIJhnwtYxYWhKiah2i86UZ6sYD1NPyV1zq0kkcLvEsVVXuq
2YPuAY5JE5ONuQk9Wh8qbT1Y8p9Z8/44bVVtyOQGcE4D1I7xT50yfYUi7od59MyIy2JsTX04x8k1
bbhnu5FFwQi9wp8pyJnAMqAjE81cBxaavqThLBobFDSj9ZpM+VtvdgC6OJAb3TtC1r+nQ/DRtovf
s+U3Jsm90LMbbojHptVPc025Fdc5mrkJx19vdPgpk8kvm34XjdnSgx/m0X52OFsWAQusCbAvO2gQ
9rKr/eW3fVi5+2ISLTXhBreEdzfZjKUB+I0IgaXlEX41FWu94wPqMPOuSkffTQNxYqo9pEI7wZcR
R8LT7tK09j2b4iwzweS3wh/bZNc4eMEmLdu1yzBWy+x/M/NhDP53d45futR4JeJq31nRAfUo6Uwh
MrPkj0EdYl/nNUqrY6TZ+RrtwrkN1aeu+oAqOHoyLDRrNkhPIptXhg6/NyxMFvXdfjBKDD3lgweU
hUaCt4fnOOzUQ207B2PQdlBSvhzTuKUIfjGNAysLoD6QMoX7CojhjGrJMaxvYbTv5QIQrFnPTXN4
C9Swm7NqqxyP1XwFs2cOvxpJPgO7hdixPjuEFbMjDl4PoE12A6nnqmHiG/FSgRN3hQmwmTkXJVjP
eLmhDCJRnm8P3nzesWB4TKjJg04ciT7X13WNQQ5RS3DN54m0wDaxCaXH+hPgrIKVEgAvXlRWCJ2Y
EfOMru1a/HPi+i9nJ2FDWhiKdDfkGtNjS15sx7L80AvvggqS0f2u63jMRfSQy2avMPMIFKyhZ78s
Iw9rFvcp1DEypn9dfbfj6DTE/XOlsqtQ0I10F2kv79JWILEVc3azYm9XIHulWkSxCzY3grZLZHd+
jzTBrtLBf49EZqwPJVsJz4aVOlM7Ze6WKM11hUtGTpzzongdBJLRQu7JZrvNbfpmJ8HrTAIO0AXv
kUcIBrXOiKo4yUhcCAyuWGuaBF0Lulra9IwRXdy0X5oGv22K/JFOYMzyW0ni/coEkMD37Zr11rFW
8qYmHYe5QakO2iZM5TqEA0jJvq6RU3iEwa0bU6DHLFj5TaytjPA0EgK1CFAGQAih9q05FYmJWvMQ
lWxBZLpNE8pnlqsMyJHmaatW3gsomhayw+pV6xH4gg8YMHTq8nPIxpc6ml4KTT3TBfOlKa1Xq3a3
jTTenETilMBuMXJ3N+R2z4pI1AF7Shd0/4zeem1d8xjIafF0kgxCOkoX/ricjqaAfy5t0lVHnxgf
Gg6hDno27QQ0fredDui3kFe3h8yVeF1ASZdcX1XqnbWsPVattcFOdYygutR5f4TH9KDo8RTSwY5t
MUYWfqrnK7f/rpC0TDFSNvYEfbVEabC7d3VO39DbzyQ80N/aZ6/nUFRau8lY1ggdQk6BiM/WYMyW
+iEM2ITXJFK5wbNNsIc/xcjVM6va2OgtRt160BMq5Ym7KM7nveR56eYAK4/zZkRwrmYE6DGK5Z6a
qYs3eHLo56y1HdY3bIdrLuXdYLXPWun5TnhP0ncs7ziS2nVvfelM2nlT/ACRuh5yTBvMfdGeN061
GSsB0iUc3q22expY0Am8DAU0GnLtoTfRZTCnPvYMzV1o2mM88h3MsPUJbByl1R3GhBH7KH7wAG5D
sJ65F3KMFfuBL4yhM9dR1xjxVsAcaIYdNMMJJ42UwYq98xpU+gQqUb+BF4GLzzybsJvaJ5P1zuiJ
thZfFkZg7RgbIOxUGt9x/L3XRFptQkzKPuG9tzYnBrlMY7KoML6qiIEu42RmUCNLbMf0nkXZQgTG
dKpqEMpRZn14xfg1FoQq5yQBkZXO/TERLoA/EvkpZlXVzGdVeF+10+xbofxinm65yyas5Uews+J1
jpmBWTmoz1EiDlpmPA8VNIRxKpHNUg2ZDvc68edIhWqtfsbHDRWCgfiUoP6OPqchBZ2eM2qGY7Mx
UzxblYbEUysxNZGppXZRQVRGJYkPt4Jrmc07TGAXiSVoBd7CwRaGDDUFZqupQj0QF74cQ8M2I35u
Dxzq4HlgujyT8BM0qpqoCJ9mg+diCKjccpf3BC3hflg3IKpVgXNRH9JLw/duq2sskAZc0Bs96+Mj
vfpfHiGvCPoi3LVjqhHrUyPsc7KfZBieGAVSU6ZMqmtTDMTb/MfReS23im1R9IuoIiNeJZJQtGTL
tl4oh2Nyznx9D/rt9q3TfWQZ9l5hzjFjHQ330HlhBp1rCQYqyjzVttQL+wohkEVoGoc2z9ZWVlhv
44qpGStXG8oRRvx1StDPiFOB0rml2F5LDhRwEbkuaedRBSuYfpRqn4sngeY2f3T1KVTcxQgwYrOd
zN9ImdvWdCklDQDSVhzrWMrPMwNOas4VaNSjWZ+Tv5pNPSiZANhj0Pw00QHaF4beH/LUt20NuYs7
XbuBCwM8cDXbFwVdlY6BcIMLrJO+Uyyx43ST2xfSIAwGQpW+N1ofUM4wvw8xNqLLuLHpUclfN7Ln
RPAoMD+VXdcp0rgjK1cPLpWIpvojle0s+hmEE+KJGrqvFuw21Tls3oRs/V+eML4R3qRJMNQbnia8
Je8AtbKKktg4GlgisjDiZ4kqKxMRa4Jcqy/lnUUXAgoxQz9tCb2HhJPxPB4XuoqSqPromigMSJg2
YHxXJIQ32/llPmBgSTnP3+baVed9DrUVeonmBahUMrdmk9g4g27zzfd7rUSxa9fNcYy85Jd/sSNy
Z3YXvI36rqrekAXMq4Eeb62nVdc0dTrjkIh+iGvX8MZjjPnDpFfY5X9QPSEPajRPgtVGFnhgCuHB
/AhA2Wjl0dD3GfbVxM0USKrbqPhcwwcEHBHJaWwqy3il/EzIjTd/9eRV61Epn/UOoHt8hsukspxn
LUU0THZXL0pNGb2N0cxoFpUeu264HjKxelcAZpDw+/gaEl27fLezL7GqkJ0MjY1sFRVJ2euPbzTU
e0cAvAY8BXm66aSBpczQaJFa8zLH35LqMu0msFYZ7CifSN6za/2UNM/uod6l6BKJLzLUoSsbrelN
z3a85lwwjScgqY+5to4RQjQ2Srm94IOb4EA4gGtz7WMiKgBFD9OEJoe8+g5/K0uP9XLqrmQFp/Bh
6veUM2MgYfiOn3rXVbjTlQZJEFsd/tLXvn7mxU3SL6LBzjv+mXrEddUpSDh6LSNG5EJ5aReTtQhU
BztttonxkdgtYqeLb2Cs3vXypP6MwBbRWMsIF3Y13mlQcTMt43uBqzuCLr5L31lHLaGV30jxE6uf
+YHhiishzxEFsrDCqs6oy+peu/fGtIDdU0irv/1J5xord4ipNJ7rfTF4rFtAqoiDxW8PmC4OdLYM
CvI9h7dR/GuhmOK4mqzWwJBJHIgDjwwD6ALNEX2qgP+KSn83kAWZ2PT9beEIqFut6cf8KPFM0Fyr
J7RDUJOZ65q/xoV3ZPi3vocPBeIIMjUXva1kbvtbgODlyQqqBr6Kf7GzkPiDADA3rnIFzgzcRgzY
W/PrdPRknz9hTejIulEMADi7p991utf/Fe9YwTb5JTmvNzvnIAIW/pOkjik79a99A86uIrA3reIv
iiG0EslpKa/8slBptZ1VPVAN962PiYwt231TWMy6RoOLmcfZHxGBPQSULIvFKiCJ7A6hHooUAzUm
/F9H6Lbdt4kcCK0Lr8gFG5gA2h9B72gn0JrJDp6R6x2iL5JIdB1EmEXwAXW4OjvZHdX0/AaWBuRS
s0aXWkw51YkgTofpL7NZKHXIbph97TZIA0C1vUSBFR8bPJ3igQdeaL/iyKeNbiJY/LvoyHKxtKk8
Kbl0QqwDW1efiN0HT4vJDrFXpDuwlBE32I7Hg1JJFLwoQXmNup32/YBwhsIlQEy05kJ5M5x2mFzL
Frnk0/wM8Z/xjDIdT52ENzi0WoLCWELzU+BDQ7690rZzezAtAvmirfQKyBhiOEVeVZAP6XBE4LfX
RYcjApkSCwGtemd+orwLb13Jj+DDDtMMxJNWxk+XHGHGgxU5t7JDXpDYXtrxKKcv2uxWP+BCcb2V
sJ0QNZe+TKKB7ld+BjXqWN+awZGro+iTycRkkVtoA8B6fTqE8ZW8EpYHvPPhYfpWC7sPdmimtQQD
EcqlrXBEz4TOkgTk4qeQD+oTjFmaepnukDIKqg8HOkLH+LterOWjQs3FdbwaOO3uh3EOTL7mDaVa
W/vkVi7I+r/Jtcum3QIwxNdqz1TPKJIYLvA3pjwr81p7U9EzYzzqracegThXVO7vxQfmK4yTKH3J
wiSGGoo5tcZqcmn30XBROx4OhYQY1Z0IhFXr7xiOp462DvTmxt68GK+8J5pyBoC6nXEnqOPTEH5L
VLMdpwsX9xFeXq5iM1vhyYgQ2Agmms3kzbj2f6yPwK2jMlGzv1HeS7jom+AP8Iqr9S+CQvgV1de5
op9rcBrgOXvPa8/4JIPKJoYuJ9Pe2A6RHYonpX4l+5qDaCmuSnXdvCsIelnXSbYYceUh/Hop0F8T
OMNTla/IY6aWbj+6wYUUszXPpvQ6rOzowQMkkzz5L2Lg6UARY3qgz3bzOevHfPKF3K81u8qOM72k
hjqJR/pLwjtq+Hw/yZMtGt4nzEsQ03Ypr9hQM/L/lfDM0AHFxAqWjpBkIBquIWrVjNNKvGkGyvNb
oewnyY76bT77THrOcezFjP4V9UvitNSGq54c5vgscHF183ertFvWQh2pk9Kwxh7YpOoYga2k3oZQ
idPorwkTd0X5qUG8CDuNtRA+0XwrfTCLzB/iGwWEztsJbfkU/pE8KcFP73wehuoPKkwVntRfJmYF
80Kc/Cv0YCtiN6DYYoj1piKX+iX1qB4dNfKZwZJAgRt33RbRzs+sT7YV0//cam7ju/knQFZvL6Hp
GPfg3OY43Y7xe9k6ALBK9rRXc3MOla3ao0nd8hBg8ehguLSHqnOL+mXZw11P1b28XNLcUrI3vIli
dxtAzDzSYN9ueCJdoG9KhdXVEQ7Dl0lIGgkYBImG34y+5j3GwIIa9q2fHekh6QedJUNyWLss2YvL
Rw9xGZLIb7xAytgVWCpmhyCZhceLXKr+lPY+C4mNdiqkY9kc2k9sYyqKMkgGrCFCYOw74AGd/CjH
p7i5YwGIOn+m5u2eMtHO3E7pXTb9SqMhOiQ9j+h9ADkTPZrh0X7wWbTqxwAuIv7l10FdT+5m2bMI
Hya79iQ+874i+BqiI3qTyFreQu2EcZR9QMdmRH4tMR9e0Kty+BlfeGKULyO4GeTlXDTC1IT3qvdh
/snNXj4umZV0YDFOkGKF3yzjQ/9rDYfHY+XzCZjoKCRD2ReXE8CKrSKf1TU3dblNQNCrdzV+ydEM
bWDG+0N6UjhfO36E/KvcXOLNW3OewdZw1CgUWXw2PnWPlYUV5YzSL0H3/x38qxd9h1xQ1Y5Fdqi7
fSU0W+mxWZsKxs/HwvhhQ8jFQnrglBw38tFQfTyJcVkiHIf+6zfDSeJwoM9P4YI2l55dfuEwUGZE
P28cpOty74BIjnlk9M+y/ph0fyJWJLHJuUTMCChCkV9xLGVcRgMyPyKWGQ9Nb0W0o2yCQFEN1ipX
kF83bHLjRwhiwLBMVFxgCGYngtug/uLtJjqAXSiXEy6KJvWGr8E8UzBjokL1PmLFXZApgqWxUJjm
6IBNJ88ueowN2ZLUa6kdZAiYSMkZVYTtT9XlXiz7JcL5eRk+Isx/crKfwoO5YNBiNN99lAxG5kuC
ZK3/YiHNeLZh2+LgQV4RbpKfyB5SUNwusSJfpabbVuaueuAoplxGGcqmBLj40zC+wXoPdFmdrzFa
EWvOgfSkrS0IgRT3AtGd8mvI56rCFmBl/J9UKvKRCrxl21N+tdFVhedPoIUx+xnqFXQGzLsf5sMw
dg2i0pI72ovvPFgD3lxQOtwuctcyRCSr/tmF32w9YSLpZ5NacDHvhvQ6VWf8Uto/A5cilqk9p9Ww
wIwTj+ofe9uSFhCuOLYiNu+8SjqtY5e72a1OHLDI+BJYA3PRSLFb8IYjrJ3udeFC06Ick1ZNtjNx
lglMogVgN38QXceFv+FKhKnBJfdTGi84lmW8DN2RENyCjB35OJPLsfp83KV6YLgm3AO9FrWhdpJm
yjL5i9JWNlyKFVBN4Uch/C2iA7ifjFbCWMrXAKNRcpGSsxrwExDEwnxxukzhDygSAgZa6dGbNzM4
6tT6iNppsY2EiNNXGUNwAIszKN/E6FGiPiyLN6NO7VaSdi35aoQuGYd6PkPcTpE4S/P3OiNLYqjf
sLYypKMNMVAML2+sPpWGJupAtIMCGyH4KDHvzHYsWork5LFFWSi8kdK1pXRdxQThSI3GLs+dP4fk
lQNKjWA/zmjmeEp6gr1PefAkXxMtjmlYWXseFIhHLNc+Rm5cnj0QUFrKPWr39UlQ/flHbsCIHVLB
n6g5CN4MLRARmzs9xNKdJ+5JVBHaXVV2MV+w+I3xlejYuXmZUq/EcBRKAHSsKrdEEOWvpHxtpneR
ibMoHVvZojIP4xsDlyH8EKUz+R6DciFqoZXocosnYyqm21B4kOwz89d7rL9i5iET3faMau32nQmS
3JrYlmDUFlbax5BQqcP7i0jaMpJ+JqKtVRXvE6PNsiGrTImsIJspwk9TTE43sTZITpfuryVBMB9I
NIWeeGf7fUfyca6a6yR4RvUq5T0RTMQqje44smzqKyctPpvIa6haiBJ1paHbjtBvV5nz2Da2sAC5
qNB8cOgXirGreVVqo94VdXfMuoCW81WD02U2X7K5cF/Abs8PLXoQ9NXFixo8CRi/KFLhhZJiVYwn
NzDct/qmfpkTMpnne6p+GdrGWnfUYiUgSslOeofjfDU0oxjaNFgHf7UAe/q8FpM3vTuMEpRL6api
oYwxpUIz7WD34WpZmEKHBZ416WE0/V8I4y2bL6r0VU9nomKNjrYAGuiQ7zPKHpNtr3kuey80MHKS
ozPKViViiI7FPyFaeMuCn4ycdD0x1mT7o1ylt2q+VAqY3sAg7alExyhZTMG2uvKu1+pF7cfXGark
tk2abz3r2SrPLxhheebptKu+Rw/csJ8S6/x3iKp9WkQZvbf2nsQpUWdRRsoDEa+Srj/FUHtAfaIb
TR8TcnsEOarbVvJ+gTwzbFBLRwGnOaCjrjlmm9VlHz1YchLTNGK1nWX1UxHEq1AGTj916UHtGdgr
fckQhElbXVU/ZJhfenLMcb4TIjWOiuyIjZI8s6RD7FBD8F3sFoCjNBxEyZ36yGsbIEMpNsuFWgE7
oguj7iqMgyOgcdeaHNJI645ILUKm9GJ36Hl6tW+kMsQtwx5ggfUzRqdcrHjdUhuzU83tCIKqzp25
AR/sF0BmMY9gD86aYjsxY8/y1ItXvflR73zuLBAjdoCYeRZfIsMKvkNJPPardhdKAjtdpqbtvlIJ
TrwQyiJJTC+hQyy7keSnuftKJs1eIDXI0I2spvjqWbjgKtSuhXgWxrsxvOnC5yhcMsEtUrJqXljp
1/ol2hyywe6RR63UHI8moyrflvlazrclceKkspb2tQ32KSr1CUp5/kUYFFomX8ZK1vg96LnyltL+
lfqwLyUTvD1bV7QNZCyxXxHSa0wblooOHBS0ah8t0+yJeNVDzvZVuyjaoVD3vL891fD6g7kTyycl
hsR/n81709+yZPAK9d4wPZtcpXb0+dBuvtrufRFsYDSx8Oj1A6zvWLSTjQiw4R82ewoBL+qZ2/4b
jxoycRRe4o+J+HezF0GVcV22I6wyZxl2Jv9sKsdA630j2es8G0hAgUc79Rcpfnc2m9FWPOvP+g8o
zK36aAnhhDR3qitXGF31Bf0lc5c9hKA//ST600X3x5smbmnXn0myI13bwXI9+eUDNGO275z4fX7R
7tVeOjI+vILbsvpP6iXeX/2T7J6P4LU8YFnY7OpvBIPWDLiCZEsrPUCZ/U5PbHXuUHzeCfV2xQOM
cbv8Q2pkUauguLiMD0PZyRS+OyRG7V/U2hFFHUlMORmqVvnHyIRGesHOuENF8QQKSgSmeYtPknrK
gRckh+FbZ9rnbH6SL+WE5W83WsUtt4hYsI21SgQ0+NLZyqm34mt1y57jgf7QwUlgJ/fgNfWUAxoq
v3/giREuGwadfn1iBPym/taWMmMh4TJcbumRR8JCh2tttkyDjvNJOkLS25FkREi9y4eeXZXgqelQ
fMegeV4ZK29eWdxAnmcOEX7n343F7XoXrsZv80EgaLcX/xFixLGo7bDl7/EC3TWP0dF78hJa+BfE
c2fBHXSqyqfmwsRneESCzcGdj0mBFHxR7h5ylQt2O1/VC5TJ1tFeKPtIWClIBABj9xO+Gk+Wozss
+2/RfWO1xYWwIz/fw4r7Q1wxO/OH7DQuL5lTnsR9ZQMRz6tXZppMZoNLfR2Po8PUhFJCd0x//J1O
jLYBm3IuuN2p/IyRySM+ZM1os4osuGG3ulP6REdbvKH9rjrXV/wXVx2mRr1Db7k3DoSdaHZzFO7U
Yvxay126I9+Xc+qHb1tbp67BffPB9X7sTpuf6ryAjCKjZEsGnmW+JWeJxSNzg23AGsbWTsRMXoQn
0wSNuDgyWl6YTTJvWd3IxwYEt82sGaQHkpSFr8rFJ2l3R8VCtBlZGBp3ptO/5d5SbGu3eK8tpoz4
acsjIaY63cF5fizU08xCKb2t9hzfSOixKSof9Y/O0MNhcPZOguPP8lF6ojva0af+N3+1u/rEBoJl
V3UQHsIptPXndGErac3P2I696Afkr7tYaNEcSnLJr/f6ITuVhxoP0ZYvxIfC5Rvn0ssfwz6zuHRd
iih+0h1ZPi5tFhO55Jt39ExUjpW8LImFhlv2Qq7mY/gq2Q2Sz120Hfdok7kjWKr8m/jC7ey3v5GO
acvMReuv5WM6gtViV/ncWD+bCxZmO/FWcZq92OaL8pCdNTAGUdEdqT7DjW1Ne7rD8KjutVu037wg
/ls+2IdDgvtQPpR7eOYxrW9Y5aHtKl5MNqYH7FJxFEs68G6gZfWTc7pv7GmrWWgH0CQ5hRPdYX95
BFzakRX9UWmxUmSB5wtu+Jq/Zg/+opvobziYNCdztOvstl7t8Tafqg/jWOwZc5y6T/OXw5zh4Wzs
CKZ2ql/m7lZzn/bVPd9tXkMb1EbAUPywdmpvm71hJ39roMEutk2btLV4S8nmMCTCP+TyCgOEPTeX
+hbbgUWFSHWNwhF9RG+NP+PVtAfPsAHW/JYevqmP6pUHi9Fxv52uEuO5Y7ZPz7iHHO0biNKBKaIX
7NFPodbeJr2l270drmtZr613qTeuBur9guuG51jC1X2aKC5dQCzsP1EBfmTPZnst7hopnVboUmMQ
HsdosLriihmPkafT9vziVUlINrV4nrnpqVBZDT0N/jigk8hWi0O1L2tnnVb5w3s7nIzhQe4Yg11m
7MErM47Ynw7xv9LFrf0MT/h6YSbfKJo3lnhhGk+LxR/8zL67g7o3jG1zCDx+W0xzT8ILU2EaZuIx
EKizUtiNXubx0bV/8ujIMvtsLMkIwl7QKLTfWHuN2J74Ps5sO86wNfnS74sTe7Ur2BXjR4r8g74P
9mRihC6pYlwrgFxaDy7R4uNxbx+p7HI5GB9cp3RqE4AQZGCaxcquf+t50QQbbZSs2qov+rjtCc5A
zcUxRMYdVuOQ2et+OGg3nrXiEO4lZF8Ocg4RjBJ9HQOkP75OOBRhZE9/hl/Ywz+BIfHgjabDz5C5
DItXGZM1Wzm/JoZk28iGtPXNQ77jYtsO3+YuQ5T4Vb5ugEP706O9Gj7ZirGJImaX3pTWrvYNzS/a
ol0OKlU/6YZNavkFjzxKXo48+RUhvQc8Gu53fVpHf9webIXB57cW/JCIh5ehrS3fFfJDtuzdnMVD
ypy+MU5mIEqN7IZfHIrMuT/Kc3Wd7u1TJxuD39LGlvkzwlZlmHMiq/4o4DJC1/5dvEuH5D4yLt6N
vA8yr/4en8UnrXU/7LDzm3/9L80iPniZcW3nIVpi6m5xMbSEfbg0vDFKG8z5eyRFbq14huRMiZ25
2pqlcOaQ45Hxm5fhzJXB3HAvW92TNok3dbpXV5N1xZcmsfvaylQU/deYbWcbcWp2zR+qH4YOggY2
A4gz5Ee0/qU3Aqdy1YdGStvKTG1bXEpSEU7jW7lDUPcWKFvtXFyii35t3/ITqza2ifkbay5UL1Pt
cp4y3hOv8dHILPq9W3eb7HDHxCpyVZd5zSeqlX19RCyMQcgVHWRBmjV7+bVgt7wz9zziDrBkZKYO
MOth2lXu5KaiJb73B+yX81o0bQk8oSJ4y/x+X74OL7S4rz3XIcGjXHwPyX7nprktTnVULhHrIkfi
2Fy8kdpxl/JYLOxUZCLmt9Wv+Q6qJYj8GbXWS34zgDyRu55a7QuXPPyfC+O/bUfRMRMdvYOsj9uE
ftdlVrocOZ2ZCf1QrO0ED5Bq4LJx5l4pT4RVr1c3q5ryjfrGZpjDkSe4vA++5m5+oHod14wXLHyv
03nzyzIGOdcMx/Fo3KJvDgfNVokd2qYHqNVWd8gcQCrIZ6hynxANHcWn7ZI31Byw+9i5Xys3t1QU
yh4PwvLGSABmD7RBFmZkkLzGe/KUPHro2MKtyXl8MKlWdqViMwnImZ2DFdma5IRt64Po4jVwuAkj
V7h2b7jhka+hm8DvAHRQYpG+hWEvvYdrycFRtsfb7EkkHJ8C5OjblJOPwLf8DR7PdrT47/cuBJsX
sgG+5vXqbC7YOw9s0JBKUmPAOtvyEMLu4jtyJo8DJCdGZs3BpW9gqcoQKvghBAdBpSTt29/4o1hc
9RsEkMChsGTfAaPCFdjJEhQ9cP4izvxn2bqnB9a+BuGwhs380qBiZzbfHMzejtCdiGwLrGFyJ+PI
wBqG78Ct+p5Fe6D9LA9ZNMU9Gjwr4UB6G1mZeM2ZKXFXuEQJzx8L3Fy277k1/El/Je/zK1pFqCow
CvA/VJy8NGS71S5AwDYZS9F1YZrNqyGxNVpTe/t0R1jRjbRe/YOys06OBCgTydETovqCK4DraPgK
qL/xvX/AXI4rf2L/jvveUO7491ViWCGCGpsPsd3H6KYj+nglo7LOfR7ohoHaHJR+j91IkWAy5lyT
MhFem2nfNMyn2FtplbFlal7cIvPETKQcmVHj7GBxAn5Im6QdSa1aeB6LWzC6/GMWfw/FD/L5mQDO
4k+KqCZLCwdRJZ8MFWvdln91Ri9bKw9IlThXj0l2jdtzO53j+aVcPpjp7LLCi4W/VENbZgN+FbCL
14K7qbmg2K+hFGeBU7+bLSZ0dhAaIdhksGkbR2ORLc3Vz9L1bwOMgry9BwyE1RB9QQZBRMrdFP5W
TTJnL/ytwpbanO/hpEMvk7Y59LKB1SHyNMao6keUYY5YrjI1UeuNDe0WFp7uPLAI1Ei6K8XmUyRK
b2umU4TVJtMZWuEbUUbkj5qZ/Myi4Zdi9TSV+rksDOoaM0emhCAxl0jUxpN0iMTWV8TOlddxKcKY
UCZKYN6QyrohqXxmbtqaGK3aYdGQR6AtMYXqrLTgFecU+abYK7+iARHMmBTBAYx6A6a0ayfZhTDF
Sxr3wpk4TeUvU/jTSVadC4ikeT39CiL4RCHGZBAFH5uqfS9EopmF7m0ICG1tNTymkVzCQJFgVOTD
MSFLtCJMKVYQvmpag0wx1r+MXIdGuhndEmHXdlIXcFBzx0W3QdygjLndL3Bto8j40hu2YeKc9hZR
Z4VVD/o9IHMDyMnAnYCpTOsoyXrMITNOTbXVvoWxXSefElpQkofi8Zrx3ePtJ+B09EVReEl0bilM
c14/4+dqlhmhScB1vAkSf0H+OpUb4is3L6mafecy05AgVZ4D6ZFC0r1o1XxYgBjpScjQTwvQh+rz
hEKSM6DECnfOIr06bPQIaN7QEowds64yTT8lYS1oNt8JFmCJfJVJGv6pyvieSgOcZ5EhbiLc4fX7
ZstkJgcNs4KAJpRF6/s3oMIOGSSFyDyypYboyPw6erYaPuIFvHAnSvtJ+6v4mtr4bwjBzHOhC/0K
o2DWr93LLiNRN+SM6i6Ryo1ZgufMuHB5qBI2YmmnMXu5zhr9uy5tM1nZj/FTCYlOqitvMAcYnJ89
cWSx9i2SIdNNpjdO2meIlFSDBRYvNBnsOEPxqgjPfMNV2Am+CMknbU3UkAFe+Br7wG+yYUyAU2Jm
w5G2bLTqlTCLy0zjV4lBfpY3YLY2vJdQUTSD16N0kWcT0x7DPqQR60sbdyP8F522ERdol91m1pLo
ITEAMPllioP6ywSQrSKtNJrFGhIS+Yxwl6WeHv6rMo7wROAUru/pPFHynPN6483LoZQcia13JSJA
YmZQ7ROsGiI74zB4bzhSZLYnCVsTIWeGpX2BK3qrgxVNZ4K+C+o/ZZPwJSxYEuSydqu6vxgpfJk6
VsodyuaPOkvYhmwunG2ndpq9ZhZOIyH1OOKSYy7UF0UXrE7uDknb7iQtussTWlEuy5DwszyPPmZN
fiCGdDp5eq+k/omrmKOb2iLbvHc1xu7i/8wptgzcAYy5XzKVVOMRMgPA2kOBc6otRPKosVVPh3SG
lbjZB9QkAWDCoNcoig5Fc4YzrBavCyxxc8gcFS4oIiI9/J3piYT1lEBqmkXml7GpvwxewN74CXEP
aUAhyPQ7xyoMLiob1IqkcZ2kgPd/SMnvo4CM6nNWX2s+QKbdG3IyMQLQFIO2VbUrhqq8Q6/CKjsV
PifsRoBScdXs9ZTfIfvoRV2uw0rahX27UBwT8834tafLpH6pImNnCGRBDzUJekzFSjrkRPJqg3Tb
2ot1XH0wGbXi1GDTo+co+gcgOaesFPg9+4DmJlB+g9w86IgNRP0k0YhkrNmWnnzjn6zEaswpUD5W
TlJD25ZOwy5EdphOPScw1XlzFtHmxYRrS9JnwtXaNdy9OaM2c53bhm+Vsl6LN4BBQqJYdf5UWAlQ
ieVvQwvEghaX0aA+sGm9iAMaipqMdern4VOLcIJ3byLbAoMs617kiY32hN+wQwTqeZnpMorjSNem
mKhtJDbOrEJzhcyZT4l7TkCILCl+zsoq0x9JijSDsyUd/8k6YGXtsi5kK0Smaz45LmJ63bBmMpEx
XOleU5wjAsWtYPRPGaCoMOY7RaKQyKBTs+eY7kXkZ1P5KpHGGJiyl4wICkoMrQprErAAfgm5qk2+
JKaHjMLk6EcEqWskLyMlw6QNyPBPAjMogAzMwvcKXZ1RNpcWNuMUFvjiAESyYJzK60wqWat/y4sr
oYYTws9YAWfYnTcdOIv+BMHVFmuoY5uPbAot/ApQNDTeu5mBVVovuKGX/STillNrASoBQ9Vq3ZUE
g901hI0Oy742uHFYIvb3PGmu44z8FJ9IFUbPjUr5JOjvstpjZasQVWjxKaV+HHoZixw2qjPJd5xG
AkRBYxtUIbaz1OpGieV+McLnkcNjWdHw4GBGkhsnh3La+FU6PiTZ/IQo4Mb5ZtmaOW7qMmekEqEa
K+JHqhZw0HBpAvRmGYn3w0vSACrzRz2S7qAZxCVHXlbNR0gdd7WYf/q4+lY1ZS8VnM1Qu7fQHg9G
NYjWaHavjYGhDYebGtbvUdp8jwHtpKzFjkh9WcI16egWlvGZonZYaa0FARQkKJDhIBatrRGfWDE+
guaBeKO5whogvvbVRBGEl/fWwcyqIiauSRujwD2SIYb0ZXUK6WAPJQXq5g8dUKPQ0zUxqHo4Rnhp
z8NS8PZ+a9Ffo6inhLVuhZHenDTMsJRh0Pe76hNULYq02oJnQF9sjVwinFkFD1GQOELuGYQcZZuf
BViVqLxOGRrRjtOKjqNG74ElsrupfIGhM3f+uDKxdoQGk4HR9U61eVn6u67c4uBfREoXFxpYTZas
Gp79PfNaQMBTiP8fQRawQImNMWs+X+W9XNO3Qa/5qekSLx8gO+JASi41JmENXBOaIxd037algpso
aRGJLhfQHHynALaCoaDqYmmQvC6bc6JeQibOVEzyBFH6MiM7Wsx3UEWBAq2I6OQ1dH6cXssQXkFu
Un/s+hko6JUQNqoUa6hQI/ttcCxMlwwGrBMlO0YkttNrwaFbsIZU/fxDz30A+GN1TE0ItbuI63/5
bvTfpfILEK109U7N+BBlhMzw+AtNQRf5dCyG/JigD2o7oXZU7ZKyE2CfoLsqjJkNoCveLF13BX7O
MLQ2ym8Mdx9pqeSyLFR7EhFSO+2PgXIkBtw25INWvhFSsO1KIgfMgyq8N+otnfH+e1JHttEBxOzY
/skMcYuczEcUL5GO4BWcUsHjw8IFSpXJbdwtUNXSFVVrrtVqwO9G20nTYRCeeDFXKvPsjHyJHJgz
Elxt9BAdLdSVNUWPSDHE6oBDvPqp0WfSUS50CaVHI9NCW8uC3CrKi8TqID3GkSfTPOXEn5LNiOUb
P81XC9KwYe5q9vhwVYtcYwsf2XZszm2m7miZ2CUL078xovQPznGIVXmtSBDdkHyr8yyA65iccLFz
+TWH03po+RgU6vR2UFK26PKUPQpDnul+5s1j5NfawnQetYMxHkRtBZcCS6aqyR/KXvxLnhBPghfE
v2qE1gaC2F71o9PyEaMKOuPiMVNMVWesHPMZnI/MhBo1BfLH2ksXDw6P7mGuqumhGcHnYJeY/fL1
8LFVd7miME5dxI29jwab0tKwNn+5X7zj5SB5FPUeYIDEHqrb+K1ZqY40zjZar5MefB60PyxEOR1k
qohnhekqdkm+wrmwCXEkbNvfArGLRSeru/wRBmkbvkYmr4A1l30L1ww7NdYgQqG2jekG1S4XbEwM
JNqdMjIFsI63u/kzvPZn6ae5bH4BtrNAfotP/HaElxKRYXEh2+1F/6t6GNTMf6N/CJfIoTqixUQU
sVygfXT7/EXhmnVxG5k269wPyLiaJV0laJbMKI4ovRkJzwtK+Se77qXZD1Q7RfYUhEu+sdTcrkir
1FyyVBe0+yTW/43EE4ifRerL8jErKQO3huivMCvK5e10krG37Uz2NaQG51DoXFbmobUgHWCewtD4
Seh29YlYsBNswpZRBpnbVTYwWaDSJeErJ7sQ8Hi9JQkqBCTpcMiGuUfKICRyn9N0RZP6q+H93EB8
RFVqlx+RYMfpsQhPneY0qZ8UriBcG/FC+jnDiJSTKXCRaAED69j9AtV4TJ9rhcLKLtsD75PpSUQK
R3Kwz3iu0XSWZB9s3M1T0W4Kh+JZnFGlkI8KbNA2PQKpKSgT4iZc/S8KXd4TFiiwbf/j6Dy2Wze2
IPpFWAsZjSkTwExKosKdYImSjJyBRvj6t/EmntjXtkSwcbpO1S6WEdHNeqVBOVxTBeFpn4vf+4f9
j/iTT+2k7KsNGlJGABsRHUEp/Eyv8X/BnTtX+x/TvsCCb9JosaYks/QQvAF28FEPyar9w7DJTY32
P/KD9t44dE+Drm34fsku0Na5gTGXYwRfiQKZ66d/58RMDxYrhmfN+EIF+8vMDJ1u4B/tm6/6j7ej
hXz/jL5p2vQwU92jRw67/7/Ij+71rv3t1RVWXijrN/UluIKohZV7wTWBSFd/Tb6xF9j2trQ7qvfE
L+jlXfN/42zzPVTajJRYuOVqZN2HffGQ3+JIFRmKuIvDY4UBkHOFOhqKrcenfW334ZlgAaOroCyP
f/1F4/d2ZlHnvhg38YgWniH7AO2ekjNdh77h8wdwvtSLaEpFI02iDLNcxDz9anwCfntHWeG/Pp80
f37BWCc+yrfmnP8NvLo8i/wD6j3U0R+QfY/i2G254vkEj2kXfoYs3AoY7cOq2/Kr+Dc+Qk85a+fh
abub5B+fqPbq4v1md7cHF3Diqxrc2h1zRXykve/OFBJ9dy/cp1x73X+M6K8cCfMjY+s5kenZmn6A
gdQ4pg+HdysXdx4AnkXzbB5GrmpkJwg0bxm5Mw7QDd9R+YMDDZ2Bpg2whAHLTd+k6+AgbkN8suY1
LYm77ODcAr9nfVUfmrfqmp/52Y9sDFoODvytV57OBKBGuSJ7wymKDxU395VW9H38jN7Jxi6W0+CL
ZY6O4/swneIrKwRlHR3bedP+QBiD6X/uvu2nggGU18UXXU+zXz2RlLFvGc1O84rv4ZPQcYS1uN6W
9+Z3wTcfXEJmpE1u45IFXGG8js8ZFWjws4Nz9FvtnEt3FTclhYO1ZhtGtxeFrTzy6ObwAmdno8Rv
BlMaWtXv8Ew5uDhq0dsptXhELzgseqpvacwOcLB5pGg0kDirGGStOKCdorbayIyVx6BqTJuwfMGH
VRVv+fLgIHGsqumlS7km+oArNhTk0q1UTydgNfEgVgaqP9Qykvm9ds/kuiFSE1GSJQ3s1J7r+hh7
U/fFll7V/Azxjg1FWO9UHAgPWrFXkclRfEjFI6/+ANoF1UhcAtbWDqfOLDw4MhsZ/8CxVZH0Cz7u
bEM7+hJaQ4lhkZtuLEJJ/cWO/uTiVoFp+i+c92Z0XVjBUsFEt/ilPbs9W/R/FzhJGa2Qz903Vb4a
2gM2u5mfg8zrs0+t4IzgMIzOLQRuwHJyn9vXmHRAz1tzbF7qPmEc2WiI1ihkK7O3tmOvIjURUmMX
xP5mMrEU/wfX13PqekNIeyzZQklGR6TcKr0Rkg1Z7OkaJUY9+TkcIqwBs5dAqZiGzqbzARQC6+ZZ
cV+aPrn0NP5p3UMz3iDRpWijRUE3Ni7tFPylwa1MCSJ8GlsZ/sBrKcajo7ab3Bg2JT0WQ4OreOKW
bdTkELRq3f9xLXMyb+I213hWTcJ7H3cexUTjB2UDvHNDpjVc3ORxtqja8VOUmMA+heYrLXT0rT5t
G4TMpeGA74D9rVpvRQR8yOuZxNubmfgGwoXKGz1/7e/ymdo+g/iobmNWWGzduhE4H71HLCLCc1Af
XV7GojmV2l2bsZiy8Fs4bBF7Y4PTswTTjk07ZuUFrJwa12ji6CuC35lOiMjMNwM/KClyzkoWU5SE
0wJ9yNsvA4a6lW2qeN4Cjfc6wT3cKXzVpemJqk7qrjktn2FzqNBt+4ti3gxAEdh7m2IT/Cx5i58p
36Ht/RBDBXPO29racysMNK/9N56IAcECJx+HNaPM8ZR43d19w1gfoJ0tiolnLC0W6+nY7FS6Wt5Z
XfOFq/9TPileKO4kp7GbTuKVKTX759obvvQTyyoujDfMjuRp+R9P9hEAVJZUzEtA91+i11FZjx8s
DACsIE4SV6IyZglorZxLeypf+0PyCEniMccdGabwgdX7zut9NMbYoHAbAvm+nUj/QnrAUuG8jx/k
TvK98mKgiJPxeYQ6m3R2h8l9WZj7lccYPl5U39qYdzKHUlnxTgNvQZ7Ssw/l0TywaSGvsO0tT6Xz
5tLvgk/pYdAch5V5n0/sunAnFoyQRBoWgy+Lg5lJoDiygwIReQjfyw8MS+kzvBj4bFfjHzYCAADa
JvnSmYfsFYpRGq/Ve37CZdb+sALOv9zFZdO9Sy87L5VmeNbQaDiJ9qTLiz3eP7y5PQuFo7h0PxLy
50VsTU9XfQzdLXnfVfZo2x1vDrqgWlo7v+KDeevIBl2Rm9mYNuTQp3V1I7rpV7xf3jnmZh73O52b
AJ4SLOievYUPqr1yVqWX1i9OEBTaJ4+E45mv9k9+XqKRMOJ6vBv6kxtgYu7cc1Fsh0/UgG5l38kV
vk8vPPo7DvVYErci7sASjZfgPTq4bwiw+ll6Ma67VYjnFrr6ZviEgo8d2AuOotxkJ+WUvDlHdE+e
rnLbjevgwdh/r6BaXLtLsAtvYCS5TO7biwDHsa5fzXPKDPCsLjF+53V8X46Ds3WgYY5sJZHFq4Tv
8EUXCICiHesqxa/Zzq/0/9iI00y4DzYYcO7JTeuO8lWl437dn8ghUhN+/v9v4Uvndo2fqnyMe2KZ
3Rr9+BD9IEexQjfvmT8hg6/bwzzAQl23xDaQS9IbE2j3sCgfAjbN2PNIjCM0D3jYRkVAwesF6+Vd
9CDCmfzJe3bJfLy5SAVAx2q+inK6G6V160xqAZF7IsZDC2BgWYuLmGcvJReekGOIwy8b1M1QmycV
V0IgNM9Ix0dtnuPg3lbKLqqxJGHSti3uiHGw07l3OGV6UkBZiRATuQHNEPee6N91WJFTuddJcUtA
HR3j4yhZosqQYR9g7mA0F6E77yLMdkGFnSLlSgs4rdxlES/XVXOruUbB0VoWoLbYVsiPeDmiw0CU
EhAvcUJHy9gKfNkJNR88dcmuUTHanuIBht12AFqHryj/jEo/tC595pBH4JDkatVSSbLpXxzh6eY9
waAV5TvJ9W8mA+BeuUim+TbmhmTxittMRbhLq/eyQf6tDk17UBUuSEdAUUa7j/qt2j5I3lf62kKj
A5mi8DhVG1ErRONhM/tpfCAuMFio2S+qCamBxoqrzK6iotBEXqL6MKqIFYfJJp8HIHutPzBXM3kv
9lVtDcujAWfP/dE85uO+XLhq9xhvF0ZGUOfByJXJ2SuOB6lxWwWHpRamDXETe9iqYQ3Q+jqxBuC+
i07bFuwLOC0JUK+hVWSBV8w7svQ76kcBen4Ci3CzHYMklylCfIgPOkOSS7XmCXuzmS6JlnmpymYj
L9xLOwNcXlnhd6jdCfTULFzznEqNo8kQ73ojqgNmG5SSoXlmyUkxyAMSrTLqO3n9CpLDMDxSXHRU
VaT2LlZ9lwZYkdCE4DvQcXe9iySkGThMjVT/7d2JHoluEwsYwEVkeunSgMBGAU66gkEmZ34v6zPt
Gusee3XgstoZc4MdS0y9a3JK6G5/wlnC/qvprGhA38aQDLTa5gc16+8463RaT9vupx/m6tkogPZD
JXR/M0oJnm5QNvth4FuRDG56K/WWKo3UfITNFO9lT3O144SQC+w2wDHLwndKqr9kmkzy7NJad8IM
oVFPTOeOFdIRVpsWIa8qLz8p0Ak8daQfrCmnmkgT+NClRdzdRRQ1vLYjS8i4arTfMe8bKn97au00
hsReNclwhjU2mJj4VpaqFNA5vXjruomsfQlFRKvj7jbmJeddrvQhmmZHYYSm6+bJyYeQmKuDw9px
ZpdIZMaJOZcR/HkXs43hcAULRp4FqzNosY3VaWYjz/nf67PynufaonCVQN4QAh1S11kffaaJzGlf
HNr3LmlU7o2TQ6AJ8h+ahe3QTR4XRxBSDolxE4B864h/cZvxmnHMSt3HOT2H7VDQJRfOy3o2VERa
eJbZ5eLY9SU6mVXq18buMOWgVjNpoljxKhUITfoY35PAzW6ZQYWIrRkKhYqxkBtgM6YfGzWFjQXo
hWqk52eIodWPiVa8qrlEDsl4saddLa+BIAyhp920r9wIwJM1PWbYa/EmsTlhtDwv3/oxdriUadyn
phR5gzKE+hh1hoqTqi/KTz1LIeNaaUtE3jDlIZgdiA2ziqexMXMu1HpR/Cj8aLxYjDHiX6AuQKas
GiSITIEMFo9TdguHbhmBKiDRepIyllSqy4Q9OclrZ2dctSqD8g/4HWr9r7GUJRBpOn4LcN4tVQYF
rXKZGzKDOwp/ofWhDvKDxpPJ4BEH/R4KiiCkzirqvQ1rBfExg6Oni56g78z0nGe2fZ6KNn50Cdv/
Iqh+A3X4mVPFfoWFr71GFWmbumFRbZT9ixFJ/TgHolfIUlZ1vqFDZ8BfnnBaFKm9AP7oTP0qTFZs
s0aXb5N0MBlGhZ+VETEpVX/Stbo9ADGdT4ZrMNMUCURVcGvxhIigl9lWCMGr1DQQAKOWXRXIQ/2m
WFVwL8oKza+e6+klknRytmpHh2hHCjmYYSaxs4VFOLBehFL9wWfHVkaFdr3PFPgmKMgGSj8lOKlL
h3hUuQF9oRlkqGIKKd+Tz5g6c5q4sMhGpdvtqnTG+QXFZqQQ7U2NAcumAfB4Hn9edLlke9WpFhWd
Ldq31iNoBayVo0jVfVO3M7qjJ5SHsDVm5H2RXcO+iHijN5RC2rq7LXMdoV8OSnKM84GcuazM51QW
+vesVFTKazbKG2EUenvravFUu1nmU0XE69GWWJd7hdo4lYPiRmd7eHHUbDgPiaMdcvD4kE0I4KWa
Kz0lqHEHUI25zsdsPFQ2rXGtLeTRaJT+QgFf91bESoInrzPco+sOPd77iTwhiCzcL4yrgU4FG+qd
BaMGutQ2DoA9Q17T/bqM+BZmeByxIGTHxolRSp1U0Edmw7ybWqmwII/BboZJebdoAKQJxx42ohfc
+JoWzIQ1lgluzII9WMtqHrZukr2oritf4a4NLpJEyQPUYCKpypKBoU+WmE4VAcamWhznHqETR2/L
l64qw4s6458J2A5vRrZoL7wBNE/2EOGrilRukPbqPqAtdW8aWmke2BMPIKukeS6q0fweTR0Lp+uQ
qR7mcFvk0/BMmomnuowCB+26kVjxDMHcWTrzizTm5mz3E7DZqcAnlVopV6te80XXCoFVAy+IVbf5
pc7KeAO4J95bGqT+I4tm5NwwjbNzPoyoTCQpIcnAk0z8vMauNw+gH2PTpE2hUhsfH0H4NZIvOuij
/hmNWbBNqfnaTuqEkyWQAcb3KK4JCGOel4YJJEOCiuiaNr3y0YUYjEzExAGPAvNxF6brGugjw/EI
BSFQaV0PDYoGxSCMkxOrzq3Tp3rATmfLl9oKca8NdPnxnaj2Tt5TcsZLgkGwQbaVUyCw2UVlDAac
MgcojBWSXZ0pV6OSNnt7WtKNtMOKgItkGsPsr+niMt3B1xr8yM7BfZS0vFlVGd0V1cbXa9Mr55jB
yG2nA/vCKySEejWW5gc4o4VIYwsUoS6pxq0uo/Q82pGLsyZj3Tu6lX1kykUl1+A5O9BE/Vm2YLIt
ATnNTsGkhdJiGZkOOkudwMgABQYacJGE1gLPjdpu12YqicEcKkAuKYFcg32HNuBM7CtXsJu46Ckp
xBsZJVyXAQLjkE4V7DVxY7PvW3wQk0HsNqrhGqtujuFSosgkeK1OQRNSMgyyeSfdsPHqBmgv/QIK
p9SE5U8fWaO6Kd/KMCNmNFQzuXNsLDFyWy6is+BPbvPBIB4gw/ZUyJ64eNlWJ+DYfDVnunppPR/U
76wMXhr6Fh6BrOwffur2s4i0aE+pEEqlxfwdMhJ4gcaxXqs9f9YQLA5dK+Is0qYxWbuDjkt3DCeu
5ildVnxZS70G5tpHjyYpLMIv0VAftcaN3vUg/K/HC7WebKSINMv4p9Umwpo2Tl92lKoK6KYBP5Yl
BuLTtpOR1reBjszxs1UcrnqUEHiD3ctd4ghU4qQByqWr0n1Q3OQeGqP5F1W9fjJF2fqmjOTJtGOy
WL3LwgRVxA6DR5Mqi27ZyBh6wGADYh9z/AVy0PSNNjaL29F1+U2X3SRPRpXIX73lu7qutYySmxFP
yB9Gq2TrVs6/JCLf1g8D1DRVWmJVc7xcjHh2Sz8Ag0QKMKWtspNsflRISUlEqqvjgmFucHzxomP2
YEmok0/s+yo/BbPR7syqVG9lCXaOBV+cebpLSeWEjwr2o8HSMx8ppVgHjaZ7ScTiU28jsUdmA5XO
38LAGVqZ3LejRZCmwlZeJnl/HfEhreyKHkmrKYc7HGL9Xutd7zlhkRwcOaBmJANXkSaaH7zYmEv0
PBkIcA0T1nDMnT3Hwa5w05jqjCTYqqblbm1A5PAAdeUUuHBIiiQg22c54pYULMUAX5W7Ed70js9+
2SKk3T/NHnvAGKHlzzFaiS6sgU1OoXDSwauwp5Jf/GTzJNpD+W5mJWisYjT/M5PauFDglXs4d7J/
7YgqlJmhPLeCDJ7WwrISWSo31dDkB5cXjDe3Q/dmZxOyXzR2awtCKl6n0T2rjpYecrNNj1rFYtXp
B5QbOstbhu9x3kWhDsCYaOaHPZDVCyivW/N4yNdZG75ra8CbMrjas1p0M9uwtIPVLNcck58LQpzz
VCw0wVoX2EVnWw8p3HbbbdjQx1TrMGYaBTSGkZr1ZrB0m1qaerkK6JRT421cJ6WiQRAbgivHB0aU
BJ9ylbLT0xM6GsckVR7qaLj419rsQ6aUEKaaUI6jnhb3GRjgmoKL1xBjzLFTI4JixWLCzSblqFLw
umsnnSt1ndnmR+9G0SfFr+NbhlHNU4RwnlE80SIeuoFfA6Vn41fxUckRJ2435pPvVlPwN+iqCrwq
DSluKHoYQnV6EFhjd5MjHVT2its+ssBb0Vg0C+rGwNpB7000WEdl8R3pcj0VCXuyqJLm0w0T+1rM
FtzjiP04bZ/cfIk1Kle3bNpd5ubg/+ZcYFvFEaYqM5dHGxAsKJSWXY8aRhnLxqZRXgoLZj92jNTZ
tu5C1xPVcBx7fYKKay1USmPET0FW2bXq7hjVeFMTKw4OttK+T9FUnYcwHrn2O7MDhjuS+yKDnhZF
kC1VzRx2YN51Oi4zxqhpKH5KHQIDanYzFn4T9jf6xQZPNjEU9b4exZ2+swkGRfEri0bZDs4sftMi
Cz0V6uixiQbtkNbuqx0o2YvSW6Mvs5JrsMYb/R53bv4ckrRDLXXxVVVcWGuU3O6viboI064jUOPb
Mv5snATuAhfhb84WwCNqUFwCbmEfPDrzxuEjJehgDrjLzCU6Y+byQEVldUooE9h0XFI+jax0jmMZ
s85nsIec3VYQjNyJrGoll9WI0BZtr2d6Yvdh27faqpO3iCtXz7O4s7o4IvWsBW9BQjZCMQOTZl69
us6aou/HPg8vZuWyskrUZjdFKjSPMZyPwayhZ1HpCaIjyT+Eqc4WO1B1fIm6cvy0BdcU25hLb6hJ
v/XmAlOZDA2dzQw/ZtumHEdSxA4lm3VcpbAiizWskIGO0la35g7mGuEkYWt+Y5ZUimlq9BcGMT1i
cQsCyGi6//jYDS5bAKvqxmAF6PQZ2kudknZ3EaIbCx4vJh66VW0zxIxW1J9mq6R+os4mFd1h+jAq
a/5RtGJ6a2vWpIVRwTe3yvkeWCa2HW70g4VJVQUiM86SlahdwuvSgnZ6zZjmD1Xv6jc6Gy56ZY3/
iTQPzgKcLvr4pOLjZWwxpp71/8hkq+9sgIw7xK1mW0NrZJtGefYLz1iLSX7+GzMMXzB+CavO1ITo
c0RQAgvtqYzd6cUWOWtItYgoxAHUIfvAOQcyNj/zcSiOyaBFZ0eVmp+UFVbNJF96C5gMrI2Y6HUd
aLDfOr3THFWj5xDocH4aJd08jTU1X2KsE+j9i43YCgJSygaMX05kZIMJ/geqvyIc/UcOffgGANv+
cDvLvfZdCMBnsW0XrazfGbIsr60lKT7XsVz6iczyYQgzvqgGRq0swE3lmkWzG5o+2tWpOvuuYRGo
AdtblRtFVuCXRJKVn2JoKyxIhfHNeY7gUpNyr1PyIXVGwAKwBLpyp/HCxQNMANwkt2s62u80qqju
GT2CyTjY+2YKSOoVDVV4pdj0Yw2JMOyGp2JSXZomzPgcv4DSCLHjZBM81e7M9tPGoNR2LJ/1amK+
drIjJGv3z1Yj66G4en8MRNMQcoGIQRUYHZh8ynBwbJQ1VVOMU+aGOaHXbITOsQBC4X13LL4M2tmq
zv1JUss4IkE4eyofCLcKl1KN9ird6DW35J8RN7/qrLHopcKtatIBkB7embnEGeqyOLXT0Ms7dV06
/W5seD86GUWTELBXqgzJjRk43PC6wLsajfQjnx2W9ipFcgAoqVrF5sHZtBPq/EYRBINEM57sZgKP
U/X3Qum/Sxe3S2nvnJB04RwZ9zLrAc4NzBaMUfVWDgndWEObbm0WNRq6mtkGF5vC+TZN3yz6AtZG
h3doKoJrFxc/gY6xlQext+ZXnR4cW+MwUwQ0GvWQgTHmIxxPSjSdwCoAqDN9ese2ASEOq8H0aSlM
gmIvbLrYE/KYur7TnHpPduEtCON95yKOVdpHb5M9RelSLiN2xVCBfmG0WCk1miAwTOjCixXtnM49
r57hJB3sni07hymjvD3FMjVZHWEr1lwRMMRA3oIqf6lzYosT6zfWbCYL5YrvqNEb964z/UKtj0pG
YtBpkNZdoJ5YJxwvijViQ+BOqCC62CPHuxHpR7WaH6lp4StM1oFtPXEoelxq1u7cvZZc0QrB4soh
UhJNux7jr0mIDcVmh47QfzuRWIMB3iN9McEu3pBguNJRsh1iec2j/tCq1mtalr/CCm8p5oLcBnyl
V8hSYUjCNCAiahLHdf8NUUvCICFn1MFD1VQsPEsX0n9G1K9jtd4bznDSw1uNNUe08OxZMkYsFyhz
AFkVRr2n4GaqwBdj79XRvyMFrBkG7sY4dJw2tomLkIriGyDJlvSGYndnFXOea897x2C9SZuHfEO1
AKth8kVwNyP2iflTsz5a9WkXlBXhVjwAqlHyUye2wC6gZvo9Fe1y9m2uF9LZkiNh3UVBJskRDcEh
H//G5rcBq+bcs+IBMlJxj4JqB9qPoxDeqCn+NRiLTCxNXW18RUAA1QJRhFaUrAMbSeumms6eS9ls
rv6LBY2aX3qCEG3fZ2Bg5N9B0BJ+y4OVnX0zR2MYu1bam86WIEGIzrakq3T1paTqgxGWfrzqpwRs
Gv/U1bc9854Yr0lF1mLxdVca/g0Iwc9UZ4Elq28mE79v7U8dtiiz/LZvgo1UTC/BgRcS80X9ZjSh
to1KLAQCl73VmP+nxB2fPjMTREuM5Kg1B9fqT1qAW5ANcvkVUa0egy1jwTq8lLBRGIK0D877VUyD
bzVWzNBsA2DVjRbtQ/VT14ZzQ3x+DBEMUKWq2fFsDN7oXomO6wy5Cvm999HKCLKx6MDuaoaXaIT8
9gQP7pHI2WhAGGWwkLBgv2QLl/pbYOEIFLbTpnlNoh9nIGaECUJcF8rFUhbQDQtZHlo+Q1dYfBuz
figggoTscUUZeHqeGp7a1yzD3R2TCd/o0OdwyjmP0DHbpviba/MyxRB/iBadQz5Oy+73MexhWwzf
MdiFINE3gVJ7Fo47p48vdhjTPcpX2Ql4eGn7itAyUt5GqNbconvedgGUOJP+BzdAPcArQz52nAj0
6NYhd9mx6sPFZZIfZmOTq5Zn8VpGbX80lAwahLMA7G1y5KVSz8k/qWc3FkdXJR8L8TfBJqytBz38
l7sa//3U+po09zYvhD9epviUELx7fPtrZnRjKyrbPIYVzDJ7EO+UwGNfszqIO0zQZMLNr6iFTJRm
JneSmbNSqxVSoSw1gMTOFZnLLJiPFBsvcnGYEBoPOgKzogBqHdtn3RG8LW39zdQWk6gt8VXxipSW
4ayUKWjwm1lHu2tZYVvNZcgoGQylWEnJ2JWbud8Jh01z3eCppOpgKSbi5BthqMUZJBBRz7B77e9J
TXzBnaUwyEFH1l0ZQ6+amKlCpKN4NJbI0KMmUSgGTtjIsdBmIxdiJxeoQIpoHxY1fPTuHpQg35ru
Uw6AcKkYey8c42xU3SGgc5D7J3R+I+ggNoFxNKT9U2rJ1Q3FrZuil95tj9KihspIOr8FExx3rOFU
w7jpibJP3HQbcV9naPAtpb4gN5wMB2dVTJUz3ZxOWePwrMhhVkH4DCCqDoB+VCP5ysz8LZTGe0Lt
xmosOs9WK9/oSC0Fo2+b8YlOt40Dmtaml0Q1i6+BCYNntLyZMAoncgdVSqzILjKf2uO9I8HcMkqt
B4ybtSM3qTGdpcRkTk6og4bMK8XFd5oKiIC8l1wZ7AxevRlLz2QxtegO1iTaKq0OkEuWvY0h+5Sy
eo3qsmcMsPehLnzBY7VS5PwUc8lvy3gr9eQWoYtxphgFYqyFjBhs9JEGFW6+fJuNvPrFsoPP2gh3
rF929Gy+zX114G5+nysBgA9vsjkCGiacmaDw2rr1Oqr2KbUIiGgUSlbuhYpiz5DJXiZAsJry1FqY
CarIy3N4cgwZXLH2dl7s25QCngLsTDsvFcALOKAN2HU1j8hFkZ0w1dQzUfxK/ydj58zwt0M7+545
gDJD/2GI8u12egRZ6LsuW05EoG2bZU+Do8sy6o0baIcmwpsQsItpgbcz2pfgdY1mwe323Z9w01cL
Ct8YqLi/53ul8w8K3vQUbVLFTm8BpU+H1IS86WqYXLSxulLchVV0TO+iKH/iieZARTavGlY27kLR
Rk7GAuUs/T6LPhWLwEs9gxAenW/dwu9Hw/dIidaqFUzcmbplMNwyshwVZdhnIZ3CBU9LShMcF/9v
XaFiiSa8PUWDjD4ale5pfadeh7lIxTYARdtqi73mhM9sIGM1zWgnal6iLju/mRNeuKg+0sJ4saSO
kjVJbdOTkZuMbm1G6BSDFiBMZDxBqbaq2ps7dRRsJ82myMTZobM8qYXl1xj6V6o9HexEPYcUym26
jqCpWD5Acg6rlt/gjTjXU40DfCYWKghrK7+jIm3ToDTAUmleDdPpb6rNybQUa+3KeLrYEIBbCpFW
RdiDuutwfk66k52qmSLNysS1EqMyhHPxorTNMWIBooVsFFRS987EdmKK+btC/NH8la0Zndn0B/B2
25j2v0a7Wp0qt8NsXdIo4crLYn1c7sSW+uW6QKTcEC5zbPHCc/TF4G84AB/Lo+ZkLAar4T7mKOlq
rBz6usQIokE8CnGdCkjbbYJztgZN35eEEVUtwjWiziD3baof5MFRJqw1Y9p5EzuFexkZ2nOYe96i
LVSJImXF6kBVgXaUhrFEE6uumbTfEkf1CKyyjpDDN9rfddQohslDJWL9ubzO46pbF2ryQeh3rbF1
oUV6O4Xu1nKqp8230g71HcWtn6yjsNkPL4Jk0DoyxmxXIQ4BQx26s+2Szk+IU1sd/7bEQZIhwsH2
XvANnsejUDGXmjV2bjlZ50FZgs8Dwa4I0MMo5w+175VNbse3MQNjlUZnLiY/Zh5/auaUrmWJW7jm
DpCatNjwd6SR/OR68d/YNi7wV/nTifZmWKQU2Cev6tIUFD9UjLoLsVsfrjIwfWUiI06JJVAmPLaM
3RAR5uYVTeE8tYOyyh3EoQUMWkwD2Zl5vluGSgyg++4ru/NzDamiYjWcZbhB0slg7z75wQB+zSTs
EYS4F6v+Mo682E0t/ipgMCoKbg6zPmeTcQ1T7b1Ma3DaunLRwlnjDjSfKWcsnkqHXk6Nw55N0gao
267EtNk0AiuKPR+lTmSztdwZLJ700lE9dLp21AgsquCDuY6/GQpIq4CTXW9wi8cli20h8meuhE9+
YXhV8Xk27nxSlMwPSJm2NnlKppvJSj1VIbqaN9MfWtXWsOadGQuNl/ci0o4JOpBiEiIy0zvT8KEm
EJPN9i/Vpte2NPcyAg5lRwxHmbNEvSfyBKUAqcCtGugIX8E0YsOpjCweGy35rjQuy4qmiqs7I1qw
KSWLkH6zbwDz1pqv1K4fWQaKdcPEk46D59CFgLoMcXVaWOZ6+245rABnUz4KemmadoH+1xZJDYOY
A0Lr2rFJw0vh7OZYlWdVxYoT4hhskzbaJg35DRapAtBipg3x1rKXY2bmFCiLdm+yR6z7ADxOqhxz
HZim5eZ/WWDfFHRdrzODrwTbD3XQt2DuHspy9pVT90Fx8l5g7+CJu7J64Cxw43finKA8VDe+0zPx
Q+xtIxtC763EOp93FJSmEEcoWSxnenhy9z5G7iFohk+zK57NknTvuNUWVXukZPg2w1ktw2A8cXU6
xEyvVjWfUNcIBqmXIM2e9PYe2w7lp0HRgEYYxQD/2qDZxNib05J0ZzNdOcmWlL4G39jM7mEO2tsm
jqaF4Ul1l6Bhjf2n0h+NK17dkdoz2gN0THtzV6jrSqkIPnRYTkvfbbtjU6sf6Fo/WRvvlQCS5JR8
ZDk8IKHQApHrPyqhqooQZmA4F4VGsKYt/G4YDnEw+7LV/v2Po/PoahwJo+gv0jkKpbTFORuMgWaj
Aw1dyipJpfjr53p2s+jpBluq+sJ79+ErXzWV8am8trp42s/Q7mj50VrAmy0Yr0+p/1g2Q6Iayb7I
ulWhLSiL5HGmNlpr2B+hx7CdneSauRTiR93hccToFvfht9c3P0YoJnLz+Nm9Gkr7bCPZ5w4GF43Z
yHAdEJAM5rsAhXEwi1UbDHs/r19V6N6piGDM6IEJQDNCC8pR2xFf8OQQaijC8hAU3YE9kvUUk3EK
P+Clarxz4M2XvEHXmA353wy9YTOa8OOAc+LJUlQLSe/RCeEX6oTEelzSFMq7i27QDPAjpvZHICak
44WENWYx0wpRbw9MxlLXWNYpWUWEDCSew46peUk7oPejZo7DCU5AIQYcf/qSeDfzVKKIDRZWBwY2
kZfKLb7yKfmsLJ9G1PwrBh+QY/BZptY5HPUqQT6XqZCVjzw3DvVzq56bgffLfMsCG7QppqbA+k46
eO8To6G6uGlC5Dq381F4jFuzpX5G0Ji2D3MYywvyrg3h7KqifhZ5i+QTnwcKmXdzji7YoF+McHgW
KQD/ErBxj4Ed2XsKeGZCsdSH7dKmvSOKd01NtJZQie3ZXzldfvbJsay5Tsgr3cwD9kAlSKQzGLEU
78aoP/wRH1lGm+vBhjMNxjbFEJ+cSmBnyRMY6t1ZTd02Iq+GRoZgbArkBpaXRBLZjLBO7GCXNdnX
lER/W4flcJIApPDCp7TTbzMw7aKstn1PbWz1dMmlwjZUDwfDsU60gvJkJCxeUHEtBiy7BRjwoncF
CYPmLXuEYlTy2I32KYJcwEN57EyoZbHcDRTvLDxeox73eYlkZJFgb+jb9mpxZhR2fJ/wRY0mNUn4
2MF7JuelhzHFtHwyQvjGniwwQa2HxU6x59qxQFqhHUL5zNM9WlO9Ju052YQQ9ss8g3w9o5hT2VvK
dMd0KRLHx4Pidbggh3xetO0c8zGk8QsLm3SXa6fdODo4DWMaEFxbq480AemDSWog3gwCaPocjabk
7pvlbk75MeMaLb6LZWY0AVtZCpNd5eMLCi33lxsi2ecCmH+ZEA3v6F2n0AuT6JkztzAen7lxow0k
bkKa/V774qmx1XF2agybaJIg+rqSQIqwWjXCpNWJGQXxXjGMCdWNKen85HbFIaaBYteffRlk5oix
xyPG+tjwHSC5Le2ES7x2xj3VdOWtb2njxAuaPezOj8NntqjDmRvuRJL+of9dTWOxUS1VZFoUG2yy
uPEV5dTcTicKsQ0pP6jTuVJC7rVx0J9dN9ynptjGtHlZP+w8ZhTD5ES3xM+3+Tz9jvWANzFg9JLq
kElQhThUawjiD9W9Od3HwG4YNnvvVhBTd3rpkUr47Jajc6599vhpPTQoGi0ASxM4lFkaSITTe9og
1Cxqe5/X2JsCC5fn5H92lXt2/H6bTNUxx7ISBNmRSxfqfQqoJYHwIuP5J07DYkHql3seRsRovAN7
AumTVV7i7StDYytHmITazY+2CXLHLvPzjMgK6MNGmmyAGTc+VYI5GLPA1ss/hSa2uQ2s/Zi7L9zz
Fy9hvFmiH1gbTWjs0yAnlziEwKit4o01oNrFwrsSlWSznccPL5Q+peT4kGC56bL5T4wyiIMY64Pd
2O0ydLCS5SOTNdcwFqHpAXXSDRh87yXTI0l+mG2dENpNa4HJxf0e1c5de9bZM2diZId7iKVXslRY
JwguWzSPBHEfFEspKEYC0F4jtrGPoDqN/XQ9xwyp4bC227mjfR4WWEOIxe0K2sWKoVVI5LHtwqHB
NGu5+LEIhF7YWuVXFineBgXNLsJa7OMPmsL6uW/Hz6DLoBhDtK78Gx/WYgzmAl0h8uSm5++VvDU8
pvjkNcothxU4/66fbDoneY5D0OdeSiy7dP3qOM0wUJixA0d7LC/YJFCnTS/8LMOBqHWkybV6zxxc
X5kR49NBDK+c+F9XAz3Jmectqiwnh7ck9Gmgn45qRVZrQhoWe0529obPNA/BMNpfFLcomtEJgO1t
fP9W19ScWV+527gN3xoP/1ocoiaBqLBzJnNV9+lv1rJ9aeUATrjgPmC/QOmDhwK3q7JvKcIxeoR6
qWoIM8LpOQwVfmJvimlR2pQ5BoLSZznQT6JA2c1+8xxkZOOk2W52+ntgYhWrc/ur0agssnKdj5Bd
pDDufua/V0DfuoIUjaDSd76fHRSSaSmaYW+r9hHFXuSgUXS59Bx18sPuWnXscUYP/3qWUYo3jfs6
ZsMrk3GinHIvhjpqHQOPEZdvm1AjfU9BNA4+i5lzb6o4vPs2uCWmdyuNdGOwh0gkIxDFDpZvcNqW
foB6e0DHS5jmBwfaKmYCj3OaIOOG33RjFfo5N61LPPRnj5EY+VLOsetMTfJSMR4w6lAtao98IF1/
8VfvGpuBvuBS4LdxzkEScgGb9i5TNvOotN2lQ2GfROd/OuH4IW0bHnY0byqmWisZUHpYMZXy3B89
hvWEaZvMltSAQpRjaDcbvQHARcGb59235iZcz978b04+qim85kBkEo89QjQz1w/Ik0UFw6zEdc3t
kHJ8xGO3d5kkNHXv4rtqkS4GH2rGMp1KDlZKUDNOgrWR9K90iVs3B7TNEQ1Q151xT/FNxPEgL4Xb
ZhvfMMG7zbAeizhwgGWIA4l757lx0Ddr80LZtZk5boGYE2DIcIbdG9prCpJ0A0uCs448kCrzVmHp
gZmoimJRCR8+cYGpheElpbpETBtb77khXuGp3JvH7D0xkjfPkIcgEvfWSsMN2/Vdmv3YfnGq5nid
xYDCUZcScybbfwEQditxnwVCf+oHh+Fae56mgtkdBww3FAdr6Bu/YzUfszIKlnHUMOFm29+mSNYk
WpJT//gIxxBe91haEaBuoVmk2R5CZnKBwo7FqCPsX80X8WRH0aeqgPzh6FGJd+66DIg3lsTGTd+N
ytKIKIC0FQ+2Iml/m8ybv8jBfU1Hf6UaLqw45Fsfqz9+ic3FjXEuN4/7dBA+RyqBA3HMqEuwM3Bn
uY8f0eNRgQQPk93U39xabuOm3LZh/Kk0exoWwNchHhHvWwOrREPA07aPKpDvBVu6TWGge6+zikmk
X9/7oAxIZUgsQrCGbY3gD34SIQoDvMPedhfKDdH8Ag/3jSUSJPJWRLuxY/9hqeh4vltmI77nzVvA
4091HFNtJOljHXjr9XBKsKy4VXFzSoPvubjrdrqUvs9MpcTWmKRs7yGbP+UEeUMytPZaTOTLQ4yK
oLOM7keau5fywQYKMGg0EAGrur9yph+UgA3idG9CIkprFE49f3K2WRXI58kSIIPFa0bgIt817ER3
3gek+2T0VjLACGnF5YGz3V/XTb6eLf4m8zoRD2kU34YxAQdnO22j3l5WORwaYYd44ILxJUPe2E3V
anJacsQiEKpZj3Cw6aJkEYXd3zyo3xCYffOp3xP4/xrhYwoA28lSZnSdZj+D5E6xErSa94pkLT2Q
+Kf8+8QWadFl6K/gwizbbNykTbozxjbnMHLOXWY+2xW/YtnZFBkcf8xlEQ8zbuSztwEweJPKljbA
mJfSmZJlr70Xq/0f8U2Y4QS5oVIwUCkeKA+2LuHFpaR4Yox0DawJrxI2zz7P9jFIcM9FLiHtTYSs
JpbuO0OPjzlmnjSYkG4dTdpN6JQLQ0NXKAcM9BMCLABDSLTWnqArC0S6pBB9HFjx91w0YERZXEkA
GO0wrFrHXPghC5oGmoPlN+tQDb9l/tOCZRC2v1Z9s6sNQKdaXjUzexE0qI15g2f4FSK8Ul1jUDWZ
HY48rhodERkW5qFjo5RMehc5WPbYp374WX7upuGPLqk7mG/ITS3nf7Xs1yLDPGhLch/JFk1r+dVb
MX7wusxXqUGyQ90zMlEdxrc6V5xn7C595MhcsxAWf8qGd7Yu8XOLFoZTY8HV73H+Vl27KgO8rAEO
0Q6mRtSHp6puPg3rMYaKrb3tU2FmzUnYDOAcE7pxIJhxWbUFq8Zt92MSnWfbuAvF6zwFy3IkdaIA
VOCPRD2PrN39z7o/JJJ42C4vFCZIAdpj78AjGMpnnUxLdFLNgH+6O9GDYw6jugXa2vdfaELVj4qr
4C86HkFc6GCsB1R/TFma7jdP4vQFISyNrYxQkTEFqyDS4jwB35YH/S1HgLPKhsh4a8tq+s6DFOuv
WRjtsYgM8zNFTXBwx3ncjZxqZ7tP9H20R9DHc1svDFVAG+kdG2uoZeLGElVP3LO2eJEqspyigiVd
aEbRDoYSd0aMZbdyWRsFOViNPum764w5Z5U2qM+7sPxnIuZZsd+cMP7q+G9ZuTjPKrSHbVfAbtYW
oS1x994WoHGNEcgPHpM0JtWyJEp7IYwQYFzfYK2aqurat9QKsmtQVMGCsw3oJwNzZnYCcgzfkzHF
KDPiTwwarNqMfTEtdQhxe+gaOs6SLR+Ixy6aT7tFP849FgNv6VpJXz7PJmSMlIjbCgdT/sh/RqjP
ocIIeWW7cPIkqdmcMQriYao0ypCakVrA//hUhKQDeo3r8BAONWmLhPR0ncskk3U/A67SAPItQAzw
+fy6bjBfzcFy4qPnPP7uzggX84MJ6Gch5P3KkOgDTCPJpoUe5uksxZQckFlD/KEQCqDuTQBM0gcH
0zToF5HGEYqrOxMxg/nH4JQuIurEyWBcWz82K9qnMmmYgiDrxZAdrFvCsjdZyWJApLP5R43UEbIJ
qvNUWC9J6+hVpv1LMqhPG8F83ju7UPvnHpBn3zGbzyr/b1rVpBgKpl6Kxhdp5StPxi6TWCdGZ7hW
RV+t6U4ggTTk2yUYtbugwP8u/rioCCZTWWykiytdxN8pYL3iNhD0HUUUtpvJc+KOOAegcnb2LZ+j
2yzSzzDtKIL1Npb5LQmQ9ZGKnq0t3W+bPuaCLlfcMsnGRHuKKWRNf3RUOOeaQL2VAZQRPzjZGWEs
PUvIaaguM9JPFLcfhWNfTav89ZBGYUFi+qJr+qya8z641TOj99Sy36JMILqyz00JiCizKRKGhP1A
2z2zopvfq7DdOUmAeseO7i0qOGKroFTTvidhC0Z+cjAJh+68jET4bBhGtPGVfxssVq30dW+ZHFd9
a78PPfEwSXsrKaOeOgdDtJlz4qeSVLkEMe3RZYbExcRqf05w7CQqsJEq9Oopi9CXDOUL98hT5AJa
J/K5cauU8QwbX/vxhlVRyhAWC0/ZU4IO7sonAaxRBV+0OBpZF1LjYvZ2wh8ZmN8cJcFjyWujRmFJ
28G1tftnw2nwLZkJyzLL7G6Z28GLitO7wbBqNLO7yVqQPjXFnuqjxMNesMxnnkwrsVDmksRUdN34
lmU+k/dWAJ637L0vK3/DZ7LNwv4fUcb1sfb1y5DgHgiI4Eb9BWehWUPs3CpBeAG2tGVKEyZKg9lQ
CiDM4JEKE31A1L5L7GCZK/HHHOIzSlXKjdLb6Szvz2hSF51E9KUi8jQfHVxposKTIf9g3otl+4gp
k6l/xoWH7Nwo441ZpYTKcxLEegDm1eGG1Y5cBDNUjRxvgj9RElEbMAgyP0XX/COAXa058ZpDb0X/
JldcAwmaorGQxDvzw5bvFA47MwW1F/DF3IuPxONvdcqTG/SY52X1lNCIG6EFFMS2PkILcYlno3Im
uaXw+efIctUWh38u752rT2IcdnGOdSqMT9FDawqWdRXlwL7rzHvWabJ2xmrFNP7PoEb4QjVOaRT7
tBWtGvYU/6seifmcY34wBf67ihmZYRretpalySxGmzcrMtA3VWV3sVve+tx8GCWs9pxycNXsBoZi
XsQ8pjhYnrK0WZmNvbBJnnErfXNdsBgBsjDBU9AxR2EJs7DM7NggvlKW/HbT6YgRjs2ZtU4TB0Lo
nwB/u3a2ddT9VkFNRcbmoGJoy819zTGk8n6x5Qu/M7Qu2rzaMwR1ErbmMj0J9KiB+KwoqVIJjioM
wLC4j8hLwCzAwtlP7qzhY8IiiDx8VwoM9PD/pqC+oBZbURattDZ2TQQFwbPW2v+nDUIQ7b+NEq+C
1ib1vtjBPA5d+cAEiH2pvDWkxHM1YEuGQGL4qJDtEcopOhm2gF1EugdhaUn9uA0gdY+Q5kFTTSUg
bHc8ajQstgD2wFOkKo6DjmgqRx9lE7Por5dJ/N7WAbN6wAMMxUJCPp3QOtbomqLhyye5j4rjyaYQ
jj0QtPyxqo++/KnkFsXD7mKC1mj9QqSzdt0sG9GvJmWROiC+B4NyP+QONZ1VXzXXFmoBT+u6wOWR
1fqpT4uFazfggV/4nVeAzCss6OjA2u7HBr2FHfIhMF/XsLQ8gnj8wFzH5RL9O+wo4JV0CejhkSSZ
ey8jLKn3dq23SYJXdmHsw6a1X7pY8cdVDhVc332XDYa61y4uABuNCYABOBzedDJLdY+nRdLwmNoE
GQGYYdseMhKw90WMMUFekPk+3K9cBhBPIDlTrpVARdA4q/m1Hj4VkV4Ct+k0o1/nn0O3u3Zyg9RT
4z1yq3cJ00g+qDScWrL1FkAR1xF1AOvODXncKPAxbsK00Lm1DsI/GOi2j5hurzK+PAVxYmVwefQR
Wbpg9gQisQx2yIzvMxc2zF8YhyweKqSipELBcXMXTqFRLpCvVN8FziV2ShUBs3LmE52zc6lN2Jze
F7fzpvDP7rSbgoMFc85B8+p1sLggyLF6wu4cEiScDue6yHZpMz+lM0OYeKedT2sGqcJwLJ27QzuZ
jE6QWn1ELF4Iya38vdGdun4ZIufIptectxOCiIe5wVZ7DSM0eG3mc0Br5JPhnUN1RaXi1ee6MRc1
u1Ax/AnTN1V2XD+LVN0tLCA+O2WyLP3NDH8jM78nCFI8fg90EfgBSWZQWONteOGUMfvH5pJwsr7Z
tA+TK2lf1pslSvjQBwk0U1TPFcwmBBC6/MnJ8eMLyx/PcATQDBr1v956iak4sdJRxZG42e6a7jWK
aXPAZjXGQ/YLCp3Tr6vxof6i7yJRldSIYmCJLbulWW4CmOcNYC4buhFGPjz9clGOFjVed/F88zlU
7mnsu0M/doc4+Z1pHtp0XtIxUyuLLR448nHlNUHLZ+B8qASDjvxl9MgvTFnmu2cpeYpo7BAx8Iyj
uiPINAs6Rq74nMHDueZzAm2YVzkXvynghUkcBbxm025WChFFSNtnT/5GDRIeGrPJDk+5weXevkiV
kLUFgTVh5QlsuCAT2siNz3IMt4pVk1WdGg1mh1m1hlwR9+xR3/L0R0kLjb8rCBNOKc6c8G0KGNGj
FNpoj5sKIDSiVL1jRbWf5fAxqOK3aMUKjzSIWXnyI1CZ4+uUEGCGHcpAQOKmRIcO/7MTk0gxiQcT
wyhSTmDDvF+KkadR/VaJ9eS0zKGYAk9x/N20ztqIs185VEfhgJPmI6ENgrspTqYHyB0FzDwO1xGr
LJYJ3LQDA5DfHjVunbw37a8xi0OGUmJE0fskXcJOze2I3K6I5QFL4Mpr2DsmP7XBmm1gju0UZxkQ
E5NQqITtd6DjwwBSt2cU43Tpz8xmTRCZHBSfltbwyLKlp3dhjqIJTFmNsLlgoBzb1lsICVD3n5Qw
hzkOtw4lRpyCTemilZ1c2IwZ/BTmQ8TpUfTGDgbZZ2WkxGy8TADHfKbUzYBRp/tVLLbt0lsr92d0
v3Ouf8EJ4c5XRp0vMJGVfMljczNWJyoSLg721MG9Q8qd9x9lccZGNpIgly1Lva6ZO/Pwn23n5OXo
LeDZ9sazQbC9YLczZw/EK+Y3nlRBFzsH/+bmblaXLP9qYlyQZNQ5yTIegeM+F+wbiBBqKFsZjsPK
4GhiuBbGxwCmdQKDEDKHep0hPgUhW1zEyY63wnS2yOqTBd+7SEgwV6iOI3J0rU1nsn4KwjcTPoaU
KJCBR0DlRdsXYE8GWicaBnxRl0Lzhj5JY4UqflsHOev7ml2Fs2M1tZqprhe4FKDRA8KIqbTDAYYg
2x8q70D+BOC7O/1s0vzTKDyhX/Ep0d2vVH4VyVeZNzszUU8u09EyBdvCKPcYQS5u3UfeK7yPqafG
GpFbte6lNnrye6BHe23IV51hSAOmJ8G7kBSrm08dgUExs43IwmerYV0Yp83fmNyTycsuGLwD3qHa
nZbYwvDL4Q6nDK8gSTwpnWzTAHEZm/SmpeuDGVCxxIhneHrO2k+/2dPB9iyuSpnrBEx9wBxDhP2+
CztKnj/W+C8mKsbBmY1aNxh3EshL7eyxxy5n5J64SjiKeOV7+M7kpDFDW7cFquXeYr7drQc0EAKo
goFPQDHks6J3KaFfi5AQR3xW9G4YViy2olSrKRI3th9FAyatb7ZkWTJdcyJiyLyEvZLiTyvkLtqz
WegX880PJxrI9I/oWVCjHbFHGkw7KBYxmaN8W6t4/BVm9NOgPar5BFzzL8mIUKdeC+eedwjCQSoY
8TnznKci6ndjcVHYt5O3kIMsBlhTBvDmMgiqVF4Y49t+fGJOWE50Ja+9DcnaBuPGt0xXshgZJPmp
2DoQTcPGOwHpKTQIPGtbBVSXWLGbh+HR0p99A48gdAhOwSMTBpsmi06Dbi9t8adBPDOr9mjhZh/l
TVXpvTCG9Wwy1/M3ATcdRt51Wmc4mAhxEAYaUmZryRYjEftcZ5258Y8Bo60XKEHMcGO4bBmDYsVZ
koJVtL+UnVQAr/r41kJccGRxK73ipCH2+gy/PDO9Bd21tUlDLoFV4kzKVXaK0P9gKDsq86ML4CpL
+1l1zSk1X0fnx6EIb+v3Bq/gGFzb9AOLG+PRVa4OQifXjshjNzU2lkA/rbFL0kIkxBVmj6wj1zj2
0n8q+S4mMoTRAnxYFW9N2v6N2mTNZI+kgDy8D4iGafA3g27A71NHSmYlxF04+LfLs5pvMyKjfqwu
BvFsbW2tiqAvnyLGZH0fL63kKrv3MvrXyhdtH0qT3LWUcE3MZ73frin7lz1AiBmXpLhBiOG1H3YJ
XAIT4XzvGVvQ9WtRWBvhT8ueJYfmiCSz5KgRrTdB9D6lxtqczZ3LFLOqf6f6CwXOKsOG1trTvslM
thYfWt784vgodyWiunkgmJeIQySdBi84NE0hkNDr5FBI2rMGj3vDSzfTqIiQug/JH8ySJwGvQcm/
aOKXEk9ZzBQ2pAhUw8vYIxVjDFc4R806X7g/0/wXUeZO9OQ+weHW8VtLZkmOctJnleHhLUhm9oJt
yx0PVqE1G/oHdo5+w49MYlB38mETlY94nSDZZH53ST0osmNe7Rx5m0GlNXx3U00FZ94V8KrC/NJE
/uGB8Z9n5oAOQ8u1FbD8/i0y4KT6zfRBOk2ftnnpx1PQyR1DR/4EWF6Y7x2NQSSWdriTjdxQ/TmA
2rv8Za55Px34mHC+fVgOLFCTkanigC9pZ7Eu4TjwsYX5X2Rtzna2iw3sOhk+EH/EUiyeSqt+taoE
B5peY/laNEgwPPNMejK+lya4wnnNMIFi5W8/eN0jl29nZfhvHu+cOUKqI1jMOAbpZ9X8aemybAUg
hOuv7tZd+23CWKMcGhiHx9xTFFzRmXJA9e90N5pxBGpIiAMTKuEDujeTVScKehja/Ddjm5DtBT6v
mt81QFcRRjjX8BTWvgLArdcGulOGgXvtEV6E/RJdDqO8RQwW02cS3BvkHRXetsT/kCOWdRUNTpRd
GcaXlnlt5UPIHaNGYgfm0XEAk3fbb/rWJr7W6orDclWT9W3CukIVxCul+Iu98lW6F0RpkHxbmFNc
6HJ4PAkHN0CvAHWJPy+MYx1sXfsgFATjSax7nmFktSnvXHp2RogxdrYujdXM6B3O2FCiDj1E7U1n
+75aYclwy6OH2Dns8Dz4L3QkSz1tRrPYOO0z2wJRfFl8NjGC94F/ViDyEhbp3ChZJxYwxBQvWspc
Y3jLq3PWUCPpfomifpcWjyBY9gj2VzTThggSW833UZfrsN7P8IdnBixx6axLH9vNQIZvyC/Ih5eX
SMy56N0cyb8iL+xALAxrvG3IIwHQiDORPQxC2Bg1I5kDlt//5vHBNKt1z4J5QnifZzAHMCYAdLMC
YkKyEUFe6pA3II+1+6KqnYbD0yQQfkvxrIsCoxl5TpTZOZj7SOxMVC6ji67Amq6W0eG+RQvdjic5
gRjhxzKx5nzpMdxhUF7bXNrkWiZGuHQjvtBIgiSegWd1ryCHVkaC6FkEXO7+cKamfnJcLnmSrcxt
K11W1q9T/ZH4Z3aTj4Lz1XTHZezg1waNkAMsNx38PpiUTAJ/8C5wVzeLYZw/SSvZTwV5TmxCojS8
JO4pi+7/44GQcxhzTbSxWNnq3ZnRJFD/Rv6hYDpvSz7bsTun9OmluHfyUqoLGBebKBxyL1EU7j2C
CkLcqylmH5aoG+SDSwaPPIJHFyg/4AG3904UBrB18xNDfjKYoKC4L0KCLptB6Y0iAp0arsuyIyDD
RuQ1rhtZf8vZ4APao4EwQe40Y0G0Feow3Alw2tOBl8w9eZ4bL3FbEIHTy6MX5gze87o9j2XyyE0Z
mnOTG6RkZfkvfKA/SZT2q+IRKB0XqO8MRElkh0DaiAdGbKHV4bh1OGpj8QDTm6+6dq/jACRJRWSm
hNAEW5Y7fhsnawPdvsb5amlzg1j2se8PDuYY/cHjTaokWxWdOw9Ryd4VcpeicAg70kYh1txMNyQQ
z4yLyzwCezCSfed3GxEOlJRigBc568s4T7xJDb7UsJnIAfCQYPbJfEjdHJdHUZMbaKty1RXGJ8Od
beUy5Z0ecoDJI2FM+hSbhJCbHpt/bQJ3rlSB1wvQCxM1O9oVj77SsA+25e5je/oyJqZfPvHanSO+
fJyvSOQouxikFVzaeEVGnCi5AsNq7+2KE6vIlrH46mE4W320dJAzV/S3WIaIH1XOlWXlxa7Cj3GU
7G2CfpU7ZgxzIYa/ayABnh/L7GH6GzCrXGInnNZDOPxlqPoWBsF3FE+k8eI7WgYP69eMli5D3ol7
i6kygoNzGokL7Z71zcNADnpOnphs2s+682Bn4D4La9I2B8QmaIFIQdPhozICJdWgxmCPnM8wyjPR
IoA23mpo8Sxokto/VbH5lxXppqWT9VFBlcL+KzgYhiR5rT2DSwJvB0EowmJSgzFmjNxdjHLc8WFH
oJhNA9SR8A7L4D4SA4YufekKtIeggWKTOGqDgmuWZ7cQh66/JtgWhOKFfTiHrN7ksENCr8f6NkYo
83FR+exRjJ+YpG3Dy7cM2r90Y4KbBmK2DrvgBYiezYhPb4LAgWiYLn2PJzMYyI3z9UcU+esemhzC
aJsFJPJcJFA+eRFOmiKKnq6967/YkPjjwj0ZOb0xM+84v+O32A3Z+FQaPdXiiMNoPNNWLZOmPdju
qwl5A6UnGQuEMKB6SWjiMe5RjTgso2i6ws+srna5iDfVpN5cloE5V+L4WKy3Yge2Bxcbg3UQmSkt
YNv6q0FhQsojUsViFLH2smCWbIYjE54bWUtUg93Slsk2I/aF9pCqZTh2vLSgm9baWxl8G4Htr6b2
rdcvWt5hDYR4lmkNo/LijocpudrtqQE3nQOfqphWEmY04Y+dWNyyZl1DbtjUSM0zNDoWw8YRgrgM
IdWjaU6h33qwpl0GXL34UrAy6jcLZVzktave8lb1kJ9mCsbc+H5QIQMPYeVwSJmC93AS7QJQPirG
thw2E2EwzAAOqvkaDL3yoi+v5VjAwjtmP3NCgZhGC/o/i1EM2RI0RCgpOjh9MYqGwp0+wT5tBSmb
3cPsgSmrrHhXm3XSZATggCDVj9nRQ9aPzQebcFTEdEAMc0tjjW3oBRgTz+4cv+emvhSYiR5vdDlj
ZcTBWwfljidx15jda4ml2mUjXPjDFsn6IZh+FJTwvv6HZP7JA2k7KygwNYGm7INb/NJZBwMJ2aul
OIbMcUWmzCIpeWnsrYXivrb9ZxU+TCuzugqATPp7St7rAf+3Ds5GgufxEvCoJa2HdFscx+4zSy4x
hGxEmU+p265CqfnHcPt6/bZITXDJeuni/HNYgoCZwXTQLTo3fJMtt7UQpcOnTEHpBcNP45AMPVYt
VGApD0KojdTO75DmqCTNY+onb60iczTHuZhFnG213c3LDmXqaAvmzJDknmYKx2qiXOIsZZY27AFz
3LTyTgqFQ8xgKwXQHnb5VozpPx9yJge5/5JH4zVok4uMtL2IsUsYSI3QOZunuLYolB2DM8BcmXjO
Y2azZl6xO+pXswt5LZ72DrW/RobluAr3tPEVwmdhLkTpkyS1CQwjPwCTpHJKkg1bJqrtrNxnBktf
Gzksqh085XbenXDuugsvQ80jHThZwlSECpBnEY5i3z+u1sBGk58p40daw1Zovc8IywKPFKDeZRWT
1PE7PsdvFYkHLOTTsxmRjLP/nsPrXPRWEBGTBUPEZVNZOmXE+Wfj2iU7rEFYqgMG1xNOiq1bNp+1
C0/TmfgzucRwjpioiP4pOeybzkWBzZk7kPuTyGnbAoXvSufNLeSljrF3Rt63dvQ+aKt7VvVfQPXG
XacjcnDN+lKpL4PBbuUOfOUIHLGTerz9DM8qaPKDfSkzcs0sTF5yOmO5u1WIfdychHdlr30VL9px
fJF8+fgbl1FKEWkG4HvVg5BvoWuznHTDNmgda7VWgjszt57toO2w8zDFz2PUB3ldfto5bIJWHJqR
kIE0Hl4UQymwv/Lies4rmreDBYnIkeWpr9Vj9MeiDVKFyWi9inDspP9xdF7LlSJbEP0iIvAUr8db
uSP/QkhqCQpP4evrZzGPd7qvzGkoszNzpf3Q9T7pD2OLcHcy4uqvo3EhFPHe5EVPcVIyumekl0So
4zzKBokHuUemAzcZFBR7N2Qs/YY0uSh+td9/1UBBZTZS0hbpGuw7xOYGWanv5IfpAKJWrNBh+tD0
IcJmrqetZ+U3C/DHYzNg+Dc7Ko6K1GmOht3vimxGnuyrt8Rhd0vVriLsuq7MJUDlwcqtlwN93vUf
2NMw/2Fi3UM0uzRjSJQ2+44MoPgJPi+dUdXqKB1cc8n1y63bfWxQamBE7sMcgdWFZ3gaaTfcaXJ5
RIkpUqya+3awJq5t9sxXxffZJhzEG9/akMElog6XaTYMboEuk2Keu7S7lKr4nN3kSKQeLWZ8DxEU
o7h9yzN61g2MgWSbTl6RDmgEIWuTsVcBnaBRTIC+F86f7zn30lEP+BLcN77AU5CzBoxF/WRNIL8S
kpzMXBdPYmHlNCWQgR6abFvaQ3kYLPVNS+Q1r4t/dlKf7di+OtbsbvLQyvYC92baFW9kZE5dECyT
u2XbH/6wwBHNsD/8ycB+4F+qDrVmqqMdUf4d8bmNRnf1hXeeapzRCoqxUd0V2vszh+CxHaJTazcf
wub0ayStDSKea9Y4Gm+sHXuhRvBTySkC8umaxasSLQ9AutRHyDtTyi+nmBmU+huLYgwj9Y9D3u5z
k2lfEBG38NL3eeATzEsXd7twglUfN//QqQkUL8qL9aCsXt0FjbyGvb8PTPsT7EhBFCn9xId0muJ6
Y7jWgoReDREhm/hFDJRuhhhFmyrd4/3ZtEN2kGCfwwrjPwWqVTN/4KzaFFH0ajtLoYI4UcRJyNpl
WpBGSAoFs5lIGZsksS9U9N2AS9prX4WboqbDpmclBP/7gHfwShclmgvnvKGGv5BW+pCH3N8qCyw9
hwUnzc5tmI/w5Iunqe3uZkDphr+E2UqYvWHb7qrJZ5VqMVRLaf4FHdmKGrmwnw3CboZJ6YEFmRvk
Ig5bnxW59rtH1LeLzuenGV701EvAl+lNVul1TtpTMOA3BmPHqR2FJ5jDuyRxXyAr0JDeW7ciGe56
E9a6624rNzn0gc/po15bobwqkyqjMTbRQyBmcSSVn16gsBex9cmU8aNT4xlsZgu/QkbcRVt33Vhf
80jmGyKFgJhChyO/LeQGeygVIY47n3Rg/DN6oSA2dA9jGPBj2NDZCFClg+RzqJqLK7nr2pqukIH8
Pg7km/LGV2ekoaKCfbzGCvhFdu4KYPXqp93SI9p/uxjsIVbo18xv3ksk7CqhKQPuyKN0JTYZa9PV
qPa57Z/7sLK2FqsqPDjM8ZNIsUmm2Y/p0R7iOeM2rslqZWZxNboejyTKFs4CAhNu6dlb0HFcB5r3
ER8ZU23EOmP+ievgJGlooIFxVmi8TrYb86U5ldtEWvovOFebrWIegIsnY+BtfoGipW3Ai7sXZTNM
xzfO76GA3FgVWtXc05VVKZJlhvGeFIoVaNaXusVwyiu2KiHVwWtExXWcRO15F15kzbnJYuSAtJHd
T+700EycvSqvDda+MxyhM5IcMw4sfEch1KOOoFsJpF2wT0u1Dh/X0c8C7gMYHbdeXnIQIIi46wGF
sAN0ZzXTHe5MGwsv+dqfvZMysnjb6tTcEHxaKmnipykKJOVNPXNQ5CcHa8YWtyV8H941z1dYekOK
XbruOZEBZ/IAZAGXsxQiMv4I78mmRdkzuI61SNCrroj33YgkTrKFg6TP8SvmeyQx81ArYiJMn66z
MkcEclmNL96ID5rv+O4p1DoME/vIpPMq6Wcc3n1rXtO4oPMqNd2bdiBVZsvcioFR9IAvmxOM/FXc
ETPhAEyur+wD9JtLgIWObsEVgBIs+W52Wua7KjTKBVr4nuq24xcs30SCLCZdqqNDWxd7P5qI0cYh
1KzRh6hhDq9updn5B/oa4gGNlrP9mAOtMy9RXxyE1Qdo61xhIw+iI+JdSgS5EvdyKuc/XY71UzwY
e1eOIKH0+M+SAIMTSCaFTllP+GCscbpNLFxtQ77fidlW7Tq91thCXiHwsJyPAQ+iq/kzqhLiRLpY
v9MXz3ReJqAZyHR4Bz2r+JtSGC4WvDheKvS62EAiCMeGTo8CIZFWgXivBrqqK+QPk+1o5Q0FBGrr
Q4VU3gQFtMhJibdQdC9lRfiGPMqlqwrIjAT9SCKctTvuLa98Diy1z/PoOfPnZ7fUd/FQPQ1kllyo
tEU1fwChu288b2cQk1lZIyJ7YIht4wMyjRrymoF4jNvo0JXVrjST2+wuCJUMf2Qq7hRJ5yLkTAV9
fDdOiuWIPa/hnkfc4A+2qrF2RHxf0/8dDWzNo84OgBRw24zM9jNxjLv8XFoQEBCg2VzylHqERStZ
4stTbASE/UNGfdTeznz4YUZ32bCkTHrnDhvpQ2iMPyopSiYO3r1ZBZhKuT0CCMl+qB3lssrYoemt
cwAOTJDOAG+sGZpFu6mHbuxyOXFYd0iz/0l2GnIlxbePtzmNog9npNpQtCmLcPDbCnUPfPQFODrH
MvfiR+RiZcloM67vswwMySAeppkuL4D2dBXa+O559kjLYEGwwFROUjGMt13Wv8LBilCPdDXFKJeR
iQdVGLzybVszocz2KjU5v6QDHqkiQfHIuQE6c3hA3T16c3JV+fBkCY+UFydzpAhqXmj8wZX32Lgk
Dau8OLg55aD+MF/x65bgoc2bBKXo28MR1P9DqeefppzfOTLzyWAjQokfIzouClCe5Uwba2Kca5Yb
zqeeMT6Y5IbfaT+Ibz3o4INaugPCBvlESl1xnKZ+eTdZELFhOhcXx8puc+Gkd6XM1LrqEYs6kXPa
BtgMRBKhoXe3PmMUlh3ufIQiOSuG7DjaUKRqmnQftSYO/eLLI41Fnrjlul+bv1jdUQg8Wj/akbHd
pA6e51W3wQr8C3Qwsh2pwII85B2zP5M+0LZWx7AW72NiAjDL8d9Caj34DVchJpnrtkHf7K3wlrak
kiRmk1WWT5dGj0vaP8d3Gn6EScA+4+8mFw9N3sIN0svaTDM50pB4s53gQS+LlmH9Yw71UAt6Reok
BM6rRr6DHJ5Izp9TY3yKSvMcud4dY/rPeDJfONSxshH+6m1UPQ1dLiJLvqrJwYAR8b51Rz0HjNYr
aJB/pHVfVckRpKBqalTWG1wTdJSYShARtX/QQph1AotMgDll7mkehu8kEN6WTao/YHTejNRW8paC
GMOZuzUAdQ1xH7DYIo2xL7Sr2CIw0NodM/TRwS1CIUS6MboaspnbXMqmPMsQEITHtJTTLUykcnY/
C25n2xaADTP+lAsM16qmWRqJfNy0g5g/o4JiUP68CQXFNsLbqxCHG3zGD3ab95TfHDrMC5SEOxfG
nmHb42Eq2WrB5u/GlHFkwivUz+zukwA9UL5YOqPEDepeUQd3vsflGAcYF8jnKOpZYulpkeoZFAbh
NJupT2w89NzzUru/mrn4tOAEIAkVJwfw0saNrCenNB9rx6W7Yq6xuuP0jmb14GfZxRvNXz3HTBlM
XLoAcSykPx1T0Jf5x6B1UUnml5zxOydfhi+pnu+DwL2N/VJpYES/TMaY/ZNx9Dv/U3Tjls9gnwn4
O654YAmAGW8THWyseJeac3fBTf04NQh6E36JLTNparGUNM59x2gjFMRXGwZIu87GnoVUWO8LrZ8z
3r48xPvQp4QFY3++Z37lwT4DmJUpjEhOgdXJd8xuZUK939uK6hMVRm+pYSAohXg5Op6HyPdJftj5
3qfFNh6nPVvYUWVqPxgWdxRLf4kxOLviyUs4OpfS/xwoMNkIXpeDCwuRg9Sy8NVAC010vtyX9HgB
WIjTU0Q4kSMWI7ehI9nhmuwsSa6NEyBAwCmQnXMCcVMAgyxJSBrPmIfPndsEz12iJtxfLLcDXhrO
oLXJJLPAoG874XoysakY41ItphBWiIDzZC1qaPhTek60NvAf2rVLF8D4riyzwIytftG4CbWR668y
DG0yPhc8DOvEYaLb9sT3bXAmDu+3YmFeGzEX0ij3PzIKq9dATY8JNFFK0PjQPExRvObUeMjY29lY
mvgY6zWHGGwGOEQ22ILhs6rMOXU4fXOz/Qd555/p5gu9/qZiGsH5uztX9buU+YqSVK61S6HDMG5n
i8U3c26WxlI71tE/O+cga+QLPE1EezHhCgBKWxJExHUg5CISuyRGknFpG2pdPMW4ylz2487XGN0M
eEwTLYZo2AtnaWHY1Dsan/ENlgvAyp6edEhh0uQ9pzNgEzviLUyB24Eug6haHqTrPCRKbuvRfir7
+ge/8gl+LH6xuvxsWyjwPH5/qUIxIecXUdqns/BQDvANE2GVh7rNXsnyncKme4ud6bfvebMzL7yB
+b8vxpYSJJlgZ1F67Q3/oxM54rVN9dzAZ5RZt/NQWCeJ2kpKARqMqHaolX8trc38jNyTqS2SHGVN
evlg2h+q2kSNZh/eRmP9U7LbryVq/lNRTBeZByWILzC1IBV+AHU/k3H8A4Hz3Y90V1idc2xMH9I0
lCWd1tdwrA5JWu64jHMN7by70gwgTYRdfW28SD0miXmFkHVfJArWZ6yO7FIbwKIMz/jaRIhuXYeD
d5Zywef/SNuItpVwjgEWaPQMkydetP9Crp3zhGnR71H6y4kLO6VhqksGDDjZkk16C+JrP9pnxjgc
0E1+h4iGcYj/9SEf/QU5Ep4ZddpHQQHDZu4VFY5Z4V0wybL6B+FTCgZhNQjWoImEUgtd6c7wy2bv
eFg6Hct6FUHzOGczY3CqxMHX8Who9Diipu6P4YZPMXJJN7gn8B3MxXGWHZb8kma0vSsi5MEQO6Nb
AR6UGRMRG3Qa3Cy76HZSW2+zcj7FgC0qb7x7YRgftdFYDDXrbpchYqxkWn1pQTaOazuGTgKp8fhk
TNlrkGDGq8XR4VCtRcKUHwZIGjfP0tN7z+y/pGt/zVRFoB57zPPdn3RKnjAAPdFm8VaXwxnUBV3R
ibkWGUzJlDbeWW87AmYZXzah71Frbx8WctPUHPPzgViQGuRT79lEFUsAIh5FKA3V0fM+iFAd7GFm
Sk5EsY0cmm3VVzckUNhi7kZ6RMODT9Wn+lVMNrgPuCFkJ94XcFvhRNukCPeZ1K9plD0FCc1X5bcw
MB17wVln6f3MGHMMaOjpoblO/i2GAgkOa9UPAZsjDY25xgIc7lve0KjuPk1awqXtLguhXCMOYpah
aapmi0RoTucAaRFbUtwh2P+Y4xcRLY6c3dFoyY0C0yWEcmLzoCWzWrHaXativk9nmylq/aYlY/GC
7QeBvamKQ+201Jf3n0Kkl1BnTzUlVlHgnTxpbjua1fOsPPeUFHDQOOZUeKjGfstQYdso25pMgymr
bX+l/s0gbKOkPYaMdeuUZjPKgOdFkM5y2tPQzva1sHZVybXNFv5Tb+ERsMvhOBvJfaTjt6Sigogl
uiloEG6XALdzSgcO+aa1NISbu6b6s6qvCpJpFWfXMcMD1jYpbyBP6raqgmsY2Lu0t35mgKsBZzcR
cL9tLEU7aEQjDjfYNv/rhXuokoxx1jLif+Wmsepq9ynHmFWhT0j9GDI4iRqafnlAiTY8NG2/88Vw
qLpp21Y+md0ZQ6m7bkb7Za6mTV0M+cboyW4sheRO90JV25uU870lw5cqltcImzfL711IWTeSb8IF
u3lP05OQ9bap5luUhMWRrgRk25lBdp/TcFB31JJ6vXXfq3k6pAX3MWdiS8yg2NrezhqQv6xW3xk2
ao1J8faU6O+CmjkbIwooJgyaKlHrSDbfrLF3OmQ80U58DkEw/6X59OslQQ7iywCFlFKq0kjM9gUs
pBga9rVDQzg6hBHJS+S0AoRgApqpemSMHO6yYbganvjUdaHW5H+eREG03MZ7GOXV41zhuY8pGeUw
6bJvIqkYDmQN5RWbIIaqqVv9zuPw1UMcoMthx80Kj/hM8BGmJO08qWseOjPdITrspiLd+im+Mdjn
Vwq65MZQIBZqBmlouVxtu1Vv1qcQY5+HeNT7xTnNo4uIiiN05bNT0QgHbsruwV84wG17yRorS/pX
Uq/ewKnHGkzAQ0IuJ0Idv4NeZls1fZthucHfdFHkKXxpFm82U2rzkrsMGyJaKWaY7qEsyaY1JFtK
a50Ryn5eVmHN9HJl+6Ap3ZnDy+wIHFXTi81ZR1nYKXVx4gJwv8zL0oCo2RQG5ITaHWeKU2tAJUL8
6hw8YGkDXNvTrblJJ8Z4Wcv/g4NYB1awhqIJoR8DU2RSS2wp+5pNXJ8U85bGoVgqx5hpsJMT5PDO
ANxZes2IMBF3T/yAg7zUANRiPfIJU+g8lUefW8dk0Liplg5198Wa/ZfIt895i11Ah+ioulIbbAPo
WM6wHzLqZnEUIGR6DV1xfjUcnE79Ec3dzXWJJ6Ex2Q3tHUy3y9AMd4UHBaKnNEKrJVKBviV9+151
wS3RiEFRo48IGQeYB9xNGK2ju0a9cx5SXW6FH6Ix2cUvzIt17yMupvOriZ+jM5J44+KQkQo0Pn4j
lNV1EAH1l3oH4u+qo/YhoAs4cPUXotTBEtUrFPCeZLE62mP63InuF6QVvm+TeqsSNyuPEzs41kX/
XKasgGb/nU8cweveuWUa7vDk/I1J8hHiNvcLb8/5jnL6TBUbcw7PYUBbejScWgfmZOU/KxNFqB/e
LR/ihdvaL7GeLo4joSMFx6VnrAt6tWrpp8AtaF3bUgl+jMVP5tATKBvj3hQ9dvu4+ogy5yduk0Wz
XVoO6+CJiU+0bq12TxCPC0cG4tXRD45ZPoFv+64qfq2GkcrWH7DPcIW4hUH12LVZsRtL/2kAiIBG
UMb39HudHIflOJBQ2EhRuK4kX0ctFHpp+T2r/NcI+fnTkCg89F5ig4uMWKXtpvSTfdbOWxQYcFrZ
zWN4YuTYXycciGNBEOGvXW5DbqjePeRWP5nPZtHcupbTIHfgRxcKWQdR2rYNWOIZOa5sPjTpsCPT
cGr95g6v843Spd2QcDXFx4JUoLfUajE3qfd1MFw4G2O1LIoSwSffZMAAJ07h616By02cdYAMlQ7N
qU1Y5UioHaakOgWVfqpd6z21hqvLX5pCZNzG/Wj4t6z8EGE1ekyz4j4hVqPH8VNPlDP1HkW0JHhd
TALhI3fVjzF3d2aHv3BWmA561PnUdm/mEgv02rde+du8JTtOkSLOC0JfTsbB1z5L28HWyDQ4id07
hN1XO64eHOG9x/y30KZ9fWIKiG06i6Y98OiffAxP4AEerDghdNdcDDt/0cDKjMh4qnDOBjPCwlSc
GDoffG98GMrhKfLUAejoyaGTpo5ZOfDcTB1FGkZcHOdxPKYMrMLeZp+gnXC0b55bYvboGSZ0p752
KU5JTkaCb8JUT63AFlwYX/RGfdQMHUyaBnyAkcjW0bL/ozZ62QeHlls95A/WGN+yEeZI7xYPXVlu
koyyQVyH1Nj9diFgWq91oG8tllPLhNnI1mAxNcOt7NOPN9MlzEwLD0kHJDfIPgj3ENIcOt4mjARw
0qp03CsenEL7l9gKrkk0Pzg++Sov+Ivz8KdH6kBu9x79Ab2I4gYX40nmctoiFxia16YCwliFVJiZ
Dr3g8QURcOnG/mfU06OF6ZUqkrPu+Qn0GG8qnHJNPC3FjtskI5zgS7gpsAuOQx1dcr6nG0doe9Mj
pOt9Qzy+FAxGhmivs+nmRggIQ1sfxy649qV7Bd/4laK/hdyzK0eeDae9QJ8zlgocLCUjNcbJIRgo
xhT1PsqMZ8fkkYlpx5UkwICWrEZmjauMTSrmGoNxP2SPTClVr7ZeZwBD0/MAOj56xvvs7a0YGlLW
kcewGu2v5JgcJ2wDERF2RQqaeFwrTkQRJROL4lUHKOphSMMKdn66cpBDyd5FGcMbiFSN21sIGhQg
DIZ+Qz49zxWjqHREBZsu9ejs5nx+m0z3TUzpA1OdTSLHy6zGrVmC6nKKaTPRgMdR7BrMkps7Fz6M
tbBbBZ194J2yBVmnUvfV65a5gsRfFALz3Fa5B2ZzYBS0qQpX3kMFqxd0oz1sUk9+gC+oNrOY1T0e
i5geKIwLjo0f0sf/fg5gF6xNrNsPGt7HhRHFEvia0g+8teLHrjCTa9bt37CTNlKyTdYl9wexicd0
/hA+GTC7FywedbDEcQunhbChO2erXRZ4rybGH6SMlcpMeCcAZP79aAbmW+wmUb6kjcVZQ4TdUDwW
bGugI7ipeAtizyKeMMw3v0S9p8Tc9xhrE6fB3jvDDORkr7k9heTYuJ+3DqMfZawh7q2bbHole7Fr
8I0mBOzNrrsX8tGi0Lv3zXsT+6h26qMZEn0c3/MK6aFnjiIx/LhLfxLQcP7bFMH6GZtVKNFj8H2D
omAHilYjIMvFic3VDctY2H5wocGS7R6IFqP32zvd8MJ2TCAwYBSFvy6Z8YaDueoLxnyhs6Hn8L6k
cNw3w3VQF69GTDUaWQk3L44DXGCHd7g3Rs5d3jn1p89iBCDVug8Db1gcvNQiPskG2W5kvYQyS4ng
bu7+2kxvS/AQ6GdoEeneYirVRRRbD9+s4QePY2zLPpm3nx6+hTx8hWG5MysQW57zgiVr04bdr7bm
S+0Wj3FNJk/LLW1bNzrqNsuwjNT/wet7Jv/xtRn/alMeWqsDJjKtLXXFvrL2NHUTFd3pVchpEqF8
hTnsPFO3jElzJaKRth8A07W/FukNggmTPvpH62rrSMJ1XnjBi7lGcMJqNmVX2yhevKb1TtHAhmKY
QXomyr1L0/k9A2r7MuRUt9a1uRhciA8SXWCCTGi4m+erXemr6zTnVIIWGDG18jw66a32sQc7+ZuL
HQAWZZbSL5oUV3xR/T5KTJOnJ+aqh1yBmWxqHwVOOwbt+fco898QGBEYngkB2ubATwh7NU50sMGx
MG5p0w/feigS5PnhPJbyqH13Xlhc/RbP5j3XeN7W5SPxQW4B11XPKmnGL2rnvux2+LGn4KYU+Nmk
R+uYY2JsWGT90f1lzEmoawCbYJn0zfnccq2KwHMQdPlzE+fN3h4gUiX0Uiy5OBENNySUY+BRwaZE
h/NSCH+4C40wecYNYnyKcfRPZl+8No6XvQsDRwlbbwXjmsIlXdrAVG3f2fos+o6ZNpsiqf1T11U/
lF092UaN10R4+TGVk/+Cpv2rPQqOzTykWwKYHAWhly6hA62tAACQlipPTILHs+IYfqyLsgSqTkYI
8cf/NMYhY6QaR/FaL4RhtskUMzyZ/3qewE/X3sRYM4Jvj4/hu5IUw8MWOLNv1mvIdX9VXPhv3CP4
6nklLr3QP7mc/mRFZlnUL6VDbRXLA/a0ifMsr+LewLp3KKbe+NBN4h182bQUbWXdVTTt+KiSkMrk
3pbrSjGzT222xqqa8ZbF4U8Oh72kgIG7CIeKmXE27QO5D4qwckkH+aanHkoqTe4dwMwQ+7jeJRXo
n3qY5JXWF7mPffhBbnZqKs3MoVkgY35pzV+FKH/N2vLus16pSwr5dHRcB/tBVvwJZ2S1miyFYOjg
3G8GNDknJizhW9g5dcqT73lYUHQTLzELfDhVY+HOGGmbhHLMeKqqzj7/bGyHqGWVZsUIqgTTxCzb
He1gPVJZiFZqpc0OO7dNMtxqX9BZ/C3ljHQCNIphcRgWCdHN2L3XjQs31gmPVmTV2zKwkqe0s/tj
EFLtxpD3BhrxiAcLnAJ/xhvZJC+tHj96mnF3XWRbD55JTNAFB8JxdOi3adj2ZNDc/qzSAriH1Rbz
NQZMvEvm5EygGkcKfImJ0Zi+itrtNthkvwLDy+/mwASMm5jpiwg9yePVpZTU2W/NwhDvtZrflc4V
jD2WS1AFeJMiPQDzGjkYsLxfrRYXWW5ydZ8dDKpTyANUJ4C7vejstAXFpF1Oprd3nuH4InM2riLh
QQU3FcPtV0e98KGcmSzMQeQ8C00iDOqmZsAYPiXdIvaEMDpNGqSOlkbZcScudZYxB2t8R8uSSVyi
YfyjbKwp1NwDIQCxuk8IbW1UaTFYG1uLwAZMfWWNNxM/ybwuRN/9iwLcMNCDyiUGrQj2281zzNHw
UBpJvc3T/DtQsCttQTVpn3H+7YMm2CZ2IVfknWeGdVwa/bjB04Fvct/VTnGtZ5HshNV6+OGqzxj2
LAB7QQGTHliSk4IjeqiGe79hSKi9Vm7NLI9vIbTFrTXRlykN3LKCIgPI/sYm871wpczuw+/K+7Bk
gFfaZOMBlfSHwB4dyJiuf7Zyq9hnFq64KKDqz24E1hyZwjRvUCHkROfvkHmfnRs7h7TVzXuhyx6v
svoIfEibTXceihz9K+PNtMLLMDYfhsO4P4/RBCuDBHIGD+ooLFoiW9poCfSB9GG4dm+U4H3xK/0F
GnL4CLhshfwM+rPunzvsRYe8To/4t7geEUgHLAZjRMT906hxFDOI+sVz+F436t0xxDNX1RuCgb2q
mO1gjgcJNcw1zu/MzwnbpNfRWWDAfax+oG4CihUSCl+/cA3UrDe5zZm0LSc6RQfwg1GUNzsXmAmj
CcPZuXw90EXceHtaG01BblclhE+GXJwGN6dOcTk+4yhfVYWSFxcn9oqroPdtRw40nbmFG6Cp/oGU
ZW+xUSGkWh3yw/TGp3StHaykg43PPixcQkNVgRPUbcN/vkExb2Qtm6JgJq9nrzmFncatkqXyRE78
k2UjWpkNPx3kOuO9ZU8m1F6unSkh3FVXazqRbighrw0YkLXg2QZAMH9wAUT8LeePzqj8bTwzVpGM
oU5xwv3Ddrj1FkuPYc6UOmTesnYniBuzpM/WhGS71aV4ZKZp7mIaOHgiXbRL5RyrwCm2xsTGw5TK
xw1mccquqDdKsBLQa0QWRYjXQY764LjukTMYT0k332G1qMkrQ6ysW42CV4Eyb/sH3E8XyfF8j+O9
P3Qp/k/hx4qnwjV2UcFpjkIMzqLpWADQ5qQUmtLasWZ4F88AVde1oQA0oGP3WFZRdcniwd5XUx+A
aM+xFtT1nJ9DTDnHXBLgTU0bp5/BHwRTgMQ2Jv5rT7ifnKgXHpi0TTSa+chjlP4uaOmg2gUeITRV
FYRKcFbshtCLToGu9DY2UyRiyzwHIqTgM5xisjoJ1gHc7NYyN/72xsVPHmc/Vo5ixho1bC1VODtP
tPMeljP/5G7EoDFzsLmSzuDZkD1Mbo/goc1gJw+mB5+8ChSfEgGuL0CFZabr3uXC8X5rr2iOeF87
sIEuQa1MFxuureQhptHFsxTmR13P8smK9L+6T4kV4hZ9HgedPPpmw8aklqtW0kcmqwUuYSiQct9w
0+LUT6qiMUzO6SHVW4GEcRoF4/DuTnT+Vk05Xbu49/4ct/ux7DTZp20Es4aelxU9y7A94a9xubEE
4muan6Gdch4u+Z+pxMlECZbaziJjYmdnY3LKWrpb/aZwdzXEr1VKAcyWSIV88esWPCM1ZFjAw9ck
cei0Avxgc41bjEFzHu2NDEy+ameqMVhJ6D3bmQU8XMluweUxfWv7Cp55NRDpK/F2Ehr9GBqThnAj
8F4GW6BChyYTYS59KxHUkhMaqKsecKCOmi9K4LgZNh2RBz/G91/Haus3TrUBykn52lD1J2sMP/w6
Gr6cmloaYfv/PKRkCkC8mxmL9xmE04oT3Av2ZA+QGdRNZ8rYUjCQX6mIZYRGzdBq6slXo2o7B9Jt
xn0XN7/WQn4uPJEe+V6PfSwf6YxEuXFR/Wyi9Deuoe3Oz5MDfXXfQjBOGwYAGaljASPME14UssPx
YOV/soino1tGN4+RLcAiRAMX+DxVWfN4owMUAC4Ap2MRTWS6BTCFejbxoAT23dB276VpQRIbgPqU
4Ct4SL59OaIycYHFyefO6NxNucHG/Sr0tIDamxFvhYM5dULJpwFOQY6wl/UsjV/mUJwYqY1YwtL6
oAqK2KqQhSGo/LuJDb4oyajMEzGGSjUJqzEWCmw2SN15v5uz+DELg5+I2lJ8CBqCcRaxkjYW+Sxf
7Cq3bA5M0qstF3XwpS5ta90QPXnCihiE0JM4qaBkRxtp4LHn8b2z2gdKVz0meq44Tppyo6wgkdWQ
CtyogCBe7tTYjSfOgpWIjG3pTQAfnVYFH0JqRrVFFl/ABPPOAp97rTzVUYskXvTYuKt5UsOlLEte
zbhU7xQRwPKIxulU8y/3YeNQ0oisbHxRjELfVZwwzb6qbpUH74SaShxNU3wGzueyJpUI8yrCVulE
51Lpk4fq/qaxZgNyaLn+eP+Iu1Fg3pl3LBgUfLhk1XIskS37KqcpJp00DM/hsxlxZcxdWaNqgUay
iY0soNnylLjy25zz7HHSZI5t1d8wbEM86k2mYU7xnA2ArqU9wvMZIxORI5GfjjNGOwYSCE5LTDer
85A8JlCVzE/y14BBHM1d42a2xisXwG8rQkCX7HqAdZYZwTCRwqmn6FSUeUU6yr9P8+zHdTjaBFPD
UC+l6HfdxsrG1Z0wFajqmtu1ydZlQCpb26kX/MAJ+VTCwlE5PzH2UwfXyadNnhCSZj3Qd83Yfjd5
8lH0c/yYlB3NN1Z/LdL/ODqTJUlxLYh+EWYghBDbmCNynjNrg+XIPImZr+9DL96mn1l3VQQhdP26
H+++U088l0n8Z5uS7h+IbyHxnW3Q9SR9kh+nU09dbj/QtGTAgBe3XLxXxzlfGIupuwJzyxmtl0fM
VgcW5SyEiiagFrn2LipS37x4oiNxcSxyXMZ2YQA7os2n1x4lPYiXe+E7N8D3CU6PMDEq77Ue/PfS
B30z5/UtXpgb5Y+4qbE90zKHO9v4Pq0CVgjPLczLT3DH1xB4xlNiGvUrBjme+Z/cxPNEZTYvEnAG
risfvFQ8WFE+HMu5NHDIbIL2XkGZEO0ITLdsXVBcTH0KnS4AGTRV5QUagzpbs6VP81JTxWstGcnV
EDs3UcnsOOMzT5Gptp1VgusQgpCzM6HNOIQbZB1MF6eaPqpK/UOz+EsErY4rokWI2LobuNl63Qp0
TTE78FoT+/+t0nSVHi0PZ4eXs2GJUlWSTCZ/ZA/9e1YQ3STiNc7Bg571LR9WuGO1vxoHg5+gai//
Q3ETp3pUNLixmgQiMCTtJ0aUeDuZLj0thoqmzP/xSypAhBuREJub5t6yDftQgbKS196TtRZ/JsbD
Ik5n3RmHtvPIt8wgI7z4RHPRKYbXvx1o3sB4n+ILF3a/nSuxHMppmp4iXDms2WWyxWyOsqGtB6kD
+9BPbfWYEsqbq7z5xIZUvSRLiZcbvwuKDT2iIhpgkeqgOSfYeJsNdOPk1c56DePYkheCys5nkMHO
8XTFq13788swYmraONQn7iLVTo8huZCNVbCZYFZlv2mD1JJScTxNK0tXKOCoSln9acppJ0OudZ8w
cIi9RwZrt3IAdxZQZjIZWEvgvLENDDlcEqvAYhjPjXePuv1AemvCcU52O4hxZ5fsxzamssXvgt/r
Nh1bkj+wctnKNS5EQDnIjM+hDi3A4vQPBa5lwSBB2Pueo/bo9Z73aTn1xK+5vTcdORjUzJadj1pr
1jjlWo03JEirhFOlLxfeU16LcMyDxv8PYqj056eMYZRIJg7ZGAs/7Xbl8NQYgGlM/hg0TcT3ITMx
PES0DLFxzG9iQ5ufPUf2E95QyjIiC37NXBEmnVLrUfUUPadOwdlo2FjmS0xJOiGdA/tj9hm9T4CN
SoEtq/7nlg6GvSsUlCKXeUd2dMhaCbg/uMLmiIZh7ath4GBpsLME7CNarGfYB4O7OchOpdteSdt/
7coOYGCLH1fIRR9TGwIB3EY+uQRsQuvBxGH+Zlo2VbYbK1SdYp27C4U9wngTxB+vObdd8MTPlKbV
VF73bh8eUdqdI3a32/UF/TjEQ7obC0CUsHZfJl83mACLd59f784NM3UalSguQq/HDRFsokoVUq4H
BnajA/XjK4pehmoVyR3MPk2AxT7T45VPGoKKAUxkjZ9GrK9Bd3pC/tIVqq7hY9OKQikRfGbnxmvt
8Fg3Uj6jj/L7lPKwuDgHKzKqF7JJy0OS9B+WSN4g29ZbTboEnZ5DAfXHuqdudzoUElkhR/raFGXG
OG0JeM6ip0A2IhwiPN52YxMvu6htBI1JpIYIx6SbMIz+LEWrhetb/jU/fzoLYtiOfhq8ayRmlix0
sCCP6JsWUjCxRP4Llbu8pSH7I75FXGxz1F/n7EAQRcqfqdaPoXSf+jq1kZmKnOR6al15UYTMIToL
5zadOcvi11ez6D5Hx1P4iMxy4oPtoQrHX3lD8N5E3XfcZPWuDSfqUdmp3feqqa5dHayECVlexa5q
T3ZmgzL1MKRkltOxEHEBaFmsv4cl649900gPtdOzr8bOLg5aFAXQnXI+1NbcPLfkMfctKsW2LBkj
6x4Eb4qlL3FnoEhBR5a+xqJh9QXVTNNYXMm8O1NCYlL8R4l7LYQPuiGWUjzUQ++Ak6mQClXGBZiE
Zv8ROqZ78EpVrTUcwb5xoWGUUTWwN4/yk10p/11aHmkaYey7KrfaC77b8jRlbXcuwRMR7xv1tuBK
i5sB31qfeMGdiQsN6ZE2jjS1+mfflsU5pCT1yHYk2ruN0tSL5vELF8j+yNuYqwqueRunQtd377ML
ny7DNQlLJBzW6xseBdlWx7By2OoS2Tn1TbK+eBqMEEjZ+44Ks1Dl7dZezG/ZxtbBKOAlc4REaQk+
7mm9qZLr1vepmVYpiyeNIbi4nms5Yb8hmSkoQt6VJnrvGrBEmUfiiz+CPKOOgI0oCUblxUI8Mame
y7XxIZmX10FV92lu1dB3vBAQQRtlR/ZjJD0EUsBQznv2iN6uHKm5qjukwIIA6+zjKZ3zZqetLsTd
GUQvwDEfZ+19DiNmLgrzyDAQMoQaNDwMkz7PgOntRLfbztV3pmYQGXW9gxycvZrOCh5CnwhQ1I0Y
QHXbcqCBYO0QrY+W7aysUQwkPPnsSu22+coHbD2g3JGSnDQ7RLw7IDERxCPo1B/yMbH2nW7jQ8Hc
vDKHEhAsYXPdLqJ6UoM333Y0EHj4ahj4ialasFomV7q0WIr6NtNR8JR7zNIkBbX7r0kldwpF9wsh
CLzafyRrzTfvSACFGo/PIRroryGD7XjPekzwe4Xkxqz9APSmY+U1L4g7VpA/YweN2ZS25IWO9UyI
ExZp3b8sdIsdXaJIpzCcnmW0uMCjl/JJiDaDFUNR0LEy1v+JEvfEm2Tcq7qOrhjXPJAlVnhjCyxl
SZB5u6wf7hoSf9ua1cAFL0p2CilT5AUyUIKYkJMNkZs3TmdXr600pOYsv+fbxy2gLL6xOl91HQyd
d7kKw31hgxL2SxD0VooM63XcEKLKIgPj8esNhGJPZ7HeTwQgVic0zr52pP1gjWyx6ZNITjodgcjx
tnB/qZnpX7vO/Su15mntk/5qstJV70Ck1kE77NrMF9uGT/TgWiHtwUVBVR1kCAShuKP1K/LrO6JI
ZII7jLBcrlMCU01M1NWNzzWdBju75AXIv/UtieOcXYbqryQIVwJa9Q32jXBj6di+CJXB7fIc/xA6
vHVbu6M6N0WPCgL/eZLDtdRu/1tYfnxXzEq/tG0BMdNqHbgqOdW1OANjbFswc8hY00+cTFG8j5Dw
NB8s8YZ64CwkZKWOSLUxfEl1S/2dOuSGPg2LCfcmrlsHikvnXklDACzJAqAdYf4wSJd0OpU9OOCi
7VAnz1h0n0jRsfUETUDtRp7wVVk2bYZGL9dRLdqN9MxvMtV/Iqijaxrrb2YqBJ5wTc5bLrr53gcr
DpCjP0VZextGBI8lu9m93UqsTnOWsMBa9F7IYN6EhU3Q18FIlaPP7Vj/N6d8goPvsAfcLcCYH2j7
s1bR2ilgPNndJfZSRoNeXKYufGEtAWEkS33MPrQe8rk84Gf/EhK1Ie3s7JxEGCozod4YJnD3r/Qa
I6P63BWDs2lZwHJdDA5WC9ialkBAu50f7hejv+Dy09btyv3EKuUNRSg+Sr9tj0SuSNH5SO2aUG/l
r4k2U7YfgXQtOs8t9yqL/T+4XOmBk/ma/uLvrPCdU7D0wCbB9/zVXvjLY8pMKm9oOYiPzkhtvDL5
ZxMinjPc2MS3lv6Yx+l44nOpjy7yI2VzXnniYR3Rf9jhgrPSWz8I2JG2HKW4guadSxnDrlAwJtoZ
ALeE1O25zQF+UX20xrDbTfUcvrpJT33WgBN8tLVFrru1H1MjyTDwHsOA3BblfRMM93kZ8iPgeCZg
UZ4aDwSL5eSfXZf+g4KZk8LjcGE50+6q0qPaiZ6el6H2cAsMTXVJZiOvmsh4NMfBw8oVCH3wH79+
7HnHOkFFpdvHXKa56XcFAvk6G3W7psUdM9BMfO2RDzxWET/LdIXV9lOsn1J3qbidu581joCzyIgD
mBwK7mgX3AdZNTiqyK8sndgAtsDERzNxsFK/0fVK2mbKSezMpUNlZaJ2c6j9q2qM2eJFDRXiAfbZ
tB4HyC7FXnX82GyFWs21FEJ3ra4Vcjyhb/9URt2jq8IBp2b+oWYSDuNQ1zsCW49RAOVNl4ytc56/
5roFAu3XX5OsPg2INsav5N7zDKCFHIXVW2k26TfEiX6rYzC3w0THlpfJ3zFI/oQFIZDN3l3ShPC5
gLk/Wg166GKIxoHsio4ZYGmQ8BD6hsXQjkMDCqUJ0zv3wGcAVx9y7PUxwe/Ksg8qSYriwkaANUWC
UIfWIOnlgq54dvE1b6jpRecPEPt7P7jK1OqDZ3t9qkJsffZSYwDMu/C2MimZrBjmi92sHcdtAlIa
SoNVMsYU7oOIBZKrSLDMtu5bhudfSJy9AIewVRSk4ye64Mj2fqL644ZEDxkLDfjb+OAYW3MERXFb
T+MXOSoAI2CmKXFkS1VW3XfTe3yk7HEwPw/nIsv3nghe/LKRl9CT/LcGZMtO4rRX1ArKcDWE3SCr
y5ORqxG/DfxduPBtllP+GqM7fug5qtnNYuj3iddtlz64jzoRMEzl4jtb3MeAeqhnbhf6jUIg/yAH
RPmZfqI9zpWWM5NW79EPb1JdtDtwLFRHRPKVvRD5Q1EHO8YCfBltHjwvyn2LCHlsZESpuTNipsma
rLhKOqbUJmh44tjBXNsu9svU5sQUbl9ey2y8o6yCCwO6kuKExl+pcSvCOlnq7rcMuuasWZgcgswA
yVM203Vr/cNOsaKCYUGgReK0yeCshTzPhCOJKVPnfKAy2j0M3nKd6AjbTwq3S3kvPaXflmjHW9dG
qgjthNpe0b9AW3rTqQv6I+DfyYS9HJaAIljVrSRdiAeHrJy7Dd0eX4Mo72MvA0xUcSVopBpPhaWJ
0zW4vMUCnpfCiSbxL76HXIpln167KvzKo4YNJRcDZg0McNXEitviqrxtGu77DL58DNVYPHNrRcJI
yNplk7nQ7JJc6ER8g4r7U1kwchxbPlINZD9y7yCoT60C/QFQaxysyW7Xzo+BVD8FNyq6THi3zSFV
ZlHTDB/1hKwbkTjAME/7FFVegsddEaA2CjZiRn6E8AdmmNRC3coKa8+JzPbe6+wnrUi8TJZVN7yn
zbgrNbcI/CL5fSNhTkbL4IKJNECK7PvMoGODztiP4/BmqvjkRt4jgwxl33PuXk0ZQbihK7OdTwTl
TuXNrzdjePFFpbaWFbDod7/biiu9tKnraFlkeJl+sbtIwAj3iOfkzPN54PvEButom5XAaJbyOiR/
gaOvuJ/X7qHSqkdcW/XAYg6Fq/H1VV6Zs1F5ckCOOJRDa+1ZDRYHyMvTJu6AxgmWAFudxxeRlOAP
kwYiV4aogPnibe7LLwAr+8L3w3vPr/+ZacHgFKHNXLSfUhOZIELPAWaLZkrLs6wBASxNv5zqIAIg
FkyluWfIZ5fZpQV1FPb4NQZxe+NQKr5TxNw+iYnBjszc8t9i0HrzCD8XkxDWniD9G7AUwbYBKZXn
VbfTVPbwMyvbU0q+5kAfKPeCogquGNCHkzTGnB1IXTTWYRkuS+fd5oZDiWL51ydVDKcGn2Nhx87r
JOfwPWEttZ0LgiCda/LTKFr3lhE92mHqZ76KcfMVUWLB5fMtdqat/ZCmAuOo3UcfLms9J2qeXX/l
kxuaBGMDOnayZgPYjSFrQso9gR+hRtu06R7p3ts1sbiN3f7dTcunHJ1rK7B0X41NRAYunfRpIg20
zxI4eIlM/auOP9tuEoFDV7AHbZhTB7DFr4U2sWPlWJ4CUVRXtWYLXca867I+/Oh7WmncxMb5nVGg
XuTU0fA9ONrQf2izfCzIo29o+5F3A0UnEG2McxJp91ktmXdJcIIR9PBuZduWyDN29cIe7cphn8l1
rkuf3ERPt5nDBTrugvhUxLLC7kP+2BHsIjsZuIdkagl6pe6dWyYj7bmtPk5wTumA8T/5AcN6DFEv
O3JBA0kg4ccnFPhPd9KPmLQffRH9GIvgXrOIEjkW8I+90P62Dv55RwxCFOHX1FM9E2eNczdCSzvb
/vTIAP3NvDrt3DnFs++5e0parLODeWofL93JDuLbJObYQZtOry2V/S48MgdbVIDHy6K/YMzBk5e1
5NiRnPBC400d4ZbH8ErfeiXcu9hK6BBjjuuitNtFMg/uUtbfnA9O9tiuLjnkRiwyDrn0iEt7I4aO
jqYI9NMAxeOGdkReqjHo3MawjSfTQW1C+uJ49oOM5H2GxX8Pe8TbVGN4ngTYXA1lC8gK+9BIudaJ
jSBtz7q9Fo18XtLxLdQcVO24JGccdtgOoXfzxp2OdSB5ZkKXG1TDraPo6v0UlE8U2dMpgoF43bui
bAneT+N6Ta5z/0tXoc+aPL5Q37eWjRG17SM8+zbr27rpKPbFMhKEzrPswiuVTZeqZv3f5fQZIIzl
mzbEyDFG5P8d+qQCX9M4mGj/YmndbcXY3GHGctAm5iPrzOsRAYtKRmLfdAo/uUEm9yOwhG3pJe+D
bZ5UVs3XfhNAj/HbH1FZ5CRWwyo6Z3osFyS5ru7+qoEN02wL0ASsjhFnwVFX+Le33RxQ5hPG092o
xmM7JfN1Fc0P6ex+YBBE/QzxGPgKWCANdvx0U6DjEdRxZNuOlb336KnqJfXtx7jCUM1hBwOy9594
YrBX+HV9xyzMiMFFDX0XNwiYWJvQ5sg/A2ywc1rNNc74/6CmXluI69usnvfT0DCg1vW4Da3KPfXu
fLbJzW4Sr0NTxCp8ldWEgqcJKyYOpHVhyEI/shkcjfvesOTkr1m9OVBNVvxIsp0byz9lhuO5hDKw
YY6nxQeVesPObVUA5XnK5EvWGah1BVcuI+AFJcCUdkGO2qpWM0Nef1SQDBBrBXND0j6A+EYmIEwW
8ECytlgISJOTP1IDWCEvut/Sc7DMDAaYhO2996b8dshrb3PJMaPd6Fj3zSM7jXflLninl9zepl55
BeyeXNA477ocq+FS+gLKO8aikDi4q6aMhh20IRVYN5Nsv6o8uGU3gqPWMddmGXEXZtNdpbviVlU0
itIIwiaNtTXtkf/GsPioQueudkDLuIvmEM6KixUCESXxIfas+BGuOvKdBGAgny89z5HWv5Mwt1GW
8E8icE9DDL50cKdjEcmSFElz8ria0NBBRYdnvl0/e05Z91AI7/wOnYu26XyxWSX1uHi8BntwY6Fh
1nDt6LW2JW48i1KmQhhWDsv4Cqbshn7sj1aTj2omtoerNWqYI3Uyqn5ZoBMhAnITKGJKliVtI7wc
31TcNft+1idqNuDtCo7ENgn2JC7vTYx5HWL8pY6d56WxmhukaSiCVKA5PJH8MK+0b/8rezKORTTe
JcQZPDWDEsbcRlQSzir0HGxAPhsOfBaT6XPGwwRuaKiqY+xQ7YPhwaH7gHtabY93tRV/JKN5NSqC
CJngCUin/q/O+zflO086Wtap97Xu62vyBsUOqNyTtWCKHTRa4lLN3qlwNJuLMHHPltffmkQdjYg/
g77kd+g33dmNO3qrHPEcrf4rjJ1oQyb5Q6SkwMPysNRwK/+1OR/5sRXsFZSOuGjIiCCG3d/Ebftd
m+SNc/ZzFFzUl6pAmoa/ntEkI1F9T0kMeJ2jnvAJP6A+5b/s4AYk30Wh8mC/MS2Fu7TJe3pIBjrI
c7+6TZPIwvNClWbMHvkcIT9fGvJNO+JflFdnbDR8082YsJ1b5LIbI/tPe06ecMDSRNH7+4wi0X1h
ImcfkAbaYsTda+2fdSqT+0ra6uLCfTqSx4HZH7B1LHED05WZBUd2BS2G854hRsxvAIz/nB5GkVOd
5zayjgv89xNxI7V1lhgVCSlSDusZDzv0EqY+UeFK9SxRvR97aJFCPPViIuKmi92lO6WDfzXK1d1Q
Wi8l/ptdNjo/PelxrD75U49r+C5w8T/IAuDjMsv3LkaowR87v3Vx+gomDAUwKxSgffh/LmmEOkyv
QpyPO/622AdjYifsgzm3Mo26Hk9Bu8krr/qN8BhRbcOib4lvUmeWV44ubxr0e57Z7lKr0T1rVslM
azS6jR1eDb+f+leZFKe5gMWUhO5l9F16u9bKwvUrFJPjb4fOhgASt3t2mVQtgsVVs/8ku+aLfkE6
zGJT3y91g7bS0aqJ8YVVs+1e22I6JKyTjpNHf9pIFHpjtTFsjtFT17Xu2w8uUqegS+vvNu/Ntuzi
6WFwfBx+snLfxNLTnuX6yyXB+X7EVhx8cGbiC2zNWD4tjpUfYRGw3zINHqCEioKyI9inUpkDJIKY
GeFnOUBFge5fm+YZHY1aOyyJqHOFxF+v+M5q486H3NV0yTudfssAIdy0kIKoAcaMYAnqZETQfk91
j4yXpaL6pyZH7LPJ+R4L2+yaTJD5ralUzSclX1QcZudglPWvybC3UiTxTDWlfTFIJBuG5+UX/QDD
xcTipmYRACnCw8Zv8lh9eIXwr7nuA77lc6IOfQbK6TX1N6XHq+0SUiUDIhTPisbBURL3jef5Ocqr
7Mpni3Btea5+wN8N9NWqCMFVtpNg/ImyT2diKxFXLrz9BuRFIfrgTsY87BvhTQhjrNJRCP3YxpXX
t/2vygX5i3Aw1XhhEuS26g4/ae/6T2XKODaMk8L2Q01x1ScLji8yUylcOHQmdkI9kS3UZopneTAd
UGgYxVTKLXiC2GZWITdyM4ExF3OIk9TUUdSG37q/WsJlIWhqzucHCg+jf7xAfNy2LMBKqiUzl54b
n/3uwabyL65Yh0k7MkCoSqKP0tqxSoX0vWbgO+vBZdV/L1riFIM/08tZ1ydd+GtuzoohVhS9d2Nm
G39jpKkrt50/t8V8UUpPYwWaD9ozd1hSxCZYLOb2kWzApqiZBhgVFxKdvdMfDPWMO8YZvVZSFsBV
CUgcqhhsVdAmDO4Bbhru3nMa37WlxXAaJ8teRvm04f1d8fEi9gVQyAgukVQnU8Nb/dmCFBm5BQlp
1KarLGKnwPligRArs83szqzfi+Al8oP+c55LbisJt70lXnfCTXKZ6+W1I9ZP7Phc6gC9PgrQBRfz
UdLZitu6ual08WYipc9hEAcffeQw50iCAvdU2+KxQ/PlCHbi5MdtiTW6WRey8zbZGYogUwOUH0oa
vcoiMeL+gKvE0OkJTKtjvhlbGv7aOPxuvb57nPAKU3xE3+/WaafiZMMV6z9zkJhQYecKZrTfFGN1
LAMXoGCPX+ypM3PM5aS595eHnsh1xoiHkN5/ey49Q8UkUSwJLjdkQegHGIsp3Q8dtZJlmwV4CfOb
oFNiB8bkaOIIHmtMRpitP+U5kbittALja2DHyw6eqFt5N3YiYSsWFtJ/cpdLZpGxhvpohPsiYhtr
dpzFFq9gClIw4oFmE6zyuAa3rKaNIBmIdWvqebHk7VuRdEy8LTIlKILaMG/0MclPQHst3xj0f69l
adIpKL1SNYYIaJt9QeS4BkyKJKxs55HtzkwQNOyxNqqvwQ7eCNtgiAwYoVhG9isFYiRMyXZcslkB
3msratcDg/Qs32U9nssSJ1ujm6dGoFn2fCv8OIv25AzwGPnkRjLTxHYbF//JIrG+yZFFYsTnDvQm
ILmXM0jDNwj8NZgE2dzrKJRns9ISWUMriE8Rz4xlx+RAg7ndRQgRiEaABTSew31fN8ADiTHBpg/r
Q9/nzybp7oDRzJTxEnkNmaMpluCFSjjqYQi5cehVwJnrHEfpOHKdkHiJWovNAqdYDQeM9Gp6jhbn
LrcGYg54wNqcWFzWVl+VY+gH8v3HkjMXVPBVmSvKn9ORJ05W7dqLtC6o0q+eSXmr6/qXDZ+ziwUv
WEOTQizm4W4c888sz/8wNe17R3GTwgaOsTTpF9FtIR6X+LVsNwc4szQEztA5l0+RmDQAEisWKAq1
x2wwZcSmmB8a/ZQxJst9kBY4FIMWG+8e99v8BIUFQbdxC3mDekJjEqdt/abSnmYpLbsAlxSe8fZ+
sQsDUia3x3cseC3BX8CTKc6ldMQ4WPKAp4FL+UBB0xvMBZnP7NnwoG2HhkOsceInO+79e8dLfibX
famn7p6BxuMlLD2sO7yuRY2TvQ5y+LH6p0tYfQy+zD8j3eLy6fJXt9Tjtrac4sqe5XpbwxAbrUOj
bFlc5Egw2wVW9q3XeNNrwKXoDBwAV1fHpI2SiahUhtZXaQ8kBlxydcdJkBMjyFwBamOteSawEdGC
RGc0atRkURM/UlvCdshnh0svlrlThv0jGdt010M43BAXoLIxwYWKzzJ5Bzqcf7qCXm98ljZxXRwf
GifCpkgx+yUBTg7PJ+ucunX+KPISykLVyH/sxjLq4nr+4iEtfm4ogZt5FS8B1BsGMqvOYaFGItx4
rPgP3N1SQNZFdePyCfxwM3R+fdP6R+qnlwN1S9Fv5qr5ewyD6N6ZcG7kHl3F7Mi9o240WR5kEirC
WV7xaxtVsHezKL9JcAZ+dARaHhB4midvdLqtjAs2vn7lly29sjA3Dg6z9osWCyWICJDmoGmXB0Ic
K/NQFnX7PMdBeadZCuKNGIlGeV2VPYYcMW98g+bOdpP1fdQiLjSZ5R3qWOBuquyC5ofQ5+VTp9wy
mm4BG9/njrhbVIdPraY/WGwKAWRh6ZZm2Dkr5bMQgbiAvqC4eFqA8ReexQ7JQOyOs/ayEDjY9L3F
UZTrGOsaHEdvwPxU96NkrDfRleZDhEHHJBuOQXTwYMluujL5qIYaTssKZo+KlbW+DlWqn/JtnMEv
Knvbv/IbOG/JiLicJlV/dB194xDEQVpE2l+clGmjdF/GmibVlMWcmw89/mPEoN4M5KVcvOMJWmmt
YvoJYkTFdGDgz9Mp2OiJQ863uBIAHVwx5zgvxrg+NwoYhrvS+wpHjhTJYPk2/4+VKtd/Nn7/nVdF
D0D1l40XZW+QKqiSS6mPSpKKC7O1khxZnCYkTBZ+BKy942ILxR1i7Fy1dB0kNTpx99CXc4CxYWQ/
57PdpPgdF3lY09buL1R/B4kMnimHK/+V6xKrXGs6/Cn7msv5WbfsEvvyNS3GnGRLx8fjWWvk0nyX
NpIA+kxEJpa7dhFbYIUtfhy+n99zjL8b1V7ShcivnmOk43bA0C6KJ6XL16WoSZwnUbfHVzleBzmw
YL/nR+l43dHpYmsbZNhAGcXiFyH61zGivxTlYTs5zhs3956Xo5NFl7wi+MCyMivOjhWyPe8Zso8M
6/ltoFcqV4t2kXaVPvSZABKcD+YaXMO07S3ObX6Y9b8C+z1ttBwOoyh+ZBXBlp3Hh5BYHd7W/jMM
kZmKRQb3gCqTh8Apm90wpc9pCVOMVRMEwzW2OzLvnGI5hke74a+uk9WjX01I48ofjhH8h20c82d1
LHZCjCTsySuHxeos7jHNPC1BR2GNWcyRQuZgM7jdb1VaP6UHz0b5sDqjhGeN+xBXrjy8CvVMrVZ/
KXzu9H4BESYdxScOCkTfvPjXJEQHjT2LbR0ub+PkYZtrnlnyQCOR0d+ADA4QvaCEfRzErZd2yGcg
fve6sc5Vr6yDsKxnHeKlHTV7zMldUctCJPslqG8j31uBzxl9FoJOhoFDsMOr6glIxVM8/Ci6LQEu
ku9UAbnNpGWKtEfxErLHYtM3voZT8UxFlMf3xpLYy+q/YmlvmhANTOv8AVuIYQCl1JNS3uPQzpS6
TcxcEmsdRWQjXUK4VHvf+XRk0JxmPOSkuOPv0qmAuTuOAuVWvoIONEdHtyORK/ziY0AlYBMR8q9D
BCzeFkzYPtXzPhIV/maSp5Vx/nV+wgQ1UcyV/WWhi4Mf59sFSyT84hBUh+NZt56s7rqUxH+pFag8
F0F9hTVLEv2ZpgrQmkPYoyzcMfeIAN7mfFZVFp2NH/3l/QBYrephiIICfaisAcR3KFMEgHE8dQ2E
q2JB0oqTPL0a8jk9JT0aMVBSwBph3UP+gDm57Wyfr8ApgxMh/ksQhdMGOLHgIDYaF1jx7jUddQlN
I46s/hy0e2KvhblfIq+89Tv/ezH8BorBXdkFAZJw86czZit8u+9J2NzHrbCv57hQ3KEa7j6yxjO9
sdSA79D05h+3I4LkSng/JBf8fxGAScLoLNqrsRn3eEbmC9XzWEOZlemrzYJ7Jk6UdiZXcoqOy0LL
8S8ZSuyhbCp7N5drgUpK7iFZ7bRxG7zVc7TaLFF3CXJHtyphGDKEG4gbqTe8f9ltl9TDfTr2+fUo
kyft82XkWGzO2m4+hrHsWb/6KHhhnG/HJMjvSuU2WLjpqid6bX82MW01Qgn1kPjTh1UOeEEa9lJN
d+o5ZdjU8ieGB0eDBz/lyPXjXVfZiGxeMDKvD8i23IiXYxbxksm7sWE4j9V9MMbki6ifPdmWJV4V
LeInhWdgUyT1zziuvNnS889DUHxX1EJsIQM/1MT9MxN8eWyq9ly3OKcLFyU5m7HO5HqrpPnFcokD
VBoY3kPeXBcZlulgAlSGyGaqtVhpnXGmeRBbPCcxquuCf6YBZwfIyVqDy8vOqzlYnbl4Fe54Qt2P
gKAMxUNsCfXBfF3thsbMJ0FO9UFO7V9XY9cNmqY5GjdiqRjXGnwgjQQ9F1Y7I1ZlZTLeckP9Yjxp
N96kfuaGJvKEJ2+fuNa78ZPkrFz1KdlpAgjQy9nn2d1PGCl2kwo+6a367qKE7hUf5dLHGYXiVr8q
k7rXhafHvdev9+uWXKiJ3PHidjr5RxJvL6IOK36wmN1o6vEYK/uryAFkAGhuzsF/nJ3JcuQ4FmV/
pSzXRWuCIACyrasX8tk1z4rY0EIRCs7zzK/v49mbDJVMsu5lVqUlRScJPLx377ltYa6ZPpxDMiX5
yVjBrg9oY7U6EujOZ3OepZZ15koO/HIMX71eIexV4wty8VtVe2Zf83HteGIG+FchjkEYIQtCSI6i
9HUYvFe60cxNZrJ8/LYrr4xQzIss78Wn6XXNGL47xFYNDayPgrfIjcYrbVp0LOPYramu9Yr07oHy
Z4hgDIzk4OTMM2KMDluNTQW5ygQ4QlqFxp5HyMiwpsh8k+S44sE/Lxno+36p04Pla3EKzh4ltkWA
e/na8ZvmfkFwHq0x24Oeqbs4wNs2CiHPbZNlDn7EkhiaTCWY+8gZT8e18L3m2VaJevSnBQm/w4Ec
iZbSLeHqdk3T26bMuqTXTV/FyyPQfFlkTZicGzRLP9plAs46RHWDrHxuqn5VOkxxz2FPNMl+iDwF
PMlTMVj9ygnu2qa399RS1OxWoLKnUKXtOcNlJjAOfS6w5rj+Tq312H7slYWsMu494e0KU2fjlvcB
8FSML+IBb7+DwEsO2UswNc4NyqRpxIvjJ96hKiM/vlgWn60oFxEwDCgkI2DORVsksWD5kL4IAGn6
03BH9cXbFkfu1dR1WNatYcJXgdB5nReDz8K04AVjXiUu5uGEmykkrSkuVptdPBKWYldafM/xX5Nt
dGramnqR0brCJzicLa3KGVCVNBWxCC/ylhyfMt1MWbzkAHpj6axjfgVqEeRYUNFMQFXbLuWoV0GV
5C8JiexUd8nJ8zQriBDEwJXuW5syLD0J2aETMR1AVDnN5JWF6MullkCLyswth00kavFigp6MgAVJ
AGHy7PLfeDFWjsHh6MG6IT7qUgPbIOQLDwNGtz2n3XllW/697QXTltgrxl+xexVwbhVZ81vYTDF9
strOxqq+9u35FDQNz99zk3WRZJd9csLTAR3M4+PYFq+D8ryVY1f+ASkOAcikto+Q6sckfSr9eVv7
85vqw2zbl06whXdzm+WaLNQM3WGIQBPTCvVDDOMONC0TmbSMoB3U0QHx1t0QNY9MXHDAjGEJ17VU
DPXYH6nFcEQqFB7RjN7LWXZsigXzBnhPEq0AaaJiF+T+pumJM5N5ceR3v/OFhQqDzpI9vQIWXePe
pKftXTLLR9xt5k1Hvb3lnI09FSv8rrYDGp4GWiEQPKobfJXV32sITfbZve6r6L4MiquWNKtOyp1c
yLrM52ad+hPOFPunc8qwjUb7VyooOs3gw8Hom50dtdftidVmmQOxIQvVJtLrMQl3hpf7LBLxZnI6
bB2IVjc2o6YVlJRxNcSIkWhQRNsAhzOrNelJJ7x5z0dIafQYt8Rwz1Oy5R3eeln5Uvrq3A6zdT+P
TyIliKUUt06YP/rO/Bb6y6M/z69p6jBVYwCxWySriQCnQlzkxRBlAGK8GfVFUWwQOJEYmdC9DIjY
zJLqIRUYmFTXIRfz0Fb15yasgFDVCJdSLEKO8y3gX2WW2cS7Jp6OWR78CCQE8ygtLlJlvhV2eu+R
LnhEKwHnr4huyJW/poa77VzIGjRgN51NMtniWdtscndBV35PtKKX3t2VyFrEGK8xZ64jTUhk5K7T
eNgtRX4xpTZWPwRAmCnMjyEj1wBNpCjDA6PoW8bAa0jaB6Cnd/bg04123lo+TCbztPxOfRehs6Mj
zEswj/tRlNcqA1uRDpw8bTKR8jzv9rjb1mXNQFqhNU6b7sEPmmv4wTv83ZIzQMoJK8VcGOF4WXnM
E29E3e9SuoSsbDfI+O8spzvvo/KH1dY3alLMxNAgEnFC1gLD2DG/YMP+DXt8PQTJxdjhwTM6vG9a
QRTKYn8LahLVTsEq7EwvGcNHcgpfhkRU10PrvdGLT1ah6mHAo/MhNmuATJkJdhaHmkvyfZbfq5O+
zxYbYhUOgxP9agnDWPkLTY3IZYxLL/xs4FuCB5idm1zulmB+xbCdPmDfzVda4NrNK7WrQ2C/UlTJ
fkIbPjjOQ0TSh1NFGxaWCPwdHDHQkYpDDsWfuWFoTugquaYrRCDg+epMrrIeqGafBC39x5ntrEBy
5fnLMbO12pZBs1Vh3KL2r39gSvqhSJlu+JRPkWvdFeN+ixwapiMO+8BJwfmEFYmIwgE+DWOWW5vj
1EEFHpwQXFAPtY7P7Va+WpM8t3LSC2WB1aeY2d2iCmu3yRvqXeZxc3ORlfVOF9FaI5XU87JVFvMI
6ew4HL3OTfQGmjahW85qkmAd87AeQKRWzyBenpKymg5+413jHSNrjuukzryP6rk888bwrk9tHCJI
iYn+IuNIt6eQLBh27AT9Oiit88IKDjEbNeUMfGjoPrBkohu7me481z/4Hkj3rszOAxjdq2ZB5kdj
+zma7Z7izblLIfll5fzdC5ZrtMbfmRvvc/RgZ2Q/JKtZtPdjaj1bLgE2bs9YkDgkbIIadWgQBjzl
nNAr+rCnAFTSbTBCM9fo9w04jw2CZ6RlGAwo3BjP1SXBJJmAuDoGryZxNNkmJ+GbRlJHwHSB2M75
xrwXxmzoXKKA2OLOKlflicSGpm3CUtBSVDZdux5K937GfbRuLEjODKc9BmeoFap7cCgYgvjp2kmf
0HQ63E2VfgT7852O0g3A9hcU6K+uKN68JaSy4l+vgezK5huHWrOH8UonxL8bsvD7ktPo64kM0Job
L4PuAZDnow9bAyY1HO7WQAlECrNOF0y21D5QLd1gO1jddhT+79rjcDNH9KkABRmvDTZMFfihvPQC
1EWHypwSVPKIHBuaQhF0x2AiT6/FDzcUHgfpajyalnOWlNlvFAhvtCzpaw7sZ0tviLQ1UwdDTY6X
0rLpVsCs9qz6tpjY/6ZIJGvAnuvarsnOCRIUZqqi0cyMbENRtcma8knLHiWqqTejnn/Z7fA85RRM
BbwSPpdTA6aBb8Y3jfYIKcyKFpdNk53CEQP7DhfVbyElRiOwsTHYN2fWryHrPyoCB8nKENBzpeux
wX7F8beiB7fY2Xcrsg9tADQLH+JcdE9jH4G7GIpdWWfXpbKvXJfAR2Dq18o19GdL7KIawOZQIYgY
nS2lGUM9JuSD29+4tfSgbhIw6hI0l6r5eY4lvoCB44/srO+64RAG2WJtW6w+lMOtnx8LUDjol31y
HQr3WA/2kRi2TV4vl1JCXCgi+iJsnwy8l52DmIJZ4G1RK+h9LciREOXckrm/q4lE+zSaCfZYLjnx
YL40xPQW5pnBNZ3GyH8JScRbAL+B+KSBahuCqgkUhzr4XZbBdhZ5stKd/ShKJlgCuabHCApmcHjE
47afluA5LdsDWI/taAR2Fe/YQzc568cgXEu/XWPxR+9GuQ4HAn5rt6Uw+4WQbmY1rbaelYebsTQs
f6h3vY6goCbT9xFjPA5q/D3uHJ8t+BpxjcwGaWrb8Ag50zc1NfNgP/lu/VMl83AXxCQoVb1/ybAG
qAb8MG1/wxiwnftp7+mO/rsVHP1awoNiagInhlDkZT4Pm+W8hE1KGxgYulqAJsV9tQ6YdZx5WfpW
4FC0sgHgfz9ehq0keczfwg/fw7q8culNdjmibpzJZ+NQEqDWwzwtxPJEWhHRlIX4JdL23u2H6cJ1
OAF1NmCrRs/yoY3Lp67hF1KDdyESTCtUUvWqz6db3RiYZRCIlOl/EWv2bcGviCPC4exIS9zmvXY6
VqJoJOozatUNNLGDDzHbN/gERO+9hTldkWAhbgXgoKWC58kabmIAzxov/Jme6gPBXwSX0uGsM4FP
Mn1msMm4ey6/e7W45z8mYUW0PxJwo6EDvRO05vnIjhHr+cZVHItrs8TQ/vJnxx/eJCgTFKcTwBd5
MtQV6ieIKRRi+XlXk1TdKVpmjBvqzSTSVzuaQBY7eFkSTv6MWtJDOIMEI0qxAtHYTofGy56bPHkx
TjzeuehTt60fB/u2pklsCj49p5hwp84QL5yRDJxTa/0in3s2pJH91oImD2nwBpvd9RinsIfjet4R
jOhfMGDx9s3idt+tnnFMC3ZJmLY+6z2qgrDlB0HbjdfIzD+p3nE3xBhVYl+GoCz7dgOZy8KPVYld
02KOnBNx6EdcUiUi4KuoU+W25YhGTlWPcp818IC1v7wIQSZs6Q2CdpuL+kfkBhGdUfsxiEd5iU2n
3rmkwkwY2ZeHrhIWGieJgL/McVhms5K0EUgcOcCRzZ9E0iGLW8xri8IPK5w64gVnWbHHcRMx0n6B
6uWcgyCY98bvmpdKje1tw7O/IwCmJ5dE1PfusBS7QRH4g9UcXZ6fXCUIK/CcQ26kM3Tvcn6/zoei
AhbtufsJlXq8joEN8X4KCz1kQZs8H677kooym6Ho+2Q/7wdIdWfMB58zods7r+9/wzf6yWGTq7k6
OgQJI7kBLcLRWazyEkB7sClktwvU/EZEHb2WpH+WtSSeJkCdOMvoGYUIqtwKafkC3Y2UFWSItcoe
OVDTqW4LFKnNQxUEAh0SUIwBzMCmMch7Shx0Imbdirt1msmXrJ3LHZPtcAV4lBMwahqSYsVpvlOb
dadbWax0HP4itaM90qzK1sa1E7QgfkCXsHebu4GTPENzqswoK+SFizx+Ezi4xIUKukOqCvuOULhq
7ZkWilZU1U8c50nHbslaGqHqXrmnkVxTJcudlaSYsLPyycYgeaZz7aOd0xzqIF83a3B3T8EyXQ+J
fAhgqZMWkOFHDYbROZcNwvvOYgQqhcJnm1AD+ZrhgWII7zblT2hkxMy0w3TeUJutmSHfs4/jVepo
SXWxg8ItHYuLvtLJo0LwTaNtoOKR1nWaU9REvS2wAeUvsBDY7u36nJhVl/Y+CV+sGd2aAQWvQn5i
NA3ipzvbNKOAjIDk7YPLqWAbTgtiseeZEi5LwVVwgod35IuDMycYTNr+OIieKnxMA0Rrw04MRXe1
NBYdPb18R5uImXCIr3BfwGcW6jWQWK4mXy5HOeU0GzhkxbsKp8qlznpU295jasdqbZj67sYAc25g
TbAdi3Hc5stAtGMYcUJdXIfqXkP/BrSoS9pKmAI2VdHeZ23+HQHwcglO4KlCCbZ2FgMM0MUTngk7
fZT0TLaT18U3wA3szdjgEapQ5u0zg6XOxD54pwD1iKvcVwXWa4OaHCjq4Aa/4Db4OyuEY0jr43eN
HebKuDgt29NhBFvHVThB1mBH56fuM2LYIv7Rknjhm+LFztsHmi8PRhK7W6thZzV5DVgo6clLoRPg
Fhq0UQDaNEwnGlR2zcFRXjlmEFeit+FJxwIvgQVOvi2zg9WYdG+31IA+xEqU9BSIvZnZufIRmgSD
5oTRUUNXEijvyikAgbLuVZA4KCvSAMdsFM1gy/q7vEguPLiQeci8WyexhUCBbY8eMvGUgcZHE1UP
YaigmglqYYwG/W0r1R2bdrqBtkzSOsps/t6TyJWKYhnvqirbZ2AwVjJJDnZQzBRCEukUSLRzDxv6
qlNY+U6duJXWNu1kwSxgL91BbpTdBfzjcJtjON7k8oQs6zPwwLp/JulovhxPcaNxmQ2rKg4eptYj
eMeGpDqfZAhL0p0WG4fZSo1rokmIh2Ln9NZsch0qyI7vsyfOZ0Nj9GRkTKzniR2NKl6UF7Ns1O4k
dqBwAke+VHdwZxo0hmh4kOffE3DEmbgR7hl9EGIPchKJA4MUm4IL+HTPEgScmDpPTyRDMJ1rfKc5
Dpi1V37UvUE7KvdlHRarOkh+inao95ZvES0IjujKka696pyCEDUV38sQs3sYkEOjvXL4nhnrG+JQ
dY5fNt1baCZWie/QiPXiHIDMSAABgyb+ubcSRllkrY8di0tThuZRzNQxOVy0KdXLKmlop4bUnhdL
NJDukeBCUbXhicyyJ7Nqqqb2PmaK+mJ0I7YRfto1URHzBVZ0PCwOeVilD4FqTBbnEWGP+9oVlnkB
0PS74jyypyqLD2g/7IMY8DYxpa2vuxjwNZQ43KG5wzANtTzyGsZmw7dk5Dy0w2BkLgaq0J+YLYea
iZ2DgKKoG9CKXio5cGpePh2q4Htke+JBB2gUqV5NNKDA4FANPkI8ywLwF/N3Yij8wRyZN0hm6aEG
wD4Yi0T6uL30it4P1jg58Ub2viZay6U1l2gh7zmWkDgJvOPWCzMeuoOphcPtKam0b/WL13TW7TTK
7kflJfOWe0qfpoGIvMjuulurTPWxXhrifAODgjqZoHaeObbFlKyQHMITJ2uOxpp/OQSuHcB1d1jI
Z1IMWqy96O3L8WfZ4D6tVMSGkHfg9EnaMzd+OwHhk37zMuQe/3UpcNIQS4aY2Kqo/WSbE9OK1fHM
dU8dtYj0AVrHkI+XgrIHVNXKASJxkdccpRVWrysv1r/RIXrbCJTpfWlrzg0eKPGwiZzLPOghn1NN
hAlWZ03tuR4XS23qKH7rp+pNIWM+RNJDlNoNw61orUtaaP1tbNMd0oXCzm76fCtTylmkesCecMZE
hV/T3m8VSHMAJn49THR/Q/nMCweJRIXLzkYJt6eHFO75iIZw2zGqXVEGU8PD8trW8wjkc8wUyYcm
2Fd5qLdQzPgsB0lfNg3aDpyFepmZzn9DbZNfImfi1Gv5JW4ydB+HbPTiQ9fAQNFNHO8baD/YTYPw
BFoDz/TipY11PpBhczt2FcZ/PP+4wlhSMElzNVDq0VTduE6k4ec4824sB/tWWSR0BrxBV4pW5arH
rsiDHs+Hqh/OK2Wi107xQYY1AxeiWefrpefCtJsy+9iZAZL+YksMxCFDQAIqaMiWJcTbs7Ln+Exq
Y3FDmA2H75kWfuWh0ek00e5TCZMa0IQ+TFELH2EOw59IV+PDKMPHiWCsgyYL6a4lU3vbLRybGHPy
E9oz4xHHTBfWGFLpDRO9jazMox2vAL0uFQpKnZbWqZPM4qRrGM9zt26uT7JorPEIHw3HBMP8+Trs
CkDZjmmiTUqKT4BCOfVuMh8VS+CG6rziLWSttdR07HEtbgLoU8fEi4fLvnNuNZrY1TI6FcdfZCQC
iBNVCHLwyXbcjXJctY2YdTNvkC2y8Q4xTC0NNL6ePCPIv/lwjkc2Pguo/9fxqJAsqABoFvRUdNcu
v/tZZHn6XNuDcw4che0ktKn18zzDnYKZYKF/ItDvVWUv7SuIfLASLWQG54L8wFUvodDZdCw3Y+HI
Z4Mi9MbpRLxTYnE3OOYAQHgUAquWSurQzUyXz6Du2/sGEfiwHjL0wGcwXbW341TqghvPTMgn2pJR
ZAm0jVXL15YkEFTR8fsXhg2d0AoMRy1DtYzJ/oSAt0YlqiDy4DQt0r2u0VywKZZWt6OMmLb/TkJZ
G5IJwyMHIBCF8cZJxeW/if+Y0yDF670o+yJPFBR43G0YCRuX0xpEeLRwGD+1Ivw5Wb4jWTbptoXg
KrfRdBr3GqlmKvhSmHsWbI2TUwCOybOzpHXKVwN2by80OtJ+sX6Mlm2dwz2p186gCRU59V/hJIsA
EXwY4j2tTYlwhJgmep/g1QAB0GMQmhhWA5bHdlEIdlW0j9pl+FX1NGt8yYJVIAW+oLp5nPzIuzfS
eSrm6ldF0va2ZwNO+EyR6dByYTge74jFYZFqqmwj8v4C9THr+akUKciWQ5lchCvLZcIE3uUklsRi
Wccq2Y9j9DqNrHFL2SHQCdjJmWaYFRrjw3ySK1syI0/e9eOVid10k3Fk3Jc+LpByADWQ9eeWnEYY
+IroWCZ+cLcYJVCj/Fz86VD3FfZoJitXgtgtrx9ouqQ442LZFYdWNN/yxRLn0Btw4pQ2l5ZQ3IBX
3omxpbq1KgxH5PhQvhsXLUYkWqIGn9LAZbrTUVOeFUX/wMDwGqAeBV1sIaTBHHHOU2O9J1KJhk5+
FtX5j7TEvq0qx95FzBxmaV0idxvOCspG152uaBJSe0nnxYvcrUQ75BlQ3El7nvfwhsvQvv43qSVd
OcKXZISeYwteyscayccEZaIES7YekvatsYrnVo2XccVutKSQhwuy3AiiScWRYEB2p8gMNVOjBd7Y
X//6H//7f/2c/mf4Vt6U2Uxv619Fn9+UcdG1//lL/fWv6v/+r4df//lLG9f4ru15Rjm2tuGICv7/
nz/uYjb7//wl/s1SpEbUAQkLqpNezifI8zkdOFXQdU7IlPv8avqDqwlbYWP3pW0L2/7zav2AAmNM
VXwMXRFBERaJV+xiye56xorSPzX2FN1/fsmPblA4UghB55rLen9ess57CHdVnBypNizCQOgJeCfE
lP+a1gaA7OdXMx/coMO0iZ3Odyi73D+vNlUhktsqT1DO4AVyZKkPumaXyXFnXzAuXH7NTeI8fH5R
/4OLSiXRbvHJO8p/d4tYSgRGlyw+9h7GbwbOwaqRDF0rkns2DkAZ1Pih9xYwoj7MQqXnn1/+o1+Y
ebR2fF8bo/3Tb/KPV8idEkXcWjNiEZAtiT6RsyFd0b0XwDt3n1/qo5/XJc/HYWVnQvf+Ujlq0dCK
y/gocwi2wvJd+sa4S9QUP5gQxZlJCQ3+/Jrio/tT3BYP1eeSnvPn/QHMRxnSWclxiBKv3rWOAmGH
eBgx/EbbqXpGjx3+cLDPgF5LT14o2Qkyp2i9nddj7Pyktw7Eu+FUbc5agQuF2jzxfnzxZ55erfdf
suacBdZE0gN0Tm/JPx5DMk30CEQGxN/X3aYcE6bxVcQsJMfl5EtlNppstH3N9rOeMe6fLcOEycjn
JEudgkxrKtQ6Bwiy/fwP++iZ/f05OK7tKxacP/8uB/ehWcIpOcaIjp+hFcUXjT/BiO3aahFXUaQL
RBDEqHZfLDYfPjhPub5xHUe70pF/XnkguYRRtYcavpAkk5uKKZEtjqPqoVXVp3hJYAvnqUXZXGKx
Q8RuE1Xg5k9S4dLB9cJRyqVVbmVl/8U64ajTUvfucSlb+L7NHsGK6J3eun88LmjF3SSjITpmiaaw
m/0QDe+JGsWkmfpmcQdAAGPyRJcmvxCo7Lq1tBKYh46ash9T2Lk7LGfDracam/6Em5IMPnlDRXHm
W9gaW+vOocN6nLy0fK7UbMOIQaS/T4QMf0sEXA92zAGo0+4JNJZ49As6uDhSi13RqZOVbmp/tDlU
9BoH9KtjNObBbDLmPnapq1L8gmf0V7IbVaItS6g5jpTS5VryCQLr79jVzwaf4PAO88bOicIf1dKI
c9cic22eFZLxpq6vOUCSAaBRX8kZJKHyInyBVa1ShDKCzPa8rPU1LSmwwk5dHobOlE/pAsOlQU7x
oos5+d4Yn2xam1QGzMbWZeIm4d5Gk4oBIaqGdb+khhDeItm7S2AuRjId6PAod90WRN74wTIe7doR
a89DiD+6ud5DJK4uFoRijEZJk8eij1AazGaV7sMqJVDC6pp7G1su3gqsT+FBOHqgUG3BCW4wsTv1
Bulb+chCZe0dczLtNNp5m8cWK58tC6ORfgTJTjbjPJ+Vp0gRdK7qe+XWSMxBmsAjxCe5An0vt3Xf
SlpmGuZr2yS3s1dNqyDQBDTxNrhQChy8jjgeL6FxBg++nfXrsVL2ZdYUfNjSC6eKmMW6efJpxVEQ
YR2h7iyHFz1XBsYG0LesraZfNmr1kGFJg5mGOh8RLDUabaRkp3ECrkMk2RtsYOZ3ih8AA2IOH4RM
iXuF4KdcDQsBDQNmaywmoSG7J53m+3JS49XoNoozQpx9A74hzkWKawmFPtJ9C+3anT0N4U3rpPoi
92B+kZCbeQSkhrgpVnnSFgcSh0ZwjySxIn9Jj52TttZuVE4OqxJJPiCSYunAnZ4GOQat7VnSMAA+
85aWQHUrHmzGm6T/0OpFC6SHugCLDQtHsV/CwChIZ7csAml16C1r0S3jC4OM/iL2A5vcMBTZQrOd
dWPbE1ZGJA+9dz3rVRZkXbvpwd2iZZvzLeHa+qEHZ3Jttc1yQErsHfqhXn42hYOr3ZqoBlFW99tA
L/Z1MJgShah/yp7xsFidpY0knLcm2JdTG4ZRurr+CXEbjbC8wU+46LwXRYi8P17m1Ry8lnMLezcF
mFuAb7+EtRTsZgPOKk7L2IcQ6pCHmOJjg0pTOZzBDZU/kL0xvWjdnG3IivL5uW1nAjbQveF/0BHZ
tmhtr9w8xDEdzDFnn8nK+lOrr/d/5m0BWb7uiq1iseB16dMD8hB3j9Z+vIpTNT1HNjfk9sr+towY
DilEBu+Kxl33E+F8m648Mnb3RlYTgaiTYVxNBPt6dGafEDr0ulEahJdW5DUbXpnptyPqRn+xlX+w
FSnbsEc6KO5pyrwrdn3AQkXepfHRCdIkXXez0ADNvOfYx2jmDo145pQ2fLHUf7Avo7rzXCPZZBko
vtuFomQGu5DjtiRPz+Z9jUuS2MnSm+wvLvRBncJ4XYLTQzPGtOXd3bkozLoGq9iRrr08KF0zLSut
eN86BCl9vqd/UMcrRZ0L44of1Ih39+RU1mgQvvJDLrmH/DnX7k1mS0qkIBEPFcGk/x8X1J7mtOL5
8GvMuyLCHyJwZejojr6aNay2St37eB8o/Px+N7vV9EXt8NENYr33KeVZ1Iz7bneelZGaSRWFpt8i
3VCEaxVbhnbDG1+imc5Aj4KZ+PxH/ejtNBxUXCo41xPvn98kqhY5CmHrGnjvJpXi0SHN8mJWfUG3
NdbX+mTB//yaH7wzvJK+a7Qk/9S8LxptYw+CWMzk6JIecJ3ZtEvWEj8VVCrZ1/qLN/SDXxVGhlSO
x2ujOSK9q3kKEjs64DFUCtNyaTuzc0QUG+y0BM4EFNn7+fndfXg9mkQ2RRYlqOv8eT0XOUWmHCeB
P638Mz4Q4AQxwwtk5/6qB0T/xVv693v/rqjThnWFM4ovtRKnteAfRV1Jc4b0zz45UrFUP6beCbyz
OigziaV9kd9j9CnZOmoH9JPlNA2/U+qWV6aOyb2DzsZfWXVYkoeNtOuL53w6Av7XH8bSoASvtACU
9OcfpnGhq6kM4iP/yoxjXPg7KORQ0UxNswGB510UQxUP87H5/fkz+OBwyodLqev5DicP+92qFPkD
BjysmcegNdVTE2Y/J8AXa09MLkZ4Jvh1lJG05I5mkzRL/cWK/9F9kx3mu44+nQT+PiL844G0QyNb
gwr9SEzRL1HTsJq7Ck8KPvPlomSyDF4zDjf5iOz28/v+4GvmzMjhwya+0Ejv3X0DD0BxPod8zaPH
ikUzd+3KGMqnrjUixBKYnamaL5atDz5nrqcIBvJcmjn+u4sytO9rmfGYu4XIi302zM5j03aTOpGy
3O6Ll+qDW2SfMS5xD8zYYO38+VJZZO20Te2jEB9hyaeO3a7R+5CupuhXL3k6b1DFfPv8Z/37E3r3
Jhu+L7odni0ont9901bAa8u4hCTxTvn3PSUedmoLvQoO+qy8qIM+QmvmmoF2/ZBx2MgBMg6McqCv
nQXQXo6DbZtyVUWL9xzJhVHb53/hR89AnPogjnJpcXnvFjnECVJVtCeOPnap277zgSn6MNNSuGRf
vN0frG9G+K7HkkO7iZbanw+Acacpix7WGo43+sNQ1ULgnUgnRxhajXPJMcf6amc8LWHvf39Haa57
aiYrdbr9f3xRNklo8Dnt9JihDX30m9olVWDJGCD8v/+MDruFg6vEZwF5t+MzeCAUAlrFUcO+PSux
+F4tUVDuZo76XzSwPnqPKc3oYdFS0vQK/rylGQdKns1lwmZEEq1Xmhk+U1avkNzm+FYA089RaO8+
vz/3g6WJZggWZBpnvHHy3Q3SIR7sHEDnsQ1DyI1B4qHe7EmuRG5dDfMDGlbzHKdFzSi3H5HhWlHP
g01I1kPU7IZvJz83rnqkemetC23/DNnpSIaA9JFWaiyDZ6Vl5ecKjelVqGwfwDGAmgeP0EzIxV2/
dBw8ouHKRAkDtrTADYdLIkZ8ETcSa7lJp9PxA+LAXdl68aWLXyndDABNd5ym2tPJpLae4ikZ/E1k
5yBhhqAI+dSCoh12JAUw2Vlyjo8EUZ5w7HOiuXAypWW9heZW4+qGsPBjHvrkRmZjc/v5D/zBx+Ex
56I6pWtPY+zdixrmvVuapA2P8TgxLwQaio4JlnBZFuSRQM7/4oX9YKPz0ScBF3B922Vh/PMtmsp0
lEDcrEM2ZciIShXt/G4Um34K/D1kX1QRqRnOpRomEo286Onz2/3gu/Qh9tDGV1rRVnr3Ek9JVs1e
Z8JjbbmsBZNdIfEhbeDL1pX4oHPlQ3/gIKWE1PSH/rxRTGghC74fHm1g4hUuxxPajSkHR9ghtlFz
jZEiejDJcCZYXomGsKr5fg/RAv/u6vO7Pl3r3Wrka4plRe2KOfT9Lju0E5HOuImO0dAOSLF7LNl6
QRxUgUX74lof/cIcr9jxbONq7/21GjAAAV7C6GhjWrnRnSh/VOEYXn5+Rx+8tj7FP/MY16WdLt4t
Cyh8Bx4gLe6ScLIN35ZEJ0+IemDRFmg98/j55T5Yhf643On//8dy3oe6qFJRxEdI7M2e4Iz8uhep
xnaMnG4obMRZURm9NIqUps+v/NGj4wNVRMH8PTx4t3n10ivLhAbj0eY1OxQIK1d1OahdbONm+fxS
4sMflXeEMyt1g3h/zBG9Sv3E4S5TKxf7gUTBq8lGDth0Q7/uBqnPar7siz5CltT7EP5jKIK7tI1n
XDkm5zUufncTBr8AUASMh+SLteO/Xi3Pth1a8OziHP30+4MR620a4UIMjwHts6uyKgrEidFEMPsX
P4R8/71wIe37LBH87J7zvjip6oiZSb6Ex4pcVc33KiKsFIVPcJYS2ImKOpsvvdgbwboP5fIUNUg7
hSyyZ7vJF0jWzoCQsHC6Jv9iP/yv14FyjmKZj5hzGqeQ00/0jxdxoI/lLaC0j2RJ2Pds1c6WBSR+
BKQSbT//Ff5+3H+sGn9fy+W/YXMW8t5/Y5GZJjcLfGqLQom3RBK9KZKkQ1XRlAo7XNzQFe19hiI6
t+gy1KbX5wERyq8OEZuviOqWo0bYG2GPA5NRSQshth8jbl7TboswFJlh+sUId7hH6ephu5rs/s2T
aR4g+p/Nc05/z1/ZLSQxXBvk9aCP6/URujC0uUAhYvriwf/X5uSxNdnGp0yXBhTou1IdYQqwqrlP
j3LOQ+xMJ5Dz2ewl/4eyM1luHFna5RPBDIkZWxKcJ1Gixg1MpVJhRmIGEk9/nb06XX9Ztd3tMevD
kgQmIiPicyd3WCD+6ReOipoJnnnTvvj0nb/IiVWPf/+1/1Oa//ZrN4DR36ssWhx8F//9J07YXEI2
rtNsSGpsFUX3Hce2fImlfulyxtuFAEhqcPpt6pAgChCQV7Lc9E8T8mJ//7f84Wnj+8bJ4wuqWOP3
QSIJzpapTpjC9HdSHVeU7V0bFuK6haNP1cvfP+xPv3zTc3jSeLrvg8R//9y+rBuIUFW2N7CP9QGN
7tkER1+GPePoLn2Iaq9/8lTYvMIyGa9sFo3/8er6049rOT7Hi8Ftwfv9fAmZGhPdrvK9J8vwaCV6
uwMj6dAa1ML/+HL94Shj2MVwn6u+yTfstz+yUfUCYnGb7/FAJB+RYBF7OZUskv3HX/D+Hvz9YXJ4
G9NX4Opjeb+dF0Wne1Lj3b9v9NiHCV8lAbQxDWcvfq90wrckmvE/PvNPv8b7xUd4JrZhlif+/YfE
eaOsNoOTG9e5xTM7em+5Mti7odymmfL3p+aPH8YNiKKS6w8XvH9/WMX+cEWCON87iajKFVig5IMq
lz49y6Py8+8f9qdHlNOBWwCdQMP9vUntDM3ci9HI9lLHcVGQInyyIt2CadzULME33qrDcUJrEC2A
1zvh/u8f/3+qEI4nj/ym49MocljD+ffPWqIL9ZUR5XtC6P2BlU+UoBGXPS0C/ao347jIhI+RRyX/
1TH5w2PE5eD+N+VxFe4/lcP/vHbaUIPJq0dyX6GgZIbFF3Sr3FowlGFAmQfjJIb84MxO9fb3H/lP
H+zfixFX6KZh/34oYHBMHDoF+T4j8RJknYamp2bWpzI22/KWZJfXkeD4+4f+05L57VtDy4QDmEmE
xYf/9lBl2jC0szbnrBM6yY5fR0RXyqc3WsVXr2YfvEu6q2GV1mYisf+YDKF3LAfr4e//jP9Tjnk6
/6/3WYjtkhP//W4PsWPWI7vBCzjCSSRzpevPM+fRNWZBicy8m5KM//tH/uHXTT1tM4PhbuYDpvn3
E+Y1/SgItBYI40LobFbFtreu96tRYFKZ4zlclDAJd///H0pnjCfatBiW2Pdq7H8eLl+2BLXDodj7
qW1CwZMEH+282/dxWwWsrts74EPa9u8f+ocD2OJx4pRn6GS7v48RcqxFXZKLYt9opqLf2SrOwVGr
+tvfP+f/rlfwV7Q9Ssl7UW3Q6fz3TzcKgJghAU1OenR51uwYrAoaK7YWsmppzUPPmMRdTu2jKhgz
ajMAKJDzZK6XoFUJuskY6yl6pfI/ah2IvHzyb085hY6j89Jl1GVa9+fvf37vLGyadj0W3NRyT+8W
+V1JEOWEhMe8vBNk7WqSXBPhPXZOVEEIsQYyzdBU8nUejhp7vID48Z2H1i8P+S5swWnkTxeFpK51
OzzYEDuJuwo6Q4OpxAf7oP1Dz37PRvGNH1dDE1VbywOZENoOsTJYttYvnwQMNIw5I/4CuUER7YcL
/cICtvkw9iLceoTf93EaatfW8i1y4DM8GlixMERb12r3Nt3WdY89kd1gkdsP9F5Bune2WDJKyBUb
Aa7/Y+pE/+zR1mFbEQKAQwwnzr/B57krBbLoVtdtvVGxaYY4e0ObTXE70TfQQiaYsbX5YzK9duK+
w192kaeh2msqSYnSEReDtZPOnBXhCDAGG5pLZDnXig4IMJh4cpypN757Bam2hTE13k+WIgCyMhWH
Ttuy0REoT+k79urtIHad+Hnuw/AwUIcEoCnHgFxEsxbiHqgNwy69CtL1Tz1Cgp9Jm2b2eqqL7ibb
UF3JtNpwa9BpOkFljALVTyHaHRceKCuFZO834PBJv1XfNMeYX4MbxAzXH8qsKd693vTXhtHDpb2X
zKs460xi+dZ4G4ccixHD+YRNHOKczsZzNTCkyOmRYk0Os4oQ9NdOMTbWXzzCN08g/uWud6r61qVW
vHObun8w/Sp8Y6CQLPlxrR146eHKnd5Dl0jcYewMd29zrD7IqjY3TmJNey0R/S5KigKh4+BZLXsz
ovo0ym4qsLODPQygs2fk0+OkuZEFJ5Mjw3AE0GtIVFVYdVrEtU3I34OcXAJLSIZHr5daFShVTKua
6vpatoW4xuT8aMeVw+wtfYYyYINzr3htR7OtVtL1EyhtutMey3A2081kNp2/c+1IM1lTnUckrWQe
DpFm+3g44mrrTDTVwFYw5TLjcdjVtj5t6iTLP1BXNY/a3I9Hcir5vhRRteG71/60zWl+hOcyHM1Y
gHvJ82JKllCOIVVolt2lGzsZ46tPjNWCIqC7HTg5ug/IjQZnF/Uoa4JWg3yokkQczDq23Qep+qpd
sfWCIJcWJGksX3SncaLfuDfNEd6kBBEYW3N8xNwzbAee/FdJ0JhBQRey6uVVcXe2SldcfTZ+kqXd
RPrJbhr5QVjOyB/p4RLIyJvU6hfJ7EC4bht/F5MXZx29r4czc1vfXAF1I3EfsWaH7SsyQ1YaDDAH
NaeJfasMryenrw82azfT7MZPYV/BgChqvabVGo+/GhFitJoknqW4il00WuyLPs0Y1m8kbigU7lPL
SKTEyasMqEBWGOnBrWyWYGo5tuumrQS7XLlrrzqX7SnasT6+22jy96IglzgknlrBscI30nWwvwYv
f04qt5vBeiOFZCdpvGlU748c7PUMZjEXWw3UMuZD7quA4ysLi09RvMclbmrOCKfYt7FbXntohSzx
C5rWeTy2Sx6k4bMMveTCB5HzV9MdpQqBUeJijZsP4PcyWnLwzc8FuA5CdMUIbcAjzr7lehodGleo
rVfrKOV7wsLFtVd2PNCzLq2jW05i5+tDdjJqJ9p7QpMH3+qr5ygDp0rZ0+1ssLI7gsd3pFRVrWBC
ZU9uansXJ3QBATEr3EZi1JPNXf68jUM3pR+tiXVpyjvrlA3ez76g9TNq1htr9eU6MoFFLOBCDeZC
wJw5+qAktrQznNNQwhO3RwL8jgvfo+qm8m6LMa0bBRBE6xhyKlv6UY7GMtVSibWlY1EtDEyb1fiq
LRa6dImSsBRgxBu7EvleuEVmLiucKFsWfjwvkKxaCAQoRbf3zYGMbpJ2lrslfA2ZEhQt3w74ww6A
86ZzMJ4l5LioZi5Tp+lbGuvJuShdd4/FOnyL+5aXQm9FvMF6LoIg4PTRJU9I7JeNK/wcHv1ylAl5
Vt9BoHm+aBhf3OrJtQ5zrtmB8AYiYjpoNWFq/PpYINi0tPOvDWaQ50iO3dHtQpcdw9x5BmHgXGoG
kFd20GDqiMQ1fuSm3m91t9KWctDyF82BQ8OlJmyjoKiJeyIKSz10Gg0eEDoJRB68iFLUJ/lnlyZh
AO5n8erv1Yxl6H/ojXH1uBc0LERQtBn/rhoG38mbuBnzfQWVJ1Y816Z6H1tBOghZiubmu9FGWNYN
z0KVK+F6Lxrh78mQe6TJV83PlqMxnQjkLYUhT+Wgf/Oavsgye+6jYj/CWQ8BGIzUbOBzoDaUof/t
l92Hcp0j/rydHtWvhaouirT5Zs5ZWoOAuk1b/33CMJj36gOFKkqluDGXoW+xIdkMAC7mVTkS+svL
9mLkHChJeYEDf2vNEDuAvkpNH6qQfiBubBAr6APTYe2qbYdXFIfXNrIph9ja46EjxNMFfSpP1Ozn
UJprAvYAKzDS3vcB70hvcNuBi8oj0gjHSPeWVsNP0+332Ocon+1jn3dbh7hbM1e/oDfszR7tiUwe
Ct+UC66u76GE9Cvt7GrT2gSTslOABcjcPPnptM9a96325+82z75qDJyLMWsuFSj9JVCoHdjPbgHt
8MI3atn21aOIFYYJcVCgISBgEGCaoTT49+HdNB5Ey5VCs9a91q7I9rL4rwgKJ1p3MDWxLdr46Axq
lY4SIoZ1Kup+F07uCOLLO461F2iM4JZpS5bQaovHocjwgIFI1nFM6NlEVcasLnVmkIXRuoQf0ful
WCh3eGxFHjTSWOm0ElFxae8iR9WWc+yTxa33vV2/Dd0L4HgiMeETVFN9Gaa6WlkZlGJAWoUGX0DP
PubOWyrf4ruvP7C7R18MwNOCKGlgM5ojiP4FDnBF/FTbdFn52hG3R25ogESKBPyngSi0MeTgZcEd
so8r+LeG1AVLWgAn0hCSzLF50UK1qSLyuojJzlmXfLID76+8Jodtp8ytYgMWIlowdaRkPL29Q4Gt
q0ufFlCC2Hd1umvv2USVFYTO+b/Ksv1AmUaAl8xpzhnc5Ezho/YZ+ufShEsjLMEm8T8I8f4ai/wY
j9pHYg2/Btf5GcXaptXlT1VqSwySp5qF9EVcWi+9DAkL2x96qXa9p/b1lBxNfnCWCOUitYyzafpI
uWVymmNJ6g6QjBzVXsKIiEe2DYFfU+1np7oOSRlHW0tMu3awbnmNwnwa99mMNhIlK6qxn8gBXmxK
NIYC76w9PKiciHvffPkau6DNsDb1alvbEaTkWQ+0lLxjbOwcbFeWra0j3965Q9qtfHxTwMn+WXNB
feBuWGkIIGysUw+XtO3N/KMkN8Ds2PAiR2zwFMZq43nRbvLajcGdyu6qZWjrQcuKMLIMzt9pycLS
HkHm2dPmm+r/yVususZzwXOMW4ehjdcLgD38lVVpfWlOeoFu/OZ7MEtq47nW+HLaxIrsKopIof9D
5eVxkaAbKITK7p228b42pu/RNtd3HBrM0bVRzO9hn26aTP2EbbSKWe3zRfGdx+WDZvlfCjNJ07if
lgLkFutk5rnqfiuvfiOPxgDU3WnZ8FCD9IIbhfSH6LU+q1sL7IJsqnFXz60VXzTI+/WjyrRz7MMK
Ynek5pktMQFKTO4EROFc5FN9cgnvpHX6yKrc3igHAFj+Ms2cQ833i30UwljAS9yyuYUSnM7UnG3Z
n4skuSWh2DNieWVfeW3a2mPnIt+IkvWERS6HsFGjVb4jN0hWBBPskLAbV4Yuf7nttAX/viWfxsZO
XrxiMd9Q8Z7HEPOesgKhxEPm50GUttfsTkWHnwfjmZ3pOWah3E1Z+VHlFqDIpWLfB1f0ytQJpUWY
IQfRHYwexbzDb8Wr0JoTxiw9pMYtv3orscWudVDHcpaeWFC4JDmXgyjpGdy0ytvNyDdQw93JTxgt
DcM/iE4+JgVMUYKwC0DzvLxZs6KmfHRqPRgifVcl8VYm+Zseg5tQ2g8qGUq5IbvFMGeNuN8YZgu1
hu1q3sP8kTdaAecQhY2Ymo1dm0trMuDU8M1EGL5EU7YmLHuZFMYE4769Lu5+hm7ACVFfjRKHH6Ds
OdGDeIqwS3Rs6tvjQw1j3ouLvYOGZu6JyjQg0mwrX1YzCYymLZ6qrPSX0re2LkFvGbU7YiKwQ8by
GpfjDwHAI3YE8+YRowTrfy++0GBP8sjq9bq1pkAX7TFKzKspILy5/hMm2ZFYq4WDY+QeAyWIeHlj
8gzWkKaTDm/49EixuDWm6EFP4g0vxXUG17OW5UWFyRPLGOvO767hUL34ervGhv2puGCl4bwtvOLY
+uFzpsHarjq5Lufyw+79cVV72gY5zy6Muq2I72Fy1e8n3fvynYkQHPoI20zfkUxh/ZrkQObO5p9Z
5tcoM7/tSue8Mthjp7dCq2ICY4Ysa1E58VtaAJWWOuKH8nw/0hqMtS5ZOgWCotKxNvT310WsuUu9
Ch9TAe/JwlDmmHu2FMxlrUXrOOStGE/zSobm7k5abkEipnr8hO93CX3Fhs40sdqbr1RudGvTqCko
LQaiGVvqdV2hfCMlgn8+d5vrYEeHDm6i0KeD2UL9h96RGcOpUvHWNrMd34PAgGUQOgAoqx7/7tg5
O8kBPPv9Pgl1WhT92TRoyw3W8IzibtPMRbKEtfvFBX5XDeQ5tKw7YWp5D7PsAfDzGzctwuvF8DrX
8FemiOEaCwZS3tG8VJhxynjHwXoqxLDRO3tbOi7AxCk1g1LRGYskU6gUfNKGN9IJPypCGGs1jxgF
UpGutCKhwr275Ez6v+0LxFdI9Pov9hBWU+fDk+GKNjacBKZ+kYP37gl1aQvrhbQIZ7xhvdijd8lq
FrB7dyVBobPqvx0SoHopQ+Ta1mj7YCXgRM7y6tgn5hPeH5rfAEQEVPIAY+bBlRW8CmPtZvrGGJtX
fn98eLiawugg8ypwxHAlM/7d3Dv09IharluG668jfXgyEWhgCn0x+tjFpNaeBCeybKcVYeizNfdb
/uEPVZ0dJm/+iCuehn72vocQEZ7TfTCCO2i2+sUZEOh3/3nRlzsxsUoHGSKALv2QIW6qmW3dM2TE
AMg4J2m/yzsESVl2w5pnwAkoSHRnX5pbpTDlRjrbWbry/Pwpn4Y3dBiPmRePiyqfPhpP30nNO/Gi
WSFSAxAILNc2QaAps99J5664pAxDeIMIjwcGNcPwEHacotyuD93orVRjrtRd5iwMQsDS9mnmmBJd
rD8dy5q75IgZce136mPssnPruu9ZBklLaGetid6qqAY+oQ9ukMZ6EE1y1RTxS9t0VHvatIPv+2KZ
8Rd8BQ4XmBsmzxIEGxi9MAWpfzudz8sHa8XUeqNb7UOs9+uyueN9zFNEMupSUiYHDjPiouzjNd+U
YYnN9RNw4aaNhpMWUeD3yTchsHcFCZiSJfIXTqVfSwzrQc5fM+ycQNS8iGBkLInO4ioH7MDtHHrp
9EU0cmn0/qt7P4O5ge26DF6f6ReC9dP4pfIhoLO9/GuAgaJCe6tzFWGV3uagxbqMiJAsc1N411nL
gV2m8gFY99Wx06uL/8e2sW4VhoTUf2cBEKxZpF12AwZxkjlU7NLztrlHc5Xi5SNp69eqlBs64g8d
5niWbMetaaL3ks14HbhCBExcV/0IbowrAXyE8auaSMWrTudw1m06JM1l8u1DOdk7WdQnfxxfJqh6
jp4HTulthiY7apXknlqZAV/4GZC+DWFSPulZ9dyydQK/HNsASfIFq8E3zyh2qK6Xhui21pQ9tGm8
45p36Iu53k+d+WpQLa6UK7JF5ku8VlhmGyDOsWbeyrI4EfbcpwUYDgaoQa1BJvYyb5e3BJdrXZxb
GE8LL7X2bmoBHrEuhV/dyjm9xnpEeeb0h1m3Pi3TvZGiu5njnaLpA+bRUad6WW9cyGiDOiMab9fA
6YfZOLsFMCq/uf9PLgbfkUZk4YAlJRi0KO4bfKWsoXLyaIpKP7XwN5YtIE+rcz+UyAA5xMjY3WRn
J8MxbK2A9t1nbvBC98z2wzLrG6/AaWvxnWlV9IhuZS8VxG6U4481OabBmBEXg/EvlPCBmNgP5JoD
O+UbWCbmup9c7Qx/wF97RfnmAvgltcDritfninv0SUrKdJmeJoMw49yUvzT+fZmVetgvgPJZ0CHx
8WorrZXb3ps3aXnLkuol0bNXi2jkQkF3ZJwTM52iHBSOeTLSpltZKkZCmLrZZ2NhX9A81uhHUC+e
/EWu/6JFZrN2OsRjRu8e7aEOnBHAqRdVD9mAA+xOta61wYV9U130O1u5scELcyzwMhC8hxJrSQLw
UgF/07WQG2r/Bt9/DdwIXr3DHZa0nYpAhYIjyAPfGB81G4XGJOuvwRs3vantNK3ba6y5LKOuI2nn
9Csn1VA7KZgKhZGguY7u8PvoMkbTg66pb3YwgtjKtxbGabPp193g3dw53HFxl4BbybXVWvhUzxEQ
N/3IKhVwXlc/DsQPpZ3wQ2XDK9mRmr9EfTfk1kg0C+0ODHIwL9bGqirckN0KTu0u7U6pUhczNjYa
ebp1bBaHlIdDpVxWE/kuNTrUurgULR0oAzlO3umvXK4ufZQ4X7VjPfQ2tZqJyI0S1wMiZGvwIpDR
uXPD1sZ8vvObTSuNj0lqroTl7HvmtpiwuNDe16/Lj5QBa9Z4A9A0PAYJB5kgzTiNKbiPQg/8GZ6D
R9+qbLqznLxD7FhUOmR1Cb/cA7KBsmbcAPFraYLpmrz0q3d5t5YzFxGSvLgW+G+Hmlts9yY1kGxD
R49twlsRz9c+ik/RVF9Ibpzj1lvONClytqF0T50TFYN6qNVbKKqjUTYbqzOpXey1BhPQnJt4y9CK
J0p5/dGfs/fcs3/iahqW+aRCsGrs13aJE7C2/k47kwJ4WPag9HK+7LlP0JCr8pEG+w+smS6zpGTD
kRk4kEznzLimiRrWqvEhgEVHyC/s0qbujc4ApY9QN8HTnmaUq9LzsgDjMl0+pBCyTrfiLnlxS+A7
PiV/bH00vTiwA/ZSDPgqsWXMwACcg6ElsCcRTnd2tne9fpNO0bEwwgea1Uej6H+1HT6I1LWeE+wi
2Lf3ELuoOa2fEvfAcqppM5U8R2apzqKBjNOg0C3dfOu0lKQl4P2T7EA2Q97iBaym06jFb4Zmf9vW
8MNuuZmZUj/RO9z2jZ+tzZEnogUr1oFPibVr7ZXX1KiGBfMn9CEQRxujCWZNQRvtaeogXbdkvzM7
eUP//sTbqAgwHAV5C2q2sKYTCyJHq5/WsqmXM2Mmx6flnMbyS7jSWEaW+9KnYk/A8cgrgeO5q5n1
h31gSQ8/L91gEOsipn6mvEhGg9EPE7Xa5tYQ5ZRczbS2IX81abkB/rDmO3OOQ/MLwxaHWZoC/Ym/
LTq4C6Y4WCJj+11rzLVDl589UbgmkwLkzTY5a4C/nAgUMSidtNKipQynS0LwEqIrHcFhem11+DdT
iMNnkG/myD6a5nkn3AlAWBnSTKK8uvlMsBgkLnKR8Ccx7teo5gvf6yBqUpBIVICVs3ci83ugCGGR
0Ni3tFTp2McfWpa3y6ipqKYQnC28nktJxZZnqTqyp31WBOW9QSzu0gdjPE0cPb5RqdPUdPbCGh2+
fq29tJ0xXeYzdUKpUSlB3rtpKifeatH49EWycHLgUkldyVWXRweVjGuzIvSUVN0XF7/T7ImnNAmR
WOXe2eomKt5J3khuTCthl1dOHQvYi/wEVLZlAsHgNoULlwCLXLCmCExtAGlBn9G2g5aqGyLTzuDt
zLHqEhXge5LOA+d6/dyojit0iQFeUnMDTni0pIQ9gx0p6p1HbIc80nQdWse88nD8NFRyqJwusHqu
FpC/Vn1YHC1rOOah3AF7CAAtw/Z3H+ZRXPSpeWHn+y49uArINJ5Mnqcif3XvK3YzAild2GdjpiMh
bW0L+WFVuuOZuNJNRRxOdcuFn2eOEniF+AOKjtoTvYcRPRsbfPM3HCNBKZsXOPBBEyPm8Rv3pKf9
Y9RmP5MYvHWYzt9pmGHiSFdJ7lABxDTttWVVeGfWGgO67YBwAN7YZXjNoFe2AhA+uqmFX3tPon5P
3XxaZswrwfY7dC74HAwFvWoWSLmZOKIeBpVgPCHGuEwVk2Ez5sipm68CPF3A0o6GY1XMq1RlVKXz
3Vo+t4LZEfNOJq9r/pto4fSzXPup+x3OoFAAHUNWs5gCWrRqTf2tRYM8DSP9bHe8xaFx0yp4erWR
H72hfQS1elJQCHKAWnZIiSrFFC3iQduBN9mzSH/xvPqdCMlystRjjEQyBjFV9u6jz/tBSH/vZ/ax
NAQ0/mHlGLgfUditHcE1wI/3Q6E/K4uOZFoVNPOF9YnxA8VpOu6qnNFXOvwzU5af9PKZEtmEMazk
LR+1bdXUvInvuRv+aP8UAzAATLWKLPXKlGVTDXd+aGGt3RGLt5E7G2PCWePzv2am+2B2bbeYyIAt
xrF4AT+6M2hMO8jk3WS8wi987LBtmH52MBp/PzWMr237AnT2KbSaX4YRvhRudZDSOleFuhT9RGce
7CdfVaifOFxntgaiMWBUuHUSuU5z+YrYNKjM4diF1hKm4HYy+l+1w3JVNU+vqT5CIXXtWxQC1h8l
RLvaBrynetigExOe9jnidaNZKgoQ2s04RiODma7LhZNKmQQ5gy/21l9DvWHBZZ7pyxTbqBlYFaj6
TVxNzDMG/zqyVy4NEz4ykrZlTkG+oJ5Ll1apj0tD1xiTa1x5EQklToxnqjk0lnUWPROExOKXMbUf
etRSvnTvBU3tbtB86DrmOZLhzvX5oZshkGm4ytVduGBYPwEcVns7L4GrjcxLEuKPHsVliMbdD0uO
OpeNDd9knhoP1zjuTnCTUdzWl9ikfzxU9qLKtC/dJ8GSxNFea7XnSqt+0gc7WyFKjwFNfEWPZ2gM
3tqGcSFRH6TVvJPtTC9kPMRKiIUX1TgJIwpS9FWqe2bsGi2xY2GTrOgOFPKiFGVzY/7sdJqIZVvt
MHVvKZY36WAgyRTeDTnetuPv6OrWczgx652k/VikzgYb8MZL7JWb+s+D9H/1ZvojZz5Vh8VWzPge
fRj3lBbJjvjtl2WUZz2M9KWVZ7d8EhBzk+FHho0PsvXHgC1Bp4M2SWsdx/pJooYsXANsX/Iqk/g6
+/F6GEgbpRamP73MP6CA/kJU9eJAYVzk9Kwl+OEJQr1XFtv7ShsO+e39mwHz8bPRv1n22IRjrS8S
pcA6DEwFHeO5SHA19XiT6c3dO1f5p60BRnarClYnLBEWxna+9PwF9d8Dqzn60nCchd7pMN7iu7e5
rfZlDBENnMWzMNTBc6LDzAV/gGXI1SnRAvp/H2YLthM3ESF5/TJ01TokVEYp0O60yfIXej787Cbn
OElDX/og/5LZgu+RXGKAqeu0YmJmC3pIfkCD/AKxgJGMB1yiWQ2TuZ4nsW9QKSxDC29w5a36Qq7H
0lzNtCFtVtx5gtRBVOgFUuSIWAdH64XFymutc/9RDSI4fSEGd6ui4kejDVt4n6vUIrVs+19NalJe
1S67OC5dMt+/sMJ3RkD+xRj3ZdQ+K0/QVuJQ5Zd2YERsgn/28XQreA82arayNe9aFt6YxM0K6W0k
3rqO1yzrOtYvtgCvOLy2FTQ7/sMQ5F5+a0LWL0dtnfo+42ug5Z6fnpiun1gR5CWmMYxyj0Ucv7Cm
sx46FSCDIikwnmqqIEmR32Yk0iS9sREURIPjxLuPx7pN4xOiZ98JxiRMZMmKf5mOh7RsPvnmf4lh
+NGqhGcQd3YUbdoKgC2/XORSXvru8BXIhLMrTO3GSw+UXrERTb4q/fkhdNWaV9SaJZbtWIoHuAFU
ce0R9+5y7HlJejCitDxAXLV2pnhNOnipYajtUN20bfplywYDw8jyQfIjzr19P0+fXfGzyoDf+JqF
eqRcWrSPuI4kL8RLmZfkZ58SJ6T5Us1ZACXmYNP1ApoLDzc8mSNyDTDNOh4CyYB3MMt1nBjrNhlP
MysAlSVfZiRPiTYGvjWs/ERWywZtBbA38xH0/Rbj9KIFk8FrBtWspGjCaLKlY8OL3B2Poe9DJ/ZM
GKOMcN0+PTijvYaTtfA7ytuZvsGcilPDS5oI4NKN+ldbqwAvljuD1S0n0Z/CaPrVaVjQ4EO2KTAQ
9VZW0cn00GDdNW2jEudxNh4lVGgELigRdWMDPn4DwQXPQXwYdfdsMpdeMbUEPaRt8s5HVtIvWTda
ck5ckVcDiDzTBwjbccUax1PmimMYf5ejcTAAli0MrqcGiNheU2fFxZCZ2IetP9OOmB5Gk5Omae0D
bKFtCPi6KYrl7Mvd1FUgPinSSHR7+fhGIYketOJy2tfdu4bSac0CS8umoXs2Uu7nDCYwefyaeu8j
T8pwX8p0rXX+veW3V8Jc2so6+YXzkFntYw3sD+EXx0tXPuRhd45S+V1nNELUsMltQhTuSIemGr7i
GRi03yOr89a2a+/ZcWTR6F2qMGhgzZiD/abZrlxMXNl9NSUL3+5vbmt90ainlTbhovH2iUoeI4fy
RtO4YPWcTTlAmhepmbwvPfoaeuXi9aAMbrTuyfDk86iHb4kTneaiWMdW9TB5/tM8auTvou2Ar6QV
JnhchuRgiFRsnNo4eibD+WDSEjfM6mgb462nEK+RvYkKgf3sLFJ2MgEiinXvqAt7k/u5xAYDO+ze
79Hr5inU5YoWShIY9nsdlg+W3eyUgZqi87B6tc/Z3D3rRvY4V97SBCNM45dRSPWk0ohGSPTM3EQt
fNm/d061Kq12rSoDc3qJUTGKt21UPTEl43jTsyuH4EobGT1PpsE3X8OMpKFHj9is60L/VZS53Fgx
ZxhMeOPYlU3AguU+ZmHdanz7B1uC4B4H2umYheCv4f3wTjL0KDZHKo8wtceDa9b3vTTuRllc8Iel
icyMj9aaOij6iSqn0KC56bXtD6J3P5XmHyhUV7EoiCTDFuNlFB/dirTjoH1ms70bAfpsqcg/+94+
40fa4m1bNm1fBHGv1KYoHB6JO8+zsk9DxBW38MvH2fS3xZg9dnm4rFx2zPQ226d1sW2wMNM+3bhh
17LAUIENRoNBiOSRyNyDXoqN0uTRHfEYKPpijpMsNK18yhPg2pX9SOroOIT9mRY3tIfavLL+xIqN
LZkb+JwHVZmyo+FjVgFQu2DafWgbY11mJYMAbVE7JuWztUmLIRiH8tFVEYWGCQm0+3+UnVdv5Ea3
RX8RARZZTK+dgzooa/RCSKMRcyaL4dffRb9cjzwY4QM8gA3DZjebrDp1zt577eAW3hNCtTSqYWVF
7TXIFQmnzN9ysG9r3ezXfcZqT7ZVy2KWxVtsUOhgCTfxjplllbeGO8kHRQrjHue4t9Vdhh3c0Sle
TW6dA9eG4rBjVMNnQ8fFERopyj8eC0KcCfYf8egtlYrCNzkhMic02uGVq8b23RP1L5Bb2yArNzZJ
vJB02RlmwE+iDvRoTm447FuDOUUvgfAWN9lPTZJuLeJNXaOyMI3nWlbjSpfViwga5hqUQg3DA2Ii
Lk2ak+UVLrQGJVzz1NJ0yz3/eSSLnVVk7bD/thAtp7K8asiUQs+4QiVf+G3F2IF2jd0xsy0XU2Nv
zUjs05n/SqHclN1tRywF8Vshlap5teGviuCViHLYErT9IdCMdrFGSnT2NIjKHaqGkH6mSEF7deFD
bG05+DDbyniitCRYQwEhoLZY6Rlh98weO/keVZL2YnxTmcmFg826i4m5yqy90QzT0tGuScX2UsGH
W6WwTxaDSu4cIAKL2iqIzuTECELznMyCNZJSQUszgV5KBObkPljXdpgujeXtdaUt9H7a8AVIOPHy
TenYgG8N9LDuEUnWB4eG64jcgAz5TampMxQXTHRz45lY8L1fU4tmSGyy5MQInEQuM+cEzGnUKOFX
JNqDZog1oe3LNI6OyJPZhwv9VXNhVjoU7uARgQjbL5nJHDEQ4cWAUKp6aMcwCoOkuU5uyyArLJYE
VO3gji7HgmmtMXBW5fxqcvYdkMaohEINmkjpah6q6W5PW2T4xbLPwZXoZvlZB8ppllHjUQa7EKw/
Ml+Tn/Qys1+V2yZv5I0PJ8shCgyx9Ji89GEORhyoi/OrwaK3k7YfSNKji7J+VZ3L32v9WMEizkV5
zigUT05cOGo1kRWXHmsQJgh1NW06CFUaB5GSs7ZRpiUKwB3uwJBQ0iQDGJo/qUCF08L75Xpv5nj1
M3sbRcYO0NKv0nuCxrgiIH1FZtPe6RmjWUHLqblXy3Zsz/ZECVJ3EqRwyE0gnYYu/YdddA/RMA80
6/ZIlXQief1JR9eL2HRmkBNvH46XnNx9XZK7VkcIz20xs9smkgPJZYo9XuxMrpwqPDdDt61sQKhe
tHZMbTlO3p2grSskKKDW1De4qLrFGNApGifGgEVN2rn+7tD4IRjc2SYZO1jcXkRYo6kEwdPJ7om1
naZOtWsLTnRpZxTLuq9Pga69M/IAfwEjc7ARdHgJ/NgOEQ0TaJ3jdI3+iqTgCyyMNcNfj3Z+9iZG
/Ufl1ZuRSYBy4eChg/xZD+oa6+nPMBDZOuysI31ZmknBp8dwt8Vg35OSPGHMYndZI5vl1+SwmcHx
IhYFYAoJCyzk7kSLu+lvatVcqokjkM95Efvfkq7yBjHkqmIwjeqTSbvJ8WncaqhKOEyDjpjOtTCf
wf3tisw7Yldai7x8E1H9OuY1VLD0zBv0USOgZXJsumsE2gvXSbb+6N+mg/YYtDOEgpUnGtsaEmp8
7qNy0THiqWr3bdCMjT0jfhOOa454CF3tiXwJqpLgjm+106IOxIuB2lxfNjLfADteWnH7M80nMNn2
TT+n6NlEMlbpFUUknCdF6EJZYSgQRC2GWzf3F50XV2sLjEzl5WfPKiHBAg+MtfuhZH9p4uDYF5TW
GepuugVqRIagd8tg5BIZDfyuuiD3XbHDxeeg5wVOOVOHhVoZSbszekUMOm02i3rCtmxijPVfZuBS
bDPozut3YoHPmcYizAswiop0epsegbbq3exx5NCaKCJyG2D2TsutCMp9aiIFlKi7JQNksxCPEHiB
oLtEHBiyPsYTxIgwURz8fXlGJrpJO5YfgAnovr1DjM6nmVBEQ6a0dbQ/mf/Kt3rKhwy9B1PJybmh
8/OQtoQi+OZ1JNUTwtJlqBABprSpKz+M6N4gwcDzcNMhU/Am79Y1/R8JJrwoqNe+HS2V7f+CHF3Q
rMHxWNV7PUlPE1H4Hlmh6Xg7ShfVIKxoR98HvXd0s26N2JfBCV0Hl8U5G41jMpmrjFdiiRrEvZkK
GvqFc9uX9dGus5vIrBZDjyoxrd9lnD66ZTwy1WjydRPA6irn0RXIPzllKxkn+4gp0QLL03YckKeE
wW0zuG86uCNETCTP97fsH5u+qVYKaQekA8pnrEEu6LTFqC6g47fKPTVaflXKxexHoidx6WXrrg0I
SrRQxLObsrL7sbYep2kNmX7RWoCESnvdm9nJqa+YrR7KIg54LvJnqvhZLoXwqWBra6lkQaf3m7K0
UDh1CtgIPycOB0ZpF0+VD4Gek/gaNksxMCL0vduqZ9/rBmvZhuxBys02JXzcuvAuvvZS2M6WRC2k
N9WOY2a0wnC3qcfxoUcTM7UMtgJP70G1ZKTKLD07aIGac/hEiV+P6Vbvk0vLbx0F+i4j0t1vaAhp
JVuvzQZOI4g/yl2KUByswX2NPHFrdtoKMeOh69ALAgiLGyAukxE9JwjZSFvcoTlaETV5lYW57g3r
vSI8VfcQEJJevGDh3pWME6DYrAfzh2ugdScfjRkadFiGCGc1MPuI+2ZVm9BYSv/ChrKt4A2jQVoM
Q7QnRXZT9+62ojHDRrwaMJ8E+vDoiJ5xdNnAJnK2UjUsr9UzhAJ8HYy6LEoGpcalB7KU5h9cVv9A
CPaqUtqLjOU9XagtYVkr30u3HmWkNCwon/x3fviDJDqegRh1WFfswlltl1EJe6q6YVCDVrb7mdWo
7bp4vI5utOkIdQxk8ZBy/FuoWh7jvkYK0588wvr0ur6kbXY3DTvesWirBpew7LyUzJh1mo0PdWe+
WmJ4dwNGIYpGi95kqIWjB2FV5woPAwrOf0LoHSgYMjh7pXaNR+tzQDdGdjApxvY0nquRo3rd8OL0
dr7XCQ4oSqJ6I+eYN+LDce2WhCY0srOY1FfBNgXWQm+DkggpV8oYh7GrAYo+Xut6eVvG2jNpC+uk
yg913OyBfZLMl51I6jt3ob5pxQw/7z/iyNyyky5bzDT6SD5/hJCOYNx60Y+MaXM3PXqdezX8WX9L
+aPaQy9bgNWmuh9V8MOJFbNIG/RMchDUI6XbveYEfzIy0WhjGd5zZclrHhbnpPHpSHfHCBtaWnZv
BgmyjocHy9J4n4MWEWDPSz10hJYWPBd0Rd8TpD/LPkgZBcQk+xYFNYELBoR2RrnqevchEvk+MPyd
TUeXT/3AkOdd2bTWnUaxUQnqaDT5NfZuLTEfMjqkS0urXyI3PObmcI07uk0pFIrGgOSlbjBacPiw
QpqBpX0aSpeA5BTLXy60h7pNfnSWxxgmODYQFRZ0tO+i2QIi6lu3CZa61d36XcepsuEF8RFZhIHP
CFstCVxi7D3QCiJhR984dQcXa1b1tSEUvAZt5IS6qWlQGVZGFW5gz9ybPbkmKYjrVVnkEXZBOW79
0trW6FERz6DIrz5T5tdjCMWiGbtsKSp5JKYXagcQEAt/zJIy8eDVnlpapPksa1Qelio+IKN+Ov2d
7SHUQL7H93AerNS4pwS6CWTyWeT9mQgMwpaztdcoDtzyMy54xVklLj6igaggSIpMbnpD0GYrVHNS
5UfDqNuNIhOv8epfYS44Dact+0UA/NYFCoeeECLLQLsvGh/tkRhct81v1JA/jgk0YYtudkt/le2r
sdfa0M6F/W1u9BcLaVFZ2AFjtP4gAzvdloZz9MKRHqR7Yky81DKNKpTfNitpRUgT1J3ZJoceXA/k
qXYD7uRYs80wFjobrGRQKX0OUwNWsnxjJP5Z+PorjLV8hZ5qOzQdhCGXdqf3Sv7Bum/Mg0ojqsqZ
LV6RKwFT5oNGCNNCkldUbp8LMQ3LOip2dikQ2Uf+LBdD6lrnHq43B8/hPP2Kph4XkLcNnXJGezw5
NfPLtDDuYsrctEweZQ9uG1sId3KfZyZ86+keZpNclXamb5KY2YlXrAjj3JuFhBbWjkutTWevS72F
rTX/6ibCZMxHioF2793HRkc4TkinMczeTbZxlFbriIMSKc1LzxE/w6w/4d/fxHZ8p/i/6BPF7tRu
YDA99CL+1Yb13gqAsSbjxfGbix3mHEKsW+pBtlCDzVbYVMbBuku6D8LHPvM22jZ9ciZg+66vENRL
p3x2mJelgp4aZv6Vwb1m6TqFTGg6RNJtPz7gV9nkTQ8mNcDEU/C6hrH+XtvFSY+yW4aVq3ZMbk04
8UZSkAdfbhmG0oTTj1PsPCcu/CNytXeZDI7zIcgfzUuNiL+q9R+GF/Ek9T8cJR9tdgcoaaeitN5E
rQEFlCe9dT9BKRXXSTJmTYOf+Pb3E03GVNXnIeSb6VO10F0ybgYSP4BlWpKWR8lmlt97qr6BjtHv
MyJm1+i2DKjm3WPfV+B8JH39hKWgKBCnSzR9TfYr4OOQCt0eijzcan55tBv7DDfsRkOZE1caEgir
2htB8aMC/MAQIdlZ0rhVgQPfA8ASLQKPIaau3lo+pj7b5+ysOIoqJEemdD+zVO0Yjrw1+nAN3exN
m/qJo2ai08Yair0ZU/EZNWv/BEssm4h6U618CXgMFq3m2NDgzXWYhhtYA58YvCCmp78KklZJ4jIf
c4FNRmPIRVb5tQ/wueU4dM3KNxfExLwYJeJIa3rnzPqYy+KecGljpTX91Te1j3GUT2k3UAwl1rZl
ODmOzWdT0JnvdPlcmtE6pR1kA2rTzBr3cl49+DlS+LG9zxpO+Zh47pB0t+spTMD8aHJYE97pkCtk
/1QQNHPPfAmcXN/pCQOksJ5eZNadKx+WYVw8F5mGiTx5x4bCj6e18abQM3LwvIcEQxqLdbQi3uDk
m/V20rODb9UgBMVjp9KfXeMgGfD3merUZoqttUKxcy9K9qQGeQ7jnGpTwwbZZ8PgrstB7QZaFpaR
5+tooMb262Kk2IQe4LraCh0IHRSnQmsSuRggCnkwZHsXheZK9IODUUisaz9l+ao/p77fVsoxkHJj
jHZx5CuNJtx0KOHXoNzvmONJydboh3wCYnDs2trJ1Fnolbmyxvp+coLnhkD/ZZmwENed2hqF2miA
oWGcI3aF1Dyqfhexz9N+fCpkXm3zmtMewrod/w3AX5+pp41fieNH8lkNdg6+NUJ3gl6zHFqDRb19
aZrgqONuZfZdH+IuWfeBhbtvOrXozH2DkV4R0t+CJxulTIOk0D9idFmjXpwzBh59rZ5lSZ0JuHFc
+EN+6P3kJAa1ZfdPVhmqG+IK1kFe/Ypn4Y/TbxzSFrPSLDnlsF2zrDlgz7kP5YQapkmOKDhfYG2c
kzD+0K0RJMPoHLLSH8CVe9UR3es6IuaO3vssEXPmhhukH802jiLrn8esBTxlbmOzu0sStcqT9Gxn
I+/EQPMvvXcysBMB7fEoWlk24idyebaSRH/2uoaJnKBCLU3kmaa2iHQUOrh7n6Xhb6rMvAFZs5bM
oOjCbQwEmAx83X0ShndOYJSbWJ+ae+QWBkbRlOWLlafgmed971adNG90kIKclJtNbhdUgnaLvA29
2mqs2lMS0/VrnXhYzX+TG5z5Wn9XcE5jfB4fU6Q3i8ipPjCvH4g5XSst3FVGbFEEm7taICqIQnVA
8OZtogFCsuofdbu6dXiKyR5n+KlHwc/YdFejHu7kvLDR93j1aP4ZrfEwo9Rw5+f5Dr9hv7DAdKPZ
Td7cMby6OkG2Pop8jKPTxff6u6LULnKk46NNNsued3T0skA32K9zC9HJEE3n1JEnmlaEP+JqlvoF
0uDR1WlaePj84RZUy8AYKtJYJUe2hhIHJJwH0HzgoDUk4aXARFAnjIlRxcsu3xVoOaHMP+aptgBJ
syMKditS6K5m/dy0zMQsyzk6xjD3tXeVhuHFqs9N5290WfOTqK0Kk2tuu/hVUAstw4B4imTCYmMa
lwjtAA938mRPzIKm3nqWNfJi7ANXknz9tSFwNmRW8h57pDmadmcvzZAKtm7gw4lhZbYcEFX02IgC
j6+t3yu7nH85hFUjgEhVb+OKZrWqWubkkvwHJ3hz7GIvxnQHgpjImbCjOsLk1UJNZYqpkIiaY3c3
M2NW0GOfODBecqe8iSZGeSLUbpSVfjJ3SJfDhKmzxLGg2GSxvDu9G67cSs4m0XyXTWjNXXVHcHAL
2ZGRISvThv1zW4rovmwbRKZS6nsEGry7ehFu8AVodHMYs8Pz2SU+X4KSjUcvtMuZVHjDvdxbtdha
SfvgtgDqM0QgbpMfSmPkWGTcIGP5kHrzAn4PUGaJUSdp9BfSifmcLLYEka39LHoYkVssRwQ4iRRb
x+Ik6wlnkzEinRRHdFO+2ig6I725tRUhqCqrD2ggtiqYe3p92y+9tv5ZlKimfR8ynUA0G+gBMGQt
aBfou4jCpX9Sq+6UVxrIPgIjVi32UlbeAQHVZEYrLPX5NS7KX7Jkz4oYAC7zMLCXQTJCKmypNG2p
flhsv4uWaUwnANIFnsbSUF8y3pIiYDOn6fmipHOfw0jkXPQytVQEvbtMjO4azOZZUt7OGEm7ld5n
a5EApMncU8nBDTcp4764ecpzF5cQMZb+8GR2DrHBHIBUixrJSIG3axeNjDqFJM42hhuQRz+7PLpp
x3HnY21Fd38awwzlvwveUJ/vh5NtsU5NGyPIXtO42eqZdlMw1NiGlAJI9NSjju57WZHxt7BU/G7F
YlfluGTD8SUeQKd4Sq2bWK8WVRg/je1wynWEjDIZCM/JZkGe80ag4YcfwFL2uvGXNZjPlH6vgTGS
r9JHJ1WrXRSLezXRQR6K/oNxV4fVb/jUBxMbmXwkIZp0GixLdArLU4W3BhPdcVQhBgcNt61TY/si
7pk2yvzA+v25MdTaV+K5JQKg1ctt0KhLmRTDMh7hdbS15iMh4djilwSgekKi1qk2lTWiiVJvOsK/
jPGQxea9rnL/Ghs8IZGo8Y86GlMe+Oi8CuEjRL8H4bkvMeg32sjbgU8n0llJF5b+ktoD98cknkIz
HhZGQ2lgEIHTpzcMkJheAlBcNbN8KsqrC8ISmhjDdpLioqz4psn0egV290Tr/yh84073OKl2jaAK
KeyDlycPvewoscbybmrCbeQ75ykDRJyhQqtLmIJk7zbWOC1baKu4jQg/HehVOcExrOC1CPN1IBl6
7VlokVBKIz+lQeH16a1b/goL1DWEZPwwQwzONaJgjrxW7C1ra6LRkfzyZJ6t9EK/8/FVL5NOskEV
aEQaZr7erFxR7Obw1xF7NTTPZUcnd87vxaYoOuRUcDh3tH4AoHkPY54/GzYTSj8BH46sZWYTx2XO
oENnplOXLzXVcSiMg9Voi0GXVxt2KmFdRy3lzVPifZTZcfJIJZHmq9nYu0KKj9HJnoZI/6x80g9y
dW7i+EbLppfc7a48X/caW4dVxTe619MR0tYTdobE665Nw2Y7aeF56MTPqrf4TZudMJhn5/6P0GL2
LvTpWqO3WRDs/hmA84o4rXPCOKJyQxutM6PudgwBDlHDeuh5Hh1lpHRTyWAmWTckGyl834sm81Za
LX6aKjj5DGmH/r1juTeK9EQp+ei42VWLTN65pmBi5t13rUaYXHmxpbnkdEhTisakNXUvfppTGGQ7
ZnWrwXOugf3LK7KL8sqd6OhCTdx9k/IvJBN64fbquTDEteackvn4oIf8NQrak4ELG7Nmg96S+RWs
nXewddYyyHDV1u1r7ORrQhAf/IjQ3LI+0bMJ5jXwVPrjvVmZD5VHVn0QV1dtHO+p0YdlROb0giQH
+h7YTKVdXk3HuOZp/+4yb9RlfAFAvyENgpm0g1spnVqQ70iok45Rcd3cmK1z4Vm5CUqxDQw7Orq+
Im4g6rtNNWSPGbuBk5Rb02jW6AeWk5Os27D68KeaX9zv723ZUrsE9UeGMtZ01UkZCqsfw0hXlIeh
R4teqrONbGzdsy5RCNM4QOslyuEmDYF0+zwpAIeYXdnIkLxXjQ6tVht3pqxARQ7Y78Fv8S+R9dhP
QtT0rFLvpPTAgJgwHcIW3w4ZDm9tR8i+VdL2NdBTp0y6jOTiduwAUIeWgY+4M4tusFwA9BnRTeAe
iVBkFJP7prTiUCjCvRsqe5C+a0+0711JjwhPJSkNQbvNgvDiuM2lYDGwx+IzwFPFE9biOhX9jd2p
B5OPL5FetQIraGse3c5Y1zFdqsBO8INWO2ztOBrJtQur+5pDAP8HYGKsC5XxarWQYs3ghDV6Tf42
ok8sDG48J1Ok2LDamkI2zt+bub3BtoR+KtwNCckXgffi9dHzkGmX1J/WWP/2oxkxQ2fs449n9FQv
jD6PutMfWpdGxCwMCljPq24dMPVLU/StgB4XuDz3aSh/ViLf6J3c0nS8Wsz99Fp4S6ufb0CSrBoV
HxIBOVOFuySG+CysSy3Y3MemWUPsg7k6yI0WWndJ2j1j2nvGKL4PJTxezP1nHEg7kTmryibnjUF5
YmBUd6V6aix/CaIJ539KX9Rb8Ay/6JX2qyMOI2zCNc/lNHM3cVs5nKwIh6tg47F43wF4XLUlYGmy
sfhDABo9aAq4ldPSddULsfWycs+Ff3hDiv2iGk+z3q/S1S72PmJn/HT0iNFacGqkIEILG60zHQdD
fxkyeYgyF02SufOJ02kLFLvhcIxjTnNlkiEEs95swe828cmdHFhrqrtIL3pqrLIzDh5eMSNDdZUg
m0BejCC7cZGfuT0fX2tvlEmmFmXc5GZn+L6LgFGwVNGlsGzWKI11HAZXr+D0MsZs9HFZMjJ1jOIW
MijHXA6sNXRnn0mxWYfnMu6e4bJSmbl3KoFTxjxIkIg1qRYRecGKk32MzB+LItmCjrtGQQ4dFtLH
pGUfpAxYz7zR4ZMPN8owhkeXonURNCn4ZHu4VhWPqsOYxvXKNWzadRAzYo1KXj1Kap7cXCFO0F84
FBKAoJ9nIwJJJfug1pEpGivLwwZuhxjV9Z4VNFnZlfejS9OHeAyYVLGv6VXCnfebBdXhuYhe5FCC
xxMrq/Ox70zXXJu2QzmSUD/uvdlrjM0eRUOLazvvniMB7hUldZ3Lb6Ih/xBfR1KhLslPNRDZuV/i
6yLOiamty+QwIulalibNdfr04j6vWQz+HnvzhyRGIvJ0i90X/o8h5mDOn/+Pf/WD0vbcmFU7cFIc
CHpu8DC3mCY1gWQKEUQU/u9BjFyR3FadGHXCEecv/68rBnZN8mOupwfgAaDrCjkCiq6qeyt2WUZc
ZZ+AVrXfXPRPd5RKlHATgFVC6F/uKKQ43UhjUnh0l/CcxHBmrxhzzqZ2/O3/fkcJ4tchvgBi0a2v
UaZdWaNPT7KD9PC+61XaH7BnNVQwKTExnTb873GPpKZy0pc6uZbya6InGVWClZocUTeCC4nMU9xa
MIG/iUean4MviYo8CPqMTeMiBIj//qs5Zp+GVUlu6FgPxS0xDej14lmozWLyNmSBu8pGO992Fgv0
3++n+FMsEzyDOXJXEIfzlW6b53Uw40OzQxuE+U03gQBPIiQaMgBfOurodpJa6Sc6D/qu17Nxm09U
8RRhA36YLiBQXHrfwUn+EJdLijpBYTjPhAv/9ffbASrT42QZZYfE9QVKDroXhFTJk7CKNQOz62j2
G6zxBEl+/u93wyHY0zRwb/Liyi+RolWUOa7rRrywMfOVwm7TnTEMGbmV42s1Ehg7uVh2Mq0HEzl1
tGPj3CbgzdS0qzL0ZCOMKv3mF/rDzeCD8KxjBuKvr8sVE3hAIA1BxbXeNbdhK4arF2jq0Y+JimvL
V83ToYYXdoPMdhTfhH3+4c0mQBfAK2xZyRjny+smUw5EEQaSQzoKompbNZEbrltbg/brN9/T+EOG
7AwTmYETvALOP0/qv5auWpGn2UY9T1TlOzQF7AHmfUTkBoFl0tnI1Jo2iUUERdaDU8R0UWXGowUS
ukUoiTW1GaeIBigUdEPLqqVpyaFGetUMjEuTwth5XqzIccniYiNt0S5l6JbvAlAkzhMLnBMxjs6m
mJrmUQwdxExcuPU33/GPX5EIaMeWOqww+0s+sDuZeTIJgphLrW2PPf/0nJZZS3tj0B/1oUAtD4/y
myVT/CGylr3H4YnWPVjdX/cEu3Ms2aM+Jz2KQhpYdbQRga3Wqp0IMDPQCw7gecDVBGW50Sy8UqMe
qQ+6u8wtLAZ3Og35BdMR45un6w/LHnfCtKF9QHTRv6YGZ42XqLY14UZYbX9JyapYxl3Iya1CWCAD
Sf86w6GfxfgVv3nR5wf3y4rruLD3bMcia1x+3ZkHsxJdbcEo6JwxwQCS9BtD6z8dBssLZUVoGzpe
775pw2NW0xqOvuGQ/PfFErzQggEcfV0XhdTvS1zam1qYm4R42Q2Dn9fWd8vmZy8SHwlrON7//dv+
92LcY+o9SG3z9vx1VRMjeRKYO91ZwuTtGpXS09AChNBkwj39/VL/fcK5FMnTLFQSds0/z+K/XmKo
NFMxWoG7r1JcqbYvrSutDXOTl379VpRVu2kdbVz//aJ/eMIhslm6LXQS3R1L/1JnaSYN22F0PJzr
MSmRME6WMh4KShHkE03bNj/rsqke8aYbh1jQz1UlkTZA27oz/PEAKZ1i6FwP5TfB6/+9G6huTUIU
dHYyCxDC779ylEwDYW26w48qJnSrUE90wyL2ITESdV86GMQ5MFFp//1+/Pf35rJUfzYeLRryXwOa
NXROozQmZ0+urbMa+9C+U1XTbLqWDNy/X+q/uxOXoq89c5HgH3x9haM8VoLQAnfvWai229n2x9Ff
bia/bs65D5iwdrOEtoRbEXSYm9+sbX/4phQukhWEWsHkFv9+g1vLLgy3CggqbZ3qHNYluY1NX+Zn
otgQqfz9u/53HZVALSyLFctgvZLG7xebtMJIa9yze6326j1dOHFlZUGB/ffL/HdVRMpr6wJqJmWZ
+EouG8qiLVudBNxptGePZuWmr3XYuZ+m3dj+JqJ8fBN9YrxZcY8w+O8Xt/kOv6+LXBxAAVdmzEte
7+/fkewBpzftnlzihji4QqF8E0m0S8i+RJzmfPN+/Bd25UrghlwG1iBLofhS6XmVV5VOKfiuGYMv
aPIlIzCCSr0aEJRUiVhlCVrrwczoxA3ZM3Lf7Jvb/advbLH7UHhQ6iD6//0bj01cYP9CLTJFynuJ
U/fOHoV6qRxyGSZkd99c7g9P7Pzj6vOywAtqzP/+XwuknFiHU2V6PD+WcBe5aYzvXdx4932Wtb/+
/mP+4YG1oaLorAIz1/drRRX3XZHlzMNZBzztxmKId5VBqV7/56uw3tscyVgBHPH1Hawzh2yldPD2
djmaxQptVelvETt6n3+/zj8Pw5dnE7cJX4ZnxnBM+8vD4hMM0PR1g6I0btpNZ1g/qy4on+gaezfN
IK7MJVEFYUi9BFH8TkwVPguw66u/f4w/rOnoH1gGTIdinJ/w9x8wM0kQ7CfeECv12ruyHvAOFRSS
LrGGgmfogM7K+uah+cM1/ymLQd9xOnGNL2W4HfYW093A23c9Gmln9tS6I467KhnTNdHdwwpLrPxm
KfjDrvrPgV43HPQh8xHg92+aWnXsBXrs7aNkLMITyZe4ZLKaTHESbfrGAbunVfdan6LNc2p6kstg
kJXcZ0hrMTbRjroP3IEmc63lR5384e+quP++S2QJs8QawjJY9dwvi1XXMLouOIjuhxBPFk8HgHh0
1uSBecbD33/1/+5zCGVmJifwPwZTXwkuBOw5bh1p9t6LUYnI1kVsiAt0YCpDhs3YYLwVCuUPoRXi
7Pmom/9+/a+vMlsBLBP6K9Q3HEz/WUj/tWwoICuunEPPfZTW1opZr+7QJKyC9f9+HUNQGM/lm8MR
/Pff3Cf3opymwd/FBfs28X9tspz8ilHpN9eZX9Z/v8wWdSjp0nBSXEGw8Ve8RUx0k8uhNT/EZGUk
i94sSx1RcmQcBytgsEsmu3UxBUxAApCy9gdFZfcMtyp+bB30mUT8DNFzkCA5X4TRrNRRRcSAJ9c0
/NhDp+jSM79270Y/Ge7YZI1rnJLOshCZi+I8qjxgVJqFz7RHm1ID/2kItroVBRlpi6rq0x8seVOy
rlTtnYndtA9DKfJgFSQBmU6D5TMEw0WnrYLCmUPBS0wG1gD8Z8nAhkawFri7v9+xrw87N8yaq1u2
DI9K9+vOPGtFa5Kl8gPOX/1akwq3iTUjOCZaY31zXvjPtsy1ODEakiLANaiR58/yr6cNH2EICsIl
VtshAZEBWr3124xgbYZdG6PpkMhmcyx6iyBokK512yqUr3//vn/8EGwrxlxb8q2/wvQC5bWiY6h4
wLNInHrhNN3RCDQ/3mTQETAx2iNeyrpJ6dC3ivMvqiuJAU22pfimj2vMdeSXp5Xy0uV4Ydoe9fyX
lQY3mOpyYaQHxOyIIx8r12yP9dCFZKaRxRmF+c/OcKDJI6hhT0dPEuE8RpBP4hqZofHe3dnBtiDi
Odr5WIc0YyJti9hRmYf6QqMz8d3d+1rWzD8hbWCaNhQadFy//IRjkZlojGR68HPpnD1nNuIufb8m
60G6Rb+NYuRAvW8NSzNNzV2rCF039Jg8pAjHmpuwoGZN65z5MmhhalKXv/l5jT/cUsmvauk04j3b
+rK79GwgaGbtFCGbf2c2RN1WNTaoLOzTd7IPtB3TzuhOZOoTJ5f2UkniXN0itU9FyH37+4cxv7YD
/rlbdH1M0GomzIwvpYWVtlZZl3566KoaJ0LlZMwjiAUbGe/3sXkvEWFWy1H6iLKrBAFV29D1XsrA
8/w7hM6gHcbZdhS1Ktrnic2BCIVP8BkFxO8vtP/j7Mx64za6LfqLCJCs4vTac7cka7Js2S+E7Tgs
znNx+PV30ffFajXUyAckQAwDYZMs1nDO3msjt/uHakTs75qicjGKhUKM68AI8xf8PwO9pjTK/lGd
zL64qkxwAWTNrxbYGwTGkcVmFcYzSpjRU9HPj+/8fF1bbpyEIb52aS/9grO34Ic+9jvbYJgkc4yt
vklOiYe/jQ0jvM3UhkJE4sVNWEvx2BMbfuXBXxqlDtMalYIlv/48vj4HhRQ5FpXezI5A9DPlrjkS
sC3mawfr616rZ55vpP7cLidVThqMONs720ghhZ8o6TCnkCmQPZteW+xKxELbfvYRvMfjdzj+9e7j
R3z5Hqm8UNIks0Keja12yUOyUCKeYp9uV5USbLJFl4B9LCHh5akbG3HlWHXpLn2S7VxukK2/u2wm
/pq+3T6156xHoivsUm1T9G2PA5z4e5I4X7McSGKPwmT/3++S5oXNztgjFis4G0iYez1nDugjeA0t
+M7DNWnPjnmnraQ+1Ats8ePrXVgO2ZYKTqoUnJZS09t7LOYwHVyvzk+wE/UJQGv42exwiuejhIn1
8bUuvEGqdJCKHMu16Qad3VuGoABDyUL2IxNpG0HVIsQOgSUOnv4WXaV9ZW68eD3iAu2AHhedSvvt
vc1ojA23pW2Yt8XkbtBF0ydsM7P/0VVJgoOK5KMrr+/CkCGTg4hnymhLjubZLQZAhGxjqjOw/p63
KyKANkEYRV9TjnRsy+BmdzZ2qo+f6/I/PVtV2bZyhyZuap8N3dv77EB3pMx32cnzqtRHfCo1qikW
tX6t+3Hpx9sFDrqoMIjbGWoffa/KhZ7/h9e7FLEs11pOyefHCAZnM5Gpnp1EPQ3mKgRmvPM1Zvk4
1/mvIS/qK+/3vMLDLMS2aikImhwiRXD2fepBtwSUJcQEdv34zTNzyLkUe5bu/+R9GxOrvp+hF2xS
wtGuTA3LIz1/5DalYJ+TjCQo9mxo9VDMTbfj0j2CUrhfA1Y+qUtvYqvv+z8/fr/vTpB/bpRGNB0P
m+3T+amFlK/Gg2BJQpVrQNlFcVxsdC/TYzhgJINqjL+e6KlEfO8W2GWRIfgFtCGNu8AAkLF3Jyim
eDLC1llNSrvqytO49KFR++dnQrBDY3D2IgLfsIPSIRU5bCf9GRowFo5gdHfpGJHx7qfDlSP1pa+M
iAPOVUtxjwPQ2wEvpzmJMri+JzzJFnQvz9s248+OIyySQ6MdT24CHuPK8L70ynHMMX3RXn7f6hDz
CAkzi9OT7I38Ji2SMgeNPOkDFLr4WjrgpV077TtKTkgoGOHuspP+a+2JVVtmDYqUE8lR8bG3iZMx
U/wXLV6/Y9JptZolzJ1KVcMmtrHdRIPof3087i7dMa0Hioo+LsbgfMWFjNWEcuqBc1B1yFZk8xa/
CGpKML4iZP34Whdv2Fk6OVRNKbaf92cnwDdB3Gb5yaKhQx7jWB2lgaVrRtcS8VUNRJuNNsyo3l8y
d4YOPL4Z3n78Ky7eMbVpi8jPpUSxDPS/njoxCRaJBExhkRlC0SUHKInWLqk164DIlSsXs5ZJ4nwS
ofDlU3ehHsW27e3VhJoyUcAEO5UWZMwKJenWhQdySMmJ2I9xme+9uSTlqlpu3iapbGPY5QA/Lg7A
0Tb588c3/y4qc5lmOBTTZWHF9Kmsvv09etFuDc6ESMOJwwOc1h5oqMp3hIg8ZDHHQ/z57SZ1knpj
z2WwmgeZ/Gi8voO8ZuCz1U2xly2y37xtmitf36W53mWJQ93hk8p6PuHOqibaAaHYCSsS7mtPxeTn
Of6DDgHizz1BCo2OqeQp43/4CNzAhcG4zPNU9d8+lLCFf5LMjEsyNeZb/qtY+e4wHWqW0CvfwKXR
xzrGyQmhE/8uf//X6DPMumvTSC/xxr77K3V6w1g50ll8jXFrmVee6IVJO6AEinQrwB1IOezt1QCc
xg5dchQruZcepx6oNyWJ+OgXk7pzyyD9/PHwunB3AS8QGRCbI9QfZ3eH6YZkPCgZJ1rr4YRAeYyC
tUvaBDgoECTXGgQXNkXUGU3OxChQLMdd1pC/HiYKEvKoLWovRoDeY3TIBsTVhf5eBU/L/M73VsO2
ZO14tlP/mpTrwnBFWP2nMUGtmTLg26ub7gxq3OuRcpHa7B7wE1DuHL2yeGB16R86ew5f01E7WGAw
ajx8/KQvTCw0Rkiwt3i7lC/OdVBkzdoElHJwgdNlr4B7KQrLCdNmHH2RRL0iXsDpIPqEqEcfa0Bt
BqiTvTR99QMWs2sD7X1VYOnTkFnH2ZjexnnDIRZW4fgGJQrfEFQfegwBBXJ9u8u2bggIeWVPygfj
OxlhvUmahrXOd6bpTubVYoEvoMaM/awfRYhqGKWhM36h++yFeCSGGfxG4zs31Fn9bs208L1tlCc3
Cnor9OiR5NBdjCUXG0jfqSMKDedJZTgqVw7xFwjW8ZgXuOvEknosSi3Xog2in0bQGKBHBYwebcxd
eBsIFR/JCYyjU5pi+/1eFBmZSUOZqwM6GfOTKxsBiiyivbMLmcBRV0kj3+XaplABVAlClmND3tTR
gN+2T8xxFWJdydYZX819l4owXIdppPYhJ3miAZCT5wd7yq2vxiTUI+F0M6cyMy1JCCHmdHdlyCzT
2Nu1iHfENLB0KNDVnNeRPYv1JfDJ70wSGt4kJdp3DiksR5ifkHcTIhFiE662g+dv3ec9ZIQFFDq2
BIVljk/qZeE8kz1zZUZ816tadBYmF+dsTXmbIvfb70i3hk8pl8LGDHBqXTA4d85oey8gX+LF+dPt
WlmBpKridj23Sfed9p+8F37k33z8gN7PXhYto6XliDTTRL329oeMcjTK3mD2Mgq9xPzV89FC/bO2
Ume6spt+P3egv0DoQINqOUH+KbL9NXMNwxj15tQU7G4rY2fUszhVORy1YCL0Ch+ZPvhlE24ISz5+
fI+XxgCThodsj4la/ome/OvCDekBrEBGzg6jkvWm631E6LY3B9eWnksPk4nZxiPjUXo4X+hCzp6J
w/SMGrSxbwqHxluSacwYvrYOH9/T+1WOSdBh90qDy35/KJWdZfe9HXJPTWr/Fm0yE49sI8gySXNp
YZJ1V4bsn87z+ZdExR9xLQJiusZn65yOq7YpK5GfSol0blXK3Jsx9HV+jgos7ObbaKqnZFPatf5O
JLmKF5hSeEekIggaL18YibV0i3+rsi7uJt3DrDJi0GGbUlmQ3NqMukzUk+AiXEnuHE5c91MVtfIH
/nzMQLaXB/8iQfSfbC/xrxTwLz1N2k02+xMP6663/P1fI6TE74edkGUtJmwY6hmpI3kGNzmp/eDG
EV01XFk73q/inCn58lGYLQeQc12Mroi14UMhwpfsqFUzqOZmHpB7dSLJt6Vv/AiHJgfE5RH80ATm
ldu99EFQhBMmOlakdeftijCMew53FOOKKnN+dGaAgzxoU6fcfDxI359nEXu7gcmn4Nomsq+3j7XH
+jiVgrtMbKfGQ+GqRmEoA1paihEKTapC/aXOrc68cuELHyK6PQ6ZtOHZr5zfoM22CF8MY1XUOfAO
gjpDzAtGR0REV7i52P7X+2QCZQZlw7mcoc/Vgm5j29lCvz7lPi3F2IqWJK6iNeDaF13y4HshFmOM
zOGVUUSDiSf49qP8/6mbfQjvkZnn7RMeOSH7FjbI01Bb5daJo2lPbmy2GUIK5N5kjhvDS+Z9iYPh
t+EDZ+8s/S2ZRuczYND5KGcONGKAW5nmgFGc1Aqe7KQP2jWxDUQTCpcs53IO/E9N2bT3qXDB7Jkk
DNlWFD9jyMyec5XKQ9CGhFM66XwqFuIbKhkLceQ03eRLZkw8MlO0+fQ9SbNk7enw0yIs2ADPPkms
gpu+waM5x8myD+jEupk0YIW8lt/m0iLsrGlsTN6YyS2MR5uxm8Jjk7f6APDGIBqmrh/7fowrTDeT
YgvoE8ql8yUdLmoMYhG8vHop0Rmto8UNF9kKBpJNNfP37GC31g6JaWMI1tTuDUR+FdGExVR5pxD0
NRQVcmRI6lrQ2WJ4sUejeKElkv50MI1Cn/f0dIoLl15npZpiN6ITHjZQqk0YQeCF4sHxnz3dCh5y
O1iflEE81kDkGDQHWDddRwL0OA/TMQqL+sUoIUX3U80Vg6g8xlWDtjkEX3MwCZvbuWb4b4RVD9Dm
kqE7ebTFar/e0aodsElZvvXkaTH/O/hTDQ/Ctu8kNbtVkzi4oIxZWXixoxJWgps/I1qvn3vTBh5N
D/3HNIDIxSjefxmSbvgJ+zo+2aasdiVEUr4hhka4JGeXHM5hVqftkSC5YTOQE7sxTSB55kD2V9fO
xAoPcTiS4h3qvcxjcz+nhcghnTnxA6TecdsIYu8Rs3irXqTRrWc4487SZIo5nVSnNG77J+oz6Tqr
cTrFDkbQwLKO/qicY+jm+UmNeEbwqd+iK8Ep62Bik0uIGkkSgLaIhv5ZITV5zTueeV0Sw+DJdF4R
zgTV3iHVVVQ+ER/kxGC6g3wA3Ch9CsKWfnFFzengdsXvXjBNWHm4+Cf5nTEBlNugGKqHqNP1UWvD
/yUMB1DwzKmvJ9C1H24jQW6iMSTTJsiN4DHzAhDsFr1/2D7kHTDRDeCXZH0CdDgSbU5qvT/F4Rb3
yI8JMd+hbEDrIaROjn2DQqH0AfvNyBeOMhvNjdWnw0p7eXHPZ6j3PgnMq4ZeJfy/kqgY8nvuyYYf
74nnc7nlGT8aX0R5r0dHwPif2E66EjZERmQC8X0aGHnrMP/aC0l5sfnFhtn91romhwH10hcDX/Ma
9kEL5NYZDyUaXYo56kfrt79ka/R7VwFtckbw4PZgGzvPCucHEUnzE9r4Xyrxv6i0JA8z4nCRVS31
Fny7u46JoKZ3TGfZqKf4JBdfXllALkgLM/qVEo23EVXobfqw6LauOXyviFt+ijJskWSWLBlmTg2M
okN1LYEOI9CY7W1JnOYqHSrSDTtLAJ5lplM91Js5eqFVL7cwZQAsRtUPMAaayEofrlMLRh4Ipepv
Ew41zEBFdig7u0vYQMUvSVui9+vrYd0ZAhJGMoWfgiQZfro4L0dAYD7ZabprN9qahl1MAteeWHZj
U5DfsqnShCzgookfRmMgJoqigbseoxbxDzqgHdy339IrkweZJ4CKArvfFJX42mBl+TkXaXiv8phU
HMO0blx/oXERRfXqDS394Ch7HaSPF7oX4UY5k1ipLO13kWE5d24FXMSORLfuY4j8QxDXR/ajksAU
/ickEVSkM0bjU0jV53624nQf1U26tVsVEiCVQnxsddqetDdaT72lqcYNYYPND6NjUJJGXoRdtE5j
8A2OE8/80V5UXjByYOnGa6utH72cIK6mj+y1Yaon/H92s4Ckuydo9g5cNr/8x0+0eMJuwC8FgXpk
XSR+2TDklqRWccrE8hlaoe99j4YB/KhCuBd1HA/7VAI5o0F1ICuKcMmp6Dg/9NbWKYaXsmhDa1US
G7vzOuIMXDXbB7NI+hOxWM2uHwMUIYMbbwSA8oNu+27TzqG8GXsGiZxVe0JgWgG6DuXWdcd5Zwzt
sDJFFx/yzBaHqgcnYKSTeYJfWN7R8MqAu1uwjqELHxukLaSItvNB5NbAH8effM7LO2JYzWNDEg2G
O9r0gf8VcUgDhXUqN9UC1/WzzHyWA8UwWVYzaUFT+1T0KMcaaoI75DXJwa1Gb53MTvPMLqra0H1O
13EcJaCMCE/f+AaSynXFVH0QHWWCORCaiL2h3g1lDCgvLgW4kLg0NuDqyD6qR2s1Lj1KOs0LNM0x
t6jD5SbXNF4mjMB8UTy3ViXYYSxM9ghv/nXmChqbwtZPHDSJrFaqup03dc2LThICXCJOi4FjFFAe
AgBJxKhB/JTmt4ls5tdGBzn0mOHZ6nRxS4/0C0M8fpijFG4JUbVHk7ShnUuH46GxinKLTjGD+obn
oq7bZq3i0X+0OETfxhiRn2Ruta9dYdWrqYinkyUCEHSQkIMDCbhVtcVcnGwKokv3FNvHDWKglKWV
maovWxIWXVG8ZmNivyJ5IBJtEEv138Ow/hADZP7qxjLCfdpMm2FgRU+rPNo0I9EWUCmafZ4gYV/l
/RhibYcPKDMxbRBpj0eCPz4rqeq7uJzkFqnXQBilm9+Mc6GBzkFO0i65aGnErY3FKA4Dtb1DTh4O
bygCDFTbjrzxu9km1sYqTr2pi1041eMeJ6H8CnCeM5Flql3CBnpP4yI8RlpBjwwGKGJVOhDPMrYw
mfs6YcdQq8DfuJAG1n7sQSXljh6D1kxf2BxaD0bSEMwShQ65UFGxy4IoIJlsKtas8v02yAxrm7lz
BbuTDKnOS7ujItjyIcDfD8YW1O84Eywyz7W96rwWORu6hidyOsleUAkxWyklUN9u80Nu0+entOIQ
ugpAeiqZZ1q23veUAYo7I6+Mh0FA+9ctar15LPqNK3qxMqHZHvPYlTcexhxQUw7Ald5MjkCfwUGB
0FwXFsar1Mjs27Szx6/Vghzk7JYfU0/Zn5qR7U+l3WBDgLV8dieHnxaE5QMiRWfr+329j8duXio+
ei3s+WtnI7AxbJN67TSWLmFaubmOkry7l4OMtp5tGtsU4AdkALI43TG2T3NNyBCRF9m2mdNszxzQ
veItQOBaV84KlEG3C8xMPoZ1Dq2jLqtnDe+JbNrR3NVCsqy0IgY74LqEh5gTgV1NBA2q1C+Wb1g3
ea1iUAtRBBo8qob7hLPEbhjnakt7Fgm8QyghwUVY4HWTiletwZTQLl7yWDN3uMmHUJN7M6sTpYiZ
JgJYyxTp0SYjJgW2l5y3unSGTWmJ9slmu3GXZrb/MFSDumEiIHOZb2BbDoSztTUkxizQ0Q8Q1Wyw
7EyGd5KsE7ZV7QuFgMTcTkEe7ptynneKhgrbqMw55I1FFoRj6KNXxXpcTbbfA2qrgXjEYmbCmXv7
s/a96J4xrfdQUqvbUWoGh0cYR08/bVuYyoI1W4H8AG1KbHGpoq9wXhHWujgMEUMR6dQV4tYyycZT
Y2FuCVgtd73rVCtzBlOPzBMB4JBw+wHO2D2PZbqjMCPv6UAgk448Fvm5NbeBWQTfmFBDRHejCQ8C
agpZEnazXTRfh8nHDJSxqm5R+A2gFtl0KIdUAIP0p4NlzP6TkWcQ5UU+b3MzCF5Sezk7RBljEPzC
bU3Z+sYZRuYtWrxLNJuGuQVKjPxdNTPL8RjvY5uCpAja/jOBR4FaywB0XI1umrpsN6815ry926To
3kST/SgNkm2ytHP2Vrdwpw1A0uUiNeycwF3QytOmt3L3eXS0Og1h3ew84Iq7tKrGQxcWX/oWzxxb
Kv+GxI2Evf9U7Byag/t0ThL2ZB6gIZ23wFG7nraZQ6QFaYbAXQQJjn58b1TKP4S51/8gdyrcDHqC
ua5CYB9zSDByDAZlPTddS2DxQvVK29+w092933chVCTlbPPSVduBKQMmM1+ZgIn7YxjLGE0LM1nQ
lfNnFmj7c20o/XXIWeEz3Q8PsomMe+rgDRx9gqA32iweOlT1K9fN5N4tK+/O6Kb8JdLQySa3YQ23
ybexqjABBONWjxgoXVZHEF9Tai4u0vK+LsqOSOSWUOI8FeKhTBNrG0OOWsWIkNddlnFsDCN9UyWk
AFotZ8VSFMUvjk/Bep5U+dxY9CSUHggukFA0QakAfcWVuB8A0TSrGUItrBzzNU1rOR+8Isj3Smmi
KgJAS0TYelfqEe/LH9RbKHkvHpKlun2mIzAa0ovL5RNEIhjtTbAjrz5Ysk+0CvLxSg3iQoN7uZgL
UABgAl2es4ZUX/pjVhVs5+kbqRmOKZu6POjlHTgk85i0TXzPrm0GkTeBaIEJrTb9EHQ//nsJRsBs
oOxDj/udE5luES4ZwnxP9TAmN0FAJDwI6AHyG67HCnwgkcq/mxzY25VS0/taGjukpZgvBIpoJKJv
KzDsPuGcdilO0a7uf4X9MG0aPIxXeuoXr4IiR2KhsSkxn10FrnxD0G0NlKLS1qPrDP5d5w7N/uOH
eGncoA6gMomDAV32WTWpaRrpR5YXn+pkCnYOQXYKlXzg71xORtdUc+/bAUszGKELEl9pi/N6sg0N
l2U/UQDXENOiCLQPmrSqXZS5IEVSygSzjrJj5REE/vFtvq/2UiujHmmiO6Jkdt6ICAinDRLCqk5m
5XmPUa3LuzIlx7XpG5YcRcjCx9d7X+zleo4MXJdCLy625eX+VV3mmNtZFVvKUxt0CZk27j5kdzrX
cjsihdn7U+PcEWYojzUFvCufp7h4szA/GKKWjX3t7J3O3jCNqh7jE4INkrbHymNS9SbPWLjKeNiq
1CEOIMtt94VzRErBIsBtZk9RlH+JBPFCq8yuTcjbU0YEERJBsF29N8D466uxT9agkeJy70az/SVL
lXVTTEb1g1YncX5BS84Q0T2OH2/7uu4fQUsS+6xAm5GlnMbGMZucptlXyozvYaYFX0JO8BhBARV8
8SBgeVsbZi+wCwRXBMT0VnmtjXJhxC9lU8+1fFpT/vnk1VrsS+jrx6ci7syHoZY9WYljf+dPoX9l
org0UXKwWCZJpqhF7fF2GPQ8mMFkQ3DCQdAR21s6041rZcO/adMRiYX5n1D1nLQjsiUgRK2CyIVp
1qH8+/XxeLx006ibTbo5+P3tc1W1CE2LdFhPUdnz1S92hma7rcaK04TwxuDzxxd73wOQS3McRRsV
SL70s8HfD65F3YtdiO5toW8Gd7TgCvq5+EIQXQbIq1fRF5qG4+vH170gFuDCyCjZoKNbdd45HMxp
qkUeqpPbmc/KJowmz5IcE8iUHN3WEGs6gvI5cfvwt0q66ugQTHaIqWStXErU18QCl545JixWJ0w+
Jl2mty8/0rImSRRyyBTM0V6yOD/yYr5mQ23/5+YOTSxc7uhDWHFR1Ly9kiPiEvcNiJ+6VN0XyK3g
gst4FNdm0YvjGUgCphdWC5qdZ7fUIw9xqkVGR3n6UxSpDuSVlMWrKF33O3XsdiZ1vdaPNalA7kGE
1dbMvSsrlrVMX2cNEOZwB8vNgp1+5xOLqOQnGQECJ2yhLm4tywZCWwcdtENNIILM9dZyFRGVZjzu
e+DLq1ZIc6etsLvS3r400dL3lbBq2X6wJ3j73KtFHYR4Pz1FqSb5bK6pJZPNAKQLPe/wS9LG//3x
EL/waVHzAuJEYeWPC+rtFceytEoXZcZxFJG5GxLLO4yJN3+SY0CgugQSSSabvjaNLR/s2RN/c9Wz
zSUcutzxe157GXpfzXAoD0lGmElcBDWhsBQbl9ol7S/53a/tZ2Rs/U0L2wsPi6D/IkszveEp+lcG
woU11kdgRROOzZFLaeDts2hF7aZpht6/HbPo2fTj8GHMoF5z7qZ7o5TXEwYQ2Ecohm609oBLF1d+
wYX3j7oAiAOjEJrGuQEvnOdYEnZKTi5U5Bc5msNLK5t63pDSgGycHWl9TW9wQUCNEdMCb4DeDbaW
WGadv3YWc2XiuHN4F66j/FeAdPZLQzvBW0Vj1jy0nWHez9Bx3OegakNzHwaqMmjWjRErdF2TDhpo
4omyoiFMG8IsMuOPR+ilzxN/iQvxzaZ5ieD27Q/0unESftrTnwzKR6viFLuhKxxNtMYGW+wMIyyG
9WLg2s2mkT4bVDVxZXtG82iW+RX52IUNJ/o3evw2MpfAcs4elrbUKJH6xoR9LmHRw/JjqE3l97MQ
EcjdhpD1kmQ6oyqb7cfP4dI3g7uQsxg6d8QTZ3ODZ+hpbhI2YQasZI1eje7Vzp/I1rsyCJd7OP84
F8wGFmC2fAgl3j7vLiMztRq4x9EIGyCNdOfW2SySTzLO/Cs3deFaeCL4B2UtRy/rbKGBBmk6teTI
VXojfaQp7p0XuzAyf8mNAcr7nx8hvmoEXECK/mzb395Z0wQgP51MnRjVaU4pfMoeowZQzpX57cJn
jKbGZcCybcDLczZi3VkOTCQju7RygpDHUY6tKgnXiVl2xP1G8ZU35r17Y8tiIUD8gJh4z+/ykEJH
ympC2uxWdCB9Kn+IlsOPn5KtGjRzcXCsPryyR3j/KSBAY+FYPoPF0nJ2k+GcN0jghTrVnRxvVATa
m8oFBkonjYhAUvdQ2c11Wtjiyjn2wt1amNS5YQxvEv3b27dYKkVfg5z6UxXE4QvKnnzLpil+HtrE
25k2Ffe8JF3jvw4droXZwJJsitgsnF3UredRN8vGmxNQ90wr0iA/UOssuTJEL0zHbDPNP+pYagHU
It7eXeaGqOYmjrR1WNW3jg7Gg+xSYrsKkXwfR5iOU5X5dOMo+heykVSEidhCG0OBaW7io4KrTqap
fY1hcul146JkfeTgIZ1zoWrHEtjIdOLboRVDWKk3bdsmL59bUpYPvi5pjw7qZ6VZIj5+8hfmfzxx
zEVsw9nD897fPhFoeHSzm56JT0fycUoKvWWw0Sk1vJxOqUGYBGnEmVoyBavZ34Zx7eGNFv9+/Dve
f9R/rHkI0EG5LCSitz+jVm3R9YKCGIto+bVy9W+nmNEHu6FzRAUy7f6HywkMs5z6L4j6Y9vUxAW6
8Wlm6nXWjuRaAYYlcPkS2DjEnGslhvcLDDcIoMZaSnDMW2d7cULackshjj5FGfE7q0T6BMT6hdFf
Q41c2PVzJc7MPkdZhLXnxwsF2yC3DBWfwsjO1soFkD1lkrCKXpOC5ddqU7j0Z7BjUSate5C001WK
KcoqXtjbdc6hI8N4ZpVDKXteUkFHWkzlaKuTR0TezcgZcJ+RC7wKknpYNDM9+mM9AGsXmVrHZdmR
QmoWm9JIaDEFOTW6ClgJFUrvl/I4axeSfkE5N+0mGwhEckidXMVeOp5URCe6aRfHvoHlr0MnRbxg
VR0Do6tOGOLFqpqDeq8waFO4grTidESyIbvetMxp2wI33X6gSkz9pUIeJRDErVRfqU81/cdtiO75
sQtNvaNbmu1ylfPL80ITe5UZSEySzAkl0TpZtJmEITdhanybwNesDCWndRqW0XNuandvw0onEww9
RRqkhKI4ivBU+tj8zNL9IiMadzi70htR5ZAuYs6FEw2ExKGbFKsse5RdQAwhaJ5PIPnFIYmUd6J0
a+7rMEJM37RAtb1SbWprAAk/RPKLXRUAz71mF5DsvSnUaK359OZD0uDcmyRM1HXmRvG3mNbEraU9
HzZmT1aj3RdPoLF0gkjLDMkF7tTa0Eb2UCdDuh5ZmCCvZaSa2J5RgXIYiEofSFVtPbQ2aHaItNSz
g8zGNW4AveYrZXg9+lJlb+eyhsPsE2crdUfoXK+mg/Zc46GBX/gqyBDTqwSW47yWZiy2krrwuq1U
SSZHFKKaIQ0rzKbfH88Flz4YdMegYSg0Uus8/2AQ/ORIZ8bo5JXwwkdQgv+IiqhI16vUY2i0/RYF
PHjBQnuPBHOl+wE1xpUV0F9WnvPvhS4yE/DCEwQq+HYC7Cm1qnqiE87sML8GRpRSX0IeRs/TkTG9
K1VhPxpd1BIgvyucJWWEyf5Bof0j4sdvJpqLoTDp0vq059axgz7upGVh/iLlrH0MS/SHq6rss3Sl
5SKno1YfsoGxCoxehpSciOuao6qkl/s5hM7yqCgpELzFuUSvVReFP61iivBPeHPxGg72rBDBdCOj
krWLcBcN1SHu8TqsQCyBDxKx+zkl2GKJrEzAZOek2E9rgtwDcx9BQ6jWox8ylryyQs7ozbqi3ptJ
He0mi+SktRItxBKFgHQ8tmNX/Jzi7DMZVt7P0BijfKPdLBu3MMyjWzCvxTMuDhsxxYD1em1khlju
BwzKZnTmTKyyoja7NRlbCCtbsnXtVPQ5Z2I93YZ+OMbLjIxDqHO9n9nsER7RetrIn0cUms0XasZg
K2Thh9tSxcTIE1Sibz3Tl7BKkzKgSEvmi7vzMDZN94k3PAVzepQdTpMrC9eF7RnbIxuA3QLNeweR
mSw3LecoZ1rlZLa3vOrX2IckKndlR0wUeSwE/+j/6Zp49fGhLVL25Zjx1xm299OwyuwwOgmG5ifD
DHOCTsKJzConRS2FHCN2XOPKxuTCjshmH/D/HwRcirPvoVbEh0zKjk6BXSKtKwsjqI6NCpyb2WHe
XmfjSDCV6EIkit4ksiuXvzgpIL3GUk7DSjrnxQK7HMswJQTz1Li595MldZt5IQpWwwlvPLfv/q1x
Nj/r1iaHyHeK7raRs2VfOeq8P8CxJ8bqbS+oC0TSZ/viNnMbi10R/qWQZC9suw+C4NmNSRv/65VJ
8OKlAIjAOocBZ//RMf/1ktli4dFeEOCoIZw7pmJ3ojhFKXQLxMf5mbsdZmpVFV11SOdwMlczKuqv
gU7ye8V5mmRcyPO7QMOdZ8IPJTFDCJav2XIu/Ur6QcJkF08Z79x/3ZVt7049wAEnDP3HMnRh3oB6
3E7jBAX+40dy4VMTgE0YA5yc3xMVKNIAkSkDjEn+UG2jcKjuRUU9vMYixtpHxDnQiu7TxxfFZPB+
IeDYxcaJQUfP9hzkEOmCKc9ykpNT6fYnalj/k3aH/JdifH1D2hN9tmZS7kWCJtUGnrmVdjduq4A4
iqqaavhii1nDEcgvtn4b6GBtDqbYiDzJIYMXpv3P4JfeLpgIfkfIMJNWin1jTdRsJdf43uknuQOf
OOM5glWJ5HO1cJL+oW9q/NIguMqtIVG0nUZ7VGSylkKzcArr2KtMk98RokqJUl+i7iUb7tMYExOi
7Xb6lExkvVj2kjIjJtKeg7IZTgPh1sUa6Xb06pKAePRVFNxFdjF+60zlPEZDm36pZpUhcBtyQXpd
2bYHjNLEznKUI1uZrhULg0u/fp4rf5t1Kn1t7ELeSqTGei1jmGGbua3aLwOBN9YaqhIYkE6Z44nt
RHbvtDWmrkKKh9nz0u/NIJ2jMhdeB+uLecAcZNvr1KBQOsZo1pB0LEYJD5bhCXyLeRCB8tegosLv
NlXsW/xq0X0RxbikXKslMs1MTrqe6h2rsn4ZpWKz2rWlPxNHQdSXrtzkB07sVO0yARHlHwFPZyvd
riXNtQX1lAeEPBJZQYY5kGtLRJ9YGgdc6rw9W9fFE5EOyGeuDMJlXjnbjEgwWXRg6T5xkDirPlTY
w4m1CouTN+KVcrKB1HpCINjCt6Hxjx/HhQe0bQZ4wft2vsuwc5p1ucRKEx/ad25/+PgHXfommISF
T8sEyP15fUB2Ea5zIytPfcuCvML71L6wY8OCmYYm4s2Pr3bhqEYxwqHLgPXawQv3dr1jw2f4xIbg
o5rS4duch7gFMGSgcPnP13HMP88YlToUvbMzb6YR27XFXJzmSpKrypF0cad2Kf6Cjy904fExrzOR
BdRXIO0uM91fc3uVuvUIZLQ4iSqAc9ggC99XRgkKrncjL7myaF1YuUEWL6Vkuj4woc4eX8BmipwM
nZ/qxu0IT/Xa/eQTv1c05CHUmkhTc87+j7TzWJJT6bbwExGBN9OifHu1kZlkyB28dwlPfz/0T9Q0
URXn3KEiJFFAkrn32stIGEl9ubt8n2uHNuc1JyV+AvBil96sdpYjgEHCBkt6andFKeNdnMN5TfLW
eJS9/S3qqK2bggQb5CD7RKfjvPwTVh41vlRUSbNRFLqtxYkdyt5obQOhUZ3Zxo3Lgekrrt3+qLOg
ufJWVzpsG1ELWDn1AUeF/v6tjgFIEvMOaD0jwP5OMNm4mVrdfCFnkYwefWom4wn4tcL6vdXE1ya2
cv3KEl77DQi95wMZq0m8/9//Bi2vYX67AQlERg4kqhlmvksBh4K+dH4qvS3ISqLPFPz+Yz43M5ef
9spSw6gKsSpcqjl+Y1EkIvygW6uxf4n7nFAswpflrY3Nc7SvIbz/o4UCFn+iD/A5c6e7UjKtQFYw
qmAWmebMQHDmbeSvr8ptMhilrZqcw3KEbFEbUPrn3OX0N8qi7hNU+uYKNrtyu3jxaLOHLMMaUJ73
V0xVrc9aq0zO0N5d65Dbwib8aiK/Gg9tc+NMafPUqhnKLSI/ITRfftgr9RCFIYw1pLNU5kvJHo6x
Q5wQCnnWJfggiZ9kMSuVcS8UrKUxfcI3URr/1iGWSgcPBTBhiBlYdy3HU2GCXA25RXSGxa5+a0PL
+y67eY4MX3S6Yum/su9zLWBQEpW5yaXk082KHK0ki7kUZuvugbBoLoLaVNMrT3Jlk8APE5kuN0Rl
uSRW5QWKdz1oUCNWjominOIIf3XLJ9YoPFx+afYff5LFWT7LZiFasEip3+Yf89cydcweCbCHj3vf
keluyPERAc4//OGExuJQD7I7dbLqt0WkPoughebeMhtvJqA0TfsBL+d2zOJD4hW7UWsPWq4c9Gz6
amsokWpPVBBk21vcsG66OCDdsHLPdO2nAmfsHk3fxlXFLtbqY6nY8Tar4VOTInvoHcJJa/XZTd0a
lj9plLQUz1k5HOk+KCqm6EbvyJoetRd8oU82gkAv7XbjED2GiQSoQsqHj/RrQ7T4UFkM1eNDHYzO
HAFwQAwAFSmQNwMdIxjJzyCG6jSNwZFK6XYqsn+mpPJDGX7KZPFald14z//xRPoCTrVZyU+Y3qbJ
fuI0Bv43tkmgaSHlj3HGhfsRq5jyOMZevMn7+Tuby5GkI3/TTG4zp/qtR+5rrg9wTLOo3tQRjuRS
LwEyhwBtAhI/PdN2jgZnd1CY/Enx5rJvx1V7mjTzU2VVxwZnXSasgXcwpX1UPAW9WCmf6ZG94+DI
MdpkClagaVaOp7SpxEutZPc1vgNeAhLpqfFrnOBth6cR2CDBvtLaKVF+1rzpRO1642XqiZz2nLQZ
YFU1bT5VubJHk3hTttoDRszuprXVF6mpB03qzYb+/ouiTvuAYEC3zw6lG9x3jrqvu/HRK2DlZKRT
N1qyR7d79MbuMDlRCnCpnUx79Mh9a6qNLavPtd3so8gkRznENCsrkW8E5TlQXB/sC7g0MG76RJe+
nSrqbRAaP9SgB/As7fshzvYWKCAoF+6mZJ+eEnbaakSG2YSvbVEmR88oTlDQbnUvPuZ6dpOa450s
DJ3Ux/i7iFkyhtb/nBKNNLMxyU5R2OUbWC/3QWV9KzwKWUFsqgMeZvX2dlDy+9JGGFDb36s2vYsQ
7um9RE9ZG7uoh/3oTGF7qK3giCtVzfNCE5LVNz3WRNqov/WJU2772vaHXpybziEQONlbGTHRWVm/
oX0mfLUNbofS9Sk/9ybc+BNO3Z+xe78RkfkpFuTZ2XyYUWZ+warlVyiCgxa8VWL6lOfKsQ3Fk1lB
p85SDaXRmDanLjW/gynvxWDuUEHGp6r07hWTvD3S6aJt7siHqLP9zst+qZPNS3UnvzOcrUkIF64P
iNJCQpqVGZUP9Ns67fqtO3roupo9wVnkQqDgILZ+Y2eaugmnEeSlDTDCIvoxxHVwP5XYIvX6DnIq
YYaE+vXpyZTfp7B4amzjxF/cGl7/GETTQU1LMpkd5D3op5Kh+t2P9VHtu5epNu8Yye1Qt3xvkb+6
0fQ51o1Xxq/fTAtkNo4/JZP9bLfWDxJ0tzadpdGoX2I4kUUeMk5pETq2ZOt54VZVqic7iOWmlca+
qPqdmag7q8VKpdf9Eg3cpKU/OMGHLUDbb3Wq9ilWLzvArVMYWDd5UTxSSB+KqfpeNMatrHU0Sh26
T2I40I9pG2R/XxA6aAcKae1GyOmh8tRvld44W5HXj2OiPPSR+Zg1QbOVatWTx5h804zuNY/CL0Of
fMWZOt/S7/gDgtEmcZ4GNJXMSbe9KHzLGImHbcOtmdXIXNxXb9Dv7NjItvTij2Zt39gjNP7KjV/I
YVQ2olB9zZ14QfnAzo3pDpMQdhCYFBsVyUmqkPHIoAY+vncSYSIIte0+T0zAatKAd5VmPiqpg1It
P8QKyUJsMENq/tSa4hY37wIxS/YbWedZL+tzOUjeQTVj9A9W2H+HBfwcl82NJQmtDMzqJiZNNlLc
c8jYxdW7hK2yOraO/lNtvWemnzjgYBdRtuTypBgXgjjfJFpB5Fz+KU6QqQpyQAfl0Lv9vkn4iKd8
zivH50vkr/0wHW23rLe9Q48OxfpBJYawaovP6khKsmKGAco8cRNo0R7b/e8BgbBaUtwJu3nkzH1S
lMFPi+7Y6RoZ3cbdGJs/W8854NV0FKQ7trWzKyz53EXeVkaEXKsod/XB8eG9fiPB4raQWuebvKoO
6YEzoCZoEvUTZiWnYlTfMjQdDzKykKSqR1eK51DheaT9ixy9nzmJnIlefUUt8dVLR1IlxyeV2JPM
g+5TTHdppr3WnX4ww2gkK7wrfGkM+i6pCbwitXKr9MJX0/xzbhcgouDvHgJZzIktlr88RCMSx1T5
XQRdgG4qeCqqaQ8tzdciJPO1qmOn00GrsdzhFMY1MbrkmrZ1uEG886sN9FlesqWGyDdl3/aID+N7
rIaOoW2Twmwdu7o71wOh5kPhF1FwckW+x6BuZ/TRTUdSg6KztwZGiGqpf2MUt1EtkrDqQN3oSRf5
dEvapo/0bMeg4Lko9Gf2bYJA5XHoBhjmg3KypmobxN6NxOBy6+JQhfCCyl40hyTrbgxF7DgCf8bE
Sgs1/eq2RrlhizA2dPDfwyp7K0rk1mP7qfEK8qnttyw07lpr2I8pW/loGTdkd8GCmffiBsl5ObRA
Y5Wy72rlHCvDJ6ia96hIv8D/fhhNic92bnwdGvxTh9krts3QODt9uhNNtfXcsdy3XXwQ7rCpKw6B
QHxxO+cm65yHagh3QYDRV9A9WLncyR7MS2DBD75qHVLLedOVaYfWu9yKiuFlZRw0zkycpp3NbKe+
qQLQxTlF3qaNrplqin6QeyebYEnOw872jPxml7j6SYtLdJnVpmAJx2b201On2wZ94UYYiJcaVT5M
FjsyxlZFUT04Qf3Nc5RTOyCJJWp2YsClZjrymwYzRy82/coJvzN2u6lUBIjRlBBHW5hbx1ROOHrf
eoq8KUqcl6p02ua4AhwZ55vQs6y7OtXyky6JfdbdZ3VMb5y22xBwmm8jvhWtFV/GWNvoZvCbeO/B
H53aj6R637FvmYq4z0EE7ABMC9HBpuSlTINmkj+rv+Ag/0tPVF8x0ucEcZQYCz809buuaW8qzX3B
feK2wlWjC2A3Eo3p26VRb1zGFaYZ/RKKfuqy3k9ngFLgXdG5077NytvIjZ47irfYid406oO66FGl
zYpPNa5G3/PwgzT7Kw3cGkAxd6o2TNg/PdwCHoi02pSTPcVkXg7aqaGLo7Ak+hiGjQ6rPonvgHA6
BtOatglzJ9uJAj3d5ZZgrfuA+TLHVLo6DY3xviGop6JrUWSHdB/k85rCromSt5Vd4xnXyG5rLTJi
H3WWkEB5WJL3h1rxci+wELj1YTobdesm6tekPdpDHOxCDyOQy/e21qPazMaA6xmYwIJ9f2+iCjRZ
tEpA2nXs7qxasNnHjUGuCwBli6gf8X1mX2nn1vpGPHQMUvgwH4JT8v6izgjHYgC2PyeMB4atmRMI
d1dHuqldITCvkXVAezTYy0wHmOsuriSUiu9SQO3Atz5tSS0YBA6DzISr2xY6yLDDaRdviMLG0kpY
iVp+M3Pwjz11fBxBDSA/8Yo72QoANM+roUwysWBVL0AQR1jwpeA7nA2n7IpjYWAzYbpVS6p7aNnl
jUINbXJmUBJs8tiyofdPYyK3l1/7ypKeswAxHnRnCtOS2S3rIUKcPYTQeYLkIW2U4TiZrjxmtDNX
BjQrGAxILfMx+PuQVd0F6sZMi8FkZMPjmV1iyrIyjh5q7Gn8NGV44eZh8qCAVzxfvsGVD2m2gIND
jC4Fss2iiR80I1OzmrBWOxjUO5No78OUTu6RgX1Cfdf/2xQxYBfuDcwFxA4yrLHYp0wVAzjbgxVM
t+s8OOUkX5XeKTYm9jguBj1XPtvV24P5Z6H60tkoFjie6DrmuwEmSXpZGufQ0BXmiaOrb2et4HOS
4tBwZRNce43gtKrxhwgOGfz9N2sXweRQc4D1VEG9GcVobxhe/NJTRjww4fojtZ+7ka6sv15+k2sX
ZrOAfDgjeLCd31941GssQ+ErwF6NPAjXXuTXBGtux1xpX5uGuiBIsmZbYk1y5ZZX9kawJnhhcI9V
5spLrJZdc8I6GiNb2vsqQuQupN6f9Cz0DqPE+hgO0DWka2VrhP8FHD5TLmeg9P3d2prQhB0kiGoC
s/gGwRupObh1J68soLWnir8/OxC7kAbY9f46FNyWGzQ8VWG3AXBHX91Q/YItAd34Xgo7uG4JRg6q
uLiy+a9e2bVVBB5ohz44ixEGD16U4pDeTkOzExhpPY26Md3YedrcMOQND23Calakkl4pJtbepwf+
jGGjyWa0jDzBShngJmmSc9lJ/GcA7OIaQnRs4r9UhW1y0zS5fbi8elfeJ+izTfkwu8F/MOtk1oss
J0XOgEFpaVMXR/qv1pbJle1u9TKkR0PyZvoOL3/xOulKslaixQoLMcitqXXIFE2Tse+V42vl7c1Z
THAyeYqskcU2ELlejnm+wgDB7Rp/lLKHnla0e9FGuu/J0PSFi3+uIPjkypNcOTix3dOYBfFv8SZe
3GLXdd6IjjM5wwHVcWL0smpT4ge3S8YAbxX8v33JRrmPY8OlDjavRXSvlaLzMYYuhScwly3vnzGR
cBl4Qs8OmGX2k9NnAvwHN8MeH27oTFG9U9IBW7hWEnoCb7IE9qmuuRWvvWgUgLNGYc4S+wC5I6Xm
GNXic1gLnMsIUxyeTLW9anC98q2wlGa1PUyaWXf3/mbbHocTIylA3JuuUrYN1syfNJyKgnOlqt3X
JE6AtTLiDNIrm+7qDf4Ji+baXHpegH+h724Wum5V5vE5CvrK8KvUAt/uoTtfKUvWltNMzUIqS00P
5eX9dZrKbOH8MlIYBwdIpdfsabprst4MjpkTiBura+NwF8GphZM3RXtXG+V/qE7hKJkYQFMaMaha
3KtX4bqKxCY8d2Of7RoswaLeak4jVBW/qQnNjbNO8SMT8iSR84NfdEXAFtK/Xt6jVtzkZ8U6TGtk
ZirSq8XLxkBLmAouweeuB3JFOgSUhYcLhr/2nQP1ZIdXFO4ZjKO3eRXVfkq40rbJsa3S1OKRxHLQ
fLRSmHRM/0ENyW/DD4mR4ZzatPT5d7qxQGE0IOBXU+e29+4AX8NtndP+q+2U7v7YxmG54VVf6l0b
9dcCLNbW4zyVp9LyIGj/6TD+Wo8mQfTjiFvI2epY/Tv8N0pzN3bhVedLbe5FFnMnDykDgj8+OCbR
i7dQK4NTa5Jh5VioDuW4jYGMjEyMqvNvRg/RdxgNMAvVesN5Sm7wGrBBMXFnlCajcjhX7tvldbFS
ZOIkoc5at9nPYKmxYDQ11qXCXkNoyPhiVNjTpLqXbgPCAR+MDPe9f389G0XLLFPCRWFZYgIchb1W
6vE5pzzZp8LFuSjSxK6Jev1YdXZ35UT5M8lbPnEb0j+qMkqCDz73OD5aE3Ap+tYUSlChYQgWK9Mn
dYx+BGp7kxjpsMHJ8w7LamZ6Sb8DBjhayngTqdo/qZhOjeO0W8uESl4VzXHS+mTTKuJxiHvIRx4p
W1ggZhulNHEMLfmAEwuTrssPbfVYgkFBI4cKUIN/9H4jU4jeiETsJmdZJOZ50lRxKkMvYlgCLUbv
tQoIfkI34IWD8eANjbn1nEG58ivms2/5JB1KgjkqmtNp6Udd6kMQ1KqHCCooKncLo0FP9309Aa2P
tiKvNSNrl3M1AATtT1e5FL9IUQNNFdhPjGMyEydhVJBVh3vVZyfF+u5f3xy8NB4wPBnaHx7x+yfc
oHTUajx3TvNUQmwSu9UYfNIHdVu8e66d8B/vzcZtm9VvzMIujF/eX61v6lYg4VROug6q6ddoYe1T
NGGW4lc17/TKR/7xHKTRoKgCbpp3n+VHnlZtZYytoZxGrRFzHZViXmlg1mA/Ko2n3weN2YR+Y46j
7aMeCdPb3KI1ufLpr8RNQj5ilwdgc1lEyxRWWPBx72qBclIzqb5p1WiSp6F0TO6k/BqSCYYjXAPA
v4M5Xf6QulqcGwQAt1EMw3Vbeym58rGLxiSEEvBrJA+PsFOkuGQqwK9jfiizuNwapdIjAiyn9lMo
IoBoDQspTAinieTXK9/lx+3cni0EwDyQTGFMMb/nvw4OZ2icGFzEPckqwLqtqTntmT/A/diJDgOR
c2TrMmJ8Qiu2R8CctQevl8EpH9oE8BwXZGhIo1Pe1opI4yulx8oiM+inwSpYZHC2F8X0hJlnbLT4
4elDXd5V/UT0mN52/a0nq+ZavsfKyWYTHk9Gz2yXAVV6gVZ0aVHZORq5k6LpobsPsY7UXkPzhShb
4PXBkKGvdbmByGXqNGtLSqY5bL00jMmXxhEQGn0XfMYYj0y2yy/p4wnHQcOZDl/GQ8+yZGN5SlTo
Y60op0FRi72lVdmOvNXs19BF/Z0tQ+f/d72lZqUV8ag7TgBHvhjEIWjNR9jA6T7PIFzFGmZbl29v
5S07IJ/wnugMYYwt3nKS1RQaRU7NTnbKvumziFC50YZEMDukXb7WilKUlggJDDJRuISsq/frXQSA
47VTAV3b+iyCiQjK1UrzxnMzy9dy3fKNOH9BpEn+T5JzUKa6Rqb3nEaE19TGNMSJMbB17ZGvPoOZ
PESvNPtZzUvgr8/QKwYlTIcW/UeAeTq5zvY9zIFka2Kld+Vx/wFn3p+CmAVZEIHnnZRycXEUC7yE
C7zLg7OsTG/Y90yUsEQdgmddtpm3q8q0Mfc5PexhzITxa5RpTLvo6KkCKzwN/mmIB/vaqUKm56h1
+29lX1bDkTMCR+SxsaanTE7oicYBz+xdhQnwyU3L6G1swrLYG6UuCEyFTdphNe0Kgt1Y9T+gPhQP
pd7DpikiC/tOxDZBvFdpnf9R6UDmbBNVZhActGnYtlFdEWpQJ94TKagKVt/4WX0vunh66RWQTd8u
eMVXNv+PmML82ABNoekjmtH196+IbGugcq9gBkGEVQvmZDjjPqvwIzwWMh+/qkEwvEZmrf80G8Ma
rlSBawsEWqgDF5yT0NIX67bPHRhUdR2c7XGAfqXF2PeH3Wf8ouXLlU9k3ueW62P+NMiYJqIKi5n3
N6oNePPFCQVaAaZ/hxgRL6QgrG6E14BeYJRZ3VFzEvloY0IZRoZzRggWXHnaKwc+yA33SsQ9we5L
FmaiwvX33EJgSVpm+6lK0p2OY/uWdZv5zexA6HTteFL6qtgr/VRdedwrJka2Cx8T4BpQ1/ugl++6
KCjc0RInnDSMe6/ZIWSEDhr5XhwSwzz18dGypblvhzR+Jr2uhg6Xtfu+x3348vuYW/zF6+BdgEQi
Wpn5oYv2W0k1Qnv6QZyqBg4BwTbDroyREGh2gz+5xQBOBHV7BUD7M1H7cFUAXgJcGQN9ANKdxgm0
QtXEKemM6pBNDmPxCSaebpIe1qFeeLVlY++JrA8RjMXWJlazYmuIPtxyK7+Q5yqbzFVM30soYIRe
R/vLj2VlgcBtn0N8+IXaB9eXMM/GKC9LcbJKQ78jKLT9PUAE2+GDbD0IM1O+NIylTjEJlxG8LEf8
+9qEgREKwT8OHLgDvv9KrBA3aKpS79RLxdr3rabGm0LUzT16nugKg3XtXpEOzXUJzFK2gPfXAvVp
LT3iY6jzGbbE0iL1Y3tSd4riRY8GpKpdSOLwKUQ17k/SuxpaPh/By9UAT5chHEgPP2KB91uDiAQ/
zDsV6T/kqzUHLxkQ2sTaSFKS9RakWDrYDijQYEbUxV4y+p2CGD3vmbZ0gxvcaQiGLy+AlR2R9mN2
N8PVC6744qGo/TjgIqKIk5lhOLRRe/StXpjnua8rSnJNLLnSwM6yQQYRQCw0sPbihA7Y7HSkpemJ
UL2fOMSJHUKvaVOBaMDqyggAaidnq/ALbuwOS8XJqOXny3e8UgeilmG4hB8lOpaldnJQk6DVaks5
lXYdnse6Ut9AO4ZdJbpkN0GeuDKJWKuIGfEjvcCvEZODZXMwIhxOPD3hJEiSsj3EbezEm1jPRty7
NTfGVCoEcb0FIs37g6XlGL7mqa1Xvko+BslCQW989vQ4x2w6jbDgv/w49LVVSSFDFB/KEBCgxQrI
hsyaRmEKLIMHLhcNkZH7QtG8bEtsifKKy2Jl+k7sGdAu3aL4It3Y/ZzaVeTuCjVu4D7KBHKE3lYN
2DjyMt0XrZy/MDfCflzaYRSfSqwTH+2wRIgoCUt9avXcfTDJYTg7lC/T1o1b0/wPe77NvoujBLFI
1IXvP/gAs3TNrIU4MbNR9qTdK4cgLpQnSFtv7UzlctXpWs7U2jnjIO7hyGUWxLH3/ppR6wi7rxn5
p7SpJxZ7s2NUQ0aBNYkHUefSD9ju/sONMmWbLXPBEyjK31+0beTUmF4cnZO0aE49PEU0n739VbFr
bwP/IjnItLmG1q5tp4wv6SuB76imFlt3qyfaoFspd2olt3ERTtsyMu09Vn06lHerv8l06byUuKP6
iEWv8XRWdxJkTCZvFhYVeMb7eyamspr0UQnPpojjbdj07Xyg4vSJESUHluPhxmClysM0VOnD1FIo
dyk0yssfz9ruOQOmro0/Kf31YkfP0hQj2gBjLGonWoywbQKIxnF1MIww+Xn5WivI/byYYaqAmTJP
XRZzdZuHWlfVmGO5Wbozy5A2rzF+kbKKnjIU2S3ns34fRfY3kXlvo6LaG4KMGj/yNGxrxnpuFTAl
H5SkvrL+1h4D4xVcuxj0zsOF9+8imvIaAj60jz7XET4M8/FB1kGMg1cVx1eKqpWLAc1RvEOZmmH6
xcXyJCrAy6eAabbeP/R2rH9PMB7ZB04+PV955PMOsTixmUMiKgJtpS9RF8cVESeC9qoPzrHlZPu0
tr+qUzLivS0ahmUatNJMiq1s0Gg0U9Fiu+3BvyNYc0vW4TVJ29qNs0GDTLqzEelS3j0F4dTDxVBP
vSL6c9Z34TNMuOhZjriFXL7xK5daSlzJ3BiEmWKKLYox3BIirn61tLT1tTLuni5famUb4dyZfe2Y
PLKEFhvmOM2+hjVU69Q0xoc2kK3PBjlu1CRMfKLrEP4IkfnMtyFEa5p8vHz5P0PU5Ss20Bqxcl3C
AZe3qrX4Xtcj12cRx6fCaWyUNHjJtqTc7EZ8zuE2W/YOkvbnbrAGv4SlfohDW9869kj3X0eFbysN
35XFxxUg+PHdDF755Z+5UrT84eNgV8puCwvo/RemDxxVVabjLy+nDjVjp++a0AI6RA20dxLzy+XL
re2uHrOgGScDR/ngil6YDClheYbnejYuySYv81tpJ4cKV6Ij2M+AHAuDPlJiRr/plZC20lOvrIz5
1Fq+Gap0YGqCULACmFfOX2gONO+GhDzQnAKaeordP4EMezIcg2uubmsPlzMbOIsCDR218f5CwdRn
SltZwZmKEP+lnPxlH9r6bHqpWxtZpOr3y4937fP6+4KLo7No7ebPwXGWsUL9F8aT8jP24MUHafX7
8qVW3yTnJAjw7FoHKvv+5rQogjmL7xIZuxnrc8yo2qqBRDeRQDlHCbaN8CbyMztkX2tDtF8VaqnL
P+Ij6MN3reHHAhNnJvcuCjFtElnbxtCkGY8HWy/snJMbFenJigd9G+vR8CseqmKXkTB1pef7k134
fhFxaQOhEDGVNOJLp5JEouomLmO+tDKdIW4MO48OAMoRsStqMRNfyRfA5kH70gxGtE0Dcjw72b+0
hu3scwW6x5DN2RX0bje0x4ovmjnZp86vEWU/Lor5l4JPsAJnfGzxogpLMfTGw1Xc66GvE0Hc+U5q
Na90DvGVmv/jgudSbLkqMBjd97ITjkyjASpBVNAJa/g1QVZKdmiuwlNJ/NtbKXS7uVIhfCyLueI8
H0EjCwS/3GUJgW9Cp2TQFat1iRAuVLZpZcabScHXGMrbdAoAUK/QPlZvk5Z2ZhTS7y3pJUOl9U2u
qAG+gaWJfiQtcIfH/qMws+67q7dX9qu1e4R9PA+YcUdgqP/+SxsGB58RjcKEGA+mCVM2xW9aj7zh
IAbMzFD98XM2eqHmV0CUtc9rpkvwzmh18Ep4f+FGL8wgDiD4ukYhN3zt8uyWxjBsMm2W2vWKgsAi
tKmMSXe4/GV/3KMhTc6ZodBTsYVYwgdWpKrIx3pEE5HRYsQTqSE2QEV27fxbe7Z/X2f+HX+dBRXj
KrfVpHJyJ8XYScVR7ksrLE9T2Xf7IpWfJTytK4fg2gcJVqFz/Gl4QP6JJvjrmiWRTV6rAFVng1ac
Qqn8jPQ2eQ1KxbzyPa7gpMzMmDj/bwf4UNrZxFVlwhbMpiLYJ67rJtukUe+rBB8+I7SrT3bgJd/z
FJ1Lk7rJvdJa4UtPbstBcWr3Skm0et8eNCk6WHgGyxYWAlWsJ2USnEcCtB6nuKrvOidBkAXlb3d5
+ay9VhTeIOTzKAl21PvXambtxF40jybxKKC+tqK9MIyBOQkmVpWoo2153bHrY8VJ14orwszGYl7r
ztvGX+81iKpcCBsccAjz8s5N4+rMw07uzLk796ZM3XRJV37Wp5aBstpqp8v3vPLJsAPilYt+hfpq
ufk2boc1iDt5pwg6ioniylWeQSria34fK68R6ibyg//B/38Kg79uE6dycqFE7Z3Kxum2sVFX91Xt
Kb5m6cHL5Vta2WhpkeYtCJcJTpXFa+wU/Mfc1HNOit2O3V66nf6jGILprjVyXd3UGgPoKx3KiiUg
01wi0Q32drzXlm/RaRNXlUnpnuKoq++KsEpw3Upas7iPTC17zmxMHDdtHxgw2vIIexoXH5nPFlTS
TwYpupU/9MWoo/fTm4dwHIeQjRNVc4LX7j9Rasj2GBL6scnMCHfbUjVfk5Q0tNzDrsmq/Mil44RN
fc8BU9yHnTlYn5MgLzWoFTiZ3rqYtzu/B3cKdd8tFd3blIZMvo9F4GIh3o9zbNfgpbhyeEOQnEY0
IEgBEcO/dXaqv9Suy1zVy1vHxQqmqyJftwZzuGOImP+WqdPR2tdO+DV5jfGhMkit3AMl12QSy+ng
yrKwNqVZ5s/h/DwsI0mPE6BXsvG0Nkh2iaKNP/jGTaSRhJG6vjDrWtlUSMPaDUA9FRDBXsm9iCej
PGQwFEMSM4OA/nbAn3KrDCA7m6nMMIiJlKLyNqMe5kiTy6F+49yRCKBzPf0ODYBnW3j9fWFPzaNV
jai9JQzeadOTpXA3GRJx3uWluPJ1oQGcM5Qgus8W0e8/7l6xtTo0bHFqxxqeQ4Ct6q2lZ/bx8mXW
dmwqGSo1CN/Mv5dUmhoSR45JD9cB1o93iB1VujFSJOphM1kYKD9IKfS3pGuDt6gZdW/vdtnYblwj
sR+mWPRkN9J2dvGVHXXlq2cmT180l3aQ+RZNU2SXZBuQswa6HWSv0gWebUHAMMokUvTKs17ZvcFF
dMbfs30/krn3z5opbdGHUa6carUIcRh3xMaJRg2StlMfw5IUsTgmuPo/PHlkZMwRZlyGW31/1bxU
B4mt5Fy8duULh3EsdqXRdJ9DTrNd5hnBc94b+tYVRfqAK4zyYA128Yhl1/CLCCpx7fD+wypYtBgQ
OcAA5yEffPHFklNI1MZ9K4Tx4uIAaZhmkfhZJ0bNL6dcvVdZ98MumqT7pkeh900IXbqcM9bsJSHx
edvgpwy9u1eG+lwkKfLUyaYaJwkWsIlgATVAhJmExqsaKeOPKs/icR8hFj5BZobzRGcCpyDHdvEH
jn+J5pOlYBfby099bVkxI6J/pByiF1/c46AFBB7YsHpSAgl/1hI5kG8WpvJK2kB1zdZmbV3NZyAq
UIjvOC6+f8OBsOMitZjQeCDMqG/tr3jekVWnhmIDNKOTz30VzV69JoNQby56tA9+RZ03OY0XQo2L
Ck/HiA/H4d6l8dIxIfkimQa+TOT2frr8VFfOTQPPIPYqXL2pRBY3Gg8qA4h6pPzJc/Muljb7dMmd
ktaNYXFpN4fL11upfCgp0MpRqmuMMufN86+SwJOGkXl1z5nZ4ZdcDcLCV01ajxj24Z6iIamvjGHa
O7LJiStX/sMiwpALqH4OsaDVX/QpbVdDlu1D5p82INaAicumLeVwCATZ6ZfvdO3JsiuBNcwTPiRA
7++UmwqGtMg8GHa5E/hdbY8YFrjTlgB33JcbtbnS/K1QoqAczX51KvgGtmPzF/TXszUMeG6eFVDW
dXaMeVqDwaQVUzGYJmYQeev6BPn0dL1xuAW2bXZTbVX0hFF9sPCAfiJYRuz1zr1WYq+MHxm1IjiA
g8HcFWLe+x+Ggpn4bAZBTJ1tSJCpYFrCz2MYUOoPbB5USVSjm1gp4y2S4P7oiFDbe2Y3sfiBjDqc
J/f/+u0AfwHeq9ARcXxfrEMXMWM5RkN6psKz7sG1i1tJUgVaprKzvtpRMMTXTo15bS026VnDBMpM
7Q+iuVh7jaUkAhY3fqVeUX0ajCC6T3W2sqTrgkNGPGyykUChhPwW2DBs8GhWZx7nGN5nYYHr+uUH
sFKl0FkBFCAiBXM0Fg+gVlNNKKVIzpB/S/ukZKgPfSDe2r5yoXlfXtw2g24VphOQBLPBZWXejr1i
4UR8rqUm5FYqkyqohCFnHRozdh8MHXBrg0t08pX9PbzGLli7PEMajkZ79kRbil5qjG/MqEFVqWpd
dFe6rf5UFMAiqp5az5S+4z/tUPY1+beavII5rmzoTOXmuTbH/kf+1UgRMgHU8Ig1vB76sBu2dSrC
ncTr3TeEZh6xf7kmIFm9KEQnThGGgR8wvCFysXmv8/ScdKlC4DzRw+QBJrWHfE1RHABzmQQPE51l
u728olYOaHglMxsRWSD6w8WKkmbVGrFJjidOuBlp3f/H2Xntxo1sa/iJCihm8pahpW4Fy1Hy3BC2
x2bOoUg+/fnoq61WQ4052Dcb8NhsksWqtf71h6H/Q5G4PgujVi/vX+oCpEy7xXcEfwISCwl1r3eU
uWfuael5cSokobPLYKWEDWj67UjW+o01O9gr9psdSBIOPmLCMp26KbavdNEXNnh+g8PlecPoqc62
W9B5XbbkyZ8QrRBHXMxaH20LluZ+q5XkOppriUDj/Ru/dM0dM92FD7S5ztlO6uWtWcPhzU/j7AAm
txWnrN9MtvlkFAAKd3m9EI/x/jUvkOWJe0IuxnGtwSM7rxG6pB1R4ywFdNaUDi9ujfpbj4ShCSSy
5NjvCizlyKUljeAn9KmnVWEURdjx9NlcSHgmISBTjl81Sfc5y90Gd3ZDdccKy5ziZPUk2o+lJ7+Q
iMZpnMiBSAP+lV+t6GPjZtKWWEVXbujSnrC3TTqEBU7Kc8P0Fg5DM6DmOi3JDNmt23BVCdrVSc0w
ywuy1ktVVXfFMBb9EfWs9s/g6JMWjkgz7gyF/YqPhVf7Ic0qSR+Zt+MUOV5fJMGQKkkElph+T0k8
VLAOPBO6BYq1n5j46I+FVhJzHedMH4wJPwRfSC4SUj0092llmw/Y9drxle/y4seyj9H4NG2Lj/Ns
B24SpkmCNNJT1erdoao6hTJhsv/QUg57esweTdoSqzp6ddCaJIBn5nTtvL34I6D2MMrG/IOgprOV
W5hEGHKMY+Gf1fgUK0tj9FTCkMBgPcQ2sjzkqBNfjFgQZpD0TYBLRXJ4/8VfIEOiGtqbxR0nRhlw
1i5CuZpVXXAY9Hm+vUyKCO59xKj5+FOMxMKLvFgIuWxk5a9pnmd+XxbZY1vW1S3Z6umHfM0qHM0L
hIc/bEtktp+2vXEylhafp/d/66V9nH2N1gOVJITBs4ng4MXeNnp9eRpsXGCc3mxOGWJIwkaWn8NU
w6mw4vK/H1iInfGixPaYkcV5GJ41mfCFp7I62RVWXmHnJaYM9NZZ/kirzTci52KEK02Fn8mVu9X+
dupnZQL4Hbso5ryO82YCalprjr5lV67byrifsaIJlzEzI6Oy24BxXf+5syciYbQRIyxGil/NeHMs
f3bbFBO4bXxcSkuFGH1nQa3lRqRGJwmlnIsPS+9ZD+PUlXf0zhtuIFv9D+aLOToPQO66aMpbNyuT
O4kvJUiZ8XteHO/QYRJ8xzeNsm4wnfu0qbfQnuX6OHiyO6jRojuutuaoC9y/CnN0qJwdrw2Z2Q9k
IsQGXFk37THkQ1VVbawe8uyLJbI6zzsOs2p91c3WCVqQ+TNvew2dF3afxBUQZIA0FcP42r4nYmlG
stObOMR4bOw48q0kseb5YypL7ybftPawZboo/Xqrhic52/Ox0JwlyNY1PW4lep6bvrG0UHSF66dd
m4UrwcT3mBaN9+mQQXvs9fgwS9WQnNMW93Mh66BTq8Zf1uYTbht/GpH8hugx3Dqt+p1mWXOHHq44
ZX0l73s9AU+S0JmFxGlwblMDlTYJI9PgDKFgZONrC/lBa2eKqFvIUU3iLr8XuJYf07HaDhVhLrAu
5/HWMRcoY6LPojyZlI8L/PCUr7Z6lA1bploJWrbkohOi43RkeGsLxg2TtD7my5Y9sl1jftlv5IEV
7DSY8o3ZI4R+qkm6SzZpa50kT9N1erYeTE4XZwKbLcsMCry5Kt/OHe2WaoFcIHO2MZF08vHREdYQ
JKDxFb6lq7qZYY9geZJY1mlRtnnjYP4e9vo2s40vkoc+e2SjbNJ9cRJCqzbOhcCoqiSKNXmndfbm
b8ugY66vQVJc98QV5VzjUr4twtxdOwv0COUbQsFZUZJszPAVx8y+BMUB6WxKIAhe2kFbVuLT+1vU
BQAcj5Qd5KPGpbM539PBv5u+yYrq5MSGVoQdW1J/SxyR/cUtVhJ5lNkVqFa7Dtl+VSf6P01W40y/
UmOMNxBe1vqmSIfp0xi7ax40ehtj6VJOZumrmSw1f0hjopCUq/pfNqPLL8Ld5wi89lGFGAFbf5wF
J7peOHFo96WwgmysSjtoVYctrCqS/lTRzj0XddXfp65Z3md2Y/8hY674Ofa5WP3ErTbJsKvQ/kUi
59wUtaPjNrNN2CBSmpPk1+ask0yZLTh8Z+faU7M6bk7Yc5ng4FiSMeJvyut+yBXP06AE5c98zh18
/7ssr/1klcySSiIJXHzLnCqO9HV3n6ssmIFh08fr9zQjVyoaAXgWwgsFxmKkGbTCT9RaTeBwA/E/
a4dh+yHBYu0Ua1puHQjL6o+41o1LsIx44T/gO2VDYVC6DKzOVt/w6pN/Wjj77W0iG9s6OjpOqh0J
REvIYVUXQVvX9r9Gh+Y76FOclH17NvbURDdOr6yTt5jPzniHbM3RS/t7bqnTYQLuDTkbblFswkKI
qG0hIcsL1r1kSOCEBROb0FsElusNEt4VV8l+cv68v1j3+uL1+bKPoTB2Q+vKOOqcvrTJotKnCWE/
gN6mIlfm9VcLWe+/E57w99uSoVl+/4oXPkU6bIbxO0bvojZ93aP0BQsgbzqS+0ozfmxHqUdgTyJq
3Na5UtFegH5cmuydiohEGT3vGdjUwGUuzATdZtMXTn4wK6Y2mS3Ft2bTq6OWLEk01JUgS34xNhxE
k6ImHKppP8tG8x6RBk0q0qdlfEoxI+mulF1vy21+HHUMwwC6Qv2c3o11C0IknvAJuDV+GJQ7H7Ou
6w/9tk5w7ggfg0b7LbZAqd5/A29rKGpNJoJ7V4om9txae45V15pFjqvIbDJGQvFff9yWpHloCKFz
fNdq5j6S2mxf8zu7dOGdqwmrWzJoNffF+D9IXCVgDqJJ59XXmGjWeiuiVRLvsnTFy0LwgD8wxr9S
vF1a4PTeO9j4N5lGf33NbezQ3xVQMEYdPQeC8djBSxT7zYK27RaCpihu3n+8F75rph97gO3ubwQu
//qK1p7KHaMvOpnYhVtDfHIy6d1JAlDutv6A+7UrMWuttfYadnXhy6I4RSqC+n8HVs7K+BhxOeEv
aD/dpCIAxDX3kDIvDkx906+AqhcvBZmGupjjlGH963s0y2HulErhFRdz9UA2cHyzzGTLsJ1ek47u
+8HZDgVKjDKepLtdqXZ2V8YSux2Rlzj+2qb6NZF96IAa9941D8ZL16GlYHWyKet8j69vqdnkRr3L
TjjsmVJRn9vjfJi2dL02nLsAHDCu2eUAbEiM5M9J2UJMeltgv3jqiB1+nDJbv9X1tjt4jWdEQDPl
3RR35nPaeTFFLzslh3B5wG/W/t7DyAxW0RRfK+QcR61u7FvVEm0NW2s65GY24o2iMGZqNGf9tVWe
jGwM07vD5JbJlTVwYf+ilmKSC1GDONJzXL1EDLYy1oKKPOG037aeccxTEoH0GWu6ohgpSu3S+DqW
Qty+/4VdWn10vbTtDPZ2q4vXrypVCb5OTYc9myCqibBmJ+xMe3pSChbF+5f6Cz+/Xn673QT0YzYt
1Inn3H6xxpVjDCDiqZmRvGfOffzVjp25C6vOFfmDsQzjfU323mErRfnDyVeUDq7y+t8LSe1khC7d
JkKBdvfPVhnxFxOErvCrYh0+k1C3fsmnCqcsO0nFcFBbmxfBPFiFfuXQvYAzMD1Daop3lwRssPZH
+j9br0NxWaZ7SAR8a+MX/i/Osz7Exp+qF+NpElmJRXPixO1theEDRR1Gi300OHb+68rz/Gugc/ZA
NX7BLgPnJ1Elv/4lc6zpk5KCioM/DJW++7HXi37AraQJqnhqQsYvTajFSGLhCDIfT/vFN6pUBrKa
jHs7X/6JpW3dYNw5H2DPpFGJUbBPghbGK10F/Mbf9weayVOaqvLOtvoCh7tGINua7ccs1+IbHR6H
P8X48Y+Nu0ReVhe/W7FOTIPxvgdiiW+nLlah3gk3TOsufignb8YIJ6nDtNMGesMCt29TqKe6xYbX
WvXx1IFi8/+a9EuDM9ddGc/ytl+szDehEv02gAeClFCQCAboSiNtFtHSZuVtDph6uznJy9DaEgNk
2UZUNMvNFnuen7Wp+7HQYWMUrrE8tlXi+GPmDXea2S2nFknLHRyXpo42p69INcQ3sEhriHie9wPH
+uEpaywjzGK3vBsYyPtMmlzQxLHzO5EvtD+T8+jF2RQIdonQGnTzt55aEqwLX+F21esArGc85ARG
HFYkcJ8WT2d5FFnir5bZ3xneNAU1Vd5xGPvlCxpKCfvGVrd6SqDa0lrGYVzVT5nimWu5pIEJMfOG
8Dd5mrzaAcMgdwhxpT11CZSbbpZ+Vm0gO0OC+feWlf5c040uWFzdkWEZR31aeEdnQrS8MpJ6gOWY
7eVbOv1aVdk9EoSGx3oWS5+wpSToBaGjgZGYK2nrk+Z87kal+bh7yyMy0m9i4QatbGk/NNoAErGO
a2TZcXc7te562yoFEiDr4b4ZMrLpPAeP9qJwPhQ53DM5W/ENWXBWtCkk/3Xh2AS6J/2Did2930CA
IUvemz94rUV4bG5/6R1VhQ1FEFEZ7XhLFz19tlcjZdLSowzqTGDxvDGM52LS9M/zmj2pIYs/lULP
7ySA2yFr17vFWouoy8afZOTFp6mAQMrM0Irm3NNuWstl5TN7QaSRumvYrbpEgKRjbJAN8rgmqj6O
tWyDpOYbl3ZhB/MyNb5U9nCLNb6DFz4DQMIgGpPQSlDRZDKyKBlWg1CPgdxRG40NUsrloVCEC+Jv
vbzsMd2htbpaxLir+75yNN83PVkQfuFpP7SqBQ2oEJd+S2t7Pebb4oR4+I2nOCdLoogzyDntaH11
OnIqx0S6EVi98cMjoMl3+na93SxP3OOXDjqhtcOj1y/yqKyJjIOscR4ki/opZU76YSqd6p41Lj9s
62J/jMule9SQ9IVxpplfUmOEssg889i2aP2nVlMBXgZr1A0bnWwDUDUP+feiMQlswKMtIp+2+Q17
7kODp9pjTUF9Nwrqj8JWp83ohjtY0gukoa73RU/kymqaeHjDVVh9w1vZ8VESoJlXzkO9iOy56R37
wfWm9uDMhnZI2Bo/JvncPRZiAACp2AWXdXvGDUf8cOBo3S4whiMvrarPgEsO69pOg80y2rtdAHSb
g6/5tZu6D7M+Ed061dqLvertS+e47V2+ejoQ1tBEeiq+Q7H+F8XX965v3EeariEYeZI8w0o7iNVd
qScGDRdzM70fMCWgB6xJuXh/239b+VO5MevcRbY7jf5s0+eQG/paI4TJG9f6fmV64CP4LMmeHtb7
bnQqykd1rfS/oMvDLwr6E1UKxit0Wq+Pmt7xVmXPhBMPo2V8gyLpGr4tOesOO744PmR6QaoMRqf1
qSxtQgBb0oRuHa3QNj+ZsIcm6EHm/xqpJb7mNRJ10jM0L7nybJAn8DvOj0QY+DpFIf4w2nknqOtK
76vRQwoxemy7eZFNX70WyIWTR/mycSShEhMv3KpIYJxlPZ5gjju/2nbqNhqZtHJ97AL05yKv9wnb
TKAw+4N7U/TVr1Ko3zLLVU53hc1LZhQ/GbK2JExoazSuWF6TNTeSu9NM342Y/s8r6/Uresb6oaI1
PlolNmqa1hU5hlTNeEOlpO4WKtyjliUiqGPnV9XXW+SQQnVYNKc7YC5ThJhbD8fS8SasViBZJmRV
+1m8/pmS1ToZmijIDEBgNnE4ruPHpjb/bfTZuFfOMh+2RoiDHTMSI+u582lkMlxhWyYyOOfXkevE
lAsG7Ee0MsyMSQcl0sIthkg3sGDp4lwGW+U6xA+0RVCnUh0HxkjhkG/QbQuwxrkEx8RXfPjGU64D
Qxa/atsgBGAq8dOcUs41qrKwk+KPIwoRwvHaPthOLD7aMwEcxmh3/tRPxuan8/bR2zGzeh1rjgN9
h93tLNK1pggnVaDfqfLurmyT5RCXIg4z1xR+2+lD2C36n6SOl4O72am/ThXfRG27nzSjLe8UhX/U
ot0NmmrngTIFPBAyYn+YbI/R2J5IHmiLlxGQPSOEk10BUUQvkARWS3Gv73iyb1hxiwYsGe8xNa+j
tJgR8G/Suq+dUYT9hNt63k9VOPHX/bhKGVF7co1MwrZ3NooZ4RkO82SrEYnbmvD1XlY3FBDqRq7t
8lUxiPhkN+N64tEXn1Zg9EcauPEGLSSeiIz0bjpRFSAYCGbwH6KYsYRHqGE7+1bWrdFcJAQZyCUJ
ukyKw2A3IqItIjCpZHBKjqsbAsGpMMbn8QZfQHHfZ5t8EiO+hLPKyIXvW+0JzZAXNqlDdDchOkHG
LOZTWWp2tDFWefRKHdxdOORHVlJjkhEvg4ulZznxCsXYesdN6ktIOnx5NOZ5uS9Nl9YZRX3pxYSr
QlbgtSg3DxcI6C+Ane2h3honyGSb1NyWSo81TnRh15umg7bWtm6LWe+eMmas96pPxQ/Rd7yMCvtE
QodIyWWyGu9n5iDlesJjY/xaAZkH6FMKPxM68eR1v3yagTxvUjOxj922eo+VMRqRhWw62kbbDFIn
yeCm2XPIpKAKM70hbctY1jtRbJQ+Zi18RjNmsEqR3CbJrN2KlpINZ9XpJUm8im9I7xOfNKZ/uqKn
Gsy99nlNnOJYZgXuSAKTAzxNmgYEoZ8/YI/Gf1zVVkhydXnAoj87FP1KJw6T3wo8G2DZ4YK+lpYd
OT4JJOMb2W+MCoEemZkt7X5+9VVNUMWkJvvIqeoEwnHKW61vt2O9kQA/upnBy07ir9aGfbKzmgDk
i6vkMw4w7cMKSflYF9L80rdLcmsUq/HVy5fvmWRKCdzc5y9ON80UW3IqX1KYZJ84Pqu7YWzbcGHw
5flNvm6+U7N+2DIxN0s8dT8ssoqw/JwCtQ18RFa5/bCmwvkxbN7yJ5dDGxR6qSjHxzTC41zjEJBb
BHql7sk60L/VjjccLD2V0cBXGaKyd0Il5i8dskimHRqatqbStcBmOOMT+6wOa9E1p6rSX5Q2uuFW
e1qQd1p/6uuWt2+o+YZZeBrgqM4/IAZh+U7eyH8duxKRpsfOsRLSeJ775d8+nvNorerN12dP/KMI
CbzRKxxtPJUW35JGbEebueyThTPE0yAoB5e8MQ9IRK0gMe0sEEnsRka6sJt4Sxspoeu/cyZwhr/N
XntwezndGi3S5iHvm3sTNN63xTyGWj8SfdKMjYLcMXLRzCpCfel2U9jpn8Tst69pOW0nY4j/WSfP
OJCLUiMMl81NV3bxwST00R8sWCHgvtJfDcGtGckYxIpMdtlJ96k22/lRDLGDDcwU3/bluH0QjSqf
REumTjYRJe/b0O4hlmzlC9BiEr1ftFygkgPk0fzb2NKh2DhHufCvyIxqHsVxqGT6pU5EiyOg7L6V
3br82jS3w4EflagdE62kNJqokkHrwVK4iMxzuX59/+dcqBJ26jzKCiRsmP6eYW75ZMueKS1iWAeX
NiHXpQ0p+J0vy9Dpj9NoTJ/0jen+lfLkLZzp6bt1HbzuPWH9HAAx05nwCFdhX9emSdAsgmHtlk2D
n3dT89xMhga7fq0ObTo8q25Ywvfv+oJOdBewQEhkpgZh7BytFkvpLs6A4LkxlCuwPp7y3xDkzMdE
N8q7WHOHu0HGzSPnikwfZ2cqP4OSEkEz2dPHOmEmz+bYlL5nrtOXXmqEMRaJaRJRXVkvqC4868oD
e4tO8YPx38C1F74yop3XVWcMydsqTFRacxmXkRav2Rc9IcJlEZN9eP/hvAW3oZRBQdI0qJomKsOz
S0mTssUbkhNt93afGJk4eM6kowlxqHSt+Soh4a+0+6xUpUzVSBkFiWVedLYItaQQZWd78TG3p2R6
GEwtZSVU1pTftaoof5aF6AufRDtRcOpOjNuF1k02AeuY7fhmk8zB4JDQzUxze7CJ3ftZp4o8I0tr
ps7HH2/bwnhDNxkqe1QZZu4Tqam4bTsJDoU2jVViOcWpFEZFA0fXe5rkhIdJE6doXuJurWjZKwPQ
luEi/pV970yzP4nNvE9US6ykM2fWE4FuEnLlKrfPo+LwCmRe9klgFt7WRzYzyMJX7tTdJ5VI/pRa
Mb2UbVp/mNYxcwBJPJ0Rfa6rL7Gk0wpoiskQE5h5NAfbpoQ+LEXeforzuv+QaI1dk163kCzawR6n
ec/t5hmF1Pgnnbx0vLJJvAVlUa9howbPcbe3O48W7pzK5V0s3rGTHTblBi5aN3tUeoi7nn7TSltx
1lnrnZoX/QpUemndM6oyaIWZfcAhfr0YxW6GNSx468R6Qettqf7TvM1jtOTuf08G5y53Zxem7GxO
8gyrdzj2YOThBUwhSxBamTW3zsilSG0yj+9/Ype2PyYq/A8BHX4y55/YSvvcu4I6sdedP5jI2vvQ
HpYCOOL3hXV4WAfzZ5FPBl7TsDvev/rfWcDZ98aG78KX5wgi6PAM6p4coopGJ42PSayPEOdsEdpa
0QdbwQL2jLk5wrXHuy6m26NsJSE8xrG+r2gm3/8l+yN980P2uZ0OBZnR4dkjnwddWfVUY2tdNdsL
h5FjEpLa4cH8/nUunHJ7WhAkdJYvcOH+5/8DVGdQVDYPXR2OSXux2MgRPH0YKmLZSgYnP5W3TTqh
lCnmZO9f+RJGbvCYodCym5L9cgYXEDLPQ3UqBrL4ACcvbGKdPFjN1hCcmKa5FpqbDmFBLJP+aR2W
qToQt0F25drW03Zz5cdc+JrQnZCPAp0dqbN1hphMqhqsrNXTk7AwqIriVHn3ZZ2J7bbI0rQOZswj
M7+ANwEqMXYccHXerZ/rumqagJhSx/XrGvm3m1v6BH/RM1S4zroqrq3Q/QM4Xxg2pjcIZUybh3a2
QnutchcBq+w0kk85fYVl0D2ITR+GoFF4SeC3U5G/0XRsTYGuXO8HAY57LqFWIq16/6FdWqOwcXVS
gggDgl/weu3Yo1xz8kmSEzo74wvoyCAAy43xv9uXQRuF1ATNB73MG591KVZPjja3vEzWyupMYOyg
wY2dcNl68e8Mzcv08d/drhz3l9YE8y545By+DNzO7m8pGs9NYZSdWquxAmtGIOFUsvm8Dnuo6PvP
8uLXwIyNqpfhOXDO2QePkzCzLoGNlzNoKzyZRQT9gp9M525GiKmVjBoU+oFZNhlgZTW9ZHwSV76C
CzeMbRXgHc7BGhP1syPF6PWengDt1zKo9DEmxf0HHcR0cD1yB9+/3wtTWY8SilIKXQImVufug+Mo
SI8x2DcnOx7AxPEKeh5yKsWQiCRsh3Ts9bdQDVtVhRWURScwgPb/qbRE+9zGNVR7vV174CPmxk9V
Yw5fRSOxei7o/pXvoPrOfRbn6NBELuMLunbabjwD0ipM5UzCY+ON17g2l14i5CI+bupRYzeEeP1F
iKXaRB1j85otJBQXAGJh7Sb6Iwr8hIHG+NvtRHrsnRoRFungH5oxucZhvfQOyVXhB2DZoCHsf/0T
3Noq65S24YgBdP55w5wu8LRWPLllGV9Zs39L67O9yN73ISJr8JQlCu71tZgIKrhxZYn7tYfMy1AJ
fFSxWnLyKyOTW7ijrM0hGWbrZRwK6x6Rn20ExTbr1QnuU2me0tixloDIWu3nkiwtJjN9ZgANVDXD
xTn5p1WN2eAN7KSAZG5KOldspdtdt8zbT2xCIZbkkjjZACasBBVKdByz8DXWDhX9LJpJM/V+4QVv
qA9FabXqDsG7ZwfsZ4seMSxV38kzdV3adIaTsOqLGbBKW8sndxIAmjWs30UV23OSmmrwMeslFohQ
ALu4LSqz/zmjnf8EybX53k19R+Bssvyet3UYfZ3clOdUZem1rDR7f6hnD53dgUoMsou9G+W8fuh5
59hro+PYuS1t/zwm2bjeJoQLfOrnzvo5Spi3vpZpcIpGMHbCa5O2zw89tKj1QE7o/Kh5TVOHnqq2
l1l85KTzy/km0e0+D+2F0PhQpVWsRVmcmPhSyw4UH+VEZ/n1Eo937pya/hYnzn3p2sbAYTji2yx6
z4tDKFZktPAvqTLoGhtwH+6xyh5IViY+tI1H24pUMXQMIrp8yELXYR7nF4mirGkJHSqh4LfDHxO7
AOWjAs4mPxmstQriXEzMC4ZGr8qAqWniBkszM4Qmrl4Lc4R9n8lMaY6D3dr/gAlWj24ldoEENW0X
VJbsB/T2edWDesZYwSAV8b5S6RjwDXXZZbejOwLKixUZIqLTpM6DFMtRPWwBKoegdnNCo1cv5SEo
qrD/Wsnj/m1yxux0AaxRz62ZtFhJ7hX52+CU7ikveB1WnuF+u8FSfn/b3RfHq8WDzNamV0Zky3jI
Od914etqzl5ZHzXsw4APwTFFnK639jZ1t1VGxixTHBR4DXRPkQh55U7frN2/l0cIx0R9dws4qzZT
dgtIglze0/6gqXQeZbnpYROvC4D80B+2as1vGOZfOdf2f/b8rvEZIUDMQvHIEff6k/HKXsUL5Opj
P9Uf62XF16HoDSo2PUkecS5kCkOCzDWdxxu0YKc1cZ975B/92bnrquhnPmEUUsckL+3DwLf4xbEK
vAOJuo2gbHRXpL4X7hJ3s71b2INf3wTMWrNrZA0A+jEjWQocUmgk0uX2Ec3r8iwn5XwcUu1an/L2
yANfpTCjIAUY4V7P6hZDy/AWWU2D3nA0+lBBFf655thm7wBW2nw0R7lMRycrhhouSdXGtMaDNUTK
rbJrcQxvCtL9t0BQwvWCgS6xKq/fMzNcSpjVNo4inv7mIzOoDNZVuM2VBXXhQnQtO6cWKRFeU2ew
jNgKOxuhGh+ttWXahpvBUkUNqZL/OWIIGPR/L3S2ciujLjwcCPWjU5N5JZx0vTGsaQ2Y4+tXOs63
3yZdr7ZX8wwR6C3OLgULWZTS7sd95VQBRMQ89OyVJPdy6LGDdNNbT83q44zC7kot+KZkYdVSPrAv
Y40GWelsCcUdCsVa5OMxdhci7cdmzOQR0SYSOANspb3ynVy6HOp7OJvIU/EAOGv1eOBlWU1efyzW
ifnEMJtpH6aqXrbAG5gM/+c9b4/CQd3sUlTD3Txrc1dvZVyXtcPRrvM5IBtrOaSIYqPCGuobfDHW
w4wo4DB0+frl/c3+LR97b+2xo7X/uoSAkr7+HmYSiIu6bsdjs8crhZYe2xpDKNX+w3bAeceWOzxR
beccBW6RODC7rJZAbAD/LhKONX2Tu1At0L12VEeUUd6VX3jpVfDbePfQM2kHzr4j+Ix1vE3DeCzh
xUWTpszbspRLZCS2e+Xku7C8Udvtjc0efgOg//pZ1LHMMXaXw7Fzum2MkFSIH2OnVz9se9ADh2qR
QymN00Nizdq1E/7CxQFYcKJxcMPjMNi37v9BWVQGpc3oDHlM53KIJBqtANdB7MFRYAVaU+aRbMw8
Ir3iP3M3eSm05nBGoQ9jtHV221lvC7MoDWwFs3FA0koLmeWYvGvwQ/77Z0ys0o4RchRgu3N2k06h
mAHGYsVgU++dL6OG1cvDZCT5r5ZB6Pcra3vfy1+f6RypJulFTIt2gfnZ0mFoC45TGtC7m6HMv+m1
g7sD5sMZ7MO0YjDje/0e+WKaBHeOXVtFaVkw+C/zBvVc4Y3Q2DwV21cewoXzECiWn0Ytt5/754pJ
ylSbQVqsjp7Zl/NBdlVPmoLZ7pzKpgafF9SUqEx3FrE5j5sMR5LgP1le7zr/vP+M3q46UCJePrYK
dGlv4sA7fTNqm1iX4wCt9kn1Q/p9WVawrFTTTqu2WN8RNUFKJDznylN4W/pwRZ2xGUgC+6x93qMo
uVLkcOVah9W99Hkd6oWbvag4bn1EeXP0/7jTv6M67B04L8+uF0Mlj7NhHI8rw5LPMON7f7DpJfxZ
G7dPqD0xe9CEwIzbaOor5+aFe4VUjuUJhxgF9ZuBmaCX6LNsOkIjlveZl4yf955ivl11pjIhYcEk
wL9/u5cuuTOtXBtLRrjSZ1+aVlllUwzZerTMmNw3Q5uDsl2bUzLm7iOo9jWg761iGbMz1g9qfwaa
nCZnu0hbt3zwCFRAv2NRncpmNNxISkQ0t33ittiEeGAB0ZBgg3y3ANRUqT9yrNs+bCPD/tY5TQo7
biJj5aOrzKSJ6hJbHx9DY/SxRuxo65UK7e3JQroNHc7uE4/r6bnG2uhN+DFluxyTOrPDppm7Q565
zxs0+isHi/lmI2KZ81w4WHag0N3//H/2dtSBK0q7fDnidI71mec0E5zEQW7a4f23vr/V1zseiA79
Pr081kUg1a8v1OZGNrtbvB6bWu4yBNyvTNVmd80kvQ9jW7TQYXTj+f2LviXk8+qZMCGSRbgvnXO/
mAwrwbXtuvVYZ7qehpBMjfWp69BQ3eNJrS/Phow3ZKZLZmQnWys7L2oqs/7apOsIeYEO/xMiU0OH
gAhJ2pdrxQ7kdkM3HAxM0vJ72erTTWN7zBA1d9K+jxXdwwd37JNrFe7fJIazJ8ia4G3BTtxBq7P+
YOBWUwR/83FCVj1/UPh1az4c6MV7QHpt7lrbNelDJPc1Mou+x/4nnpZmCxlwCidsTFknH+q+c9uw
hWG2+A1Er+zjPDq2HnWl9J5V2vWEo8Z56eL+JtBn+FWa4MQBUd3KjTs5dHuaaubK4RaZlCuIN8Yn
8KtQToleeTLja6krF/YKIHPeIQ0wlf1f0sX/LE/spKHmJ/1y9FbLiUbPELcoVsjASvOE4Nd0fnl/
wVy6HhN3zj6OAAM04/UqnWrUvhCUFD7T+Cq+gOnZ31JoPGjcEbi2N5NR/B9l57EcOZJl0S+CGbTY
QgRCkwyKJLmBkSmgNeBw4OvnxOw6p6zLZlltXUUyAnB/4t5z63T/33/mP7wZrGBJgSVJB8bO3yHC
BePOWmvkwnXjFOjPswE2Wq2JR2laAxh7rlkRObJt/y0e4J/+WELJ77z8+xL4b2Z/kSiNHFLHPWwz
+4dj63jKs1Q1IQPcQ10fKGb3L3f6/91QUsYhk9FdTjbbYWb0n59va4FlA5Drko5q6yj50ixY1rHz
2VREBpPI0LG6Op6EZfmr1vQhEhZ3t6Zt8/LfP/N/KC7giqkUfFAU7vyq//w9+soZss6YvMNMahZJ
wSjGtbAmvaaKhrrtwDQ0bvJE+t89OlsK8/bff/w/nO8oMfDNsKxl4v63MILhVpFM3UxeFsgocpI3
zvdtSMNtaNf/f3FBLgOLLtYUd2vjX+euPiPys3rHOWxOfYGM7kHMUu0inogngGUGgXlNJvPf3IX3
/+pfZxWbaKB4NoeHy1/4n58v/jwc6xwLB4QR1fOIrWkMDa3bjPi/f5D/V3VF3j1bQr5Bl2sSxdp/
/iBG9nPtTfBjN2mUzQ6erPGIAARLh+5ONSJtWAbqrq+V7ZepAp32sVd639UgMAyx8VtRy+qydv+l
xPmn75flxR2q5IBJ/7uZ0LKSkcNMHlozl26Utygem21ovikwnH+ZB/zTFcfJj+OM+5tL4e9XKtFK
rEhgTg7VBsQWwQzOx1cYOeVzslju56SVVuKvxdpb0TTN0GIKdCtHnDQ2yVC5l2R7gRz1Wk5pfclV
d/CHUS+Y8yHsWyOPnEnwftKUuAZblKbV5JlH7X8rkv/+Tf7TE3PPQ8F4ywLRNf663ZiNkwWkF2jV
uMbIdmJeh850Vrp/+Wr+6edQV1FW0c/Sgf11wlt5K2sHFfAB0PGgRSotfLPXUQZq//Jo/tMzwJ3F
JcIg1dT/Pl29dkyydErdw2waLO/kUpdmpJgLoJFC3eZ/+7vw398Prb9eOm5Im7aNfRbziL9e9WEy
lRFts32AedP6RMKRfp7MXjBsg7drKlmdNi8dfVuywtAGxTwZTrp3trY5uvYcTGai7d06Nd7QXDuv
HiHrQVHpEqxwk/4U2MuJzu724+ruePXnu/cU042+gmRW3MBi0RGJRvhdpljXljV/NHT6I6tnAqon
tlFiMg/u3d7T9PpKFEkdb3kCo8QtA1x011VHoL824rtcmpM02VDjbsQqp7pF0K1mEqzm9sIa6GQo
6FD15WG1K+Ze9fTQkkWhKu36NuLCUgy517uu9FMam3090rywbn2sle4+ngv5X397Tv7gdm4G5FYP
a32KWxAU/pqm/LRkbXdopX6WXV1auBxA7PnSrrWosXLgTmlr7vll7D91Neoi6Eqbq2vsMSuAHDXX
QLfTafRBveLda/m4Pad6n2ZXeVJn5AtSL9Nf5PSVRUSE3MAQY7aJ0RAq286y57uyGmfnDEu71zKE
JYFiZAB/RxCLNwRxwxgpIwz5SDFgPXo5gbPw2MpTUnRjVOlkrxUjxmp4NBO75lLE+DqNcAO6FRdG
UwVCUZt3mdr6W55Ig2S4dir9qitflyn5NBB8B5XJlVzZ881cJkLZcw8FRk6OpPGDWbhX4LzCETca
2ZtbtsvdboKdeDCchT5ogehaTd1O2+QSGZV6VFwzzqRFgG7etEdi17PT0mdZWCkmDs601H+pcyrC
gZHqAZ5Jdai3qok9TWkeiobWqmI7y4CpxiA+UKrFnYYTaJosAXan/6j7uXnJQA+whs2rGFEeWahb
kp/sbdCO2cKitFN+r6ubwZtZ+5DT3sEQ0buzLxvFDuGydjt8fg3hoboj/MbeRMoD3crL0va/EfIa
YcHApfDh1oMeJAAXdX3zJ7M1jdQC4frQ3IZgTVRyEoDYug8UCvoLYSRjXK0Cur9S5h8Agfh5i/lz
wU4apks6Bwmjl3dxX8QRVZXtnLwA+71p4iLWzH3sUlfZN9xevjHUoJu61QvERhyRsBz+wHFqLyS9
fOpqve5cYwY/AStGe8i1RkS6ma0vNgylt9HOk9fZcH6kg9cdkMHbviXH8ZaAWDkTy6gejEpzY7uz
yptiYE1OGTiETrs0vkm3GVRATvwuV60fgAiLr8VyxgfVg+5oVZ2xyzrP+UAMLuIN/Hq6szNlHUNE
mgvW11lfmj0PfYmIcQNH4yO/UE8ry+1TZYsxMJFkLkFTrLzGbY3U3UpbA/1+4UWG0yCckpxFTOib
gPerwxUh9HcFgeceTkH3u9OYgQbrPKiBzSIcv29W0snUlUPkDGtQP8fx8ZrqKpijhgfw1hk5WorK
2S7aYG8PjoIPcO3S5TkhkjmAW5I9TV6ax6j/DcBDSLeTbYJL4+rOvm465Vu2ifkFrpgje2GF/iSk
IXfC061vUKv1qxizLRp0o9i1ypI+pqWR3lJdWXw9EVsAq2/8CX7XOqG9cc8jFD6sNkysLKtY3xUN
ub7V6Eswk8blm6PnxDkWhoeiW8ywK3Ob89P42uaZbN00Jb+xyPJrudzlGLDZT6hu7XCy8Wi7Ih9+
FYQlT8yHevEkjGTY2duUXbyiH0MvsZ0PtSjkcYTegpFHW3bYNlkRAym7zSM1kkagchcM2opIbyq3
ks1iwyso6AW3pmvCNZVVSwzfWoVVMm2/hyLHSEpM0V6XbbrvptHZC9fN/titfoVzDTHKsKT5nrqi
uqI6HOgkhhErclllfxxj+5NVsnzQeGaiXDZ1pNhWjn3InjFKu+lNbma9X1JP6SIln1Wxp4DRImCn
3Y21SggbfvldEnaUESS2TgH4jD5uUlb6g+tJFV7Z3czl0DPCZBZcYd0TKbjWy5R3XmQVTUkupzqi
8VAbdafoWKQtiX0zSMoVmcuScsb6JORmVbTqxvoz8WTKFWoteKJs0Z5Ko252HPY9T5CcOvBeinNU
2xLLXDG6Bigh23uivJn2RUsxNZqNZvlDqSN0NrK+UvaaYP6B+GbdOV6bv+IPmbSwykHKhdNEanKy
TlM454bqd/WqXXLDyS5oULAJ1yy+0JO2haP77pAyQHOaNLS3DtnKIL1gWazpmJqeEjrYh3m5LC62
pq+dX1bhjvt004ben4TgUsuk0M+blWwfLOj0zwWDy8VJEBH6jZnjsyBWpAqg4cz70YTMyPCxiJSs
qfy8dEgJm7QEHD84hRFTDmVkl9YTB4I9RGU3eiLwjLvWs5zzElabvdyGtZfnfKQWIRO2vTvJEUT7
iTtzuJar/m4DFVB8pSqG0Oi20Q2WvnOOeus0eyDixDmQuLv4Q5+MKS+NSH9maVa+9GRfQQhlV+ar
0A59iItatExmTUROeusZZFNaFImPfDqWsuThTX6nm9mfcZjGaiPLm2TlGmZk7uzSdPhIzLSOZ1aW
P0dv/NTm8gWw29nJmj0zYuG3m7g05CCao3ipOuuQzWI8KVrrPCb2Ap5t4r2q9vNaTns9LTD/CdQY
jY29YxjejZnrdh1Hy1fqCulH33N689inqNf9bMlirTBfsQof0omnhgKAjwONHHKU+y3UWUyg230m
TRyXaMvgznO0zaq57bKyfDbEeu1nZQ1U+IrNlP5IlfuHzDRTG4Rvz2ukrsvXINMl8HrrVKQarvfl
LRN8oYXbvVm587oMylvRLFg2pX61rMnwK+nmAZ0TCRnmUqMh5Q0g6SVwFEBX9IwPVqoF8Ba+3Mp4
dozUoKHSDoBNd4lrhEqWnQ0k3acJ0+WUGl2gq1kXJq4Qft+qG9jBzEl+Kkimw9rhoMBl5LxhiUse
bF1klFWZYfhIcrrAyfpYDJJw2UZBHZ/sFA/bItnnSGsk9DecuU48COuDqJ8Yk3hcd3K/eg5+9eJp
qZpd5ljn2U00pnjF3p3Gr3ozP51KOS0kIjzqSdXt9NY649Y+IYVd404n/Snz8AfO9huuPMAR6Rc9
ow4RQeuvZNtgXius/mRDYedg7J/llJjo89puv9X6C6GtMV6gizbjrJu5a0V/cLSa7xgAnn3P9yA0
2CWVjKOXPETDAR/gtDYkP+cxG7AmgCyJGQJLjICpxbdRY9+r3k13ueWCA6vICCJZUD7Z8mHI7Vh1
aoyDddwXxpPo62dTL3cMqp45xX5Vd2MfJx1FPzbvrf7NYtRHgPfbwNQcal3+2JXS73SYtPMGUw9q
QqOAVsYgZSFyobJFvc6xA+Rq8N0iiau5fuCPfyjr6aK4+a9msa+rawZuJXd10v0yqvkZIhledaqA
LondrH9s8s3BaGh8iUqQIZw/CMxps4cDvRuxRBGkQFpq9sTt+6XK5ebKmfAgkB87zdguTZV1weTM
J3M2QYRW5brDOXBcUtPZUStUdG/Nt7t2obHpD1x371hISe+o0+FaS2nFi4I7thZANWR2aBf7KHgs
uTvMhz7Lj1NThbjndxLb2cQQKJHeOXPyiIlYSONOZ1Pc3cfbuAYyq/bVNiT3FK5Xb6Jo8Oz5WbPG
KoS5vYWexUNgrWtOg2djl286IlVy09lPWXpIPPs34qUIJTAu3YJ2ZLlQ/4MOcnsQC+1HC1+gtLIr
c1okhK72tDhL7CXOt+lwYJtOgsVYLN/siYJMX3YZPgkxuFdMbZ+bPu+2wTxw9T9N8B0A8J7npckC
LYd2k1dIEcytuKBEjstShsnUx2jif2I8+c6mhGk1HZKsr1DnYDXS0QaA1kS0zWwAvUJHZTYrfD4s
KCu3HvdL032wkpr+IIqxoM53PUtA+KpF592yNQ8dQCOBzmWCzZBHyxucq0tZnmrFp1mMr01bfBfC
+SyAMmmtvoVmBso/8S4dQ2rGVaw7EJlWNV3Q3d3TufHkoJwF/wXnVQv0Xv7GAErqupPUfm9Ulp+v
EHkzM2paLRor+8Vomdo1JtVd7Tko8XibOyhOYTZOgSBXxWc90fm4VHGLD81hS/TRZ/zgBf2oQzQr
p7emXzuq7voHgPuMj5M6T+l7etJBfJO9oGKjt3WME44SePwp7jQfivvL0t2xLyom2qVN/AmydARm
xKMVT5e7oZ4DHAt+q6zXpMVJZoxAVBytCNJsfJwq+pSsvkqz3HklncnW/WKj8LywQfMN2H5LmxaR
wXJhFZD8S6O7WFP1MRocxtTFvzG7J9w03a01zMUXCbB7s6aSXtT6tYIEYWo9LzHGj6pqxigzMn23
Zv1LLq1bZ4NFnbmu0LK1W2BU4rtHmwtRRTmZhvTHcZ3CUSFLo7eGlwYEBZdueW4Qywcj6tzIKyZE
nMq+MtuLmQ8hDPOEyC/zMvH7pBNLlXw263Bt+sNa9I86G4YoFyvbZB6nqlj3Xt8d+KsuGgm86ojZ
qMi5JjCINrHYml+U4YGZNr+cRjvQVigg6HM20g2NcO+kl2Jrv9ckKQLV5cu1qyW6D/1i0Y98PW4b
rlvncTfLc2LzPcBZauFcqThFW6Xx597ATGwrElDlsNA7g/I5046pVzF56GumzDroZXPB29rw75aA
QOzHQssP69Tvy20LlrH5wSnty1bbVUUyhomQ70WlGmHqustR6PMfR1OGQ70iadvg2Rnq+gLpJ0h7
+0cxpNNlGSfiXhz6KIC0XjA13VG/V7YVCqbnpDZwlq0Yx9p+L0zokkRGiVg1mj4YFeYk2gj2AcXQ
HGpifutHbyccwuhb69Lm4ozt8mVUC4rorld9xSioFZ0Re1ln2XAqucgaoDjgx5cw35TLYuhHCs6D
YbKZS5WLSiELGUFEiQEaFNysAFDLUVj35j5zxOjz3yeUyqGi1XinFrVjfsj8cfZG2r/BdKpwJoLY
N5X8gwLlRzVyIpSO+Si9vghh1NixYt+PJzGd62XdO4bg1Fp1/Pj9NcdCgLPeCrBx+wv4/26s5v1W
pvFQG3vynt/c1gWZoF5KMfsuNb2uoIBVtR40k8k/okjdQZVoeJLTfdU5B10zwiqbX9y2eNX1dVfS
Y1gUl2jt8cSkvMuwDDTsqTh2kFkvTsTGXt/n1NUopk9YaXZuyedI7YjGf7Q/cmV+Gkbtd5Gkb6K9
lwUaMUZd/k59D+TdumX6HHFv/FglzRM+dn/BFxRQo1vhIuVFKOuroGBsRuUGwByxg87oekO4JtSU
C2+8yqkMoL7IULe/+s3aUZnFGNmfiJB+EwaxQ1aZxPPKfNacJc8WWM46v03lkp8dOPahOtGpqHkK
W8Lh4s29ukPDOI0R+OKrsqUdcbHc7LZZqpHe9hZwYHufLMoft1EP+lT8AFuv0TYW+Di27tAvxi/N
rpdTI/hjnGkloCl/JPbvlKbaAwiSC+ucP0WxMKhTrytGQt/Wsi+DFXqoq+lvFvWnsdvUqFbcR2d1
dmCxfGPtPoArxn053eCxsvtR3W/BJSwq+2etN0Ca808c3N5upWawgFQAQJg+U1LdqIG4kClyptCu
7edOKMG0DbeUUsk1VxNCWfkpRgV9Q5Yz1nARt8/IualkhopZS3pxgC6GWwWYwWDalorJ2luj/VBo
09Gw52tpu8/oxedDqeeu7/R8nfja6T+2H70lf1H22WHttY7fm5JHa7uZq/66zWUslv6iSWRRwJtp
NkfntSmgh8hOvAh0bVehi2fVzK03zayfsb1WTJw2N+gA9a1EIwu0Pds4jsdaR+DVLjLWRmBPXpYE
A8g3f3Cm2Bi97WzK7LO1zItLiZ4hR54N4hZNxzqQJOCFcBsIvW6MEAteRKRdbC459HoREYc0184L
/hzKyyYa+u5BWMuP0rF+FUb1CzHog1qb3anDEOXPmJOmLtuJmcg84k0iPG/MGGoBaAwfE7pD2jJV
XuneH4RpfxqlCX+p2rdTzftmqqeewT/g5ikCfvXYY7jmFGFtDpZEJaPWhg6FMymS+QZrx/4xD8YX
ZomDs3inrV3iHtzDOKJhX9biysmeBNU66TFBfcytGoMOJx0ehwpBhmpQcGV7goqVmPj6q1u1IWyb
JSjTBJBnXxLXR7yhCkzNsCYfYhR9lRWnZXawU1XzRxL5tvvjQdLAizTyuBjG0wAqJPCc9CoAO4EY
ny6tqceDTgtS4S4sFMhebvrssr3cHOfFrubYSbfjVhXM26EAFqpHptgYs9QMPBw9eaHvOUDOrjXs
gVPsyi4dIIdJEN/S+yh6vJlgOTatJrY9jaq82QnTihMlBaENYqey7+M5z6aKWY9c43gVyhNpA5Tr
SmSMxlnXhlC2yy5v69BDzTEqfHRVV5wcSgzgzo/JvDK4TW5tb8cLHkXex9g0bcrS+dqu07GonItm
d2fRJDzSawyROcpGk/mHDApHu+ZatWOGfK5mdyeGOzOr4NSY2n29ws110y42vISXeKwvIINiKGbf
jTbb9/4tyAw1XIf5zPsbZ8w3vaTdKV2KdXuF7AeDNFFxSydxUrXHTNG/zS2JN7u5qIAicH0f1nZ6
b20u9ZZ/KEbnZWDyBiIYF/vIwWtd6kEebbmd5kGPIDVcJ72MdFqVpW3iprL3YlLDpVIO1iSu+jQd
Zk296GqxT1vch6aym0r91KypRqSkGdayOQuB1pDo4T3U6n0/lIc6ne/a4md1mfc8fcGWVs8te9tu
rHcV1XdBUOV+TfThoWzKFR/ccHPMmpsELCRh9MD7ANvNUtltfWIeCOw4baX+VPbjpU7Xp0lNcDup
X4uiTLt6BivV9vNPYcn9PZM+c7IQmMOhgTOnZu1NFlZsG/OVUmGJKrWK28J0Ilbb2tnqh5Oy4DhX
jDFI+A6vYjPTqNTtx6SiIe3V7WEolvm59eojocdlnNtMttwqyt0y7ia4In3+avI8QLN+7DTgJ2bO
wmQLhRxOVrXsiMKJdIFxPK/UH6InNtBrQ3W1SNukuLzDlcotCbrR2jPsjdKtvbZTxn7F479gQYqn
ORb9h5omG2kv6gvelhDTXoQPLXB1WbGgYVTIgCbR15oDQHmRxRpRiypBxX4wshO6J2swLlq1JEdV
wTuF0Qn7R2PONLQz7YpI2A2lhKQxU3o257ILoWxTDoAuYoxR/2hUbttqyM5dKfajynnGruQCkepr
GOXPQdmyiC3ePa5FLWiL50dr9m62cO/zukDk9sp7pd1ay9tZM29bU8qj2azXzu1emOhqx17kb4wr
2zNHHaM3baqDjVp2oX7x582h61SUJ1HJLyutTvATLb/v3avMss/Ucxk/pM2pXNddO2YPUOlRn+h7
byrijMEYe60lZN4Zy4a/aJFJtPbKkWXwe8WDwcxrO2TqGFbAgqY8fTRSCjXXnnRfbu2xwYTlJ7Z1
cQkp2RBbqKP2WRj3QQBrj70EZxuO6DFqPMPKZ6/NdSBL6v5hSGzo6fKgeExhHPWhX3VJadbsTGve
cUOdXQzlJkP/ZC7qsKTgt8XKoLEyrsUAe7Grh6DGLAOffXjITfEhDP3nIGrr1Wz6O0bJhSE5yYaP
sqZwsptb2zU+5ASJYxm1rFVTX6AIIf99qfHmycU6ZZ54z9TC3RfslsPOgBhFMp1yMZmMPglvPaXZ
vSCEFcq2h7KNEX3IsxZBn39RRfcxbhM+OaxnQJ+MH0kHItTS0gB4Cqklyh42FeOHVbEiZcuJf3OA
t2rdvlSNJxdIGFW68kZILbixCbKiJONBGZrQ6ptIlqoeDItqhz2FMSMVK0i4B8Z6gSJ29wfkI3vX
fCI2feFzDl25hH3P/F0vScKeAfl3M8ltghAM3xq10VeZczl1Q6pI5+wMe6AZceSFAe0rF/4U9iPZ
b3bf/K7MbQ033iCbhRhIVGOv596r3bGt7LvkIzVApuIvTJHG1zfhAbMcLSWqsyHGmRo3+freCQhX
eXqGpnI2qWD8pf3OVxiDivK9bOqDOqaoVYsfXkfHVegek0HSOqy+2k6jvnxb5NAc5qzcrbrHCsrc
tRuZ6f2mf/WJZ1ySZta+1m75SchCkDGRsMphDGa9fXBk8VZW1XnO1zPxvZG+sWRISXKzq60HbOQw
kVyVAIjHLsuhvBTTn7wsLxYrpmNG6B6tzm9vMGK4TJFq9j80xB0hDiZoTqt+AkcVltZygYq4G6wq
MrZqT37hZ5fei5uyZIVk4sG9z7lRpf7pyuozt/pPu1Bi4sdu9dA/Eyl5KpnHjXr1Oi1AZ2cvQkNx
12uXj2mTPpcpkQU4HGMbFV7WrStjcMm0KX1ZC7iTon5te34Qo/g0cLfutCK3ZUtQBVh+j84wvhUT
V7ZnncyC1Uw9iudGW9zIROUREtzyTbAdTUgBnM9Nej20puYrm9UPxn3DaVg4JBYSXSqF9wj8w31R
/Nt024Mn8jJMu5TxmQD45DjZfG1yYkcnrTqZW99HENjUIOuKItBb9+ZmFUEO6c9KS6NlVuWhU/Jn
0fcxV3xgKANYJfeS6Ql/YYsPeAu1dXuQxRDImSfOaAzYVT0wHVc/Cq95RJ/yq6PnsiRBLrNaflub
+DAT5mNdy6VVY5nkOE12yCWiOhVFAAR/185bzX+hDcXCdKnGM+Rb+vblTIwg7PfMHq2wScpYutuL
4qzfHtr1SE7pQTXrn7YpKr+T2xi4JqPwTE8/vZ7cxqQhtVhmQxHk0GXu+H4v9tT5XbHmePSqfddb
1wnF4afoBubkycFTzBcPQ1YI06Hfs+s8JxOY4UlPbqANgVa7BxBp94ShMQ2VSX3vxiWUNSecVSMD
QBdyzBqmDmQKg4bL+++FBcVuS5RL6Sxvw1bTLzP8aNb5GXvug2FCuqtNeZYNXofK0US0ePapr7JQ
6NavuiS8qFRPXFfhZsyg+n4QZMYQztxa5m/KeXTlh5qvcV/rzxuCjpj82jdr9R43e7uOa3NkisU1
qTZHlewML0130p7jzWtje1T6wErx8/SWzU6ku1nJ8qAr2RpC6yRDEQVAakyPGL/Bz1mwldYqZgJ1
doaCWsLTYCjdw7tA0i1Jb0O4Mct955rvmH0NIkq2iIHQEy9+1CfZJRPldVmzGa5Y57zzf6XK8R5K
c9ghQ5dRu/KkqpWd+4lmP1cdDUC9JV3UMj6ZNeiCmZel0ObqA4S8XSaVayvMdI/1643br/ebvNzZ
EMDENP402+RxVpV3E+WIb2/lx5Z117SYH+cyeVgXkPeEvUifU/43obwfXW3toMY+bshU9mgv/ZJN
/0JfLJoWL63U9ltq7Wa8GIN9HxdsyhQ429eQazdi0i5pi5CZmCOrljqV93ojaiY0JfPxdvF4nVmL
afzyHJXZ+2Rm37DJPeyUlfO2MRTrZ7PHBu4RcqofdHP6tPr0OHDWymb+VW7ZsenV3zK5v6mrdXNU
Om7Te0iHIeoN+qB8y1TOno5/dUgCrr498yYD/Y8bw0/+Q8vyiJXqXPRpCJTiy9YpyJlE+nPaHbK8
O+VV/ri6BrWRsQD4W0gRm91DKdgGa1nzy1ZUeiw2BtOYm+jm2KzlxodmzhyqAxOmpPxavOXWuB0t
p8RE7cAZKZcr7L1AN5JvMS0/7Gl8o6c8NRDgRmwHtF84TO2DXc8vemMHvbsePWQ4fiHLeFg79ED2
89jyqBn1EZfrdWloOtzqCJih8pNkfbXBLRol2NE0M95kzqbFmVlQmGEFh49nrAyyrLrMlvfCEYmr
nOSoMrvMrfo13leRU4nQrMzEIdPG53HrboY7HdKs2CfGGtqtOKdbGZKp+5kaoEgTmj7H3hEheC41
M/Sm+dQLLV4ETZkirINTUO0mMH7WJI8yc2SN0a59MHn9u9U2f1RylYQyfGW6c960NtQV+QRreO9K
1gVjfZ46bdfb2h5YNmqGjA1ocnZN7bVwrdN2R62POXYFNbO3QNbrA4bgXZ2rZ69hCMez21TTRYCs
RugAbcS4OR5gxN56TqecFbKs/Up14hH61iDaKMnLOMvEmf4kcIvysGQTTwWbEva3MlMlsTn0kXNN
X1PGJPhAkwYwmJHComZRWm/PQIZCdWZiW7eKFzi5cmL1Cqh0DdxaezWgojdpdzTXHBvR8DDNJhUq
p8MweqFicpgXaxOSkRbWCiOJHqmLopg7JxtfZ2dlAcLLNkwzqNTmVK/po7JRvYDjgKcx9IwESgJJ
AKlk5Zk+F6K1vccjfULYjTyfhKBW8DQ3v+pkok6Vp3qDoGzZx7uXKoINGWglA+b7OHCiwWW8fmys
5RU9xpmO7iAIkNBsSplMTAHp3w+GUC6JU5ybZTuYXjlBcRG/G5M5b9uc+RIPXq2crdmKK8Fc2cG9
Q0ChdlYY/PXFBr9ye5QN6gIMTYe57uZgMJPnukSFIVQLAFhFEe0mL2lRCj8tzSdNJdtLmSgAt+6q
SBnrpfIHFvUnU1xa7Qp9WYkwDjEmEWR6ThaAxjoamLrJBJHLYqcBgtwx3GFDsm7y2JvODXMk5ES9
Odc0D7ZcAraY+7EweMoUq/Bbk7dUyYaDdLPzmmW3ql6vAkBwtzosI7SrIvInp5StrzG070yN3iV7
UzNyHPg9oQrT3luuT0ThdWqHPb8J310pfrbgTrep/JDbvK/U/MpmIoB1B9ujhiVtxasumKJmD1Io
oZpDhHSVc6XrsTmaV6iXQEmTdx31QaVoAQbPt75fzyMOgGExdulAtZ0pAGM1ilmpO8+A1oAupE8A
UfkVunMux6AW289x7sKZbDZbW5xrKZeT1an0gaPzUFdDMBfLjt0XF10BOZK60KXfsEblYjXsqXnW
XoyivKYW+sLWkn7SLU5QUZDSXTlHFh8nVLnzni2Pxk5eMC/M19faphNSKutQFmyDhWP8bA1ViwU/
48TEwPf6+c3I8jiZvGgyUJx3yBn+h7MzWY4U6brtE2EGuOPANIi+UajvJpiUKdH3PU//ryi7g0qV
LGXfnVZWZgSE4/g5Z++1l1pUPsxSXYmhOTkzRW5oTMtOL3WIm2qTuybcishdWL0QpxE8ppr9+0Yw
YHG0+uhe8Jcm9sg6Sc9WpxWLlnVh4Ef2SuVfU5luI63eiyjfdNL91ZjRyq21s8IrLTUmTqFPTe0u
zKk85mFGGkUnHv16ekRImyyqvj9kdXAf2LB1ouYwZslzR9/TpqHJ9O6GOJbQy0Dwekba3IF+2yHw
WqVZzYQVyRFsnI/RVnvdbG7SwL0s0K3NK5IOqCJboaRWGcSiStVtBWq24iiEsGIBx+ShGONdEw3X
/EABzD/zl2zCjU08jwc5nTLoUk0VMlubZc0xKl0FEVo1rYorT6cW3ASar3vRLD98gBJeYxENZkZL
w8iJB5wZu8TtitfZpklND2IfdHU9P0zNQMxqGK3NmEJ9JBAwmMd3iTJl2dvpJ8vG9FBmXZeTtTRs
EoLtYZ4Y9XEWsSTrCSGYuaYnPjxObGxLOUP/GHB2OhGMKUQx5SKsAbJoaDtWsw+otK+uq5wGnSv2
QyveFcGrq1xxGFOEExYD2jZpzMYZ4uc+TFB+WJqK9nFobYjkGpDD0jKHOswINkOjVTPG5LHHtDiF
t3pRPTuJOCYzzcKR+VDSPTHTeu2keM/Qm11x2vA6mWTriBHrkVFPt+ob/dfFcho77TVq8se5RfRQ
KIPdDSCjQ1wakVwcNoyRGObiCngpMrxmXqnIuGLaHy7GKL/NZmo1vTa25EwiZZqkvtTycC0uceH4
9JmzxNciZWTUNdHWHHpoJcW8S4p6jazqUeKeXcUq3dZuzfezrLOrghNM1aM9JBWiBF7+KHYnzoAM
L6IMDOwwOQMSrDFZ+4ydV+EUP+nO+Dhq+adZm29EcLBzlje1ZB80JQG5XXY7Q/1M23FbCuuppiOM
DCFYjTNSqpysxTxZ44K9aVw6jXPnAp1JXo3BIna2eSgIU2Txds5FZ31V9dJD47r23ekuc/8p5loi
a0NFtM347OQUIyMzYqOKwo3+D+bSoA/R3U5wssZRHEqT56701XrG+pPn0QO5MKgRXuCNEPMwBQ9p
3bHUG6vE9HQhy8NlWlfoj70+ELzK++qBHYGkGJxZIGkuU0RZ5tFSc/XyjRA18zjoc+9pSutYdW2/
LGX7rJLiMXYSf4kewlgUdhGt674EtuOHTyJINm1QpiuMbUCHCzp+c2+tGwAYdYOuI7RpnJKym+OO
22a2f0PNUqEQ1d+QQu7Njn26J6FCcI5/9Sd/NZj5Nq7DrdGkvwUTosXsJPZpThFAQ2BfFhyfN6ER
Zue0vyTGItJohPU+9lN7i8xjK7Ja0SYWdzVPtDMQfJJbxANoTXLQZg6GtYrTfdCH9yxz/cppMPzp
bfGArunUsu0vmP6fu3F4mJ22IjV8hMkUMFET9t1I7kEEWZ6RycT8vMiuidS8DozwVEx54XWiIklk
vsqQ73iB1gdeoATt/fY+lRP/q3M/d2TvRmEDNzRmwgSWvF2R80UPKs+e/MSk7WE0r8KKV+QlHxza
mWh6FtYQDnQ/gbPR5moQetALVl7kMudNM4c5FPc/SK3gkLrkO7eIBQlRJCwxGdAKTu791BLroDDg
dSralpoOEsBBGFJK800LSyy89Z3RNaAIqD9FyujUhGC1tIbIIW4DrXcXhTcgyjfVED4TINh5ihNO
nOYv7Cy3fT5ZJ1SAnjvE4Ypy8I5YFXrIUh8855I9TTHhFXNUrCcGqTBWiXGMEPutXZFPHNKS+RdT
W7HQ0WRdRd18KxCedhzo/IYZkT4wv0jU9ECE55NtZfsCaX1Yjnv0yp4+1ZvA6HQvZZqYddYqjdUy
GbN+bSNzz/xiE2XDsgvdh3HIm71tDI95mL6m2fAZu0jqxODuiT9kI+AAQKLKI6XXQXOyndvQR0Th
uQhxyri5ifK3uYnLflWE3TaMrX0uiVCIs/48NSYaCbUSJSARYNbtMivsZGlnpaQKis/hlK9LwzlY
8O2L0XhPK6MlhsHmDqUlsal0zZexEyFCCPVyY5pa7M1QFRZSGI+hb+yNYDjEGAoZ2iHC1UiuAaY/
35KlfTOOvvAgFR6CKcyXsZ75xywfGChPslq3k7qSHDGtGetm0wYJY3HeTj2kfqJW9GMlO9QccpPF
qKJj2S+dLL6La+PJLPNVPtj73FEnm8jqTJMm0rT5Tms1n9RWFGhoHpI9XRblcZClU89h2UXiz8I8
6RXXUzey85AMpItO049OzVBAxWix3MolR2H0p2XhMFZvHVKgRUJJM9Nl0WF0qFjRy8mQhbZnO2WD
Tewq2yZJwYtvaOn3z0O+FE73VguxJn5xSe6IJ5ppmY7WZ5xkB99OY29qKO/GAvoFWF4P8/jtJFJO
N8LYVon4IGuBlEBdn5bRQKD6IGBdlkFioa2CG8LLoVi2ndFfRbZg9l04CydCfD3EdAxsWmAmJ82k
GV7CqvxFb58A5EJ1CwxBd6rO2dQUk0XYXx/9lCOFMniSiYugbdOKgoGy/hy2031OpaLXqO0sd0N0
ByK58Ei09e8xTn75LbbGuNsIUa9JsfRQkkDRIIrhrY/bQ+MGdOuDOLv3jfkmYWiua8ZaddaxzpV5
n+gENKT62cnp6MU06Q78OuaSu7+dI8T0Y4olIRB8s0kFx8nSHts8uCHJ6mTzaqbJe2R1RUuhF+2a
8KmrcfDfRznc4bI6xD1PjFm56QI1O0VP8cL9WtWOky2NxKn3yDmXk3MJNLYiBsjikWPRg9E45zHS
dtTmpLcJSSs/c3e0FsKljd6Kjpiv3xsWg1QgFxRK0m/43vwO1LW7mOCeVdY2d0J2iLtktM1nba81
4y4m/ptG8njrmO1bPqlTxwgbcdK2tFogLxFBJRF1V2gnqdeq4ppCiCLI56cFooYVh5epDtO3hyQa
deZzFgCQtnuSto3CSBgpcNwiw3FrTMnZZzS1u2RZs9sQGeWH0VFv4i3Z0UQjZAE+t2yTi/IVO/gH
GFtjn0yx47nmWK0BMH7S2Bo2SZeTKTC+dkTCJG56G+UoJYpLToWyI1pzwUsLTpUMnS1DJbKNA201
2q4XCVriYf5savKlCxFHhjb0mjkwXizV8lXS6oiWjEOR4a9zwjb6CmC/QfJkI7edOd33VtUtpkvO
GUzDjVNnD61sPyiRn1pjPKStdT+k/YocmHZh2/oBASIkIuQsTF3iphZLEVT3FpYy5ICsmFLjAByK
Ql9B5bu25SA9jSOj06qaUTouCg6zRxGh0Gw796qMmMwH/S+nr/hbzK5SzixjTLw4aQ3M3SkIll1b
P6rUYFZZWGx9HUOprIs8Nw0eA5F9xkZxS8BRvuiT8pa+7Eb4cGuq6GqMiLgajGTdt4hx1Jw/NSmO
elkKisVpeMVfEkPqdsljnUhhTakfcuxcyQRjT9b2hjDedR5Mh9BH4TdiwpHtiT87Zo7hNWPMuKLy
ujLC5+Tf9FixnDk6VE5IezEqd3ZZEGXl+ncwonuvMsyXSGlqjdDWXPIu8qwU24kTUug32LMHxZ+7
7bsRAxkvhLtp54Icq+hKi9ibOiV/KYwxCEbLN9u2llos2j2pfxIJVH/AuzV4ums9N5gdPUiDZLwx
swmpUic3eHFL2rqFoRZ5gdzf7nj7pjTOkWtPevTESwmceL6ObMeLTXWLqxdpc4GQInbFiwzCd9V0
aE9zITcmHNajkWLgj0AZeHSN1GoQ9Q0xdUA9OPauaxQBjACNXe/698S+Hx275RbjJ7HizGvD+OA3
Pj8d4WNjXS7Durou0vC1Sot4EU6UjENWnVpUNQu9hHhO/sUqZkhk8u+SHFI8VZnDlFDJJYO8k+vQ
HR+0eEdO81sr8HUzZwGc92n53b0c1V2VWiu/JN27c9MbLTCuVdcdU19tY0Pf+JaDfzKOF1aOyS7B
NYCGspJgO2yBxLjftIIcaCkgYPn+I3EfRJ3RgLfNap+I5Ji0YjuSa0/MxFI29rLnoNREASrj/FOT
bANGGGwbqa7D3uq56xPvYrGs7XLPAOEZ4UINibHj90VCohkhCpRhr/JB30aifGkbudF1GrpRmuxg
yJ1N29gYVZ+tRnbQwqr2RPetDUXjUszXVCfLUoirMcMFJ+Yryp51qVmfYd13PJzJmv7KuQ6JmWpt
5vbTTYzAT/r1WyXkSh/McxnMy25W9pK1cbYi9ERjepoV5XNaIhLPgnPsK0CllX6kQBWb0NE9AuxR
kY2vRBgc6kS/6QyegETZB5+iK7PDJ77Fo2MZx9Gh/tVGhzOMmKipEc8UxUhuqH+2MGxipWq1A/GC
/TEs/IPZI3fwU1R+KTBCbB8BiUpaRBgRgwQ8Amo5jeKx1sIOfTqmIUZO55r3omcXxa3vEH4SNaJD
DOhw3qH0vhoGjlCZSZZ2E5mfs9/tZ36Vpd1bK4iXF+FAwFm8RS5LSDoxOzbntmAHPaFeoGBdq9H4
HPp+mbTGMRjj0zg5j8JSbCAttpcxSuI1O3uGcookdwQAb06ldiZDpChATimnKzErGr7assuLh7ac
b0RgoKUhN5QB84JnYDWl5rThOZvoFFBsTbgQ9qKaXpDtL0eNXAXfvNUimyZLW58s3IG3JkcmpEO5
vkUsSzxOM59Y/RFulDBel33Y0VYh0y4iuJH0MCjN7rh3nfLcIo5tE/0IhPRTs4sPuyw/lGg/2ZSD
jemCtctaxn5U0bVFyCJnCpNRd/mOPOzGopvOhPGYjiM5be8awe4NWUmhpjGH4NHIwm2AO2moxoPU
Mk5uIdzvWXpz1C5JHzwmVnmlQibOsfuGe307DpEg4IwzHmKJewqxM6O4xcD4jVCP6MjR4XqOxLvL
iGdBPANqMS2n6NEZRbQtI5Oy15kOor7u9M1cM7pRwb0mkrfW1ZwVwIOnNKGPJbIX5EFXc1EfzQpa
tMY2U7Eous59r8uEBRsFeNLyHOFghcmi3pdaQxKQRhss29JrO/U+o8miC4PV7DhX0BC0i5T7hNLX
y/vo3e8RP5YNmtlkj7iAfMn5DubIiijEo1aCwpfmg1/mR5QnF+oJWlmXtV2OtEYryfRQp5VKmwvT
yYgWeT4yPDjGhJzQwCw3oy73+VDcFjz3WVmfu2rAc5zcqLxa9fbIaKy+jFEjzEvzOh/lAx2vaUH4
562VsjjJFr3qZXEUfL+Rrrufmm+JM9IgS160ODiZveZQazSvkrHQlCXMeFFgJQQJ5e2dM2rPET4s
SLSMoVObkVXQDq9d2v4aiulWRtopdMaNA4Ob1JtlkQjU49haF0mrfegNwiUW/CMRs6U3o62vIu4P
Cl+JykjwjbEHAwCYJuauE0PNMXhWUj+WBb3JyNSvAiM6uJ0/bzqbvbmrUa7ZQ4kmUodOazbiJY/Z
HbIsQdZsFfQWgdMS3MjIsImHm7mL+z18DXjKsfns5sZD1WJp6MSu1eVpEsiq4V/T2o3kawCBxRsr
BKX+1BBJNa8YIt7WlMVX1HJq5QzqLcQq8r9Ggl+c9JcoGRO8pO1+jdtzcY1WLULVXWM4CYhfVYwT
Jo8Q/X+bVU3hJYaT5j9ACr4hs8B5FTpMFgIybfEFT2LV0aBX4+jsRIM03y2HePDqfgi2fdiIZzx2
8w8Mmm9gBSj8hA4/gHh5OAx/YjRqXWSV3tfQXg2lPwBUGjnbDWyeFe2Xj7+THr5jdsDKdC+oPRv4
yj8hPv+G+rRVwISk8HdSQw9WsZ4g/DNkvCxr3XMUk+Z0qK8drINMe13O+WMT3hhBQ7RsVNo3f/86
3+B34HeC0LhAeITlfrnXpO2EUx8TDyIrrFLzzIhOamjUrCwECTM3/a2VOOH13z/0n4DwL6wG7jIg
HGBYEhX9BVDzr3ug7Li3irHyd1i9q1ctKxIMf3nt3NOsc0cGXRfl34BjUXFm4W4uWt/Oe8zmI+KR
euoQ+XDKelVJYpzLpI2eoqGST45RFsdB6cTdDCETs6VvRS0YQSOOMKTQc7fetSFnyqJIC1wFaaed
/n5d33B1LNhuoIGR33NPv3BfYBkWGZ1qfxcKabqUCc7wORpNxCIOo+rcz771hEAG77LM0kL98Nh8
/+nAL2DHw438SpYrTOLOhJLkDVnJtMyk6yCW7hAqpn3niUHhCvPTmhA/QFmLv1/4d6vIoC3//z5a
fcGX6HFLEBDMoJ1qzHFtVP6dSOrkcazdbNnWLX68YWp/+MzvLhcgmGHwLEmE819W7gQ7MzeyWNvB
xc3kWk0ZPbPAxSEEDvXOSWoN9kaBtHNTjYJoxL9fsfEPU/frGmblupeAFwUu+rKp/GsN20y2NMuv
NDyfbi62UISKI0ltNJMhAxgwDlrWNXWPUHdIuZne+F1WhZ42zlpNF0ePrxh4hAdklgg9pjCesPhy
gskXSMjCYeu7bYYHJEqPZjb0nDMz5mQLgJFMzwY3Ybw2iIJjAoGLlH8SY16KAaTJr1MOIDE2pshh
BkLs4Uy/fCw/mce4b1qARpvmpd7fG+lkcVohBfxOL1waWQW9bt8be+KCln49t58+Eu16Q5pyi4gy
nKFo+IGTMK/C/9QjCuHwt+5wehzyWFaMOfO5wkk2hvgnJT7VN7punY0Y0ZonhtmhOo8OV+3NaUAy
r+yzjzRve8rYXPGyC2siEf3ZnqZdQga4tZhzx6HVyDCd/SDqkJp3qNIcYuTSi5G3i/HVDBaq1cWY
dDbDM0saDjGgcXGnI2Y/BxUa/EUyy5KhYR8QsSKDyNlqCSnCm6gkZX5hlE50XQ999mLb4/DZhYOe
MgOJnDsFgeMDU28QceWDfRsSIom+zZ4+aglYBrOCpteeqNv8xDE2ijywWYid3dlGv1hzKHxN4AkX
iwA9FMiHWedsEjQGagG/K9Gf8B/s11EMxV2shv5ZyH54HaMRUAztL8ZlwqU9581FYdhYCZrbuI/v
SSLl7N3amXiCY9SsmOM29M6ox5DyqzpqsJhWBodVlwvq58mg8+QSP8nGSoI8ozGMM3RC2jhB9mJf
8m2dQJsXwhT7VsPL1OsMTS6GXZVfIS8p0VwFacXRszfsdqn1EP09FdUuHWHYLPli4symFu4YcmDF
mcHAu+q6+hg5kUN0bDPOt3Mt8o950lKiCisH/VsTp5jt8+TZlK69D8mox/vkooHaNYOpsoWr0mnj
SqP0F27WmRT6gUX4vE97/iHjN7S8th1khAQPb++ijnmxMRWH4L0krqMmf6KP61VRjhlOfeJ/ftpg
vzkmWILOkcGLS9c5Kfz5xIN4CfIw7NjeaWvtBwLe6F2U7jnla/6wvXxzBAL97NiGAQcTltGXzUUZ
eVZrCjidwsp1DNs830ZjS3xu4izcZoj/dw4qN5I8pwvK2waj9eXKDDNEWKk7O4L3SPTIumxr5aG2
iEhM8Myo1H+gQ313ebD3pHX5tAuj8s/Pw04S+U3J5REFwnjGCjBVIJ7IB4xssTY/h5mJDOzvO/a3
nwmixiS6GpLk18CTagYPoMUkgsoppIFt6qU7eUHs17912mnI5eNL/+h//szLJ3KCBmxr/Cet2pYl
aAqTnDfdTPtP2xTtCxII/85JO7xXUxrWq79/4GUJfnkpKeOSBkYsinFZP3/eWCU1QoI75MeW2ZJm
R6fqd8aI6OXvn/LN6x56LbRQw4bISV74n5/S8ZJoAh6S3UzjgxY7Tgze+8tiHj+LYqALPA7mD+zE
b549YP3KtG0wpizTL89eXI6GqiJH7RwVWcukcIpHFBH5DtGS/VMq5TcrxSYagEqAp4El+uV0CgYH
FSbXza40F9sg7aMjFPWBHgXdPV0rmx/O4P98+S+/Gg8C+nz7UhjwiX/eT8OJkhBKkdxNvaH560Ta
7bwpAR4g3C8gQK30eUYA3pRO3zxGTv1rhLOBYdvWUl6CoYwLakzbCladjTccjUWOb9kH53jDociw
6OfXeLzQEE53KVD420ynkH+3haNNZwPJRk9uTu9mnpogq3tukgymlymz6PYurMgXIAvyaCAQDjbQ
IROvl1WWLhGAlThgTS16ZlT+/xEsQG1ABaibbISw979gi+tpjnWHI8iOmpO+8z81/mAALss7fMY/
PKffnCXBq8OjJBrU4oz85cPsBnts5yYK6SM+7EwG2kFECrewnoX+uQZHSo5ewKa8KDqzbn749G/W
NnE7gHkITRSSffjPnx+ilh2HzJwY07oka1Z5uaNN4d8rJ4n/93qej2LYKqQNUf9rCipSu7TSihBZ
q5a014PPsXoBSqx847fwIa3Amvhhq7C+uzpbSrJUuK+GLi5//q9zcmIFlSkESlpR6nt6rL/pwTyG
I0eKrLnHWXtIjPHBH6fHwDV3uUautBumu7zEuFv0znsV4OeZUS2sUQ5bEDqafw6Kxi0vKBdDp45v
JnNwO19YTop2Ps3h4arT/dcyR67XMR4i0v7S/kOE7SIjdaEcmRh9A2RlgBF0vCCMppq8OHcCsSvW
8p05dId0NG/dpoBk0uwnHPEU5cVLy6lvGqN0VRrZLe5GWmSNtqWlzEkgiOtDbhaZR2ipIsDUuQl7
qGIczHeMHG4aNW4HME/4obPwdcaWsAxGtR/MvuYCGH8NjlppALo2Q2PgmwEpghYL1YQi1xunFRLL
QmlXortrW2dj9jZ6Rj0l3rxIrxoagzkvzE6vqJfbHZYnfJZ+vMAF+gFd4KNs2rPfioPSXI6MVr2y
BEwps9jAXPst52b2AuJiK5eGnSr8vZYnezdLwoesLM/iIoUwuoce3zTBvDSp3fLRbYsEV4q7d2lm
GaFzM7M7LIIxgxJQDmQtGx+9U+0wVKwdFe7mxsKJo+t3ljPdarNz1yoIibr0XGgHDm5wc6pBI6bX
TRquHFqyBvybxSjTh2ZWd34/nbh1V5U+nbDQQ3tLVzp2l1wTd2GNrt3KEEHH8iRy3CNxqDBhheZ9
0OgHOCBYUbNnzcbJkeQfWZofSB/YzS0FmcEEqrEFEpEUEyUOqDwbN5TnxEXpya+mZWDdxddZiLGg
mE9C+G+2jJ8SDFFAxp61ltAsUZ/kaN+VCn6bHobvEWAJg06V7pTgxFv1e9C7A6f/t3rCWphDT06K
+Tq7SL/ctmUOrj35dO0WEnhUK4PHQaE5derqhnDc61oTbzZ2OzvQTxWl3aInM9GLJZzTKDGwvEt3
lfaXuXJxNajCM50YCWY/nlJi5Jnt3xQQtxgaI4+TWLIT7TEMSZaf0sfL1q6G8b0N/FVmIfSRwVUz
WFtG+/S5bY+8tXu4lqc6LDwpJ2xoaLlLsD32BBSF/HfTQsxpmydNi+oFFr4VRKX11Cps0e0uczjK
M+etVI4d1F03VbXMEHJMBg7nOdzGWXMjUvuq7twTqwShdLRplbnP0nQ5O/mJf+OOV461IFWcWWp/
pRXiV5jOD4aGPC/NVzp7VReO50oozP3VqhOY/MfueeyqVUROA6JgLyuROXVIKDrtHWJnvsiC5iou
u5PBMkLeanlxGy0trdsParyyMmNfdmKFNoZ1ofWvlhviM0qBeTTXUzp5tjushqHcDmTggUt8rmV9
PwU4eakFELqC7Rejosh0eVBsbY+m6qYhT42x6BpG7gZBwQrExUNaaFe2lj+i4b8lYwMjlbvueqEW
YWrdDJqENqcD5LEOdmytWCUfg8u4qjLHu6QcDxGOLSSjeNnUBpUXP4dyVpoP36s1r8BUPuCiuG7L
YRP79LdG9Cx2cTtTpvhF+UtqzJZc038xJlghVbUt8vlJkyHwrhguS1kgzmj9XlI6+aBv2S1I9LkK
3DqFWEVX0MZja0ImYexr3YXagFYHO26aGhqTL4zYcd2dh2F+yVT2PnbqNJbdW1v0e44nVO2oLtla
JVJ3sXUiCy2AszKIHs+SZFuj92TwcAdSYw2s5bZWdK0E/DiPKMu73I7PbW0+GGO/1OpgbTkaw1PM
SrrzGQQxvm3M5TmyyC4GYtqVvEL12jqaMdjWMocc0vcPMrpIN/2Jp0Ohyp2pdp1uZzOXzOreU7n7
0DL3iVzzht/+COZ98AjOmheMV+nGKnPpTvNr2UuEfnpI805cDxGwHDKNXyOE0FFa0Q2YG9J3jH1h
kKVtmZigAwfgRajj7bp07EO0yPI02HBY8f3F9cCEt1oa1rTHmHbSDfo6fZkeUqOmqrYLIgkoYIsY
vaurhVtpNOvGhirih+Gut9Idv+KyaM1dNU87xb1a0mi51imuUajXxdJNx70Zm5COi4MIm/tEOs94
0zF+46O2AnXsB4ltBoQliAFm3hwdkf4wpw7LYSdbE2FicSOMmtuM9il29grvUp4TvGTVr/y8dwni
LSTuzq6QLGFOZIPU9vRC0qXvOod8jl/NzDQXc2q/+2E/s5j1T0dLj72RfVhzamAZ7NcTqhOH2KjB
6p/HgfKrqTUCxrtfxN5kR1hyjIkQg6De3PX1cAVS5JxU0yFyAGr1FUmFSTf/NpwRtY5FMBtdi0N8
iYgEZO7jEkMohrRtQmSSBsUeD9WCofo7BOA3F0ANJI0tbdp64U7hVvHS6KoIdMwsppXdDczK+llf
N+BqQBluxsk9dnH2SKANfpH0voS6RNONCD7EhAeZQH4BGXlK5fDoE7pYRz3wQBvPSwqDAA6wXFD3
tcshta/9qT8Dhr1cARzWojkG+qco099Drr+LsoUOAWymUs0BBSDGBLltUWxOtrUyhktPu+quWgIS
6e1CYYlnVDid4O4X07WlI2pw0SO7TPgiA+N3LmV/gTq+hEI8JBNjYsVbiJkkpxhtG8/wXJW2RR4E
GGhGEKw1N6Y9IFO/aBLQaBJTvq3z8Zpy2lrQvkQQpV2ZTslbUn60DhTSLL+eCPnkKldtpT7nvjlM
w0WpkVxjC9rBn0VzmK+S4KHprbOTRjuZolS2aDjGcw6LTYN+1nZr0683BDndimhamw3MLAJkR54Z
rRX3kH8TT8jwlGXoitvmnBj+uYKnE4+9p2OCTNLksa6smxFVtS+ddWyDn3G78yTlygQAimdl617w
wOAbaG5c2SisrBq8SW2ucWxGCzxSn7DofidDf19n05EO5LnsZjohhvSEEVwVqe/ZDZr8IZLr0fTv
bQa/WQvvKmHkkALxy/xzL2jIofPgXs48fPDrQvQDNXRCV+cYBOcm5n3uvkRm+Uqi86mw1C3uybNf
Zc96VFDETQGuavJJtfDBBNuodwOdrDrA4DM8SXifWA+dhw7sDyj4p7qdUATQ0vMjojDG2u8Wqsvv
5k6cQ4OM4cpcowi5QE/ZX2kCbuYO14fR4lBqmbfkMvGKIF+5DbKfrPAUb+gs4YyIq1tLAEgRhHOR
MS77DvUIWmzs68kSm+Wajg7lof7bjKdPx5xZBWF667rtxQQeSn7OAeVAMS7CyMF+a3JwKNZJYKDf
nPfO4JOHpx8uYaEs9PqXG0emN7r6GRgpImaU6RO2zpYfhUgTj7HJJ1TW+6EctnSTvRzP2pSCLSCm
BHgTFBmq0KuipJPU5Y+5oe3buMGmq06XsyxCZpatPW+hH6/+Xtd8U9UwvLPJaEK96tAy+7Oq6dKC
yV7oyl1ug9NGhueOv4vGxOU0OY32UzzXN/Wp65hEvCtBcoT7T5jvv2qosiavo22hbvp+2+irobTq
AWVKND5FFxgTxl7e9jygjVJr4VhW9z9XqAzZmAHLS8ypgM7859WWoexF64MIbh39IZxM+sYSc+y6
q8fm8+839puQDKpgBr/CtGmFyK/NkHxoAquHOryb3VrBR7PPZes0PLNiXEozgsOegvZujfDewH+3
sFtBE1vi+/n79/hvE4ivwXCJJhrxOc7XEIOmop51YluDlwN66YKXuiA+on7+NIsCDlIOc/qH4vy/
v7JFUIUtHZprDCu+tjyYDLCVh2WwbzKDAiGxg7zfQ9kr3kTdsQG5fsTpg0xC514BAy1++JG/uWJG
0gzBOVbTcrG/tNhM+AnlmOsIxOesR1vbpdZ1hex7IJjrVRvJgfrfPxDzlCEtWqSmbssv6RV6EbRT
jNBmN4DuxGlYlx+FQRz1okArfaJimtZ//03/+9DSvydHVl4aSjyS4s9lbNtYkrte2rTCZNqu0rLW
mqWTA95d1B3Uwh+u7/L9/2zrEfckLgkr7BHIGb70dYDFg/qKJwfRSgtujsQlr3eAVwYTIcflMF47
dB2onsCdpiMqvL9f7H9bwRbNLIcJJZ/N0OLLMztNJUcF7scuNjPnOkV0f6dhsPnhU75ZNFLaTEGZ
2JD18E9U/L92prmfi6wfDXvXT06O/LIhThXDb80oEGhadhfUuNZ/uK//bT9zZSTl0Cq77Ef6lytD
2t2aUxLRL8ud4sY3tLJljJUmNzNJMPjO5dxfG0Dewh8+95vnk89VyGEQxFzmvn8unwl/utMju9xN
BsRwe+Q1WJZ5cMLEh+kemJ2nUb7sE72ZfrjL322KhMnAMbF4YYJN+NKgDPOunEGdo22bGBDXRw5Y
9NkvVMNl45AL4erV7NXJ6CyG/oeH5rurdmhOshcrU+cL/HnVTt40jLm525Ps1Lyc+sD/cCfq4QXv
/v7V1gsYzn6kMX/+P87OpDdOZQ3DvwgJKChg2zO2EzvOnA3KyDxTTL/+PmQVY9Stc490sokUmqKq
vukdbEer88fr23jrELkuIzCPr42z7ao3bpKO48TOmS3g0Dx1OIG+j7uUuWSQ2bO7Q1DW9fPRQJ6y
GaPYb/M2/Xz9FzgbP8E2dAs/aEx9dNbg5QrQDXYwg/KkXyCXK/eQQ+R7GgjJtJ9pu/QImXRAmC0E
u6JdkHvyYuqo8oUa1FnIecyhj5qBHmNWRd17MZjGKSpI5MdKn78iw0xDXRsbJNVqz3yfz3H9nI1O
gioKmpM/UqQ0oQRWGfaYSM2eKZzQombg+FdnCMatcEbqRR4dPkOo7H+1jAgl7uNaB9wD7zJfm7XB
x+dOwGxxrPKUeT1iOaMTVjNg0Sn3Ho0wCnattO2F8Q8J+4SWcf4BI3lFd6zK7khKVHm0e5E96h2T
SMwmqL9AGIAr3yUVHI19mrqt/eDgQvRrCJZO1VzGDqjgIBTjPsS45y5P8N5RHqJvyQii0qA42Mdx
Ojyhv6gdk1LWpymp5FMaKrlHSQQRj8LM7xCaLz5nqjLPcalZXzBWsU90dyAv9J35psHwBY33yqCm
LVAZOJU19ivXv/7GNepI3WagBgTEpH/98uOXLoihHJAvnmgDumn4D7/DRGm44WPkbNyjwD1cT+jM
uJYg9fIxhjb3ESpauj+BgE19W0Na44Dqbjjvgyal++FM8c+uCRhBmObovJO2ctQ+T8Yk3yEv2/4p
GGi2u9jGGeHU0D9AvYDRfHuUoZsjvxss2mmeJn+BXLK+jrrojGOjxOTROK+CXxkmvjayiCMcJq2Y
5wRbm4huGlpFOrL1czY9m+04vdUWUYomasKfZjUGvxGBpIMIX98BpqbikX54giXFbhnhfRux9vyJ
TPEMEbABqUJbvxrpy6WojQHCoCgEIvacAg9BFctT6Ds2Zv7HafoKve5kgh+WdBO2hWieoVYYZt1E
KxQzl7cIt5jZhUd09Phhah1cdI9pl2dPSa0+Mz9BI8ND2jE2rcb4ShZHC1kA1znaiJgZ6JV4zTsJ
ZS8/zIZIWJyKNnfjIdFG7aKh/drSfMQSoSltv85jAWzUWSSRITNU1eH69jI2chKXFEgnhNrcseus
yx1gUWiRjkwCMUXgzfGx1c3+1MAECbTdPFefwmpYFHRo4+n28K6UHxsIocz0UAyDZJTsUxpyn67/
qo3duIzelvuWSGf/xTD+E9URzzPqHI0vvw8U/YtyivQCzndPGSUmZij7rqvH4kaQ2zhpnmFhO2ss
YVquYxx2DmnYF43wMztu7rIc/QzYSKOZ3BhJbay4J9CN5gUFsMc1tsI1AK6aarZJjByolgjAcTF1
5mVMW+/GOhpb78SoDegs60nBsIpewkxkYKU1ZC4tMd8LbenJ5OnXnhPzzc5NqHlxirBSa4f7xAWS
EzeKlq8ojpPVMSUz7AZhJrO/caf9rRdXmaknPM/EF1Z3iWirdCKVSH5F4Iv9svOgxQ2RKN4FdYNc
lzZMM7rtcFemp0bPovxh4Zl8yjRasQ+6DRTtkCpUw/Y41y4Cpo610CLDzs3PI2Yf5n0ytPNDJGSJ
vAJCwm+60kC7q6voCnL29Wr6otqqv2eMnrX7RhbV71A4OeJWOiqJsYQQWqog/laUDJX3HAeR753U
TDxOH23mhxK+JWsYNmAYtdzOwf2Xsn2DO1Nl+lXVVX+cJLW/VImR03gNgvlD37pUFzpI6nxv2VGx
KNbWDZYrrQVkPmS4Mn2sZG98w4whgafN/MgFGmYAd64WA5bT9aO14VNm0y2z/i69Z+nraa8Xt0Hb
xZXlV53lsIJarR507vV5j1sH2rShZsTh2xFa7W+8RqGbZ3qz4HGMoXvICKUdZHUixcnIZy+4KBXL
8l5PQm3Ru5l+G4E7aw84nhrODj0Ke3qCGqo9Nehtfbn+Ipt7m5E5DvV8ZTLiZe//c0kMGCclRdOa
/jiiTPaYRa43PfQjUnM7Ucnpa4/pH4al7ZyeQLnRodYKjFrJShKjedvYKsOMbYZ9f9bM3MtOOhS4
99d/orns4/U+Z87tWLq0sRhd32Nxp+tTl6ZcKQP75ntOswkh/WAqGsRdopgeEw2X3y0dq/Bgexhu
EVGZxKGWnlzYzBa883ygpVPl3XgcRgdYxUC3FantPM+OURfO8AjbJL9vBML3u1xaxS1MMfikVy8h
CYRknwIUkeBFXq4zZk9OZWWxoC53e+tPCOANMGTNoBKVVmn9TrpldhBW4zKEQt0HnVTRTR4wEgPg
b9HXY32JcF77g+QN5PsE95kK4Y0UaBdeHpWfJaPmZ9Aq38QcRLCVZFKLpdbkPHadHdCmm0cOE3C0
zt1nZltiTTaE7u86GYLfelP3P+PBoAc8Ban2WTMKJEBEp6FFa1cOKqKqzSBEoUtCTMuLu1xZGkQN
hhQjU3RTF9hxDPKxtVpcnqpIf8p0vbJPetqh1RzhN1Tv+t5qMTsJ9PlLPwu0R2VmnzJnuiO33qdd
+Wj0DWqYtUI6tpjgyduL2VsGggUBjUV1FFO74BeJnP2mqLrx3dzK6TcoQZxQUiCLNBm97JfZGijg
RTDr1CnAUuQjojazfaityPqFX6mD5JcTljMOO3KIjyhk6J+a3G0sBFKwnHHaSVp7eAMiPLMdFy4+
VaDaoyqDvACsGw32rjfwnfDRcRRDLa3S39ruADrBlTqy21pVO1+LcYTPUgqFMJ4lS1hnVS2bc5XR
am/p2TZxg2eQgCnAX9MmPKD6030QFdh2xF1iBJ3yusnfN7GO6ohClDF8qFGLJkcucU3e5dmitWQ1
yAqi9WjC4uryFjCDW/bnzGin6F6TIdQ0ox/DcJ/JCXHwnB6NuY/crGem4qD+e4phbzb8W2i1nwgF
3QNs3Bq5KFFH3xE+Mt5xJ4nPEP6QGLx+nl8X/tIQRCyb2h/0yt+T8s+N02AHNmppPfujhzJRIRC9
QUyghPODuOwwHnMjMj51wWT515/7OopDbHfJz5drDvOSpUT+57mZcGZVe3i2R2VSf2RMQTOO1kNy
q+e4caXyIDq9Fg04YTt/77N/HuQhAZg1MCD80IktX1Ow9iyESg6TqPInq6lKSqOqp9MbaxUCs1GZ
f+pKxPzQcJV/7G5s2pM3mBAJtQmXtOuLsHENGVJIEKK0IRwahC8XQcNEFhZVMUIgcErnwc5qKry+
13pxdGEBOf85S5OG9OhgLVma/qp9leK3ZwGfHHx8ouYPxVxVp9F2kN7slHmDtrH1eelqG5RGHvFY
N1++mbIg1mnwUfx0iCK0nhKjIx1LLLO+sX9ft1Joq3oOBscmLUh6vS8f1I5Y6IUuS0iIxwJmUNV0
FG7pffTG1ijPA4DpJ5m2iFuUVVaK4/UPuPWariBegzEkx3ZXSR/48lDX83byM4CM9T7oOiS7pRmO
3vn6g7Z2Cmk1HXzOjEtr9+VruoABiWcDDwJ3lZ/Q+TfGA54SM8pPmouJyPXH0c7kH3wZ5qUBLBxZ
LUoHAuXqgdUUVkndpjPMTwFAYUaa/aDKBKZggswu8qDtV6ua+bSBZ9c/q9ZhXA9XaLwr69j7Dro8
RCQ1seIEm0zRj0fcNF18XoegA1+ieekbwuKY401nl9OubjX7C+Vr+wvnJa5dZcn86JZ0e3eNK3OC
GFIlc+WZJ1dXXYeEXxu+L6U5aLsBu4K72kknHFoHLUwZWKf4hsyZK35gmKvvRaHXfzJXxwZoqi2g
Dp427PK+1fd55tV3WRjC7A5sUZ1yjGFiM06e6hat7tKTuXOYAwSV0xB7Ca7D6fM4FerO0uv208Qv
uUfWGaL0PAA8AyIfHwHNIJ2SNBJCf2V+ktXQ3OOtOe1Fq+v7OenoLGSyno9FowOA5Tiiqx/Jj2EJ
K4LyIf7SdR06iUJlH5oCAzELK5Eno20LeXTsCI2RafKieyxBtM9R3TcgysupuTgGWvTYjPfiAOyx
e7CiyvlE1BkeRGklTzjKIZ7P8rcnuIELuX1274M0aU/AkN0HVVrp7xL3pW5UzqOLUuO9zAk+NBjS
/eTWaDtY+XRWmDV/i504QBWC6LYr+OujQ9EV7Tos3x9sGPKk9/Q19mWbz3e93XTvVBskZ3Jw6uws
nb+1SVs8NLWLKGIHXG9XMJJ+G2uu8dYh1Tov+2lvCvqielWWCwO0EvlBDp16E4YQY4OiEj+VHVFT
gSUCI5N46fvSHpAAvr79t3Y/FZwDzJxM3LCN1a0SpckcNaTd/jCO/aeMnYCUh9ZW4aG1xZyfgOoZ
6hDHbYpJTpYBp+zQz0Hvr6SbQnKX43OUFeqt3Wb218xmL0Q5cpZR63qobTYVfc54CjgiXpjiIifT
LEcdrcjdXypN2eBDHIeg+OoEJ8J4sqYfkI5yBONN+ktHUWGwDihhxhdMSwmaT9ff3lsu59XZJ7En
MBk0KiBircJS4dGIUF5k+M04m7Se0Lqn18S3oyFe6o4NfwGt7c9465LvFuCbv2qAME4g4ZROmecO
e9OZjDdhPCMYGw6ISl7MYjaB0UxE15B/Ak9jxQZBdi1TT5BP+y9tSbK+z3TEfAQ2SfeDq9efDX20
gjdhHgztXWy09hF2GhmpmoIZdFMyeZAN0LvaK1dgTNPqdomhqaGeXc1kUoE1SA6StcvcD7HjzMXe
qFPMoxtzMO9iu2y/zFVpfsi8uYRuHQXj3RRCdTroOD9l96I36kXHWPXdIQpcD7mN3kyhGo9CaBQo
kIqAAQ5JdqrR1fuSxQNXMe5gDRLN1ATePvWs5hPHEVnCPInH0W/6JetQskdIW4QaJPKmCJ9be0DY
1qTHPjFytYrfrQEDea+jDPCrQdTTPMZVz5jQs/o+2k0WCJq9UwDQcxpsxYAG0/Y2pqnBbxYXjLeE
3fiXOeQyPrSj6n/ZpVddOsiLb7TCRU2zZcTeXJZs933nAI0F42BAlnV7ZYFAUY73IOcIleZxbMYb
Vfrrlv+Ckl4mTNwy9KJWtS3NmhbZfhKxTpvHHSrWepKd26kvGbLEqCfNCWL1sQp3GAzVN7ozxkY4
g/HjMHIgVJsQR17GT9qkdLSrbvLBA6g7t5/EsciQh5m02TvVc+C80f7KANqpPAUiGj/morA+Xj9X
GzRlVoDGN8gCppevKDpIt+s8vkCJAd2Rg16Z9akCvHdKS9yk56z5YTRe/c2dSucwlUN49trCPTTA
lAg0Yni4/ms2En9+jANLGUA2nJPl7//NiwHUYONS4fzRadMPywW2Eur1J40OB7mxThunnrwbLfmN
LEbA5qWKQnNs2Qwvn6miJJaBcic/zkivD+h5cR1MJKo7R0+AkF5/w+VfW11jUN4pb5ar3GYE8PJp
PSNvynuL5e6U+y5DfudktLjYRR6I7bqT3Y2cd2OiSIVhCz4tWxye2WqH62h2DQk+ZX5Sc/GgCrXg
bYDpdcK99HWOWFobPoNgRl9ydo6lpc41bfbD9bfeWmOmKp4NBIDE2F3+/p/v2sAA1XTE8307EeUj
4gK40xgjjr9hfYtks7XAaAlAsWGCi8vKKskP9EpKo0RcBpmhoTw1qSy9pwh3Y9sn+BfN4pUX32qR
LV9t/VWB20iYHQuLbz3V6cK+C2CJzj4syEncWYCU7sI5Ul8HTOm+DmC2ngElOHfSy+TjbA71Mzo+
8nOvz/FTJtrhp5t4/Y/ra/6XXL/+UYzNmcHAVYcovjpMKARJTfSAj+O5w/PdG3KoP4p24lcbAzlq
Oq9KaxrWUxrdVall41XrTqjZYf8nflIbuljSYVVCVqXaPLvjuBr2vh1MzTvYpVEuxpdCmRfNqdFy
qowQsQ3DSHGK0KSXI2MeTv37sLeNj6ClpI7CnN29S6Z2tg5MPN1qj1ABKqrXX3pzuzNfw7jRg4ci
xOrzh9Ih9zJmENe65TzEiPtCHIZS+qsepbuP+qaGJowrU+HiuuTg1j40/DYv0OLL9V+ydZXR/9UX
wQWLGnD1Q0Td2ipuXVYfCzkspKeY0jlv5+ZNGiX9SdZIGD07RMEb19nW/ueccb/AaaMMXR21Fhm7
lO87+x1t4nMewx+xI/wO0TH7orlmcyMr3QqgHj0T9j7vaVurTZblht4nqcXJdpV+6WHV3qWtniJa
5H1iLLcAu9DMdcjHdrZCPvD6Im8U2tSCDgxI0hCGL6tFBnjtNhgqcu7oF14Mr3MPZWhFj+gUDYdS
j+yHqMWm1VLWLczPRpFNxAQlwp8IFa+ZZF4clUYUo95XjKJ2j4GhrB+GMir9/3hDXhCrYnRZBIHq
5c1pJkJ6YV9Jv8nyX22C7rrIox9IAiAUJgF6nhB4Q0onSOR/xmNIlpQmEMRsYrJYBSoNaRs8mifp
l0bvvB8pY2GOZ8yZk06+S6AT3I9CxmeriJLzKNzwRsTYyks4wBxlh1SAgme1j5MJXXAsWKSvRk9p
u2AYxRGaeuRQ5NU4I3SgyvJLHAgDwsbkxUjZK3RlubwwCiWrguCACmRq3fgeW0mbBUic/c5gbckX
Xn6QIsGCY06F9GEkiYuRIZ/LZPutHIX2xqy1aA9SeAaLPYHZGBoDwtXk3FibjWjKZl/GmgKhD2eN
0rRlE/Ej+DThjPkhAFXlDywKOgIiOl4/YBu3icVLAlcgcAOOXP7+n8CNfpk7dWMsoSxWI5JT9J81
SELvOtdIP5Ir/x/NR3qvywgE3j1t2NWBHmAr9KbkeZ2FGJDbYx2UZ/iT9W1an//7qy2osiVuu9zQ
qw02JUFsk1daPjqoAAPxVTJryrUs1HaJh1gT5BMYfKfrD926NjzuKZ5HyglB/eV6apGJtkBqCr9O
0HXYGSodP9hF0d94t41bGXdnz+XNwHIB9Xz5GCMn0IjR4jGOPlXnnCqUEjLsn3uL+u7cMhoQX9BF
E8lRx2Ee03nH9H5ff9WNrQOv2jUYPoMmk+uxYd2xG4te0t7uhgY+l2drGe4aM/agg5Lt9FgnGJZe
f+bGyViADGTYKBxxP6wOZ1wFlNu1YflNpRZaSKCwCZil/DwgaPl8/VlbTXzyWZs+pCdI5dchgEoE
hQbFcF3TtLbF6wWj+n2kx/h6jLT3sQIyAlP/nbeje6EgSH56QTEOAP3tanqnuWLEs2hIJJ69Vsu4
ZpKFcUs7x9r6CDbNbtS9aJ2Chni5EbpiXFSoastHhtnpC2zxPAZ98Gvyp7bzdMw4tQhOqkCyw8QF
U7j1oWIAUiNNV0g0OUXYHkpE774Q5mVL7Ik9BtUmnOmd6vrGxrXQTNM9YZ9GQD5x7aE47Lh46EUG
yqHWrGiHGnatxg+WqJlSKWGHp8hO63hfUvxjPR0YDDjHoQqKs5MqLGHqDkkOjFsiJA/HQMPcfGiz
3kVYB1M4+1eLUt9nyfTeRHwcoOpizILR49zHnXFqsBJpDn2ik+zEc/mBMXmCxa1DhEFCpc/EjYJ1
IwGB48qQBLa1jQDR6n40mJw5stIdDppxbyLpefIkw5l0UmijqEkBWUJlM8jbG2nX5uZb0MZyqZRt
ap2XH7bN8EOEfARcklEnHmtdiJq0BetnbiR8urDBfWVy3bOVpN0Dmlp4u2bF0r82ALOOwY8wc5tz
l43uu+unYuPmoY/gAocGLWy46xM4Nky7DC+QwOiK8lcQC3lscE7dKbpv+76aQ9/KqwKWFyKwOVro
N0Ljxv0KftUm3wbGuVx/L5cFyfYSp72E74EG07jrW+V+RfcMHun119xKAxi6myb/g62h2nj5oFwG
nRrJm3yCbnzJAgOYbJQZ722TdXXxvHpSboo5TZIaeyhW1gEW6K1Bz8Ztx0ID3bLMZeutlbEMETke
fX3TdzsXR3Dq3WQ6M/YX4x06c3p+Y89trC1LSyZAxsu8Z41xKlU4lhS1hg+KCjMcvWu0NxN3+62c
Y2ttXdbUpngCCE2a9XJt9Qq8c21BeG7ruL/zkgi+HG6FmIoGNc1lw35C8hqHYRkdBh0Pz65p0hvf
d6N6A1JhYJ1Lu1k31tu4UTrkvyjT/YzrjSE/fj7oMLvIFBZ1+W5IWgx/zUneCCkbt7UL/pY8XzeX
ruQqbJsjoMS512Zfp096pzKjBu+OSHPW4jIy4g904y03V9qzHIcIQZZAkH+50gGqUh1R2GDWGwbY
CRR142d6aZ24ecD8AlEFE6OCPY1kcYfTHpy4Lopu9EFfvzXJhdCXIAWGB+Gllz8CkD+Q6lLDk6l1
0hOMcwGCGUHmJgAT5ulxceOtN55HNYUGEikm99Ra1cbBpcNwyhn+eu40X4rS6GgA1NaE2jg2cvTJ
1Y078fU55bhA6DIdooRBfvLyBdE+iju3dBofJYaMOZ9M0IVuAVefs2bM/zvskW9J+kxTd5Hpc1eR
QTghLLLK7vyy8MYPiZaVH4fO1nwrsafj9VvwdfTjOZI+DaWBhaTN6rYdAa2IvLCVX2vY590xK7S9
Sz4nzLz7aFY7WGTju6Q0xfcIAZIbOe7rz0iXhyveXtIaT3qrbYNONPlHHHV+NkVQLTvnVJQDkkFG
ZeEZ6Mz/ua+yPM5DtlxwUsgXXn7ELg+gWWO/7UurDnG6wTacAIMzmFedtR5Mxl1mA6P3r6/wxktS
4BuwMaAqASVcrbBQKZAB1dUMH4XCcmgUxptsgEktMqYrUjKYvv7ADZwy2DMP/AtDETaPu9qsgIUg
HMdjDVkrwuAs0rJDWIjvPe5l+1xofxDU+EzrqbnTvX7CxXohoo/YKSFYiApKOWflvkD1ykesxbwl
oPM6AtFogdfo0mtia/+FXP5TjfYNRrxW0DV+7wwhkvXkoc0hsQucdq6vwsbGtsSCeaSRvNQwq2VH
ItaT5ow6yoh7/DeeYv52ygy7V2y79plAkLvuRnkObRTOrz95a/3pXYO9oeAGlChX619YTZ2aqZP6
iA4E5yoPTdB5eAFZdhIdwhkndkAK+GYZc/4QjSTHad4yj0WJco+8+i8ul+Sj7GEb2wWuttd/3MZu
hDXAOSDhoO+27mnaEkGTpAgz2ElecqE5UJ+7WDgJvju6ebQz+prXH7jxwf8GQ7BgjEpou7w8dHk6
IV1vGvAkoAL8LsY4OnXYTvy4/pQNqO5Ce0L2GOoRIPj1Y+I069sqNTPcBVGRjwM8aneTCPD3HZmj
AwWJytm6BGOkxAO+K+hSamWGUVFZSTs9m1br/hhRskHbfvqq48TyWLdNPIPzEWm1R3ZbhZjVNw6e
83OZBkcHDSjjwrjW/O93FPW2Ti3qchnTNnu5XAB1Rlzsq8QvLLS0pkl+1CvLOzjMm/Z9fzNRW7bi
ywEDRwOiGlkhm8JzVzfwQkkcHHNMfK2El133OqZe0jggVFZc8jzO3+QTDuOOpYXfMtwrr3+0jQpo
OZg2LV7wvmQQq4NiR32V50WN20KiDeoQTE2Bpr4HJep5qLM8eNvNFW1JRpVT8eyMQeU+tbaRDc9T
XnQ6VvZ6+t4m/EINaB2Njrw7Vf2NyL+1QuCi6E/r1CTeOrXxEBH18OBL/WRJzvcIEqKHFGCSbOyQ
47G7U20A68DII3F+uDgIdh9Gql77Rit3CU3r7wSnjSEg+G2O0SrLCzsbYY3ASnzXpVpFk7Z36ue+
adXnslemvLEJN55GlGSobEBvWmLIy01o9FavhNtH0DtG/XsfduGf0BrxZwvEjbvy9e0A2QIQpeTs
UvCttQJh/etDhOar7zDHh7NlIkJy6twidG6Eg2Ujv1xAagBGiShnunzGNZPE1tNi7vROu+RB3lXn
HuRJhbcqkOF9Kuvyh9ab5rSbTcsOblyArzcQCiWUQLpDpoVs3LLY/0S82oh1lPBN7VJldTXulG6D
sMMYfFfMY/1BVwl2xsbiSeGa+Teap3jmXD9mW6/OEIAzRjENRmH1NbG5sLJhGhA/mzo8boJGZ+IX
lMODthhb2V6JiC6t8huvvVxU6wVfxisWUABggGsAsNVHhYcNI5Ilk1GqQ9EN5slUrfxpM7pzQgEe
7fprbj1wEWFFiZBIw38v15lyLNJiTwt9TwCcwnFdIA2vQjSWzzWAn4ykneL6xv7dWltkUdlYjMSX
Z798KDrKtgfWGfETt7DvXFvEKMgp930RTF8B1uVPrnXzLtgo+ZZXZKAj6cMsBdDLh2pTl9VWuqgU
Ydroj0aKmVmi03VDMeBQVOaITA5axu6c1x8TZDkONlHt5/XV3jq4S3uaPIdC/1WOOXMZmlmudL/O
8PrYtUB8MIIzA1b7+oM2PiuYYuoDSaCgDb1aYV4kcRMKEr/ShDPQsjTTt15taCetH/IjbcFbEfh1
4kjDYMlReRgF/F+RxH/Oa2+oGux8FftRWODSHjfWfnRipG/kXO9SHRPfIixxGm4G4V9/1dfX7tKq
WB5KJ3Kp/l5+18SbAtFnVuhrdhFfyklL7ivYB8dIzfONVd16SVD5wPNpsjmmu9pCMcDUBvhm6JtJ
pt4AQCPw4qftPrdxVFRHK+0k0NAp7x/0LEDg8PqLbpwagDouBAEuZEi0qxupH7xad9KOp6f62z4a
3HuRB85DGo3aKU2V9FMHAajrz9xINqAsLixJIigFyDrU5GBX2rzPIwR+dfuSMILNLKdELRt6fKV3
GJWjp3LQFxLtXI3Zd9QZPzeDwr1MNca9FRftocLZ4f9YCqYPdOQYYuE0sfoQIgcoZw4OcWlosRHW
3ew3gOUULK4WPsMe1y85f9546NYNYhCSFjkcB8HPNcIgHzD0VVaBKVGI+JWiOOcG0dIzzXn91Di0
r+oM13iYDegFkG7vx7JIb6Q0W1uQqP/XrwTCtrE62Ei12QNCScRFJ5t9+lj5h7jIWO4CiYaxiufT
1NvjHsl5md3YC1sHjVvbZWSznLW1YIxuY1lujlnoT60H7FFzusde4Y3EhLo4Xd92W9cXuERw/LT4
JYPwl2e6RWqtIPVe7upkupQp4JHKBiCoukFhbRTeqq+3VhVuxLKlyFUQa3n5PAdadVxa6HhCRy/v
UJYENNuK6WwUAItTr2wPmYiiczKg0HT9Tf/iRFYRn2Se4R1DZt3idnn56FyLciQTePSojcYjmAOB
8lkcjN2x7LhrqGHgcO9GrPSgNLk48OZlPX3IjRxj5GAOItPX4rB8V8eJ+xMcdGLtJLD4n0EydM9t
FIH7EqCy3mk63G+UC56oa+azbNVhktOAVZ6jzIeu9j67lAJ/YstgONs6QY9HcpKXJaqjsXNf9G6R
v00dUB6XIJPFAK12tJx9VWC44XMnZxUylFC7dr2Fuc1xmoYJX4wAJsCxaVs579lOQXHvhGiKPFQI
Qbc75jPBeICqEJsfGRPI8UZY2DqtFCB0d2l5oj28nqjbwJ6EN9ehH9Erg4mJVeFeLSaErXRHoLYq
67/l3ZtZb46q+yhno3dv7OKNA2Py+L9aKsusdDWDLIFyCCIfkcmqKbYmt3rQ+S0PCSCHG5Fp48CA
4qTModqhPbTutHIhpm0JIc0HEa2eA576oGu58ztzzPCDgvN8q1G09W4U2+D+kIuhCF0FI/wd8qHB
b4F214SnK3JXCGvjr0mHDiP68s/1U/I3OVudEq5TU9D/Ytr4isFkNh5X79xlfm6TNx4BLXcpkG2h
in1LgYTVhV312qlD/einm5aOzlBq1s2zYyrM7QEbe08pGpkJg1mz1fZ1kzQVhnf6yGF3AuuhT+zh
TujB9BNZO/uTXQos2xx07+pTEUm+WRfXyXy8/lYbayjgM6M7xp9MI1a33BAyk9R6mfkx7NrHnPZq
fNS9Zgp2nSrt5//+MKZlOlRhWiRcqy/vGQw46qmMVeYLJfVHBDFdBJ+z4uxWXnXjvTZaeRCw6B/S
m6YJABj15bOqvDXdvNAzfzYoXvbIKmHQYetKXsqwVd9F55jN3Zhmpnqu89n96NXz7By6kRTnlLeV
9cGu6hk/ZzRE3f0kIdzsyGUr58b5/EscWe8qSjswsxwabt/V3YsxcYaXPF0KDSYHHjVaMsE+AE/V
HvTGgj1d2Ib3aMXVaDLvt7UPjqoVRN3JtB6HKNVRoEkbDM17y+z+83yd7j4WRwZ0L0TL1mEhdmgm
JOmc+lIZ57IQ4lhBy9zHGfrfldEjUxHW4w9cIW98u41ICNiOkb5JJ4OCcLVNorQdCzseaTxCJMYv
y8aaeUiKaVExRZ0nhkPVkOidWsQxL9d36NaNvai2A+DU/7ZZlwT4nxqCg4lG+6Cn/hBV8XihR1+U
d6auMrUbi8DDhTHP3C9dbi9jdYpa41lWTuSwfVw6Add/zNbZJM+CrArrDuj26n5DeUHSm0KGNuxU
Y+7qVkeyU7bddHbonN2aJ22k9vSMlkQHlxLzVUGMIIZyYyfJ/Lav2jvwWOahn6bk4mRFfNAU6M7W
UzeZRSznevcvYyyTUTNF4rr0t4ZisrB6RQJmLudD6AVQcDL7hz1pj+ihlBfTafRT4vbVXRmM/50p
CsKRd6aWImi9cthYKpeR5J0rIjCavcrj9Ow4GFqJTn6TNDGPdihqxGOn/EZesLXUixMckofcuUjH
vdxkPeoTiLY3mR9ojjohVhF+H5UbnXC98A6wdRlQLm6l13fT37R8tdaISPDCODCA0loTOF1c2/sa
5rkv3Xh2z/jk9r5Bb5hGZCXe9QMktH3lNGF/jKxamXuMbdWja+XW56nUMfiW+NV6exnq0SUgzKNe
ZMTo6rfc5Xi6Vr0b+xIUTHXQoqK+ZReycSeQbC+80+U8vGo4x9Ds564Tud+EgX1CVRhWnZZY6q4I
RhuzoFzgl9lW0VtlTLfuo43EBggdtBib9JwztwolYgbCEzs1IgINwtD7IobZd8p0mEJHzJbzP2Ga
oYN6/Wv9ZWWsvxZ9XDo1QMjoLqziQhkLN0LhLPc1005/lbFnzbtaa93nsq7nC3IcIUahYF7AO7of
aC0HGEcVbf0nKKfwhF4JbK3CMnD+zHF+PYCAC1Hnbku5CGpj3x6Xk3HHMEM8YOhXPZetEjhU180n
GpzFJxeIzXOtj92zMQT1x9wM5s9ml1h+GpEkhzgJmjsLwbhLUIfdwcCE7WhjPJ0gFGpkJ6ub7bdj
FIifZts68P1qdG3nJKcugLkAQTCvjceiK6fvkd1WzS7RNAoLqEfqDwKDRrzr5t59mAFSPgJxMeSi
COrt0qbx1GUqwcnuKid3erQiCuhQWV4Cf4uMZsIEOUOUATqPbn+M86R95peN3zCkxve2r/CPAHvg
6JdadOHDGBbWpRqC8sFEcg+75HxEv3uKjmlWxuehUiWVfKTeNtQg58IWzl3ReyGWaajgPVeu6O7l
WGGXGNqtuCxY6s+62eKcktRa8JC3TfMUJ91Q30gXNkLCMnRnoGGR976au8NgH9tRl7nveVNIeQOG
8TlQrYvONbJity7IjXtqAbHSb2DAtDA6Xt5TuWdF8VywB+0Kwb0SFCJix329m+PxEKGQApaxNG9s
/OUwrfe9J5GogpoHL24NdOLNJUJ/aYK/wOC0AMtHqwJrmAW/pIlfCQ7dUV4eLWxHyn3f9KWGVEfx
P87OY0luY2u3T4QIeDNFOVR7miYpTRAyFLx3CTz9Xdn/4LLQiEbwDDShKGUl0m3zGX0PnLMV7NvQ
RzzQVjIMUVdoIFtJbLcQVoLvQ6ajATaLMaglRxnFDxqMOCOM4kVD8Q0cSZnazVNalpH1zctGEdLe
mirr0WtN86WYdC1EUbosw4uG6XWM2EjdP4ZxDzZNixdbP+RcYzDYC4rA1x4uA3bxhqJYfl85e5Wb
DVoSvXPCfCAUvPTOun6nLZXdQ9Ah2qy8Hufb1MAZDCKUgUy8Mc5/GqEiwuuC9d2AXXEbxQiRdHGO
h7xBNTVB6849lVyxyucKkf7xkC7YLqJa00V3OfDG7ILqbT6jW8L3e6ZQ6F77yFqQlS4EdO5eQ5bm
2FRZ/U8vS+yJPij/8uRih0xTOyr9wSqSvZLlxu3NPUqITXWQpVxnwHGnjDB+zQzUtzHi0oESzqcu
y6z5QHszxzi4zMZh563d2MTSh4ekitwUfqP8Tb9GkZpRTdRw0+uITc0RNfXw2uPxiOMxOJJsKjLC
mSo75pPmUkpCosz/+PXYOLgA2CDI/N/oa5RVGiF5oJk0h8tYz1DucRCGcpdhQXWHs1Viw7bgeJHI
BvtOLWlz5sTORDXUa6nZ3s48dhcKK6gPXruuz7DryONLHndQaNHeemH7zSeIJdGhQzPQ8SJjJ8Hc
6G3AVsEIjneTzb1G7FQOJTLbq2j5cmHcTbZiXRqkGXeJblt7inIZnVYKOPSs5DX9y/oiYtFpfRhn
1wIjyS/oNc4AftPl2MwdwOioNo6ZBYkbm0mYfkusYhSbfxFkC8eh0GfkI2rMOSqRnqWazEFJLXOH
eboRLnFvyaAFjCpN+tUyeJEyK7UypxQTFZxPkw4eOW+37tsFjuC5ZiNORavkLzj/zU7WuPFESTUw
wAkW0EbDWEVLoVd3lsAA85oi+J+fMy8TxRGxpy67NCaR7sc7/Y3JsHovKITTwaPxIpuWqzjJKZaK
2ibDVXpjc6Tsjixam/Iu9I1W5+1AqjXJfdWOjMl34gVlBhdIHcW/2NIvZdy/qm1f9QClS689EBl3
qY+obKqewmaZzEfTzbOXrNZnDT+GesmQ/RjDHHnWzn7GzaygL4yCHOVMu13+h+KM1ADi9xigzyBV
3G4zR1sGRan67OrNanimbxeGpxjbmQ5LDtyt/4c9Qz7LfgbFDTtm9SULNA1gdXnZtcZY1jzn/ZgN
iOFZONMuiMkvz0jpIG5SUaluXnXkvPb8ODdOL7mgBBQiaiM7lLfTdRWv01TkBq+uKbCH13XFwoPA
VcM9j9GN0wGIEI47CTogr7WcRYHOghvLTAiB9+SCUfU0Qz4SafMYOvAtrtXUlcMZfc4ueSD0N3Zu
540TQj0WxC3VDVWnvXA7z0lECNnFPZ5efenhd2/k1zpfMkANSXL6+Hi88YxXx4NrUJL4wL6CsFpt
oSRSBywFGGscq9DBfMZG1Zk4tRQHAw2K6m6xnBgj9qppL9BnFHGE7VVhYFWTf/tTy8MOrHDAd3ax
zPDO1WP731S4Hca2GhaYhyleJuuPj3/0hhgfBgyI6BJzsj7vnFK7YRoW+BPJFbXIheVoa3zLukwm
mWrQqt9mfem/IysXRXe9mgx8PbVtzlFWj+ah77Tik0afPT3CRmndJzOqI+8ujcu5CEK9B2mtpJF2
oU8apqfM6k3v4KW5NV0a/r7zw4AcjREAno9tRaE8+HhqW0tP+RjXRwduGEWu26XvZiyLy9gg/rLz
5a4Xwru2g55/Clsr3DnOW0OxwTlOXCBS4ut2KN5blbmBZUSjydN8kw6ZclC8KVchbqqjevx4Zhtn
Cs4gtA9GpFe7hk52yTR1Bv7nvDj98NyarXrphtb+2szFU0wsEqAsKoLCqZffP02AgojViDkk/381
TzSdixYsTn4nIuHeu3Voommi5mdbFcrLx3PcCKtkgYwqLQUy6AmrC6pvndk04GJevcZ7asuhP2ZU
zE9zBYNM2Foe9JH4fc0KbkL6vGwW0J+kIrfLCBPDiBOtEdd0KsZ7vXXnExhR5dGcUCCy52EvctjY
NtBLQKpRIKKrsm7uFnZczKaVTddUhM01dXX7ItJaHO0iN3e2zFvF6eZykn0Aym9EilJUaU1wNaLJ
jLXOFVe9Kcz/SHq0u7bsk8+1kU/RAavk5E+zLpKnPAunO63OtK9dG3XpMbfG1EGseo6+JGpFBJXa
IrqmOHslyGs35r3ThVN8WrLGecWQajQObZ4MewK/72vFhPiy++RKoTfUT1c7Ty3LTu2HYr6ifqV8
MmkpIL47fW50DCCibDIuqAeVgVLCH+kizTmNOo7ev7kj5U/gJSFTJkkFp3a7OwYUylq3a1E0iUL8
Guvxy6BhX8L+N3EiN5072gS/G98xJIdcihrrJJFvQv6/xL6Kg1x20yATY9bQyPI4LQ45WmfBqCe/
zbWWQzlEsJKSTCy5SsJTslG99jTc6tGRe9LqsTsJo9cvbJk9OOO7iB6xPPYyjheg7bjBVkfbcyez
Rp+4u0aC7FitHeurAG5Y+TPwsZNQQ3XnM24MKKHCrmXSo9LR77hdOdVpyyYJ2wG4sC7rXOEYH6zB
taczpjjDc5mYVfe7LwKoPlnchxEM1I61ux2ybwD81Zo5XHUvJOAZyDqiPJ+CMcvCnTTwXSjHUPhJ
0Lxx0RhHpvB2qIwiQ9TM2XCdM5uaR7Z4BiXTSizOjmDm1mcEeMV1TAsTQt4qaIUXANonEcPVUFzW
yRjqvzyqRN86J02DMa3aLx8fuM3xAHlB04DWS5vqdmIoexW1o7JsixYZ5zRd9M9tjZFZaFif+Yl7
Ko/vXhypXiJxZeQ3gEDX39ESjj2yc4drmLviEcM/89h3BopFiFcFROjJqSqpoe7cKu9Xj1FpT8gk
HmEne7U3iwGr0npWmaSnl1Sz2iwQuZh3XtP3cjFycuDXZbYOzma9H8N2KbyEeiog8rh+TtVaXBYJ
67WzLDkrhiv8rCuMkzl1IR1YqbEgVMdPTWsvSn5XtJA/hIKIXFQocGshskL3igEBJpQc+HuXib/3
VJnLD9VVqs7PK/ruPoRSUDhVjU6/Y827VHF2ze1DKGkdlKnoiUvuyyosVL05QbNCmii7o/2vCCOb
2Bvl79PHm3djXU2TN5eTSX0E1tft5rWsLm6pBJTYA1ZzdUSSiCpQNTbz3kBvP/jdhMCnAQPj6n6X
duQRcozGsJS0jsvcOMWKmeqnln7tQ1hHQwAKP8kvQrVwMZmbLoWiYSdaFcRLYU7Y2C1eedYNJcdw
0w37PRmRd6EqpTFMQMi+kCmC6CP//S8vGFggTZiFW14rt1ii89RMWY0OwNin9EloxR5qd3B+VFGs
k+cj1ad/+3gZ3oVY+C8AjOWC5O1GT3G12q67GD0MjeoqZks7WqHW+ZC7oqeYc3L+/aFkPu2i2wm2
YK3R05TMc8Cj6tpnUXpZmrL9odaKclcbYbUz1Naao7gPupmfSTt3fTU6VTVq6VK01xYrl2cxNgmG
2thSarZSXHA1SC5NaiuoujvJ1TH77EJTZTnlveZRyE/izwBQxE4d9v1tTfwgIyQ40w7A61UtSoTd
UCjt0lL7HYrXuBLTqQZxgSdij3J/Ne8ZjWyMBxecVESSgCQ183Zn1TWPUJP09TVp0C/vUEM79lUi
HvS2aj7rYTRfPl7ejecBihZMUy4NSjDrqAUlCTEr01heNTXyLjhONL6XGq9GlNonwrG/FFGFXz8e
cmPzkhsABqEuhSzSG53rl8PTpxFcWyuvrujC20FSNv2dF+mWbynK8PrxUBsBtkYlUYLXmNx7PQOz
MRdLS9oKYkD8rbDU8bNZYdahzqr5ZIwwQKcZLrykET5aaFejGTjOO9PdeBq4IKCsysQPNabVitId
im2sqfNrZYj5R99UyUtcYhsDGzU90IltHy3Fa/wutcsfYaUWf+98Ahm/rC5S2nx0veQrKdE4tzvK
bDBamxEsv2YizPDswxEVak9NpTnUhK/jMPvsZcvy3Be504OmUtpj1g7pK55B5UvkIl68Extsrb+E
nUMNQUad0Pz2B2G0lSlJzwcBGeCdceLKMRqoi+WTwcH+6/dnz81lgO/zJJZrLe2X0smdG5UNIBSj
+ibs4e9Zn1GzE03jWzmG5JaGo6unFZav1Y75uU8Xjf58aRy8drJ/E6FLNYqmAskxjVBKpJy426mb
ZTHqyhxawaAKXPgqu75GdgH6b0biuOD5OOELYZw7a9H2vvpakUuOLTFAlNNRbOfVWj3dJShuHQUE
J0DRzlT8SJhoMVvtiGFRHbX9QFuya8YjCnxq5YsoHUf0AD3tLEbuhThpn5D2zf78eHlWtx1VCZme
cdtT0JIX3uo3ZZUOKH8BBbBEeT357Vy6rxBWhoUWiNbQNG3HYqc0uNp9b0NSBOHygUMD1WN1HISV
53PRLkYA+FL9y4oyBdbhgK0ZliI7Cdrqbv2/oaRYqHyoSfNXqz3HQuB/2hrBgu73WXhNhuNWZJ9L
L/ocN/F07lIhfu8+Z0xcqrjooF3Jh2vdv7IaZN1EZ89Bqjf1g9sb7ddSsfWvaVkpQEGH9kuYzIuy
c6TX9+zbsCiZQXSD5k4pRi70L3c6lu4D0m3WEnS5rd1PHXZmh0SljHEkj8Rx0a4KnOgtriELloc2
vszIjCcvSqgMp4+31Pv1laEZ+TCyH1RW1s0jwymL3KoUfgnqkj9nkXvfE6XNvxdz0v8eVfJt0r8M
ta4b2mWEwtgQq8GEJuW5RRcZQotmB7WHYOnOF35/UmjGSjkIrnEAsOt2XNFjrJub4HYgxJog6W2j
++5WhLqDVS1/IFgV7rmwbowIYRHIOVOUCjmrGBe/rVprExOkkOZVx0hM1SV0BuUTVawxGLRm2Luh
VkE1nxO8ppRylvEIbNvVgLwYuRisfAyiJCqbi6VMjKulDmBsSu/qfygH0FPpUOtKCfdme8/W4/2E
KUpJtTVa/LL/uxp/6FqEf3p9CKTcf3kea1iLQEWT11gdDfOUqA4uhh9v1lU69TZlqQGI96fEpK1X
VW9TY7bsbgQF5XV/k/GUT3R76vPHo2x8WF1DVUQnqKQguz6cIMkXb4TWFTgIQjeHzO2qq17by9nu
quFO6EtxdObOvENKP9qp4ry/AgnjEdgkN5Yqm+sJkgA5Wh7rOAnqovnWdQOlV7dOL7MXtn86ZlL9
FdXK9PrxfN+6mr+EPPKzgsZG3JOuBT3stVlfHWLo6w4xoBFr6hGH18vxh0qcMfvhOA4PGVoC373Q
Gl+pl+jfDUTy1UMzNN6PHsTy5OMNb9zFdXE2epwr/RJbIcWHW9O4O/WLVWj49jvJpOlYSiDNO3Yu
PfxIzad2CqZZEV9dFzxNKRyr80F2qqc0KprnyE2mQ62orm90ubdDw9oY36QpQJudl4KQbBWJpeEw
5rmoxkAYNQ0IShgF5NloXh5mty1jfCVcW/gR0KXh2mAgbB6Hvkbt+uPlen9jI48iqUNSkoJqvjwk
v7wdxVSLrLadIaiN2MOAOXac0tcUve99JRwLe2e4rUlTwqQ49eb1925z2GiyJDPUN1eozWdIP97z
GGZUvGtHf8q4oI5TaQMQBIdy32JbufM+vTuMyAnLeUKWoIXHe3k721bH/6ngSb6YIq+vhbrwLC5R
dQSTF7+g7if+sdzKRQeu2HOafmsu3RwLSjak1WCK6M4jOLaKR8LMnrph9LxAMUO1DZQimiuQ4V2a
vNixW9V/Rs6sKCeEY7T239zQuxeF2Pp+siKAOHHlYCdoiC4PBth7euB1rXQ5iPHxurd7Ja2+YPrL
jbkMbXEXdejdNH6ip1b/t+VmfXyq4uZLNqMz4w9Io5RBshg25t5JDgRSH9P5uzKI9IARx4tQrDo7
mnUmgIfGDdYrJJKQPDpbrf8AKqf/SxsRm0AdoMZywD0OZIqlRPVJwzwMHmXpjqemWxzlmID7nI5L
FyOg3uS+IEd4RjPUvqs696oUyXEpvcFPw0e012ufH34mJ/mKSNqprpc7K/0zB+4FBRNstV8lKK4j
8jjjO2O17qVqxqE+TQ5yQseFGk99P5oAnI8FgPy/pzH0PjnIW/zVJab+o0Qu/GsEjuffvsRviwON
v9qxs5HXpIYef88BjcTnMhzN/ABBrSE8J6XRDwAlJEENKfJHtVyS6KFrSwvYdOQ0VaB0WXsQk9sA
k9PhMJnm0HxZOlFgD+katKzod2bPrh5186sMRB8j5JjyQ50Z81789+4Is7OAipFgwQmHrL3aWW2F
OHlU9GFAlxVoFq53Qep2OCYDT94p128MxUOCKCkdcEtiWm7PTx7VFXSJ2A0wLklOZdlqz+S1xjWC
Fr/zbr4LCGRn0YSiTOXc4BmRP+WXi0nDvyNOJtMN8lxXnmmZCj9RXSTtOq87uJmh/+7NxHhSJZo0
nfkB0r0dr86jzhmV2AFUbCVfx6FKnuLYil/aIgQ1E81t9GTaiXHJFqf6Zo1LuQeRf/da8wP4rJQ1
aUiynqtlDBeALFlpOYHdYBlyBe7fLGf8ifOfuLck/w2WHuWXJomXPZ7K1pfmagKDRaAgA93bmeNd
qiUgtJ0AE9UpUDBxu5R2r58RX9HPk+umf3/85GyOJ+tsAGigqqx7PnPXom/WsolUui5np08GhM6B
bWSplR+r3nZ3Lv2tTSt1Rm1iMFhB6xqMZ7SILS2qE/CqOU9VGaLsSUv6oOXm8u/HU9scSmKfqXgR
6q3PR5oTNYxAtIJu1FWpLtIc0HmOL1A07ODjoba2Cy8JhQyJL0BM4HbV4rxvSEtcN0ASt5toa8TQ
uE1BbyOxe+u1nXoTum4UOnvNgY3lo8uKTwNaT7yk6wpSZYbKOGqVEpgjrlVlWfaPWCJEr/pscToL
ZfzdKJYCBXp8vDL0I224I7cThaxBpVJBz0Q1M/0URWN6X+F4+dnA7eccdmH2zczt6vf3DIMSmAF4
pkq2VqxDMMzS+hEHAoFLrD9G2vhYmXN7LFVe2Y8X8n1tSE4QzCXFSBhFeIvfTjCCeobHBzaw2jRg
/KaAPv4S4tL4lHZ582cGsO1fo0L1yre7vo1OGW4ISFJVRWz7Kjbz8bnr62lP1GVjJ1OqIotHRxQs
1xpNiBgGDQBbDYOoTPLvNiZHx7warW+Di+Lwxx/gXUzI/GnawRmQFal3VRNNXYQj/bGujVgEjltg
2+CNtQ8tbBf0SRPzjG97cVLUrj1GIZX/j4ff2s8gUEEokHvKKt3t55d3VL3olXMVlt7c5/nYfsWm
1wz9zBmzz0j16L+JteLsyBebZBd6BJfSukzkmGm/6ImpBPOcFV96MZlHljPEerkpu9fFMfq7FFgf
Yle7NdCNW4OhwUeQ9vLevREMfnlVc4P5YZKqBGVUGMd0TLLTRPf0j6G34BfZdXvJsjp6/fgLvwkd
rWJfHnOSUJDMsqih335i1QipWLRQy1NYsvpJ02vMu2buT/KbdDbuc4iwrXSy78Hb9NMyHZpIh6Q1
DfP0ZxzmiXv2ZprNyEQlJX7gI//Wb2sTOgd5Gv9pVA1u6s/jmMe/WyRlrchX3hpC/Pj1RRAuzeBO
lqUEMYrLd91cWGcbACI6VgTu5VIMl51vJZ/5X78VrUWai5SRJIxWXj633wpLCHXgjlACygkvOODY
x2rU3dc6SaZHL32arXsvzVD+7p/Nwdi5at8kt98NLn2GSFFAOK4flXQicocfp5CThmZ5GtN6qM+d
2VvfyaPdHjcYbYzOJt3Of7w8cbwAGL22vJpqlo2nCT7xS0cQbjvl4NILR4UKSxGYwD4osaW5wKrR
3DvkTK3Jt8ulmgjtcVg+GXNDpjvE1vQflIpJO6HpZv5d6sJ2z6Id871a0/oQyE9MkEdVBniL++5F
SamHum3Fr++SKF6w4gld81GUJi4ZUxVRPcTY3f1Ox1/R91ZXXibrDyy50SAF4EJStL9dXY/EHsNx
wwvGvpjDQ9Y5+R/4T2DIWc1u8joYg2LTBtIm0hRvgp2tF3AAk2mccYnW050SxPrqkx8C6y6gWUgm
g55a/Zo494Z6SYUXuPh8Z35d42o3VJl3mdwh8wc7c34PwkRuwoAossn+k26yyW6n32uiri019oJ5
yL3P0aK1P5NuWR6wipt3Du76AZND2baMo3Hvoqst5/7LTbdId8e0bcKghltEBp0vZoej92j8dJQk
3HtENkdz0AiRra73hI0mCpce0aYwcOpoecAlcPk09mZzXuxlTxJka/dyPoHuwaUjW1l9w1DDa61R
pjBYBC5TvWlVj2PcZKdyrjuK/L3ix0Of73RTtuZH80xy6iQTy1yVZ/NEyeJ+XMJgGrDJxnuUw3Eo
Y69/qZJs2Imi14pRb9uEw0kLHstO6u6r0UoL/oeJ+magL+ng+LM75/ZhGjvvm9qNBoxy8vMffSja
0m9TCSoSSlc8U/ivJZixTZ3zkALLRnvBaGyCCcWsd7oP74I2ub3k5UFsiBkdwcPt9mqNMEf7u/WC
Jm14jJZI/WPGKu6kap15jPKkAtJJiSOfVHoxLRAvTdjxc1cW2rWnDHraeTXkq7C+V+gVWGASASSS
od/+HK7KOQaf4AXTVKan1unDyzLYGo69mJzrox5ezawVBzWj6erl2XwelUo7VP38X4dK4DGslnYH
u7G1Y+TFAk8e/in79PYXGXE1tBg/ekDP4P/fJ2E2m1isqw1A2m4Jp50oenM4jGGk0CL/rH19qtEW
KCuOXgDyC/dBWhlXbAaqqxo31v/ysYnYpQIAZcx3PoQILaRqtgxhkKDHMx4qA1vlw+QM4XPkIKCJ
x64uvltJYzSnKB6Tr9gLexFIEtMYqYFrkXrS6rJwDonVRNbOd3jXDJQbk58F4NymioGK6O1391qH
BqsZcnZ4hGpE/usxOpJhTN9QvU5sf84T60evlfNnjWLc7M9VuizwypxC2/lOG0tCNA80lnuKt3Zd
0KDh3RpGRs871EKYJnU5XzodLduwBsfz8f7fHIpeL6ELRx8o3u2kTaRommII7WAgcNCZ7MNi6eIc
0un69PFI8v+0OmiACP//SPJ2/uVZgUTPm2lHTmCgr3MIm3w6eGM63Dm9M/gaekE767k1HnmRDrAQ
Sh4h2e14TmFmtsATJAC46t55CzJU3ZSa31FUnYOxjveEC9YwMHn3kgeRokjcxntCXivLw0oU2UGv
9Xbp81eNwqfZnaZn0mCjPSKRiEWX6rz0ZaSP9xrdJAt2qsObqgsDRCJsOOVvcBbpt48//cbDJ/NR
2gfyvqXcefspBk8LJ8cq7MDoRfkqwiFq/dFtlseyLrxHCaI7t23d7MENt1YAFVca1jai4hyu22FJ
W5TG0REeKlLLelooivp60o7PSYgH/WRN9vHjaW7sZVn1hBXJ1cJUV9NUuyRBNap1gxTyyHOOosWd
q5QzBW3V2XnF1pk3a00lh/iI6h9d33X8R6sX3d3JZTMveqygQG02vd+GWfvVqiSFfFJL67+yauPc
t13qvH4WRyLZiYm35guOHmFIJDEBn61OlA4kKbKilHJgElkwyZ1I+Q+sQuv45ogoif/x15XX3+r8
gj8htIAqwN29Bm/mqZPOA2DzIPLy9lWHSPjQYaW0UyffuoU5GdIIAMQRAeHq2Cq56Y5uDj3cUooU
1NPEMC0SUE1l4/g0etD3Wsc6NsifB7Hn0IppsEr/eKpbYRQVDQzTyCeRIVlDYPJUuNNMtySAA9mB
5e3t7GcbpnnjxyhGRRdEiMb4NIXojb9A+3bNC3p+l9lku52H2I5fxYQ8igEj50fb62m5s9HlRl4t
BZhHUI86DxVlFnnwfrlK4cRWnj4bTrBYc/bTEnP7aclqKNd60SCX6OD5/WMaoGP7bMZ6L9fd2HYG
qQ+0Sq4UnMhWK+QtbaOjsuIEbZQ0L95SuoGos/GOGoyyc8y2dgNVfbkdpDAVQIfbmdozno+ZQi9D
r1zvc6u3NcZGjq0g7+k67Z/ognmfkOEcfqZ5m34Shv5Sdom7s/M3J4wGt6yxEZKtP3cc95WCtQd+
amKxHksP1Ljqdu4R8aR2Z6iNK5NGCjAgPBbh6K5vajMWKMq6hceRLvRD65HhjWNRPQp0ij9XfbFn
Z7I1NaJeIk3AB7yTqyvaC81W63Xy2KGMcwpavQnAUq0/LeO8l+htrqVpSos8QDKY5a7aNC0mAUWd
s1uiydAeYgzvD9mIDj2odDy/u7Aik88rH6uDws8aZJYyeKn/fnyyN15CZgrdgDoeKdK6RjSUiED3
FQebo/qz7gr7jlOtUz6MCT6j2Djh0eN8+XjMrW8MrVzKEoBnpft3u4fdeJRd7coNljbXjnrstGdC
SWSmwnrPgXHrYpAMp7cGEXt/dTEgZqTUps7NmPbuQsfaDo17z+gAz6CBcSl7y7sfihi7WiQYdu6k
rVkSZUmFQ1mtXN8Kk1WGTVPRwNEao7sMnYqld2G3p46bfmcoc+P6w2aI7poUQKDzd/tBqb22vTfp
9IqQXvo7Fbn5XyWUPW7M1oSkcRLdWlrEyAPcjoLvmDdrduYSGdfONTQrQjrsVmmjV+POhLZ2Jde4
RDnTsaULdjsUEnAzlli9G8xCE61vR579LYFwnl/wAJDmrrkS6YcRpZjs8vHe3PyUEF45/Kg5UzW4
HTk2c3zXRybp2NB7UIHwshrNe6ssdgbauNgIl5CLphvF51wzXid3gVWeIoqVp012gcaYXxDv/t4A
wTygAaAFH89rY/EkIE5ylukNqaac9y8vZBv3jnCF7oAdU4pAzSv9EZZVc8ZJck9mZ2soKkqsnwzE
4OLdDrWIFC053VOClKDvMPIIBjUc+ydCG+Xv358VlzXHDPYOl9d6qKHEn9iIomsoQOyflKLOXL9e
hs49p0rk7kGOtmaGQCfUcpnPEFffzqxpHYPkBNshfY7sw2KY8ydXGctALRNjJ+zbHErCImixUJ1b
Y/1IkpYWHzhmBqHjPNMKuU+HtnqeI+HuFOTkr14FTxIgSmrtUJTDJuJ2VsUU4gNqxfE1s4zBCKou
6n6qgPviS6JmQ+mrkzI6P5amqvSd5ds4A0DGqF4jEsDjs74ia+TaMqulH7uY1fipaMLEkaXilJr2
HMZ/REPoquff3jEYGkqSOTg1esGrt0fprNCy24gOaT9Nlh/qofVHUuqReaCEXO8lfFufVjrOgGJk
vyB0e/tpM2/C2aUqlAANYOVIsWc4eT1avmnUPBuTScsKE86PJ7hxgUmlNmqdSLUhg7BaTXWetGrK
qelaVKnrUzsnRemHBoiPnZxga/GAipMRUB1637xv6wkqdFGFmIM4yT8uSjnLHXhxrus8HvPlZCtl
tBfnb5UUpDzuG85Q56VbzW5I0R4ADhIG+kgb6zgiP/izoGSbU12weZBi6OEjcDVzeIrHOAZgjFjt
s2qgEf8wcA/bQUorCAe3unSnnRbIGwl9fZAAGmFLYJMlOevrgT9STYE0T+DqKSlvWkyZdvGEm0Sn
BtXm9pI7LlssVEKVWLnQx4s1tcUlyZv+qRqnDkl1EB6ylyHORZRnjR/27jRdXA0lhmPPx/7qNIb2
vUtn+wnj6rA7WoqGXgkOx9lfvIhxeZwQHPw7HBCQOYhMre6FXVJNUY0RTF7EnRiiiegtmKKjLb8H
/H5DAa8/AHBI9jrgH7irq9VB73AZuwYjhBImafXQqPXyGllW8zCXRnJy21RF2I1eq+F7qHU/OH2W
/GPlNTHuWBsNuqI1yOOLUSnakxA2hsgC36ImWPJyKE8eG/vVgR/rHfq4Lj9XcKy9szZPWE/1c3WC
wzo8NJnXPiqwLvGDaKxhORVJy3mbbDfNePrc8b6b7PABJY2xfwnBHt+rfZpWfjZDfz59fBI3Dghd
OWCifA9KBGvPnqqrWgMqlrQrEtU9feqxflYaK28CkXhhccJJdFh+P3CSlAmOBrkwEHP5m3555kcn
acihEsYsC0XFmm8Bx5chzgrKEgyOi+Sc3eUnESnmngvGxosFE4c2EukEamhrXtIUd6idmV58jTAv
/GySjh4VXAt+2FGl7iSFW0ORsVB1kRyZdwA7W/rJOE2SXCvgbV8rNxGHepqTp1Fp5t+Pm6SOHFA2
LlTuEP32gwq7YYEnLbnORlH/QWg9SAvCLjqmRmK+fLxh3nxeV+eHuILGH0VheD9vVZhfVi/LAeLg
sBWD2Fuq4pjErmI8OFXr/AOO2z1rYVdiq6E6032cpHCPnHi+oicyf6p69Kg73Vye6yyuez/KdO1P
txYpnKXKaA+TCYh2jAr7tclN0RymwWs/wXnRnyesGv6JRuiVAM2U3PajrlfgGCrGMnyrp745As4l
xzeW6UgAVz8tUTdWvmX38QNq6X+5tKwyv0Dr9KCEHUaEtt5elagNpb/acsSvpQ4mmhrLAbq7eqIC
3F69hC4SYpdJGmg1l+NiDei/C2HE90tjNf/lmTU1xxD0UgbUF2S1nwraC0Wm5A+GKrQHdcybK7QW
/egl3AGI7hUDctxpqdGgapw/UpSAnpy8x3RaL5WLZw/tveLWynfDGYrqnHax8Tg1OhGGo1DCooYH
GEo3hnRvo8r4c72gPFcIGlFmRk5tFZ8W9piQWSJh2qrWXJ8d8NDexc5d/VuZoq0dGOakTk/4Ey0s
DKiwnWBnrasgK/DwnS2P2hRwN3tdYaCYJ2DNol3qIS16qLvO+Ct1BuOYUHA4m0VYHa14mA+N8H7O
Nd88qbFGGpG33fshMjdcfwgQSgjT4BJI33cVdgnqODBU1eQ64DFVXeYGQY5jzkaojgm2hSWVy378
oZhKe0lA0PNMlKbTH+ayj/RAd4VbH6uwTv7BTMf+H8p3tPmogoAal3z1VWqkxFRtKbImV86Pfu3d
tH6JFY+9yUf7/vEJ3yr58C5CEuKG9iiTr3Lohj+pG9EmV8skJEF3c7aqgxL303cri0v9fshQJDug
mQiEy0oyPfY1OtSvY5JHyj8f/5aNvcliAJyg1SXjxdXeZAxRAb2Or1ZDevqzzFpt+tym1igOWG8u
zdFc8jy6oJ5i/pdMeAzvPI8bl7gji19Y1EM1fMeEW4zEUNtWKEFL+eLUDLZ3b0neSrv04U7VVMYd
q91HPgpfAqUHCXdYrXCteWLWkXq+khzT1x/QlrD8qFHt525crPjq6HGhHbM6MfZkADYXnMYlPk20
3WSOdft+DBmNy9qSybDZdU8aXd2L5yEDOg+ieJnQ+CV40ZNDG5nxKfec9ICQzB5qeWulkaaSCvOS
nvSugwCJQM8FwLM57a1/+zitv4qx05RLVDhWeBxmS3SHYUhwWKBAZcY7+eVaeVDeQoAEoW7DnWXD
rQ9/Bu54rN0yvhKCgOldGs3uTkA4a0EnYxjsgzNblHPyTPEi33EyGgxuaJf9YSn05hvPspW+zM2S
qX4lwmm49LVZhYcQj936sCSVZx9UDzjgj4/Ph1yZ9aahggGEDOleAFZy//7yGNt5ZCdxbeBFOFrq
ZTCkTm5fz+hNgeJrHH8KhfL/ODuPHcmRJA0/EQFqcaUKlREpKmVdiJJOrZ3q6feL3stWVqITvcDM
HAY9w4wIp7nZb7/45Jv66JWAREbNxuQHQvS7cdEoV6VLdBf6aj1rfqlVeJa69XDBidL55FHXgvv+
03EjXIelqxT1PYRvLM4g2wqvNAypi8DbDCNYtbqPMvgEZwUnCVzdTZoNpxvYUY72J+ytD6ZUWDlX
GTtkZQbyd69Fu0DTrDcV3lwqCbTABZO4Jg/2XPHfW0X8N6i1VBjt71gJuQk5DVWa7CX+H18VXIV+
kRiy4YBSKgRn//uR+eiku4B6vOjX6CPvPaCROlPPokjCVLHUOm7UEn5lkq5DHTjc/L3vMZQLf8lc
43lYFCiOODGmAXLPxt1NLOh/KxBA7pB0dmaYmZqo9/VcqRig5piE74U5f1qfPjhy1AWayitK/beW
bHWdTCM1xtuLtqweisxMQez0JkyTpH6Ucr2YxYqrXirdi9NNRrh2uhMjflh27Swe13VYDm1r8LdN
dvcJkvFR7WSlDHWLX4/IhfdLxykZM8VARLK3ClfeNSTn0o1jQripmt+Vy7fyKtlKtfVnK4q7vG8+
k9F8xGFlcQBECzZF5XzPBallhuQWU5D9NAtzDBepV2e7L7TNT5alqvcNFhgPas+G/ZQ1M/kFxUBd
951KLZwoMYUHLXVa4yFBVI+WwnG+EhEFVzXFcqjyvW5Sy6CrpVcFXlOp9gn5nFD8xjJ6GbE0Z13f
bCOpjngayEdSrrdHNx28z3ghHx2B69iBwhdyFbuoPwvdNKZmU+E6uid+pNt7IhvnwKk1K/acTHy2
9PrwYYDr6IO4Fjl4fz5skFyUSb2Ckbgk2tzALyq8eO5TY8VnoIM5+u9v5AdX39WbxuF0Y3cFhezP
x0kVDKZYeFxZex3m9aZJzDOeISdAiCzwkASH2Zpbvxak85+M4h99Uo4NT77i+xTaPx9NDc1LLIY4
vRoGU2OS5CRGbPYTrDrjk2L+0aO4VuGyoDKhyXk3pFprozkAPywtl7kOraa2j+VCYI0zN8snqN+H
j4K6QkkFeP+LC+tabEN1WXJY9KnvQnVBDBnN7qTqvqfW3meulh9cU1eODlimfTVle986bHOWJJvX
AjK2wv6WXBFqnxAok6j71Dm409ofRDn0ud/pXXLqh1QTn5ygjz4wSKqpY59LB/de+U4ayFatZZ7s
iyrrXmrVLN2wUhYPhCPN0//HmfmHB2qwE0Zf+m48cDAUmhY27vth2dZzIWzzmNauE2Mr8+2/vxjw
ra5eDRTXv9CapiYTvdMrShvmpeseyvq27D0bEo+PtUlx6EviK/xC4uMbNGldfkYO+6AlpwIAUCH+
wq3hfS6Bjk7W8FrJyjIlxtFKPPsLyaxF6Fj4uaLcK/2sle0nXccHLR1MGku75tQji3iPT5a5lmwp
zOv9ior97CxzGSp6leMnWnWBGLd09+9f8gddDuQILlYAHeik71vIQWmvCmP0bcbqKFag/G/xl7JW
//u2CBNimJHUE2xF3s9ybSeNWZcgz/aiDi9NiUHQS8mq9gvahER7+PdP9cE7iZAFLgaYJlSg9zHs
faKnBmwGBrckdb5MbVdjfuzdACxaO6sFhNdcrsJVrEnEPTd8Uuv+PjikaAJtOtjAfqQZtMdEVMnK
Aod2rz1npVJM4bhtpA/ZpOH2kdWMBlRkJfny7x/7wwdfmXv0SVgiv/8xp7HJp2pjWdV5Thd59Wy3
fusWVmCu4xAZGI3vapm2nzRBfx+ha2gokicXAOcahPPnLcJ+ZSaakAsMryBIilD6wNSzxF4+87D4
u87xILj2eApc+51/Uqj+z7hTmwWtfw8TGbLt3IcZ7W2zaxZP/HAwhe3+c6GDOcQ55QZhwmKn+ufH
SjQFKwxvU/aK12tHA1XUbrFkGya19VkX9/dx5eVD0H7tItmIvd8RJ8IqCxWt5T4nmMcXttHki6+I
zW7wisJhJNAztK3+Sh7l6AMibOWNqjFuRv9+fP6uPcCA0CauC3GY9dY7baApk2yrBleHxje0PqtY
68WcOptAqUzey838j3a4DN3sX65yU+a7Dxh7BkGiopt7c49jcSd3WoLc0kf/nhIw1KRp61deu3mf
/KwffMhrlwW8hYGq9dd1jUtyxe01W3uNr3RifeMWeZBNFbnQrjma6a5rK0y6//2b/eDkYrmN8JVB
jzHvvd98bVpTVo+aue8W1cwCMFa6OrrvZvFtpJHNJ2/kPyLvP0dnWhHeEciY+PD9BVylm7OJSst4
3iC7Nqhzk+gPh3AObGmSPL0np2K6MapMu6UfvcqxPHv4qVr19pyNEPO8tCju07lw7iq912K9Nj4T
hX5QqRAaswLiB4DJ8n5u6pzaU2wzU/drXS5vOGDAByW/K38uFp0ImMmpG/LZVL1/+/cf4oNaxaaL
vSeZ8JyC963SlQxFAzao+01NitI31nWcjqmbl5/ZV39wzMAMrjcdznWQsd9Bl32GFxmfUt0jP1mj
osB7x9dTb8HvLjME0pRUrJ8csr8HCe462M3cOfTYFK0/C1bt2Zkz5q22l8PEriUrlwLft7QiM2LV
KpEGHZYvlU8T0DxuhpJ8Rrn8gIHLH4D1Ics1fty/KK6DkDhedjqpF95KiF4zLGvxVmFBUATTjBFN
zBTvyBCjgF6JUFyvcwCokuU7vS5HNVLnce4PiSjbx1la3jeEs4v+yXf0wcCOCBluDK0yC3DQvD+/
JEtZqja3LEzrDEdhyRTbpHb/rKam81lImyc2hzIamnVBOoITR00F+c8dF4MCVCCmR/4Fmv/nXzBW
wzhgm7ftZQ+Ty8+shM7OqLPmM6eLv7ypqK+8XjZKCjS9NEHvzuDAFzCIfln3LNzI7x4nHc9qhMS3
ytg6RpCRgR0lWUc+LjPDE3JocSm6ZQf9A9K/ytdjVEV2L+a+OOtrizEViTumtf/3N/KDU8tLgrYI
0gSn5/1o72r10kqTpajnpGpcj8twzI0G7EFp2u1Rxzv86I0kgpG+UH7y6A+qMmb9V39Ki9YUys2f
v4TMDWGUNmcBh7uFDN1ty/yiIU5+nQzrs77+g8rzTzIA4wwjN5Xv3cOaHgWxsa37zOuMnxaOhHkj
izDHZ9rvsoX/SMvmluv3oVnKL9Moo7VNDqu6HOptugEl8PXO81MridOqFPAN22giWWOTpj/PW0CY
+U21oj7y2hutrL4k+nqbLdYXb+xDtazOHgqsZXvbyObor+0D2VDEcfh5xRnvnaO5Sd8sHzuIXMYi
b6oq8Wt1+G4KUr9b1T7A2hz9oUkuWiFjRAx+rX8j1fRgpkpogVq4Y3u7rbAtcRxy1zxMB7lbpvbc
rzLSiT/0634m0cZ03rBe+sw854MdogZ0St0zSCiC6/Ou8hH/42ID7617RozVHyXTabdm2D+ijts3
hc1VkpreFz3rRFjT6sX03mXM2nPQ/vMozl8CUHW1Q7muVN+Vl5wY0HlhPwI3uzTcAC25CkOzSZtX
g/Tg7//+6nxwx9gmEBW9t+eSGvjuYRu/kmwIV97nPVJ9cE8z/ZabZu9hU25qP+DTfJYp8+ETAatg
i4EB8NQ/D7GdiTbrhX61hkzUItjmbTobg9veeyP3ql+YpvLZrfJBp0CDyJIDIjYLl784G3o+y8ys
uFS0LAkUDJ3Pma60T7jDe6Heyu3QlO5nUqGPKgPEGJYOyDWYJN99s43pYmDm8c1OxqBcZDJlXdAZ
Uv2mFOVndL8PPiArJ4QKjE9Xpsi779RNllXqc6Pty1H/UrEsSuFRFaOMBf3aEYYCBKHpM9DxA0Uv
owb2S+wcWB4h1vjzl6xX1q1Trmj7RZPqGNmNNjnBLNbWDe16LtLA0Uf8UKZtnKEeEevLBZLjlxCU
5trVgVKiBwu1tEjnT/pzVN3XHdK77hVVK5Yd1y8Er5/ruPR/5jyvBov2rNLe437W+VO9jOx3yn1j
yFC6zUm3hkurKrNfcwZ9e7FOYmseKzoLAMaI8A3iHNdYVfKg8d7K3H5TiZ3wlSk7Gsk8XZZ2DIXB
/n5QrSchnk2teG28gos43ZukJE+2s/pCbV4dLE8b6qJM5O/Wa7qgVxr1kFfqA4Gcl6yZonH46S7D
wRi0+4Fi2LbVDZMwEtk+Smf3h9WrXy2zpvGq1TWeazn7W799MdWqDa8DfFSVxamFGOJPc/5dqg2B
QGr/aIoyEoN1rxnZrqrK3wpBA/5aYyVCiBBJX+l6kxbesVzre3jpld9q45laHi72dgQLvLGyOqpL
VBKteuM1w+s2OvdkHMSm3sdQx6sAYUzqW4DOVPEOVmlSUyC3tj4JC/eKtcQHRhVGtOlahEckYa/N
l21r7lej+DowQYxNc5gsjCwIvxvzNayt19Qt9/g2d77ise9MzBexLGfCt++zRN7V8AeK7grBqizQ
Ru3ZGQYZZcl8sd0Be9X8CbXnG8vLqNDBSbxqD/yd+dRY3J1yM6LyHRQ1C/M1NfZWar7ge4WddGMo
vqlvUVa2DaLzFK80JZ4N9SKLootKbh+Au+kBuLQL1tJ5mFQkrD2klrjmDrikqhOWRnav4Rm8Y/N7
PdkewVF1cexMYuemdYtL8hx2jcPo7Toz67D0VSrWSU3ZAUhtbQ86ian+eM0P3/DHvSv68avmZq9m
s9yVpF2v/Xypm41bPFdWznHd+4b0TkABYQNSEsNRE2GKN7uvWOlRr1Phs4cb49rOt8DQy6tsgZ2D
jiwQ+O/3lk5IMyDm4MH3qir2TVY2e7w98BKz1N/b5IQo794St3ka856zr95vowg0xNi2PR3d3uN0
lE1AmAa9rmoHU+q1fE9JVBerHWUNJq1r/1Qa4mERMgszpgVfZBWdGMsiP6m3dVcNq+Wv43IxCpLL
aNZGlP6lFpR2/2LNQzwvzY6BdnqYzU7ETU1/jZXNjxnlB08xszjx1Ouhgjc5u/mu71Q9MIz10rNS
JLz7uPV2+Vi52zfhVKU/5h0UEzxTQlXokWcsSyBXUUI5FbNfJmPlb6TEDYkSOb2x0uCyykwd97B4
hP2y67rH79uLKke7slRHBQfGVvBH8ytWjJuqlN2NYV3Rsi2pQtg96ilRevuibTp01GLTQ5ymQ4Fr
Ubyq6ra3WjI3GhOvJEHcht+uyhCysSrj632092CK+Gvfj0HvrN/VZsrhK3DgHXe+06rstTG129Qd
j5ZWhbjTcVnq/BcKBqwlU7eBYp60Ap/o0WcLZgtqo3WAHwrTpVace81kIJmxg4qWxS2gvosnOKtZ
uLhrG+RSfDEVh52/fcj5i81u+V1m6b1Lur2O6iAwa+NHq+sHs7NwnDU1O3Jb44fIy/GQ1q0eEUWR
hki7XJ8R8tEsNQRlc5buila9k3nS7p1ZnQKtHbYL/uV5oK5VLBvtvmryg2Ppv1nGXmwvz31Nq37i
dx7i1nW/NfJGFNoJWyfcLDLLDFRFqUN4b6d1Im22Iw3IKOugKPDwWOECJ1V+w9k8E/WaB3B5JGEv
xiWzS9UvO8f0pxEt8qzyzdUQ9qi7P+q2EFEi85fBIgGlHe6TwXj0llw9uLUIJptgM7fhBtW7sOLh
vk71T7WuCtt+sANDuPgYmCrkujzjXHBfmKUjI6to3LNttXt8NYNNmFE+ZEfITlOkeXPMTucEB/JH
Oa5Qu62D0U1FyCT3c3SmHUy5HSRPGThFAvEPX+ADZnwsR5Xm+5DkXBTJrrRLzILy1h/6AksKkd93
KXOwl5zrdQnbZInavrtz6+57flVLbdOdYSSpP7Tym2njZIE4Bp7Z9D2Z8kcvn770mDYdB9dJEebZ
dWgow+MCV3BXuBmm9ibFx3Rqvur01BbKfZnA67K3rxpOHSwyKGTjlpy2RXxzuvZY52I41o75UhPQ
Hq64TwWbl9RxmcA/1uqhJ+Yu1fdma91daVCogm4y4b1UrsPa0gtB4g8LhwMP7ewbhJ6UsIPuLs3W
yOibL66x7rkC9r2t3xm9+UIGx505rhdeyldv0N8mR3tsZJX78NJu+qw/i61+GBuNpAyrjEsrO82t
foclyouUQzQqA2ykdmwobumN1y6Gj87GvNpHxbo+79jhuv5IoHVEBkMWL079kFVD3JfOz5Rk89Cy
BJ5TxeATp/qwDN4Sywkae9GdbHc8lWnvBnI23UDrte/bqj5LU7/QKna+utZLmLv2q1qYj0oj+nDS
eM036cwEHWBYYLYmxQFIMwQ39g5gEEbQbGsWlGOWvlr1bPh0kUiiJzJLm8JBQlkBQXppS1xU48lg
Qy50ydul0on7NggkQ7oxBZbILEzpVrEzi0TEDOpTDIM6fdOrxvSt3E2O6VKjIDDMeJkzzVetDQMO
W3vUnLTdudNC6MHMGtKtDTc2c4piPdX4zeruz5LpzFdI+fQJKolVLBbDzc4QRyVEpQztciq7YfSd
hOwwHysGTCD0ZQ08koeYcNw7rR7d2K7aZxpOEWHE+qg3w7PeCwP/3X70O4/DglfCS+Yst/rQ3v+z
EOE43uZDIf3eKOwgMQbd17KNaal2YNp2CKFbBYIV4JzJ2mTUzj2+gVilpadRVW6MVn2Z4K0g7tZu
GvCikFF+CyElnXt2g4VjXrrOutP0/LVzt7O9KSf8Tm8HMV6E2l4UodzabXvHPSb9YWwf825ZgMy0
iJHtm5jEblOzXebOno+BM0SnyZSnQda37G9iPZ1zf7KuaeFrEztKu0ski+a+HJ7tKvlJR6NFQrW+
dUbzYOX9jePmL1IpL9Pc3rpr82Yn+iHrtV99mxyLrPzVe7Q+ykB6F0YUdlXtWiFiKLhnDFIJ3PYQ
OBV9/0Y9+mVcvfANb32mDc8CUm2nYKzHY9FhGbRp2vPGH1WnS+k7Y0W3mfAPGdaSUrznr8Lsvq9p
xk+KS1OR5jtRLL8kYVeBruVLbGxEF2tOFWBedixc90FfvFOiTb9Ymc9RMafqRbfnKkhM+Za6kkOg
plUk0+UsZIeTwZq+akmloZsw4y5tLYqPXcTuZHMZeXrQ2nK/0iBPmDfO5VL7St040A2MKlp1gubx
Vx4PODB8W73sZ9fND2MNT8XohR3WmfY0Sc8KrwfWdxfe2mFFDjXBbjM0hVJeD1M4TOwrumYrQtrI
t0QWwteM9gbS/z0T+0O/updO6a9Fw/mqOpUMAITUvSjnQ7t1edRW+RSSbLWvjPWYNnrCD+8ckPlc
KYEPTjcbod0nwp/TfI+H4yH3Zo5ut47BSKZO7KzJHFGK6p0oGzuwlOTHZAu+pGR14QgXz4Rc3tlV
eqCQx502XIZF+008huN7KLhxpCnyc+poP8EtvH2byc4ne92I29VwQ2sjeax0tMNWoFOYBaIww5Lo
iQgODedBxPwSk2935bPl1BOg9oRDajt4/jgasz+ZWJgUhnLpbe/NK5WXtve+CLnAELLkTif+HazU
JCPc1Q59P78ky9RfRFFizw6gEKpbflGqgjY0/9VX85NSkOhHxJFBMXKPNqR3XWOwGfvmpdGsNEgm
W8YQkqqAu2y6tbVJCWy71HYjGRlEiQ2xYTb2TsnM282u89CebO2s4z7tj0YP+73Bf6X2iGRI6H+s
+U2FHhd7ebKbWrlGTZlX0JTmp7p0oaSy5ghW2p+hUH/PeOe9QrwgFq17qG2d5OiiuJMOGA99L1UN
FwKjvBn79MHanLA3tDsxkglKCqovavd58eQOLpfh25j4+3yUKlgGxH1VkhJIXNnnrmIr5zbkVw3u
De7cX1NXC4ThMPVI7CIsJX/FiuguxxcXkz8Tqz1hq1Gj1hrwme1wOpgWnIlLwEFw1/uKObgXw16r
aFhzhyzYkdltmV2cvDw3eSk7W7vDQNUMsiEVx3VxxR7CYnHUjLH9ama8VDcKl5UXNA1CSLHYeigR
8aPc039thfMzIxk3zqqk3o24mVw8s1dehNLq4TZL9V4jA/m1Nvt5BwNQ32FKuUW5ez32o+7sDHtY
Ipmv0ynxKtQTeqVp52VeMmYuzZ3qYGYaue09CxaYA0HZd+Xihuko57d01DuMgDupBBtJSJafZ+V4
btMEz5N2mu4nezCa28Ve6N9LXZ/utEkfblWrETupiV8W/x9BUY7bU0UW7S1s3PSLZQ1lIBjUvxq5
wrgI4WYi6nCTQZl0LI5Yp+2M2p73ujuOcaMk2V0mUzKYMqverWy9dmDJOl+4sB96CGOxUa9uWIq8
OppuooJzazZhvuTbmb3w4tSbhwhx96O1ioK2PwFq1UV2BEZOfxv6WF7sSk6PWn01qy+ZmffIlIfb
1VvnqK97BFvZ4jgMNspyxu7NCjLWHtE0eq9QLnOS1orl2KqNHs3kF9/z7zJE9V8/WkPSxkZq95kv
N6WOdAR5e71Tk0hXBcZwiKn2a6VoAUGT1YFLV9AaCCtaU9uK+lGSE56Ct8qBEouRbxapq/fNZMg9
OKsnQ7fukQVPxYSxaNv5M3KOPbOyHWBinx+H1CWXCiXLwzYQh1QOTYlb1tjFMN6nHaI+OxxMxfJL
6bk7tTUJyGMef169bogljffdwELnUAvDjbKlng4lUH9oUhuPWqe3Yd+UTsh417ykEHhojWyEybXS
3KdFxh+z2YAU+uAYBwWO/J3jpENgd9N4khBR47FRsxu5CPPgze1w/aj2HW6KbheM6PeCpQaF2EZp
ouu0S8ajXHZvW5aaMUB8fs7cqdxh6zKPXDfUfTI3kqhxlzQqjKkIBgPMq60HQihIQCakpKbXqYFt
3rwkL+DjV+aBlA4ldgZleJ61RXzNxo5VwWBbS4RCqYqLWVtPstPB55P8SPJQaC2K5o/ZRn/VJfeU
vtCrzHBTMH9U1i/5WB1mD4dRu5hv6Sa+u3r3BE790nYd7X954ckv9rz97ix5P6zaFqmJ+6xs6I4U
98QC66odZ3AZqulFyfWnBes/H+T5AaTvuXa9MTAG8WTOdtzMyj1zCMADL3p25bf3iu4PvFBIperf
9kStzozYSvJflqs84pnyvOX5UevbO7jlYLvyR49wcS67u3XwQjLr0jgfGcmIK6nDdmmNaCqbJ32D
HFFWWDfpd8SgxrZNpygqL0ry1g6x4YsdOtdgcoqvZZWE6jyVYdVqN4w+t5Oo30otvXRFd7Bn5Zbs
60d1RG0l+b/3xZRSgjitytKxAVlOy2bucTXa6aPWBN3m6GFmu0/Kpnd+32iHJLGPq1092mMTiQxA
YPrH5TM5mb0+0vlk+8zofjkqkwsbVH/mD+82fQnGzfrWu/VlhXCAm6brC6vuAnXmmuyR5tKWpt6K
bFfTk69inqcWyAeLwbyEEaJL79kr1LPoAQ0TE03jvLyUlbMEnjdDwiu2wzbogWpU+y4bfjVC7vDf
uulnS4syXQXdmUkMX51HEsqeHWOhGZagLmKJEss5q/p844gmyobhmzZpaEMyJoV65bwKx/7lbvPJ
aGa2qsweVg+S0ZhK6yeF9tBgGc56+omwoZ9eZRykXM69ZHbYzLuU2ZHLKIUbpPEZa7fEW91wrgNP
9sNuxuakNl0bd2b9iB4J2gDS/kNrtnhQMnEGSJ+KPZ4sX4mCTfmO87gYNtjHHbOwEk/WELdtcwc3
J/OdddSDuVHOWOQTgJG7Udo5x94wj8pk7VeP+RFScYCzji+FIBBQD2zJKGKKBFAMO2TuEvBKfJsC
4TlTVEzVvtq0OC2WkCDBszF2R11wiaMm9ZdEO7W8GfT2M3I9hohl816rbolqdY5dI3vpZ/VR9Okb
MUS5D3FyN1tDlK4KIJxR7Go29T77pCaQaY23qDfcj5UeYlLNBMj8O2b1jbLYKKTLhiG1iDxp3W80
B7LpIskFMlRdNJoi86s0q4KV8FSq7fQKVHYLKzuqxi1MMyAB3L5/uFbxJfGGR0exsTRwI3vWXnRH
/lQX9SiVLiBi5LJBcsZY58FdyniqqZQpmyf+3vmLlc84KK3Cz1Pl5EwuFLdJq+PBNgGf1Q0sx/gq
xHoHj+ik5uZNk+nRJMs7Q03OQ6s+KZSSvNTul2QJ1tk9W2nzrVPznVt1azRaq0bJQv9vm1hnK9c7
SbjVyxVcWb0eL+/MCmSfBNJrf/SFGxuZfrsmznct6aM+K3NG/+3sMhDsSotXqi2Rkm2Td9tW9VfD
FZzxpdoCN+/vVgyT/MWZOvCegvaMl73q+3tFJdNYyvOI3o/i3k0XPMzusQnGqLmfUt9W559sm0SA
ZfqdnhV96DpVuh/mYQ1BeY9Yn0Vts34vU/O1zUoZmnKuUIEWQyBqpyXJNrEvXS3KfbGK22b2XlxP
+baOVrRUykvvKi9lUsbSE0toZ/T3I+hj3blnXa9tv9OsX1dBFdi7WYd22X9t0/4wG7kItr72Tuk/
ymZS1ACOVy8oFGKGhCFt+let5gQPati6vRLIwogbwf4facKDavJBS4qt0Z6SlHQiRf1dgCn71ugQ
ytr+rucmFtPwpKpq3HpI8z1UtmoKDDB+U0bqZNrcldnQ++5I6iJAX8Rq4DZT0jVqt+wmc9I+SKQT
qHUST5k4lqb2W68MRqp1O7ZldktO6N5Okh9JWwxhs253mZudJ005Wl0Su31axYIprMq9A83pN09s
oVcP/lh4vrK1gY3odlw3xvblpRirk+etlOQmwgbsVHfKSBh2e6t5Ce0W8t4yj2Gl84aZbPH0vQqt
D9JMBF2Mf9g46cnVeLEZI/IpH9LrnSWAeUzlMLXWodrS46Q3sWWMketYP60UY4IOk89JrXZyrMMF
UFz2l1HIu7zSbthK/yLX7VeqkiOtuVU4ayJuVbmvMfEufIvkXUr1V4IdIrcuf2DNPe823TpKPc1D
sVkIKLhsS2IN2Wnsx9m+xdYLZ47RfkQJwSSZbDfamp8JON05/M29M1DUrex1LUkJKlSWJlij/mZR
uhuM4lQxKuZMLmNTnDKzlb4tZz2sthL8fNACz6zOSuOlIEnNDYJrX+tmerFWDjHscrEvUxI820QO
hwmjFbvcQgGdNSq24hbXs/2WUCVyU39JDF45le6kdXLatu7L7ORnbU2eQehjhtvvIu+PfZ961N3y
lzlkl4LBi3s6BLSJPEW7yaRKWdwAb3JcVQ0LvDp5xt80cITJBgsedrV8n3QgKqVV6DWgCJTGLjeN
WzNLblWnv/Gs+mwvtvYgOZZ1MYbD8DJv3Y2ZGYE2qaSmfVF75UktbEyF1+OqF5HJvLQ17LXStoim
xnmpuw5AqMxvhzLlzLA68IzQK6Z9Tu/ndTLasE8gRfQ4zvJV2sCY6vzQJiZ2C3glT90BMs7iT6r5
anb8r+tKhL14Sihaqt09Dqv6kDkd9PxU7FS7pwop8abDRyHHts6XB27bh6Rc3ywvOQA6xtMCPpDl
T6PZEkmFUSaUzcHRdhoisaVo8DssP3Ht+GDr7mGQf+UOujpUnnfbaFWYqvSUwtlX85zu3ZEVIjEA
fuJlebR0hvGJFPXv5bd+tV+FqALpnjXku8fVPSFh7pI4hABoXKBmBQElaNreIuAc+4L0E8rE35/u
umdH0wP5DqO+9y5TetGRPy3L4qAp5hT0jf6jmEflVdnUIaw1M4n/K2mCx12pBExr6KXey5v1TCgK
iEhxoB3BZKRg9XCaDZtNXStZBaUsqf7zA23cPPA3hed4Jb+/22bPap8uzgL676hrEaH0qzBOb0Bs
w3Fp2QYlG5rTT0hmH/DcmG244ukGVCjZ6jv2cp/Va+/AbTsQ8qT0e88t2G+gDaXEppYqlVg1RDlF
mHp1t60nK+cGK0jSeDUoX59ac17JBH8u9A0yqUnVxIvHwvXjHdEKRWNJxAseQ8RhjtVRaxV3vskw
UerBKSHIC+tGlbYFtJlnTT76BIgzrq+JN/4PZWe2HDevZelXOfHf8xTnoaJORXTOs5SZkiX7hmF5
4DzPfKN+jn6x/gipLFvy+d19wyCADTAlkiCw91prpxD/Y17Occzr7g8w/d/AhrgrFhA8pAdgJL0V
Uos6YqXEMbsNPqhk2dp1Vs1GEJQEmaXk0e3APcGVc45VgY8xx+O2irWy+pQgYvMHWY334LDpl4B1
gPIBJtZ48w+SlChHllWZsjPmOqBkU252XZ5rfxL8e5ebBLiRjmY/2A92GGDa3yClYl0ba3wuHXJn
ZKgY0DaogwifT5/ddgl+ZklSl8loIIph3uh8LoocJ6zdFZvYVnZqJUur0lcehzT5nMWxc2ia6P8b
0wQPjQRPyO8DzHuHXC5GqQvUxgUmV9ugXqTSLWqgP4MtrUt2xM2c3UfzJ9TWewwiT+XEoZykxFHW
ewOG8TLmdW5Ot0kbPfDWNnGbigi/Mn6qkyIMWAUGmrSQRs3DM2B7+R9Aqe9nQAPCjwkGEjQXqKo3
d9/pJT1IrKyf2LPjXWM1/mOppjAuZaP4jDpG8wex+mm8X19HyH7gaqCnQGt+J6jph8rgGXZvbEvW
HJvOIIBGUsFinnuyTu7E/iGPgj9l3vwNGPXXi77BP8qmkViDEvPkWal90+RhsDR6UixIQYgMky1Z
q6zX9TnAn5NmkwfRRzMLnhfuXqeTWT8Zknm0c3VgYeIHc72Xvv79NP2bV/Dnf4r5ltgO8glZwKjb
VK4ZrryxbfG5EzX+w2Xef1whCbOXnURyeOLeIstiva19KG/DpoyYbRIQoUciuTapvcrwD9/x9081
SD0SkKAxxafAfgsPxH3chFmQ5mzWTKVa5AX88kViBf6w0uQgc8GetsUxZAEYz3yt9/0/PNbv/1TE
PmHr6oJdpjpv5hpJcRKIc062KeE8ILDOpstL+mE5Ror0h2/sby6lgp9jcwCJDbmOqf0nxBhUBWJZ
JLJlX6KRQiMqQhOYwGCPOsENST///aPy7n0FZAonEWwHesose99cDa4l8X0EfjZJDPd5ppuZ8eCy
7SCOYaNmvqnMWvrTKundzUQunGvZEyGSZeDbL0Tc9xapqjp3rRQEYGcla1qCPLgGWRCyuLp4Va+S
MSrqECSyir76Exny3X94mp5YvoBUnD4g9pubORBrgyop6ytTy7NlE7MtVny9wu2jx4u///e+vxRr
JWRAYedM0PW3DNO44VZDcNBXuu2TSD6r/fvQbKPv3En5D4/ouzvJykyGUc595KkBkv/rc1MRN+s7
QO0rryRZc4uvfpXojQ5Gqqj2Otkl/rDkePencePIJYisPsrvyC+8mekJ8UxqD4638pteAtOAKLo2
lDjQ+Vz/4ZVQpxXez7O8BWwHqV0FXQKVlIlv151oJWSOFFv4HMOC3Wm8bUrzortBz7QGVEnruz1y
udWC7bs/r438rgrdk4wfJUMGmGVEOGvkatuA2qitYkF2zJT01OPB84p1lTu7AYgkCXHz5d/ffAEh
fvezoS2AC4XHAgT011uiq1Jcx66abJRI3YZRc2AFd41lGYyMZQUzv0b+qQviTxKieUsL+cTAae15
oVe7OAsBMBRs6F3T2FVWtDBJRD7isSfWIY/EP1BelaTs4CvjRmEjTSLCoxmaey2wngZHI65EuDQz
9I1jJIcmlw5ccA+7mPx0hrzrquLGhMTSESSek38mm8W2ifyIWgeLYmDWKQ2TwGd8IEED+SvUW6ME
ZRYTZSH2rY/zrJT2EYIpIC60776r6Kcc6seCEKa+yImkFAHxHL1N72IzP5On4Czncjdz+sg5qEF/
k2vyg+IjX6Z3lbJWQ8AOY2J9TxzEOBp7nPkey2RtUA8eep2pW1/yZNj4asfM61QFfzw+hChshxmh
/WxV9d1T6bgHvxw+Fqo9j8fso1blC/YlK7Xq962WHsELrMA9HTPNv5Fc/Hdy4C+TwrkpC+McyAph
TLyF8Z9yR79bKfCsgmaH4gkfBBziWxaraaH2gDB1TUiPiEodKBcUqT4Dn73XmeTn4FSatT6a+17P
yJ1mbWAnrhQcwqj8f/HGEkiT3aHcVUN5+/tn8x1oevplbKeY53CbwzN4M11YZRuWSWDX69SptaWm
gbeN5GahauiX4mu8g9d0Skzp5HvdoVHA9tlNvmuzKv3Dl/3tNEKY1wYzjhaoxirCeJvEEVwcSVL9
ftznigc0cCZ1lU5kZdoL3iNKmL+kkfiPL/1/et9ww+MlztLqv/+L8pcsHwiB+vWb4n8fgy8lepDf
6/+auv0w+7XTf9/k39JrXX77Vh8/528tf+nI+C/XX3yuP/9SWKY1cpjn5ls5XL5VTVyLi/BLJ8v/
18Z/fBOj3A35t3/99SWjkFLz10v19uu//gJnO02K//Hz6C/Np88Jvf5X8n/+N9GOz//4+i3+x7Up
f9P52+eq/tdfQJr+STJlPov8h3UYvCo7iO6baLKVf+K7wW1D+g3o4DzYf/2DJCK1/6+/FPWf+Dww
n1hz0BE1elVZMzVJhvFPRWUONG1o7DLLDfOv//mdv9yv1/v3j7RJyD+W1tW//kKO59evga4jbCfU
tVgQ8sy8/RrIjuX6YRiRWSf0+QLojnfM3NE7dplSHeQQXzA1r4eI8NJPRUktq4Ma7kQ14cUqGIOL
HmbGTRehFpTo+vBYmaq7tNLYWYNtHh5D0z5khupfhRn5twhWT/VuUmmzQgo66VoPEsn3NN+4gsVE
gHbs6pUh1cY18zrnAMj2k+85JB6P1XCvdU568ztb1uzuvq73+PNBcg5l8qUvpUNuSz4OUFNZ9VEw
bBsw6xdPBarxw4LHLnjwvdp5+TFJmtnXMOwL41jHq2rUk42KZOSKP61+zPpk6eCoegLm7aKaq0RH
s9ZqABAxrLjG8p9Ybd8Eugc+Ru7GTZ2E/75nWKXeEg04c56Fw8pAbP8r680vkPnKe1R0AOkTmtkB
nupPYajFi4HEhZ8STMldYn6Va/sL08+LqSqZzhy3thkdk6D+NvRevR+VemMXuX6KLVc7JWrmE6eA
JDOrWrVZiUpzahY2Y61V+8JvN6JeMUf91Ggu/vbEAQozZE4tXYd2yC+6RwgTfy95AhILB3QKRwR0
Rwlu264urd8lu8SGNi6KZBWoL3GVEvgr9Z97MA3lt82U78OawzPcws2qbsTBMHN/EWRlsqz75qWu
nM6sqUFp4peGNK16Y/ZaCeW0ugmhCe6rbDynVmoQZIHrAdohvYJWfYqqMnhqMwBGTjXW5z4x6n2S
kgokV2z/SdcOmlO5nzLFf+nYxlJyzQrrSbQXXfLS0ZeaZgYIhQzECqE9dXqYJ28FkaR23JW50z/G
EiuVJnuQgKgdhBUEuuGx/2E19imqcNnQrZzR6IlNNNay8H1/IYrigLRBdSQh88pF1opMLZg91yfV
p4LVzS5225d60R0/ogeV/H9sQ94v0R3YZr9uUkKVntpVN8F0qCJyPbD0/kY+v+qmhbN1I85+1Asr
Yf9rvTANc6JAP82nL/PUz/MSOgq/zkumTpSMTz1zEiRwPC9vtt3RUCdRWSjhbnDbzl15g5HsNb9C
A3rM2wc/JDkPsg/eOvG09iHR2fpYhZkdRWvgs+LRUv2+6SzpRgdHIKojppWN09fqIpK7EFCTXu29
nGAuiBFi5pxlCQCT5zPSYp/1gVBGndMB76+5jFApOYtDU1nQLkMAEcGPutBsEL/09JuaoNg5crto
r6jZHMD4YzdY+ccR+AWeDTIKWChSfizLK34P7zHy1B4RiXiCFe+4LWEPLiUmdORo1ZRCFngwKMwl
4GvvGCmBfxRnEFi85zNRF7slYHL8BQRJ/AlOAzzHgcV6Yn1L4sXeSL5YQAqytn0qVLdEp9IPSKOL
gdkUa3g0d4bmZXPFw+9XZi1qRNPBBbVGYjPe5Vng18GudbRlgi7sNW+ZNAzJG7a+37TXZlT6nTfC
iIrQOsjnhlJtvdEqbiQE7K55H0PqTt1s6Vo+xpI93pYu4A9h+2aoEhnTpRpo4Z78duOyA3lxIX28
PSfEk3zIwfPMgO93nxKjuUdTPP+WkwAl7NMMJGMNDtcIEMx21R2U7fBLRSqtWSCl/SN6RaAijRH6
Fi5acVDZkO+kPv0gSnGSKqQmBKhkuDBSMjf64oMtnhWJHd8H+eAvB5tQgBkhiIODDJTOEKWnEnYC
gFBtpwfNsEcw4uUwwHKZZ4Htzp8beg1mjTgd05h8GUa090MQ7uKQGO3nse+RikXn3lzovl8e+jhd
iEatzx8NtfG2ojR0UGIQORyWlVNV86xpM2M99W+mSGmaQo2QVchOXiH5+nxM6zt4E8McZKn20TbD
mzjx9O9DUc/hpWhfrDproe5W/R3z+q09aOYuiQg6OoWhrAw9s46VM1jHYjqIs3wspa0UBQc/cKzj
q4U4E3WifzIOEGmnXu60Ffz7ieF5K/zTPpCVj6qQRQrFNzCLE2f6131gEfs55OEh3tkT9rwH1EzS
Yg4aIdi5ZETqwgOA81wnGkTRl2EjVZ1itpegtu7FisMczUXeKOU9uE7zCGhcnsl2tPKHQbuESpau
UieMdyDV6nPgjwPLFChLad1tO8OVHnoLaQKe9MaPigc9YanCjB4Eo7xLgjRYOL5H6NnvmgPfYHWZ
5WG7Q7/dvzjhiNa/kbZPcVs/8rVnY6dZ+DtDMif1tmQ/ZLmyHlvUlrWArJ0kWiyPoeo81IPv3wEa
9e70KFq1VQnpYSq1haXO4YeXG4gDWBQjwmJaEM9Fhz4I0lsjUeagp3yk6+HKeHGqruI4ARZELuWk
ssL7HOXWi28Ec+QGontRVcaPQPr1q6ghS9kO9El9K5oyw/6Knnd1FG1EYOyZlhvKLlWb8L40VKSp
Wi3fiFa96IylbKMv2IWrwJOVmQUx4QTizXs5ZYXaPreQpic7KempGGuTzXZoZNu0hFoaBkbL8r93
T+TnfDmMuhZvNXK2v9Z3LEbXSkbGKckmuC8No3yoI+ACihQpKzd15IOqpc5WkcmJc9AGMJ9q4Z/E
fI2KgLEFP1GgG8YsL6b1QhmHpdlEzuJ15occSd5fE2BOkWSfTWOcdMiNtJ5Ji9SCQzLJ5KHnkdjn
RBqrTdQTUonMT6XDhLrqAwhSalM5CL2E48lIZBgUTTUuwRu7DwQnD5KXhF9zP/3i8s24C0q+crJS
6gsrLFN7O6rxU+vY2aYK/LvCarUH1SFjYJ4W6NUXjvZA9goi33mer9rSesg1NeWT1FZ70KD5Q+Ma
Oz+Py4sUpvrVK+2lqEY7yd0p0nemcoi+/mA96qZ0qYm9fVcmmJxZKV8DWctmiWfl92HktLOid+6U
ZqzQ5Y+qZVEDj9OHDDS0uLWiJXfA+/Akwidlplzn05bi9RBNmwpRDEHFNcC99x1gpqOoT30FSC6L
4VWqV0+daTefh6h4gmXUfp5qpKxpfj15b5OCQb2RGvKOuTrYwdsYxQFSsme9qe3IZB92xHfZyMjc
kEUEQm0+mGqvbh0Fhn6a6PsSILPljnylg3ItAbhZyTmIcrNXgQF4ysegsqD9eqVxUF0vuIMscnDq
Qf4oDRmo+9CtN6LYykeJP/8csxDf94VV7wiWf2SCCUiRPCTrSiVttR9V1vrvZ0l0yd8un6YIL2sn
tP+QT2bG/HWWDNWhLfTB9nf90Ec78uTw5SRBFMRERbKZJlFvX0AKiA88gyHgH88GIVGyM5DGb+TI
2rlF4H60pEQCADl2NyQ0aLa6W9jrJHX1czrl6Biszn5San8uOo2u8aQUafzBjuSWJA2AODvfdPZZ
QjbLvjVg2sAfzh0jvGygIYXPp7Xiyju584OZaIkA5Z0hMPiRa6KMysUG76usQlZxpDI+G12tz4IU
SZMNOUlQwVbuFXhtF1TJ64tmu/ZClSB2ibosL+xbHx0VViKrNuq9i+bL6r1l2Cv22NLZDfLwFi7c
GRcb63UFxrFp+c4exLfzAPdELcijpQEC04rxrs8HfYXed7kzuz6+yV2Wa5qvKwtF8nALaqTd2vRG
uolSO/vecoIbJfsuR/mmczP/zshxRwILk++a2jz3ujN+7tg5Mmkn3Ykdl3wy1AHiadyOn1PLudCx
udMGn1wFXaRurMqu8KfJHijmvD/qhtQdx6JchXkWHUgKOa7tBjKxohr9SS6qHlJjIT0ogXdn6LHO
fTLsG/bRK0hpiYej019JYa0wVXlsNP2FOW00e27MrKvU6q5pCbnlNr6pQW3u//BckuD+jcOB7zeZ
NIBY4MIlovvuyTSjZkhsp3dYIjrqPsx8I7/v/OiDN8baib3ApGsS1wsxvaV8D+e8wOlOTG+Zlu/q
wrAn0KN7HnXlJKxeOwmrQcYPKzrlreVtswKNlHjmpKl/aMqeBU0YpXCQWImFnWUd/emAkH4zzuIx
qLeJGt8+F0VLVnrtOBN98GjE6+eyaArMsj5MqDFW3tcJMvDQxnm37B01OgCOSY5aNCWWJDfCo18Y
B69prK+GUT+b6nHbLau2/tnU693FswfEGNFg/mmiej612mvtBdFByZwAovM0iYppDNR+sMYvCGCs
jD7XRaDukeetL0jYDKfQGRHKpCQONczXlemQESNp+pc6zUk+Q8RV9qLK/qUTSS2ULXnkAOkVhb+R
rdydlbBDzrISVudJZnyDr8NlM5R0/vy1LJqHHzaiX5y27YvNT+N0Je4ESZYPtuV90GpYHW7T81+J
Rndexu3wCQnce2OqV3L0bXoplG+GJjQJR4zORtxxYtZXKHL+GYK0eZUsaSWeC5gF9q5lCwSpmI9j
zdzwu04KyiibRoH7vegjvqQ6SIj7YYQwkZBMeyVpnnqf9GZHFp8AguTU6trEm81CQzthKiZkvF7W
sak9G9swcMgYFJCmYmptbagYUS4Nz0WJNNZLYC/dSp1a/cqxl6wa4DIBJJtVgeZukFxAgElPkmVX
OPI5NXr5PAyhMk8NsGiiKBq6OO1mhtxGW1EnDmFsfgBYNO6HH11tBzBpEGoLUilnc7n35OPrAY6b
fOwtTYeM5Q0L0aB6YGpUJZ7lYRpfSbg3kFjD4e77VnRNkA87kbsEblbC8j5jOTMbqz7bCuM+jcZD
EVaPwlYcDAeaAbq3w46scPEV7QJtEQUkSjAjrZuz4TO+jJvRdNwvgAPreWDJ482ooAPcabq/UtIi
fnDjHlIYFrFpfXJtO7yv0iFcS7hetq4mlWenCdBamCzy1mTL7jSfkzjIAVJZ2lEPpOZQlo1EOKYb
PzaoUPP5kL7UJejNpPOcC5+bepPqqr9plba9psoYP48mxeqmIgfAo4+G5tL0Y+/QjWF2CrXSRzbA
jp46/5u4LjJdEpjy0byVfc0iC04KPrsOtPu29x+EhdZqF/6X3Qd3IGtorQX1Li/L6LbIkhROC1i6
KIvN7RiaJlSRCsmCxpcTNPrUcB4rbb+xYFFemE2M22yE7sc/6iIOhTYCee1qefFap7nBkQSV1jED
XHEJq8zc5eSGfO4lBpIlPvx2rfUb0cv3XOOWJQ9sXq5STnDcxkDMw5Wi7OTCnl4aeRfP+7zNTu10
EA3izIjQCsiYXuZOFLMKFC2AhbKT6oUvLcLwtXNLUHw15gkJRELZuEp1K7MjYYUm46e7Or053BS4
Z0WjH2FRDePTCAvpIKoiLZNX3QhzCJaj+Woveouqv7Uv9Ha4iftxK+zFiH2iPo8vqjwfir9RDfNe
6bm2ipBInPItaadiCpx/OySmMxOtoi4uF1Hs5ldRUzeE9sLJ3nOdn+0jL9BBxFr2RkyhieKGSz8q
g2UqZkYQuy9liUX7Wdj82zrT7ILl86z7avM6M9eO/jKWmInHvsETrsYf3ZaFjlP7yCaHcnvta74V
5O2EWOam7dXEwX7lLb1F3sU7jZOFwnOxcmyIVKLRgT93UbSvok30ESPaST5sRHEA7grMHZSyMBFX
mUb09NhHMImLwJ3uZ8QJNvnkDNYhwu4LJ3wSJXEwjaJdZBFRxte6LotJPZappyCS60uqwav6TSdX
MQhVDhV52HD+VpOXWByUIvmYohW9fa0yJgvPDt/WZ15U3/S1/1O9GOyHfeW6/dZS/AG+9PsxRJXo
8OsYpWS5exLefcyz8msnedXXyJTxHfTex6RVpUXoyeqhTqFWGWQ1XeRj13+0anftK335tRodj01l
Xt+BSkjWSq4OW2t0tduSwONcmCSfS/BPX8EzZKx9yuLW8WR7K8OVWTnweu+mywpDdD3eXtasOhhd
02XN0e0/6iHBl+kX4pzle9spL5cdvGbYll2G8EXsVEtkOu+NPB8eZX1wVg4CJbC7WUp3dvYhk9Xi
LGkJjpNBvRfVJTozq8S0rJXDp/3RGJLfWfGVeLESQ9dJ+aFPyuKsJkN9LiGnZHZs7WCEG/NuSNON
3RTRMkzM7AERY5/ZwLS4x2n+MGotbh2tvDXJzHE/5B/IcpU/1IAITknoxjNhZMUkQGW1Fi1FqxhC
7kkQLFphMN0X0xCyUQ5ImFhk8Kq6GSK7xlUtU+1+Kg2Ra1wVfJL3ndc/t/0o+Xj6Xi3/2O/HmKIf
6Rmq1eB55dzOM5x5Y5qdQ7kJ1yFpR/cmbIe9PxINULrWOPdm0s/xH0Yfm7q5C5q8QjEIPHyWeWwa
oHarbtM8vhmIoNTLQHpVEN0PLeNcoTiIr9XyLxqqm7P+ICOZfQUoY11NeZhE1UMV7vtU7DRkiTW1
gQBX2Fcd+cxL0qB/hOu4nIveSe65O3dqnWJf68TXUAab+spmJN/ynC8th98AVy77Hid2dhC2WeeN
qzponGfbpA39mzZpD8+2sjfeGVqkHsVARj4qS589CHnYMgOCWyevOy+4act+/J509kRUrXEN81/o
y55/ihrlB5ZYxlOQA6rwVKV/1EqZNCY5mzN0DeoF72541k03WvGsOkdFKtnNhXG4Z++A2nNUj0gD
RM0xMKN2FVfJcNv3yB5WQSuvLdPK90nXHqQ2MUndRsmuEBeCcsWpOLApz/cpqdFfKn01Mey5aBK9
Xy17Le8nzWx78TxGwJSwgASlP4/2xnogCrkXg7+O8O7akl7DJ2MPk6EsBpzrKg4jCYtmjp7pyM9E
yjX1yMyXhWhbyST+voq6uvFmI1rUF9HB1cNg4UN7XNfTIMOgeodasb8Le2FhJN1ekxP/RlTV7EOW
QTdoS1FM3NE4qZ16EKaiKtLtr9bQpgzDgLqvgaRA5woFFTG+YZ1DpZ74lgOSXaBynn+uAUm1JA3x
fR5F2zZttPusLJJdlMfhUrG84ZMhJduK/Bz3pN5MdsBpg2U17SjcfgI9US/sa68MCcyU4XXEaWGi
xTN527eBi+aQOLCNyI7hdHgtRjI6KdC1ulUUZUCnCj0Br/6ji976cAYi40bUlzDSN4meffSdQt4h
6PJoDpZ8K+kJjOaqQ0wJkh4uy/QkqkQjIJJkTswwXBu9OqK6mVX+RovgkogewqaME/lGTq989Xg3
RVVft8EMOkW3FUVh66eGtQSGSJLS6bLigLJudUD7c/88uqjTwPtWoVQcxK9oWe/NmmGKiumxeibG
LK311gzwots4ivUIiq8yRApvHc1h0WMz5g7eoExZvdbFVjnBrMJwK+riyW7s0jvdCKS9UiHfMx8b
dl6Wkt2AQGIkualvfe9zWI3d1tJIw91XiX4TZkiPhl1VP6VpdkA4s//QyIGyNpvB3wCjtu75NN0k
qlM99R5KFKOhFrdu6Dr7wvDY+kw9kTwdMvi8/LfiZZn08d6FxHwu7LRBVYOeaqTdEe8y7ljDKxu5
KIO15vTygxPkG2GgWbC8GmlXTE7WmRTYHIMQ/8KqQexkH0qQ4OdalBDs6gqoYVMl0SR3g6g0mCkk
lfJWLdqVgX903w/k/RCV4qAnUL+qshwWzzavzQlSc3NXHeU1meDMPXovpIg1CIFBB5cOUZYCbUIQ
aopqxKchVj6ZQ9Le665a3xixddanUpLm+i1sgp3oKPdadHFYtot+Kv6t6xi3z4NGfhvcqz4vWmuT
nLQ4Txk9d1UR1dtict85mbNXk1I+ihKJU8eTNZZrUQIAEF2ipAo2UqPFc7lCBWtejmxduzzL11bS
hBdhSLD+UOWG/eLv0MiltfU1v9i3lYaQGKSsD6MJm9s2zHopinB/5EXkocorij2qCvBB85GMmhi3
g33wW7k51+AWPoQ4kInbfwhy1bgdSIoobCwIaQfAMMaszFP9A5Lf0caUJWjnYgStDpddTs5NUazz
1gY2q5l7UTQjdBdVuX8eSS9XNpJJHyQk05BRuKiVzUOeOf2H1jcRP2zDeCGKma83qzBsipUompGe
LdBsIG1fVQwfIr+UZ5WeFAfRmvvedbT8mDmBxrHuZ3mbDHcR/sprhUKtMPJlt4UKXz9kgw0tWUmN
uVar1jHJK+uotrUMhQ7gzVSSExWnVu34HB1JHefBGCEaM1k/V4qOoo81fP+pCpQtHtdeL/daJbez
RGE92cKFOw4W0mh9OBSfA2AtaSOZd4POeskNPGUp6lX1rszRkylsFnJSAMi7b+LqIXTilWh3XXdY
hFGC2FviDRdNKr54sld+zgFJwuUnS7wSdcXJHwvwkNOFdCf7oJNu7WpnirKLCWw9XwjWPryEeHzU
Wa7AHO+20EC0BTN9dTWatLgMytmYCqImjSYdJLg0a1FsBzk6ksl1+jC8WLRQGWcl+7t9EEjVVZYJ
rAQx3HI+dmjp2Xm5ADii3T73qOHgI4tFTH0yBoSNWkklLUxhiwIKLvV05C5PwwMhHvfJtMd6Hsrq
0zuvicqjaO1iJjGjaxwyV3rlTV2E9o3q+Cu3rNJH8h3jSjAA4xqamzx6nVPMDVD7e1EMUXlUkvrB
QNjkEGqJNROdGtBQy0GSAEBOndS63Bd5GlydtO1ved8/ehVD4w1L13KiVJBlsQK8CKMz6JObVu7i
tcV+uHhqVMi5beOWdzAw2PUHwyefL8qibfJo7xJ/FfWmXpb7SMtdmKA+NMdqUG9b1Um2nmdp67g1
7UtbAqAlFmZ+Vd0reZ6qL4bEHjlJ0hfTGLL22hmi+BKTH7cK1k7otdLVN/kEVYm1DgLZugPl4K6C
Lg+WpCKz7uw8Tndj1Xlz0ar5VnLKlPGDaFTj2rn4BWlKp57edPDHDqeaJJ+rEII2q5ZkXg2deYiU
mmWRWp1bcrKRM3iq03LTPIiz0ErMQxwjEBkokrOSI17mxWvzryO81me5naO49GMYYSeGgYiwlRyf
58wwk0OcRekhnQ6iiGNXQigrNxaiKBqEiSj+27osUOYJu93dq1mj1S9j/q5OJcNFq3FjLQQkj4oc
lzMIINGDlqGyirJbsGx7JXwI1bZcOMTntqJVarpvSAjYJ9FoRrdxWHkfigoFq9pKLqK2iRR1pxZ4
9kQXUyrDVdEAjxateRWBixstZa4nDq+zbBk3fZWDJ9Yc8HxkXrdAoVOZWAZaNXWmr6se4bfnysiC
k20E1enZMJULe9uo3kdb64yb5zqnLgAA2K26MIKR4Lkf2rOudaI9WifRPm7ll0MlsVabCN4cn89h
LowZwFzMxrRqNoU+rn+2En0BG0mLQJbheJe9fay08RaR6HIbybj+nuvgdNrHAvXVlWMWqJ4VcSAv
CCo4x+cuYwg5PtX3b7tUHhCUQEVRZDBIrDj0OtmfZVJ4z6UotHeW1AQuqmqVvUO5jLKHaFRKaoyl
U/JGkRwGdZkO+sdM2Ig+r9a/q/NSlOUmp/i6HGxlaYM8WSL6iBvP1aK7PlX7Qwse92LiWTxWSXYU
JXHoGiSAec+AfacNUYTJ7N90CryUEV87PF8hqby7siRC7JurUtb8teUV+E+1uMjWSeNEEMmnshQO
yTGR0k3cePqtOIDX0G+1Ydyqig8APipnIWAMSVXyRWUP5kkc/NoxT2EV5scOTEyHKpT93Aqi0AUa
5oMnLTPzJOxEj1C1pa1u9mdR4utlnhyrKTRcutGnVnc9NkfUiV7irIyRCFG6opuJotsQyR00C6FE
o7/IhfwU9q28D8p4uARSNACaz0+ijTXacOm00V6QVMfBw+9lSLdkCJElSXkjTGwLgW9cHuVMGIs6
063Qra6kdiOKCnuhs6k924saAP8Zy6WMIL4YEvGap4bEgnvRKknNT79BL4tia3uTOl8ha/vqxyEZ
eIBiyZIXVqqAmxUtOUSiciVO/dF5MTf8UtvnSevvNELhryM898us2popYyQtmiBQDnWty4e2J4Jp
uhAJrKAFLCZaeq18aRbFarLuJ0M/Rqf/tbOwey2+9hWjNqWlPxu/jiLOXovqaDV7Y+xn7Fnmkpp2
t5IUjBc9DYOtyzuMzHdQ4W13s4nqoaLuZzXjBb5WdzP0xrIlRVgyV+zYRGE0Qcxy6vw8QmPv3cD0
T6LUWLGHZzIOiLNiIQZpA/3/cnZey5HrShb9IkbQm9fyvlTy0gujLb33/PpZROl06er0nZiYFwYB
JExZApk794ZbxI28jahLyzi474gwTxOImhH+0DVOBpMchn86ISj3bZLy2osqfqCwHSkQC7J/fRr4
5S7rnJ9N0eXak19Ab24W3UdRtN6KolUYV5MxD9/Pxre+baV+DHU1liAC0V3ON15uhwf8JeEht4bw
MIGQV3YcfxOlW/2tKDqI4q0Ozi5nC6Rr8aU+VntIQHLihy40RX8brXRR8VVa1ASlrvls8rWLmBbu
ggc3KsZ1KKxvs13Lg4lnfSZqAVhqMwQb/OVtlTdzMViSjY91EMu7qMvNZZgbkB+puXmyQtWcO63X
fh+yb5LTJT+hJrZAU9nFxbWCYusrZrF2jaB+zFPttw0f5s+wtbYymayvBSRfS8JA6WEMW/0YSews
YbBz31Ni8WqDbK2WmDByRn2erwf4vjzUrt5Ip+uWmmdYZBBRtNy3hCSxl64K1V1nTjxqoGXfEl2G
FbdxyjMxCuPyp7cCIeSn3mZ37Q08v5nnVacV32u9WrhgBBdtjPJHr0Bc3ZjBuEWUJjvx0+Cp5xTe
s4oyKPCnoP1VNCcBJzQq8zlR6ui1cboQRk77o3dIDAc8jfbRO3Ud6QnaFZLHJjvDh1471MEZR9Au
66ltX64XJF52noof8VYHRD1bQf6MqvsfOyXXynkhGePaleAmAk9lPoI79A9lEg8bVcsymJ5MDzBj
7bYH18u6A1H/tSMZKkJClIwwpdUS16tl3csjxOrDREVPH3Hx5b673olOou5qbfPYxGc4bK/F60D2
NPL1Vg5hNvcNE/pNsY5rLRx+iJyKseB+2Chm12xvK7y2Xu0RXiZoXOKYENbXSnKt2JCLCjHVdSA5
4lyuwGaSAklZXV+YaOns3F4iNFLBDfXP67gaXYerWnPrQ460/bSsTy8RqQlpaZgSJOnT6xItn5co
KjzCuq4ahDxNsBGG11UC4+xhnSbAtIJAFc7eMkELFB07QMLs76xpy9YVeCjCZhKBMq81oloeFXUz
BVdnonizZ9ca8BwvqmXq9Rx3RHPcpPc8v9SdKImLnejKMTPkuW94abx0laxZR6OtXqc2J6DerO70
fB60Ur269RMzRaa5cSsnPYh6UdVmkX+we3PLMcI4X+cuipYdHiDt+Zf+lV/JBALScX0bQNxVeTwn
J9A+XgcYFLXbkYn8IAa92YJBI482cGP2mcx2e/U6IWOe15xLP716feKwla9vnjCNkzLkyIjH+0t3
HDXFImzUgK/l9K5Isv7kjUN2fd9EXz9utSWZIzyqo2wJira5y8ivWbamnxGPJeZa1014ququWkem
4h2VOEg2gRRK+yaU/W2emO6ua1p36+WjtzPswd7xuAm3Q2TY+1hy002b9e6hq6waipzeP4WxRn5e
rMVnH8LN5TiGFXyRJI8qlTpeik6BeROBTqSPGv403CZ9TAgRzc3Bl5+I1BPANnTC665F1Nnz+9cA
wiOOsZX/7qnFbztsgoes7H7DEH3UJUX9lRTGToWPhdhaLs2j0ujPZE1X20FSJQIUTn+xmuljso3m
O7DWOclbCulcNVC4wHgeO0OdQQVwj+RrchylpNzH3VCtKiQ6Hke3KmbCHn8Qz/ZfML2igoBj/IH4
w0i+UBPsgf2C3QpGb0lcI37x6/RFdEmRfugk1/tuBFk+9wB2XPKuTzYQMMV4EUbrTNTU5LzqZO9d
VG3FizFK54QKjvlaKmm5qL1EP3VNxIaslOt1oBbNfap20IMilvhD8RIWxzcT+ur4wc+0X9BpGHBL
ZvISXssW3trWPwRF5Cz5D0+eOhOGPjFLX16gQc1/xjxqZkXeSPca/AFrXWnBL4B3PGVBMSLc3MWv
auNcxMtJVD7fzHXedejd2Po01V2hxJD6yWa/aUscBF6vQF2uKfmbBlwQl9hwaOq6P0SljuyJuBUX
ydP6Q1plwaEoVrcacedDTnAAov1PBzGK7rSwueVNfrUWdTZ4Mdi8tUIhVoi6iegohhiSMVpB3Zhd
p/w6e+Ml8grF0het1fOdarWfL//Pulu31orzhR6a0P07RrUuiG3OyGUITyHR8dOQO8H1riniYe/4
5fJWJe66yULcKaa76NVC2VtK2QFEzpxlEcn57napdfujKGfVJKHxpyxs+JVTKW4NRS82mRnsM9tR
70IlgsoW3NB7W5Fgbbupe2iTSrmHCeQ5kvg6Er3OFjIyq+xULe2x0mAPnOwr/tUhTbesbTmkznMH
2P5aH0roSqow5AL0bYngdukbkhCirdP5Z7EaK12LojE8tORgvWYhKkilkoWra7UHcg56ruc0qf1d
ZPU4hCD9vEs9xAV9SODvqzCAe6sLxh+GnuztrrdegtKQlnrMdglxoOxOMqspkoEFTPhwjFvxNzMe
SJ2Gq/CQKLF+lBIjWows9rsj7XGbDT/AOzWgKe3sLA1yu+9LKMYQMQzenDxaD3bzwC9BP4WZkT06
+jriRPnoFLn3lKJ2YnRxe6n9TnpMI+VbruTKUbTJSgsjHxIKO2E/+KlMdk4zrEVrbPf6Cg1bSNym
0YDy1vxVIaUWiKJS9Ad4MqNZToqCRm4h+W5efFdUeBcmA92svi7F6qAOb5qLaJf74b8vBWD6x1LE
ZHErAYFtSK2+LcWqY0BL00xh4H8s5aMIiBLA2nUZidtextRK1oYRdysNctqLBw5/LndV8JJ7oJJS
/qh+dJwMK6WEvlTvWgh+LKTti+qVP+nwzdCGdO4SN3rgXDgsyYWLTyjZqRtpDNwtxJQK6kZjByGP
2VxclcFxmgcvukTWd+Ia3WuuoT5SWcZjGyicAy3c2qII5b7LZtneV+QetPMcuKyml4+iLejju8QM
4nPE/9ajbtXPCE9OigrjwvQg2+Rh6l5sPMAXxSviWdOF6a4L6wra+c7chD2YuFALh3knWT7xFzc8
sNXOZ2nR+k/sA8i9682zaPQjLXyIXXSXpjZxkSsTz0Yi3YvSSNLU2FvZ1dzJSFhFuMU7iEYf2QBA
j/jcocIJh8G7QLUVzq7gSU6bSEQU1tFOU++iTRBKKQUc4EaIY0Ax2xCOXJUavLdJXkYH0fC3Yt+Y
fTWpIH7u8i/D8nEItGiEOJ1s/GNj2avKCILvhRNp89GC0yZ2B+dUu2SnkKsVfHda55C0evBsJWO6
gXEqX0sknbyMoElKWMWvPSOz/ujJWzxlmMrqrrTCflm22kbR8WY7gR6ukiDPdzg1sgu+NAIrXZH8
cMGKNxGsXTcLW6+2YwEgHx7CjFO72y4HJCzmZpLH8pq8h3ZJBLmY+wCwT3WML3NxqwS6l52S3CV5
BZ5y4r6OHSzgMEQnZ8qyi5/4Ljnf4zFKF6gKltAq2urxc3sSxFNIR9aiY526+bYCXwVa2HzvJ2yZ
AIyZ9rArJIIBokqLYgILstyu2smih8/8L/Zt5hfrMrZ/fflIzKJGL+j20Zpaf497RV+LKmH85SO/
1RkIROxjsAIyMrEZKpHuLnPR+jG0xn/w+B1veKQ2qP5MrVHi7UUrEeO5WoTWfVobsPeSJr1DakoD
g6OEOKn9caf6APGD3vlXqzBWjfpfxre+IKG0p/w/RxYTqV437OLYQ9ciH6KdHETwL4MgXRtj0j5G
5HNtYEl0584gtY+KZBnH3CpfRKOo8goAsFXwWIRj+5iqConbRXQUTbexRKMYSwEY82Us0Vg6/vME
w9igVi3tpSmDsphyKRPO1rPOGoOVqBMXz3eglbyVheGtn2gQ/eQwDVa13lolChm/ZDtzX0bJvINE
Hy2LsLxEOC79WezLPHSa7kceQfTQEel4yUhemKeAqu/rECr4qM2lo5wR2u7ATe0UOGcPdmtD4Rqz
1bcs1OhzySyePN+SZ3o/2O+VZH9Mo0t3bVQOn6bBX/kxDbFSKHttv723c89cjvwLc4gfNkYtO5K0
uvozzJbYdAHYLwyq4kHPhqeK4O674vXaPO0sVEoj377UWfWr7Ep+DiO51OjqSUdIARvkGpAA93gx
bgHtRxN1R0edhJmAT+P16OBULxLAgbaUXziN/lRiYpCS66cL8vjSfY1m4ROd1sLetIN8ZelQoopi
6i/Ipavexso2N75lGEvRm+DCTqsz9bF2SQtJSai6zmYV6LKZyD7dyabWnlsF6XUxDqw6NfIHmo6r
QR0eTEiNx2kZg19ky8SsQdWMfvza8YATEwC0IXNjyMGUT6+iKMtFyFvyHHnsrPEIoscwdbci4zmH
X/C+8F39aBlIt4l6olZoX3VafRo1Zbz4qvVN8t1uZsaZuuvrbnyw3G6uDFl2iQBlP7TIMSw6ezRX
opFLeWzH8klP+Dzm5Js9l2afIC2DLagId1UFSrcQtrZXNheAkQRtJts4h2ecWIy2badptHq0tsYY
GTPR9y9TdwCqF3KamCtAiSOg04+phX0CkRa6WL60ntaAKsXHGqRSJe27Lb6uQXQSlybCyWy1trq9
DmSx17ytgyQ1SLFju+Ug0HWEJWvzh0Uqdt3/yDRHmQMlcE5yZfR7VBPaJed5+bUn0iUMMwVHhewk
yUOU+tVGakt/Exu59tC4PACFiTkJllmm94oKp76MTSnat55enTlltdfZbNjpTLn+oTuQ2lr4FU55
Vsl7E6/O0lFa7dWznY0YSzf4dnOSCwiOJoSewkxaN6FuPrgtYWNhMqIv5g1hsagLsz12uQ8+PIgI
YcAd+qzAtAtzgvkih312gOaUmOhUdGW3WZZOEm6UKrcQwcnesljK7lRwcY+2idjiZFUnrbdPp9RB
Ucx55i3qsoq3ojiMxnlEQ+niQU1076dQE0+d2ti3tkTgsoUYWp2SbirOc7u+bMyXqkRAVC7rB1Op
k4sepw+iUwR7zqbJwLt60xidapRQRfnddUgF7UEf/+lTYLbq2XWGH6JTQ7bFWo7hbxBF/AHA1WLf
OIiZ4MuH4998tgsbvDk7gJlYj2SmOn88OTwf03oGyS5mVhxEJzd3vBdE+1QdYq9U1a1l6fsPIcDZ
d39AdjHs3eBQonF77yjKi6iXCledV42rHlJPDe8riQf8ZG8UpFIHloEimdGUl9DkUxAdcqUjxhA4
3qly6vEO1sLs2hBFE9MU9Ben1pLssxF47bUhjHI46rWgOpPKk5ylZMDRMM0BJV410/w4JNfX704S
0XjgjKn23slRgjIzgheh2ptHgJ7pXPQoYx4KjpkNF5U0hqPih908Kwr1PW6rbwkyd/d1kvYHq0R/
RHQAyfU86kP4kGWVsydNLVyIeoL2l4i07gfkVoq9XCkN8BtmLkLt6GYAPTKp0HYcmIyrfV5lO5LL
hieCrPFOzo14KebVGrLXQCaAxpFOedonPKUKeFM7bdKyKbNFhXTIVhRtzdsmtVE/OEpi31Ukaotq
p53oKOuSjdnUKS88e6aPfB6iCPH7MBjlC1LBw7HuCfGI6shXvZWdDMhbBCBgPV3/3kMbc1YGs3vk
LHsdKw4kZZc37cd6yLnJFlkgOVvRSQ7Be1lOM6EgLZJIg+fr0IYd4SPkX0MUq8ZGF1Lqtet6wNi4
hVwxoz/AR2F+rEcv84nezejW7SjL93DqnVFJ3mtaEwEKb/sFilXuseSVQ1kTZCsZySOexOYvvvrB
L1PqFrFt9d+AWqnzRur1s5fyD6z5Sb1utCZ+SDgbz4RtWW0Nwwl/erkJiLPsAMJERblJslTd6JIW
X+y6iuadPTQ/jPoVt1jwqyDBeFZ4sfpQksO95osZ7nKzys+phfQDSjfOe+o5S2ELUeR3V8utpw4y
m6VWpOOeoF43cRwai75qMs70cGG0sWtz1mRbWmVD/dYj/aBJSf80THqOasfGRNTLHdm+OnoAJ/yB
9r3rVhdRr2euNeFF240oqnk442OUX9A6kEllSarFdVhHhtvNyuxzCFAYarTsh6j3a3QHtaLWt2ZV
AeZXZxoO/zcfx9A2TfBuXkdV5dccB8AF/oUMPFNd8jnG3a6uU2+B2FZ6LjVjUXe2drCrMD2Li6gP
Eu/ZbDR9m9iyS2IR6ZlksSXp+mYi7nRJQrqCZ+fSgYwdYnRNT85GASBTChr8KdOoYkBxl+pJhPCy
iQdLDJsZqbWTLfN4MxF2SWn8rJ1Ww2djpqh+kWzjEbvnl/4pc/FTdmOIvgY//4NIW7zVA2kGODb1
BaIHj94tE/JmmGgN3HkQklzJhPKf7P6BFf65mIGSrvWON1jUkTqmoOzE/9yqjAFgi8pw8jXOeOKB
ljVCojVT72ulkarxCrFicE1TpUoC486Ji5894nJnpSi+B+Hov8SdoW39VPcWopja5rBsi6hfi6Jn
ePoMIuDyEFde8FLH6dZVrP4eNqEIBaY4QrPJjV9UedNlVfVMqnd+V/blk6g1qzrehS1/AMlkVIXd
uOTnPaxFq6z4aFCYoX2w1XpcwTiCWiyKphcT4uy1XrjFXJmKw6AHlxKMxtaL7QQ+REQOUagdo4NZ
9mfRKi48mnEnSGTM/ekl6qMQ1C7EF59MC8M5wG49HHDVtYc6KE8iG6ZCPQ2EkNpvRSZMUDjpRXKf
bpkyqsrmAehDOb/V/a1TNDyZHHuPfevCeyE5sBzAOv4KQnnSgUqQQpSK4XES7hX1PRkqG8lBEtzS
LfnVDR302MCcnPM87h80398Ls6DEkR7YNkGDXFNeI8P45Vl6cFcbuM3xYJxF7wjCQgQRmnYlOiWD
8epCknVJ/Li/5Hr7JKqzzNZX8IgB7838tV7K3T7yZGkj7nA2ftz5ni2RtF+ieTHd/e92X1r/63g3
u6hpXnRwnKQsJcYeeIVl8bHyvvPZ1gidiqK49H2OuJ3pKhsATt68MMLq5CJDexfCIcS/q6S/RzH/
E4lVNWcYWLyzmnnGtcHoJHgji3K4axGGOrYJpx+nrI33zo1+F5asXbxmdA5F0spIXTISh4+Xvsnd
+4xctf2QVdFC1OPHuus7JXmMW0faVVWhXOuHxNjpftryRO3ga6vddCnsYfxaeUpuPuOgz7ae1VsA
ipg3DZO5hgflFfcA8DjT7lbCXnWAsUQwHViwlEBxka7jfGjfjR+G3OnvuK/dldkCoi0r038btV/X
xboZGYocWDbReEYOJDt5Jqm1o+tHxxL1PJiIPajc0K/byWGSbWVUzw5pw/mIBBPgXrGCKEiJO9rz
THNhAlh8UKNKmyM05jyh3WTO4iAwX12LzTmgGutb4DVklkXRL8uVeOhO59ayvOCSDkJAUx6xgFZC
BnJA6YPl/0xi76nsIQjtCUA9yq25BhfXvcLTLHEwgLmlqfh2ep7DY2QigfljodettOx0U+Nsj2Cr
QKlc0S34EuQPjAuM5gdAMvbmWifAMAKYIszlII1WquQg3SGRcTuxS0iWI61bqa9Wetcob0Tot1kP
Kh3fT3Zw3HicCzM+MeCRLQqOath0F4j8vhFQVt6Q5NShLHHineclxsv/bVivRulcdBfDggYDjK4o
/Zy0zOyQ1gt3olNxJhIVl1SFgyjaxDqJUE8t/5gJC+glAPhU/ogGDv6FteXih/XJS3uCNX1AGw0n
u1oCp8ilXl4Nupw9NATMZzV/tz8GXZvFZRz/hkX1ZWyH7gXZJHmRqXF3CpHg3lZQ5a+7oaguBPnK
ORvw+Jvf2mtvUKLfZjmdv5eltQkGDRK6KTUrasyjKIkUq+A/Spasf2prU/ta+s9+vuFk22ZEAsoo
HP+hSXqH4Jif4Hnu/Qei2MWxIsM+m0qi6otFKGvFEWLBe9FofdfNZrxTO5A4cqT0i7Y0zTu+Zrh0
YlfbOk0FbYoaFehfq/F4zpT3MJDqZlln0p1PzhWZnFMjclSzVFIWTdbpu6GEvEVCAzdQ/b3iZRDU
/imKu/9aJ3oIE3Fppm63ouj2N5MIwbfBHEEj/rHPvHHnq9W7U7TaGw8HfxF1Qb03gRs8hT6UZMmo
vilFDuZPGfq1KBa4gsMkTl7kuG93Ou5r5KUw64LiNW7V9GCaJcwCiizvM7nwj1GfVJcG5NqHo7kf
DADJXja882hdGFXZvRBzCrbaQF59VqjX+kZy2hfPHIMtgqI8myb70v+Xfc0heKF3ZAvFM8UmioBK
kzKDCaz6aTYnv2vlXznSxDPNjKTHBo6ZlWp45t4zc/1gFRHnaZS2nhGq+y5soZhE2g6WlKS3oUkZ
K/NipVm84GkCyFb1zui2zkKND33W2Vl/VxXswqOIM/K1soGfaB2MELB3NcziM1xc3l2uL2vwHHei
h7iEXaxAQNj7m1tdowM3qxvi4teuosWzFpZfB3fXqrrFlSRJRrm+zqaZtYqTY8TJOC2m/DPJUMUz
F7LE89UuGmH+4betrW52vuM121JuglnpG1a5HPtsYbR+dBImCnlyW39iaVa1oDRnXqZ6uxLuNfTK
0b20QC2uOyvWZik5PHDYjahF26GdLfLcGc51hMsDJ4gO2YBqFKtrpwDRzllfgHK/dlLHCpF73SFd
Y/inT7ExlaQ9J6TSmbOBjdoB3NFGDGoZAG2rnD1dmU2SOVrjPstQZcyDFLhB1wFByGXOPxW6WWTd
IDNZwbLEYULNthB66QdCBIglKyFbG+C4vFhTfwha2O9IX7RfjKHjW2LEKjq3obF3a2+tKFZ5tsCJ
3YPhI1la4Ytv8nRL57goX1M1rVDzo5UcJLzuGjircUzQOfGlHBR7icZlWLxwQkMavK7wyLAdS5Ou
3LaZXp/KvHUXncyhLEl1vruoi/504X1Oisz9rUXtJWzrksexL6PUTiap7JKx02bQYYcticdak0vL
RDnKKUqi16xutuQ74FI9YMiE4EgmRRu1buSzyOo2NQlSL5nUHJEUPpBbe0ey61I0Oo2+VFwpv0sI
m8xkaMi3YsiyaIud16pooocyqefTJSySjT4NKyzEsDxfkSqdEsXFsEDpltcltDnnp7BtDCgS6OpO
KxTDiTWIHv9tONFBrGla3KfhbqsTw4nUdL9Fuw5twYTndUZILjKdQwS6acGzPllmWqU4MMUkzsHO
000iih0Zi7h52PmjEiNtfLes73TTq++iWCVK0jXITJHhUCy1ZlzAeWQfbya2kimLSNHBUouxojJM
jo7rr8WgN7uK7NiZ05QawwMTn8H0A8tUXDRoizJdWzu7UK69Oz5+ARLVyqB5Yj8kcJ3DoNRPBvCh
CQL6T4vAg4qW/2cfMRrhn/qJAW5D279v919HFi2u1R3kVG4XItyVw4e0rj1w8cFEl1DBMHjBB34t
iaqwgkcbSYx6z2duPvhJ16wVu0TObYqIBWR935FQs4Q9JC3nfRPEs5jMqr3o6/hjvtYUu7iOJ2nF
cAez4FJMLSxMVFxmWepZezGcZ3cLpMy+wUykPFhdDAi4unAvP4gau7IADthsUqO2Vh5iDU+Jqzb8
LG8m/F44LdcX0WGEUxZKQqiD4mnErkATLtT7bzf7pJJOjW9WJ1HVSvwWkW4qUVxhUmAIzTmHq0IM
JqoccwhnuHAVgnOMCHLHXhsQDMxvSzaUO7E8UWO0EpLYupt+WjLhRTyMU3dxsVmyQ6rMzIxc9SL5
4+8skXQYk6Fuq1C7Qzb8FCR57c04yJ0lZI6/RUHfApUs/eeh4fDRhm52KWsJLTpHC48IjmZbyPGG
rY7n7RDUirxSsta6k+W6WAx+MzylOSkTius571rAHxTbw99N/d2EgBOJDt1cetUQPCuF+Tbqob+3
Y5xiMzldkJKv7HBq4lN1DdPbi4swaa3e27dSlJrzLy234s36b3VOVjFJb3RbX3I88r7/zPJp2E+1
X0YTC/hS99VaNANm/VV7UJV9WcTVuIwiZA1HAHWa2eVkdbcDYuZu/Oq2TrIIhyDaGSZwKxIJliNJ
nI9KG5A8Gw8BJ/IJhtXHw2osLW8tehlj9yMbKunMJ2Y9KFa4EVZGl4Be9VFFrthHEkppHlWcGvNY
NsLXXFajGTrKwXeO/WdfsYrfrd3NC0AA/Im4J28YE3AaYbWNkOv4IRv5N5WHx5uEpvOs9SL3qYIW
cN5EQXtfGGW1DDRUElQ9x/lrqu2ha30gYLW9RbavOuiuDtd4Yr5OWVNrUSUDf6sRyaTV8xP0adIa
/9XkZpeMIkAw/E+zHZmBuhLNUUOWvVTbG1H6Os6nPo7eA/tkqy0M82loYS2KTuJAfSDFSr6GYe13
kXSgV/W8ApKqWGc58uyzbqTaeUQZrfioEE0BFBEbf0S+52Yp7lwZ/xbb4Wb1pUG2eCTgXTve6kNV
rXacoh9vVeIOQLe8qH0yw24NYn6njR/cJJB3t3oo95xDXIOanlYsLsp0F6sIhYINbeaFkyBMIV5L
LkHOXTT9x+sThmOvXeSeOGJ1ug0hrD+9xrAn/CYqDRdh99vrI3HG5QSXSkuQF+lRI0n12EuJss1L
cyeq6h4BZDyyNIgyuq7pkd21OdOUdFx+aRBFcemyQd73qXHtKqqMaRBxNxQ94c+gqYy51KNMcusm
hv80sWMieS0rE3YQ3uhbq+gR17W7UAI3m39qvo0lhoGHeRXXyri71d/Wca3rLcRVrUSfwemiHuzI
UK6XfCp+qYtal3gkhFuLm50wEcai7tajSmV7VpdyvLzV/W1QnQf/QVcnndGxLFa3Uf42qKgjKvCK
5iJB6Wm1X8bsDdWCjTwa5yrbjHMju7CrZ8pPnk/eFs2V+uyznT6Lu04PvzWlUn6t9zvjBZErdXsb
QtjLjfpoIvy1+1Jfy+ZFgflhdxtazDviG5ajBjrTaUqwk+TjZZV50NCM2Is6FG/HRQh+au3kZQA9
muLOFFWX7sXFlJjPNVzenkq6h+SSHaqGjoloHCczJ+EB3RKoEFWWEgw7NTAuxFGCbduV+U4fjUFe
yiAJdiSJ9x+319qvBhqai+Nc2BL5ztmmWT5xsyjApahqxIl6d2W1bY3+NsWi1PuZ2fewtQeRDnPL
vEnc5AV0RnLC3wHfwP/aydMQDM4tgrFG2R0rQ2uvl9zwwUw0RghVD6ow8INKsJZcm/8YgiFepxo+
slvnYBzvfQ5/C3PS7BZEelBxEnPqYDoVRblo4V7Ta/0gWPdM98XOuvK5U3TrdOuU9VW9Ji/KW7ED
guLLKU4WlMVB3Hk/ClLU4Bds5Tu5DqVd2fJg0wvPeCu8ZCEswr5BVMjWyrOKxvMhh+544UJn8k22
XuNI8n74lOaoGEYnCZrAo55NSi9Tw7DsOt3+jm4NAkZ94B0tifxyvpzqXLSP+u+xDJJvNuoQ0Ox2
9h5Cnf7s9DhgxdRwWC7MLuzfajVRljXamrvUCEwQpK1GSIrl+1K0jYnlvwQxQS6+jOa2kvToPsm6
4mohydnZ8sf6GanPeN1CF7BR2qR/6KX0t1hFjQC5qevOI8AybyMHGk70opQePfR/hEHhqb8dQ2kf
9BxRWxTMCIKNI+gxNTiYwMgtdrBTOjFSpbVNxL7MNRIkYMlvVoVd5XNZd/+pxO+kzTSbuKGw9HH+
nsVdPSlPKMV4FCV16qF3g7FzqvaCNDM5A6lrwIoIu9BCmFwnNsMyIZ4xoAc1zSz6oUCbrIwgeetB
H+Gb0KBxrEGIlFVrnWTZc8+igWjcvxoqC9i84yfj1x6iIfjPodqhdM91y/P6NkflGNbJUhXnOodo
AAb+Mbno0Uxz3HrcVnWb/EsPMcd/XdWnOcIm3ZLO4i0tra72qqVWaLC7vUOaCOW2lQaS3abaPjWV
udGO40quasi3E5BiDfggewjdTSMV6Er6bfzq6DUMLA08Fw1xy9ejsHH6ajjAPyuRGWezEQzAf48Q
Fm9Eq5ka+zHvnftUaaw7rQ1exEiwMY1rxWogKJ4G9ogJzyDlLU4KEcan3Ma/NM2vDYa7QygdzimO
QTOzMIdNCmfdfZu8EyVMHzUnyx5tK/wONts7ohAPnQHSVwtc5upKNMKC3uxy+J5mojXptPQeSDUw
xFCCNDrWXyo/GK5dYZ1WFlrih2th28W+tA0d15mJkcIqHy5eAMXqNI2YPqrlh7HUI+jpWExSVUSC
B6Vdi2Lh4CtHgDmeiw5DLTl3BucpRDg0svaJEdVkbwNUCat7rQH80XmRfWSHqW/kUvF3tl0UBwgQ
HPg9iv4Odbh6EfpW82RDvzKT0cj55uX5XWdlEAJ0ObJoFsg725jkvWE10NGEmLVB2r/cponSAYxJ
3PxrmlEmQG7gYr9Oo6dN8yT15v9hGl+H2FpMg4bdx6sR09xeDSEEf1dXfnEQ0+CMGD5Nc3s1Y1p+
vJpIOXaORaBkejV6opd/fTW3N02yeeV5AG5LJXVkxhbUeGzCXrkoer4UJXGJG21eq2Z2PxqN8WgG
7o+oatOjaCOONcxdKwq2ojHugmhVj7B5iVb+KnsCuVoxF609B42jnyRvojGNSvdeJiFWlMQFjZh1
ZRreRZgjbpHOWjJxD6LRkHISiBI/3YjWofWtlW1L4XUq3eMLq+LHgzaIVcJ05Z6MtLyIri3Me4+w
Kt9mKuzuEAErPwtrzUE8jYztZC8s/KFTFsC46rVoNUE9r9vCxKkwvUMGrsUr/PzaCubrLgo+uooq
pdk5TepOe3rjERQWhFyufBJNJD0QEkiGdHddSxb8D2tnthw3rnTrJ2IE5+G25lmlyZJ8w7DsNud5
5tP/H0G1y6323rFPxLlBMIFMkJarWABy5Vr5uutDmDSnpy57rd6F0DEuSo6HOCXVD32Y6geFXVi6
EJeis5hGxNUn87M3XDt+ym7vb/fP458nFuOxoesHp6UISYvn+4u7iO4+9JlQuHUOlBU+xytsgWFT
BYmwrMrnZPTDp9JSimcS4puULwhJ9clSzUsat9adsLRB+RYptnMWFvxp5aJK7OgkTJho/SW83h0I
cSLZ5lA2pXbSTpgNjGIA1txhO4wB91NUc13ofrkRowawsm1RGclajBpk8XdBihaHGM0sxdxnfDGW
YrQkTXr0ikFezKOVFZ1RaiYxMc3MG8K78yTrUQxS/CxdWRTthTWkRvjoQ4UsLMTjyucnoED58+w7
JEv2eowmbUtBasdnLdcpVh28tDsJW1xZJIxWVm7CiPbPAaCq/oe3GBFNllwUpdCPtx5x9S/fmApL
y/DUeVLhc7vlLXiO24yAUE5/chphI1k4SiTvU2VYqEHqv5VyFuzBhaTracvw1jYZ2GW9Tq42EOB7
vapfRD888u66QrdoJ6KKyloPAX/zDh6ZUxyW5b6eGIcbS8oeW7fMH5Wh3Tt6F92JrtFWTPJMWrMS
pmhs1mmm6jwI99ht9FU9leSIsTDzdDC8/raaJjQq1CJSEtSjvCwHGbxWP6howXePENY259kqvaq+
VKFtHqTO3OsGOMGF6BNNWgbRNlTielFXiqGvXIiKkK3I4CIGLrgSPvM8puzXl3xsi0UxDvkWAl1T
n8ebUd11IfrzwttWrGyjDIqy7T2oAvvYf7E45DrA1WmuBk9y30og62EX6w+RmVXnxINwo7Q79w3l
Mjiygty99EYvXZ1G+yn6dRuu6wAK5SPyP8Ekorqf+2FhArv21XYDqOrbVFkYfmEdpFqFdLGm9Kfp
mmEjRo1WC2B8HkAcTaNq4AYXQ/e+fIS6+ZOBDMc05E6TWd74EIf1eBFdhZ+vtJL/FsWJrK2nqd4j
We30rpIQyJysUgv8R330jWWfaPLsgfZjf2clqNtMHvpUgyA7nbOsPNgCRZ8ZBdZdUjtrMSi6esP1
V1DLpbOHZinxFaHtlbiB8EAoMVlVsuPNHpZTtlfQvysxaJQ25fUTP7NS1utg7M23mALKdeEqECFo
dsOhKO8XRYvz7xAUJr4kf3eSelwW0ShdwNzLxyFySnYNafRWU8+vxY3yXZM7SElqI3mQfT/mt08D
NobMyzNpx1fhoQ7Vswcw+lm2kLiCeaLZ105u3AddjwzNNEcyOGuowGCz1ot4zWsIDVFLHy9jJOvL
ClAYnNrC0e9ryNdqybxIqqUfqQjI16hsIkBF5a3wMCDDWPhW7j8AwM72fqZEW1X12+ce5uqG0vLv
vd18QbRlePapONyyEoLhYKjce2O0ASBMHpG39AHDUhGTvQdVxFH0qLRneaAerldiCq2RV31PPYBZ
HNu/6FRabBWUb3aUO2nPfKnvHFJQ7xCBmgvTRLOLnEiJcM5Qr8SUlfeXGiL71JvqRKVugNiqIv1h
ULtJ4Imphwg6z1GT1YdotJKDH7j6Ws3b4WsrvwuHvA+alU1p48lUUv9aaLaxEFMDZrorvEZ5jguD
goDULaH8G7OXhM+3cGhCi+2T7GmXcXS6c1D05vzvJBe3qhvKvXSAPnsjGfVHZC8WOdXZz3rjWk8N
IM4gjIYlSNvYt6kBq8eOlSTcrE3pPgpHuXGXA+fiD8JSoevtya3dCysPnIPed8ZVxHmtfYfmiskn
nFmCzn1u1cy6UNXVP1Po/+4EsXsWcY5mhwuyu/658eseLBWi9UPlJScxCjmftoBjvTyKUADdiFhl
6XCY71InaI/BvrQXoxzqW8uma/muT/cpzDJfxXFUoTmDqfgtv6aIomyFGclDti4oiNiKqbSe/6wi
gSZVmCD7q00mjfZamF3JV9nXinItYg2lhMvBQLxsvlHZAyP15XI2jSGnuqCoo02kR5CNTU3w60ri
GHXuUyOvzhdiWHSWFuRnNxP2r1PiUpt5i/2PU4nQ/zyziMsob9mYifkorD9NNUYKvPKed6Dqoz/H
qdad0Z3pz7KM8MgQePtbvxgUjejLlOS+GExpd+tq2gIVF2GTr74Px+Bj9FOoMPlJvM+h7P0t/pOb
Zw73gVJ8eMyDQidGXFJsch/DxryLRd9877J5Jg2pP1FxhUCBVwVn34u0o5JV3mYw/fKZkzJgVWFc
/8VbjfpF336X0V9nn5sU95zdFbtWR5nXq63+qiCJuIRG1/7mAS1n1Vz9FUfltxEqsS82PL9r5JzK
kxG3NSInsLz1QW5sOxliraI3fhamZB1Fg/45DDxRYfOmny7lJOzKxQAj5Dyu2N0ld1Nvd/O+BSuW
grOwc/6pWX7qi/5rq4/ZYz01RVpTrhO2w1FW0uwxLkJ5X3Z8GoUp/HwAOa2myhexhBhQmAOzkUJe
O8ULN7V9Un0zZL/CFHqmJ2tJkxySfJjW2OhXhZo5YYnGaEJOWQsr2IlHYLPXwL1lPXgjf4Jlk8Lx
kr/0kiIfxC1ceegOahzVC/EAYooqZuUcGsNZWFE+sKXLMmW+iYjqjGGpQ0RGlsfoN+XYp2dTTdNz
aTrJ+WZyln/X94m0E4NKpnJuLy5FozWOw0+X/XoL/ezi6Q2nQyl1zHIbEBz35ZaEorHWncR9bAb9
AclO6atVAOfj6MM+GXJc3fs6eG8xYKK8CFwvCMAc1yAmVXgi5wiJ5LZUFQ2CQbl5ynROLLJMl77y
S0mJg4NMWge+oZEUC2h94n1rS3iL8pBqqgoQaZ8HMXhe/CHhHaAKf3O9utyyDpW3gLTjt5hzNnEj
AwWw9cVxQnPJq9m8m2oB5ibWSakPte/sbgOekiWQzu9Sg+2KNZolBAxoBG6dukJtbwq9+aaOA1t7
4nUbMWAPig5uEkVyN0+aE0mmdjmkEMHnga5AZAgSEs608gGM5pOaVcMbGk/F2mB5s5eSon1LF6I3
7OV4H1LAsw4z6NyhFX6K0Yt8CGwEYiqr06NzWEP45yeqdgrHUtpmtqSd/OkqnPqyYJS2HqeE89Uf
/bK6WYFC17eaFQZ3opFGUtB6nqVoQTQBSGY/0xdgtsDqyRyE1oaKLTzZJeXn1Ifv7VfwfBX74aEb
KFG2rTb65mfNVQvk7kni0PNg9ChwaIUbfYNxdtmGQ/7a9Iq7bQov2mq5br/p5lXEqbEHmqULi71k
9tJzBpGVHaHAaNWhdnV9v1hNhF/HlPX3g+/k3+ebJTanaWNFaY6SxncG4Jj5KcTzVBRD3jdNnfF6
cIKViIDx+RQBWn/2O1XZN32D6Mv02CV5WCdo87c8l+qtpOXQ9ta2/dqTYRAOXgGXk63nDkGJdsjk
6Sypo6zB8KjOi6tIRSVTrTl6K5u/gqd+CJK/gpS6FklpMrQyYCW2JbA0kHMNF1vvy5WrArYFQXEW
IRSlnOA+it46bShWpp3Klw5hqkNT2OG2Tilq8wG4o3obh3+B2BIx4Nd5fwQma5gCyDtVu/kdS/wW
6BIkeEUQas+NXbZHKWo0Fk4qsjbTqDAltsgHOPiVqYxAWZIZzrc3NmBjLE4xFAwzXbBUe+pFCqOt
YAoWXo4ehDs/amOyktALi4FPE4kBNa9+myiRFOUil/G2tkZ/WZMuOFYOKZJggPEvLyhsGX2J7Ko0
Ya28tHl1wcMCUOweM11W+P8dvdmtLvRkU5A83IqokvwJpenWfc2J971jel9EtD5Y0RbO8AFNCuZO
PekdRZ7sCuRkOrtFWHrqjm0n3qHepazTyewCn1e1JWkXtJqGJ4ps52hkyfJ93qYWSl1l/VoZk8xs
EBRnyeurL2bbwgNAuFOn7cFWy3B2M/iBhUuldI9Ar7PX9iiCk6bSjo0i71DmuwvCuoPfwmrnprLb
FvblnlRmGaF2OjW30U/OYvST3ydTxN7CbvMJv5Zkw5Z1+fc69pIl8GzjTkrB+BaGhCCcW+dvRhBu
urCpvgcVFRtUq3r3LRV7h3Isk43vD/oLqoeH3JdKQMAKokFWkT9EVDzti9xxNrqj5F/QXkOyDY8g
ZslPYmV8lFO9pUzL07ZuIFlPlkxB1eRRqM0rNSfSU10kytYBhbVrSj4AJVR5C+FRSso1q5XkLNn6
Pf8DCiQ0MBX2eiOfvLYftorvv966xFU1ediCwVD4pZo+bCm0fPnkJ6YTHpSP+AdZizeiy4Kt4uYv
gigPAuwofIVLGiT7HkJLpH6LR3IVyaO+UQFQPIqmkHu42qYKXWGOnaNcYNM6CkuEIHkB7zNaPAfR
Z3uWwecIvWphzk0iTRw8+iQiXDxC0jRAuYIGdSl7H7dJ4mdDN6IH4Q5LLFSOso185fQcgPrNO6Wm
xueXu6406H5TfLgXHuNo5Vuv8deZbWUHn2Tyyrfa4DUrB2Mpd4ZxyLIgeLWR9kXtJ4PJXHMuUQ3q
xK6d4DXx3H6DjDNbhClKsqOfQxwOdyrL2qekA8M3Rd/mFkHOiCzIbW6TuTlP/5g7bIxoIaL4xPlr
o0+mzVWblQvVdvjjTQ0EnAvF77tDUIGsWpVJas4DcJC41Ub4iE5lLGZH0TWMcUhVkNSeQrN8kEfP
ewePDxtz0Kl3LYy3Jz/voO/24Hey22itV1r1GqDVys/W2O0sXdaec6O4iMiMMq5lXlEcUhnZeM7g
ogRSSmRsN2yQ2kUQdjKv/iY9mo4ycjYlqau+1NKj6BNNn8Up9DT/6BMDHky8v/nNzr/8RNitTw+g
dUuQpP8fQuHr/hGO1MqNIKaPWRhPjNc0kGloy7KER95XQWSfxDBM81Bl9aKdO6YgP40fmho08q1L
TPFbiLAL3Ua2yx38uliIsWIYq4ORUbwhZhQ3FwMDXJ5bx677ZcBpch+O3gPcPM0z9E9HtvL9VVhA
DR+1IIvvhFV6BdzUlXnuB6WBBR8iwTqhCEsMxghdLVro0I9IHDfPvU+9Dxi39CBGUYPQl0qfc6Iz
jUJbU68MNJ13YlTloB5W7iDdilFqSe11iyrPRozqgapuWCb1azEaJfK4jSiPXonHKIxk2OVNG62E
s2c6xtpI4QiWJubfcjCtw2+XrHWn3hKSYPIdjrqD7g0NXD1r1qlS+S5EkMoi9jz1WMtNewW13V6t
uioXo1JBszSZg24wEATOllMXFTwpfUUXfgwkzVd2+tmd6BaNH+fyUg4CztF/ubbI+B2k1H0RgaK/
Q5t3qcEMf5XDZGuOQ0y2yUcMKoBlTQU+Vhu++SqnfbmU0sF8iEmkrntdQ+2Fr9HeDYtmbzZ9cY6c
BgBO2lYPSWJ0y0GPi1e4NflJZknTx9VypKwAIfcEBieXH4k8UqfUkLJOUPZZNipYy8BLqkvqulBH
UI1mLotMcla5UdY6PO9ddWn0pF6kSovKnAjXSu1K8bW2d1tlDaPw13JMzRfFRqVEC1DfFCYc9QeF
8oOHvja1e7P0rh68Gy961cV72PuVlTBjqCaXbmE6B2HKjcOZlpw+SeShr2BAXkR343X5rtYsgOjT
nULVhX/B5tdfjJqVPqnzyc9O0Gd39iD9FA+gVkG7LYJKYilGUK+56IV4pncWQaO9gfwrfJEUD71I
HaHBcnTOWZI754a6UliN4KAQ5m1AmEYcmEf0T5ef+jM3Jy061mO74EBQ3vwp1iwzfnc177VJAwXd
UpMqqZy/Kq/Y862xkZSbzQgaf7bq470YFP3gejaWHWanJreTQ1bp+loO6vFrrH9L5DB7d/y6XaFR
lp2GRo2uEWyxCwNm7/cxba7p2CAFldjVrnHcdKvGTf8CIcFORELkx/kdn6SL5kfGOVQGddJ9y94l
bSSDb9avAcQDG7nrnF0Z9/JTa9tP89QyZ5+2V9lXj08Dqj/BtJrjYTIUQF2ItdyYg189ro2DJnNW
GnoSBZPT1I4Xvzt62z4GhqvskcaON2VEwYyN1IpwgEEsWmkyNVKgIBokPCpvOU+dmCcqnooVyEyA
sDA3ncq6zE/iqp6ubqZZc1agBzJKqv/JTzFVDg1EnOcVDmt27+E2QZuxEp+DP00d6c4aZjwT2tH/
9gRiKhEqnsWT85rDwumWgyPnp9/ufpsnbHpnW1rufWWO8GnYwTI3Gvs1KZ1mNUKGeBCmjgR7I3uv
SCVmx8bgQFZ0I8BM6i8OYaiLbeWZLBBfaKIBT6i7oe0aKkumfdiUecpUObgiViLdUy74KNxMsAOA
l+VmK8woHI7o7Y6PSWSMl7C0oXmZwjuOtjmVrM29cLP6L9Doti8O26xjm1jy/CyaZiSIOkr9SUps
/8nM8q8RJGdra0K0ikabQK/iKpnwp2wW22QFke70IoTMugqHenEbHgXgVXiKznior2HerqrGRME3
TtAiGeELdwy3fbeTft8bFgDdtHrkPaj8dCP1abQL/c1oKUQy2AejdQT9uh8gQGxZXbtzWw1CoDaD
+LYt5U3btfl9ALUZhDut9KVOYN4HSth91211A/UqL1eLoiPX68a/eHu/SS264XVnFMsoR0/T7iSN
ajV+RuGn9PZhGI77vM7Ds16igE7dene0reqh6tlPwRWg7jUKtx+aooPfeaLRirT4ZEicwktkHf7o
ofjRySv9/EW2SUn1bfKvOX55ONMc8MD/zx6w1UCMP7GHTXOYFT+XahyP93EAvbMXpz8544DeQ88C
dswcU6Ud0iFhKJ2rKEtAmhnxoueH4aWIUUKzDfAqQH8oz9FMGIHaCEU+JJJOajelUdLSQKkJHWc+
8MU27dISdgAOOoaocyFtIpWUyIH0pff4fWaPWn/7x0O0EJmTsBzDhc4egofoUH2BA2J+iAxlwZey
G0t0eJSJp4eHyMbOvQtGdlPi1o2uZispUpaZBlLAnao7kW+mdlNcSlNh53w1lXxGEpt729VmP2nq
unkIN0rmPgIm32KaU3gI309TzvdpWd6KOQtIpEiIuylkdCT/UirFNmkO77Q5ZfpK3fQfPYh+Byj3
RE9U9MFGdVJpJcZEnzE8KE7h3osZKlKSv83wt8Nthv/tFuIZxC2yoSzOrAWe/lIh+nmSjcF4yo38
kpp2eycsvS7kBSrbwVGYhlVR2RORnmwryXjKfKndVl0/riqpNJ/KxESLwg7A+0wzDd043jmxfPYs
iXO/3+7huunF5Rzw/+0efVS99oD8THmduFp5j0YxCBTbOXUDKswUe40rTYrdk1MW5Ae12qYGKfDP
mqbmu8zXIH3RvXOpmmFHpWVKKzqUaZg6+EcOFD1UhDINJfbIJLE9C7bkpAW3ad27pLwT9wItSHVy
rXA9pmnvrESfjqCCFmshLwTcKtWl3NeJ8n49tAiuzvYtuLWjtbDmGfow+OpI3aWhNKGjjACitnPA
eQNnUm44Hk1b3kpxoJNWz0xrFTkdatWqVWxEpwl0FMe+J+/9tyOcwqhFV5UF5Mn8QnahOHu5pD/6
A4Jdg4WQF0wRwFUbYCqkVc/CEs0//ZsIxcBarbI1mCb/pLZ+u/DYi65Rig4OAGLTRz3S3uVA9t+1
kA0M/Hn1vRklDaJhmb1qJzZEJT5DLe98FYFpUnwE+obxLsZFYJ759f0glffUGfYrCOa8ezUM4HNx
ZBO6072uJtaPhHfYIvTS4SF1UREl0SDtPrlm/iHPNPNHbuqc94Fjm12rFKzMzbWH+en7P1xvsxaT
a9GM3n3pJd8MHWxjtyDZBRsopPHRYPZX39QgYp009xQj9Ja3gUSR/zyQTQNwF3xEqEPjHRCd0JGH
8Qzr0fPJBGVmN34Zffnjqv91dRu9Xf3/9ssgqpifYL4H34TlOPFddbaebkKLb79puuXFzzOojWw7
AU6RbpHPM3+4SvUeZ/Lw/Mm1qeoPV0lNtlalmj/SoJhdKez6mNVp5fLyT9fMiq0fapO+o8M+fp71
nw/wz1n/6wMkii19sf3xMfOHH1CTseqVxwxWDw7ihigr7xsPclJAk+EPfhfB9Hrhu5KZrBWGob54
qalSEc2Zn1yo8WvV6sc8V8IflH/+8MtceWrbONs6vv37ZMKjl6k5+jWZIgevAzmD6RTMO3e3d5Cw
HSSP1mXO9kaYagh51Wq0Q2UPnQ/IEw9J2sJMr4ZUG49ZPXSrzjapqdR84xGNNf/U9BwfilFrcrHh
rfgUkEmVj1SmaTwOcsYJpP+djRKohKnx9fGjaW0SlHAbYBeZ5m9shMKplvtPPo3FsQX5lWIlu8Bb
xGpHq9g+VNF7D0R/FbGyPBkJX6B/O7hB2q2kNvxwUJTEWJqwSH93lSPfkPD95tB1KC8M0y26JEko
Xa3H1fyiHKwgZJ1pGyvxUhSNrFT6BWi1zxnUYXYTXerUjwRRMAfML1DD9zd6VjS7UR7zSeMtfYQd
GbkXsgrveahvHK3Tf9p5s28NOf0WavB+WnHWPmhOrm2QrwOECyn8yWN1PYdLGsVIhVHEIhwIp/6z
1dt9MEyrSPQ4tzAID9chBiPIn+fijkZ/FU3oQlBRyWW3kQyOGhadE7d7qhFJDOrRMPsIx1jqEezo
64vd5vhBAvgRB4lStDGitDr6xYElt/rK8bG8NwItXPMBkN8UNf7SQin0gBhaeTEDWV14Qa68GeyV
l5AJwDaBvs+Tb3un3rPkt4r0zwaSs3InwoEqWVZWvmYsofcFu7hFTonwyZSq4FqSwbzm7rUPyuhO
8fTCXsQqW93KRVXAJM9jL4TfYHAY6OQVtA6TD2pW2b5S0cjJpwnELKKRNFCCLfnHHZir8MrC74Gi
BmsvyWqNCCEfermW62MAt9qmVsD7DANsjhUl7V9HE/6u3JN+NuQYfNlxv/uZQYpQVYPnRgYy5Bcs
5pM2MjnHUOClV1lGonCdrEg8qi/+kH7ltyRZyXZrrAcUnS6iKS0TPW7HG1aV5krqQnSGlqtdIhgn
SeBEhsxXWPSEuS+vkLrjnw4hSlNV0vch5EDJ5aR0UfY/XBStf5JMeRgsr/lqNuzxE6t3nljdUxgH
7gzC6STZtmXnHKn5qQ/FaNa7oKryCziIcS3FkfVQe2AOEPcNX900//kfbkIt0EMctX++SRlIMdW2
EFAh6eEemkTqr8DplOUAkGAjTIjBAVu3vrofJeen5FKDvxADvp6ADC7iCwVZ6AZPzadQ4SZCe0Lh
OwtWqR6pKOtV0kk04PfRbpttWV94VlQf0179GBX9wszsymkXfV6cU4WiJdE3kh+ZZ7n5iStV7dGM
VAZv+/v00z0dtTnBHo2eKjybD00Th2fwsg/CUqauzFWoBhkCee2Y8RmeC+PAHpNDj9J8Nccw2gxu
4OtLMdD4hk5KAg2GmymuIq2MUoTLGL7NcPMRIbfRP7n8qW+eVfJMuDwrPaXepS5OYq7SHDt7PY/8
7iWeXEwFMTVPLe45O4jeOYL/T3/RkMncVBNvtmiUiVB7nJpbX2AWV06rpe2nfk9O49/cRIAWwqqx
sJxqV8dhDMUNE9/8qE5n9NM0wtTbAnh9XR9+m2X2nmcUzyXGJqVe3+Dk+58P+cm8/TtyNYmPkv3y
x3vf3MTcolEyw4JYO1p/mlL8M3LLbw8Q78bnOuvyu0BDVzDw3VM2xPldnUeJsfBz/ai6Y3pMPOA/
6z4GhGfJyn52maLEVd4GySKuBpD8joWQhoGqJ9xytrOZ7chx+2XZudpad82PGBHI72mzsgD0rsQj
tL9mjLKcoyE4PXo1HDaFQi7Ncg3jaEyNMEUzUnEBVGgaFo0Y9rQ02CHocf7swpuQbJLwUdyo3daR
/NekPLJJbENexTUi8sisuXexIk31lvqj6LLL/i/D6LITCA0ceutf/nbhbudoskOlQRFjbpbKumma
fpWkbO1gIMOW9LFfGYVOUq6cbGeyU+hx7kf4+s9V4VzAC1ys1ml+TBd83psfoeHPF7+GYno8S5Wu
WlxHnbMok6Ze3xKdaqmv2ZQA9J8ypqJfNJ9zpFpjrNU+iA9iVB8qZZHKmbftU/YevdNGu9vvtd+C
J4TlyIS4n1998fNNTXR6ZZ8oDOHqG/y+38Id8fOvR4W6VR3TnB2VKvK3lAb5JJ+66k5XjZ+hlZo7
eP6qO9FFdqO662117s+keDAWYvRTX+L1LWsehCrKAfoe8EuX1pP9E6w8+RouPuW17929larhj7o1
SEvnXfKU84uwDWtQ77E26Pfp4HMWP7loJhp7itx/Gyst5iix+pjNproTXopQee18EIMS6+vbbCA0
w22GNp1n9XDcThVk2tTYHOtQsjiVlYlLWym6NQuRBE4/6WNYDAhvESdMK60J+S/zTPOKybLAAsFl
++6hijae0yjHzHjXOfg/SLmlspOduiQlYJstLrVIV47i6tYQ0QbSeJh9b2E3jyCaMNeFds4kw9vC
IIco4sRAJBqVpe6dFLM6oaedfnLF1ZgjLGU2lrW7uVLM+xF+8xPhmfpXPUVyxmYs0g7Id7kMcxOR
KBB716x9cosOGaLJcNGGvZKTB5sak5hvZcm20dCa3VTfiu7QzU1ZYKEyWRXxMU/PFhWl94HpVfch
TIfXv3tq34z3kt+jZ+ZHASxNLHfWKup5yxzNoEs5NeIKQq/sIkaVTnoJtPZi5SsvldyLHufVXVZX
00czmrt8Z4QByFV7Y2H80cutq/oQmZynUB8SrtWJNN91nHKr9t3vJujicK35svrMlxOeo3+OforN
c/V3ZzFqdNZXKZWKC3Qq/5pdeGgGdP4Uj5fbP8XfRv90bzHaVs2bquU1TNm5usutGqEKdleJOTQf
+655C3bbcwnHdHK8+aiu2u7SKge/rSC9OzUjpSbzVWqUvNkTKZCXcW3raBkYvLs/Od0Codw058Cb
S1+54xxsx9LPtMmgjoVsFGWQ/qxKiXoaKm+iMfvbDLuc91I8yPNopjjoUST2kdMUOBKmxm/zv690
DRzjrz7o/4FtxlntLqoUQT3Hyd1lpQfuWz8AbCGLoV8dDQxbrzWok04Dg+FD4VSm0dmAyuqRGt+H
WpadN2pLpZXix9I+prTjJSffIvrjnkVuTgZpGw5Ftuep9UXZxeFTtzF1B+j6dK3ZbDdkTruOZmQE
T3HqKBvFQwZamGGiaOeyhhrIiMDIR3CkqznlqGKaPg7bJao55k7MFKXduJMSCAipaw3v+1ymIMEu
N0i4gyAJcuSBEiRbddgMjEXu2gu1ZWvfee2w9mqIf3yhMetI6IQ5oXaKJ01aM26bs8WXah6U3GxY
Q775L2d2SIghefKSVMOdYGUUjRAivZm1gAVpaJW6Vd7vwBbefSZzTBHsRn3IH9eD+GaCSGYbmRjH
2fQ6quzdOvtaa6zvHFlmG+q6MgSn09GWJeymDM2LF8lADnhRzT6dacK+JlvRfvbxJGIkNBQ+Yirf
Kxc6HJIru2qCJX8Z9bkuQ+UgTOR0tGczqj5MY6zV2Szb4V/Ot1hvUIPlzVlMJczclT+mEs65okmb
KOzaZQg0KAlL/yAATLcVwidz/v33sk09jv7nVYOZOlRJBZWz1VC/89oq/x402bCIQid+qjOUJRxQ
ASdXhkakgppli2DTQFYGPhN/HMKvsGCeoT/Tfip/h49S+RHu+uhfZJJlnnKK9w+tZcAjSuXPbTl3
W9OJKzh1eCeI9ZvrKtGiGmx7ffOeF4O/LQnFinG2G+iOF8oEfSuRyDgNheWsQquVvg55M+e3sriq
lw4/8IBObP8Uu577P3jotS99LdBGErmp2xzIvxXrjk+/YJfsMitaJoBxdgZ51Uczke2zZCHfzv48
W+a1FC37FBaxPuyjezv+kUT1iFQfZCbi6taIvtrywW+LzvZ2eXNXJD8+QHJLYgn0HExevb1wm0zf
QoWgLCy7SaHaVqIXbejLwzxsxaW21/Xg+zxqezDcp2kBWZ+IbmM+xuRC9ZVhjbugRiMpDDMUJzRe
exuVwsKl6Axsh06zaBqSuZAdzk5Kbpt3/gjvp2ZfqE4sNjU191tNs0/mkI8/czUHO9aM75SaQBpS
p/kjX4Vqk0wv32xqhAnXX/aIKhAuk/MUJcKnecpQB5DiI6tpZ2V5Cfzgux96wRdfAjvd9W2JsnEd
fLHcMD2yeWfvP5npaBt7x87kpTBJKrc73XHqlTALdSoOswGsiqnisko2TsyKyg/M4EuLKMZ6zACA
CedcH49Olp74KKSPw1RE4P6wNaSiRIehIy0dm3q2sQYrfcw5cLgqtrd2Jkt0gbnslq1jJTsRQFU7
35tQeRBTia7YsOoFkKrmIMyClWKF3vjj4EjBNpbjYJ2Cl3h2rCjdl4pNvRuv4Wc5gnTNGjmeEKMN
K8iLrTlfhBVD93wfyu5GWB5phacC+tJpmrmnRZIyLb2HMbSiZzXLH305cC4fsRRJmkEXnsR9/MGu
lhwnQX8x3bbN4J3XGq2BuoTZihBaaZ5znJ8RPcxu5/cDIi+Tc65aYEWHb5IFsWpQeByFQsKx9m1M
0cdqd7jLrbBdqFVrbG2lg4B16hOjMhJcFlVah1uA0bnq/1F2Xkuu48q2/SJG0JtXeZVKUnn3wliu
6b0Bya+/g1B1afXavc8594XBBBKgSkWRQObMObfmaG4mNzU2FJZCCtragiqDclglDW82abqB6YCU
8fWDNuTDy2jEb4lP4ZvsREd+VYESevQqw3sy9b9kqwkS+85P8jtpjUK1bmO02xbShOta7KGZ9JfS
LEZhbcYevmJp8m2MKzMah8vFi8ggttjDoSp7FWER5qyLs/wodUf6qVEafghu8Nw336VPH5f7eIqh
XY9z7hbkjj4yob5QL0plTGPC6qohFzSGNu1lfdPpgBgTJBj2cdNPa3VuT9Rk2aklEm4E73cih+5g
LAz9w7t3ukL58CvUOcJiqHd51Xqvlhqw0uYy5ImbtQeEAIAF6E3dSW7ldJBglBTVxObBtQf7wcjb
9y5SkzfbjxYqe7fbIG/UZAVLSnrbGkV2K8+IbKLSBcnVOp6obLx0IwVgADWQ/qqnHvw00nbSXU50
6b7a4zy7NFPbGQ4FDBV9ZuxLdrWJYaCsYLXHfFZPa8cckbRqDt6Y6cA7WZ7Krj4U9c4JmmNiVT/J
gMzSimZ1H2gn6hfYD4yRb7GNGWYF+SZJlxFgiCUJI3t76YdVZqmomnsOxFg+GDDRHwiX/bh0AiBp
VrodLPQyHVcIL4A4nw9mm8+50LY/Ia6tuT15Untukp2w05QrodufAwZv+OzwoqQ74SpHX/2l2QVk
ZHoLxc/ITcimsuA6jg3Pw6Csz1HiUIOVDelamvIwGhNCZkZar/LRs1fXNnlWmZBf2hrpGenXOUFr
LUCzQ34C7P7iLR3VeZqatMO6DgyPdTSXuxw6vz6DgyQEEhjqpaMMdHeRl9qwDjId2ptWRbnMq+9g
q7DP9XyQ7THqLGtSBiFSD//osEbk82xEB3bXDrs1gGeR1Lwt0aLd9CVqrj1p1hMUiMGKDVfzzbGt
ZZDU4qcT6Tww46Z97FpH3TotEs2xWyb3pQurtnSJniJLK36mfpwsc6iO7gwDWbpRmdptAaXxo6m1
GXeCLX6qk7Fiuex9WH2VribVhr1o6uuDC1vfuldS/SUy8qdQVZBL9irlsQjCs+l4xuuYl+16VHlq
mqiCHeHOHVdqNZjvWqlt5YcIXdj5CUydTfhJlnah/+AOU7cZC3uqyCMDZKbftEdpR4PbLvN0cFah
p7dHeZAdVxMGBGNtD6N9GSY7YDZjGnnK0tzcuUVDzQ0TXMfGUQcn7DCYI4o+d9fprh6yTX4UMzJ2
HbuzG9kUd/qNqtj1qYXb5iaztGbB6hlwwuSYj2aWLWNfHe8nJ7ceDa3yltA9uFtpXgc0RZnWy9nZ
tg2ERFEyWKv9CXax6MGcF1BalwWbPm7DdTrTe8tDnZ5UOKEepCEdwlLdC6XchqzNFiSv9OcAUTbC
eJiV6rImT4bh1obKmI0UHKyuQIOnm3HkYRyfqdixd4a+q4Y6ODlVGJyonI+gEbHyYGEXk7mVPTwr
g5OWkwhZuISL19BAFfAKacHJHdrgpkyD17KCYhHu53jbVMX0rsNvMYnIfR5GcwD0XHrLobTH97Qr
+SB1K85jYof3WeD8kO2KrqqrMYOHfwqE8aqiwS3bwSfHu9J38s3FLSgPaC0UT2FG2DRonGrpEoFa
FzG0dIkdN+eKF9l+oLi7HbrmnOcNsQrZNtEmPdoJfsF6RP3FjxskLZLa/TYl4UdNWv2x6LroRvSx
sTYQMQVLuZT9dScq0kuUShXABx+CYfh1Gdfz50SmVxBl68WmzSZEW0s4423L/VaCME4o83+vy0hA
Nu8gVO3xpmu86F466HY6E2HXhJjQIT52QQQItC+8b0J0Owr/41cdRTqWZ/q0zYu4f+1s6BrmqVWv
Q7JK04CuIoV2nn+RrL4unylWokcLlpOnFFTsPhjialOZefRR8y+VH7oIJ2sVpFl/sB0NuGvubgAP
xD9GB5yyMumUtueIEWVUUSwiSGdR4k0pNzRSHsySi03cexXxxMUIrIssNOUNRtwhppqsiVBqtLv3
F08xj9FYtsl5PJvS8EWIPqIdk6aE85LIm50Mx8kiC6j69a1iRuTRLZpiLaVSTHbIg6a2t5CUa5AW
4CsP16FyhFVUFw/ZXqkDJcuDH7XHyTBb4CqhsbUCy38a4KuA9c5CZ1xLlacyHIe9yWJhCSu+z+Ns
dG9FUEA8O/daRW7dFR2hW5t6kKUFyFboT9LTNB1KA90S0gYczQGO/oG6JzTGmaaYWkJgVFPuZW8x
UnhX1Gm/kR9hoshj5+tNuZK9mS9CVuPpGzW+wcHO/YCSmCx54EbNlk7tJd/SMGcJL6a/Mhh3fVUZ
v/U91fNho6B8qIT2Bt6QEhU4rWOTmgbojw3KY5nE06LpG3TgYh3VObh1Qe6ckfZr3mPDMJaeFhl3
RV1428hTz6ixQGScn0F+UwtfAZgPhXbocusFTssPX6+VgwWOr+6SedfkCOTOno2wClZqIdCF0Ld9
n+u7fsw+/NYqEAjUdqaGsBzfx6pLLOUWDcJm0Ve9ePEja5kPvQsVCNK5Zu2Xi0F1t7GjwoHbB89W
G61MQ/xsR/uYWtEZiqOtb7dLvtRVOUA/jlR1lmk7y7E3nRV88Ch5UPRmW1fNdwXIH3Afo9zmefHL
tY+up3zzoI9DgapH2db1CxZkxs8YDMPC833Yl9Rw67BGg1U+WjV69AAVvXtMpl+F0z+puXBuwE4u
kpQ8nulGD0mtkRoNQBBUDZjBYG8NZrtWa8NeTmW6UEjQlno+//KBS8QdK1zcJtdY2qobLIVSrx0b
cupu0J0FiFdQ7H5sL8okj9CrGkAvdZDZ6ojvuW60IzqmoPmoTNDQZFQpzNfWkfxVHEhq67lUzQum
fknhfLHW6hAMoBcdnEG7qRNvXBVKlizhLdyUgfukd5m3V3V1XOoF8Su7q79ZmQafdRChrTn43P+2
f2ym5k2k7zH1vRnJdRTLAZr2EVGDGnaxhetTQBQq1ibXg4HErbmkhrrbq9ycC4NdctJrfLh5FRKS
zF/okYiWqmG+RCRIFuSjZ1H4tNrU8TKI43xZVCoo0HbjVGz7XOHNAmP2d2qTsgXrHEgPG2dZqm26
8TtB5N/dFe53S1Cn1EVNcZiS8j6tuValDeM6HAvoWV/AiKsb3S8ftembUAcETPrs5M2/tSgzwl0j
7HtueWVXaBHkkUHA0jWpgl2i2fdl338koQehHCRRi24sPpw8QejR6j/MNt4oc1VZlYTI4rn9LlVV
fxW0FNcRWIR+3Y5+5m5frJzaXtWNKVhH46nr3S50vGE7oCuQewsUa0gc8Nes1LCBqMiwxKLNH3uU
+Xic32RlYK3jgD8pdr0fPETejOk+qKE0yvQy3JZIlzaGt9ZY9K2ttn4juYxKKFqG1O92NyNvB368
a60UzU6tMjJyQfUAcVSz7XyIjFWIkZ3yF3V75VJvqGuxc6Dafj6eHGMwl4oh7mK1GJeBa1FB125c
K0PhAsq6A3fNUbX7jWiJqtSR12wsX21vUMg4pYSkJx8BmcTQ9JvxGRSE80CFLje33dT7KA72o+o4
rECJmvNI2kW+G51r2512vGCmRU5mfwnBZQWJDdCe3r1XhiSkpMo5RrwuliPSTVnm/9UJe+LLJdbf
omBMjXx6RIfuowaOu/IFPIxVRrEJ/FMgW8NlNmr15tFJil9Z2Hl3rl3PlajxrWOdIs9gtxxWlMqq
lgcpj7MT9ZxgGjp3Eefdt5hX29ZJrW+55o8ojTqnUOGvcPyOp7HRP3ogXBeNkk57hZMAvopF3zkV
Ah/lSbPhdxxLP16pg/umTIF1o9qdej/4yjaJuDHFxM+80xDFrg2EG3XklQzlXqjcJ1mdH/Mxj+6p
AHKOOeq4/mS/Uis97tAC33d24t0nmXNwwvS5oRTzxhTUeOmq5qxjo7TfYt39bnTFdNeyB7/XbP9Z
NrssejfK0AlkTg2YrsELZa3SPhp26Z5qMBoLp0qdN8QxvZUYPcQs5skah3+gFQ0vU2Tx5g2SYinb
88HRkK+3xGGwHet1KG/lrN2oe8tx5CdFio1YqjuMbyPkHMvWsK1bF269lywuF7K97amlsRXSTP3s
phQAK6Wb0mbFJrXIMRCGbagtgmiCLeEdSUZ+eV8mSe0n4yKVEjkGEC8bvFIbJdkPNkQb06H+PCxT
fT0I3tBAZSgy+/IoeoIk4VC9Wvzwaztw34zwl+/64wd8bQOZ1rLcyeZqpKxQgAVFNui3Zryvza0a
lruyhA+OylOLFIed+ffwkOsrg9rIgzFm0b3ouDWF3wK+rbOPwXUm9CN6az/muoJ65NR/aGjDzv1D
HhorUej/OpDdqlgbvlatoA0rFlFP/Yk5wwdLJ1K33ZBTQzWbSAkn943IVrKzn0GHZuP/xwAY2+NV
r5iUu3h1Rnod0Xr+wdT2HhPQm0eR8i5BrybZSvPacTVzV9V2ic/7cB5wbb+a8swLWUSmXzNde+Wc
jrBN1i4N/ASRA+vhfLCL/D6KRyRT1L5G5f6ziaqYP5tAnMW3I4F+6KENcZM42vdciPQp6JpyB/uU
te1CgyLsunuNgzj7Uffm94C17NMQqeUunkxtPSLrdouybnlKZFIz6pz3vIXIrw9D7aib+vQQ6/aT
Mbez5PVWtm8EN42mj68Z2lsjYvPvQQ3bwogC9Maa3YYUpqKpN1/g1RzQsnRH6vTm9mx4z1ld3l8v
J4ePiC5dLgfBl/oAS9zlciTrPYIRfXDT/X05Oc983Qvm3YfUkiCLM61tVmc3dho3d+U08toNkApL
k2kdKln57hMyBoYRfXq4ApJG+X2Mmfq/eAg84nmO2iLyaZHE8ss6fBRWDNpRhVZXmn1lhI/s8p8o
z+Hb/KdHUDFAtn15SP94dMBptryzZac8DJ7z2xxRI85xpPebIugojxZu81BVRftAAdEEPUkxbLuM
SrFlVKqzNM14J128jOpzOUI6y7brCGkSTzplSh8Q5Xatvv4mwvGRmtfkxz9OeK2nP4ZM/Zcu6dz/
3fW/+LTzPP+Y+etacYX6OdCDl2pOx4sUjv0s1uEwq6NU3V5trUhgn1erbTFRNABjSbGq9YikSpyX
K1iA0HyZAwaeln/2djLlQmZ/pdphdwct7e+90llGEL7GS+s6e1ESRxz7F20Ck0qMWVvq+pTfqo2i
qIvAddWD0huqva2NSYXBzSJ5S40B6xwFiR09fxjR4JrrXvObtK+yU+kGBqBfS7z2SvECzNb/BVvi
n4N80XwO4pkJl3GghHXL6pB9deUIoJ+Roa9tqEfe6ipPKEdviO+ZgXjkXX0j23UtzEjnevq6HZ3h
DZWChCUeXKuF0Qwoaxlu6L1R+gBVZlWVd7nS2HdZE/yE3qh6pyo4IIOqDnsUMLjjU66QK28KFRj7
RCErJJvl6KnRPkeHuvfjOrrOvWFvbUMq1AiVWcapjewaFuvmFMSJeWny4Va/nBU66zoT/PhW+soO
6de1pKzmUdf2sta5WRFnJmXL8uNeZKZ6aq1hWppjnf2AclGDE/GbGVj6KlXq7tZTI+1U5JRxtZOd
/ejFO0VZhIW5bTZGUB5laMjKx+7ONqvjJW6UULQ6W7Iv+ocV/G1Jz/8ybpw8OIGjYDgpZH4JH/Xm
c5L3I+zmLqoVYW5twb2bN5WZhiham9Ym1oLqnlyCswQDPr12KUxcYe3/zH2oCCBoDtghQaABXuK7
9zVl6JafU4q2+33KLBusjRk11b3C0nLZjAf5aQH6hZsQfuWN/MM6kg0XU8bDpOk2Q7WRzqzjP50b
GTz7Mv8YSwHE9BTrexv+q1sr6ZNbaCj0VWNnwdIfTar3vjpk77VNCbWRL2fudgNXozK1mhVbmeHq
g0bE/ec9aysuFcBFswcQyy8+gO98SW7a38onZs7deZp7feDisK34UbSsWElMAkoml6prX+dJUlna
N3iZul1sWiFYoMk0lnliEaQtBnfvO+Z7VwzeWcwHr8q8c5d6/EuCUl//0cHvFxp/Cl3TzP30/ZpD
jry2/zFHqrrDQqeee6vNiKPMpspV+PZaWsbcBGabgsc+aD87yMrO+7zmNpmC5uy1xIOE3Xfs8uvm
LNva+Yxd9QjjBcpERF+Klza8kes5Kse8jUNsbws9+fTuo34wr+dGRf+9Ge9rMzsdtBx9W33/z2Y5
yT/mNooiXgSKZ4BegmhSSij0IfujoVRK5EZ143Xy6/e0CrO7wbPMJwXyUdkcR/WcRwUZI4UW/mUQ
f3ALrrsmvibG+h5OGvNcJNVCWi2Ip/sxAtsCRUdDZrJhK5NF3sGw/PZopa6xyu3af4OA4hAmvv2T
soHnsIqslz9cAw25TvLjI1R9lCx2quXfVVA/6jNyyqm6i6XNGC5pAZmnIgpLLKix649V7oqj6Ex/
TZQA0j3dqa2b3PT9dYVwPRrxRUDMXJR/xuyoB9Y2o7Ch0ZiDeb+F+hTTJhneCKP6PoFWr/vYXWp9
WR6TOkRoCCT+kqdC+D2xQfCPufYcVWq/qyA03BL3Sd/g/F5LB1vzoY8cleKIigIC2571ObLVjJOh
2+rz4NnqQlQOj3krb+/LBIZryLbqn+TN46G3f5IxNAADIadQJla2G+Ne30nXenYFQiFdNdE3H91E
zLDtTvIN0fWi2owk9LfSDEzKLk0/ekmLyTlMFkWPgRDVu6OxjuMJTgid99TjPFybX0MtWMSNbxnO
vw0vO3+VDppNwLUJvxdeuikdK3iDKDbdmlUBO2bY288GKFHpUI0gGvKkSUhgBdwaWmAvXZREvqtq
vFHbPLyMtALiBUUS2c+BpxzteDi4g0ns3LXFI8+bSxpBWnkJ9Gt+Ln5Z8rEorZI+aVUAIh5iaxP5
3b3hW9pZInZma7QS/WLFirj0SXDPbF37/jku/NtTzjJ72hXL3t5TF3HrEhmal5uK1Zr3k/t2eUb2
Qe6uZKdcaUL/YN7zjf+2zvxykG1jY5n3LkRd81RyyHWGrFP03eduM6HG7jh6AxG0IIm+g4/aWdwx
r47jiq1SRcEuyJz+pSY0JR3MsUPOL0qm08DT8lg2xIQnY7yMBIr5OVLYZbCzhypfD0WtbOQmiAgV
0ckgK3c6oLJwWUTECKXthT622gEikXY6y5K6SXcwBi85U8FvwkAn7DVxmOxp4FF/UFMIIPR4yEia
TMlTuSy1yWmWKBqnTCGcg3S9jPRdey1dR4jtfh8JUv7W150Hcml7fV5yRAZqMXVbinul11CiM6kW
7IH8vf6LhwZN7GLKyQltqdxIu5WtR+mua5R8YVZCgKIXRHOpsMrBZWT2Qkx2zqciW5XOJkV8xeVV
Xg2weMheeRfKNFaRiOGkOtB8ZijAVknNUq4kup/CtLRXUq98D6obKnuaNy/QqhvLQmZPNutTm5K/
j+2zHO1k/W+jicF9jjbGmzhCYnnKjOzOjlV1D6MGt8D8kIRcnoJgYIA0yOckchQhoT4ofy62VXP6
42pfx5dVWOztoK9X5FPFGiqmcD92lvouD9IcjJji5Lmtc8N7RxjxY4b6D7I6aLyHItfeY9J0S9nG
Xjl+1NyY/wbt/3VK2MjFWg79mjJS1WQbBe5tpYz1w+CPSyfSrCd5oIJmbY6VdS+teCj/CqCwvJVW
l4zqsifSsUOr3n5KxBhvUEIAbz+bdts2+5BS48tspdf0x9FXvslOeSWYAJdmXlNy/p9XgT5QuZXT
/nGVDm6xRTtZKrwDfbPOvDJ/0oamuy1y7y9Kj7mvm+qmKXtAJfMPAGoK6AwJT15ucs8gFg+PUnP5
eXyNtLuG/S0jjV6NT2ZT3TWZrj/75rjXXKLMZQQN4Wy14AKvliCLdLW62fo/jZNzfnnKcVATbyLK
OQ6xowVr4uLR05AG4XKgHuy98z00hMPhF6iFZW5M1KU15CoIJIW/yNB/2GyD3lV0ckBhjhr13lO2
jiiqOoOU8LY+YbFDi1LqAaZEbZsAwjvryAddrjJmyedVvMF5haPmcpXeH2d9EWAt8ipibD5yJ7Zf
xuEvVJwgEGNxuJJffwrK4VgEoK0uX79dzPK2cCHM3z95PqBygx/fSFMOtbtOX0nza+jn989QJW/S
jeVBLe6ljXgg+3wmRDO+wSc0boNgyjcBicE3sF+z+lFxh8jjp9fcTIXvBN8e/+Qvr3j20v/hFeU+
RHjKyK0wByChSPghvVihKncQ6gFnoHRizrnLnXLhzOkXh29StsFoEZy7GuWlr6w8a1N1abS2y0uY
fXhZ+MH5aw7ppswef8zRMIfcmVMHv8xa0zyTz/LWrogmGOAs/x7uE0LDJN1YJ8AiJNsuHaM4KOUw
HvWBL1pj23/WQBNfB02DKG7YVlHWPE8kD3LyBpa3lRwl2wj5+2Cak/YyueyIs/GQF95wLHo7ukXf
8rk2fciA2Mdpqhs/ZHWRPNii0VB5jtyFbJMHQqABBKWBtSHBkjzINh+4UaUksOTOTQgEdOcIJdrr
oFyHqBrGk/+YCGbAhPU+VJU5rATHqIzarTxTYqe5nAVzWxRUAuaEv3v/q991FiiH/of5/qufvAYl
QPmqSFJ1r3vR0o7L+q5rIwTYBUykXliUC2lKILinGjDo9RnZl9lFHv45qveIhOtFXcKtDXLcCKJ+
8bnWaEbIQVfREHe/ijEQizIfWxAhkPKXXtVyKSFOVlI2qxQY0XtiREfpmxQE4GBNf0cUuV6R6OPV
6Irmpq0ERU++1TxCCEGqDsbCXzt5vM4umjLYhqPV3OidLU5N3ZG4RfHnn7MXZjgTeIwmT8Y4vhWT
CaHI3zer64Dcr3q0+myjsmPQ0YgUqJS1bqSPvL+KWn/zFQ3OjMpyYgjTFlUcaJd7tKhalO/smaOE
KaW74wNQRcWEdHoY4S+nLEc2d58/j33QVsO5QpdlBbOvvop0gIu1Dl/WIr+3ETO9U83UcxfWnHA2
+8RYgdRx3EXVUEc9qPFfhq0QY7V6b5uZ/XAX2aOz7En8vZlRAgcTJeUmm0tDrfWfUTEUC9CI1XOH
yuXaDhzjKIdrufEfwzWfqOg8XGd419vfIquo72Ypr1vPRFJZvlSk6cymfB9IE+q+z16zdcfbS6/f
G8+w+Y63svfqLHvr+f2UdOTYRU3hXtwRN5tXPpUz5AtB9u6c6+SEetV8k+3U95JA7INwX8zrJc++
S8iqviV1DaG3Cn3gdXRQVdO5B0t1HT0owanQdAJ4XppRNM4nq1Me2xdzfnH+ZsrPbaSfvfJv1mdT
n5HG8nP/5vw11px7UWo5kMp07+QAOft1fGpD6CS/huv4SYPzqY073oNw6MKyWOabsiVaPLAEvhsT
NbuTHb0L1giF7KNsl4eS3wVhxuzTt6tM5fwZSGkRDsjH5gUS+deigLikoeTOn7L6HXXncRVUuXFM
qcI5RErhXF0NHToUlEH3LXDLd5F3t1PgWYv/Ep3LeBP9Fr4TcaudUq24hu+kQz9O+gry6e5WOsj4
nlyNE9/7IwBYFdCMml57mGrSGeq8YRGhdtI9R3suUW3f2fBJb9vKSNkE2muYfcPvruY6yzyzymNP
fP1clyxA5IblX0YOJWWBbkAAOht0FJVKl1rNQahbT03rmzhTa2qyp35N0azz5LESJGZAXaEVU4KY
BeZf4APuWIM2BFrJKEaKUCBDh7FaA2ny53CEPxCSQOYjL4zqlVhHPAMdso8oTT/Prm3Bv7RJv6Bx
lAPiEd4CDC76EHogdvI2j0OARsOYvSZUBx10UUaX239I1G7RGqpzMqjKelBc51H6tyosmIMP9a/8
8aQMT/L09+GT6TbHOguapaaFP/uq1k9BaagvbTbrEbvVYxerxtOIcIts9gPLhXwrfpbWBEvBIapb
99IpQtRBeh1UwWWKMe/Xxph2W2lqLLBIgHTGjTQ7xf9xvVxQtOt+Ev+HywEMd0kqVcCsrY+yEcEO
JQ6BcJniPwhHBA/WzIUFXKsEI3oxYotC5w4w13oaPEKP4MHd2Bsfqpkwy+lGAyR1Wa4H2fmfI9MM
HI70tXu/mlkz8pUSt85WFKl3Gxmps1WC3rvNK9++nIHcd7bj3PuvfhmkAyibggXqvFmj1TvHnijA
VpM7QgWnyNZVzxqp6vRgmxCgnxWEcWoh4ysG5SSHhXnsnbPB/Bwmzet8cjwQ2XihJTD/yS8c4plg
5dW52Mtvr6ycatG5fnZMu0R7Cd3h4JuZeq8IbXwRl39ooE7iXijQkMy3RJS78RFlkPrSOTpNu++c
Irr8t6MubDawlXSbP64mzTE0/+9Xi48h1SvPA5Knd+4UHeV2VVpNnB0BQVGKOfdNdXLps7tI/OE5
j5P73i/Pf4679s2exmQXC90PqyM46/wYFsil2b1mvdhNHuzBdTarsizmqCS4w7GC6Ef2OrqeL9vO
CA/u7NyU4atwKuMsO+P0uza05bPZWdVDEgNhkRPO86O8Uy/kEKXpQWUhurWSvUOpESBt7YJCUC7X
+HbOsqwLD5rpoRReoGgVlw6kDDyelKbjZpwU5QHwarGrS6hQRy32H0BJ1ZD74OIZZE11oCdDVegr
XQ2jo5lOyu3Yd8bK0cbw45+zBWodPBJXyXeuZ5Q7CAi8B5b99UKMM9Gfg2jBdKgc00W4oNCeQqs0
FoqvGzfSdBM/W+vJRMB07jV7E2x4nOhLJda0pyQO+6OWxN9kp29QaKNP32WXbEkpGmi+po5EaywE
PPqXqf156pjo8SZMmMujkGM3NC0KbPOVqIXY2rGikTabmj7+nuiQYzta944+WLhEfzx8ahonWKej
W50pXtW2lojKQ5J4wSGDBWlLHD84V7D+r134mB7bKAZLG2XhexhUH2rVRb90hyftMO8zi6JahvYg
fpVl8KY5efeuJby1Bi2PLlcBnFGdQZnql6sMKUBJeRXCvsEZYep+VXnvqhOMH271WvlV/B4Xeboz
QZ5swF2OH414qYwsIRuuJJfmcm6evBfDNuPfmqX34P3p/dX8NXemessUgrB1aDvFixGKu2amboyS
MEXelHsGOh34T2xkiajeKf9/PIzITxYotPkPlqJE+8jpoq1AsfXmE67RJfVAvY3uHCnLyVi3NiDQ
xsAFF9U4R9khz2Sb14m7PEvrvWw351ENsIxpQeDuc+yU6djXwZ3t/BpUpdrdIDyNIuV8cAiKG4sk
qgdgwG62BeyI0o6rq1DuFcg364k1cHfxwF8pgeadbqjmweE6wTB2A8SgXDMsKS+XHUAekmWceR3b
Xjc4DvDmLsuhUFfSlAd/7pBnXttBBxgBnCOKHf/uI7sdEG/H2Bg/vaXfQOXfygyjBMrceR7pI8/k
AUjH1qW6cT/ErnYwnVFDxVuLg9Wfp9JWRzVekQsolld3kDdGtfjNPVCjF7NxUXUzBRwF0lMZeQGS
2ERzZb6EPPzrFH90X6aAuJ4X7xD9flnpWFlIHGdxaG0UFXXD0Wf/TU0YgPdortP3vhqVPqSxn5XT
BYI5F0+k45pzMDtK72vHb1NcG6WjCUz20AmK04pkPHj6kChLeXo9ODDX3AArli2oWZBLuPpCWAZH
e6UjiXLpp9ru81SOo1Im6FVrVRqkRGVu6ALjlohuCfLulJkAP1Jm5VFSR7JDnsleaf7hcu2QfvLg
5fzP/DkL1dsd6lhjTTmS7h0umUloME+11cfwgcbeIpvNa5JSmrIX6Sb30ivRG1c/tynjjey9dlSh
20MxZ1bbei5L4Jl5nHwvPMiCBNkkyxXapDwKsHpbKyvhyOAfc1sGhobAqJmu57LT15CyIk3rYE9s
w7vEnSxwSFq2lq4sGj9dp85wXkfTQIja75etI5De6cu0gpNTlWF4NTTqlzL27E1oxvAEVTxyhXWU
DznZjCKuv4Fsqd3aDpq0Kg9J0lUExVd6DEylm0LhAS7JsxtYle6kT0+9g4f2eXujUlxAbQHjNKfn
GRBOSgpGq7NWstFpe/8kz5JWaMuB/cMqStJt0MTw+NipdmuIUb0dU/fzkE36hLDobPcoyZRW7ez/
tfc6bvZTM9XZX5t+m0UOVv+eDxYG/JwkWSb5VKxEZByaCRz9ktyls+6LxF1davkJ5r9YYMcgnCGg
E3S+e/R083AN+VwHyLaWcq5VrXo2qA1RUOTTCN9BJw7E+18UeOnb2EueLwmeVAWuMJuVr878DLPZ
aNH/YM7OEiLXmGp4QKfqRz5TBrIFVlAdhfdYov+Q5I73ra5l7J3oRRO4fURtWPZJjCARkX/3R6jv
HFINAzqwtO1woerDN12BElamXr6sak4HzpY5931Z0lMiKua+nJXX6cuSfVfPqNCpMpKYBT9iA15H
OvqFRivQNzK/y5vdgk/Hsd3iI66HfIU8RHtqpyw4SFfEMcUzlSxg+0h2Uym8MScrXelCRNy8EzCL
+SDPkLICnh4G8eaPDmmi9zIjM2ZvMOvUUyrxkC7C6G930wycJQiyfOVmjb4GK5x+QrXietTXxsyu
cnlSQOOyyQa/3Ocp2De7eB1tq741WR4sUZQifN1l0aqitPCCW8Ir1fLyFeAvNTDgPAhY1OO2y5uI
DbndxDAvRcCtBttolxfQm3Cc/v8x9mXNkeramn/lxHluopnE0NG3H5KcM52e7ap6IWpkRoCYxK/v
T4ss4/Le+9z7QiBpCadzAGmtb1g5XmMeCNIWijy+L9vvFpP43lKwEfWterXigQ5lrfUrbQRkpYjH
KrAgg7D/c5bduQ7YAL9nEXyuU3+GZv3TnxnaqQ0qcE4DYJT4DVjoyOmlYDiFrfD3rZZHe79J+oei
GkAeSyJ8QhDEhyfBdy7Ka6gFTZy91wMj7fHS2xkm9sgtBOtAnmidnJ8brYbAxxjOz/BWyBZpUDsd
jmPNNpBm6vC0rWx+npEDQDiXK3D4sJWjg6ElQdS0zra2zN99asBJv7auNC8Ga67dOjBSe9lMHEza
P0KL/3CN0dcb7GR7lPmpMg7pQjChjOHkp3Z1646FWX+LscmAajB8v+FCrxZgtNSKIq8M7NhuNkmf
gIhNqzXJdOcEYfd3cfPqjObRFCuTzWZewlFnP2LVBJ4bPHKc4peOj+CYDErlpY2zXxN8o69NNep6
RXMcSRLmLTij4LemoxSFrHpaXZf/GYiOm6HrgRxihj4FcegnG3q0xZmsrDV1OlA5ac0C0gXWQ+hY
4amFZ8UJ/rFus6K2Z3EHKE441Z7m0ymy5Q5Ukoe4Bz57RfE0TOF0GErQaR1WaOuP9+5sFK9R3+k7
upPPo1WV4imBtCfSNmocW48TduDWqbDYdNJav9oK2Hs9OfADWEFOM/lpwJVhiMOfEAVNkA/uhmeU
vcEhd/AcBSJGP4GR8n6SkZY0qWrbz9eVeM6874NXnHify8tc/QFTaN+0IUxpCaP5NkqFoLjRyz2g
J3wFWdijsPFmuyhw32BF7T1VyKKiFFDHMwSPmhCoeN8s2uh9swZ5aUbvUXBmAAHnauEn4lkvDOpu
kkFdVFCoUeTspT8qC7mxXQ0c3Dd2NtCxVzq2y6Bn58nrrAbONwG0HCYIyeHXE0ofsIYMUiPQ+XdX
kCLrTvBOurHUr2n5SdUxVguwgDXWNDAHV5Z76Xj793OltH6WLXiAMragcOmBW2t0lQ7x7wRSrKqv
gz/ZLtPxs6YmDYS5M9xOUKVQAUsoTcceXYcoKkxgVqNblDtogKdB3TTQ6cYK55QK/rnMuf3LlRss
27SfrBcR3IVl+4LtCRQeYPV1AUgLDI/KGXHvAm/ZqzXoA0+O8apmk/YLmDs029bhqkez7YxjdlXI
wAGM5OTH4zpCyfk+wkb0qZlqJFdZZh2oWbJEgP8MbAQ1jYmllyoF/kbF0iGBmOlUAOzBzLScp9ed
Z87TsTYUu3SYJLZHxR5GNN7Okex12Q3RxmfeQNHOh0Wut4MJ4OuyGZr7zfTFY4oDq42VYOtMxv0l
yb06AK1wxp5ELHXu2AQvarVS+ZuWxzbNKME394XcErRvWVjHhVPsM1H8+NBPy+eMxbBHweCymKaz
+WajZjLoOdPFTJSQ4EDpGVtzMrLb7vusLn9tRKBBQWYLq1VYsoIGqtL/lPmnGkDTtXddo/HT0u81
g7ZbYpcBFZviGkGJtO/8OAX3oseG2lnNT+Lct5GMBesMSRGg0+k56WrY19RaAmcL9QD+MEPvzBAO
2KRrmJXOuNbxqAg0z4bdnHqEjKVmBYU1vG8ChyoO8wpKBdMoIWQGLArmuRm3eGBqeAwAeId7YBzF
xjmvgb/ist/PLRqA9TyG56C3cV3aJer9Q31quKHfge370oa19VoZuo5nM+ACUWdbrz6slwMOBdoT
jXr2tIEbCX/qushYJiWu0PdNbgJQ3UCt8FrTtEPcI7TJim7owJ0WG3I96td5jTd4GfDaOJ5Dlj6I
VABLZSTFxh0HwERnJGtbdxDKAVwbuisZv3Tw8rngYXY941gezKP5xPiFQjwASIwVjVjw194aJZwc
tcbWcD+ujaeqVrRGYJ/xvLCMJ8gh+uvehxw3jZpDDoidBudsGnXKNjybsfmTBsFSguh94cJ8Xs1U
VyuMcI/7X39HXcu15/iy8deRlsc7GkXpv9l7zgQeppoa9wDZWtGhMO9i3C3py4vHG+qWblbD/wTv
x4466auK2s9w0nFHntQ3nbrosMRCgQQF0agXw0ldj0bnviWGOumiInP6U9uptDhqZmkEBy8IKsdr
2q52yRhu2kF2AQQN4eiQsvra7rRnaOd4AIbaDViWcXO/cWulBErnO1IBFW9jK7/rk5sxsTKglet2
NNco4oI+g/9g/k8hv5WtZOpr+4JePYNY79HX5WcoSuGfocgotsDNDSts1sYOOhkLZ2gywMuTstnP
96nWhZSc68diTzGEsvvQR1yj/s846jMbqFp61We4bLZnuxrz16Z5MaNGfvIMOR4tp0tBCbblpxBJ
seCvUQCx62vBYLxG31D6ItJhaHN3C9dtZKfoe7l8dyPbcuaRD1/qZV5UO/2KvtlQQBDbmRPkJmaz
0vvKv8DwAyxsBXDxezgQ9dB92BMqBqIfe7+woicKa0ysRah/DsPNaZNDs2SHnJxVFuOM8mVvZ9Qn
INJxgwBCANPYEkp9wkUBIKreXUEOyAOtKPb37Iixcg+/+udc6SoCKHs9dKRsX751irjV1qk9eCit
IIW0okias8Q4UBhfQRteR746HZL+YOUAiOoZ7NI6rOGYFk37aIqghw7YL1JQ8gu8N3QA0oX1AP34
PNC4xh+cLHO3XZw0pwJZqnPFUd+WltnBLBvyMNgutd8grrOlAmYVV0c9GbQvNL2Om+ohrpFQmVBF
n6cnTgh8alk3N32X31RZL+5AgtSx3PPib2CjP2up3TzZcOw92H0utsLO9c9TpgCPCHAquG0aWQ6X
rTj725l9aVUH3w+brQm/Aui+uMYeFlPhBsIm+bmADtgZVPxwI5KSPdkeDDFQI/F/7keDhz953eB+
3zIH+Lki3KAKm50hbQeU559TigzYCbNoutXQ6/5tPtS/qtjCV73k8bYsQbIjrk3aQBR4MNyHstXm
KGLk5BNUqTStxucHDNa5Cd3+uX2mKn777pz6OSyjqv48ZhEetKW4sXne3RHqFx7wN2nutHekKvjW
orG401C+6dPO3XVSesHkQnQFZTRobUhWBqTIkkH24lHYgWUNWYOIJFzZjOmHSGm2UKxTG+U81S5S
7YHr24ZvTBsG68TMILYG0TOW5kLZWPpKHZSK3DxRKERikUNYZjVt9zA0fnSgBQyrkTJv3PI0k72i
FIbCLZbTQ5TIlWVb9XG+i2rmJ61JsxPdN9+6MqCjTvO9tWzZHFGZWXJ/3TtDUAJcgeKnCNsTi5OS
TqzfJ29Dbyf/k5iBDdGz57FJ++7EUBgNQegl/FrRTQ/S76sb2v9Ay7g4GE3lg/b5W7Ymb8YHaaf1
DXUpXppXGdWNZwButIokVvN2WsJURz1O/qbZABl8pmePXVZQHB3L+1Tz8Nc7mZ/oA4eTmLnzJR5R
9JnGsPC6r3tv/vipa5lAXwmmJjhDBw8zED7W+tD56yVBTEljgH2g/Q+/nqWfzihnTGcqYtQhXESt
JUu9NPFCfsBM+xpBl/W71j/pSGj6AdMqO4hhTL2NwaiEP5pqp6rdGQ7aXZVf22WjI4kRt+aGNGjJ
9YN0Z5emGPp4bbABusLqTroMjHTTXNpmxJ0TdFyCLcQuUMzwdDFsckhhbUjGcTmQjKOhF9fR1M2D
TB+dz1ZaHuA4lXxqcw24HmMqjjXTGlCfIThiKXD4W4Sw7Hw7cIGycmydS6xsTm3lHkjqOlUa2KSG
/dbv51m6jf3q1YvaFNsty4OgOmDgpZalB+ii+AEtgaFQ9H50Cabl87umlsld3icG3AX4Dwf+dVhM
WfJBL/wL3Z78CuyovuDFlm5iKmryimKJolsdRQH3do3q8uaHp66ly3Sia9HkZBL6jqIoxaeuBVlA
vmt1C8gEi8ePAgueNXAPKLgiZfsYOqN/l2VpUA4M9HqAifs1KxJjO2jGeDM/zuNQRqcoQ0n8nJqy
3sHKzzvr0GEMXM9xbsJhBNMwrDhs1EAICZUMol2Ll7KPk/2ghSgkdLx75czdUQDN1O3BuTE09/3M
EqashYN8JPcnPSgjCU2BMavOeW9qpwrFma09ZNOTjIpqhf2B+RO703EIf+pgN+HpAJZ1A8WGeU7t
atopGvB4ENKfnnyWVCtgg5sdVBiSQwExydTo5GtYWmJXV3kGdltSvRhFeqbX6ME1AVDs3L60YWWD
WY6dlQY10G9vMzURip1h+eneKwz+EnnI7rZu81gYeFT5k4kNlwEYt2HYkH3/jbwMvULbQCfOvuby
Jy5fHQ64IUEv8XX+OMGHSoJKBR3DNOq1R+zmBu1RS1lx7+g1NkMQi8TKFXwZpONWMC6Tn3IUfdes
9csDU0leFWZZkH6MGtBq8gqCsi4oOIGAg+4xdCGnqEAX/Tg4j2+tUbUm3q0InkFjby2HZ+8ia8d7
F0ljb5F/zoPAWbj1IPUBgaxjAYuoB6x17EekpcEg0zlT4l/s0W+ZfwATxVlRkw4qHg/LB4tZeE5C
+CfQwNbYd7bR3eFusB2RboJaJkhJyIQMc7PILRtaxdlXCHOzR4oAVO7oS1PcUitTSs2i94ZtpqwG
XACGKV7voTBpMysPQuWbyM2uetVhg0hF9VY5NLpI5DwMuWUeGuXf+BbBUU+5HyMYUtDvHxvWnzKN
7TmJhoTD3KI7B2+tuUW3lT8j31o09hb5D/NGbQwhUlrs/QQ+5ij6fyMVh6iAeK8uwEFN22Q4VXi/
16VazqX6bRX77EsZ4neCXVIEaQtM1IYQOiMYh4vs+4m6pUFHZkQyHTqw9olDSxFMrgF2v+p+2EBM
BYxDO5wTBjSaqCaloJcmvR/LXF2/ZNBSv5PypXGhIBXwqbYPFsDc72DcY6Sb6wmvCYJVv2HcTV1/
gavAeDIUAjyHlaO6BjXoQNeJhlasljl0Ha7DURZegEJ7zHGX/6YoRJasnOeUJ81OmhXbQ19BPAIu
rHgdYCobDuAxhseei8yFL+U0vo8gsnMXag+a3bOP14BQULwy1eOnqNZW5/HnNIOyZCOmV3rTrAy5
z8E2XuldEXphw2vZeG2ivIGPJ8CQ8cTDvY3yzyZWZALXr7oVlJ6ai8gH80kv5Jb6C2ifvgtLxgLi
yh3PkU10x8AkjLwsvOPgwDZIvYXUNYCjtTFzHyr4KoIGWoXQ91MJxLXqowMI9jA2YvfUKH5fZ5nz
4TpJUWlruGYrOe9Vikz+a8Yr1Gu99BeUjqtXGJCzva3S9NQM+1CsHUfyw9Qa/BXJ5K9KTuyWWYX3
AhkV6n27Al1vKhx7P8a9taZBg0O5jU/h1sijn0NdDVAthNrY3kKTHAPavMh/Z7dmzleG/Pyn0a0C
x/XEF8OM801bCfMkWTLcok4BHQMlz8FTZHiypp0jNMtKUHBOhg10vLzH3M/uIcsmvwzmBGcn+I2c
oEv7rj927ff9EBm6L9U2LwcJDwqg8XCyi9IKzBL5wA+wAWcyXUjnRuB4KVDBclhWepEJ8SYWFreW
CznHd/mHhHurQbjNnFGh5EkNQYQNxVGGYoEdq1gHlfb9MJo/UiE1lIKrjJcbPOtjlAOVYl1fV80B
K6PLO1bssrCkUeF2F6fzvyRxBv0DaCYRAhsQoBoqd2jS7soa4dZMo4SxplG9l9dRRwV/mEujBKim
udRM7AzuHmYKmoW0mjMdYgg0wrzZZkkgfMgNUGeVxuLcdB2U+JfIAhwYqAa1MNQApIGzCJYWmVEb
8LRXpzzODdzr7Xz9PiEZCm4eZOVZgAoNa6w32KWlxbBqlub0vkmjSEBjqaxGEx+FiMJg8aZl8j6K
2LjXxtoQR1CFUTSxh3sY+sl95w2AEU25HPbA7d0teQfKJlBegTU5WxWTyDbL6JKk8IH9vWYhaHiJ
1urIX0EYpH+wx/hI9yJIR40obsHF12aws2w5vOeiqHJe/TidIxI9BXBKy6JNDVjnamSyOeu1h0pw
hiJIEqaHXkvxB2kAUlild0D16mBFZnoo/EGZUcTFE8v15By5fb0bUDjdtV3Zfek39BNoLH7thX1s
DpLuZN/0g1JogArYmfbUo2pWHHRyIuQCrfi+uYzSlpvmUjA1l1GaK838h93u+ZCOHBogabfrzRi+
19SWJh+hia7UkiLL/LHkd90S9Vykh6oJFjoRnpCwpR4uocPXhuCBtE3tBTpwcqNBwelcd4LfoArh
rMeqMD95NWyLFGU77NKnfKjehzaqKE2hcFxvVk3ujBAQVfI1uPmsQHnDU9BHtXad90D8zO3INV7D
sXFPHUotDzk25Hf+AK4sBfeQmYbZFIrpHyd7GUQc8H23117bvgxxKs5DHZdPoeG0G5ReILzh6+Dk
ajbIrY4rUCTCKLf67pGnB61H0jzoHbjruRIfyzJVauV1Ko8T1MzU1KKDy2Hccn3FYiyshBJCGI4W
Mju3S4elhuTcy1kOCBh+eO1tfKA4mlPGTrkDRLdfj8BNTENZf4EpfbmGfW536QhiIatqOyk0BnJH
gJYCYqHKFxQKFGK5BgqwnUPhig7Fful/S9T2BpofHvLR5mFUex/DjpLHFGWxYAKZZ0cR0F/xL305
HWrRm7eVFRXxenCG7SCksQISwDoQ7FwkrgGJ7fi1VtBy6jJi01hNfmgeqO8tggZrZeNMEcs1XCsz
z74bvswR6kLLX4kkBAbs9EtW9y7qXrk8NAWkw+isfTtbRpezf4wTdWftYdRr19/MTEBungywplhb
6cDo72a/LEAwNCz0C23HKEtuy/w6TuEVuLjrpnerFVGaICuLzCBYC7uZvwRdXf/UWzBwt/ryriLC
k+wHZyWxkdxdOU96GDg+qhllW8lNpk326h0Ycj6lGuHH8SlrIbfpxwx1I6EFMQfVq7ZF+ugaxnNX
JUifeoMW6A5Lzj2z08cpG59Jd+NDPDwenrFelF+6OP4lRuNQToX7NfPumbIP9XXAjQteQvU7M3To
xAnI0XPD/ToOUDEDmJYCoqzZj9mgnWMHastSZifDh5Bf44zg+VflwPFlscydaEdYJatD1BXOJZG+
t6+H5Ct1waKNXVBnw34dJgLmBDAJxNaxoy9DUN10CG/SGXSYxkuPtU5oQFW97Bhj67Hw7UNmi/sl
bInF90lfW+ag9N07aNHFDow2jQTInzbykWm1p4tWwOumhvrHc+z54LH0efWdiW6jV1BVXpk2tE0L
Z/zWsUJCAzE1n1Kg0DZ9zrPLhyslkl2vVJcxdAZ/Xwl77eJFxjHtqU8dh7uIkuZ4l3Kndpp14pTm
+HWD5YwkYwJBEqvkEhKFKOAXkn+DahKI7C1zb4dQOIey14udD6+3RwjkwFxWkZ8YFDE/xKK84RxM
SMPytn5IQqRpDau6gdKP/mCkdn2qRPoLUkzGA1cHFkL2Ou9YuqeI3E26+6R+hfb8BOFWMepb19Wh
c6diKUJd0Xq7ool93inW+K95wnI1mmA42sHJDOvMpynQpYH0ljmAaGACgAX8D24MrDfNu57J62hu
KfteAMa2dGegUTV3binWyzIfm/n4MQPM6e5DhN/+5RrLX1jm28JsNpBSFtAogZu8B91ZmI/JC9TE
w3spS//iJRDEATAkDTxkiw+S+d2KRmmCgdvJpnUkZJadCVRIK8RaViR2DpCjmgMXpZ1l2uPfXtDN
8u5QlnAHpwui6vADyUL7AJAkKjX4u8R2WSgv1pTCQzxhLPgw0Pg+nhHMPiz9sajna8y8m2jQXezk
K7apGp0F1Jlj1/vvf/3v//d/v4//J/rJ73guI17+q+yKO56Urfivfxu69e9/oeKi+g8//uvfjmM7
0L2BS4JlMpt5vu1h/PvXh6SMVPj/ao0QJSIPDLvOsgEoqYath1LqE7aX9QX51W5Vq6xMb2fZBprp
kHxVTRUWQZfrmGlw5HjIkJPa17nJcb+IOfCqDb84A1R5gS2YttTMIuQ8sAH4Cc8h8dCI8QxHEfuG
WhVEYc+eHT7JMizuNfeJiQrqXPHI98wpndWc18VtgO8jo3FWpidQDqVxD+9Ik4K0MBgJRJ0rlKG5
b5zMykq3oc6wVXFYt/a8FNlh9TzVywL6ovndkGHLtNFso0bZX2Zb+M6MT7GVaBsLdWwI4k4/XJON
X+BY1wWNKVF5KsdmW3D/15TpbbLFVRt/eCayhNmPOvRoPPucQ9r1IWT51yxSwgGOC1ElHbbQqWZ5
hzEf5KcR2lJ9V0JRvlnHqLnfCzaAtqT0eJI6/OqqFJwM4Z4RZzZSgYZw9kab9dsSq4RDCt+ZTUbu
6nCVNSFc8Zr0rDxkUWij+AQmxpBacAQzZZDzEfdlsu3lKC2focsW4AOC5wPTvE//3ZfIdv/yLYJg
Or5EtmNYlv6XbxH0dDPcMAztABNv/zCvkOAZcyyF9+BPdVrA3eUX3PSAGlD7SVtyRXPo5K1TxuXt
hwGtTq8DHZw95gLkhxkfBmjGBMDox0ul0Ju4DSHTFYgO6sPTYDfngRnG3k3k2YkTcfbUoVa5oBW1
351SoGATCMGYRoc4r7F4nHG2Qwr5f/V9R9km30Gv9tpsc7O21tQJgNC1U1e/CeDAgJugEUi11Svq
nMPNNLkrAAUPAL3tcVOCdCsdEpXfh1OWt1kGjBaWApmP516OrPUpiyZ+Al6Tn6gJy7gYXHg18m5Y
JKeowCJp6U/fIqiPLkCXMvQhul7AbaxjyNxuL/vMO8U5AEGoIHqnsoqjream2Yr6aHRQIXT2IXhp
0hldwHHb276BXDl1/eNUw63wy5rMPighi3eUojCOgI8ASPCurTqp+e4AJNE1ZlDDcplD7SVyvuSf
l6ggvSIdUEXiQnwrTNAvOhGV0FZWp/xDGz/qayedtVBkOdFZpNnmnjvJnmYsc2kQfk9iIwUEvmJ4
rptKWQhoJt+Sq6arzUurDp2mGfPB8+UznA/EgboimCft3Kj42Y/ucGrVQa+yBB5Ljby26cy03GTD
TOAbKIb65kBsnfHdpQ46WMBx4ttIFymsbDxRLx91iOm07f7jn1hC5invxpeXVOHZt80z7yddq/YB
Nob2ZCoP2cUQU/5TScC2qCf8yluIOesceL9eB/evLKCaW+jaypNmByd4/rlh1piCHQS+BOAPKwCL
4cbipauyuW/g3JSsohrcY7M1MA8UCS5rCeyg2WyFUY2/8iQ5tH7d/wzr9mykXfcDmbm7MhqMW+5p
3bbVgdld5Y5pHufTgXM4pgr42+MbpLrnDogh/nFqekA9BBRAQ3QFz5qwpcqTek19NEoDEF+EDsdY
HypoL5kJ7FhfW1sAng1tnaBPBHaLted1Z7cr+nNYw5pmLRJ8rQczPogUFuwP0CcMd1AufUhR80HK
+i2azsBl3uTpZ2cY65fIaqYjLAXrgJqF1dd7I4QfCTU7cHm3uizrLTXxSoAq7atqT01Iz9fwLcJy
lpqThdRV040gvkAZ7rkqjcCVD+RFppNzWakYxxzaR9QElItdkKA/mmUMYb5JQyqp7bEGo1EszZ2T
7vg/qUWHxC2+S+ioncm8zAED7uBIOPXYNN8wxIG38Gul2NY3/K1dg5A6N+2JPwL6Ulrt+EA92RjF
gFhn2Zau5skaoq2Rva5a5Z8ZgUUTwESaQ2kJnmvIifIb6E08zqNTO9bQ8QKrk0ZBdu2OkPxqV8v/
KnLvvquiu7qu5MEB4+epdODVFna+tc3NJn0C3gcbq7gHnkg1s1rVh1ropVadCMbeQhKwmdoTVJmS
pxyAiS3P4mJDV6oSh9+IOPlMM+erdflawnHhnloaNJoC04qrA6v7TV2F4sU3830z1NGLlhTR0Syy
ciPUEsAD/LPT8fKy1ANfaGAo/AFzGGUg8YVA0kN0Jbdf9Sy7r123g6h6Jx7DSaiNhPUqUkce/+Ok
wZ7620S2kMPWh2dbQZoc2gmBxjTeUDvKrH4/eZCxVxuoOUQNmmZzP7RQxhnZ9ESvNePAWMQ5106w
NeCPsKea+znowQLamMJydpEPgeqhZciRVzHWeB6ajDNIm9c9AJhaPUDe3mpuCiO9HgDV5MehSPY2
yLpAIqoBlH6aG7z915C8dvFUdaLD0g/YcLkNfavdQccqX2s972+HAuoedZdP+7SqkrvaK/3AgRAb
9BaiWyihlb9srMgAhU6+uYMXIwWv8we/HPNdmlr6sS2T/oZDFANiZpn2DGNimMeoWckIcmvj/DRs
lq8gyVI9l5U5bkJIv52LIspOltNCASgzGH7DOSq5Hp7CK0AQLg6koE/YFGKzKa3IPeoFPPf0AVpV
ACdDjlyZYtVTZ6x0Tw7H0KrcG90rU8j8ad1LU5r60QXUMEh11r/kkNffFSZ+NXIQ/UuRi2ljTCFe
vBptYx+4Ca+o9zkAFHYEGPZQ6fJkZkN5P0UhmNyqoDwZ1VcQubvHlLf+IRYWTHQMx/iij49UiY7H
9joxhjzB303UXCXnqJv9wVF7w1wfkOuuJmBf1VZzEiZMlfrkQoONSjpRRIXlwx76oO067hhcmiFB
HMQDKy9t7su7aQQwC5BIpExKKOPTQBoOoBMk2FbhZxKvbasAd0xVT/H0K06Q5MeiRzVnP/fcD4Ag
4PfUVYxtvDbVBGpaBstPbQ3wDMVqwkUBStW3oZoCO7BNVBnigYfVJ6VoBEZVvpxEcTNCTLXtt4RF
ai3sqHU7ucy5LSMV929dLuWzWOa9iygN4xYLty82pJDxEWsuMNRMQo8v8jeOPRifWFfvKOkDGvtf
IrwYshyjptkry4qie2T8579BrRGE9BKQU3ol0BSJ7kFaox56pU01OUEDkYcl3UwQ4xIeHkdkxDfU
T119NCItvLSXEFPAksFHPVCIVy2FdwydJX51PaO+AdbX70Y/xGlpau5bnwT3x7Ydjk7dgnAGF8MM
ZMcwOzfKv69t6/jQFcjt/9lPgx/6qEkDlgarWHt2RYiHzjsv+Ppmitt1H8EBZOGjzlq7TR/eNMBV
0/s2f6iebkFoyTbnz5gGIB1nBY3qm9OUS3t5iwESusbMqU2KMTJ2AlG7DMiHkA65+p+W5t/1SeGv
smYYj4uF4YcwHW5W+yEMfTjg2I+c9+lNryTomcWbA7N9550sfYWIKmXQ2FDinhSRWN1e4dahv302
1AMF/DoHm1YkxgjTrk24h3ZD7B8I8Y7WGZqo3YONes6DmhSqx800FO7fTvJ6+4kN3hgMhTHwHfL4
gHmzFGhpatdCT1bDKPNbowXkChYQGtxZALS3lX2HaZq3/mTUz7mTB9Qdg912LqYKnjcqKuvgJEWT
6KHXJM48CW5D5j6rJDJX0JKAYbsndqGScu6VqDOdGVkgnBp7yrduPDfcHTB4I8jQCF0GuLRsOLyj
7vdh4I9rmPoU4dbC821at54FZAt0kJ1uAJoZOddbN+/MXRcDx0BlomIw3jdpVJOZu6aqERDdfxmt
u14EV+5A3aRiQ5VNiIE2SQDkWRngpj2y4jvdG/osMm5c1Ebw1GqKdTia0ff/MO7KMvqe39D9Zpmv
s7y96YuiWL8fh95GAm+62rj5MN6d/nF+F+VKeWt4Rq3Fvg1HHe9xbFo7auptxG7prMEHJmJNv1n6
bYg2wr5X3soG/PkVxdaTA1uf0DCCJu2hoLRcNG4hQD1Q5J8XnAPfLgbdm7NX8WMEjPKz3okSaEKc
ucZwPfPfzj6M5qnvzXE2aOQ7J6/1VQ6NogsKV0gENeawBoUce5xCi6eLeedi6eeuKcJ4iwCVEBEA
uMYrV/Ml9lLXzzV3wWBSiQJ4LHt7l0OOTSUQSlRh2MqtNPc/91GOQUDbDEib7jgXuUBjhbepcaQC
13L4azdVygwxLNF25HWnwhcnym16ooDXUmeawSwgpE3jtzitpwN8LrA9MMye33hetpmbH6ZQk1Kf
dBZxfZ6bRMzaj4XrrBovjW/yEY+qHhvrT3A7gu5aBy06yrbBmw0in2YDVAbCUhVG/RQmhB1tHc30
Dl07iYOh5ZdlrUpL12X9+haxrHKXCOoT6hoe1h9L/3zGh/GGzmDCUm3B2hoDR++i/nOLhQ0hxFg9
wvM4LFGWUCAy7g/1rYSjt8wqCFO57vQlnYRzpkHHrOEgNQHLT/izWsUCQH60JtjNBD5iRW1eY+MU
iUO6rqWwZ1ZR1LcJM480k7r+Jj4VNvBHPhZJyAu/4xN8rNdT0d4QmbnqG0hUUZMOCwCAmprZ3//n
dKPJnA/ZRte0DaQbDR3PIcN3PBvj73LWXq+xCEmrcj9Obr8dXWYcUmZ30GJFbpEbcpvGxviicJ0H
uOy+64+wNn+h+BpynEs89fMU3Myy0+yga8EsN53afuVNW6MyhT9Qu731ahk28NlR9jA2MLDM9OSk
1T7of6xMj3DSgIeOan6YFPUw4Mv0fMdaF/SckmPd2gsXZbU4uosAXwpArXQ/F7F5qhUclHF+BF+A
f4EtKgp7SQJ5TBRX9qLVXSACMClRk7Qs8eZJZhVuxrq1D8jRQjRSpBrsrfzwuYLhk67k0IehYLvM
zNstFC/rz1K9IEPvH+3J8m68pmcrCqPpli2u07Mumqe3YDjM04sOi3kPAjK7McYWZB0NDruYFRxG
kJKsPrVh81DwMfwJONYGCWz/q+lpBVzqmuk+E7a9S4RpH5jWs0s8Di2UpUDrFLoWb1xA2ddw6QrX
WPgrWpIMQSfnYDdxsLVkVpZ3yBQaqJPzcA1B++IOBKriTsBL8FzEBlSuqjJEoSCTd0MO/HTO3cvc
N5RWE4RhDn0XG6MUUkGZ8sAmOM75TMM8sN/HO5cBNQGZicvcJ5m5EZxpP1zAGoYCqU4IVaV04iOh
/7tHAFQRw4v1VAIWc2MmqSmOPPecbTnWSFFRJ9xJxFpzGFapk5+cK8P0goKV/NzLFunx3n2hWkPX
u16QOHp5JoQJYl999cJ8K4Z9+WCfqJWHvbwL7RC+j7XvYoOvIuj1l65zSiz9Eql3YekPp/TddOoP
UfN5Nz1rL1l9T1sZBjEsWNzyCKUMbIVkZMa7Ggi29aBQqq3J+f8n7bya3FaSbf1XTux3zAUKtiLu
nAeAZLOd2sjrBSFpS/De49ffD2ydrW6wg7yaMzGhGboulMvKyly51n2gWLunK9Lyjd8/OLxXK86v
HzCrGQjkELryJ0aBzqiDPSJk9c3hn/IQcv/92l7i8DmKYpshMDTv9wfTEnz//bKGpWWvztWbgvDS
DfXm+8NyOPzTLgsj6oPUa/tE7iixY/H8873Dinl6jz31nojWPqic7cGsHkwiYJoYDU2YAw/GcZYy
v6iVuX4yy1WaTvd6Zm8PHx5+0BLjdBuZG2d+cLDNgTGQ1YYY7/rw28Nfn2vCWYcHADM83mv89cMr
Snja3WmrqaniyGqS4YOvSFeJfhvYzZdW0zbAqknEGPfTU7VgHWm92yxMOvoSTqn1qtxRt0C04Z/3
Dv+vMqo7SXwxWxaz5shdO9T5ldXNXPKe3jss8OUTJB/hgdOi8PbwQV9OX0O1sJAa7NOqiS7sRi+Q
uEzkO0pm9Zu5bKOnl0iI2fdaWO8PH6poR75bQFiZnb07vNNKLlnKrN4dXvHkrUvJiHZ9eAlRfbTp
2/TXrwmmVTvRJCqFc7SUS1KhgTqO3uFl6lNDMeXDr4aHpeGkbZ4aPnyjhV9ozvOnhq1Y3rb/NMzF
pYV+YaZ4jaMUtQLgqkHzTEdlDMFl/v7goK1y+MrvD36/Vy+Ao/mfXxhqiSZFBCa/9qrQAqJykGL2
RecdqkOfZJhXbx5ojw7vHf6BuezXt3+/Vy3zfGYx2ebRYrJt3eQYtjVTiqPFBA6WbJmtOxdVKgXl
nHXwqGEYRJ3r7/95ZeYq9P6KePqMxPFwY1bODzjY5F0xs9+JuO8trZB3JrGLxU3P6+1IFefm8Obh
Hxhg+Dis32uZ2lz9fl+jeuv373+/z0H462/kTaCi2QjXX8dZGQi3K/Ws3Y4RkVs9SK4yx+oHz6qK
9wfIrTJRktWM0eUTHtd3nKeXkquMK1BH3R/c8cM/Q6/7XkPOBt9gDvQnVz4OI/O2Em+7Q9bVqUrj
jbX8UxitjzYj2I7DbyPNmcFeILy7ZLnLigigAZcrnsoCwRTEHo9ez1NhXJaLiE1PgcwFtF+ze7CI
K9so2h6IYzuYHQWXUfT0ncMXn1lbdbGnhx9aifohs4V9UWukJcdQ07d1qUMLw8kd3JZACG8Pn4jM
1rftAfBZKXDmyUT6u8Dw0bQN1PRXhYARJuuX7fJpE6vxO6hD3dEqPxbBbD3OuUE55qjZXtGV05fl
/TjKrce+qKubwS4+WY2EbmS4RZnHh74IIaAxG/KLIDadjxpKkhQBR99QR6WCf5bDra3BXqjD7+YB
R4y+zX737Jdqof/6pU+xxOELnTRIxlTJVZnBKtgvQkCU8NUPiOn1kFfBEmgsM/P7vXr53kEw6PDl
39+rrvWmCG8Q0EpuKNhLbopg+PXP7/fMtsqvfevd4bPfb//+avbPjw7vzar/4bBb/88LlEdzQH18
L8qpjqhhW73879voOxmi4mf7f5ef/fO1lz/674sfxZuvFDSuv/TiN/zpX01vvrZfX7zYwinSTg/d
j3p6/NFA3/0/UJTlm/+/H/7Xj8NfAWLy499/fS+6vF3+WhAV+V+/PlqQKzrH2z9Il+XP//psef5/
/+XWX5soXX//BzC1f/+FONW/hERfT6qmZmpIQPKnhh+Hj2z9X5IDUnBQoh1kQyr213/l+Ovhv/8y
/yVUEFISOgxpapygIGmaols+Akb/Ly4Z/ADmZ93ShaP99T89/wXCeZqP10E5L683pgXwzjaFDoG6
aRnI564gObAWt5FdzSGV2mH10Rm1ejNXo3nVycrYOnMTnwMBaS+NuU69qaqbyGdJx1K5zKzuU2U9
1U4dhCP00DKHArgbOIU2UdqHzi1kxSHB935G1wjZEMMi85S0cerafj8YmyRVgFI/m6pXQEmrs0UH
SCIwO0LYGulAcXBknl3viBUUeUy1ARG+OBSuFA0cuJNtSi/ok2Tz5405oKAsS7VUsMPLwzxrLBi4
Js6R32O8sspNyb96fW9Y28oZhzPjvOqXYXF7sFVNkJ3Rgcg4i4P2rKmafKII5hmxrAac9dAFwaXU
0ihxs0B23uluaStc19KYbdiqI6mihBN3PaektlsqfkFYD7PZ7JA8nLbDHFoXwKCCXQZF/tYinH1f
FZRXx05nETWJWkp1hs6n/r0mLmihAHL6oY4GQBOmCXiOvaUaqr2+twcmkPUMJBhqGdP8Bd14+xJi
imaj+n1xZg1py2A+w7UBRDJUzSR2YNpsY/bky8FuJr3RuiyFFGMaQJehMoA4ekHhDmFA81H4Re5W
qQMNeKMiCjkWGnfQLn8T5SXl70507nlWXcdHYlML1plpCkyHiV15PvdBMmZzWrSZG5XVuB8Kbd50
pADdxLGi29OjvO76U1uYNVs3cPMNcwFrPVtnImhG5Dn1zGVFa6ZrNEYBfUA/UEDaoChXoXVLsY3i
ggdq8v2Ed5t/GmP4RE2jaHd932TtmdW4GJBnk2Gy/ngcoRKqWeyno758otIwrb4jQ+2yaPOHro+t
N6XU7TOtvLSbjK1ma7pjmthtjKitL1viWb8TK3NM2DlDN4K9a9PUhXR1rSr3Lf+5yLu4vD490Kte
GZZQNRaWwdPjCAtz3avaSmzZscXwfIlAdaNzI6PCfvdnrRBuB/iDHaSwC6at9UI2E7zXoIDdxFCo
+ZxagvM96M3H060sZ8qzGTKWYZMYXmyGNFTKnl+OHWRJOfph2P65zKPbzg/sD5Kk562VoAkMs098
kRLBuYdeSZ6ZtYMleta0JaRmYg4sqZuqKYSz2hoDsPgqEk4GpyQ1UTNJuL3w22+OGXEC+pRQaun4
BZJKWOCHi7KhQi1O4nqf6mPkhaaM3FKRZw4FbZm6Z8+0DAeHgmOZ2BC2rbp6psjp1FlWLCVFFw/Q
9X8Glq1tSju8KZR5GzctNVKzv+21aN+G4swGfmUuANI7hiVtsP+GvV7HlWhDwmihO1u6tvP95N0Y
Zt+VDCiQn9ebNmEO5tS5P70CtJUXsPSZzSlZbAb22XYWE/Zs+1S1LFLUvVOqKcBwhl2rlt6IOuCW
QmzU5eYKWt1cWNuS8ppLQ6gK3HxqdOnAlbg//SirjbVcKIW0DENYrEXQAqvFWM0KFNgC3qIeuO4d
FJ/DAxJmUndPN7Oe5aUdneIDANAGWnBHhnIOkjiF7qQBxt6Xm9Zw+qvaJFDrlEa36wi1fp36xnSb
mVuVYTEQ46yeCWYfP4OO1eJYcOgwzpdcnVNaWGTl1GU5zp6sP/dqb2wEnOKbXh3rrV/nXMww25eK
X9hgr0bKcaPh6vQ4LIv52WJfrLMtOJI4mDktHWv1CHFiJsB3qxyoEugRMwLu0Vh+faGjO0pNYAcW
Z8zivVpbjpeaSnrG9LxyNIKZYRB4AA0fdL3uRrWxLbWHfL2I6yuCINy3zbwuZncw/PKMtXmtMYOz
wVwcMHyE1dlYxjVgytTvPAPJe+rMRL1HZ9t6gzWozyyvFSZ6OYYt28SYLh2zcKtf7idSqXCpVC3Y
1SoGSdbHumO7sNjVn5u5yP82YYu0LgdFUrFyej6PHQBd6HhYJulem4uKuuyvZzsZlcq2obYNBIzS
q14mQEeZBhLmKXm3TZMpnzjQgq1cKsTyWVU2HTDzzbSA5HMqkj6ffprVMDgCR8wiSiRU1bJsy1iZ
0hByvjLW4U1qaq37Hg+19q61Wv3CDxYaYaP4W3aG9fF0m0crejX0KwtaSrXo4rRj6Nl4Xl8MkJ8m
pBmmVqTXSAKTcs0WRZFAbx67JlLObOqVI/I089ypOEfJUplitcjssshFNCInAG+h9hlWIm0P0YTz
Fikx+EXUPj0z4a+0R5CDq4VtCYdr42qI26mKo6g/7KAAhKxe6/BztaVQOSohfHykhE4Pz2wk7ahR
fLrDuS1MnK6jU0pLKaIvJmDWUtYKPOs+DL5TWMpFF55cfGDO1C9Q3HwfjirqpAjOtvGWyJHYhsoU
/41zpStXtt0aH7jJQ5g4CR0hGQqZzj2oODZv1rITdMyco1rr2WhnWMmDCTSvkPGM6KBRfZjS3N4B
stU3bdar15EBE4Zam/HH2Z6K21m9HQVC9/To4vS6PLI+jBlLwiLwIEzc85Wps2tRj5oW5a6CXqi5
EZVpkHSa4JzfOFODUNX/rrnVOkwJvRfKBJEzF/xQdaMCNGPajpKbwDSlZ3ymlddydIqs+lY5EXCS
oeQg8zUqrqQ5WtBzG21fuMT+xy8jOD10Zx2/RIpG1/Ize2Dpy8tDDNcR/1jVJFMtxMoZB2SZatUU
5qz7ZLwRLVTK46DFD4leTJ6uwH/TOqO6PT3AR44KhpZqFxxEnWCNkKuNh4pooTjwNLl66WdfYSah
mtqEfqk5M7ZH9mw5oTlDiCw5xJis1USGvumkowIxRgRVshJtNTEqFKWa5Db+RtlIZ7uhBpJvJhOx
wv00jUq4ycKSK93p/h72ymqUX5wsK8OayxIR5XyRQu6j/UyG3LP6+CbRBcVTVMXZaR97vYxVF0rl
fdMXf/tIQousvE1zYjipo30rm/p7kYkPpZzzDQSd8OaDJvYkwulbvfCXukgJ1y/iX24/a9pmUqxF
TKe/g/T65nRvjpfMMqoEBxZPgIvVavaqYoL5yDLgZ66BX4WtcgtHcVSomTfUg3FBkGs649i+0qJD
jMnQhGbj6KyDTVlVSsWQBMNNZ6CwLWu78dssEUvx4kIpv2V+Gb5tB4Rizszbsd0R3FSpd4OQj/9Z
97T3daos0rx0ZV063ymL6FzLaIv3ZTudCyYeL1X2oSZ1hxiqajrrQEfb9zYy80RXNJ2sAXnzZJf0
Vb9PoPDYNnD9IDJPfRLsHzmcJ9385vScHluhxfVxVNUQpiD0tTIDcFsYeaezQJN0EoarmXrwxq/C
6K3uzGhKt5blUqKBtux08R80LHCeVZTrHLk+g2HnJ2Y8YQqiuRA3MNbcg97w7w0hyJKWsf9FpqV5
55RVcWZNHZ/D9Ph3w+vYSgNLnzaUofA0Px535UQutDGhCwFyPm56GxLL0x19ZS3pLF+53JuIrq39
OQi8JsSBG+w8sTy0APOU2Czsm9CdlWfM3mvmlZ5ZtuFIwb5ZbVCR96baTHlOWFaN34ZzAso4H4Zv
pzv0WiukMQl9E6FyjLWfDjHo7NQ5pdmmTM2cIgO1Gy99oxmsz3/eEANGxEjlbsDqfOmWp3Npq3lT
FG4ddWp7X8R6ClmFRgHMmbX42hQtRg1yCJYGBu5lQ9JOIV4VNZS0QzlrijfolJB+ykNMEsqXjlpn
Z3r2yq4j/iVwazh8uXCsrjp9aTXoj+PX+K0/WS5gJzBO05ACwRDahQrTiqu1ItkothnfnR7UY5O6
bHTpGDZBdWJxqzXiO/E0thlrxFAr7VMblvaHQcvKdttONawPY+ootVdnPi7o6YZX+26513BoEF9V
TYswu7Xqc9aO5YzLk7ulGvkX5Im0W0DkMQlx+EjRTukvT7envdJT3V5WDue/gUOwMm22oeIdhxHa
ETY4CghOLChYrUCJhasbBJg9LdNq2OW6SAEcHdaAn5GZm1D7FclELbYvpshTDar3rtNCIK4VKl3y
SQ1Jwt5Qg6HEnl9Z5+KKr95FbQ2XjDulg7ldls6zu6gWDiP7i4rkcdacCzMM46VyG0m3KtO8ou60
C6lY4XXQwu+gUlt9FxOzfdf3lnHbx6Z1xmFbVsPKf+FCDpxqye3p1nqvJ4QKO7jxmbS+zTdlyMUl
UhMLkqxort/U3Mbhxrao458N/SLK1HNX81d2JqvGsIkZc18jCPFyNNJ4GMderUpiSmrsiqbLPzYy
cW6otenORKdf3ZO6QWe5EToExF82BRFlEggLhxhtKQiVizhr3cIxU5I/LQTbhRrEEDBG6P+q1bvT
S/X1psmjUtQA1Zy+WqnU3bSQxRHutyc7/ylag+oImYQfwAnlXqrBKBxpar0HNWlu/nctr/zTrgYa
OarceBR7wX7JmDAiKAEhvmj+NH4RoaT4ytGqh0qYhNRPN76O5XH5JtEkCS8RAdAdonovh9yuhOw0
7nFuYPZpsrV76KSAfJnx1zK0aQ7QIMJCZo4pdDFo6VdSQiEVb4315wmXF1ZxnZpIdDO0egeDHMcl
0nZpDf/mTtMJPJ3p86tTLbmX6FT+q87BaD3b3n0Qi6g5uD2OEX5Iy2Dcz7BaAvRrAeUrQ/wOuQ/K
cIapeDw92s7KAJMXVzUI3Jd8Bbb4KF5dILlCsXBKhSV0T1Gv77hZuz5yge0weC1IeSMjFRTug+mu
7j/p4mMKIxUkdbCwbIbeALEZXkxxvWksACbtg69N26geXKtRSZca4JBMAmbWlTNbH7p5TjbBIvxm
au+bnphspHxfhEmsXOxILXLMGF6lWB7T7koOo6pEzXlqbiO1gFsivBvDFsGHZgcZ8TagUhPozV0O
OB0Zhl1YWvu5GT21zTY51IZp3LtBDJYzq/cY82++r+wkuhJDBMP4cAttpFr9PcsH1U43eVC8sdUP
Y3whh6+i/dl1ABLDftPDZCFDA0pRa+vk2jaZ1MsBGRaNoJQPR1gBZVAh7luohIU2wf1hn1kXK0Nn
gc0mgbGk/HSbcOvaK820fK4HNfgcVnkMRFtoziMBYDO7akqrP+ORrhw4SyNxoeosQK7/Aud/5QLE
czSPkVNOwG0zTWwNWc7l1giCSZ5JzKxW3FNDS5YMj3uJ7q1MKiSO2WhzmJJxsrLqvpLmpF0M8HoZ
t5MSxMF3pDUi60wQZ9W7xc8QtqkKx8Cm8D+r3nXSj2Iw3SAgdG6OHimRCAG0sNC7M7bzaMoYRrxF
h2gG3j1poJfWy09mXxQ+tfR2BwW8QnBqC+elsrWlmHen9+7KlTkMJEQ7MJBiMUg6rpoijGnagZ9O
aJmBl8TzVz8Vc9hdOCayr5HpN/tR9NYZr3jtijy1SgbVIjCOI7WGRJi1EUp4vOigksCCGP4wu+TK
b+r3ICSvori7jar4Y09+HmKOfptoIcJibV2deYzVfPIUhP+kihdAHJDer/peLv5GN0MdNZJWupNl
m13PYzecaeV4Mgl02swi1w1VZ+28nEywPm1cGyORviqjkq0Y63dlxImYO/r4+fRkHo/rApwhWcqV
g0g/L162Nac5vMxA65CWUTwWGH4kEYwctrsCtoM5nx9nqIRdO54eQhikklCFfMIaf55+jKMeL0+x
YLcIRhNeXVscgAftOJp+5IkyMBqkVobc9+y46jkU8gkxi9PNrZcwkTgd/98iLMe/zhpsoKZGQS2C
hqRJ0sjbuo6uUDjKv0e9ndxW2WR8SaQJQ8vpRtcGaGnUMMjPEudcwAcrAxQH2pwQ5x48c5BU4ata
us26oPIi3Q5x7evmTCfXOWE8Gg52kCtc6SwivOvFWkFTwzWzJJNRo9UENwlhcWnA3KEHG5QHd7Cy
RS6ZSYpxxp1jjNNeUwNrf7rX6x2zPISDh6FykrxyliAu3vZEXEgQDpMJE5LvX8rC7z+dbmW9fgR7
UtLVpUgSi2Qtnz/zZHx9GCxdMeACKSOBQKSV/YiB1+zD0q/PHFjnmlqm+VlTdkRALLDMDC6TjksQ
/Bq7rhoTzx+79MzYHS1TDisVYwOebkECrSN/poiUpO4kE2jMWuShLxp9DrMp0QCd9SUeclNYSKhh
gZsza1V7pZecxiiK2mxLQIWrW4CYCHZoVExDy4pMi6qmcIwQiLiwtcxB7KEePClQiSYl0l7msKgl
QIRhqcqr1PL8wcCZKnofVBZ4NX1o5fZPpxsDDKJmQXpaZGVW0133iUW1Pa5aLsPuMqlR9/Hl4D9k
XRaccRteGwjwBRpnnb7s3cWHfjbdVdaExPbJjASFoC/ISm6r1kA0I03jMwfrq03pZJ1xiDUcsFVT
USUrS+u5/+iy15diaf1yIBi0rVELPtPUayvLeNbUyi9pSa7UmsIAJnP9th0VeNrQufJQxPG31VB/
N6vOf3t6zpanf3Z7BykEMpdDDZfSIexySEk+G8jS4CoFr83oOfVo/ZiLNKHuzNZv7CxPdDaT3l0q
SIl4vV+l3ummjywvTdtEtyR5AoAaxmKjnjUNbURUVbTugt5VPmZJmb6LiAM3ZAkg2zZ60MT/wfgC
kTQJfgrwX+sDJi8JAVE9l7uiSMoPkU2xAYCBRf0Tgl49srqFJrZy3p/u55GtxZMmQWA6AIAcSzdW
J0wn9IQoFuF7wIrhHShq47GOa/EftKIRmsBhwBvCEXw5mkACBFS2lORUbaAkZIAG8VYzlHPp1lfW
i8F6wZpLEyjV2nXmQCu6zE4Kt7Vq0DOVyHf0DY4/J/2BbrX/GBSVsi1CcJinR/EV2wf+Ag+Trhnm
guR+2UH4EJm0lOBL3M2i2nSBVaKZ0XcTpYOpOYOuGpsr6iOayRso8/w4lul824ddMW+SXHaPAFPg
vKqMabrquix7oGKv+sMYwRPuTi5VtCCfIbdfbMmzJV07+WDFJscqyWgqTwANWObWjkF5n/Eiji0F
GAiMESHa5b/ayig1QCSQTyBjIOzM9pxwNHZx7gMyd/UuR2Gg7YJFTBk9V/uM5T1eAEv42+Qwx3kg
XLCahoCrWW/aS96LagA4+ZBYzi6CDO6Ju6rlyrgVjpiLe9OuJhmQ8EdM7cxKODbIhyvV4pIiPsh9
5+Ugt0EOBKXk9q7Hgw7PrhZuYTAvL2D2ys8M8ytNsdKW+w33Clb8yg23KNghGavP3sCZd0H5ZfY5
yhUQXDD+l2e6dWwmlusLosRkTLgHr/1CKywItpik2Qa7s65JNgSPZdsr+9Pb6NjocrVf7i82wX2Q
NKseUfWW5kMpCKUgwjx4oTJEd70ipptMI62VBWL6frrB1RASQ1qgLAZrBkAgF6hVg/AL+Ij4SM3r
uAbuCkQwr/QEoWbhxOewGa9tChNsLzXsEPHhY79cGI4a5xQoYyFGvQPpl6YhhQBdUE4Vspx85mpW
kcFq0Ezln5tF7qCsbBK0FLSQy3vZ9FBWMJ6U+COxD4NyX8N4O/Q20gwDemjwFy2URJH5OJp9+f70
+B7fJ9jrFs4gUWGgpkdrNEzbVk+yhdVjgg8nKVr/CzJL4SMhqdhK+m3jxz5UMmng1pmUgtwKdlMb
A+/0c7y2sPCIwYtQZmI664NhRkLEzKFhJX2CRLxuIJsZ+XZwh9hTd2fazZ87m8D/GHPS0hys1jpw
lGIelarFAvq1WaOYZ7bwqB/q4a3p4XTXXhli2sLRJPZuMMJitYadojH6RIf+SnSJg01rfxZ6Gt/G
pfKTgov0e922xU9ftSIMg6bukV6GGdYxzsGujtc3j0E5DZhWjZ27vqpaBu4/wtg8huYbX1Qoavd1
j4oIC3P6DN2leEhkjBDWmd4vl4qXLiKBb0JmwCy4uZIoe7m2lQ4gebuMtAEc7AceCPXGwZyR7zFV
oK2avGiCMdmMYtHKsQuMcDKLc6zKx8treQguPQsoCh9qdfOZIejEP2d5DVbi7NvGqjNXK4j3eDCK
Qb4VBecgvCt7jJ/ItZUwq85RTnXN2vbnwZhDH0QAGWJskwpWI3uj5sgv/OHwYiC5jGMX8c/0BRq/
Gt5cpIqFBuFCwVlIBZ7aAPbsJAyJg0xVrt3PvTr8DIPZ11xrSNBYpjCpy1AqWHIRp6f6qMvLo1Ct
YC/PsyD7VjMNjjUkk40GPLrgqJAncEVchLaODMPphl45FIigcXVGzpJ49tpZlQ409tStF65WiXg3
Ruk7ZSSXPcS2ecblX+/d5fzh1JGEmAlC4DCs/OKgMQ2rXWrkG05YrwcPBpqTwvq9riPYRe0llF3N
iBKeBk0hNT5USJDbChE57OL2z7vNpUWS7mQXL4UhL8d3nLQhKWy7gGbORrfAaWMXkm2Yr5NRP9Pv
1X5Zus2NDi8NZwJg5JqDfG7RIytsyVQmsyo3quzA6NhVjSxeDpkqVFilCdXmH08rJpbrOGlpYobr
U7AkWlajK124nW21EItVyFS7HFxt7IGsts7gkl5ZRERGmVwKS5ixNZSFlHwdOujds01EtEvTZtzM
4ZRvYlTOz3hNK8t7GE2ui7hMIKwcYgEvJ86wJmeGA6N0Y1Md4k0k/G6D9FR4CbuJrb/xk3rWPlSD
NM8c7kddxEdjLcAhTzUldn+1eNOyVCornqJNps6owviKj5wycF/T6Isz5/dRF182tXYMC5SoELgQ
NDXAASph5rgIs3i8KPrJuh1D87uYtT8Eth2GlTIJlRrZ5TouVt2TdRM3XTcIL+rC5lrPwvwiD4PS
a8fC2Zhoje5kKAAtxnbzkKWtuD+9XNfJ5aX9pWSZAi1GmI25ukkkgOqioAE3249ze5FSsfsgnEpu
gZcXO5SPywviisq+bBtzl0Uiv3ays07rsnSena6HZ8AscY0Dw7TUlr5cWtS7dWkZ8gypAlmhW5la
yBwkfnuuNOdoguksdZKU5xCOYIuKlw1llgoprO3gHcOyGV/XaupnF3XQwfsf9nn+XvajQj0rlBh/
urJomICLAeJMw2Nbw4mMKop4GhqGN0Bczfr4CRzVo+UQQ5MOAu54MxenJ/YQaVwPKs1xzwEtSY5v
2VfP7uEwrCYBhFsgJq2h2dRwfO8A8wJMyZ3R7cPhchIARHOjSjZVafauk5vCs0epX6Z4ervQLtE6
qAr4SgPjg0NU/n62/cAth4J7r2bGV50abIK8sLeTmLJNG43wa3QWDJ22fec0GfD37j0BybcKShOu
hS/BoeJD7x78hCY64UylHjRPlGBj46HPhfOBJOdn6kZmV0tybd/m1IzNUdBflYtnoOZm5wI+/BZ3
JaSwwzdyYN1maIxLwWm90ZsMvjb9fQ/f6GBbt1nc3kc6nASp3CU5AlpQn3vCnBs3itWHLqzvk8b8
2CJOvamp1jg99kcma7nvUWCOxTpcwlYxzIkciy9DNOs0H6UCr4IsCxJlZ0xdBLTDt/9BYyQwlkTu
cu1abZ6aIAeMIYnu+eoUKe+i0ZbhNSxIYfkNyiM5/Tjd3GtbiLAGppjoP7mN1T0ghpIyAP+Hq1Yl
qGG3WtoH20YdddZ2AuUBOAGjEu6UNRAqn276lWEl77jU+mCnYUtYreiJVANy3j7lvtqUb+1SNeHR
LtBh6uL8zO55tSmTnDVeA8n/tcdU6k5iDI7kmtG3EOtOZUteahgfws7Rz5iGY+OHt0CXGFAsH27w
y30qu1gYMQIfVFMoUwNtdayhVDm13bmsG94rf+qlScD0QGBkEu5WiZmt1iW8B5Yf13gLjXkdLbzQ
F5PSeBw2nHa8dqBOyT7m5adMr7ZD+7dfRu6IcLUStG4F7kV6nZQQ8CIDktwx7a5SLxmtTe9cpVTE
Nw2RN+VdjaTwPLcb4ARV8CVg7zux6pFO3CXpYzffO4uA+9hv1DzZ+giZ2tvUoBb0Up978CMAufo7
kZN77BBbbnZqtE9G30MzqtXGnZ9FXt2YN04TbQN5o6g7XX7tHXOTh7U3WKMbjNlmWpinQyRYr5yo
cUPN59JfUV7auil4GdeHM3bo4uoqC8fPCvYxUL448jKN6gXqvO2cLwFakLU/7oFc74PO/GgW74d2
Z4d71hrTr6ETrFU3SXs5aXdOZyCKASJGTBsrBv0SARxKH4zpne/cqvH7UNuHKlRz5getG7ZB9t7o
Lddq9032MIzvUhVOwcArxWPXEapE1yzpcRl1t5rvLPXO566HFHRS/DSK2O3G97WCMmN91SrBNjfE
xg79TSiDneN/h77D1a2fNSkw/U0CTLZGmqYr3WSIPGj2ZmStxsRN2q9Jx7GzJSXlZknl9mbotWrl
FflH1AyuKCLYzElyx3Hlak7nzjD0l8SPsl3ubCGM6hGPwU9A7vAq0TeD/NyYDtGl6nLMUVZAjEzp
0DASe6H7V51ygb54QibSwc+3PSvfhf6b0G+Q47wYhhAi4duh2qhQ4OlFsimC9wD4Uv9Om+8G9e1Q
XRu5p8pvRXGLDoAoYi/qu6sQMe62R4jnIWj3Xc/Nt3gcDYdykXu/h9O9BXsYblrl3ujErggRLVY+
AzOZ5QdBqF5N3kbD19HaKv5nNd1r9kU2/Ajm90V7I5CYr9yJvd5eWckjIEYzfRDJrs9tt4RXvYmK
XVNRbVRA8/qtJg5StZY3R0hhKJc9LP+5fQmwai6RQpbXOVppUZp6cf+mNC7tNKGinFosapZyspBx
DdSn/WJ2bxJA/Hm4jwhJUQw+yx9F/zaO3lLq4yZJfjnGEMveOekXM0WvKY+uHKv0TFN5j+zqVkHs
qzYJryXjlRjTfalv0xZ6ZThUWN670rrq5UNYMQTk6BTQg9ywvTmcXSXt9pGabVvD3NYopKVcbVvr
Hv0h5DGdW44TPqqQliKe3jNL1lb6dwJNUATwZukK5Zvwx/uq67cacrMa+zN04ZA9c3k7NosvbNUa
lqzUviBeRySnEGjqkM6RLP0q/jM0K57ny1ZWlxqznOGI0rCIWVqUl7Uc4z14D0ry07z+OoXA7xLI
en13GKJzF+FzHVydZiAjpDb3NJ2TbES1Mkj3Nvy8Z3DsxwcZl0qAo/oS7aZ6fmXyhT50da9jCBBB
FttkbOMHDXD7TgDdPDNjr5wucBrw1DYFMnjYy3X8mcO5BHfMep5R9si0mzlMTWR8gnLejFGTolgz
5jdFiv097RMcN7pk2Unbqvx9QuirCVSWtFbc6liyRnPeIlFq3GfjWHtWEIzXld2g3pJS57Y93eor
ERWapTTvcHMjrL8aVmtAnYRkW+WWVgmlNxneXHeVzFfvDT+rHs1aa78VpRbHXoaAYO0WaZ5cJy1F
6ODQ4EE4MwqHxN+zk31B8wHL4jkcTeOasYYdLFmVEdrPAuUoBWuFVsGnpjU+LYwt6FLGUBzxyB/h
TMZEl9nj4oa6UTrKpSy/cmsr9imQC9WNrzvj1VJ0tOs62W87Uxk5EQtnV5i94wVmWnlB57e7qsqn
jV3ZX+ZZEy68ZrifBdXBcLh+0nriR5kaXBkjQhMpCUA3R8pwl6pl4JmpdmkYoeaZanidKN0+aPQf
pfSvo8C57Wr5s3ISddOZY3BdisxZtKY+lX3yGaVXTFIIJXmgTqY3qiK7zVtOtsZIELCvKB1U68BT
Z1PzoHE/B7Bfg9EwFFC/EEgCd6rjg65jSUM2K3Fht1A5JbZ4o0cgSqRWhVdN3TQo3YbFdjDT6EtH
sag3QVWDZofRevpoN5tiaPMz6++1VU+0gGQSDv/yZC+3GuKvc4QnWXEstRwS1aheyCrCGw5aymKy
rNnE6GNkZ1bZK7GChZuGUiPiatwB1vkGmfa+KUpgdrJqaxeWxkz5kFw7ceV2rVO9CVo5uX0h9Ld9
5hvnGl8uFs+W+DIDLxoXL/tclV0HkpQ++774YFZjfNOUonmsr7tyGi7zdKMTcvfsBB3HkkC5Kwe1
85JwyhC4qYJ3pw3AKxPAwwBlgMqNeVjv/zopSHZVjATa5wNEUxWy6ZU6bhSV9Nf4/yg7j+W4kW2L
flFGwCXMFKY8i95pgpCh4F3C4+vfqju6re64HW8miaTAAhKZ5+yzjfGSjHYX/u9L/n0nd5F4AU6D
kDAC+HO4ZDhr5tg1/eqspnI3jIV2TPKxlv7as8P9y8X+Dp1yMQmiyNXYyf8UlMR96iwt6eRhqVTp
BKZZrncrYTMXYxxIt8HoPPuX5/sPHw+U4+aNAyuPGd4ffeVotYhJCdMOqe9JDXOw1zplVdnu9TX/
t4X8t2vZTMw0jn6ohy4v8+3r/3VSjVO8dp6d5KGHk5V99taiV2FO9LR5xtYssf+lyPjHy3EnTaiz
MCKcP95Wp81KZwTDCOesTx8r0rYjzRnsA7kd4v1/L5Jbs/+Xl4RPhj4WoxsUI3/nRIhxBqNJLAxk
y17cEzXp+mls0Bt1q3auJsP73eAPhy5rzH/87yv/bcX858r/cTdiNsXb+td7altN424UaCHJPNAu
Fl1LXTZs6TY0BWlCpWgLDqP/fdHb6f63j2ug4cQli/3uTz6MqHQ4BP2EIcCwVW8Z5iS72XSaf8Ed
/ummsi4Zn6AXvamP//rRBDE4K3pbPlqLOSkTqumMthwd0hbPxWNV6+Nx7Ap2pnlI5b+5j/1tp+G+
IvulesPFR/+bayGGvRtZVFYeWsVs7IW19c+jW2eBExMDRQ4IztZywkz8f9/Yf3iaNzECTlGMMJis
//k2almvDY6ncFcxNzeg/mKMkuPnWAL/1/S6CwbD/zLL+IdP+pdr/rGCKFNmpPlVD2BZjRcpY/tb
GTdWIOJe31cuyepF9q/jqH94tjdmhqPxZiJq/ZNNKkhQbuVYdmHsYWUXFFhZj6QnEpk1/hw6J9sb
Ux3ToueJtNpv1ab9fzkvGCPddqKbnBY5IxL+2xr/r82oNVKlETSTh0k+aBdr9ZzDRJn3Lw/0H/Yg
aLo3TzkozfCu/yhYvbQnvqZzWUa6U0Vu7rhhQaDKyaGQ+/9vd4ykoOBxWCEy+U8V8V8fyEmlFjem
ufgQJUgw01drbL/KWXfLZwOOsP31/12qN6tV2psbIxg+8B8DlHawpxQdbxaWo552UaflOF4BZKGO
B8BoSuYWhK4tze5/X/Yftp6/fMo/LuvZqZJOiqgDm4UBq29Nf/G89t8sy/7hPfzLVf4oetxkxuHb
FsAE2Mh8T8yMFEO31rYx7JjP3uVxOTfR//5gt6nhP6yWv1z2j9ffU2poUwwjonZw7rPeMboRzUNu
wR9qlhH0e4dIYQJTcJfE0eYAeGGCDM6QgZR7kjvICmD0STCwu+ekMW8oQgzSFtdO10w+JZNbfaxj
0heQ05ENgSoRBJdmQIkbhg4DhLZeqCGYG6UtDwaqAPmqlVIHR6nXZbLhlw8tTkCBGyd944UQL7ec
afVmNm0ayH5EshwwiWlaM5hUXXc3vw+rNtP9OIMrPNS21U8+dk4zMjqmI0TsEoVbTL5FPPayS61k
iUTW5sccgud55RUFnbVFfqq7zTx1crAvtZZ4gWWUElguq57WeppGbFQsvQ+KcdMigum3J6NusyBW
XXaBAliT9zB7V6W8breRmBe0Onool7T4AFy7OamyM5/cWesvZTaOkYGTxT7hlwjytiGYk7j3XUqT
F8RbXAU28Y0nqzVWPKwdcex556MMW7eLGJJlN+imIvvVk2c5jRXDYTHbX8KQxa5BjnVP+VCdktG0
uWN9E+lYdH/2aMzvgPvdz2WZi7vNWZYdGknxuiF+m8EH6exCHNXaJzERNLl0jv4tr4cy1BAdRQIz
X9RA/Uh28A1S2lxtvqsSZ4jcXlbP82RnPwQIy8FeMgKxVevuso1edHaNPCg7G3XWNGivWUwqgk1i
zhZMW15XRGQbzffbgPK0JnOQ9eebsx6A3DwNg7+uxfTdnMshZR4Vb3uvZl6o8KwIpu6k1tGfqHc+
kVc6wie1PglLCqdQgX+DkbrqLuk97TjpVnHPXtG9USuRA0XRe+ksHMzabBiuI1IY5aeDXv0WrZa/
ZW1LgU92A7e3VWaUl6IF9xVoZWzhLqEmbigzQkHfLMrqQrB6E8gcxZvUF+MbnrDtnR0TlOoVsfO8
lkCSQ5yY+3XQPzCkB3PVZHryClVPkVOlaHobIQ/ptlmfm56MAPS14bs4i4dG56ThuCzVnWDsHqDe
YaWZakp3ZNgA1c7usAY5YsV9M8jHYai9SMsHO2zqdDjM6F1Onpfv5lRGIJZJ7/fuNifR4tSLDMZC
X97rerB/VkuO2B/n8IihoRPGnT5ju2VkOkq2rttVizFgjKSnU7vHi0l/itcJs+eleNCtHF+I8Xel
F69o76Jpy35upXfomv5AmOG5ztvXtuy+GHn8guNKligWVgdvq1DopRQ31rpU/mLApRJm9yLk8No4
mOtlyzZHvb0q0vlM484aWl/0pPkqvQRZ6L03kdY8BLc4NtZ8Rzr6s5a2c2S2ThctHmOVtdOshzyu
7ssyW4K2ryI8o256hh47RK4GfBAKS300Y/ZqZ8YHB7EBFp8UhJ0yqDTi/liU0wXoDkin2L6x4b1C
REr9RE9W/Eps/BDSwjx2OEQNGj6fhlE/enb+tVX1feZmyS5r4gbfqCrxccZdfSutGCt4W0KFrrEu
IY/Xst4bwjZ3WDL2wVpnPxBAtUEK79tP8DkI6wqQfey8MF8raOaxsN5j3QpxAChO25YPfjHK+dJO
0wPL+q43DS6ojCSIh0mG5jJsvLP6adgMhEJj9WTK6gmXib3L/fY7SO/sHNhWCllZu3i2k2iyN8PP
5hzRebWqPvRGmyLILA0+sZcKv3P1BcPhuvBLTWiHxdB/FSkcwZ5cUyhF9W5MinSXtFb2ENtuGuYM
CphCxxIRe5nDL8AEq/Urk8wS3azVVV/N5aHKO6ijyBG2h2VKvPtOFBO1N5GFoeN+rSI9e6TiLcDj
kCo+2EtY2wgnfOqSpzlxD64D+77s0DUz6u2huYEKqWZPa2ITtSr3WHMCVlmHlYh7QyvuE888tTIO
47iPvJFxcYq+MZltxudwRX1iu3HJquefabeNwdYXe8zmXvIk/xzt5bRZKU50uPU7q7vPy/9MIbaL
2pZXU/V3LdMK/ECbMCOIHYoDMRyLYGRRledyNc9dX4YTFmYZtuzRIpL7Kc/28Bq/li5OseCgZuur
JvGp7CKPkJ5KDU4ITJAFjSh25NGm/mQQ6DXZ2uankxHVjbjrNvlRzdW3cuNl6ktfNd1j0zI7aeuR
iCeTpYRvQzmsH55qDnXOEKvUQt2BIdumyysusTzNhKihyt6+ktZuyJHzoqnVviYtDiZ3aAKkB0GM
9WQyrhc5VcYd4SLPekYoqb3NYWPHk7942VNfFcqfu2yX5smhVsXBmUs/1tODbPuTWE1syj3WMhJl
yIyW892ps8sqTHzVqA78TUt/aukWGWQoNAJXq00z980ixqgYi6vXWndeLbPRXyGArXtNZrkHCUHQ
puEF2d5rvdf8LMcs+ZXYXnU2JmWEIjXeldoQcd628ZrvCFh7l6F3o2kSp60tcBjIlulbaa0qKua0
R0687jLJ26WKvWKBABU8DeidD+PWqjARzCnVaAMnCDVihtFXYIPJuWM/42/JVeebCr3Zm0N8XxVm
daKICewm3edeEbW5wTKGvmkbWKNa66Epqpyhjn07gsrrPBg7yso7xRzPqdXTak1YCenXUqsenNpG
8ZraMSUh7sEiJ6mN8yQYe5M8xtScwlGfbhO2dC/QjyLK80KvNx6ySo+wvc2uUNNIt+izU49/x9id
da879E12ihkvEW3CC5Q3gdGQ9EiyIfTArDxtXnIhwNLyC8fJfKPM3rUKc5huglgirB1mSiTmqY9+
tHez4+08u6TQKeXPBEpNxlnpbOZ7nfXs9RurR/vUtXVXzumrKfoeX408yqWKnGnbjXEduATtDjlj
yqQTj6tt76refvEag9MAcoWTGYfESPZ9E0erVYTWOO8sYV3rAvCxjLtfepz+SCRgobYwKtPJUUtb
3cciDYru4j7Eo/Oum9t1yGG/yMzamUP/XMz6E8I63MQyrKCTV6dZPyuDoAIrcET/4JbeZYOJEUi9
PZIXf4GaVjDd9b71xfQ4W2k0DlaYLHRXGzYMjEJdY4hKuEbUYCsjflxZMy15XrTyU8sy6Xex8T6t
uPM2ZfyZrPXDpm9HkcggNubHyjMf0mSRvjkvhA0b3/Lcvcqy+ebd4lw2s8bRoc4epIq/MJ6nAluN
b66eo38i1zRT4qF2gWk1lR1dDTvxTv/OF/c1WoB6+ZTJHHaxZYWurC7S3F63VB3FzWhzaJZrkyzH
jNJIjL+SeWIJ63ctxhDEb4W5wX1e2SnGWESkgStwZ8JFmfSeplRFiQFLurEe6q7ZeZU8eFb8G4rm
PsW5IXQNLt6K4qvSsh+dx5sNi+e11Or3JF5X366Me1q2L2n0W5AzTy0gwXnNGBJxbvqy6oRf9DlP
XSc0GLq9Xwtd+CU5KsuM7SvRd2EvqLEsi8QtaZ2MHGptYWl3KidhOrfcgxLedS0qTIrqc16Nt9v8
LLZpb07ytBg9ThYwC+2NaFgChddtOmPi9aX1khQ4iisrIxy+0R7KRFUHr8x+tYLyvUssxrGV9zw7
3akx8ydpEpW5zY/FZgUQ23adaM8xVQLEer9bf+B+TallP+Mf+y3R29NCpR/X7YEX56hgvq19dhgT
gR/5GBLRG+k9w/2xcZ4YqoQmB1jJnBppYEyij40FvzwOsx2Z3RhZTvetiu3Cd5hhr9KMllI/pxP8
iti7ziRZGQisW/RqyOQwI7WKwNrYxuscOB+l8m4aM8a867u73q4E7xTaFYsltoOqUQSAz0eJE0ix
2L+GLo4Y9ByGdiTX49Xj7BpK7VHx+mRJboZkdzv7tWnfSbqXHBjqfbB5GfrtVOUVPCjZBLhHPZum
LLBFHB7xtr0j+iv2scdefDnZCVT7OcSZn22DW4Crctm8pL311GEqgp7G7xP1UZjgm3MZpiu8FFCa
tVZ7WUuCmGCE8T0c2O3ohmMBU81T1yYzj+QTR4nbXxnNhCusUoLq8dL54gWIJhO1JySS1OguuXB5
2qavZfnezdodIrrHZioeRMPX0zui5k9pVTzLqoyampm6wJvSa+8aR/mterETjlpze1msDzF/b/Tn
tpz3WDG+DQOjNCqwMaOT9t5k+03rf/R5wc2TAQpe1qP1mo3Hig9Z2jdWzifZ01Dr3oDhTkPWMnSD
TcLMTm+uzXwVzYuXuqyYNZyH2U+mOqzbn+x1e9Pcjtqs+XJ9FVNyiEVxDzWo9Cvi7Sh2/G0m8VBp
RLt/WfBznCLz66YNTfNBYL0HM/JqNVAV7EuqfYc7F1EzBrh7PY/zcu31OCq6Eage5y+45OkEfbD7
KMs4MhPj1FVQRryvBOfg2e6JLX/KlHOZjfZeDG9x/FDCtKj6+JqVPS4yb02KaQUJWk6Cq4OV7Ra5
hqWlQhK+6Aty5M0lstFPsy/uMF/z3XHwa/3R4lwuNArJqjr2yRG+FAWCICB22iXjz40ztNhoTkht
7NbprGkcdMRLQZTbr/ybW7vBAnMmhY7h0r3lmOcANpxy89EadsKskHdMoak/NeKo569j9lkS4OF6
TZR36W6lw+nY9u2dTkktkl/V2oZym8iCPDbtVS/vbkNJlx9QVliaNWbGXRN6pggW99tkpX6vxaRP
9v5c6rs2eU2se/Jin+rhfaj2McSeQu3W9pNsdNh0SE2U5R5XjXNgtBg5p/1P236saHB7ST71QhZt
11wVXCIJ88nOuhO0Ew07986k96mcs7Kci6jzxF+WJRyb4cVZvWC13+Mk91WPmd7nNA5Xon3feveH
ac5gHVmU5bHpr+l4qtn2zbWKiurV69ZjbGePsrbIcNR2cV6/6wYlj9dFOMhFMyWDiAuK8JGwU3Gy
bgE7KwwHOUIn4dQoi8PNf79wYf4cNzFETbXutnk9gilj8GxMEbMzJvmshRd3/lrNOqqs51Z+bJrF
fO+hsR+S8bS5W+gVAlWXfSeyvW1l5x6JuGrZQpuZ51HfIllIEgKDkunOdNtT0817bBHpUNyTI9XZ
4CHEaZWEmfUs3el1nPitqxkBbRIl5Y+6unfGFXgpu5gs5qIzH8V8SFHy+137ZQNa5Ga+k9TgWalC
T20ZvcLZTvWXvh1Pc1ftuqmH7uAEFXJUyZjdcn9R9SNfsaDOtJDWbILFUJU8ZHr7HUflJ9UtNPno
Zdu2hWMjyoAo5qfMld/ZCw5zSeCpHg+PFp7OaiV7dGJg7vcNRWmR/U7Xhg3cAPogXeml0flmZpJT
uJr2nRHbBxfOG3+mZirFXVqLoNDuQJ4O/cy7RHvQVc2DwrHdotMbbcf3MiKEo1l3YIzgCchZFigp
D/q4XOM1gQygv+Yq44Rx9lamcdpM0VDnQVPmpyxrL4qWGShlCmt7CmX7WdQPcZK9jPX0Y4nnoHfT
g0fott32EccrLfNvE1KZ0j4YzFG55VHb2QaSrvY8xlS5LMjZomhWR6uF5Usw4LDKp4LgtbpMaFhs
z9e6ZQyqEsM9+7NnpJduGZU14uzS5iAYfxs2foXiS9jbk/DKqOSE11cYkDOtxWxGyWTuadH80sov
bcNZSvgqwINe/MrZLNTg7XR+YiU2oB7l06CWkxBMCdyfHYNmc8vuvPnBnhyfVo4oTvApnfCWR/wD
+sAaeeqGO4Zx3kaqSXcjdjl5zTkhTWvPrOx5SpxTbbgvi6NOVN/P0nwrdC2Avn1yJi9ctDSyvOeN
ztnAcsuuDyZPdGuBiNjUREOg3dS9gTTtytrEweQ1k3yrPnQPljmex8oAM/VCBvLfE9t4seHmujpF
aKEOIkelTWTh2cm8O2qLg2m0H1JTaEfT0DLdeyN5UYUWeF56rCYTl1/PhzMGXOjP3hy0Tsweir+F
k9Ah3czHOiiHvO31T6OVe+Fyy7PktpkEg/OstCbqdRy0jWPdNL/0OjLjQ6E14Rj/yBmQchuHgzfr
RxQ9UbkZIb2cDwp8IEjLr8nQGuw4dMQYVvKC02IZTN5MrVgfiJSHfvZujSNLZ/BH9htr+yZiM4zn
6lK3w6Ww04jMKp9a3XflUfHMuqzh9BiAl968bJ/lSZAkh5R/xKXF3xLpb0RV9cYvzL58jb3KpOun
7z7FRv1BjgkwwfpBNNM+cV/hvtDmiU8SVk+znMKMO2ZqHwOhaovQ7rNkO4518dHwboOi+XNujgcd
Fzh/NGh5SSj8QM19zTtxKTrgs8WDeNunxwUHqUh5K/nFo/HUrf1vhqsE9WjFFSIQYzg6Y7Txv3LN
ejOt9smx5+ck5lOuznzfYpAHa+TJNKur23o/RKs/FT0s3355HdNdRQys51wTbXwe7Se0YfD47w3n
o+T8UP2nJAYVC6Iw1ssjw+RjY3o04kXo3bKCrz1OTEMq7rRlDWVv7Zm+7JKqPKzq9xh7YWcLnHuy
QBJjAyZpjzObzs9m2qKKUYXDXy2JZSEHgSv81PrBeHqXyM9xmg+2e7XpojdOsoxtUzi/h/hNg1/h
4jhuc+DaaRe6RRegQdxXiXkqFNtVd2AisLf18eTZYg8vA/LmvZzS77HFMxY5tlysmDY/DOXiG2qs
Dra9rlfirICMQKLYn7zlgQV8bLctlJ7YFfNhJgl92T6z4najx920vXtoEFJZ7enuj3bnHezkw/Hi
01qO5zzNMWTofPwt4P44+7z4QQYaAxMjyFPnUNFyi6Ulg0guz1W6vWx6cZpggpn5KTXqB4tIEpm+
iFg/2zYh3PSq09cW33sLZxilEir4IFl3STcc8pwNRUNnocpwm8eDmwPFmo8GdXNhkMFV3/XLs5MI
iuzvsbKhok5+Nb2lXRKo6TmjSW+4sVl2MnMwiuKRpYyxtOuXq0bwEPtU914ZQ6DcixzMcBxpVeB9
p4dSHG5mP3VDy79+leaLBcQTZ8sZ0MIfDP4D9VVrrW9vv+tm2YPmXuqt+j5ILKUqJ8wtwkCGJCor
M2gLE8NQTx0XTR4m86EuHyrnZS6bfT2BYyq/Y4jQe9davkokxGMDnB/vHeF9mzGCHks92kDCWyUR
INDAAi5VkpzuN6PqrusEruWWYVWRXO7hjOk0B82Y96JfCd2erxlJT1k2nATE4TjPR+DZeTd07lM8
97hrcYQ0brOPy3RX2yR5u9pzOciDkdeHwhZPsd3sK4NgqLSf71RVP81VVfn5TASCAWKgtJ59Treg
+gIVbnqElkkP6tY64252yNu64OAe7YAEtewuVXMRTnXys+g64kOS93zongqYzfZqR4bwotZIDuuS
nBZN/z61zsMGDHOoUvdFljSSnlZmgFSwKetizfxSyt/lpIDrGnf4iVZ2OuIOSQDfhD9kkScnJNX7
paIx9wRUUI353t4V/b1uUk8boNJz1ia7QgFIK9U9IdQi7tXLtoOmUlq/0SopyOTBWtLDBk3Cj3Hk
IfYiPuDq8jINreFPs/faWpC6nXrrAq8rd0vV7XulPirdvrcGSo3evm9uk/Qt5Yk0Ji+ksIsftZsx
Lai5gM7EqSmhz1tJr4Fh2/qOmRxnHpT/Yb64Zrk3NkMGAAV08fExvq3IguEYpWV9NdZlDqqcuZea
1+9lYXy2HowB1+uze73YunDSDVjo664bzePWJMPuNlUm870isG4w2qPupdluNKdvrU3iwdzI4Tyr
5hcNmxv0Lc+2YeYUeHGPj0B3jZ3lSVOOfEy1+oTH77Mnc2peOZMuJAW9IWkGVBCK7ISszLFkcmfY
IoMHKmZKpiVmZWNdDLOg6RE9zPqzo631q/LawsM5ah7frBgs8bXgTrPIDUMdWQwFvvft4N1GFfmZ
MoI0ayUXZyBjcdAY9CgQa5ngyOkl7Q9PxhghVm7aHkSayzcyry1x2dAZVA/gvFv2I1tM5f5sRKPy
nTXYBXAC78Rlkb1517ksq1U13p1mz+SWaAwn0mHQPnqSNkJjcGlKaSki5ivpiTFn82mMVnzIJjVF
CU6LT/aYxehM4nLBhLip7orM7IhgV5tfVnP/KFLdPiZik2cT39CDWeX9DmSjuWgbcSVGXmVRl48W
mKfZ5TsszqvQncenkY72mCU0il5dmg+6atBFaEBtkdCNLtgg4wZrOeGe7Rbz1+x1edDOkFhQAcO6
r+OzDb5z2RT7QBkzlBjLNYtKVcp5VxnucARSqiNFeMuZaTPGg5VbvjgLA03eKaiNUwVWvI7pIxId
zYkEFhBb6DpLeplT02PDx/Cdso7/bW1yG871VBdH01sYlBBp/Gi1Ux9ZEIWeRTzX96xfI9QgZ+Om
IJn1pehKCsgSyGD0at7PC/a9Tl1PNOFOfyhiW0XN5sUXL7adwLJTejg3rvJgjRPjfb0t0bmkjbYK
Ow5qqMcPXnnb5xZcKQsDG8XaFGjpOgeiKM4NNPmJvq7nVu/Ta1Vso+ar1OttSjm2G6vTq6MGGBhV
bZruY0OLf8S2yaiVPJv+NanX4eRlqR7enEUAkyWRk9oC+LBqBlMjzT1s6VBd1Fjre2uapO+uHj7t
0huYYdneqRaguVD8OFDc3olREjXduRGWeZcY5Iquiaczk6whH+cZAsNkrM5zcWtHAJp37YZ0yJyo
fmt849+krL7JYnZ8m6HOvpejuMGG+ouUkwqMWAFkFlPxZgxEl4ZpTYYT0ywmOJtqKoz/p/LJwjvn
d+ZMdaCXfRL0+E7utHaGOdoBVw75MF3WZuSgHxL9uaxqYifMqWrVHjbPzDE7Gh0mwGvNEJDcHRdP
5tet1++hiEkINlmR3nkiKdBuYFJdFAzL0tZM69BIl8m7oI4scDs09QaHSeDCMi3PZmlqw3dPEzqd
FvyPPBl9iR+mosgQ1VS+d3WlWd9J49yWfmdZ2zB0x0SuW8nUyKm7901scfPQ5kI5L5unbH6QmJ6h
pNzhQUzvjlOZ8rdlDHJh0lIInRGeuw3uesIw0C0ei4G441PuzZZHNRLLerc6nI+XUYnyNhrKyHXT
/WHzMuGGbQF1gXGalE75qbe4Jn0l1mTaPxqROMsvuE0GLYLZeCszJ3teNMrg2Jz6LInatrCG7wAd
o7qb+k3FXajLhWrNX91BbA9ZY1XeSbe7uSG9zWuW9l0rWjuJfZzzDQnAY3kqYRGpOUeX2tWWB64H
/BZXn4XVz4AebDzp+CUc5mZ06anWa79YbA4IMeQSfiW/dbKh+4QDVo+PtjUt3lFYuaXe41jv0YU5
iRH/dlj66/3axMv6QX59b55yu4mHoB+chBhlCx7uIaknZfM2tlkWjnZRa2+Nx8DubFs0FpFLcBzi
yLW31I4ZB2+NqZFK/in7DhZz6UxLSyGwEKBWjTgcIlG2HQZmA5zZa991CrlVh7d3lPVjbEJEcRNn
bySr+FyNxv3sLReaqb8mihifdBJpuoTxgs+mE2ARQMb90SXnE+hwsJq6n/dxK1xKCL3UivE3H7mz
IxxdkbhJbFR/j9o4Tl9q8USeBYj+J/VZQTOgmLQWR6vAHeJtyF6FNk7E/4JY8Di0trU/XI8NH4gu
y7buOAyLRgme23IzXxqzSX/1rrF056W2licUkSPEB1R5+b1nK6OKqgYMHMTPNIVagxbJQ+X4dbYy
2KO+SibmuWLdkv5mmG20n9a0sa3CCvdZqsAyNMJ+Az2j9HEzaRJUJ06m030nznpOZWk5z0KS1hX2
atK+iARchyeywQwS2DvP7BDeMZj7vRI9RghmXnZN0NkSQYffO1MPlQ2mVUaTZkwiaJNRN3eW01N8
q8lY87O7tnrHzRkb0f1oK+iZu0Yj+vosOqlkqBbUeL+7qXGW0FSxJt+8RNvin6YqpjtHMReZbl51
psMEJ0niZr+iKwPvwl63psqwiiYNu6xsxRdGxq77ZmvLgn4jEaD6P5qh3bRnZjQb4jptGtMLjglF
etAhh2NJt2WQNcetnIbvG18VH06ds3365TbFCmauVskAXera/Y576RXPsLq27ODaeKeRj4QrDLLI
eCvbGqhsLrXxvi8lxV/aOHn2PrYMgj+SxVnkPo4H07m42ONPL7JZ7TaSyJHRfqgK4cc3PZudYK6T
lNp4HLo+WBLD+VXqaZ/s+W+l5a8Yu0BPjEFrFsBXDAmgRUWJxby5ZZoX1b3y5l1vpMZhKdMZWV0y
ksdRTrRJhc6zCuJ+3cBhvBWdXRzX7jVdkvLKTonpVNMZH17GdBqCt4oDpnXp27SoYW8nFKulO0oU
HP1arL7ed6A/ZSpIrnDHxoK8NmXuFcoa9YwXa2cC8+C1WWuRVfd5UbU/8t41P1RzG0aI3nG+WqST
u1pq3aPMreIJLXHzLS3wKVVCgdYWLkZKkZholjF47BmhaFZ81dHv9Eei1MDl19FdnlvNExYNiRv3
8CwYAQQj7BY4QmkBYF1j2vDTGGYUhKbbLB50gtjcYfmFkUS89teuGzPc2orSfbRRuW8vQ4nhAM1K
/YVnPmK2YbJy6Wdus/XhjPHLqVr69J6s6u4+1YVCIhl/WMn4Sf311jr/x9F5LDeOa2H4iVhFgnkr
UllyTu0Ny/bYzGAAGJ/+frq7qZmpblsigXP+qLpIKRv5XdemG+msWNun6ZKuam95w5tbk8wxEnvN
WBKqba3tIKpd492cYdi81HvPUdVeernUu1Qgs2tG/6EiR4uFcpanpExLeCZ6nJp1SN8SV/c/AM7p
gzQU0fRLcyBez4tcMR6rWhk7pioEXX6Df2gp1j3Xoby4id1/sl1kTPzdKUGHFymiqWK3SACpxm7d
rEXj7NPEIqNE9+rQt5PxUHAdmJFZmFN155eJdUXAxIdYORAfS5Yzzxv5lY6XY6C66nFM1Xot3ewr
WIa+ODQdG4kK6CQMlFAVmE/pYAJKRusYaN41zD9dfUVagNanrtjGY3fuwqfFEPZJe4M9RJZHpeYG
yQuubyoj39GX6E3b6N9cN168qhZiZ1yHPb/N3yhbY1eE4Qq4jheWdF3mB3INdrKVIlJ82sfZU07c
Bf0lA+Ty6p7g29uPaGBzTRciyQkdh4mwFfZiy02MqGmDOtLLGGIydd7dvod4l7Z79RGhMdK48gFb
k4wmu3sTHXCn6TfruRdJ+qS7Nb9Nh+NGCvuqK3E2w4rFhQK9qK3tOpozz9m0Xfi4YpRm1EEukPic
a+G8vg1DgDykWLBzJdauGXoCIGZ/olSGLKTEYamzZr6AQWQP6wpDXo6uE4V1f+/0pbtpvJoj5abc
mCtkqKjsPNRvfkcxJDbwdvDFeRzcB8aTL6NiakrhH3lW6zVCb6q3btkyE/oM+CMZWxvXXVkETYtP
tWCcsyePkt4iIBFVpqdutE/DzQvuqVJGvRlGyVjVINYIN3jbMUjjRgulaZ7mZvV2btsjaRiHmbsI
JKGjr4GFH7/yxLt7R0QOuu6qzKKaawm15eMcrhWfEW+0Ud7OfPijo6nzcufNhCbTrnqGrswisVoJ
l2K9bql5CmPaNz5CrUEwGWe3QUB0f5V1PxMsQiv9+WKUzoujcJ3RFvg2eKsdKTNzI0rL5i2ZneVx
Jrs85v7RcZm2ep+Xi3um48/YIxGYXn3nlt9naGeLZuLcjhNziMRR3JXTQ5WpNuq5pKO2mwRJJuJI
vXizH3r30GXQIHODnLCoqSjLcrhKPcR5ysagx4Lv2Rjt7epZn70ivpziD3gsyQeMx3KNSqeqjiDt
FsKBEp4jZVCpy2qPqgMeIR8vQehChYFlw832FydRcI6lax95qoyoqhmayqx4FyMqBwT00ZquL9lc
trFT6XNTG8+3TJ+l9T8KGzgcsvxADzHhEX72gObrdXDALNapfcJt8JEx0d90CyJKnW58TJsOLZxd
jw9FWEy7iiTb2Owthqt6jqZQvnMC29sm59TOS2q+QqSN0eJCsZgpTimMI5DX/DvqOMlZyPPSAU9h
W6pvTHG1lL+DZXpxSVpNRKSoHWfa/0nEcG/lyz/kuB9t2/3rh/5e9MFdng33oBo7yYi80UTDe9Iw
3vLUuq99CZkYyGVrqwDMaHiz+uQJY4G981fr3hrJQxhzNf81EyHZtpuDRs61WfDHMLtQ61RWJhuV
Ko5OT47UILw1goKqj3MNartp3CK9+k6pUeSYPBYBZeWDtt3dogtzq0kTBn1Q+ROomYJpsKtzQU3G
AwDE+GSiXn6ToVpfe8cZnwihtHdjOMprG4R6jy24uMyjyHxo9AZZFDyXG2zlVHTLo9kqXkqPeLA5
Dj3ZIRnzXy2UOpp1ktZVtkZPN3GySgvAqCW3LOpMdVWuvU9t09ysY4lIwXL0XTl3xps2vWUX5KaK
+SB/UtOFDvR7tstpzbDwjyGiv2k9EYewRGXOUtoA+Wwb1oPYcweSLlweWm/Js4iIauhDHRB0QfHs
IQzT85w0HzTXllGOzvS97uFFpmrpjizJ7XYwvf5c1qz7ZZnFxErQYDbU8DP9XenOTuzqtd/5g708
4FVztolhTTuQnkO6tuC+lj7mSYoiBByhCCR6ZDaM/SJ9E19trQ+IuwW7Uf0FR7XeDUPKudYq5BIE
A5or0RYL6OnJrMv0qko+Fj5Vi8r3jLhChC2vhASJjSwgUOepu1j2/IwzrkXpU/DejT0SiDR7dNZZ
7sPUqW4lDPyB3gUdIPs3rqxo7iZk9lTKoFSf7Vjydf1WgwIqX+fnNbQH0D4ff13p9EeryhCgaHPr
36DQxgK47pu24J4r7xjMwaEmFjIXH2kytQd3phIn0cfSHFdcA8Gn0uNPq7B09ozRezQaKIOy9Ffn
2a1k49hWePirfmcbsrzQVHG/1n61Ie4V8RZHPQA9oh4w8WAzijXb+p1XRhXqJnedCKEIw6i3yycR
pifO6HjIxE+h2vdqBOqu1PowkPMfYRZiNeiaf37dOju6en6tOS+3i+/8yIxHaB06M8ICx3cwdEdR
2dRUQjuNN0lJMr2kSRZuWYJIpXd7a0JKkr27WiRRiqITYbus3lrXerYC4kGcMkTAuCwXfyzfy0kd
asGWvgzmz2SW26CpRuR1XfpGpsv/ZR1F7KYhcIWuDnquzuThGydz5GDIbqKVyan6S1DAphAK/cgV
e9aELBLApC902Z2kzegrFyoZQgyfLFzJqcoBt4Lgkyc6Gv3qKhaszXNwbxbJm7VMD0M1H4QD9b1k
1hcGUWD9qYRiInJ2R5t8FvttgHKwIPbIyQpy3Keen7ORIVLZAdn/mPHkS3ROuTV6iF9soDwv86nY
RMvh+tp/nf3UwlvsJc6JYXsCckY8MPTdtSsDcjYyOinJduIuEP6l9q39nBl53Ld4ZMBUBiI0yjfw
SvRpgYJ9qVcHpUqLQJSy2Wjl3raKmmVqPQM5tSiVF/qUxr9c3KSJDfpLzAZj5E2sVEm73CcMspGY
rMe1gqHEx05sFtLL3pm/+rQa4gLDPdLi4TcJW/+eBmsS5JLxa5H6s6yhcARi/ijVLKh9Jx6r0X5M
q36fJWT1mlP4nJvYXLH9/k6jj1bF11WUo0gggnEq+E41Y0uuPmYWzFxRc505dpzCHh07kmq4GkW3
g9g2NoMSKDGrbjv6rbubwvpELYw+BQYSazux1q2Jl+esWwtitnL+yIxGlhaI17ZxbH47uLVM/klR
7K3CvbZw7LguADmTNDsMS3ZiO71v5/RepQxCCrS98KfPIEueepbI7drl/0lGd+BOeezXkeiVKtms
XVhzxFnDxurTRwPxWGDIOzX6F8xjfzMd2hRxGl8o7o6cgwgIXGdXFYDOWRluqV7xo2Gha5F067Tr
v9MAifzYMgmudv/kr2QYBeGPneVhBC9PAVrjvJOo/2BX5XUOx/SMRf5fns8pheLWRwF8BnHCeu81
6z/cFSOfSnBIkNI/jss07waKGiIzIEW9zi8Tq8UjHiD7GrAUgwG7kfDms24IP+A5jusUTDBMqw0R
4bt1zvf9YFcxRxOfi7T/MwUyWrMy9hmgphVBOzrnajb/I8rvX7pKxJNt/bKm2UNjLx/km0WDafbQ
bYZ+NPj/InPI94Wojv5cnPUqzxSWqAhrgPmQ1uFRGlrA+pHUgymcmWwKwZBHNwWhxWA8dsh3yrY4
FZM+Oo0l4qqmnk/53lOWNNz+IvhNyumZRX7P0XifWAbudWf+o4sFCoZcs4NyQeb4fbwJSQN31dYu
x1+u4TsJN7QNK2bDKQ3vbCtArmU8eak1xFUjH30tNdPPtOPXQweTfPq3uoGBB5LJsuEEnY7WiCbU
6IqDRyYsjFBzWG9BUYlbk5ZmJCKuV/2bdXkaW3P3qY1pSyf0GwYxlGTinjjlN+acK+f391CgX+Tc
aba9gXAF6My4yIl2EKfL9jqpYWNbgqhhj7CvQICPQSa3eafVdVJryLhVXEvTPrmpQFI0/Viz/ZFK
NulEJbAF/CxocQrSM+CRkbuKqGdV5+AE1hobHfuAQyjpEa+UC+hiK8qXInMex8R6FAlRQK2TCOSp
PL7+QthOU9ibjMHsJoqu0a0fsyLQMMqcPk7N2pfqt8zxaWcD/0zT6kijyWtoNGejdw6+RiDQi6Ob
JHFZB4y+mbvv21tSUB1wNTSxqDS+h9X7B9nwES5qT4wQr2R2XHJgdyoLRvQU6w4rpBcjaXkOvCKL
4aDSuO+ZN8zpkDcCyjo0zinpr1FjG2g7kUfo3r3MnntzmCyxmRU/TWN5G8cojrKv+405j+YRY8G+
HGjI44oprkFl/DregH1nUC8APd1mVmKTGN5ZIU4dO6JoA5R1tkLqMV14BbYk7W977zvJ2keh2zjU
809ld2cj0Lxy4k6J+mkE7g31uG/F+pGH6RbAbDvLFfJcLc9yMGK74lQrxPDpiiSL/Ck/Tc6Ax98x
9yzUj7Ra7MGq9l1TIKwAVRIpIUpisyL9nGDIc3prOs+Pg4Wj1c5P1fIbVoj02I5gAqz5pQnmDyuZ
dDTO7rN2h70yg4gg2Zs8YFDLtdHdXbcaPvQ2j11X41qY/zCb4HiEmY7SYn2VxfK+BOLZbZETuMSw
OfR+7KdGPi08RREdq4fG7HYaHBBDh3vv5T5cWX1VKVqKIMMrpJ3PQPrfrnY/FtJ4ImzJNDq4ehs6
3kHY6Noa4GKgZLM+6Lw+9jXwuO77nWi9v8WqeaXVqYYUKxzzIFd/0/Xja1DJQzE5Z2D2K1QwD2l9
l5MFVmtvr6j6QWzrnbqM+i3LMtDBpUHkGvLBGhy5TVI0HWE+3YdLctaWPBaJe7FvPk9EMgiNvP7T
RfSFMPMkU4D/ar6zKzAte1W7gifW0IO9kVnzJGX/1toEeVk63Uz1zcyUUGkz0Y4y2MW+HmbEfw1j
S/DqIiZoxZ2/jocqQJHUVAjRUaTnRnf07PzSm+MxybFudgFUu/9oawJrQ2M7zOkDgzMt1lnwmLXD
3hBtlAboIMMwrIhABTk0pPtmzDdDWY7JwGXma+r5bg7n3TInO2DdirMMZcJKTkzMwX9fphgwzbAG
+ih+fMVDdROaoBEMFWJ7Jr1EVddJWue0HP9rS/OTOqKL7dRvhjk+ueu8bMfAN2IrbY6rPz3b7rBT
IweEU38YZReD8W9xRDGja/LMbIuN2rLtQ61HtII3d9a4XTwHsQ6uBzNIHmwCuzdrS24eoXljMn2t
4fQCwstGXN8ydU5QPqdeY75cgj+TLW4jVsfZqD5BOzXeac/3I1n7dzjmt57tcWymn4Zw/uZRP3t4
iDb26L0DYbogXvnfmnNE9oEFCy6WKk5RGm5kN24bZZ97hdIbl/TJ1m63rW3n2M1i1/rlblldGMsy
wrxGPB5uA2f8l7rJkSTqU8YhU3egiK4PoA1qESyopvr5y2xtgs6SiOdjlxvrH1EBMZv+xWKi6EtB
uoZ9nwr2h8kbd2M+ngpz+YNndDGiF9c8sKCCUAum39NNWVY3KF+1Pib19LSIZ0qT3gmZYqwOYg+P
5E2ALlD6u2p1IzUln21nQmFN55SsauLtEEHO6oU0pkdwOgjFYjg5a7XNavCc6QZXJimCYbgRP0JW
gVguQduVTIOKx6Q+An99F0m57XtassKmeHZEgi1CTTs/WR/C0XqbMhIV5doe0tn4zyok5YGpfArN
5BKYlYh1l766JRtgvZAFk5F/v3oMcqN3DZb1a/Hch7AEJAGgQOzF29eiS6IVdEXxZlmAEdI5+dZ4
RGfInoLfUJJaCI4+iqoG5wOakF4LfE6mJxF9jIZPVO0RTQkHnk8c5u41W8VXm1rfaYPKNNS7dNa3
J3ife6hsdb+CVpvOvoSqUoG1DeZwX8HrFnVzX3nkYfFyXny/CrYVhI4uxp+MVCqsqncFbjkMBSQK
iiQmcSlWs3prRH2kx7HnBc1MJGUdnW16PsxD9903zs0eZB8wYJlotTCxCnVnDvISYLu29dOoNCjg
Ko6Zt5zDwn006vxzQmXThTCnRXDvph9z3cc6ac81xgz79ot6zo6M07OqHWDeAF+c8UxQ1slo54M1
plcs0kTe4QxuR+dJ+GacOT1Db2AcGYe7aJpCjesOnQ7EW7lTSIX1+qahSK06OQcpSX1TXf3lZfDi
mTg3JTaO2B+LZScC3KGsBTJqGhAxt/3Nb/0dKGxggCTzmwcVA3rbR3MBeiiS5RkTNG5wHAS5LLE9
ORAMXVL+Bm1wt4bzj7P6KNo5Y6rSepyS8Oyv7e/gF/9sWZ5MS/IOwsbaASbC7t0cKLPpRrL9KMnm
F0KaPuXiXzEo+IyRrsVqrLd+gAkZ0zwcothm7Ioh6wD6scJYnw1LPSiriVHHIi8Ykj9zQjw2dyeT
3pMMgzRVNq+8+Ns6e29Tc1+J4JA7PE0B21Q+7UEkI3yf6D8riyRDDWDGIlsX38JGgdaKWNkBfjtv
gq1IXPyLpozTydGxLafsTq1E53cz+CyyAw8qk4XNckYeWiuZ78cMe0/oaeYw6TfXLs01UL9Yzt2i
7X3gKbXrGlk8qhazJZ7mnzH1WsSX8pb2CUBYmab88rFb0vSjrbjqRRGbqH6upugrxF6gT8RefPRZ
ioygTrdUov9VRnNi0DtwOG/96Xtup88+9/ajXH/7wop80Iy03sMhEz0YOxIlARYKdBS4Fzm/LZ9k
Vro260KcFiIyZQcVDpIHZn7NNG0nTTpEahYHBGLHFrdFWTIAyQr5VNKrvVu1u9DSd5RUEuPKlowF
0R2bresvPLDmgzTdbcL7ntTtdWjYym0/Hhi17WB4MP+/fo5XTV6kcmSclTIucTHJco58a1KxUVRH
lEKbwkbNlOqv1kz200jOB6l/K86bWngETeYvcmId1FlxcQv1EUrvysuBt8/eJMOH8BvMMnhB7PSU
6vycoq8OWLiMn3EyOXSJfkmtKx/WJa/Fob3FfLIaoLw/BASQ5oH9XqfODzFsV1oqyIPtGPO95hbo
XJY/cmqGCDK6IGxWbUsR7opRIGHr+b6smL7RHYst6XT1ieT8ywwHgx3qUaYP/FQ7OcNfLJPzZxTW
EeFUpPVwdRA4Jik/mJG8dSk8G3CPr2hswN7rzvuyAj8C/Am95K0wPISNr8300kw/YYE03gcnVBU5
ISBaXU3R2vxRemM0yF+V+y9p5x0weN1bs371Cr1LVnJJ9biz0ZS7Y74dBzzIMOifhARA0WI0AWYY
b+aE/Mlr5H6w6oOtKyq30KtKq2So4yFuh395epVmvh+4WdQ8/HiNvroAoFXKrHCjTHu3caNVmnsf
lRcVXZs1YKEI/RM8yXEoh/0YvPJ7x025PI14dW85D8vwNfjLVvMgd0N+Dvr2zm/qc5OyodX5s1zT
azjMJz3ZZyf0LoUyr3hnQztjVATqBsXU5XJ2fJOqpYavc7JPTHz3Zppv5yCIzRaqI5ufscBidCtO
bch9aYz3mbMQ/+BeUfFY6E396+wAdRvrOVmD7wpJWNo36Bvzg4GpVc3mi8qsc2L9mWt1FKt3Hpir
6XtgUyP7oyPfgthCjkB//OQl+A1dgyGU2FRBOADN1d4DBOdzRspg0qkrmUdRK5cHjBfntTiFACeE
XSG3gG9MxD6HI1hCULiptaFwjX3vqwe7t1+Fz550A0qDyf+WOv+BycYN53oSNEAea9e6lEP9XQXt
CwdTPFfDrqExbOGqJAwqqoDCVW5+3djTIanOVpE9L/mCHQrI1puqD6+p3kUZUCxV5NcqQVeqjecw
J/kv54tZ1l07cIPRc7K78SpImNSGiQTBY0r+M2Ln1bvLvYbdo9lbUCVl2ZwbalDdtowDNQDWwSNl
fJp4svl6Hnh8LtW8/FVe5cBy4VHozDdJz5Jv9X8p2giiMRRxC9mnYNDJq+F5Ap8nFe2gU7Slk7++
JC73ViZo1faS9+4G57nqhTpPaD483Z060CvRI9sQ+9YlxbHGgpeDx6OeeRqU8Wh38wNs8LZwrEc/
/BydFbt7Q8e5++blwc1xjkKmZGuwXU5XzIGkVPMf45CtX0+EeBfYAyaVvbHMHGscJHX/lAzlV1ug
124fJ9Pm3ahOFgiKsoFP+yU2EgIFkeHXOPhpZ4i9ZNp5bXa2kW8PwWkoLNaXLrmbO3Rbozr4tnwt
C/u0YI9Yci6VcNgZqFSTFf8bARE2fHDvvnbJdN/T0hGBG4JHJ+YOgrSzjP/wzETAInjH8t/ZcR7m
YrqY3fs4cqOWKV9i/mCq6oRp8sBGeWeY62Ed67sRw1i42JiSiSZ2yAGGkm5JNLktDWFFKVbK8FsA
BI8K2Lmsfkba84DFu+MAhzDY6ocx71Q7zBdde7OEOO+2Ne57oZHZG4+mWI9dJt88PZNtgqkOVa8h
tzOKJ9H5j34/H3B4IQw7YtlxOSlTzhPCCPr1b61q4lzWXa9nQow9jMAMs9W5md+4KE5cEn8J2SOi
JdnIfM1ppclHlIMLOwTmtLALXwMuLhbnuAgXvSVk+62cx31G8nBh66M3lKQbl5E1c0vAZwdMHxYe
KFraM5rpyzF4dIA/ZgcWvv8qyKPNk5AnOrgyvxxdlWzSZNw6df7FLLZxyLCmmm3jILNtAc06JsFS
GrGcy63bWrsMIbWJoNdaWPPamYZiM3zVhvmLXGRf1QzIXguNGdrBWdA8kKVA5930gNbtol1AHRfp
jSIkQ9rOloMv7nMfL/pImshqXBonfNdIboeswS7i/Tc3eO2HNQaePhYGCfEYRcGR6ZZcyd8u4Rl7
c5uFD8bkfNg5kuBgwPZJlo5v7HxC/xZSIZo03JlzGuMJAyX+ZSvg/pZ7S9l/45CceyBPw3il+wE5
QTs9OPVyclBLNEBtEtHoBh3p3eSPF+21j33hbDNdXgoyBKF//7tRIfksHibHep8tSRZ0RlC3vV/V
AFlfRCMBUt6sjtUU4h6U2wLB9eqmJ+rsTyr5SubyjgsOmo+MilYyNLqPoWUhzJZbfu1328mfAC3/
GVPRb1IfIA1PDIC/Q851SuZpvfNTRaXv64JFb3aJO3BXFBhTgWvB2VJOeBZdTnYG+bTJ6DBw9Cma
OwJ5EJ2WCOzS1YEUHqjA+AxgQmvomLyw32Z6HDeQwJDHPHbJv1Zi4qa+DdVTn+nTIniFvRcioVBg
mSJCcrwNAQpEvZduvw+ZSAewtpj4dwEroPTVXq5l+dWpP7OTkR382cQiOZxLdtJ8EdwdoDuy4tUq
TtjsPrMpPNZg6Ey/032t7I/GID63QtFQAX/l5nJpiiDyvXNtiJ2rHgbsGo75H6lId4oc/XHx/xqc
EFSqEDUDlUaYhez1ZXK+nQLnfTlvCyIaliTZ2Nnf0C4IpzVc6B87HBbe/icvsLcm/sWjN9pQOq5V
BwCWXSuG8QA1OGt/Jm0mX5KvcGxdqAs6gPFSlMCRp0t1IqL/M/D7fVlQDEQUO+tL3vFiueK8qA/d
17HR49OrxPACrefEZT7fjZX97fVcy+vQ3DEG/0uRYS8cBZwIeGADhwnW64avyu0fHMLQuraL3IBy
Liv59iQKNjfrGIu8JhpI4QpdNIAVH7WZ1aQVF/gYh8dZl6914cZDf0OrS4IikLtYt2Aplb13/NWU
dN0vdXtJ+UAngTAbozuCFiANDrOeuLxePaXJd5v/42KKnBuB5wZw/g7CJ86WYeXnWodl79bZ7UNd
3ufc+sxA3m/Vvr9uZyKk9W8pGdjgs5RpSrdf0sRqL8RD53b/civ4dIc3YGtzK5ZknxTmrnazd0C3
zyy4n2X5p5flVdZ7VG54NV4I8PhHUNlOsAi1+TOZYf/MSV5CS8VJY33pPPxPUffSWmfJOdBXya9h
2qRw5t+u34u9qUks8kjmicI0rGK87dxsNTkS5SVNmMaksdzhQ8ufgnlJPvvbI1nW+jXP7QBtITwh
MrIFeFjk26AKmkfdGnUMq7HE7kLodr8KEwemCs5uG9DR0moCOgik2urSPqNqSgSvQsbrS1vsQWIp
jDtHE6nhs9ujISdpwib3o/T1La++S8+L6RI7LHVHsqiNw8RwFsS8wRcq+a91oQ4P1u3TF3x5tXVD
tEXzVHdNuUv85WtyLYx/IUSgMeNulrPvbAhwfh062mqkMYw3eva6zt6w7xwQUFXoGtnTfM4GYzi6
ZIxHIAwN1TVc37qjmxrU7mGyoL0pLqqiVMJPeAyUo5vvEA7wx9QQWagi78cleArG3AdFrW0msW6b
COyH2WDlm2KRYh9k68UDOOSgxa87NON+VN4XcnzFwKkfCDqhOd5BT6f8FGhQfhPBTp6BxW9Au0KN
5bmGb9qI1HoQZfg4umDXrncoWyiuYsZUrT1Y9WB4DuRwaE3+CjBVmuh3XtDHs5ZHEp6+AnASHzik
UMmDYcCcLjcX0GBfwn648VbGS8U8udIBAv2tAIj0N8JGOKQxyioBqoPTypF3/NFI2/lM08TON0Pr
4lrR63c588L0azZv15rVdrLIUsmCGrKPnHb3FpkugiNfz38kVXl4MY2j9KrHiWSo0V8egcmwZPjk
XtkuQQCIPABXy3bniuriN+BisJovE4pHt5zfcwXeUCBHjGanQiUXDMc6X0OI2JZ5MPS++3H1Huq6
AfZKevqtRj+NSJiJV46jnNwwqp3PgcnQqjL1X1Jwrmes0NHqVC+WLn/zdb4WlcKwqJ8GYT6bQfOf
sy63WwhYjHR6LGVj++PZBnJ6mR0xG8Rt73wmAZ4Mx8URHxaQVHnnoByuf63cs5AJYl1QDYNBI0GU
nbp7kr2HexFrhxeuR5Et6AcqPR+pEbpvveyK0v2/1bHEia30m8/1x6pbM1orzNiWeEAm93nDtprb
VCKLG/zUR1lHVAO90nm0+FYUItwFUg2SDbXMFI5kE/1XxfRp6ZWMeJJB1vWrvHnBu2TYdcIhNihJ
7pqmvIqcY44lJt+MdU5m0LCWaCzTHRGKmmgJog1ba6ZdoCCQwuJUjhxerU2hmy+diOeVl1vyYvMt
kkulKSfYZLZtHQcbLHhCxw8ViPZNOmRyzJ75WysemkVhgeGufAtb5W+QkaESLIiWYd/dagFyTVE8
mWHY0lDb/+YSlU03+R2JbTi//I5wrRp9BfXYB1XPvwAA06FXAndWMT6WgXeA6GY7Ko8G4kRS1qZY
3SBOpzLA5pGFkDlzgvf6qpxg2/IPGP5Qrkwz06djwFMQjE2TFR54i7iSZDSZvG+U/iSsi0sGU7zK
ceJQEJh+WZz9ggPXLo0d5M4uG01u58o9Fy657cnSvjRz9RWEuF3r1tpXumWbn5kvx/TO7ljg7M7d
TKSkRC1cb0sl5c5Lktd18e619H7kEHJJNXFVyYexbz87jfSxMWAha6SIecGKI8Rzi6KMSB3pxJNy
l8jOEgNVf3Pu6uQOTf6ln8W56K2D7Qw+yPI/x7XMXbV4z6TQvY4BuguUP09yGX7KIbtfBn2UhX8t
ChCeGg38zc3lZNZDnwOFCFHt83a415bzqer0fZ3GN6sT78D6jKGmfYYo3ZnaAGIO/xNob4/ZRIPh
IkB588IaDmuAQL5a93Zm/sJokT18i3nEwo0BGkMn2edN2mHwJ4ZwVilRAfQY2ByWiTMcVUtGP3LB
fyxhNtYj3ICe3X21JdyTWXBOQordzVP9VBS36XBFfWoKIvuKnoejcPt7WQb1LoSApPXOjEufG8dA
YGAGxR2K5XTj19SOC03H0OLSjcQt8EHUDjU8S/9PpHjwVzI9XK1qxMoaV5E/+ru07+poaehX6mlg
4zl1Igj6504E6B7AUl1MRNty5AFskoVXmsIBE0d2uqQPHEQnVYjvQJWXucQfQCgRcUgVNQ1JJ5Nd
1iKDNgXaHTGfc2HfW0H7t5pg84vPnEpqJ0p2ElyOSbpcFf99VNAeyj4mrbccjFHzc7pEfdkdaag3
Mm0tiLbqCmB1Q+rzQqxlnLvqfvL0ySYdauWNR4uzJxQjh4Acz7Xt1VuizLDwFP0dmwXMrBE8FY34
z7JVFntDyO1dGIyhyQ16gio4aI87uhk5Z5dSczhJ4oDAXXOaJ/ynLOOcIUri8D+Ozmu5dVwLol+E
KiYwvEqisixbtpxeWE6HOQeQ/PpZnNdbU3c8tgRs9O5enXh8Jls2PgGGHyxTzIbj4Ect/UNCvjlQ
bYI4uBBp2jux9uTl8VEKlgylyNjmljhyedrd2iA+KQCmq2HioVrZ2SbrShgNBopOjRhE6giTVPxZ
Y7+YeXCLMPzWBrhDo8GJhbqND9M4MIWziB37+Llz4YxkTvFe5IiiJNb8nv/0fPHoTv2AVpMhw/I6
TOyJoPs0JFuNdrN1FLbdvvWAexLcac6hNvACrzDmDA4+MakC5xFvuLNvgmopc34yDEvf6oV99xJX
IzQNQ23ubACFBiGXMoZcORS1tulyEOG1y9ve0eYK1knwz+uh9jCbr3HbpttERwIm9omtsV4QCYig
tJTCLG8EJ1l3ayrF4zl8TVBxqsT+rEb0fgtTPg0rWwuzwtrMqNzI0ld8VPxpmr2EoxZhHet1Xkcm
NoGIMx8b+Dx1+84RL7NrPA6O9erhOZSs/d1Ze58gWaUldXiV4Vy0afIZQbaqSf156DdTTqG9nSzu
dSdlzwjrsS6rO3yFY9UQjpSR9tlV6tDjaTRr571W04fjGZQLWj1LeWHd8xQ2qZUY+j6uUKyzMmSQ
yydWIro5+K4y4Jh41XkwAWGEDsUnTfnBruFhQBtehaz5QABqz2nEgFjZ8j6X7XPLVGAV7UE4UD7a
eb+8PZMyfhGReCDAfQfPfIEdzvO+O1mReTaaqzMhQPHKWWgDa70qT7qAoTLIHUnTeVUh2q5bOEda
22ytZrzYBVG6OB+/wvLZS5p7FeR7FrnHPptvRdny0oG3keqbwRYIvqhxeYdsyZjVR86dzxR0f5yo
Bnk05K7gcZbTO3WNiiih/CdryLQhbzANzZW1BGjlxOaFb635aIcnPI71YtK+D1l4ndLgFLEm7EGz
TBMvohCDS2/cXZn9plO0DbT8oUNG6PqvtJsuFtSoJHXfUISuXebhWmXl0rX7vv9iAbyKK405jtei
NZ+DrBwWaCRlXmLYCENc0emwyyZv2D7WWfE5ORCwJv0uWbvHmjqXdXdsHII+0MBWBe2cDtZqImPn
stW+Aw2bjMslbJndS1/awJVBNwIqCBUDqdf+Q4RuBnnAYLkKPLk1HDpYZuxnY+acBIdpRbYZD9dD
OGSnScXn3Ct2Eb3xTdnaHLcWSJcgfw2q/s0U9jHDXkOi7g24HthNeVUMLMi5Lt9Vl/Eg77EsFS3w
x6aJNoEFH1j1k9x1kuds0e0iE0GgSd4CXA5tURwjr9sgmKDDVmvqOHezckESfta6vJE625M4/QwW
yxE2+UOCBuBAAPbE+GLh8LOKLw0xTa8wEWPQafUZqoZtEnLAxZyH+2zgkzKF/PNqY2EmFzPlAHPx
7pSPHjduSFeAZQFO6H5KAquMwBVG9jl+GzrrC4EGYXjsvpkangmXbqAj78ju3VpnKelzHuvM+SV8
AedjOlaD+GNs9XsKQXPdvSmwgkPfbXPb4w9ebGQwrnOOYaK9s2/P1sFGPuRpydyE1SlM/xkpwe0p
xluKjDGn6ujYNfuzQt1r3lHc5VvdHna6mxwDixyXQ6EbxuFMsBNOBzyb2vNQmIsizAkBfkJPcK0n
6BEQ0KTaVYE6dxbDZjm5l46N/lBqT8A7ibpaKWvj+exw0rM7p/o04RPPD7EbMgAjpQlFcGYQm1v1
2dX2zhIzk6KY30mEoNQae9GIM7Hop6UBMyRVxjJ2ijZQPvcYiU+T062npHkLR8xjWs7jY/hnMg+s
7RH7QF3n+6gKLjpmMnJjp9IrT40HtTXIO97i9KKzt+iTTZfCNE5z+nAdw9nLQN+7JjlkOrXpYdS6
td5kazESTGMVAp6r4dNcEDmtDAHIqDiNgCo3FEi+h2XzFmU9R87IhCOdYicyrsWlXSEykkPNZF7B
VqxtGHsu17Jj4nTX0RlBN6c+2jqNrBrUFUeulQf7IU8nw88iwzjxan0BxU9SH/8ZNw+BJiruyPyv
Pdoh03L4tIryUTn03JF16F3jAZtquzIK4HtR3TxVsfc55d64HpLgJbbh6lQ8BbzoUi24ciLwe47v
O6L0JnDkSnemYztYN8YGHu+CY1WsvFw9lMABidY5OhBazJdKqJOFZ4y3+qZkX6Yq6Mj2N7GFBeDK
XTXmM9Ndia2P/6lwn7X8DhmCb5lLlL85FQ2PfdaXGg6vKH0jfAMqCUEbNBtwo5LXUq6V+2FuT67d
PXu44cAHGWjZU/OItJPADYp4sQHuGpmn0GJtj9vWy8sbgme56rCATlFyKqIJHyZ/IhQDAoOVfAsE
SNwSYFinO7CzojvD6lrvTH/Qpw+dWRfnJSeb6ZHcGWoxHbAe7mKM7qvcjkjKSMA6Uec9hSRM7FS8
VUl+A6KsGDSNp1jXAEDYP5MeH4aGfRsFMWsW3YpRDPdHpOxs57qN31c95xuKRDXqO5WKeJ07fzbL
bNKjM1CBgph3euwLpgXjk92k3zYJ6uAvqP0NF8w6yLTzWEPR60s+O82C2HYugUyQrxtxnQEYrTz8
KZsgGsuNZvRv0jGvc487J3CsR6/yeIjbguksCY6SBXOPXXfT6e7WUzXn78yr0H7WjOg5t5HbqqaF
NWKDMpw0ymaM0fq2R25mPMkbACF8sGeNSdhqYmbF8kajEo5s/adBpTdd5RNVZTtKbGkkkN7UpLZT
66FKCncnAveWTUXoM4o+Rpm703qsV6wNfsOa+BmM/ZdGpNR72U26bvIIVk2qXdUQPwVSPgg92SVR
zPSADwx1rd1ZKTNN3/FuiytoMN2AMJJP99Lw/qqp5C2A6NTiNSojNrih5CcroX1hVJchEWNAdaV8
spFt12WKduJYPbaL6IWc2E+UZdsGplhXWc9G7tw9Hhkrw4ygQTV7eLVXZ1nY8sTkdM4+PKG/TI75
3WvuwyRGRsvgNJMqQxUh+64IadgVVQsBqnYn22adGDU66KAe416+sOZjeRCRFsjtP3t8IHgBTbgh
t1E5ESJzkLzbo3yqS/MSxMmBGOamsHEZsieyBoVtn59B09+GWN9nHNRhtyw1qFwyA345BsNyQHVs
KoWfudZWUzawA0hB0zRzLuFEoZM011+qmbiBE7Q7kvrM9zSfSp4TcIY11XzgBCHwHn3oVrB2W3fP
3tPaGQaC0UDdUTTrXIghkjbLmLeCqzDWIzB905H+b9R74+ZYJR8gjUdPw+wyuvMlKhcwq31tre7c
1zitPCoGSjbiWT/+NXyXiznBV6Vr3J7aW2tyFaA9vMuZ5gujEw+8JTcBZdZkR7r1SCB70m45Ne8I
HOXiY1oLNWwUl1qCTziIhosbm2dLeXucEBvdgoNkOI+BJfhm2xzNKdtzZPeBLsoEe2GM+h2jC/Cw
0PcBnrOo7LeueYsw/IcD3BDDYJYNHPOVjO4VmSw5kyYrT17r/crR3JOxP5IBJHsYpEQmcODZP2Y9
7cYARPmQmAdVJ4wE6SOUlD+MH1zzIngfLJySRFLmdRc3b33Q3ubgvY7ZbyTjW5ipm94kxdYxwGe4
In9M2tE3Qnx2qcnczBZcadrJbsYcPS0FLFO6awuyqJHjVCdLsAmmYt5MM8kpzXtq5sInKOOPFuVG
lor9fBqeTZsgX1U07JOsCOt+m/8z7f7WhtSn18HIJIEZlihWjmUaWz4yF3VxYraZWe1bONU/Wgx9
Cp2OV7oX2VQWIySaxTl02+/QwFHmUVfVhk7OM4T/flbf3tB91L2eQZA0fB7ue03X85XA4Vjl+ScR
MIbFmnmST+gT6veN38QagsqxX6YPk72Z2+0d3TstLlxVGFvLxq3iSd/wik+BPVbr+oNq67PXxV+o
Zoe4bFBEWHZJS482plC7qa0ewFwfPPjvTSRv2C/1tUYAmA08BchoD381VgzhmlTTltWuN/W9hX+S
LkxWLSx9S2/UoYy0X/14KAxyK/rMl5Z+TD9U0H6Ggy3Lt2yKFmgIXvqJ0hQxhueir/GnABlOnGZb
1+5eq7ZWSLzW+KHWHLUPzs8eUchdi0bCuIIDOymBfwGGZW89jwqveJc/hAE0taR5YdOHtw50L8la
PSBNPU5PsymfcdruhJOS5kfpx0vd81nxsuk8KQYzGZt/xHkxDKtrH/Ag5aTfJnxUtQZn4DLhJbL3
aMvm1uUvToJCipJpNfI1iOhzS2+L2wwCBHrCD0Q1ApK4TbLRJXo+11/0beVrOiMWQnDLBVcV/OZY
UhtMtwBeVh6LU7YCANlyjvO4aP8k5zJrCOPD0Pt/tQKHmwcvvN/23Syvc2ReBGklWPqCG55RS5DV
WevF8N4sD1McN292gQOImNVHPCCz6NlzRZPQyi7Z4TjDChPZChixyaulpXFqF4ckn0axpkOUz5lw
3sopY5WR1t9t2fkqVpssCLh7h5gmC1ESg8e+A1zQV1R7Upt5GKMae1b0nRvYDBMBiJ8tYMddrDva
OnR0Zr7Kd0zajmPWINPcsZ7G9Sc7D2RwwxYs5bLVquSsQoJCVTKdsynzZyvgVcYN3KT8kZVx6Xrr
YIGNMSIqeuIUCGRQp6dO4BScLEZDk0oVdDH3qyYl1FvDCYtRhXukh04fLU7vouhXEZhlV8nnfPBu
esUxHEZYguknEI+UlXjMCc0ZJNVZkv8rVXPsTSIFWo3z5hctey00FO5U/+Shji9LEOMByHwbje6n
aEq6vUMAFDIU7+5oP+eVYvRppT9RpUjiF+tcgYE9sXceQyf15fy1yGH9kgC+l3PwmuvtzxSgiaGw
HI3+pzERgq002s1s6AMyksaAzSKObVo2DPWvKD7ETDDBpZGWF0jhpbt8lidTPecO95SOe3yIeRI7
nn7mH7gFHTM8tpVHW1Offea+kvvEUQSSZCfjkc9hrL0nqX4dRgfYwPAvUsyTQ+KWRxnIl8qtfkaN
QHq1rL9MfrthAH8hik65Imhpe3uXx0YPyr9u2M2UnbmNCuMVKscfKVuKvB8kMf/CO4ERei/QFYzO
+Q1i8VDwS27G8Wgn1ttYcWo36SEw+ANQqFMBPW1D7dEJ0SFEfokVC1fG2NltN9A7+AAicMXNRpvv
Not1TTd3Vod8L05TdK35r9NxPCbMUDSRY47eA0RajjxykLRNYsVMypof/SEDTDmxeiwxpea4Yuds
T1yHSNm4bYnbq2g4KCE2YcsrDV/zoHNkzbVvaNmLt5hkOOR0Xm4zybgMUblo2VmyCl6bTUclvfWk
IeEXWeLj11Lh17AEt8q7wXgCtYTvubzVlKp0oBX5wLxqY3KcFyOhyHepjQ/f5Jjs4y+ZsBnma1XT
WoD22ldi74w5N567K2VxsWbr4lq/hDH4yycrunlXk8kLxilWjfOasDuwJba58NedvTUgq5cps79Y
xbthtnjpgUtSw7IfWmfbNaTM3Q5JzvhmC72UvO5SVA4t/C4WzLmnNlHOmrt7GVCfJm7AUjj7NJYI
NSlPk2CXmnzeC+YqzfiyuWXo4uFHi0gcsshAVXqFX3Epimo7RV9TW26l42xHOLWLzRujO9SB3G/R
/XKLTabjLZTSFWXCK3cw1kZPtLfOj4IFBbWhh5o1f7lwfUOJvkRLOjVcDRJb754TXOs6/r7OQy2B
46VYtrPDw7HC24DZqCq+CxN/Q0gaE8EoDLa48QijhrtG9EdD+5AFBoHZXJXQlGITb2T7IcwzyFP+
/DAAhpeJIMzAYUiAnPHzUE6AY0mIQs0Drs3pzBXf6u2uBsMJZPWhL19zQWbaDapNFJ3bxsJZa/7W
E9ce10qVI8gLHtwscqdnoz9n6rlQe41cm6f2c39IxnojBRCLgjIOxbXjZLtkSP0y/HHRJ1IoJHK+
0XGx1QTvhoWfbh9Bkjy4VrG1MSt4UfjpauF5Ksx/FlDyyQPmLPRi3Rv9JuxD6KX6i8xLVOTGo4PB
wfHUD78W52aIH0kbMp9aTs71btrmNcL9aJDMbShL4BEakg6sjnCGz1SvPsp84gGVEigtf5tmurbj
RcDfkUNwMmzhj7FYG5DIYna449TsWu5eSz3zXkjMb5eud4UuhzZXKYspTPcVoDtpdgBomGdVTRwT
kTvni80yd150oJYyi6o/IEey/nB9hHESJ9UZsGVnqVUagmwU+sYlblTOOWOFs5+7r85D+JTeQamn
uAPxhqspvUZklBd9fa63Ot8it83PLRFR6yGMgPzVA4b7znkicE1LwrWrj4P2YvBd1OONJbYcOKj0
XwlVpEJ/a8qDiKjkUU+K8SJ8HNt7kT50lkGHwrK3+MHAtKpYB7m6Hy5LA9fy9Q6Dm3xN2M6QiJRj
tjcUa/ocRHCibeLeWo3O8uikXaLstm1o+TP8WAMXeY4/XgN+FrLAMHBoucOPNcAWS0kqL4DpaNqZ
vXazCloPnLPmbHklLfh6Pfqem7eKB1E4I9UxQ44Rv90EPhbBNYHVqj64XBAmHn5lbhf9U88/Mddl
9bmavgps1BURrzn8534GFUnP+KHgdYoU7OJa1LkEIQYAFFpL2BS274yfsQZz+8p2xR63bKdRzgjS
7VSzg+4Y1hdnYYhDCUuAmME6tHkkymqbuy9t9mI3mwH/sQ2ih/g374SzDP8scn8mDWXtvBkEFhjv
wTVmvwvHo8QRIywy8mlxLLkputyjx6BBcxz9hrKexvQ4J0jxkEkMTSI+LGMRNP064q5n/qS+jyHu
UBq+F/zakha99MHwzN3oinWOhuGyv57k4vKl6m/Oz5Z34DuH8LzqtBohkGyAYb95EXxWI93j8j22
MQBoO/0rE7HuyuavFxIcoYYHYKw7PHzkx/Ncvy2aNS0fEY+xKILTMKtvK4RsX4IrpUFs3IJyOrpe
ePcMDEjSSR7Z54MUgGIDRiMmBlKOzp6muU2OXMDYtzFj3m7uloK0aHrq4A2V5otV4cojiAAIazae
M9iVjUbTt50Q+gc92dvHqDXXWtM9OkySbCHeSslQwE60iOJDrl1dDcDjSycfw+GCKrUyeBYLGrLl
/DmykeotcUnLj0EnCYE1kFBWLuO3Fp0sryC42dVJDs8iEb6LDRIM4aaLnaONpRGIGc+mjZLvGkEC
jChgjFY5jzS0Fqvc5/Y7bHAnIIzcbAqUzqL86Kiexy+ix63viBkzDfFBYL4hnVTa8i3jvgifq+hV
au+afWqCh0HRd+U8TECdO1J7FVuwTQLLT5+OzKu2w/4Oddj6SbFqLysOgJks8F7yamIpkB7awdsa
Kd9dOnFyYq+STp7MeunnneXdSlqQgI7ijCwPBgHuwfrR65Hs64OVgAba0Wxz8eYPRaAVC5IflOMm
hmnd8wBH8Czkw4TTMb477iHTn93yHa6ptG1fgX603X0SPNt8AGVymPUtdh1kCEwdrv5OSybaBf4S
9qrHxX64eHxVuB9G8LiUYt1j78FmoU6Yxeuzzdhvkd1ksjXx85qsPGOyvN0toIZJYiT1snNU0zLh
t3TH8AlVxGcD5WyJH50rLlSQEctdvcqgLVC0h2Ynt3oy3byyF4CfQY/ZJpeXG7rvyAiKbgW+P8iR
QUxyGVsuwVrvPpvDkwYjUx8Q6UR37Jv0WCvyKtW1zEve7c9s6o+w9B9zGDZRqa3HeF7D8kFQqFYR
+0899T5zDJkOEzAsSAR8Z2NNFxaBUHh1GhP4O7QANONmKynzQyowm9caXlV7aGnRmsWjss5h/aLa
60gaMtsVWbF1jewnjvigiq48jYJIFvw/NrtrE+9lkJk7oLmfE404NKrZ21RLdwX+egfbvDdgVkz0
c5en/1xSEq1UTwx2R0HbTUN6nWuebZS+L9iTKdTxMDs3lToOLbUqAmHOcMmVTx1w4pq41Ljm/+fQ
ab+Wq2202IaIxRBUTb+zqd2GYnid3fiit/POFghqQ82pW5rfoUMSGM7XnMuVJeBds2YnogI8OOB8
cSjIUcGMPS0xiNH9haJ67CdfR6boPkZ2vba3ig0wALQuskiZDllNluQeVMxL06ab6qs5jsDhnpbH
MvyafTAlPo0+dEXu51x90YmI7QTPc1v4whmOKQ0FYZe/udq0Vjq9lPukHThe1aop+sc2gWDNt/UC
BhAlLddQ/rRNi9uThel7LvD7m3LXa2BVrb+hOs1M2U5+mWdjZyPquNNZ6JU/1NcQZowSdGKRbWB3
PSQaVtb2ISPcRI9BYMCSPYpgW/IoTCfzjJN1r6orMXlOFIqnOsxRM/aAWKpnnOSbgd6oukOKS7VH
3Va7oavvYM7OEheY3mL0d+7kI7OlvJInroEDQ5riqfLEq9Wz1GIgC4xon4IDK9QjwZRfS3iPZTUy
IuZwSWjWG8O16QDxmviwgm5hYgIugokt2DAc39ijggVYiEDRzozBTDXWAQ3fp5KIWsh/PaJk1L5r
TBAjESe8Yl50tMR7we6mET9qLA6G9mtDDM4UDQ4oEk11GapXsPl8uRnzreCoYvtssCgmWrubFLR0
FPfB5cxEv4zV2nOMbbGA4CFnF/xj0ZxAyJi2tYXZre/2+UjiuokOFFW9JFZwi7tLX81bI/zlBMIB
TuRCYQOceVXZTN4Z94w4S8s65OBz+uGp45LQnovGOfDd19wfjWEw797b5rWU/O2yQ9rcI7LxMfNn
EpDkqcOXAPdvhgcXi4SfSoV3vP9XLGgEFTFCgfdlusXwlMEcbzILRKrv8S63qwq9daB4wd7UJkkr
9UGAMzKOTahzFYkDkaWxQibF621Vb1P0Oof0BIW8RSLehfkjbWL8K0y/5s8MhfPad7gRZlz17rHl
BROTaotNco3pjdwcf57MD8hPDgO/KTVSH0mFku7dRrmZkntnHAb6sE31JEqep7rYwT718VI5orvk
EV7enKe7NN8CftX4QIvi23WeXFh+NR6GoryOrAW97LWtP1pj3rQ2n+zxXSXHFkdVRSscywZ+mukP
Fzm5AskJ4uyXO9dNmj2Nysubi6mFymaus2YzKazNSq0kyDRWsmvNgzhFGiue2m0Fhbib2PYRIKXP
kYTeTOmPsV9KUAJRbhNc5jz1eUrBIXDLU+pWu6qxdwFpfc3ULhghX7gloMcJ9sQTvq/4oHrTT9Ng
3deoLVGzLohjLasrMiUb3qH4eS9OL59iaNw67h9XjvucL3jJCTQDupuFQV+MdSSttoe8csZgeNAC
xq4qfSV/9BzTFAi2dz3Ow6aePHAwCL+AsiJKtKKmW9G26scZYQy+bZWBgmmTauVrXw6/GuMulwv+
ojY4QKzfdJh/kplsQarvARofhtx70rxPmcTXiO6EUIl9JUGMN4y4JtgCbvjJynl7aoBmtU1OuNBM
YshSAWnEaVOH7nPicDbGUFmCZEdi/Ew49WATtl472K+uc8A2WC9wtTB22XHyPtgOEofDa6GeKMhg
XRWuOjeDTpilfzU02qKHczjEl9QY7zPGqtQpqN6srwZZy7zPdlZvfomEvE/x2sj5Jcv+miLErKXe
RkVPsW4+hKTDazM5aVF4Vao9dNL7F47eW8SOtqk0/ibL9fEITs0P01ubc1xK7Zf9yV+nDxvX1v1+
UvT9VUcQ++CKaqyHNTaA16LEXugt6qjL0NbOsL+dedekvY8DY+Na+WkY+oeyq1+bqUF2OqcWrGMs
Ax68QWlv4c8LMQBtKY4uulJUTs8RSppp6TvH0Z56ukJnBtdWG9B9zRupmh0INiTs9yp/HGzW/t6R
Axu/06T78Mu3tlK+xdjMefKdxvyMHLyQ4/5gGVzTiCwm2XrL5JOO9pDwc7iMKNlQ7HvXuqT6kiq8
6MobSDkZzMhw7sR3RCqK75XzMWNp74wvJqCMIgYn/50w3GaJ2ERjdu84TCI9+QDQySFIpkQLnVUM
W87m/zIx3rALIXD8dZKVsZPxkKRsFIP1sZ9f4en9/+CZRrKHevoQBT5+37+QX73qtTXM4T3pdvgh
zNaOTHYNOasSjEpZ6JDlf4bsZaTlbLDrrUGiTQU2lkV6CCw2Wq59Gafy2pTZJqltooQEbsvmOLct
rEwLTiVdGmP3OhAfK7TgQc2Vr6OlciedIRFvnAZ9rYoeDSQNNxd/SJmvMr0n3m9c3xMB7DSQVJ2B
w9YVs267sebrVElybB3EIoB0lvZVmdxnKV51qZMe4Ns+g/mUyAcF5gxnajalU2xrh1oVL9lzg2zU
TH9gOpzj2DimHck69YSZ4WBF96XHg9JJfrUx81nqY0i6xhmG8p7WmeY91iAK9CM9cB3YhkX8Cc8i
7v069fDxGE9hWu8NpPkFQxQMvIwmaBVkhA1xVC7TQ28eZcwiNovgXHm8qJnQrLil/IZRgEc/uF+p
MzYV7tbmphOUJ9Il9w9WPl+yys8ym1aTOSY5fkx7LO70DNVl6MuQkAyctEufSZLyqe9VJvjNcIth
pu0l0As0W6qrx/yJFNkTKS7yAs6LnS2HEDtP/o01BrZWHiW6nuHZO33WPrRggcxINoAwWkTHKz/B
y5fyI3QCL3Pe60+azI5a3/+lcwveaPhOifUxTYMyikZsDWMOZzg1U3s19NMPMMEnb+wfFD/lOp8z
zBvkPheHPAO9mBdsBCycPJfbxmkmfglp9oIjrr0W0xRco7q8uxZN3jplRU7BVZ/XzxkgLLqPus/e
hL9ATR1HRBFg1UvNlykKf8m9vYoo/QMG8ooM8TfOEbO3zulZKwgxMQ10vlMzvyaV/q36kWeByXKo
nFTvm7UivKzmFrJ5Knew1U4ThOyAP3XV9FiiZVPxci+znSeJH8Tj1Y6SlmyI+DXN9JHem3g3xyPL
reCW83rZtPxi18oqKwIeIbiV1LobisN3UmRX4XrqO2+i/EEurmmzCKjN4b+ZhmiqHnWvJ2DEAVG3
xr8qJdMWZibulUE9OKTq0S0dIh2aLdZDqXv406tnDcV6UYUeDQBta0CTfFSk/AjjaeemwWNfZNtw
Lo9do+0jg9O3MF5cRkq9MHfG6DyQ6nc2ug7Hxk7xilu3xkS+p55rZan6X6k5z2FovIYgXonTR9Cm
iY1KTRyjpnhpGXpXuQk2gryeqdSblqTAe9LpbmrxPW8se1P0Nlc5aMIYeEOq9yeyosBNO3yMzq5Y
OsdTJ7xKF3eR58C2ZWFaauwEZS4QxR0SH+l5oOQ2ntTZboYjC5s9gOtyl+TzW1ySDoeCT/LN2Qwh
r8hBbDGm3VSG9BhU+I/ll6vqRwJlvpl4j9qIaDRiCIGuHqTjB46Uc1W2KDCYeZEkzcihz615pS7h
knXNk9R5kJK5JIOuOWdjnFk6GtuRMu1mwUpxxKGH3BWSO8mXW2l10BI0fV839l5ZbBvQKLjP6orf
cJ8/u2H4NMRYTRrDPZVt9h3FCMctBU09EkA0/2MX8mnV1C2rftOZ1dsgacGKTLS0VD6X5vw8jazK
4G1QTmGnZxFw4lCS69mmzvwVvFFV9mTqE6J0erXz/HXIoovqwq8FrWSq8dwgf9K9cQjLudqafb8N
DKSAmm1vofktdWJmrD9URvgP3RUc13iQmnVosY4SBc03ajSrVdsxUuQMOlEvkAK1h1R3OYWMPWwZ
ogt4zyruV8pvm8Y9JGxqczEeIVrtm6jdwE/BGNgxo7JFwMJ0FgIcQGbfa5flg5ESalqeMRWPuHxy
rpOR8vSKdy1wAdoE6eKwWdMWh2DSjxR2bN0qA7sOOMkD58jyh62Plt5mI9gWFUSM4aeOqa1TezwJ
/liR+eP2o49wlbnZGurD0DD74kZEv7hgNd/RnHQoXeNqy+4F9tNhHPInip43kikz7PNtr4vHrP6L
sZcNEhc42ZzdgheOguLJnbIrJ9PeiPvTqEHcYB0jSue1T8W+KZ+d+V0SFtH6F00TW7oJPl2xVBY6
N2U8Aix+CM3pIofkpNj0qYR0JU8CTPjreXKeajP1IzsHrkdnpI3tYcYhlLjV0ZkmrL/l2vPOC8WK
3ugNuZ9N5xA2YA4svHhnCIfBkGaIuud+t7Dx2ecw/jYWmU7UR5PwGCac1vsuJqqMOnBrLB+iyPSd
iQGLL2MB6jDx2Jl5/DyIJdZtDnknsdkrvTeN9XCDZoAIzeeZPnLNOnZBcClck94vyCjcor1d7TSD
eEPwl/fedsysbW2KHQVOe9ot/MIhrG0ZiEbE1D108BTlbnkbldySzPv80f6ZVfmVCXxY/eRiwb1o
Di0jZAThRQVzug8DtOl04otd/WN2PDT63ciLPRUWq9bG/BD5dZaeG7DvWvqVFq9Vq6/FZH2Y43ki
iRkSfJJUtKe4/qlIWheKEbpGiMRbxNWyhVxHouYlBhhe4JeNNZruWb10LbGEBGZIafIORDaGxlgZ
sLqypr8ZmKs0Hfx5Nh69KSI9Ma51kfNqazASYHgG4OSaZzf/cFHUqQJCAS18yAth9qTP2U7jWWcu
tLKlRyRT6CQlMxoQxBI0xsiUW7TGdrHaNIoDnAzFBHil+7GHu47W29vPi9TUu/Q5UhQXSu/s5dre
1MR69qJTw9xfEiMJaf8K+p9aP6VKblqse3L+oZxyHWr6r9Hjik9mJEO2a3XAZrmDMkJXxaSH33oa
3f7j6DyWG8e2IPhFiIA3W5IAvTciuUFITQnee3z9JGb1JuZ1T6tJ4N5jqrIkrbPTINwFY7FPANdq
PXd96a5TK7FND6N38IfkKuzys96W/wSPTKnOohoIWeXiU2E0RXjE1jRJOsavhU9wbebKskW51xtX
FdoQ/AI0kgaS9N5xUWxZpP8go3cM3mIjAjuUfzf+V2ISpcN8RULUK4OI8KeqZZiIAozBW0pUFX8e
VBxUADtBFTeej9+75VgdhjdH2IIbfFdU3k5kRd2MR095WqItdF8AT1n1ga8VPaevjEcR9t+pbhBi
meO3Vh7SoP9xOm6gKANwEPddAlCJjZWcnKXuT0ev4tHKAMnEXz1pG6xqb2FcMIarSKWVTV9rlq3S
wbWRgNqxdiN9ad5dCsEjgmufMAzXebnqHL4tADlEdLJ074X04Zbij1QXGKnxwKCl5G/aFKByRpgb
+F8bC74HHxbMnFUvl3+dIP8DojGEPaspn2EqUQ4cFkzVwoggp3FT4ZlmHhMLR2NKjkWk3KENKxg+
VgJuFM7rRERSVcWrcZw2Pv02hVY/KIBA2IzXOLRDJdmLyM5MRFJtUWJBKhekW6IblsiwBTMDSP8v
VC1U4cXGZBfCk17zCCZkTTcYnMi54VF/RCO+YL7agCV3VwSTC+hBsg2vJdNtXHskfpNsWUBziJct
cAJLvVfxBR981+2pDU0Uy8I291ZBvQvR+8KvGK1VRJeDBpYk+GLY54juvNCuxRWjy6pec1F3YDqO
OugV6ykXd318Ji2iOrS7o/pMlF+N1Yi50bWTkUk20xLOryCe18xC8X11ygkg5CgA7YLv9S3hudMd
bKQsCSGRwM2WuNkNMAAxrx8SABQ1lHPVlNnVOyWnooKHUPtJhmfM9KT6Fc3dGC6ZA0inqNkpLekl
Nu/SRKGv/qkg2uFhsrob6An14Q5GgNyB66jBtwJiG29dFTsbteYyYVsX6P6y8x59Swni7w34XRrA
76up/PQhCoeFZB2Q+q0q443SAQOuDCAtsZq1J4+abcRPM73XXJgEUdkBNDI2aBo2gH7peVslWTbC
huE5WeB2BpQ7LJYqaMDWHAiXulF5zVUfyZyANoYV91soz3rwl/XnQoNyCYsNRtyhaGZqMitiEKSz
vPoIWNqrLz1ZGuKesjAZ/5nxpKMEvQQspCWabtelDC7zG5n3YXJGIRAK2Fi6R5cjSrZT7RME9EQ7
DaILGXBI96Jl8AUAxTTBOU1yoWILVL/U1uTPxOZCbR25eNG9ioAc3QLAIlQPwqLL7AFgwcguhhDC
z6ZvWQMxBYWAOCtBpQZDDMC7nWJw7P8Mye5POT2VURxiQDnSNTW/JzG7YeyHkv3vM0YNKna2nDmN
eYzlRz3FUN5Bu4yYeRDhjN0eBGOefItTSsZgB2z4ZeDbWCY8mgQw2SKW/WUcmPuk9da6cGoTJ5Mw
snjqiTEqd83chd89I4kptk5ND6SZAEQMnmR3BVRWy1R/9yrRhh7AtmzjM6WI+UU1syGBhU5Ya3NL
8UikZj9xlvon4qC6Wjf+lUwPXi1MeeVP2i1ajJTtsinwtIHCgLfeHvXsjmGf6zJDuYyJwmPFTyIv
SmzenpqR/TP/Sonu0ThZ/9HkYJ86DKhLXNR3CsnvuFmZutyq6MSTYuCosZQjQ+cwh382JaQ4MY2O
Rt3WgfHDKpsRSsQA3bflcismXzI/XeSfo+y3AXpAtSGctPyQgvAZ/MTx5XXYrevq3PUn/HkbPF2F
umSR0nKJ+y0C/g+gz8BYKZCKgfYzg97hALsBp5cnw2PfbRW+dIviP6omdy1+zoBIAqRUCcwVIHoi
n1WIh2qh/IMqJHgbADvSeOjNu9AS/rBAYeQfBRRgMXBzXhxcswX5cA1wmlUnmERS7qvhrDD9kugZ
ymh89ILtTscatuc82eODRIa51PCMWM2i/fbGDzkpgf/H6sQUWlvEW0HoIr5zj/Sg01CtEqa8ANSn
Jwu1wKKbzr38YaFtKyXqQvmvkr2FPyBuQzPiUeuLPVuHGx6DdngrwleHkiZTf5VxjZSjDJzUsFOy
ygdzYVKFVd5eatYAYiLUgCTeKjwgkXmSvK2UXRPMUDXUpuFfmO5KeQcHj2ZhD2sxN/4NTNsNXmj/
GncOLlb+dF8/mtbDix0BAyZj0u4v4v0nQKy5WuBPxZXOQrvZJcihKLQs5YCIujK6CeUBlB/mA6US
itlhPxiPgAh0iZPQSVtwEzBFNqn2HVcvI3da7xiFL01xApeGG8TcFQMZ/sMy+R54MtUl/1c2LgiZ
PLu47M21n7JoSRaRugn9XYv7TlBXPXKFUXpCYKgtFrkQmQjAMddQ3o0GgzUzNVEeHGFSvhKkKGMg
Qh81PlLghbX4T8QMWG0HbU/cOlmjw/Dp/J+aWAPuTsgFmbUc5DnCM7+jOsenSYLB5EZ/Mw/XSe8x
ASHOpgkI5592NLFaEJdC039tg23RrAgNVEO6IsYYTKsIFjQ4/sb4xEirHXeNuvCnlfK/sK4Zpc7H
V1+gL1vxcnrtPFFsRlbgVBFZ6x6LcqSBjXBMvEeSP3OfuTLbmjYZD9jaiwpXLTNDDmjLe/vyj2jd
0hi4wXQbbSP2pNbdUm4jgErDnlhPgg8aM3Di5FKOT4+llCG0OznwF154nqKHgozrpv2paM28RRSv
h3CveyszXkLid9rmiZUWxfQrBjwvfgLlOynQc9CpVd5Xnb/wJ2MsAZ4ep0x20f3YvbeWq2XvPcXq
S5CDjSmLc5x/PHYWC/9euUfIOEuVv0XLB5Ld/A8L8uoS9t3GbPF6DrOq3SXZDyXQQtO+x+ipslhF
XJT8C313wagEtuexhGwoQwUvqLMArbvasddlh02iDjwcqWh98yHcSP3kd3t57UtrW7sf+0Ud4xDz
GZ0g89awH0BVqsdbysGFJxO2IqcyKUoF6it2gx05bAYFhGx7EP0ztJwGTVSZok/UYLMfgHyN6Fbi
bNVdYl0+srbIhGOqOYKE+kq568EwM9Q9GwvlaYj/Qp7DGDdeqsATQn0Lg/numza22Jkp/BhIgMC/
yOFNT1ZVtG7ikxXeVfeIlwhlRgz+R7rr1cKstyjNLVZCLcclhyL7fRHhku1x8gbAl0rNSa1L0wC6
Uf4kvhoGOjBDt3J1FZE6ptoVdiN62+XYW7Oi69VZrf3x4fnhUSXySNVt0gSoqF78ucGuIXoS8Y/l
Htzk7Fp3UTnX2lqSDp1+KvOvpAPp63jJUx33JWB82SYUoscngeUgIgVspEHPs50AuqEkP4AQYZHL
eSUPi9y4p/lLouj0LHFhwrYUmDeyPZZJcUaGUnMHQ9Ga+camrQkpL9dh/Se03713BmaBuGoBzRtU
fwNrx241G7VPhFUSfxaZv3P+mCE+q4EtWrtA+1IbApEINg8olUjeRJf2V7EMhv3F44T+quBbLNcC
lXRWGYdoYJgLQC+bC1NqVXsXhTP7Hys9TiJXl7H2tHA4p6DOAlHbK6YKbRkj0DKUKMF+RcR78bsx
4D+xlxt/pO7bYvPta8pSr7dm/qUzQhFtEvMKjGU0YBSE+PMYwajQNsMeYqSwTLHjZLhysKKUCK/D
oxsSuM0KGnoNXCl16XNrjMyar7X/lL9gjqg6mwrCLjQZ0CY2yFtesZOvf8fkCp6ijjcl0jjmPT4h
LSFY/hwn8GcIl129N/UfjUupOnXDDwv1uT881WFtunZsUYZyT7BCFYZH4LPKoeGcdwLgDsZKJrAx
YgZXhrxu+q2IQj9UtqgQrP4vhWiAsL4iaYI1mksKWkCoBpNqRGQLeh2otIMFcWRVMPcP2KpL6O7R
Y3rlQUDQPIjYwoZ5ozxQkwX+aoqn6JlPZ+R5Z9OOp8zpDbC4dqtBclz97kmvhP4VDUWD/qaL/pLy
Z8T+KRmgaECJsORljtwIcIxbJk17NT9JEJR9nWqBx2JkbrKo5U8PI1JLQNaE7465SiEvC04nMMoa
TN5wFRY3s8ESlm+lnFuzo4IhZ5DzqfvCQTCQijV+MRYArbrh2WPlmSpnn2ldsdKLtw6Mz2LOC1Lo
JUmYV6Z/An4SrepwE4i8GCnDonxZFt9RSMDTYVCdscPO3r7wJ0zSMnysNuhgjzCoqt6ReMFku58X
gL9cqvg6BV36ydDpN+GuYfpZOog0ZgOPQQUzMIoOmfsXUvdJUewYqmPkJwVdFORsjg2d36zZncfZ
DkQbGyA79K86hDp6J4Z1aJDTKg8zfck0tcj1/OJmSH9yfqosQPD5bEquzgqcLfMKGbn85TLvwIbA
ho9wl+SsE+di8U8sdFP+M/mhg0A8AbrQJ4/4NDlDX6RPq0G2YHUZiKAlMTTkHJZxMMxjiOOEIZTG
KjUfBMozL9T56IPyrvT/EuiSxg96AgxYZ/MFz0z3nCI+lOOvV1AJkD9vzoP0HSNozeuH53N981PQ
9FtjR/3oLQSu8IXkX6uW+QaGF6e95DwB5aJAANJomCE3noaMIQBOt9CrP7Ui5mstyc8KP7FmoSCs
Dqmx6A/YEueTelMCww880+OqBxzWaNueo9GlRWBk4SXbALzC2H2kkTjphTDsQqKN6HDAXoLN74Lf
0OeR/cvSfzkSFuK51pH6a45v/5+GOkIW1rHyxsblaElIhtGy42srp8f6C7mnKVyEHG+vwY3CErm+
hu27RUykWqi7sEvvh+FIWBbZyhqeJMMl3s0RkTqDVuZYkcQ/ViexsHeFTSEQi3ilDWnZUpfjoQlx
nMUkpIP01fxVU+RLKwzsEAqJjq+D7kCSfnVSwPg1GNTYXaPaPepY0zA1mwMxmvjBHgpD6NRQbZ3j
nj+KcxTUmjW+Y2xZZf5R/W0r7brGXYhUJUG8CPAlJ367J6Rc5C8URdsImt64B7DXdFsrP4ne1mWZ
4T60C8q5unvqAvO2ewyVThuc1KfpYkv7raKIMpHG6eRP1dG1+JA9B8PCbz8ZPkLmPSAA9x4CV0ip
8oN+pAGaoK9Ml7noHNxh0k5slFkvviX9N8xphFnRzLX2YeSfUrsp4Rp44FxvNjmvpQwV8KqNByjx
VsiEdy+xEnBVypDpK1a4e69G+x0G3+Rs+NiCldbRMgfJGRgiXnmWyEb/6GL4BGvR51i3JXOeG06X
7LV+zi65YtCnrbnERx2/CbQRhIARhylPx5Ct6Vfx/w3WoqkumjnMiv49cj/x6Ykc1NEeTnSFOjZi
GatfafFIWokYrMstY7UNIa0OiEeUczPLJ5/ljDCVia6ebMfg4ApffvYSWodJmhpd/QSTVPpuY9YP
V1FE57gkmQBepIFytVQdVz2Z6qGVbKhMQXyuhgsrsTbAT17/RojrWsyXw+Rr4oAM24BElRWVuCYf
omo31L9SHq1KbnfQXouRmNHsezoAowQzfcBAr3hkkzWdEaZSTENPGtvkbfg/uRRt9PzHZMSKtc1s
WUHMM+OU0rxgAiNPkY06FxRSjNIRzF3RMO9bJd0+bIgNJ8mB2DZSGVEZN9/QF1CVrcPk9/+i7S6Z
Nx/PoMr4epFgyqw4cy2OJh31NAiuhou7zejVw4eqYGQ6TMD5jq/H93HUzvwpG+Mf4eCoivYEACvJ
yspOlXBsOaZJVGk5aIadTJYwAQKmxnG/kXVi4zaBtiEQs/tA7mny31EGKgMrD+gGmkYQ4SgRUABH
j4GthP8Zh4+BKKChmEyKnawgSO0JZmLf2bBI5ZXlqVxW2cmgwwy1j8esWgyxCz6G6BRV1y5dVRJy
yJWrnFMLFQSm8UyZCSEkJW7BCJ0rGAf0P9mi7VGakqdYI2zAalZitPxtPPytV81r+elBEUwtHlMN
AcoVqdrkMnh7eCsB43dcYNbY7qUH26WIl6/ZTPRZFCx0PrhTdRS7LBXSxFF/p32FYgbOxNNsR7RA
oFBukY5Bcq5GWxYJHZRyTufmqVV7YPb+uCbILjcfcbOBcY16CUhVQaec9EDUlZl4wvnFc2Ge2FM2
9Q4E1UBCltIcWuHPUA7BQ3Bx1GBzKpHFsAoNASnErMzzirvmAJ+LnAQb9xmNlVlx3c0mfKKpAD2c
ZbeKYXkdBvNIYpczdXhEnKIwIO8ILkq8McsVi1TcmQhUpl9QyY88uWbi5OrD3WDXwkvviQ5a+iZ9
Brz4gYdmXJAHliIu4J6E7iZ4CLd/C6KP+61X+Shxe+4ZW9KJ+cD8fXUjEwcSSO1vVbnm/XJgT4Ap
UGVwjV0J5RQqQZGcioz3AlXSbNiH5o3EEmqIBaGranFHvUOuRxW/MyxR8IQqOP2RM8Z0IDDKl4qF
qluhQzg0tKwHL3Lq9gwihGpmT4xszguUXtjTCb0Ga5s2hJ205AT+Ouf18Yedb7xD5dtXv6rxXy9c
rO5HzlfMcRvU2Gw1rQb2uGqwZ+WMKN+SfPVrlwHTnDUAAz+Et05VbHVNw4UBqe6osiXTgk2Kkxej
j0Z8sIlv2ZCvFvvvIF8zwCB0FUIM/+If5ZU45QKgWcbKv4yCjTgq1wZ1pCRNFPdyhsFmJkvbBJ5N
/Mkw5IoOpbaEdnxjXA2EP506rPx/Yrsv6kPGBtAtfhWsvy0DUppwke2xgkh46amPzp1Rtibqh49r
2fA66eY/mBPhiAW4y1GOn7lEsO6P0rZr7mGDK54vAF0fpJH6VX1H5SlIDn10TEcoFSfoZCwhsKts
fIYrxlYrzoOFWZTbOGQnhNKl3VZoVBh9KFgMT7l6MU1Ks3Ila5u8sl0YIjXb3Hbl5afW/2mBBRcj
cMumtaFnLU3o62n30aIVro3WJKtb3IXoseCBEeTFBAMcdhrcavJ74+RP7beFuPNjPi3rVQzrOjDR
0+PpP4r5s8pyGwAHCnrR5MZYB7xzWbci3x2yyikKlz2ikVgCb0H2Jz+CFR8EsIJ0PurabNfMzOL4
MkiYZ7Sj+gmlDPXmWWw37Uh4YrJNSPJyc964XcSGQlwnIzE4XEe9fO6kE/1cHp0CXFyM0ec6HZR8
UFzHjGwjUkiO6uaCdcPMjU0LKl5GFc6dPNoCR2KOsYOEQiomH0hIUj8yThlkmUnxJ3c2wjSZDnzg
kG+qyhb53xr3T0iyj+rPUVDXJG4l/N3oEIhDz9EER18UTSJ7W/f/W97m/WsUNn0S1wW3WDVN/3PW
ZJV2TrRFLZpbv/9O4D20gIczaskGlV+Fsvve9jeQHY5FuIsqziPNBpYK9vAjtj+adkuMs45qFdkb
9RKzsfILcKVSnFiRtBMbbc4+uiGUlKiNUQ8WRMAvk4hBBVqLyoVB6e/xM60ikoL1IPl2y50WX2PQ
U4yZS84/qsUX2hWs5AEkGixkJkl11EPViml3C2Sa68L703FeWj5uaI/x2Z6gGlJVjPGnYlgRu1up
/VM/xnCUdEeX7SrBv8Cn8gv7dgBkGUfLEMXxcKb4Uxi2qDe93FURT/tSb1njH/VyJSkdjmm7TuU1
IBJaTscLMfQh4c7KaGXBiKzG8oYmCWTBECgLbsSeIMCw4vorA9y0nOXDPEy/63A7FSJ+Qr3eSbNU
3nThO0yXIW0gpw/hN4P6IEtTm5RuG368irJNU9ciKrg1EZwVFADF3PVP8oE0ZW5pO/ZDbvtjxicA
NpoB9im8RuZRyh8s7xDKqvqxE4F3oRejx+Ar2FrJqWwvckbUncP6KI8V22xPDLgVc8tH7AYXU7uU
iF59jK9jvTHEkyAeWm59hD/sbkymdXL0r5MwU6AUQznu5fvOA6gdAl1tjnp1iBiyS9UxaPYDgK+W
QQP5U+J0JpHbyhBtumNndbBmzKybVDMIPmDXSYSQaS9Zyxm6AfFg71FGXxII1Ej/x6ISvRjZhGvy
Dh3sFCwOSa0iEnebmXA2HnWzx28Px4olzDOHow15aqZqfLVnQTlZBr40RlCZetLbsxafPaoEWb6q
z0K7j903GUcywZT0MNnFj2/TYtbFlql+VG/p1raf/QSSu0o1AMj5V9E//PTSEZZHyqFOA7mui+vg
8oTbuUUuXYcdeTb6GBvI+aUZZkktoB5GAdWdXAbaqT02LDLRFsRrl+mreY6krTDsO4sD7V6pqjOB
KUugkDFF/yc0GbtITpz+xqKyrzXmXoz/UcPvQmWKrelsaYTVj8PSVWmdzQwNZOZUlIeFCgXybxqr
yMOKcAMsTzGfA2dHfDK6SygtBvEUqMdc2oEKo5gLifBluZIoyBlJhqjnofJCFe0qi6IF8PObmE7C
0JeSpkEZrjLSyXn0pfyLeE6IrOvK36XU1j7YgrIKZqp70zXbHOcVGsgqeFqcOsNw1tIP/nStc0ak
bmxHUdTL+ZG1f5H5CMsfSUba0NKlRuJ8rrg2JufOIZV+4DPgu/QaSET79jNKw8zSx42aE0w++X4f
/JtVBQWhgvygo5tIUUvg98b/bjLJDl7oU3j+AXWa7t23tiJfELeFD4Mj/MunI4q3vAx/k+zNh8pe
OPXeNWM4yCrmpCXIARQmO/l3yNjIchOhHVXQdYosm+863agrs+1ixYBricnDxuANU5mmnSGIGgPH
FV4o4ZsnM+qXhJQY+IyLlaVfBAaWpbwtiqXIS1fhWc3kFR6+CPNjSF5GNI1Cd6P7SyECSpoh0VzJ
VkWEpnGBEnsQuP0YPHsAEpq2WCkd7dPdyP8plU6gwEdkvtEziui+edsgWijqHzuHItmaKVIHRBq8
qVsGV1YI1vWFboR+DU5uytwvIyliY7EOwZcWySi1Ga4SHaMA27hWuJgBBkvWsWkYTrdEcHETtja7
B/nhV/XWst5SfJ/IZrEE6tcM58PB9485/baQWMzKClDLjV2Kx6BsFn3+2yAYkBaKsQ5hII/SV4qq
kITjuTA+Qv0R9ieILlbppGBkqkcdUj5mZ79mCBttAhUAa/4WWU+kRHLodb2rsRuG2q40NnkesFa6
lhFBugoNi3g12B2HD8W/4aM2RZbsh0qIFoZ4zEf0UxekAVaJ4/Xkak4z9RnyCaooFe9ODG49R5Op
03/0tpoPS3aCJnyxjK4I2S0t71dgPGSmcQPgRIIGhs42wi/RO1hYborityQUhk+AOYG7hS3A79JN
Dh4Ylg31J0O4bA4BfxWEFx+PXNI+DfYzLnIX/WGiU0RCjJWSCzai2InegneWi4NaPMz+HA1Obq67
Q5jsaWDAg3SBM3I/ZX8pWqosWuNlZMrZJQt5PCc1ZXlji7h3QClHG9ZbcbWS7+jOFH016ss6u6i9
nUg0+3avsCqoGDwjs8za7wRFipdeyUjF0X5O9SNrKkaVLSuOTdoDw114/Rmagtyv1ebWNW8ZSLn/
LUcHN14pTK694t5pFtPicc5FYWtqtdbVU6/fRCAQovWdRZgSLlFCMdHb2sD4Gr/LXCU4lHKt/Bso
bnPzHueHiNCHfq30n8RdTcYUbdAXUrAa+l8L312CGJQ/Aa+Ndkh7cGeczcTqyPikI+8H5QXxC72O
wGhJ+StYiL67ixIjdydwEuePUq1T/wcVbGBcoqm9WQIrcNVDT2HNBxyGf2X7g74qStfTnNNL9j1w
EaZGvuHkPf03/lK8om18TM2b2J1dPtsEEb+KFN9Gx8p2hw1PuyaNFv+LS2yttq9ZzYXMlEvI95jg
3zWtqY/toSW2VgAF4senAJU/ZFU1e5pQjBMbxJ/ZLVHbN+HF8LbY/oL8RzD+aSyxEQyy6lc5rqtg
6RNBH8zVcCWr12GkcKzRD9zUALuv07xyohvkU4+GuEZZIk43W0MoktN55wKGNiY55aNE+KtQsjIA
Rz9Cg9jE18rftw1HiLUQ3SszDNUoyE+9JKhzcqxfThKscDr21amt3YWVHgZdwbb/hxZqWXU5Kq5q
3qjWCgb7omXUP0YXc5KoV2918kq9lWIa2xIeFzG+dlXu8E/ZPHITMLTJz08ry7JmNlCAKxQwEVVU
wk9Ti+KVzNp+l5ZkDDIse3nRq6PkKIKTYLBFJesxAxjI4NGnd86lV3mRPZbCj+oah+iRyY7gJaXn
5PJTG0cQd03/FoRsxRVAMS9yqNRLmmYII6X7KzNFMua1ctBHnu9VqcOjcIafYFzJPiX++IanIrC3
7/ofVb/7oJWILSC+a2YaR0HYmf1jCksZlkFrC5ozwOTGKaJex2zLjHRQVxV/EeVf0P1rwZVMEeBx
t+3UVxKupeHpwh6p1L0nkfJ9ohES8Eh1WIJQjpmPDCFlcZxM2Mlf9SrSfl6iAGOBJTdXBXVIziNI
0xUH9qjvVf0wKJvIeCbkOmcr9NzIFZQ7M1o3heK9wLlBEQu4aWagKR95L80pa/WRsiU1uO1H0x55
XvUU+hU7K/gngoGxgKnAV1TeVIMh3PcYg39w/5RkJ2pbFWECdugWFaF/xxOm9A9Z2aYxtSiPAOEN
NNNlCbN7r/FiRLpjTl/nR8l21TSPq7a4KGP/omADkylceiqciMXi4F364ppHGgXst5kcpYwU22nM
uoyaDRITzL8JfOTG2/TKW+rgGSYL/UdE1AxjpR6OIebFLH766U9onbVsoz69em7Bq2SCDJ9NxUnL
OEBKkJIjMpT5PCksy96fgUzw9ItYT9QsdFoxFzSdsStvu9bftKDkQs5agmkkBImTsn7yK9Zes2jE
1aA4AkSz7JGhtxzUs4YnIETxL6d2km4F3FlQG9S5/CPLK4k2LnaPEfLfVDjSNyaotIUJVPavaBbs
vIeUugARH6uGowWCrCPulPBU8sCf8JeMd+2f41EkCQzgJjouEEvETzVd4phDO/fG7SjupPZTCBfS
iAN5x8eKArsZljg+ZuW3MO0/WrSzDP4YbTY8CCaWNS1YmMW/xLX1jgrH+xV6u1M/DI9j19EAOCgS
PRcdji/9ywtrpiO5aRhAqM9Inhc+c4V7zBWB9NzBQCDt1RQg2H1Q0NDkD0P4akEsxN7FrE7YxBhE
au0NPnHlPSLDYMBJA9GsepQNUgelARecZy08/svIBKcz0BZwcrfKt1Fd04YfPd630R40WIdzPHY3
SvGHo1MXf8xhoZKki8NLbhxJIIR7dPkmP31zBNXYto8WLG1v3XrKMkF+B3K+1OPzgNGuRpXr86MQ
FDGPGG1JE4Fvkiuyx7RC3DwL0VtmYWqL8r12VxMbyrDV8Tkwy6zQLTZUr9ku7R1Lw96RHGWYMsZK
LTeEnnGCb41o66sH9kZ4+H4KYsRGhTUxMS+jdKID1NV91uw7QrOTTZQvBN328P6KW7yGavauGGRG
5t3XrmbzB9QhN059dkWeyGFQJDuu5DLkNbaHkvL51BT8Hjat0H3Iu4X9uqiKVervCt7zKkkWvnxR
0ZbDGJwuotxfDfU1ra/o1YF07opiXX9zrXIO5aQXxXfPp6uZxRIE5gXakMS4tP2ZIb45Aq6/JPKe
K6p76TKqvS8QVPPiyoqZlQYrzIA7LCMvg9OG0ATs5vUK0ZNKIIt8abOr9E6iS9208/orZdMp8qmS
BPKSTO7WhtRDMbIlIrs4jlHZB8EVBVHG35dRDvtx9L3mVaM3m/IeKoTaEW5WGXV5DPUotZQt1jse
7Je+E61lWhwbZPOBd3WbtSstUmMb1/UJZNkiYGIUePAQYQqTAdag45ZZDC+xahcqA6nRmXT5w6M0
PKTWF7zMYkzZ40SlzYWUN3Zwb832Cjd1wWgmHdmuhQcQuHDn3PYX7kNVkowSoBskX0vZC+NZa4CL
JRexOfdwN92tFv9EAE/i/jfTTlHOHc0oqXRMBDQAeQk0LVmItqfIf7nDs0bCzoH0DPzfUkVkam4B
2+WkFVv9ositpUDpJ7woEczpqsTiCzE1oXARWexQCuKnz5DYYIZl4520N69bxw8/QBOrqgDKzqiP
aI4FJLPow3qYr6htSu1rgNvRouy1rN8+3YxsMUz304lPWR5sDzq83rxolIccxKaJvAQ6lI8WQ2UI
FQecq+FG0Oz2rsMkxcftb3AIMbTN4wWXew7BDsWvxDTfJHLX7sYfxvVa+5FQVPRkbzNp3UXSJtV3
BeVhr927aDsIq54vSB4gg0lsQDJtzTEzatE5ShmDS3PePVDxCn87v/7qSPurawpaAwrUVVX2Oeuq
8iyMe3BGc5pqjCWcgqnv6KBb4CkR9e2KdstnMImlVTsEVVzlex65lL0hY5/M+E0os5giQDaqdK6Q
7qcyjn18UAnqasKco5v0HADH8vdgwEBh/F6jmEv2cj4zqLwG1LBIE4olD7gaHjRx7dH7k0tJUw49
oZgx86n0t3QPwn/ougXRDrW56D2V8lWEvyowZJFM2nFaAMr1Iy82FjzX/CZzI2Pur7dqf+JLhqig
WoeJdNKxrydtnIa/YASXMB0uP7kCq3MrIxgBZG6t9Ao9J2LBVQsKC+ahuHU1cvZQo1WLGjUUpz3z
hUlyge6f8yXnPYh7pAftA4vKooyukT46ektSSF/fZf0HI5szariRwMJ6c0G9qOig1ayeDQJA/h4p
G782lVW2//xxzMuDxEVUnT0NxAxkJ50KM59nMKxbstFJvWk0canK16R8hkK51uoH3uwyeLmpxp2F
2tQ4t8arCXBwMpNS2uvAPDamjG5caTkiF5DCQ1P9EWxoV4jqZAoDVIK9N6yUUEWL7Z8KwstLPn6L
wSFoUr+aC0AqcoSJKuVZpL2jZN1kp7Lce1gPAsjESpjeY6z/Fua7QnIE9xSjf1QSO6AAt2DsDCR1
x7LOXGmSNzNqUR89eHVSLucdQDni7hd+Lc9UuCpNSwqiU7B3EwmLRUfaQkLCEuaM7t9Atpr/bUGD
Y1XIxrba1YRqxdU1IV7C41Q0Naf3nJCZLTDgWce6EccDvCQidNCvmOyhx1Bnj8ViCONfRxouUE/6
hxWRUut2JKHKtU2CFAomGGHNGUaPg7dprnboKBizKGRhWUW0HNRPoOuUHTL6F3SLg1MOrEr0EecL
E5cFzsqULZ86BKgWcfhjnWKE2sNQ0PHAWlQ/MiRSwOs8QntsZHaIvCvtvwiNWY3hpQ/Yq3JxROh/
MBggrsY6JmtzWcKWTx6aajQ32KBHZGYbVbEQYMboW6sfyYV3UFbRjHVFGK6T/zg6jx3JjSgIfhGB
oiev04bt/fSYCzFui977r1dQgA4CtNqd7SarnsmMJABldNf1bMp/leNf61wxWOGuvPoV5yCbW9hk
RnZ1lQ/F/0qdA5zFxTC+dv41UT+M8qMCmkd3MJ2y7BREn5p2LQivlLxwFbfeOLCCZLlCOQKhYISP
FXD+MDMstZQr9w3P9CJSHyK5G83nFL2r7rFmjTY6T4Fah5VnxKrbLP2FdJmsasypNc7HgHuLvEj2
h4xcpsk5pUPpBUy9wvo4++8LgYqr+osj5z7OKtmAVMY0/HELakb4hBldNbSEl0o9C8JnnGuftC99
P99gYD3Ac8bNOXCKPZGjbvAeIZbXdHSHCvFMAb8DtUGXRpuEmWGHT4w8uEXKoFFD3WdhvyhMHbDI
/IX2T4Gn3+24Z7R8NSjKir0CiG5W0VbDBJO+pTQ2BDpwYajIxX+6ihVZ3UhObP2Q9yWL2/JfA2TO
5qkAU8ZFDVBdD8FXlauyrTYQvFchQsWho6gJfaSZG7M69pFBaFt8V6ufiFTHhDSiqnorG0kM0I2o
ELPZ9MPOz4pzaMR4dZwXwXKq1Gleu3FFEDXjnM98/tHnD6NuV6NrcRdk7MItF8Xq3FYBbQkZYGg7
I9NIVJ/GddR0/1I9OtWm+qegZgr6/wUqi5bZpeI8dOtMdgEoGi4YeCGm3iA8HfBRt8sENQJTU8vF
Rrfm2gsa3HcsPiKgUVr4izMCqCY1U4A+fWuYe43NAZJU37j69rvTHYyI47b3jDrZl+8atc3EIjnH
9NrY5kLGn3b3v1mLKG8FbM+RyO4SCWFX60CMSWqJo3VI5dYrwYtP0zMBBnBrTIn9PY25IDYp0zTL
YV84EYFkUPyx1jzU6twbXg3rEvYuO2PAeFD0es9FQ9Oli9T4yfPfScQ4/yf4g+uKzXJdfKNmPCnR
e4D6XPlwKOmozypn3aLxRf8ZSoRFLEW3asVjti8acED6TjTkJmlHIb8E++oClYpYMKS7FLp5Hs30
mbGqoxExsl0L+j5Bjjep5IjGBzMw5kyEhUAT6GDbsfMfuxjX7fAPxEyMOaJCoMY4hr3+DJnXT4rh
dWLnWPo+zmwMVz2Vu86XPZPBgAZQkzkVtMrhplo/RLRNyHvg2eN/qZtvHd0Nwbas6ndAW3RGh0N/
j7QZwfrS6AzfTDJ9N5LFXYD3Z8lLQMBP8GOPFwpkTXmLHIxEjEAcVDFJ91qUkB7Eax5HgMaoteDk
zulOTAD89JD2D1eLMeZRmiNE0ZY5T1PNl6CG76XDdULaeZ8hlHUgha6j5Bvxs2xvXXE1SsB9/J2T
hYMcAIvcS2NjhUerbbAxZx651FUw+8vefUdOEGX6Umcj6kn/1VEABmpLwfmtON0azvZLxHALhkrA
soIjK3aWGRSqYBur28C0QB4/Bx/xGYROtlasY34NnvUSP0Ju12sTiyQJnfxJIwB/Jn9DfHctus+e
T+uO+rXi30p/Y4iLGPdptRv+peD6nFFZlMhF5l6WLZtaX8ivRP1B9NUhz9CgX6YJSQd7NR9JzYmm
Keo2KoahjsHfEDI1aE5x/2uYJSBijAN7WyNDWuWn/ckL9tIzsyyhYu3XFUMtIx1AxC3BR2KGsk37
RWKeSsS0sp3Oi1XqKWKEUxiDqCnr1Qha38ceMFNEOnOD/C1FGihFvrW11xDp/pDky/l3SRmm5A0+
pujeQAiUXtkcx3anOMyTtulrpry18nv2GPBPiaBLX1X+LoWXVYOFmR5KuEbKKdn96DwCV3w6TnGz
Q7STMM0rIh3VeQUIUksHcqVh5RiRI5HDd8XcefRRq+TsP0bG0TEdbybL0xTPC11YpvUo1qih1gGW
+wTvAXF2XyNNQNO128ZNcKkza1KLUxok2wBD0YgYEVPXReath+gy4dGQxOvtmeKOhjfnEwCPI5Wq
B6BzxrQU6OuM7A6xJtzLjbfJsLKSS0KCojzQQBDyMAuRMYpLwj075u24GwlhddBkMsMcliaD+wao
5qMtPHgvZuxBa8I2MrKAKTajttZ0dBtPBZf7XSvPubYo8PZkJMr4UQyz584V2k6oIr75c7o6+hBs
X6VYDyxa2AHje0GZ4ZIAXevfOS7Sojlb7bbK7g2agOGvptauSi6j+o0wtxe6RaIHEnNOz/jpmLAP
1cRtQWpHkx8TFvk1B7aw/0eLjvrHJM51zZ5C8zTpHuimmdAZnBVT4BlGuCyryUOvjrtBHxQUMk+N
FiiO3saoW+fVVSZskeS2IGMrZjsLqTcVvjeYVA5nqWHZ77lKBqY6eF2bm2DtbBBZzAeo8YEZ5Hay
GU8ZF78W3b8JvG0NHxzHOxE5p25YNea9ROTfOE9HVJTfl1gemvBoUwdqikuBfQj0s9tcTJv1iti7
2XOwk+VIJ20VH7oKYVUQuI25FSdkmYNWTOR6hq4MyTHVr5X+L2AtoajPYkbZ9zsXy6OZfhltygwu
Q8B9JLKZ+OtIpxPjV9SkYBVfaUFoG0wGyqWTI64JCW3Yt8O3PN6QZMQUBiHvZoyKHVM61b/k6CES
7FSK/etySIw0k1V9r9q1DlYYBwggcxQ3UMXANz4ie93WcpkF8T0nx029DOExmD4QDYTuPFFvzIps
MmMpbVJL3fd2vErzVFKFw5BfT9kGFgtmJt3EoYdUdVbo+fjWU3Ll3yZmHC0vHjN1vNSSbNV4pVjN
GvVmB4kgZAruZxTHeLdQmakakg841to/FTRN1Du4Nz212IYB23kpdyK8BP1PjOpfKzRKishzTDYI
ylvDQa5iabXk7OVECjDzp9l8tNFZJBS+a5xm2y48Tf7Nqe42cRBWhuoHLGh+ZmAGNRmFJ+1sw4r7
WxrzHAlmOhKPv1BbJsQk+W9Wf+wypEMIgkwXoBhK9ci4Ke+uay1d+RER41nyrhjKAp0W8WyWgW1z
UbLwy9hSBJvU3tlQd3NV20uFBbZJY8G7HV0d9RGDbICis26UiaDnZp3UQLsqlRkygEkEeDaDWVWv
vDKqWLH9OjRCuPRfbEQLfNdxgweVD7zCVYKZgTsJze0K0I6FRtX6MMD3hMPWt3al/zYMe6NU/tif
37M6YxVt4bPnEiH2QZCLKjkKCFfbWI7P+QL9K0cGr/CX1vBri20Q/6rhR8sKbbDHbdvvsqqnCe3W
hG16ncZeglo+xHfRMxgsSJzIU4jcbVp/RkqI+cldJuGlcB1og6aNNJ0JlWp1G0dzt/PTW3zWzAZI
LUerXDAdm16FQ+MtOiKr07eJ3bAWf7UIawosPCkqGCOj3kCKkfgo3gr3z+mO0dCyJcTEpgascNwV
4s6vkDGcrwaHRkdXJhnw+ZB/q+44NSPKEoD8TMRbjBXSJL8MMI3vclPpQ73vrf+7VbIA6cWkby1t
+sGWTC0lqxDX46Oph9or0Z9YGj51bt6OPS9lV2zU7xnMJPwBw9YhFk1TDbAEODoGfozJekmMyium
p8WcF/WrfEzIYlzSgVQNzjUlIvLGiDm+ruGC40lL9HqHAGZp19YmnOAhQbYrGxu99DwbeQ0nMN2B
vZImcaL4v7VuWYm7OQQrAgpp5Z8Dj7/GdLAjJo4wtMb6g8AArCM8ZjF56BHbmjTr/2GCY5xW+/fA
T5fFYK3HPMF+Yo9raemfJo7WhE2Uc1dyZrKJ12M1TTk8YhT3voSNidOnGZg/gjfWEfyHDq+2vaUd
ozpn7Ypxxedjxgy3sBuOorp6V9CkVVjDW39nt9/cWxLxS46BIclIb7PFM2T/BRQNV4W9mgiBR2vu
k2OrGMU1m3SCpcs3nLXp2PyUFmT/IYdmkGNPImMQUWQc+kul+RoFoA1DP0jezsyZ1cNym3DQ5GZK
Z4jpgUe2LPt10DCfZ1cRUSJ3PDR5hUdcbhtm6H3zlbYXgoPOpIoviMR+sTF9u8iszGo8ZdZzhiwI
95CgI+gnH9Nuu3AShG5NDOvJJVzCQOoh3eBksd2wyx9+4bXN9a2YPrscQyfzqSpdNyTTufn4itGA
tU42k4xXIUIjX2VkiRM5rty9k+4F+DKrdL02Cc9lx6wtVT6datReOoC19lfAelTixUwZYEX6QgdZ
q0SI6rN8HWNKd7uNlR06FBVDutWjdunwKotpI9Ftj/lRQTriMrzTwDhn/U9B5z6isVE7nN7AwbnM
+bsbq1Y7w95bTxUGX1IYbGjPVQL6Or83KCT8+eMd+CNilOnmiIBjbJGPnwoE6cSYv0Su2EUiJUUm
WmRauksmpitoRdFP5e0rH8OWrDsYV1wmqAt0VXpKeiD0hvEaHPOinLDEzETOdhkm6qGsgnM14v7B
JtNC6bSsZqP2TH/NjJK3uhAQudFmO6+W3FJ72BQYRAxEjTmLW625WVyPrkqz29Hdl0FB3JhCSv2/
dEzGl6rtzmFAGiYMOVe4tHAezKKlW6dLOgtP0amS6ER99kXUVl3LeiygkjRffayFfs0pGjrdUi31
A/3/Iw6Y1juQHY4tZGqKqKWL+CFri4VOm6pgKUjJvhlbyLUw3SwdJGzjLBUdZjuGK6BLLXxrXVe2
Cp1vywHy1Huv1dzvnibV51mODPXfxG6Mu4Ntq7FwNHPJzhzzzUJg4c512gM9fo/M4hnQZKosdptU
Y2bRrRusOCgvX7ruz4bfN5UUzkEJLYK5vrTOah8tB2TfCUIdCM7r2ZnNHG+ty57dJ/WD6jXprs2t
lRk9bMb6CgmMyfhrhpB59Z+xRPfxZTrgaFqI13p0dFE1K3byOljDx6gcEfYNGtpHJyHZDYJk52Wi
eJIogqy973EyGvInH+N9J91ZH7vMiuJh2Y8mNyHj1ICxcwkJA8ZPc3WrV9s52nqOfOvTrYjDGvAc
SjjdjXMtmv5qIvb2ubJr7mEdrV37rNFYEYYSw7pOX3vb3ofS3aR6jSyAUy0dz4Hi/o5lCDkPafKA
JKYKcC7eWxezZk7dC9yJYGDNRC6pzVaqe94pzLbNXdjYmz7y2aSjbChBx5HygHkXZX6DUy+k7TF+
YbUu8ojWdRY1cD3CoTbMiA73XdPfY6ZTWvzd2ozaI/OPbFm6JxWwDctOiakvrDfxSJZeExDHGtE/
nFWe+7YFvoC7I5dfE2JeX7YjG5oKfzlopKC4aRmWG8VcohjBz59lP8zKh5KsyPS3cp0fN5wlXAS2
qP3SYJnIqoB9rbvKGa6NWNj6GkU1DjSrVQgZObd2xXe9UVD76rw8OmOKvM9uyZz16VOukbPX9c+C
o5IEowymRvcQrN8C/Q5SvnQPhUnlUr26uIMiupdgr7cIYwgDyA3mzx8R9nBd+sSP0Aez/Q5byTrs
6NrzVnvWF/Wonv/G8rsyQKrKSxojBu6xAnNez7EY+QimugUPQhCQyqRusNdw7mn3IzpfIBpl6Kx6
Tb8r8DEmBFQwupcd29oUv5rFveynID39cDOxzQ7m5S8PRs13VoH0E6F49TEFtJqAqt4j7DU2EbFj
SmkfpjDawSskVGx+ucn2Bvt6TmuCP3yOyghNvYFjT7ogzrhKXNmt1VliiyiHPbv+V+vtC47R0q1W
U+58dPGQMs6yPSo/guBilqyQO4lAs+BMo1F1zesQMCxg8DvZqIJ4GDWMskNwq9mu8z/yXH6TPLUN
GzjgPNdMZDHM7xwIRFUD4Fy8G/SFtbbsUXubJdnZGeyce0UOSY3VsMCIVDYd3Ev7pci+JxNXK+Pd
Wndxu5GKVtRrC++CnULXd3YRDkRGgVwy5brCEy3SajuaES1ruFJYbBfaPhmvvmz2NXHKaSWOOvYM
I08WqXn0k3QTEpEOme9T75pd6uhAMFqiUXfxnENn3gqhsQpEl8qARuvSfwpbxVgo3DzQ0NM5WXhf
856VJiIv5EgajpiesWMYG5teZtuqQz+vj16KZJLMmFVMvWchadSc0CtqyFpV+Tl29ltijYi0fnIm
kCrgWtvXFlHzkeb6MTJZP3NYJW5zI658qbP1biuNted0Auj2EjKgKAUshD4/zar4GMBezsABXN0N
4gchOA/HpElu2CY26pLLlNBgfa857RqsQJVfBq2dM0d+5+zkgXq2Erchai8qNU822RR1jVe51pY0
7hcjKV+boKeveMO7B3o1WdlULXlZrlSj244UJ27jQ057zlIzharQIW5Ro7rrsK3Fhdz21rg3hOMV
XeaVc9cDs45ynoQY8gMc3g525KQTRyDWs1i8022hShHrCGGh6MNHKJ8yVc+miwyYmV4zkrB0TdAC
lNSH6XjzBTE5eKjwuW5dBdwZZ9fIgRbh+st87alhs2U/EbZkf7Iv04iCJdxvncX52v+fF2quKHp5
0TvPKFBY+MTnTvk5YrBlVCuHV6xQvtr0YlgR0Gi2VOSb9iFgEJyBoziVNePAKv03xNO6oFlqVH/v
BqHnJNm5r7JdCZzB4eOWHBAFmKOsekdxSjfQ3PjwIzRSBqK5rp1uRn7oDEoQJ2R3TVGlQCFzamrF
zD010j/6dny2W2eZDPRtJCKWmF3Z9kRx5Q2lvo5ILEy0aG0gWnVjsdZUeydDMGq0wYKBgMpNggne
FtoR2GxePwwKCfc1CrGP+hYSInIcCpqeih/zl2WOo4WLHh9+jWyLFeJiKPNzj1NTAuTJfNIa2Br6
BqsBimKb7cbWYnlQFANaQfz7tOvCFsSV5F5W7xz0rAkmqwJmlonbHcgHlGPPh0tj2fBYsreABjWs
Yq56RkXcT1kR7x1SqexKHikkUdT5pxCzi9FlqyBkX6XIjTram7opVgV1OaB95Lr1rfGV1wr3bcNW
YMAAPTEqGVPOYr9dsejvO2YhIoAzp658+Cki63mH2cqudP4LkWALW082gcFcpfd3BVlHlgWpiR/K
MrCSPa2G/Aakn3wGsco7gu+uQEfuYEY1fvzyk/xAP3pTmThkUixdUAwZcCk331AZeaE/vbkW2VZB
z92ZLiVWb1P/rgCFBWzze/FIs2Us0PnBJ+yMctFPFIe+dZlMhREBsTQm8B8UHLNWxB4ZcmXguHRA
xG6/bhm8+p38aEjajFN0jWnFq4DUGTaED/yjQliB3GBjTAjZE0ox/DpGlOxNy/3Vje84p6qWyt3V
rWOvDl6vD5jT1dVI6T8EykNxCaVommPj/2vH3zRcNlyOkZzrI3VvuwoMtM/afI0mdyXFX2/9KaZ/
E/QX87y+Lv/pVr+QyCSGRDCP1XelQ5+TVCsQfEsdp4lgTpDyV9X0qwaXfEjZHNNOxhwR2HgVdrhQ
3YDstejiaujD7Puw/hglUE2kSdW0oRl6WIGLIQzrLlPi2k3o5P1lXAOtcPrp3Ubu1GEabdXwOOKE
KYLBCxQGm6WxU/VmWyTB3mSvOlSvRn1qBzY/gjGg7xs4slmjYnewIA3hsTrhwNuoQkG64V5hBcLY
xlxJKY6iYZMa3UGyO3ZiPAshxlnNwUyUkY/ib220HqpAMtpm/E9JvaqS6msah63NZMXpSs+a0KTZ
LdcFn/ZIrgIgBGDoh7Ern7aT7CJnukqNGZodbg1s4DkE5k4wr5zCfYduWoxErVogGazYg8PsDcOb
dMYHRR8TUrGKXWi1OlIII4cDEZoZ+oUEB7qzc2HNCMzvEgtm65OdkVdgFgcGQRJVKstZBMlarAK9
r2+jdWrpmRNSeoWf/auhpr/kkX6VLPlagktqJp3JVHpZIS4xEofW1YhE/QnlK1tyz1awS0B2rMsK
9e+8e4A101nQ5PR9xa9Waqyj4MRYc+4bVi4GZ0SPyLcfoKwEKpLy+FQX4YOX/jROwZtjxtwTmpUt
BvWpMpXXyifDpo2dA15FEFWwo0oRaynlb07gD2HOG8C9f2Phwd9eB4j8guaDTpDqVb5Q6GMsQmZ6
7gNKbd1CEZOBMsJTi8sogXYf2ftc/SnltuJu5Jnbm6PzUEljr4BDpwOfwBxlSJfgT9O+c4ffJmZg
j70tJpslIJNSlZyS4HtH6hbH/GyK0MvZDI85ztaBxZL6Msfh1Da3EXq+ICp/s4HsToumK6mT9Yjv
QDCk7gLqEY4fB5icav3rGR8pozz6cBEqSAdFqN6FOlM8aamBxpnGHVkuntJ4oYGZb1q6U7QEJvrg
SPyaCL6kEFgtS6wd8FcN/TKIypunsJlmtR55t7MbC2ydhH3xGJo3gbc2hAfkjzu1pN4VXPYF7BY2
m4eAN7UszSfJIK+IOK9+gzfHSudDO4SmFx5odC52BAuPxV+jL20KVYXQHlZkL6pgbqUxMsgYbvqB
7glFPQ6cx+EIJrK3/4XZvMLlNzOxQBisnYFlfEhmAgPCvspE3w55Z1TWQ5rfSpf5UjBuI9avLibe
NMp20mAz11TsmtNFQzRYjeNAscptqpLMh8d07OmtA/tHy/pnxXGTKhoFl4H+TbefSYnAkfo6j+XM
emEBVu51ecvgnGSyuySTsXLq4F0CdXTyZD+k9a1jYyDGZKtUPG1z/kOJXkaPX/lt7rX9VU7DMahs
BkLFAsD+Ku95VRsip+DxacO46tn+a7NByHbejIDGdSh2GaCIMkGeort/TWKGaFZbYDv2jQjCEE+b
6qfPiuOGKAIE5eF0MGKwfnyGuRQEf2WronePLV4xMXWPgMJ7GvFNxeB/CiB5+ZpXZmsPEt9CM3lE
11OwM/1WLbEW+rMxqOBUif8g4YGwavRyWiXeouqK0cyNrW3R5+jVKQkTNTmT4nAx+u8iefbdtC8N
zsfSPLi64O75nsNcTKB8hbFUByx/YJ1F4+6nYdzaRQlMzlVXfcNYKcCyLzuXrAB0iqKBSpSeGigL
buJie6BsLsu7liFoyUJPELFXx0gjHOanTbvXbYsrRJJk0lKo0TSYKFbJ+31Uo7WxBIJfCwBRae6C
9Cl8pChzighRCK3t3nNwSWU/4iGYF30VFkQmUii4pG6uY+3YT9ZTVs2m1vVTFzqezs7RzIKFKopd
aQ9ro2r2aZMjA0JixsjyX+mn+77kOZwvwb7GO5ysDUKt9JGFiG2t+6J69vGXTL+nBrhJma8BfHMM
sWXKurU+yV0q+m0YTxe/KFYuume2QEy+44UxYfvC2axPB50ZmN/aKy5m9E0pbCNiLtXPxiVb3V06
0ElLYZ+0mj1JLDYtcpU0OYY+l4nsyO/95aHA0EN6HhTjYaKFgs5Iujt3sHmSEZhKSO6dNLe9C0uR
JUwOMaRUbbQ5jA3HWOOM7W8OO/+ebJYgDD2NrCXMEoY9dw2zyxXWdHZOg4KVCAvAgDRbkfe4y9wj
SJqmy68+4kHu2vtYt8s+w05gSnYjlL4VwKBJ+U7pSjVkmIYsD0ngeFFk/cgezYaoN6oxcSCunOg+
9yCRqN/pt1gjJCzbWpQknwXKuAGx9yT6XRFWSIz/ZIMi38arOUsRGrQvatGdU4E9RRVn3XY8sypw
cg27wQS5HwckQbD9Vmz1WLn+1tftldnVN0W1MM5B7mCiao8SQ9rJIhl8crxWBWv3kandKik4TFEq
JkwMOxVLbb6RNUpYSm6zrL7T/rNCIp25XyajbdizD3divW3nHuFxpDgnyWfMjRyEI6acIdgHPQPa
qPm2rOBesH5fJlaLxcdnAW+o/WxDijFAC/Npd2enyI7SjRdDerdnSz2mRCc8iDLZpTiEOzZAQBCY
sPGu9T3no3WfSScZnL842uTlezJFe7u5GhBkwng8YvbwSjwNrjWck2jC0okTANG4bvSYvutFNFD+
zWCB3vkokAzobf8Yx3Rv99pdI2ZLyOJpBMzIBmvVoAd6GQU8QaCuVo8aksLSN9PZ8T/dgmACppHe
VLtEy1j8KaXPsq9nThT9qHVO+dfz0LWtCTYnGt5R2ZGGJJkL1aHDsMOofGKofC8KCVIizdIGXpEX
sSfQokzlqRyzq66ScYX6JIvSi6vBIbCPsQzBV9Up8XexQjFiHIrwV2Y23SyivoAtTWkmayZ4uwGH
ZJcDcinVtyBlijnWs9oYCAbEWyNOCcFAyj/8tgbTdGh1K+G3OzFaTH8KLx4lhnhA4I12LGv8Qm6+
9HupoaOhSpvcY5B1NwMJcMTRpojmJB3rWsThyRbjWovNTZ+13J8tDgub+Jqzmb9O/kUZKWcG+9w4
KtZ/XARpcY1yfT8G9dbBvTWhMa415aI4NlZJBsNEXepde44hTlcBTH53crejRNaoA7aeZ85kL8QK
Fky6KaVqjxKycjjTAoHkQYzmok738SAWVffuJo0nTa5I6HG9XS0aUhFDjiH+PJZMiLiDZD8b0ctC
QPbVPOpzFA5UWBxvXtymW1MxTwqXdS8lTz1R52CkwhSgJBlB5kBnOOvVueQjHT2vYDCJVmKYKPAC
c1Gns5Yc7ZweMV5sMLNzgKtyW4rfkdAIjb1aEomtCwUlBlgMf4b0bn3bauOmVPgtUw2TBfozE/6F
bwPsHQPQXz1Y3Dy4TmP1DxHepg7N16AMa6YL9GKYctGn9igcofa2Wv505ljvCLFmi4wqmvtg3EuN
25+p/NBaYC4zXc4uPtavhD6tnt0uCnuNRDU+NaU5dL7/UPL6j6PkPFbmaYzyf4aNKihDmynoFa0J
glTM3jQnI75zXI1Bj8awsqVvTLkhQKmCtrUn7m0n1Hmh2+98FmBHo3NxB/Nc1b9ddgmSflq3Aaac
MnhlmLyUucSfBTD4hXsNNqhYleqjK+iXlXNZTF7nxyzrSEvtc74jsJhcTZY1MeSXFecexWpZlYR6
wkVXM+pjbpQOFjosclQwNV3gFBI3E6VbtUgelf2m6TwzFeWDbtgglSEk+XCZbEQiQ01GbU/vqjjs
w8PKucUKqDwt2nWcViN0B7uXeyPRTymRO4CayDiN+LlDUHydLD/GQnsaLoHYNPxKam+TxgBCAr3S
V00vdZQNI8wFVfbGhEsVOcJTKIUZ8K17rX9EmTYv+PAwYOnizFWSehdGIysMi3FTtmwkG82kudes
+NYB737W9+uRw1QiPhhr41SDxG/s/Ktt+p1q0Wyn5nJKimMKOU9n/Zsp//z8EROGx4AWpzY2HS0j
6HdC4kPwEe0XI0P8/AZ6T6UB3IifM4vwdBbRoyXJx8xz4lqzXRz0G6f87qn023padN3dorqhX8Fb
jvStiW8FDi5cqaBonk4+vOcTaqCe0HPzTt/7kePqC1XN0zEnK0nBvKeGfIy/R0KW5MZWZqQCPVYX
HmSDmCyapR/LHlSnb5AIZjWHWha3OOrvVqbelAzu8KSDJQH4KKzHkPRfpmw3xbhxMEiWlbIsWqpA
k/wNxf8oamsxsZ11GDmIHrsng6poVBEmjHzTjcq8IfkNFYdgpNkpIMJfoshv3YgDvVWd177oPmvI
ZS9BPSPS1T00TpolCdloyvQb0tmbHSGKVwY8fSZFiopirdAtAFYO/i3xWeKRTvgAUxyxuTpAfZtw
4ZTFpbbinUq+kWb7PzDgD6ziIf/Km4s9pDX4NrP+Wur2pdQJXCHVSENWjUbkytUwMMtipqWgfQ3T
c2rmN5XJXjTWBHA4vmdU+d7MyPssaBBzxNEITUzF/ax01NVCPJRGPTo6HrZeNkQchZ6OKmbSjZOR
OZ4MIq92ERMh2DF7aq1Ie4Dxh2UEnYyZzWkQzDYzi+OhDdh+iJAqAuqNVlf3qDTWqnBe85LWpomH
ddVKqkSDqAbSVlLz00UTgLvrL6RAIYDkarWBhY12xP8MdT2NVJNqARGLVIh790FUyzl5qA3FnL0N
b8SI2FtUsnpVa3kx3O7e04Yy0gS+qIGGG3KE7LDT+Oy9GkxTw+iObvicIgURccAcsz64fNWFkk4v
g0skniNz+sPEU5tmZVHV1pFyZW5BSGAHXRgz4Ni/5TVdM9bwjhY/RBrMnBxwssmx2EQBXUv/Rrf5
R4+KUwiNWVkwHith5qORZ/bIlN42niULiwTnZTLUv1rH9lMjSaWcFkOCllwOB41tpwLBmA+Hdjnd
jsGwtjJ3JQyTU89eBa5DNDW4CjizKg0LMunlBANAabWlhfvHhvNqIFaxGHi1oX3vu6Rbps4cDIZa
pXDfcx1gIIWHVddsoKov7lhrkQbOtlVLOgy84uHgRjjYZyg1jfGM0q6luHcJqt3COuHFI/7Wx1GW
g8b4V7dQsrL3rCko2vRDZYz7urD2RT2dijS5pl3s+SnkMa0ytqH+CKAB6Q1SWIvRBSJ0g33sYqw0
JAq2Zm2YjVzqQF/k86TRLY6svP+SAhCuDXgrD8mGS6f2iJYTlX0ancoAiHpGBECiOGyqkL7mnJ2r
qTbuNuds4OcIKwtco5iSsdylEYyqHD10ZFd7pWquXV6fiLpbFxQTYKP09yJBMFFELTt6JV7klYMj
14Kwoa3yrqRT1bO71TNv7Yszc7ETjhesAuqz0lqBKotj3W65ovLIoptMvxrdKki5cNjYinJnKt1b
PmbfbtQvp8zaN3p4Y8jNVAlACxmT4H3lGv/7T+eyuG9K4hhrXkPs2vyLDRPBtPN3rZh2so3/MpkS
Z6bs4wYPQWHxKIRXo0P8z39kfcFMqqn9tWozLErl3qQoihyEiaXCCiJg/F7jTOSAJGhEg+s2kRZc
x6ycBKY0GVDUOhRjOb5stfS/2zQ7oPDfVCQZSB1BrBb8ibi/FBro31yZPDVGw+yOxiNwtK/OBKAZ
IegaKdSCzkanSC0NbHysmMiQJGVPlvsytMw6M2gxmdlGS0dM217vCaHGVmbWrBpcCMU4enzMamWT
nTS/OFpD+i+2O9K+AcjmsljFWkO0n1mus56AMSXapQQTc93kOypVfA2IP1Rnm9HVWNVHgjqwnuS5
EhCubVhYTLjUhNz6xF0YdvQoY+ER9UuJD+/ZIK+7rKsHy8PVf5Sd2W7kTHpEX2Uw106YTCY3w+ML
1V6SSlJpbd0QaqmbO5M7k3x6H46fwBhggFn+bqmKzOWLiBMSijf1SuSSEuuxRE1c1LAVNgYh27tI
ixOmngmVyObEh4eNTOymNRuVD92eAdPttMhLlGKY4cjaVuO9tJxnnbLgl9V9kof7srL+5gJnT4Mf
KPCoWZddTC683ofwDDHdkBa1Udc4o0wBTiIflyrzLImNrXhysZbdzCiipY/UxjwPCyLp+2V5MT7s
wC4WRPGtYL9wvjZYpewsvfV9BKkc7c+yGyzF5jlt+0sWPtuyOMXWeJum6pvGsJ32stvaYkNurHvZ
I347VFn5OOTAU8Z1tDFB/SsJk5cmnvGluXd5iFI/I6lTfIvrBEQB9nBVfZT+8rJ+VHoC/2bpPa8B
AVnCPQhXOcPLODZEbeO/bQRqoRb6YRDjQ0LMUoRsEZlz78JxzsblkCUhdxhJ7CX5O2qA21I5DhE/
w5kNN06iL0a4Lx1KlhiQSyTZQhPAHsFFcaOLgml3wE1plDgSOGgBX5O3s20dnAHP0EwFnGInSXr3
aZhztilwKca6UtN7U43uFuX86BX0tHFSvqko66zsAWQ6pxg85ONgv0ehxnkleOJJCCiuvDms4dJr
L5bLaEMTd4tcbriGkzqxa8oUe3eb1MRR5rS86yyi0L2LP68fiUJWqwW2S85L4L+WGZV2hDTXlBM2
lVNHxqe17I/GNi+Dt3pXdHSwwmU3TuOn7wn+7uTg+8mlgLiLc9HetuS6IPZcxYD83nnquYqaY0+o
JbDjszd0Twufu3bxpZTgoBOVYNL4DlzgV+n87DoB5y5ZIe0Vr0PN0NULObJND0XYsQJWTwO3NQ80
nBNVz0OcvVhecp6H5bVcBFIUCZw6fy4BJ2gF/gLxGh2GoTLgOgvkPYVzBDpBMBAemeIT1YRccaHJ
4NAary6Bf+5d+yBeue76GGTuzpmKe5faaBmCzbOG8DPgFiJY5JPBDWHA4dM003cXvLNmfNjR8GwH
jIipCHHtZ7V4m1RzD5/EdQCLNHM0db32KSDD5FXyw5vDx4ShW0kteANhBQ/ASbZPgGYJULQ7R73m
AFTYeiBVIRjhDpSzuCwGO8XIE1OX/muKfOQRTvFU8weT1nviZyQ3X91JPpHT+eOwEuv0Gb360mTu
yTWQ/dNfbsH7iSFEu+y8DexgNd3ZJQ6YtOpubcfcU2NIvvRV2QUaZ4rDLPeGu8xfi17wiccpjQL0
l4UW43aFDVTPv5sIDYh0qwOvRRALRAN+NDMPle9tjH4TbkfuruA2DTCukadRRqdY/GgIgX2vj7MH
Fl0OHYdVOBBLx7fbQ2sbg9dGf5icjyie39IRfzRzUhsUiy7oUCZeahSjLZ3QNEJ108wuPixk6sIS
PhHEkLwChQEselUbll9phuEj8v64NmtlBcIqBxZIpSBo9ECRB7O+Wu7DEyn3fJopnh7udA5svA/v
iTxeosn7dNgW6kl+BE1100JymILsdbYVfe3fU6tf/RjE9dRDy8QQjFpkV+NBrEmn7m520cQkYTIn
xAORF5qpaXHWtmBIFa58sV1NNVZQUAniUQ9jsvvMAhohWusovAHYImJGSlWoiWBBLZxUIVM/ZC1+
NDdIn6a4u7gxJlJ7cOlHHijnRIVHhcHXcpBpd5uSr/XV97LKLZ73QHKD89nvxng/edA/LHodVOMx
KBI35EZE2qlhojJN3zP25sWn5DwV6qkOWvT0eRvBhnAQSqBMd6ivDumgvkl/urrCLMlXHg7zhd6N
vcGwxrz/NGO+7lO6E3hErD54Bxb/IVqasUiGaQyepRuuvYvipurYL8rZu1tG3LZ9hVLfVwf8U9a2
nRFPMrToChv3TevoigQHoOm8TFkPK6A30NuF+F3EM+bDMDr683C00v42tFiYpaA/ulzMgzAFwKOO
k1r5LQLPuqtqNDNvIg6sKxyjeUyD4Bh2tA7WhDesbvnoLefaFt2pHsjQSg64bfeX2MY1qRFambpT
9RTi5inakSIGHWJoGQ+EQklNFfKPmomszb74bPHEcwT0ypv14Qi45+B5wLhgwIlUI+NN22F+wDJ5
XaqO4kD/DlsJCYQkfWhXqJjdoIFZ00WN9dUZGLYzFgDu0N9OBnbIVMozuw33lBkb9eShNEwyv4Ad
80FIAG9fyuW30PWDrIJrnTGabxp+Zvx/T1lZ38m4Oqqaemu/e1Jucha0qbt9/tYBZZgIE5WUrWEO
CH+5zMNajuzdJEB+pdyTAwUbuPA8wmZk72n3W8sabKhvTs/nnjXwAWarPi0FNnTha4z5zn1qlc9h
3HyF+OQn3yIW4ZCqA8TlgfCiUMtzaA8uUi4ZdvEDiHi75H+Djq9UBGcQZVczVV9MDx6pgjhmBZvz
mH1DRXL2g68wnIH2Q0ViuM1+EiJVpIV7yti8b6bwS4FpdmEVtMS0fLf+8ZT9MeTLmVnkk2vqQ9wn
L3Ww7ENp6FQVTLziMSCgFp/zwuJEJMiqA6miTmQTZf2L23TPjls+NBoMJadVfCnUFuMdyxbK2IkF
GBwfIdtnLtVnNsbbpnCfsxbv88xJYQYMleUT3jq8qcamPS+g/dAmJBrI5kWm4Wsh4VMHdfiiLOeV
koc/E6MO0wWwU+FF+MkJjMedN4+QzILh3LrWyfDyx0V5F9ftPeLULrBIuvriMkXBJrDJn1v9MUoh
32Ws3xysCaVyjfbUR6HAnfQz9Wgs8nVUMoJ2iXLjurO9FCZeRnDagYEY1TSyi+iY6+RWWvnDLO33
vKIgrrP3FCDApFqBiIBcHZ85sIfRoB7bSzgQVQUgmNrZdvIfbIiIhvmPK9cqBqt9GkJ9YMvfJ8Y7
tc55cl0b1Eih7j0bZluVPFIePW9G2qr6athLU9CqxVwTb6o940Jz8eBOpqVVYs72s+NSQdPtTNHc
OTnCN78mHa3J41BAs4wY+BH/zCnxgnIpDTeHeAKivQwruIsatJIp8zIBgmksRp+cV2Ys57MWLw4e
n9nO7toOcHEVY7cQnAVr2pFdboBbOcPvy8VyHlv76mbLqbLp3plt/DZd3lKU6X6PQ3Dp2+HF2EBY
u8r6JTvnIyi5BzYrJnzCW+ppUl9hl7Ok1ni+TaqPXbXsW41kK9PyGBEnNGWs9lPrLdsySV77QJJ5
Y5mXkBoi85rNxavT0SiCWs8iFIiVN8Mq1enh5CbO55RxJwP6+5ByKt/bU7hfWIg8oTgFwHRiLqF3
moTBTWfnv3Xsff97zi+Xj9ShNTZexN849F5qK+x2WhAupQjzFBTmlqK++zxdvgIrwuayBK9BSVq9
b5MzDasHA5uUnY8YlIFzphP/fQjmz3qJn5jxHQp6I5tpOCbc1bBWDs+wjiJAptF2qCoDjR7qkUVs
WTv1VXnlqyhHdvTZfNq9XxzXrvmxnSx8V9MpbllMp2C9W2eYO3rDTAt2MdqL4nCcl8QUrRrX3Mqv
q5ZNLaNdr6YXXWbExzNoEWOP8qQqIoVJ6Vw5E69Nc/Vz6bkotxiaOuc2nYL3cSbkGOX5tJarsbb1
9nPb9XyBCTSxOq7uvTy4qGJyNxwoKOswE3LFTFIGuKZlodH6I7eIbI3BNo59TcKqvZsCMOP8zd+T
g7rbBN6bN6JQ2hPn156b/o0I9VsJhSKcYAp0hg/BoL3vvcnG2VJQhzz1P9GyTpRzyYub0R0dDM3v
RTUvbqbUVjSA9eR4xcHKaDDHBWZz31ZxcoynnGFSddsmGC9SfO4LLYXlwxA130pxhMkl2e9QT/ed
7f7iQf3NKbdD+mmAI/GjcaXgazXBTAbBBTNYp0z/YCG8pGrwLy5meBJUhWD7LwCi+VmErywF6yQL
H4bzYI3W9FDaCWd3EyWoh4zR0xJgSkXCymJ8J6bhj7EI9aPRuUF4NjzIDaro7KCUjMuCRJNUZLm0
5C5b6K+qGt7TaoF/YCg7VODPp5AGq6ZjrOuM/qeXV1ym2/KddMHDhOF169LycO4Suzw0eNi24SB+
W6VDy9vaiubQhTKS49oNKYzILumqs2k8ZElASEE4NLeGFOXjaGPsUB1YMCY5GA+Aere1N5/9vsiu
jdfUBHc1XqiC3tD4MV/A0oLR72tmpJQBeJS2Dis0w/Ba96RFPK55CWRuq4rI3mr5t1zQmnKYGi1E
EuBSZH3mq4PVC4cUkuYWB4ThDhFc6tXq/sk7b5WHEtBL++FN26G59MvF7lfbB0d395hROJ7jDtqA
s4No7tA0BEF0k43PoPQTFGyJhtG8Lv7J7T6c4NRo6g5KvQvaahvpLx3D/RR7Cbja0MDkx0cgj1s7
L3dRRy4/5CPcTERwadYZ/McAcQl3QPdJGhKFAqHlpp7eCIMy9kv7PVyyergHJeVo0OrHBRlsraxY
mfs3lBqHyVHizUeyTKpn0j8hPcJmbSe4lOOBqzJZ2xw3RhW/x1CoIw8f9NV0u2CAPwYzZwFwAEdH
F2RVsU+mF45pBbdsx72f66+UTFMShVzy/gqgj4D8GcL8icnwjGO5yfC1eU76wECRF4W7NmuYj74W
sl87cbbJWuRpweLc88aI/lJgt/NI+qX8nSn2fFAkuMgYtYK7/BqpsKAVsL9zWijB+tSEfB5Qnz8T
59yLdxRyqrhEdOs8Edjcohoz9abzFMl8I/1DCWlUJdB4CePFJw1KHPZM+j573tG0GMBu5Cdfj91Q
PBzsNEZHLk540G8N82jF1oW0xv1Gpw+r6N40bzXE/gRFGHVPU5WrOZVRUgFgHYXrVFS7VOEK4pTA
dZdUCUv9uI57NxXuWqt8g6Vs8y5QFRa0v5LkzGM89AfmFTSOuePZjHu8NmRmNwB2BSeUqv6zfrbd
bV3dufYKsdL1ryo7Of1jB51jIDaRMlfaNAZRot741f1YPCa22eB9sv+0jFFBDkjngXIJa/htFrwW
l256ykHKyoMbWzSDHTja39g/Pldnj1Gs7R91ux/xz2SrtoI1OL/41ZV8WQjIj4tkAm+1omii449+
z/ER9Ol51ccJjWJbrdy3pr/OzZ86J8Rh/tS0DQQc50OmLFR6tXyFeX3qswv3oZY4QBQi+IOwBzlZ
VTeKqQe3DOwe5W02T1cb/qFOxdnjKE4yhc2HUMBtwE+0PDfFbRVi4eSgDrSn4feAC+CT0/XeCbEv
6toGsAXeOuKHYleHJzGc2v57KB6W7ro4t8QusGXyVsScma5AlqgxKJl0iWZrz+yTEczPBVZh8SIp
fgCxgWzHzIbAjQ9U4otQQZe8cQ5dp8/LcVK7NN4ajdH6uPQHE7ObjLiib6bauiEcwt0Qn/lhNUSh
NRRez9m13VYp01xsg3IrOyboV9gLDtTw8SvKnj3/trQlOUF1rFZUhapInwy7AL2wu4zZL1EUh2WF
4dvDDQUZeFRk9+846VqHy523FPc1/KUmvG/Xx48phre19V/Hekr11TK/yCaWJEVxAABBO0AYoVwj
T77y5tg4r0zjXBYSo3iWiObnj/ynreeTO9EYDLk2EanI760UMmt7V0b0nm8txJya+6k3BvuwwwWy
s3F2ii867Z9LeRhc/gCidbMCLM1eT9oNuecmnS8zUhCXn12XYF4bwZTXz+Rct41F8kEh3aR0PPl0
Jx5c8wsCyJ6g/iYgdRa7HBs8bnCPrfuk010cHjLgB4t8csxpZNawrA1p3WuEO7Vf2n1YHT2xSg2/
Sg7t+VcS7BsD169+69SbxlglXsp8pTiQLdiUQX3TxB6Xz99QyNJxnwHc9Ppbjz1mJYlR54rPwDlC
1qA3RoqdhMslgTNwY5tT8CZw8YNjry+pfE+5xUuYLnlxQYzC2XEWCwxR62HIGPYONEyp7dh/g+lU
/a1J7pGNc407aDdMGM9TJJFNzxNaPiX4ndkeZfjTmrtk/umcL1ClbM8c8XAembtCX6dJ4mg9ZmsC
1ZybGchdcjFD+xTXd/W0bGhSO+QZEHsYiNF9n77HyU9IlsBkv2JeK5atEciDVd8N8kDIf0xe8dGo
h8x9pF0m5DcHvhPqvU2uL+bzaZ13x/5rQeJZtqHzwcVROXtf3lrmAaIjSn9p9nNBNuVxwok3sRzx
ilEpOefvMmZIR+OaefQrTpJ8Ivmp4TJDm0fRQY55b9cNg3krE8mbnOdbR3tOVieXip/kWGONmS/N
9GozBHd/C4JRyUBf6DPk+RunXaEBBaCEGkxJ91jNe5dzcgQwDm6v89FRm4Qs3Uoclpi33TPpkrK9
a3HeCcB7QECH/lgQCS6XkGX9nNi3vfvdik9fnEZqKDJ65VyF3rGzPzsSKRauwu5kpz82+JahfBLd
2yIcUkcAY1w2D1ImKJ4Vb4WisDLpTx29rEKE7/lMyQWQymw5+h64ZkajHFiTeGurt0yT/z+3Qbeb
nLdCSExdp8r76LvHmo4Q66PC2hJxKW4pPcMLNlJhM68chjuD+ZCUeiVpTrm6ab51oEp60Vnw8sLo
4Xq0ddhgiuESSbxIjJhYWsq9DNtDVwGQ54lLr6uhgcdTxg6BgOPKcBrgJzJ8IxZeT1iJyRgAGC7P
DTdhmfyi1kwXZx8QZpZds/C1tnFPWa9yXAdFzEyTkKqTJwu0AuJ11lDHO63FkJ+uVQCxcnDP37fp
iyk//PBtaBFjjg5SWMBC5k7su9Ony/y6BHlPpII7Rs2h8t4raow/w5Yytn0ftBtMgKwM0CTnu2Ee
0UDqQ5+jQe6tMD51zryfmZdyF+SC/aF5DltzBJV+WLryMFUXpQjtOpegco+dAL7tHHuFYQbIe3ZU
/sfKuc+gxuHbav0PO0932AY3HS5UUrALJYaBRikcvu3g4hI9wRbOmAe3OtFa9j+SSS2wAfBjQ/As
4q9ekpQiABmmkC8MydsWMCCJ59WE5E1vPvykKfGPUjdXbSefEU01QSN5eNaAF54i1Hsbq3YQUD6E
AhtpTS5d3nRDeI+2SK2EOYtGPPcj4+mQFEWx5iRSLz3BmzgkNL7ZKY5e4CSQcH/hlOXCVcLltCqw
sjpyWbvdrYuiYFG/nrD1FFOxa701DEbllPGs+l63WkKFjHCRhPkLrgwAuECYSktuUj889qupp0qS
Z7zCqJU4LJyU5GnoH2b4COS9u1vLBQZnVt6AQKbdNJFzcCP/UAQRRWJR9ifxGbtpHqCgL+LT4DYv
c4PFLGQW+zi4XXSSCTzeOQ4pkq9NuRXpUL9nfUNQaoaKjql05qwVDulvE/577gD1o5nDuyn0T8ap
V+7gQrDZ5Q1wFG90TW9D5y4JFPbBPcWVePT9OD9G5dCcBx+z2NxVGDhd61433ntg2wZUEI/cVNYM
tmLPZhWHG07Sv7sE/Lg3+eS9U1GMtOdPau8ZN3rDXMA43+lBlxqUUMiDTE3881JC08efyHluMZdQ
EJQpa8dfP83HSavh1hJxs/EVtU/+RHzdk/aF0Sr3qeW+IGMQOi2njWm+TTnoFaUkpBI8OCHju4Sj
1Ua25JiR8441Ed4+s74ch/TiwP6BXE9LX72xWultywZ5RKM5lIpXVqbDxPgcqscAbM+jtIR4f67n
cxWAx5zd70DgDwdSyTbbk9HuGudgpOscMXscTbpWAmVn1/UBAIWGSIPi92nK8WKc/D1lZEHGNjgt
XHZmjPGz3aCckciaV9ogW22HLq0DgI/tsHYI5EhDNXREy/Poj6APgGBSQFhkBtYeJdlfXLC08dKe
OrhXSQOmyCAgpz3osIp2sxkjtzswstC/UhVcRzx3Cdb/bTeOh772/1RL/h03qBL8bOgoBupIJ75M
QqxOMZqveuur79dYtviRWfwnccSrdsGQhBztHXFf0Lc1oNB3sgU0p+8zlZ76hG9clJcySEBaJLRA
ssYtzqnnYF+o4A3LDJbDsLpHVZLo2iRp+vJE0m8/+j2Du/iYgeVNM3LMNKIpryNM2Z0dvzs4lvVW
TngUMd1g+Uq3WQtQsSe4sHhkOrzqwuUYEpuXPZUtzeF5/5J23Je6ELYJpD/RcYGRn0UkepAkNinw
PvIdmnptH0qAPIzBPFl/YMEYghFuV7nTb8tJlfcV59hBf+xxaAYULZD7jkUjVWFRuDgRJICg6Ygi
RwCo9Fhx6NKernK5j1ul2Ul60SzgjdieEUQTpy6QlboQhBEpBApO6Cn0OT6SsYuTWsiHRAcuMN6+
jEAGbpyqChW9jh1EC/ZTv63xoNLz3jJEYkvTBSOnpVzNz63ka7sJFtFSNUxMtVUIiQuK8O855aLz
18LxSHmCv3SS4iYlxmj8iPhn19FAaMeDf21Gv4SRVWYFShGe22jg0CDKuQ5+JZGHfYDRk580D9x1
R/idOuhy1gYf+NMqrQx8VWqbK9Fz4QfqyaWhRwlo/qD12wMe876Q7Ct6RBa8nfJyrIpt45fuxNEj
5qB/3zlUboNI80en3nReTDvElITq7OZTVrILTSgD2y5wShhwJNcSuoIxtVZcSXNMhMVnFzLYnTeV
lWiGUjmmoeh35KIClDtCbIoJekrHLztTOaTF4G/jwkQdJUBuhC0WyEYMpF8n0eI22PPGyTmCe9Tc
B/yoptdi4wdocSUPHqZKWAZ9CIC1no3+uzTSlp/aga6BS83KknzGw9iO0LFVsYS+fYety6S/ArBd
VBYKoxMCeFWYxLEAHBwrhDgrSkzxpx0aD1Z+ZzGJu7fyMYf4MQ/ReunOmoCDZ8GfhGk4X9y1HCQ2
Xlt/5hn2OTwhXoyluZp9rPR6ERNis+VJ5pQ3StqBi9I1ldlqJU/97Dl3SLCRWQjAMww7cmXhzC0+
ncsZjokdKOB9sWwyILUccpKLH9YRqOYxtHKER8PiwcwtSNu/xssK+kdFq2egbklsz1hD3X52qKkI
cla/aQfpPfBefEeS/mEiH6SKQlZnDkJn0499yWGhCgslFvT9sjYPvs/5ErHftl1C7bhOi2JfJPPC
t0f+3I/Mi6rqYp22uiaIPvoxSwm6QU6b05/UDzIioB076/Dt4WMk4MXa0Z/mUcxrhrQLWxsZq4s5
G+78hBhFMlEyjyTok1OELCPHMe8wSaBRpvLYV8S4p7Mvhaa9ak4yHw13EF4K+LCEgpJLqO1O6NDH
YnXSFvshrLV5c4lREGHNVJZ7uH+c2vc52hj8ngLndUj9GQ6clFVeLm1kkvjYVEU0gv2J+xHXcoc0
givQq+1kx4/YBkfZLA0iR++J1UFTEv6MR1AiKwY/xtYEEGeoWi6lBG40x8a+b0eIdi0eeIa6vgzn
tzLo4k7cVt2QVWbXiSkOunvLcYvS2w5J3HbEZApnxXFGc6HqrzEY4iUFtNQ16pfMxw6DqW1ZpcVc
FrRfrra8cTGDECT9fgx2Mm1T+dzJKCqGXRN12nKeCojeOCcFtvzhr81MfSifKw+dr/qjOhHjcs14
QhZg9lZaMVPokzQovlSkcvs+zhPVdBtIIxWurKkhfQx7xtaKiP0s/DJcm3Q7b3iL8imX8yFvJxka
TBpNgueXY8PIzKwmbKdYmUXtPURhq+TZKpuKBkPJV/liHEDoQOWnkF/ax/CKghd3MQ9DmWZx84E3
hydt02DLG+8jPCe4vvp8D2LFf4ktl2oio1AfnxIroUBiXvwKHWyU0IlZQ/ELhXO4HjGTgfkfnq3y
thoC3OaY24Lxj1SFy5DZp+XVvM+dqWnIDftZckkalqa1/yJix8s9vxuPQrbEefoEXVGrO8e116kB
1A828MzKlvyQFKnt3LmmZVtvWMbJ92Ue96HONuR0s7LMQ8iiwToJbNtQ3I1oocsJtHAPRZB/eH5e
+rS48hWn2W0atu7427elWU6WTgvIWIlNUAjCuBc9zQwWfFwIvV0dnWUoQ4AefRUOBxUXFrSyQnDB
9ZcyhXRY94nHvNVkQXMlxCWgCwa6slKGYUvbjEfsiGEPEzYjsENEvcqYRvRVR55T4DYMdwxMVbJV
fbsEFhtJPXuf4VIzPeURdpgxSAePNROJecn++m5ZTiSP0jhtn3HjlkwS50jQ2hTLPGg+pk6lnKb5
jgSzkDZeJnKKRRThHYmreEpRa3AHHEtDrzjRbb3w7DDHXF1tfq850FCj5hYZf0O06GI851BhIpsu
1ZEJGVDluItQxgvLM/d+yCz7zEtRe0/xMLakZzli46bjdDW787doRtrX41C8tfjlsMZl2bD4t0JV
uZpYM6siA1kUmhgnsTEzgHlYCHDTdnEa4Qupa9g7PNLzTqGbQZGMQesFxcKtUYdznSZ4NYI4BPLR
UAehja+ijkZzJYCllm06pFgz9FiAASq8JD8YO0B1Ll0Ws71DA5Z/CIhRiN9myGOmcBOC9aGvaOe7
E4kmAu+UM5Uf7ET4JoOqBiDpA4+I7kSoUKstKxiS75B09vDAtGWMDo2I5XyLFWrsXqnwyAlVtXkF
0Y4IocGd5MiIxUOwPT/Oeak8lF4KOBle6bxilatlTsl00v84PND3smu0/ZNUXctJq3VlyfDGcQdr
AJYU6HLfKIsQlsjwdiCGcQ27X0Li/o/d2AX2bT0hCr1FPLPNqXKaRt028RLVTDliu5//RFGLNJg6
y8xIpmJz3MpA8Ea1Ud/h7ct71VLP0XOWFWqpstekLav+lVdVZ5upEzSlBak9TBdW7Dk7Y1+IWKuN
a5a7vucdt41fx9uu94mb+nhNXqpWQdTJg9xIinACQGAm8FKK/1CA6KMdEs2zJ4CquvV5MhOlqyU5
guQOSXLoCeppqOF4BbHEeLmbTmfH5aR4Y1zlJ/dW1SDTTIwsx107oqXvVWRZP7bylnVvGwP1aEdR
jqO9HnHQwDHzYi57tU0x0FQx0eytsvW/llTmZC0qfxqfGMIW4aFUvo9/1Pd71qY2D/CSaRFOxQly
2qB2Li+L2uRuzbI4GUe7PIYaYGEjWwlvfs7prefEIb8Trx1/xlD3/DiJA4vfnscQlko12Rd+mexB
SZU01DCxyG9FP6GbzJByW6rPWpHhiphyhuk5zB/mhYtgPKd62L8zdnlqepKQ1lyJV+rGnxaiqYXl
Y8HDnRzjr/TgG535ShqiXbqegnVA6mUX5ZfG3dTAmKnQ7L3+d94plZO4D+EXDGlQFgyD7Cw8BM2A
E0ygSNtXmUqDO8DLQ3Vd0gVt07YxLD3kwE8eZB1lv0hpADVx+iyGCN+UMz4KSX2Li2P7s/Ha+cmP
AsJOdpfHZz/ymXbHLCgYxXDEM+d1Gk2bUezTdt5oMNgRmdbfupN5sTFSV/z7PM4/GNI5YHQY3vN9
RiDulyUj9yu0DYF55Fx6bvNmSgl0xCxU4ADk8BsYWADAokywcc4Mkj7mYeiuUAmb77SoKbdx6yoh
y9amGnMXR0vA9iob4Nngs6QoV3kJDZdYVNOjYyt4mCL0JYxHCAbPreUtVMb1pNmgEUF6W8/sPAXC
dVTBdDIAhCjaSczbmVWGP7ibShA1Tt6Xx6oLNYNG1vF5ZwabWpCeEHlFvManxzduLcmGJAKSg/zl
VbyrbBt+ALhJF8A7EQZrR64StumcpOgy3ZRRBO9BYiBh6FvVyByv7V+MwKi0K0sfHjTZGlfsWc29
4C7jfDttMjeuwlMSu/0PoPyxom6beBdxv9nlasRzJdipFS5QkeAVABBVnesy8IEzA7WF1zblXnLl
8KJgyBSjA5dXS6qOY+UCSMFn5FMRmSfw/0gEcrZxLWak+3ksrOYVrlHV73uuYfkHD2TVPZDsqdJt
qISF5zYxZXsMxCTaL09PdJcGczcln+0wEFi1AXinP0VcD+5eDzZuGThjs6zoqQCTlT+GAMt45hfc
sirguDKSH7FzrwmOsE7n4i3E+pSzb9XeeNcjXU0nE1k6+2b7LHhIlhk8DIazMUEw5UQgorsx9dDv
ufD4euRY2IIsY6qD225kSrYise15eTSK4lv6AZfZgKDtMr0fPVfWT0Hr+w54/9BwE4KT5edcglPy
ZWPje3/lUmcLR2wfkjPPedIdIzg56U9tdxXngyYVMPuTmpKtUKWY1vMywG/fVwu30mwUxXUaa4Gb
a9Y2bjEZkO6j2ME3B6hj5TUfPelfldNjSwU1HX9xHlza3YiyoY7FqLz4NYbSSZ9Mb1k12k7SVCwL
xkRZBNBL6Sk9jFjaIDIOrQcpISyme1ePQ7pTdaLLC35SBqMp4cRTWxi75i33GZq7gwvLdmzKPL9t
ptbvDylWkOlomSpPsNrGJWGweF23lkFXoMQWfy0pKEyuw03ROlO0q9njkncfN15IeE6V6LO5COvh
FQdIx7E9JlWBDGPaucfHqXyAw3BcwNQqB4HzP6I0lVzkWfPJTG1ZQFF3vxv/WXUruXHYjKRKYuiH
qiYFlRNqatcjvrusdYB4FfqeaX7b+DctsrilDSRmBjdL/tbwGg84p4oEpxqOh1CZzT//8Z//89/f
5r/iP/pRF3Osq39UQ/lIQKbv/vVP95//qP/vvz39/Oufnh94Fv8KLFfJwObCqvjfv7+uaRXzf7b/
I8Isigd+AA6UliDO7TZi8pdIzD/R8vP//6vs/2XuPLYjR7I0/Sp1ao8cAAZ5znQvXMEFnSrIYAQ3
OAwFrTWefj5EZVWRIN29K3szmaskkzDAxDWze38hg52zbVsYqm6/bSrTIMJkXjGQWo0M3RkQjZP3
hgrvF+eGNq+3/6vmDPltcxxfQc2JAc2IwBTXjSRhxzxg3UgKoN6cb2rqpHknvvoyQ3nbFGDbSpIN
ELSNHJX6uhjy/HvFkugX/2k7AiCkJSuKYikWU/ttOyUoK5QC4Lr1yG0od1yCJFQWqKMUx/MNGe8+
SBiWJhtCR8LNktVZ33WK50XEeyzlQ6EWR7xpMv8r0pCjdx03QRI6ZZuZ6vX5RpX3c5G2LNOyNfLt
uqHOPo9TZt6FQnD9xlNbwBlZjT35xxwA9BKiHcUSbreHWpXMW1syuyuNyynXIZ08smTBZ8vy8q6Z
0Ey1hWnd+ZebvZulIj6g8lqasISqqerUY6/WSQsqCaxXimVKQro1a8P8YAMjfpL58fP5pt7Ppred
r75tavR0Mo2gkLHG0oEasFl3OwUMS3RhNpnvB9mUgXzJqlB0XZVns7ZVsr6H3u+tasiZyGZ0Pfdp
oAAjGrVLpUhxB1gGVQdNaCW1bKkXIs8Hc8yUTRNkG0pwuibPwkEg5EbYqEKsLA507U5kIu2fZVNV
UYxEUEeokIDUqFud71xl+qq3a1WYssWcNmRLlnVFvO1dJNfCIdCA7xYKUthNiiRmUKYATcZe46KK
mlIIhG7pVgpI5HGieADABdktqcp/1gH/mFLInemKqZPMErM3aYdC5zIDs1WTKutrXPXQbWvNFNyG
EffDrUIStnthGs/G/B9tWmSU0IaRTVuepvmraayJWDeNlsKC2+gExAH8xwviRqMO2Ta34QjaxkRq
l03X+Atfa8rEfUvgN6UYs+HWtR6ShO6zgBRYFzhdGlG1jBVdqbmkaMrPNCkhq18YbOvtYE+fq9qG
ZgjZ1GXr3aqlVsCuL7hNUQerD36IipRAsHwTT3KhdhD1DjhLWB3j8MX0qTfapV07+gRTknWqrCO5
/lUvUOdGwM3Yd9rwK/A9ZFvs3Lg6/6qzRT+9qUCeBJy4otlsyLPuGTuZVIcegYUpq3anZUlDEdkI
P51v5fd2/mr204xGOULRaUAWtmXOQmwHAlJVfCBDFurOhu9uevSZgFvrPY641cHsAQYqygpiItaU
jb2CDYxchNWj0uy3B8Wq7s+/0CwITO8DYFVGu1Wd9hl7ttHYIztLwTVlURkWzrYuSHkbnj46qmw+
bYNv7Pn23ofxqT3BnUllD6W3385/ydRVgg6kWi7X+hcPU4OFJJfEubTzL3yaor6bfFNbJp1NGcCU
1dlaqz2jAmwGQoLi0oCLQ8YUPeqKilLM2HCPWZRSkbdo55lV6UT5CIKkNagBAIIM8C6CHgL2T0Mu
6tv5Pvioz0mGC8EU0HRVmWLEqxjQ9p4pS6SBQN615U9KDMgmVSS40taVqZwW3sP59j7qcyroitBM
zTBVY3qfV+2lbt/HMJNh58uduKnHRHlqSKUvfNPoLzT1PryRKKFcZOl8oP1uT1FjkN9j0YEPDBGw
Qg8o/RSSM10ViWrfUHkneyzJ6v78971fuhqRlN3ElhWEvtVpHrz6vshrXT3JSB6bqY2exqDbqbSx
Rg2P5vMNfdCRUN11xeDoR7lGnjVkIfDbjAboR0627s7v2OdAb5DfLYIQmP75xpQp4sxCBa1xP2DL
UTgHziJSaMdF3ecy07cdg2hJNogTGIpl9Zp6JCVzoSbXfZeZK9MP/W3U9L/FLIqHEadzJ8/YM2US
3wCKRsrGoSfi+8hOGmBiLpc9nTTWrZcqlGrPv/b7iK/Lhm0aNvUXlaTcNFivBqO0W7StwFVS6a+o
SJKOdFdDQvI59M0EkaCh2SSVyG7KZgyd801/sOApvirWtNkYOiF2dqAqyqCoJMw0FpwihmGRVc03
WFzo65UNXF2Pn+gaJFEyuAvDHfoHlAi43iGyuvSUsbiwFN7PSl6G8bOnf23OWW87QgwtCoMBmMgE
RcArPw26lWK31qUz+3RIeTtLOMBwGWE3YaeV53Oy10Ov4jKSLZRev9L8mPQEgu9adcw0gYCsWUdr
g8rTD8vVvSu/qpAEQDh1JHu9aCME1M8PwfsVYtjA8YWtC06Usj2bsxUVgVbOUF4KXOR0G6SatnlC
oidxq0uL8X3/mjLQf1uxNT6fGP+2f63ArVAkAsUPUYPCgz/09hVMJ/vSuUmZtsC3PTwdkIVBbkdT
uKbPwienUakycwMEOeBhXBBEdx+l7aMWjj7pGMO69fKBuUXaJ76zDEoWaPpznb5wm36/abCDcWqw
LXqYgZ59rkzNyHTRZlxouFJs/EbrPo2hMG77Hpn0qo7SzfmR/L0Lvf1sDomciZhZCh1tz+bvqJdJ
l3pjjlLl4O2Dphh3vZmiYNaX6ETrur3W46pycCQtESLT0MuT3eheITqQVLM9XJQMmJ6uDpBibHNO
tgOMdAPlq0svOkXd+YsSaQ1TMdlOWXJvJ4LIDBW0lozUDXrjtqXe+YzKUqmMgzmp4vYY80bjt7Eo
3LWewWqhXleADTvfXe83Po40GtcI3oIUiz7rLRTcDO4PEDtSkZnwHvte/tqBN3iUrR7iG1UvFOOS
0vflC/H2g2UAyoFDvcH1mNvkrGFdjxAfoDLBIdFPtwq+HejKYEpz/vPeR3XTlPnHVDRNqO8ubXBy
RWh41A7FVDgrE6AThYsME2UmsQ19ZA9Jz5tbt0K0/XzL73dBRlQjGaIQVsx3HRuOuUEa0EM8Wk8e
qbQf0Zh5ari54UuE1plkfuW4gY2Rpt2cb/iDT37T8CyUUdm0G8TGCyZzXD/6sa8eW12pltzMcMsB
SLWhJO1tqobyxfmWP1jqLHEuIxapaVIeszN5ro6RYQToaynCkJ9rgapWGUzCcsqISQp4x1a5lIp4
38vEOMO2FRIshkL0fruGqNGmYa1Deq2UB7hsxYGtFAI8/6C6mELEsgD4Dw25CrOD/3v+e9/3tKUY
ikZiUpALRXbzbeNWY/tSMGkK16MrH6wJVuuW15YEyt1Q5Oamr7C9SoQZX2h3nu/iPqqT5yLvatiq
yTYyG2I3scYhyEB1dkkZgu009PyIKgmAcy3KrjpdSNzN0f2hRNwfPS2V77Whym8aA6JFFIIQBbWj
Ue9P7CNF6fT+fLe8W9nT2zEmNoBNc7pHv+0Ws/Gok5ckSkqS5d66iQ2sp+O0jZ3z7bzf4GiII6Y1
Le1p8KcXeXVkI/qrlcX1fwEQR6DPOEoIBVMkgwMu1lkLVg9SJPIrqFlvWaTa56SXo//tS0wni1cv
4VEesIwOomoou9WmGrISxa42+p4ZIjxEBvD8Rg8gcQwDgnIGbKUuBZL+uyf+z5tkfPU7Of89y4cS
99169p//fZP/xHey/PmzPr7k/3f603/9r2//8L+Pwfcyq7Jf9fz/evNHPP/P9lcv9cub/1iniD0M
d83Pcrj/WTVx/c+ywfR//k9/+befv5/yMOQ//+vv37MmBRB2/9OjfPn3P3811RlMYsy/qhLT4//8
3fVLwp85zcvwkr78bVO+pN9/Vi/zv/z5UtX/9XdJV/5gmU5pK66RHGc0Jkr38x+/0v7gOjTNI5QF
yGdOv0qzsvYpePzBVYkUA4lllrYsTE4uUKynX6l/UDbmxmabtq4LVVXNv/+zC27/scP/Y3Q+rqRw
HmOO/PskwBao6TJLRbWm5UI4mwWSwPBNu+pasPO9Kn5GWc4mkWUZGu6WjLBgizDM4LbQm80BJF6l
Fv4BhmK58V2sFLsqcEEA+cDVGoxpCpb7pscYxJFwp/pFncza1UWvO6LE4FKAbDq25Ii/A/4tdn7S
dGjttt26HwYTyCI+BisyCf5LOw7JrTdq8qEm2m96xbVvNQv9LC2t40PsanDtxgJlnCDOoh27gTh4
qlxeAVrH/7SJYzykSuN7IaFoRb1KbHyBtW3Ux4rTeBAdcr/LDkJg4pYYHogA35ZuC08WKG/10QOw
uXQfkKv/prkRpIBaEleVSMdr5BP8YxbVk82g9Q04nbauwLxiBQbOlKchftop0rOwMJpJk37YJiMl
xCqw7UPQNvWubuJk39eKvhkDULdrL6+lZklyJ75Gsck4pkCxoV3YiVNJVrEDNq4ty0iA/7C1Eby9
OW4Lo1M2BSilwwgl+ynLdP2hsAPwCEFgTjBXP5LuWh+hftOTagPRhqa+suQ+gGmMXOxetwPrh9SK
bqOV4fDZlipskEjnrnu7M/e+UWU7hD7afS1L2rauNRl8eIGQWxo2+vcGVwF13fQoOHegaPplnETF
DdhboMVBLYH4MnV2PQDTe3SSQYklXnrVtKNx1SZyPSEEvBH1Cz/5hNBreKX6UGm8tLA+gabJMSfN
lTujqGvMV5vsQW0G79rV0YnyrZQcKzokfb5N8jZQEcjWvUMb6kG1Aww5XJsx7CrVGOsvaoIVrBxg
6mvYseG0SRNtLODq2nKgBrXpKjPG6dOAJZ61nfUtEmV/G+a9vfdR41o1ozeSV0+A31WNJj5HTWtc
aXKh/tKiybMHJ9UIrxt8cQQpmzWEE7hzHZJhW6n2TQn+YmXA1GvBOT+IRqGmQwIXFd80I3kF8j2x
P6e+pDxa4JyvUVlOHpGAxB4pG93jgGPfXq0mfRJP25aNYlp3wpSwpBkSgXbr4Ld4qFlhI8HQrXxg
Isgqj7hDIL1xY43KcFe3agztySp+IPgLgxKgtdxuA30QI+Pn4/DrVihruGWaYuvY9z8RixwerSxD
Ss+N9Oxa5Ub8OJZKgvW2msNv6oDmLV3XAvcd90UJy6CuokddHtEnjLB+0R0XxawbQxTkw1OWoL3A
pcTCzAqEHY4Zv0kqyPYx+jKKJyamcU2sqoBHAMZSGnY/jxBdjnWPRqkb4nqRINnddGn1bLa98sUn
L8H5AgBYGmbGvkyDXwCH70CUld8RvQ1WJT2zjyoIm20HBThAxnGdRSVCV5lVTCbA8HwVOxE3lo5i
SxXkiBxiu5GD3FohA6U5DVi8lcEsNRAfuZYaxJSsFKEfIXsy5cr0dhQpZ2cByR87WS5yP/OmFSsO
XwM18A6pPjuD0ZZ6xjrxQqC3dnb0rKlMU6UvmWYjad2YDSAENb9VIhfnLgROeBv7Pso0tCtHbJRC
C3UlKYyNT10z4kokgA4cFHINS3SCbNJz+Ggza/Jlq7t3I4nBF8VrzZ0ll/JXA2w42o16gfgss6AQ
40bLpW4BYjz6nEssUcmyMOwkzYdm0JVo2pvekx80T4LTJe7ZfxB7tSckVS8wZilDfZ+j1bZpg166
RdMCZwXBHXEoQJRXbaAcmPaGvugNlAw2CrL1R+B49c5ty3GvBG6z0xRJ3kM1GG4Q7MPMpq+0Fkef
HgejsLqq++QlzMByZFpVf/HTBuyAlTW4Q/WsO780j7IR7WTRXad+3yM6ithRONTNkiITqtAe/Jxu
QKYdCUUMq7HhJiEdohyuYLFoGNHK8+wQqY4R48qiUB1t0sAiN/0zA5/1TDK0vtUwhXR69MaXWqOP
O8SWV5GZY+ap1QleLar3q0WrZlyA/TSuAXHdx43yEOfZd8+X79IMBFJW4moBSA35rCrZ2A3LpBi6
73IkPbYIfn3Kx7YjTBvBFiRUrzldP+hfk6o1c3ih7cAdwZLvEEgJtlqR3hGJUMcMIPrlAW65VhNi
KmSZ8TWzhXmjaXxZVXo/XM3G1xqR9QTpLmSmVmVou+gDFHl+H2cyw5MWZRM4gDARMuzHQNwmMtdc
p7DZaxxDaRFSa1sRr6qmb++TEbBkQIiDZt+0Xb3RA8p2uPGY4y5Jh/QXuGntti4sbHvadMBmqDI6
IPI1mQ2v9HoMyRtmrVcYMKcrs8KcFRt3oDSt+FomhnWHX0EmbfRCtbr7FO2U56LounHfybHhYXVq
l5lTqkPgrUk9iQeYNuVnjmi1tVB8ySVole5YYsbDhrssNMvfNXEBPc4iDjzVAxDGddEkFsY8gdTi
shi5pbzqOWrhy9hSg+Ge4XnQ+yCLXee6iZ13aIurWmoNXI9Q08OWj3MSpNoa0Azc7CLZyuaYfeUO
529cpeWezFHJXKHthDOgmZXozXdV7H0pBRQPHLZRYHQq5uMRuIT8A8HE5JbSlfIssZh+lV4WOI0d
uY+1p9ifOgGXmNoIUSHvcULxkxiiqxL7zbOF9chnrbD0DaSaSKHUECu8SQrpGPiHEw6Ii5ZoaFog
jdEq3rhYmu/ULo7vC+Q2fwi30p5AqA6HPPOAk030AExIIesdUf+P96NU44gqNU1wMGz0XwfFKK9q
iJjrCr20faDHmAcWKYp1HMWMVWYq0ZfBDmtI40CMeGTzUy0xHkjTWMYnHmvPosXUW0XRaccpqFr5
ZorLtUayOBKIIAlr7H90A1VGq0mDK00phtuxsRGEi1zYSlArlK3Ut8h6W3V31RToAsMoC/bQPdpF
3iQ+tl5Wvg0ry16nlhfuGBnlW4slBkxjiL93cmqGsIvr8ZD42Iajgu1mGExgXQCMDR87dtSlblrV
HYq3wW2Iqae3GNoImrwEwRFpLfVIjRrQI9CQOyUpsImS+mGPlKa7xVdIPHB9Tp69WKDp6rrDoahx
ZzZ7aqrgHDX8vIE26qTvr5PUIrahQ7XOue9Sa8zG7pBLPcYMnZ5aGce/zqBEnnbyvSKQHhDgbgEM
Ay6GwqfHW+HJxgMJoQBtAmP8xk0tOvadqqD2S1pun8DMS5FTDKQ7TxHYDhulh9t8XEMnHfqbTA/L
NUXK+KVVMENM3YmjW/c1dhaD0uA3gJY1rDb/WkkaBIwqrUe8BZFZJUyA+kMoQb98SMUVKlz4+SDZ
NP5S4ky6La0mWycILS3tok9vJk7Vkn1mdHwYPdchssuf/vO748kb4Ztb5Nkb5v+Pd0cSD6fvjrsq
fqn+dnwBpZi+VG9ujvzdP2+O5h9TzQzgFHlajXjDzezPm6Oh/EHmh+QTSVMDEMaESvvz5ijp8h9k
P2yTP6WiBCCJC9+fV0eUyf4g9U/JTzUpMxiyrf0nd8cpl/LvmyPQEQpVvJ2YZU/7upc608WrUnPq
HUpgDpohW/ngX8huvM1w/fvxU6bvVVIjqgez1loYvjFSY/KIclyZS+tA4pJS6z87I34R2H+uXvX/
n/fi14jC6Z0/+pZZBgVSHXw+v8F9htO1BpJY4DGoKA9Cfjbc8kIjs6TRvz+Ji/7rT1LCHC1Xr7ed
MbyCZ1oVGIvmP60RLLaFIhyG0ejyj3fnP+ltRvTfjc3SkkPWhGDWG9Op5esBtzqUmK/a9qvQ29vz
DbzNHPy7AfXt1xjUwnu7rTH8UT9jPQJ09SEzvcfzD/8NafpoRGY1G90NylzEleUgL7fxl+ilRYvk
0VpRBXdqJ+zWlyqgU+d/1NAsY9zhLZYiC206gbwrDQ/dlUuT6jdY4oNHz7OQse+ZHFNGOPNjctXD
vkh9+2GMsOMO2bZ67deg4lTlFrd9XE+zmnonJNcgkrA+4QI5xO414nAjyFoPW7L0WhL6i+6bX4Ne
RZmvxSe5klGYjLc66jPn+/3ErFFnaSBLkvVIalzDMSprpUA6KNsaZ5nbMrxQfBUnwgZ5qzeLQG5H
yZDMwXbcpnmoEEhelhKyIhH5UiVujkKDxsd98Kuu9D+oVG9KmZGvwtoRuvxZlPlqHOIj/r8rxQyw
dMjzrx4qtP6oHnGr8RFbzD7rJD7quNvqHvf2TP6RDsqjzr65NBDA5o6IygHiFgk+PVqtrsFT33h4
6uaq+yhpLYJDcE06eTyc79ETy2ReAjXVvjAQozecLImvpRHZtAyxiUi2LyzDUyM2C12ugAKeEOwd
Q3yVca8Wbb9C0HgF9+bL+S84tRbn2Na0M1LcWxPdkfewRteZo94iplyWC9vJVqjzfJPl5YWmTkR9
dRa1SOL5ZaxgvIKJxp0t5we0io+Spt8WRfiUt/bXVodC7nUZ5hMjUU2Pc1Lstf7JC7nf+8G4yXwO
yn5FZQI22a6L8nR9/t1ODeQs3il5yMVvVC2y/PeS7ujwaNvhUhefGsVZuFPI7wUWFVqnWTbrAcHC
jbK1VsZKu5Fxjtt5D2IJydrBpu6vfcws6vWkl6Dre1hfoQkrOTFaL0hEnX/2qfnyG53zaus2Rd4r
yajajvLJuCt36cZb4/AWLfqluslWqSNdwB+e2LWVWbBSWcE9FT4kK3GG7iNkrPA3DCT4m+6zXwYX
WjmxQcwhZyALQs2Me9KI1bYp0RVAqeJ8R5168jQZXvUTkhQQnknNI9W27vovpdpdePCJqfq7ePfq
wRK8CM2sS9tR8wPMrUURYiJ0ocZ76qWnn796dosjOXhQ33XyenyU5OZ+zCCQne+QU+89W/0NtZFK
zTrbEQXi8P3KKFAYUl/OP/zExvMbAfXqxVm6gxeHg8l51do3TuQIR+IoYe7OP/5Uv8xWsO2qPpk3
CbIs0T38Vqubv/bc2UpNPbcWOmhQBz0lGwkQD034809WTgSddyh2q4wGOMC4zbtgc0gg9Fn0CB0c
PpOrUemZpHlCVDwJqll85KCCwkWXYl6Hx1FWkwRNsAiqzfBCTDoVN+TZevYrV4UGzkpDQmw5rH2M
/BbWql6QQF/n+9wRf23LlGdHEA2Ve9jHOU5REMfCcSMH2aIwt1ZzYchOduxsYffY1pB14aCPzHfq
dGv87Ry089fNRjp6aBLvsXFfeKv4wrI5NY7Tcno1syk6NtCbibd6gzajiIY7nBL2IkfSM/QuRMET
S1OeLXsozQIFU7iuik7R9wVPg+QvXiTk2apHAW1MqkroTqfXm9K09qip1WiGXpjlJ3aJOcqPo2Oi
oexuOpLG0mnYQg1Ne+nwA3MN9Ys+yST5PvJXgVU9jYk7rBAAdyo3+QIlZ1siJAUHfq979ZdYxq/2
/EudOOa8Q6QNaZsrVO2cslRR+umKK6sSG7cyN5QZt2OL3noQXGjrRGCSZwEkyQbJizvuth5KqxIa
hdQUzn/FDDz6zyvgO8iiht4ehRUVIc81nsereJU4+VbjWFg70iq7cID++P3leWUaAZpcommI5tlw
n6k6zjiWdgkKNoPs/fsTZrEgyzPZG4qISqmcYbgJbHiB0MROIz1ahDA+mvQ5K9UnTACpBnrlpumt
5zConjllDvtRTz/3GmJ0PsVmy0vy1fmOPfXJs/hhm2SYCbvsJcrXDPdc4V5kl3y8GmR7FivCtLIs
6jqcmSyqxXX7qWrwFykllNmxOIrTL8ikMUUUsL2QuABSedDkfetXj8ModYBVLGnPOrYP5z/046gy
JaLeRK5S6WrTdX3dmcT/qiJZuuwzyXChG089fRZY9CZDyltjS84NGAtVjd1j5mPy1GrO+dc/NU7q
29fXm7hqYIazjNVsmRmOfjFqfRzSZXt2mlB6iRKfm1kOF5hNpaLT1l8r4Q6lkQtr91QDs6igog1b
UkVDu4A90E+PMbW32LrNxdP5rjnx/Dk+zFaYwVnInoQ0/wK7L8SqkC37kV0+vZzofGt2WlCx2sB5
i4s18s8byoQ3/kq+1Y/j0tzXy2AVH5EsPv8tJ+aRNYsRqu/JYz9ahoM+pK3vGvsGc8Dzjz5xVCDF
+3YKlY3UK6VBP3X7cTOuin1xbNHGXY6OtcgegHKsmmrpXocXhv3Up0w/f3VUaBo/MUl5GY6iffb8
zxpOP5fO1yc/ZbaYyWPaypjnGNQulQ2mmNjZ7n0Lr95luwS4sgrXMfJ3umPfXroAnpoCswVeBF0A
chejWll7qMqdH1xgx6jTMnufuYN997ab0HFx03Q0jd93hfZWfHP36U5e559atjex9++TW4Rl12IZ
rVAVMq6L7fnpcOqDZsteEkGkdpAQnVwxFk0Bj7L4dP7JJw7XQNPfflKVgRYZBhIX0FLzXbLut6xI
66pftmttU9wMW+3+fEsnvsGc7l+vpphUDqmeAG9yEDaA7iNF13Y2eKu/9vDZokdjq4oDl1RUi4Nz
/av2f5x/7ol1MYeCg5RRkPLgJOOZyaaUxBp9k+9uJr2cf/yp3p8wha87RZa7uEMclzPu0r0zlYXr
NA5l726JlD/OFHv1gJvXhbamSfrB5DVna1xu2j4zY9ZhuVI26kt3bLft0lokX8s96qAXAsmpUZ5+
/mqU+1Qxx16alt5wo6WP9XBh6Z167mxJj3Iw5v6U0zFRb81TSFvShSh+6smzNY0oiGb302FVlXcG
1jb/g0PVqUfPlq2sItipK9QQ8HxeSwu4wTfeM9nlBU7ty+ITGW1zdWFwTzU1W8ZliTbDYKemU+21
vb1pHtun4aviIEmxyjbyN45PDxda+viOAjHt7QjXaAqOXipT2dm4R29bOUhSHwROZU8YlCzsO/PY
rcSauIE3nnJh7p5YhsZseduFK0td79pOkR9cd0eWXw/+2jXCmG/iKXufXSWu0w03RYgVRf54vqOm
JfzBcptTRCV5ZKuoqVQZFeSe5JscJYRWFCW9S6fkE2NuzBY0YjGIdyEL6cSCxEH11RcXTh+nhnhq
8NUitsAzdhxuLAehvOsQaWLTjp3Acc1vwvrcN+vzHXSqldmSnrR6vAj+p6OErr0g7XycdLoDVwmW
6DYck6gHXpRdGudTwzFb5lWBJgvyryaWf8a6djdj6WEBfyikC/Nomi8fDfdsrWd6Dvc+tBDmzqku
NDsfJdky2PY4743qpQzVTPHhX9fSOY9FaRCskkv8WoYkBwyM07mG8ZinGddlVPyiQpLA8ocQNaBS
j3HcQSQX8jwn5tpc6EYeuQYTJ3UHIksc2CgAXSx/n9iX5vx1revyoEKCgD0Qd8wtwR0nh4VJDcl4
ip1L5KdTXTenk6VaAtxWrjmGji1FoMKPF0Brv8Vtwi4lYAbJAW6wo7nq7PgJvQ0ErLzhwoI6tc/r
06x8taL0WO7hgHBVmBTcP+N/vcyOWKv5yw7l3U26lnbBpaP8iYmuz6KCBlu9jzXZdEblpxBXru6v
zGAPzPr8qp0e88E8nzNbktGtCf4jaSMcUxXZd1JRrSUQvOcff2qezYJCmATCA1OtO3XwoqU3bnlp
BE7Nstn6D3t0gWv/d06qW3MLWRm32POstI26dZfj7fm3PznOsyhQmUOagMGZ7jp5ucI10nFX5HcR
32PHz1b+8yV4wqlhmO33DfcBBB0H3UmL3ejepAYy6ePqwldMb/vBGGuzLb6nzIIJSm6Qv3MdbSrs
/iAHtp529fxSLepUV2mzPd1Iq0DOCo6j0+Eo/zFVXjgY7dWNvkxWlDQvxOXpnT/6lilev1p5tjz4
rjuONlc2byu29lo4yrp0Lo3DifmqzRZ2JxkecD88i3qF2jcFtp0apxfOvKduztpsKSMSWwGeB0SD
uclaWQXrGhDfV3cH6ZfYxSkyW8Ers1eXVKtOfcz081d9FRptHusphRa9OTSxtEBw9cKUOjFdtdmy
RgOlaUydvFUSPA3ZISwF0NLF+en6m9T40RDPlnaE+1heauSshkC/Ndz6xvN7dCdr9Uh6Bqk+DTcs
Y5uR94FpgPNMrN93gXYLSg6dcFASKHJLYNeNz5BGDoVrYr6Gp0EXKE9Cjq79XgFzY/X3faJhSWXi
e4Hgc+0/glPe11q0G/xqIuMfYk/CwlFIB9mL15PcaKfishbgPSHi/kKV9URw12bxRWMT06hFmI7n
4reHubrUDLgMjftkUHbnu/PUJJhFFtzq4E7lmuUEyoOpb3ujvTBOJ979N/Ln1ezyMlC4aScsEDvf
eqGs00kkAhOJMrwkAHgqpsxpr6mGXoU+angvbfWb6S6N4e+qIkO/Ujet020v1R5OBJU5xtEstbrz
gVw5mutfC0wv8S+9iXMJ7wvzSx1ZX4VIHzug9X9pSMQsyAyt4XMPKwyuP7dFnCAyGV4Yk1N1DjEL
MS4yZTl2zRzCtXFjhv0T3INhgeql44fdQwJzRzLb+3oIbowYI/m4wGLUzYJ9JUEwsCbh2SEuPukq
Gbxc3Z7/3JPDOItDEAw15O4L15Hv8ErfRXtMFJ/UT+1aWft7rFm+Xmjn1IycRSU9SdHmG+Cep57y
BDtkH47DrapqB6RjjWVdFU96VzUbE/Xtfefy4bayT/Pqh2/pCyWU1noeqQvoNpeo46feZxbIYlIP
MiRBjm4qflDkez1cdNEGRfu6uXC+OhGIxSyADH2IdM3IuSHP70rzXvXIW6oXttoTQFaMTd7uH53f
I7ovj2yG/TiJhFovWe/eQ/2KVyBCNurYLxDCXZlt/hxm9dOFUZxG64PwP4dTZl4euPBuAOIUyGst
ScduvLtk2ZpL018Gt/UyXxr359s6MUBzGKSJuJXh2TQVps9ttJXy4DrC+SBLL4T3E7F3DoK0E4Oz
+5QwKvpt5f2Iw0vF3um081EfzSII+v3ymEQmCBpX2xmKk2Uv7Mirnn24V7+c75xTLz8LJT5SaImc
sMejd7sYs+/aJSWcUw+ehYMG8+vWLQBvaphldZ2xbk1/c/6dTyyHOa5Q8uN6MuegotqVy9FG6cn1
t0HhXYpkp159tqJhfJYoETCg1RqXtHs8tnfYtO6KK2wQF9HG3v3FW9/visWrzTUBC5xhr4a5I+CY
EHnezHwc3I1KleWv9dRsbVcwWzzILJZDsuYQo1wjjPg4htWFU8eJgZhjAxGLD3QY+K7jIm1k2O5n
cFNL2LAX8MsnxmEOCZRQ/TYDj12tkcYIdD3Uv7qXL0yiUw+fXTHMzHRL6AAcyuSb3LoeLqWU1Jlu
2b/SPb8vBq9G1ev0MMQL3HVUnJSksLltMMdbIMzGAmvlQ1/aD0U04g1i41AszCRcia76YrTtrwwm
/VIIyudGWD4bcvgk2cZVpqpI0Nuf2sE7xm15pRXhoZ0s4jOb60WWHzhW3vpodiyqyVu5a8dPNop6
HH9bSEFKt0d29ZhgOayl9iYb673aJp9l/AXR0NgW/sDe3HgB3OPiyugxSDYsaTs24sbwIRTm0YOR
pLgGoMScQ0caK/tb0sgbO+nxHVafMjO6Rkv3RTTWWmCkslBQlR6Rw7UtdGInQ3J1dNddxT236cxn
XGwc+LnQqVdYn2A9nx/SEpMtucJrmAPJwhKYbvcCVQhXrM1c7Es7/WS7dbSE/gn1Nr031fRuSMtP
7pD/IDnQAg22UIX3LJxX2wiKrn+oyVHibIZBVyLb37x2xNsNvqzR4PJbNTiaYXjwzQSMiJqMU+ni
swdz1x3DcpHlPXYL1gKLCadKqs9lFS71sjsGeokLuZLc60qzrRvUfdQAvrbidfDyksdYhgXGCf84
AMbIc5QXNPT9YHtVt0baYbvtN/tMw58S+nezSKUuxym4Aynh52swByut65+qFhfvWDHwom6u9MG4
DTIDJmwRbqNyPKQdOvpt9wOzkvUgdxsBuVe0kE7yUHpGxJ9zQf91yNvvue0u67AEIqENHP3c5hva
o3gXZs0x0jR3jRvpIqgS7wYcxbdRCr5pFc6+mBrVfbSWEcIWw9AujKI/prn/XHXujprsjZ2UG6Wy
8aAE4bEKDCVdpNykOrzxet2KFxiy7P4fZ9e1IzkOJL9IgLx5lSmpXPueNi/EdM8MJZHyXl9/obnD
oYdbKgGNfdntBagimZkkMyMjrBYPuKSMH5NWi9G9G/sObqW57byPGqTRJQCusonf6zXJAVKAAaN5
8dTGDhQe5BCNfxAHhZiZCy73PU3nZ0dOAru0obUGNmVogkEdEx2uswGOM7uVwRVq5Pou0yVoEAx9
JMfyETruJi4wesDN4igXxgmzeGpr7aRU1t5Ri2elH+8zA/KAsz2d0IV5u1Q2R3X6U4PtZiPkXoor
Fhg9hLtapcTGQsJII5DPg6vQCFpF3nhRLEkW8T6wDC1E8ykfB1VKGMVk01NVkNtOldzWQDZPbaEM
mk17Pm7RTV9MY+BjYsWoGcci10ZbCs1z/1qfoNX3u3g276a3zod462s+A80AeenNzNLKuonVIq44
3QjaXhqhqzOY1HAI+5f+oLwvFW30i4GTlPpb5+6li9UyNzH2pyC56HgRR3mbwsY6l0PifKhAoYdm
evXx+tm7NiHh9gZhGCVTasj56uqblN9BJ/tb44opcRMSQDFIQmg0mS81Ehn1xu9dftcF6xKz3cVs
JCWxHYiVEcWVEdyAlYcqCUggjOD6L79oU+C8FqHsOoT6SIudRlpP2+U7snfQUjD7zGt89tR6cWBZ
wQRVdujAbpW2L81q+eSyO18OY2hMG5D5QlWsidVjzZqdJgMFSqb+d5Xr38uu/30Rf/kGnpzo+ZdR
0lPUysMhE7QsHOTnjUW75PXLDITbKBgHeAIKMBDuPC7v6gbJaV4GEEcPHER14DPRyB6BrALC3dCe
2MoxXLLe5atCGIPe0dBD/RJoUPThL6wfWTdumcHa2EIco07b9TwDxA4KJR11a189qEESxL6ag4UF
N+04as+gJ7q+gCuXVBEYD6xGOUA4B4G+jmR+pzWnutx4Wa5MRMS444mQxmgyRw4z+52Dqx21/I0f
vYbGFWHtIEQBK337t/KhY3XSneSB7t8I7V0Z2t4mLkC74PTYZlkIUoU2p4o64DOQn+r9JKrC9giC
AUBUi72KPDV6ccpvmpRI+d7NMpD0DD2mDTDtFGw+314swckNEOONuAnaf0EyMcpEfWQEDcpEPODh
VjlwJZKIyPYaEpZG5ixoJfWUxJHToWvOCXj287qZrtmS4OZoOZFQ9UPZQFMhUFjpkFraqkgsQ4iR
fdlkwZdp00FHCFqfCLvMdI3TfITWjTdXHgXkLfe2Qq3A7f7/Dx8RnG5D2iZvFmMquZfvlxKUvq8/
QH7qnBV8q/0N1sRf11fr0mbgBBf5dWmvQWxJRUpdZQdZe8yqbDcrUZF0G1etS7uxjL8E4y8hfeKZ
bao9AHZIe8ccLQzaxil7KRotAwtXj1gjeJM7CBkdedFHKBzErV8wa+PFvDa64M6d6eBJsEQNqt2z
9rawwWK1keVaG3r5+5cVUWqAxVnWkrBtQCh0G897R/nm0IL7TlYMSrS8Q9Vyigbzrp/Rwrv7np0s
ce/Lr4576K5O9UBC6Nju7Aq0IVDyNtj0YA3NRrpozRQFxx2qfjbiUZYAnnsnKfTWM6i6gxloKzCs
LbzgveB5s6iFRm6YonbLc3JfUj2EXPvG5eVv468YHRaLFE5j0kB5eAQXSwiRK2B7GRLZLT/gMf7a
2vrTXCcPjpqfCAhyPFA2MbC6jK9K0swgYLbvx3QKwMWW+gAXeJD/0g55OhReN4NaHPxL6DNjULuo
Zt+Rq1CztzJDF5PW+NEiXsImqBrlREdxWK+sgGbzU1lCkmrIjF+8BcUUV6bbwazNXa9IB71s/lw3
p5WwIN4mQTtn9E2ukDBeEhJ6/JEozRYw/WIBBXMSUfZjraaMNSMJHcWt91rEzsyzb41gwTtAFsbX
N7r2L9XBlu8Isa3hzFSbDpMgzvgAeqK7OckDqoGNzSoUV1L0d1UewzGpguuL9ld/4IKFiZB7iH0D
co/IF1pmpHQurDewvdrXD5pfhE6wwB2doACy61GJgW2lHnh/Nk+lFfcUMfkoeQEsREYpjPM87JJp
r0ndj2FInmuUmq9PcMVDbTE0QllaM+gkgXXCuK3ahesq+VMPW6/Vi3fBZcOE+BhL4LRjViOFxiOk
QiIlygC1MmIP2qWetAkCvlhVXD4jxEpOUpaB3CuOGrQwQ+/1bPH8zqmMPQjyvCRBdVZtAqM1jmwa
XrKePkJUYQ9xwx3X5L0K0XKjt3aca9S7vqxrdioEVivOi75pLUg6NKgKoTwBkVe3g0ykW3KwpY0B
tIjRz2duuMVaTBFVE3ITiqtocgHvDYS3pXyEbmIeNIr9q5vZqbVeHUU/JLPj5abkX5/hSh5ChPHb
nV6ZLG5pZPHJSwBhGCBOUtOnMrUCxbi7/pEVBxAh/F1d25LR4iMp+dBMkFsq1DWb2k14s/veF4SA
koEIS0vZLIUQRAfF4lnXkDiQz8TeGF/gqf7fiyUsUwT023qpq7yDD9fEQRLRAK6p014h8HICpeXt
VOVPqiPtwRgS6gxNs2abt35jFrdAjzagyCtPyPVutaCuHAEi+H8mBssdB7+lyX/T7snaah5a2yYh
iCROE8dzCSeXtdeBHdHiiiqXG29lo9aGF2KIPvcgvGbIHULaaXLVFJKAiVm9QeEXSZhqw57X1kaI
ID2H3JmsZTSayzzMC8WnZfy9W5YlBANwbIKv1mpoxK3JhRj0C0PRg6ulb7F8S93wf+muLpxUIjhb
m+NeQRhEzq4kJ6Pkt9AIe544vwG4wR/q6pDiEDHrXD/Gdv8JRdcdM7qHaTIfVANC3qykaDxHk/FQ
B/Dthw5siKXU3Q8WUmkEyj8knRTXBj9kWzHsxHiMu3QHOt4wA6LdjQ2Lul3fH6FFvYeWB3ht1aH0
S7uNvYbkUaqzx55y1B565RX9z9TNhhpcx854A1XjCKR6HZgbJ5RyymFwW6ZNi9JK7NqgLfJ7DWyL
ZNGw7zvJ1zRyhMB27Mlj1XitY4CktS1ukkRHR7tcvMqS/VNS7N/gpoNiZRzoKUaEdNI7ZHdB8Cyh
20gfD8wpj2DVfegq8mJMdHbjDJInmV59Ug30V51ao9o+HLOp2rcp1DoqJFe7GsyAllOlHqmYJ5f5
bdmMz7RpD2xktWcVzq02VQfVAqwfQorBHGtnXgHYWyziJklVu1Suf4FqYwiJzR4VOt6MinlWWBKB
F/Nc5c09yD2fQT9RuHkl32mc/ZYd8IhAqRdL3OEcMVm26KzuaQfFblvK7vRCPxWdGUB8Cvol7aJO
Ld3jOADdn5beq9OwI/G0U8vuQZrmHz24f+gYI2tpF6Wfpk3pN4pxY9RW0BjDy8jrx7lJU6jpQSRk
LsFvpG3UW1f8S4Tx1lWRGLqp0qgfx1A3zOPkJBuXtJU7jCh8YGs8LmoIAEcgWW7dqe1v8iYGS5e+
1Q2yEoAMwYEnW42VgSC9nLLkUFrDYRrsdySdceEcX66fQyvHqSG8lEwwdeK2i0cBQeWSxmDqpydA
MQMOvXVrSxdmbR7CcykBSymYHfGRDCXWagRdMLjViZtvqR6sjC/CeMuKDFAh6GkEbSvUiFtjj3j0
koCza54gonR9pdaulP/B8TLm9BCRphHecrtyR+5aF6WzV4BhPepvofdXbEoXch1NCuQmyM2x5dB8
ohDAteUbld9fn8LKZosYXrsuWtuiC/agBvRteCPxO9cO3Ri7Lflz/RPL/eXCaSAieRtdQqXb4CQ0
8ndHv7WtJEQDutuRJ4o+6Kp2NiBYa1MRzmar4YPSD+hmmkuIPrOHBXIVpyZUNW5S8uv6XNb2Qjia
E2eUcX2mBKg5+dnWUq/qQVaBNo6N83ltfMG9h6zHEdEs44PI3W9KB+WcilmQbgEq7ntTENx7gq5Q
HKsS0DLNuANXMQ4y9IRoGcrP1z+wEl51wbU56IybDhmSMFHPeopTatzyt5XVEVG0nEll3FZLgz64
7DnRdk4/RY7TbWR4//LPXbBUEULLskRN4GsgdOFUg95beR8zez9WTu7PKgkkrkeo7KHbgEn7tpF/
EUqfsjb9rUHBxDda6ZYQXHBaU+OAqUKcEHroule1NricaR/IUKVtB+2XY4ydb2v2yeRmoIxFtrHu
KyHPFOzf5JmRVyrKsVlVeFZ2T1qUtUjjSYn2zS8I1m8m3TRCwgtBVSt7CL8tHPjoYdMbfogneWuX
1+ah/pts1JSG9VMOHFrW/9Qh49PknStbt6BL3pjGSqAQpd5qtWwUcD3gEgwYUKmku9RBQbBuwqZz
vxcnxF41wpxxNDjmEGs/DPWn0j5Mztt191pxArEbrVH6JGsorvClvR/6p9ncpVuXixXPFbvRIK1i
x3ZjAXRBcANPoZU7m+G3frWIGqfI8DFLA6y5pg98+sysKGcbGYeVBRER4o0qFUBwMCT8oOUhSRrW
Q/cJWOWv//IVcxRR4noy0qQ1ehIWQxsW7MNp0N+rfMw23TDHtd8v+O0gTwrNQR8eTuMUQhlhUdg8
1ul3unTw6hdlqWW5y3grY3jC/rQobOO5cH1hVs51TfDTpEv71FYaEiajebYz1ZNqoBAaSJzZWffc
cD0YjS3m3hXLFKHbHfTYSMexCflsVG4xSxFKNN+rm4jIbZKUs13NqJvMhXafUecm05mXZFsdZSvL
JEK0bRWsmKaO89au1NFNterdwH/U6nwAl82+NYp91m4xkl1s9MRmiyDtDOSP1fI+CDUaLCyT9cd4
D6HAJ+mw3fa1lkcSkdrqkGQSFFswiV37miYuYHwl6pTxzvGg91xALzUwvDLc7O9fW8HFM79Un4Aw
0+J8QmdL+dnvli+NUX7EU1TV3Pl+9vRdfyj2BQDFKJgC93Ldulcs7i+B8ZePEqLShXAIt1b2bit/
pup7gVAkji36xOw5UPuQv1D9XKvRS8remVNVG9Fk7U0iwrqLHsSIqQEyyiZQdsDHzq1bHnUXTwdv
/s31TdqFlbD1t0zxZYGMPB8YSXGtT4E3sdHmLeWl5Bok3So6XiyEL8Ys3FTLro61Xl6WypM9/itH
k86OHnp0NOUgreuhdOUWt1v1x7W6kSpcWyXHTm0VEBcgHRZcVQZ7zl+s4C9B68652+JwX7l8iGBv
ldl4whOE49jgH4M0Uh8axgHqqo9zkqLnN2bBdQNeObdE2De0EeMiozL2J38zk3NGE4CqXjMksq6P
v7L/f+sfX/Z/0lpaSg7qX2DxdhVj8CvroEM4+ProK+4nor9VLU66QcavdwqAvx+tfiP3cxE8B6MS
wXPVWFUTpzMJJTadmNO8VDN6e4vEp9bU4EZYJMiMySFgEdpOMa0WYEZ+p0uTigxL9ik1mUscB6rI
9q/rE12z8r/2+GUd20bqpM5eZqp6S3ADMfBzDazzI4S5d5Bb8x0f6K7rH1uzCfXfSAqdpwGKq0Af
DPlN2u1NwLKhv2ptU+mtGYXgsrJaALinlAg+Bs6EhVFJf0IiTPencdcHaDwIeaho/uaL8K81X3iy
/a1CfVk9lebQoteQv2gC/tTvish8qP3+JL2kjwrxujc0ryHwQe4RamcbjrVimiISLiXDICGRicaE
5qFoO9+x8u+dOSIQDlJ4upQQ2GbfRnq3J87T9W1fAyeIMDhtzitokKq4PhU9WtH4foibW+hh/WGS
5pF5OqZIs5POPsVyvlM1o/a4jpbhWZpfLL08TWNB3baCOHZR5J7VMVdFOyvElHLiJpbymtrZS5f3
T9JWM/aKnYp4urozB1ma4BN9jndf7VogMc/47TBuUSKsRGERRDdWkH8FW9MSHNFrwbPzYI2pK3NU
jNJh15bfrb7+hyMWyt0VyEZtCFvXp6p9hqCfZ/X5jjUp9AIl4E3rKG60jfTR2rSEB3qcDeOgjWDu
HNVfRfbCQLdD87cCPIBbrOxrxi9EEEq4ASSwRMKKnluAQcuN5N3ajguBQ5rzBCUKQkJ7xC1Cz9jg
NXn6ZMbzaz2ajn/dEVbCkwitG6auJ+VMpZBMVcCc7qyiSGU41e47w0Nc/d/wKstlqVk6jsSytXyt
M3dynN8oibmxu5fX3hbRdGkzOFnV6fCK4o2D9hoivBvnwuV1sUU4XalocseIg65xdFdPNfFk5y0r
xo1Vv7y3trP8/UuMhsadmZk6RrcYeFL3EKuI0nHfbVKOro2/zOrL+HTOdL2DLBXSdjtjfmAKCG2m
Q47mnevburbuy9+/jC9ZXO1tkLKGQwKRmlFSwQ1lbNnMyr3TFvXmRwOg2xSCyLjlDsEC4C68JGx2
pos6fUj9LXqWtUkIjpvZcooG5VQKleotLX5Z8+v1xVlbfMFxa0IVPZOwuWwKWPmAgyXoBtSNnC1i
gzXbFO7lySJp0PbwWSV768lOA6Jd739f//EriyJixcD22pQlw6LYGYiCnqZ4I0e3Nu7ykv1iMQYr
nckqYJF9lu7ksg/NIdlY75XlEFFgqMwUczfbWG9+sCDf3pt3avn4veUQHDWHTLmkDbkEmCePOnn2
bSO+/97Qgo+2bZmVigx4ZEV/Q3e7zx6uj7tifiKoy67tJrXA1xLO/UueBATEASo4k9N5q1tsbb2F
I1Ut52SiZgL35MZdXiQ3cmLtGlPZ2M41SxHc0nJAlSdRDE8gA51gzV1Jnraax9d+u+CbkDEogHHA
4hgEhUkUJGR6k2yxp64NLvhljzyTZIDxKcz1AIopLTXRKruVol9ZFhFt5bQsKRQJgwNlcduUfM8M
Ely3mMt3JHvRjvvqm8W89JvUEHhRyXziKGHUZgIUT4Nu4N4C9W/iX//OimWKaKthTCRAsTAFKDe7
TKsqf2Kz6nbQ965mVoTXv7KyCyKOyqwVux7bUgohBPQE6qraj6XmDLGoTYq6ZV3++8KCdt6/61Vm
SaHpBtYLdCi35V1xABHTfNQHr43KYMLjCrLUslueSeZ20RZEY23xFrv4EkAh/Z6YTYOPWn0FiHQG
SE7O0dk0K2cO+rrd9cVbszLBt7XUVOeCASymdWHdUjdG//b3RhbcurCcvHDSCocWfNqF7q6Htu8/
18de23LBqytkXfoUjzc0+6quiuaHUdJ9LS6/Obzg1zav0VSmtVKIhnDX7rhPdDSTTbp3/devuJ/Y
EGvPPaQdeYeA1/8EEkzNqd/nLej8Qb4cfy/PYYtdsEUlgeh+QQES43GClG8K6TiKlnHLGTf8bsV0
xN7XmuiFBbFnCRI0xdFMUBmyq4161t+M4wWPE9lTodyUyJONHeg8X7+fwH5WA859WP6RvE8r/Gl4
5HXaI6PxsNUItGJTImLPTHSzYDlOfjXRI60bT3rruIU9b1TWV2KIWJqu5A5yzDbcWW6l41BCD1mD
jn0LaTYjy054ej+rqfp+3cDWdkZwarW0zbawMRVzfK4U6uXzVmfW2iwEp9Y1aKLU1TKy/VKbAbgJ
HsvRTxKkukBfPcjtRvBY2wzBwWtJbfQMyVVoEDV7KgP5Ycw0zGRANq8v0UrO0RbL0yCMk+Syxkz6
XfVzESmhgf0GQHMdDH7rddA0usk2HvYrkxHL1RazzTGVlkWTz1Oqeh0wnAsA4vpM1kYXDnMomoG6
38FS6cWdDuji8N5Z37MjsUFcnbWujMclhCMJLOuOT7t0Y02WfMAFBxd7xDPLGXroEuFX8+Itm6sX
Vne/CU0PGbeZi+m8xl1/bKStUsCKS4htPrNecM6W06hrGWAtOkgOvsOpZTlghfj3oGZIpQNDtNhq
9yrzGZR/t0zZcoSVWpYtwilVQ7ORnK4BiU9cPI49FsxR8nspZik/67CLrhvRRaqZZRKCY9tKS+d4
wPosJbP+Tv6R+yj+fLCz7ktnGRK+yhktIndUdp1N8oQ1yxWcHEQbJc11+IXctK4zfub1Dwhub0xo
OasvGZhwhoOZRspphxNk1ioQr+Sv2QCpca09c7sOe54+NvHQuUNH7gGx3TjYV4xaRFyqODkIkE8w
amgfswDglB2Ok2irPrdiwyLUchx7zgnuPmDMLqN4Mm/7JN44cNfCoYiwZDqYAeQEY487FBI8dl+d
AeX8v+ttY7v52Xq6vjMruy7CLTWpgGIW6gdhXfYox71BTNyTtS3Rs7U1Wr765dZcm3qZTgMuJXJy
P4B6ohy5/73fvXzxy8iz0sdt2mBkhQ9+DUbZwqw8a9ikSVkO5wsGK3KkTkhsJkUDD9TDedotzPqg
x/HAoKEc2C/0V++20DAr4AVbF3wdOhbI+SxfUm7ZD9A0Wa+mV+Etw/9Q1a1OFYAEeVhtBPqVZihb
5CztR12bZxVfAyfyPomSg/agHLRAPm62W61cSkS0pUo7tbAUuLoTWbf5U4sKYhOOkZJ6+bHzNc/6
oUdqNB15uOXoK1YmojALljhyE8PRU3rT0cOQPV23sbVxhbO8ipvM4gyJ0HSqXKJ/mkgjXh95xetE
8Nk8g9y36zEybVNXyl4rK3YH7fn64Gs/e3nCfnENWx4cAJyRwZnHI5DU7pTM3/zZgjuX8axzZOBw
tpq/TMhaOyz2HNP45ujLfL787qIyC5vnyKuCGsuMDzQ9jVso5rUlEa7gckMUpCXww/nUHeIBCmDI
hGy1Fy3reiFUiLAzZ3JMNEchr6IWkMc2Hc8a9Zs0Hl4zvtXMvWYvwtnM85IlvQJ7sUGZ3INHLpP2
DWiyrhvM2gSEw1maDackGUZvBuspb8HoZks7rvBIy5INSNvaiSaCzkqupH3RI7G9FBXmp+6s+GBU
DWw/2xd3rHOnaAudtbJWIuLMLJVatjqcnbn1c9a9uYBYYLm/vlJrtRERaaZTDjnjFr7VBFMwJoH1
kcauE7TBHMSmb0Cg0rc3ri9r8xDcWG3NbJ7BAhdaOUKn8kAIepjMl+sTWdlyEUzWQ6RCkQ3MYyTn
PtddDhA5BSMQVOU3dnzt5wvePFhJ7QAWjFSvVrtSXrv6nLgNf73++9dOTRFUppUkd8Abt9jTomOW
BAMQmF7ny37mJ8hDyJH2ptx982PiER0bkjmiKxqv0+xm0YvofgIyEiUe29eJl7r9Ofe2DrO1E/o/
ILPZHBte4GN8MH9B5rIBOftDU90behGWhX6E/vKBdgMoabconleiowg002JtHFo+OaGlKJ4eYxHJ
1nVjWaELsVEEl0FpowPDO2hRzBIcV6AG83vL/ctSExR+/XvrErWSwxOhZdSGUHohYwZNnO8M+QQq
KvQF6m6f3Tjk4boVrLiMCC/Th7RpqxTf4Eg11+CW6zv0iR3pFgJkxWFEgFnL64S1Mkp0Br3j04OJ
3Db5/b2fvnzyy8lqy5rmxG0BQDEtweaxS2IQKdl3CmpT1z+wAvO1/4b9L1+AHh6R0hGUxsb/0U1J
waIao/rxYQvltLY+whnu9JoZK7NqhUw5GNZnreEFjEvlxgTWdldw8aGNeZNq4JNL9+xh4G67X1Rh
0Byruzb4K0FeAe4Un91+85T6u5BfFgwCPkyjeYKeJCgtDU/cOtL5c2Mua04nnOdN09A2oSOL9DSq
99aOgYKtfAESegyyt2RXbZwhKxd9EXbWdXWONqMiiWTTvkMX71vevZTUuBtp+1bbrzVSndcn9Bf4
fiGKiDA0p9QSECOiFTqbC+KXcfwBZp4Pkk8luH8M1evn7GcLKCFoVjn1iwxJJa2BfAQij0+QWcpB
s+4XSPRHo9E2vqIkYI7VUxZYOgOlAR9e9TGDSHAmQ6BC+alN6O2ejGqEApFGdxpkgdDHB/WCKvF7
85sQFxECx+RsAH9pE0c2vR3A+igzr1e3Bl/bG+HygN1vODXRzTqNIK2FWsBzZfQ3ceWM7jQhyz1a
4Pw1JXsDXrCWFxPha7ys2pxL6GDWQ6NwF5hl4ikH/gBebTCRbXrpYsGXDEG8VDgk5tPSKE3OYNLx
6aEM2h/FTvpmaysC47+RMpuSSSO9TCPJMg8ljXel3NwwZUvOY+3+KOqc5wmzbCJrSbTEyR2L5oj4
n9MOwKxoS2Nnhe/FFmnhxhwcL+WIbwweWNSym49d5cU79Vf2OkJ2t/rlHLLdN5NgIn7NwJuE97qc
RBAnIVXUZBv3u8vhGLDof/dhknq7l4ccsYUdGvlVqT4yzVdRdL0eUS7fF5Bh/Xd4xeDphPJtEhVV
pXjgzH4YTcX2Ul6Hpd2d524r8Xk5Bwl2+X8/lMDJST0iclVNprpgMwn6mn1So/rs23IP1i1MsW3r
jevW5SPSEnFtDK/+3gEbWkS4fRhb7aEd+IPDnA0+pLVVE64R2aDzqawbMFIU0rsZO3dlXn1YAFe7
hVpXEL/ju+vbszYPwc1nygwTFC9YtTmPqmzwcpvcyH3mbwzv/GWJ+m8gsUSMW5PaGu3rGBzcCdV8
KzV+xBnD+0TpQZNZRFNe3hmd/T4P+oNCutp1UklygeVR3V6vXyzJvM0t5ZSWXeRIseVJctO4KRt+
molzU2eqdMx1+b0sZxlHkvMoSSx2qar73dj9zssyqPXq3eTF0Sr1x6ZRTzONW1dxoL1j1vyVpsqL
RFM1LCuURlKOHE5Ox8flhnuQwFNeFcZDr7wUBZvcOpGOdAA7B6/Mp7hq96penLWm8qaBmp7jlCAF
aqErayf3Vd1EIA85dnr7WeSq4VvqCGD/uE87pURXTlF7qUapm8uqEk2x8QSy+ZDb802lQnSSpR/y
DInDqQJ0GJwPOyW+YcycXMMYblmHdD4109IvZJDbGPy+1Kq7LLPfCgaFLBKfOzodM0m/g8rYQVen
MJvVW5s43E1mUE+PpbHr0hJYI0cfQVA8Rpqc555tJofJ7o5qIg+eXVTvtTwcWjK9VXX63FP5Y5az
u87otaODYronq/1PkI38xGOWhaMuP5FpPuUTyOs7nOaujGeCKw1IdupVB6GVpYs3BT9qorKoT1TF
S3PTgT5kd5S1PBg0q3GTwT5zrUZHmczye5aqlg+5oXdVn7RwnLNznJM/NZs8R4aQWTkFRC6Af7N+
xiUO3Fi5zQl6KJAwU1yo5R5K3lCX2xQVtuJZq8F6bkv5pzpXqi93KhjSTe3GjJPH3mjARhBD+llN
+xtq214rFz8gAXQAC8yLE2P1jOJ1srXf6gy2rsq6J470YWaGs5MVOwmShu4drX1kufVEKv3DqOKj
Y9axq8yNT/r8sa96sPrlyrlDPg8EMWyXKYhFEjDO6SwdURF9GSXA/U20KehgWgtVRwU3WWYGc1aF
PVqSRvDTJET2m6kgXp1JUZ7C0ggvn8GYdhzV/A8O0XPTNu9jDyp/Zg53fa/PyBZa+yyF8KqqWLXP
OwVt6/3DnJiyhy7oT6gDgHxjqt80vXsw5swnCbsbUC+freFu7MA6D8Ir8Oyj2RvMkiEvzBgUnj0k
CJL7zBo/uKYcpSK9IQzJBmmQwQ5jZz/AcQiC+dY56EZ6mMf8T6JYL6lRQvaX5u/NFCeuXczMxf/+
IOZ4Cwb/U9xlkL7rKDTDDHakuXWvdX0wS+YRnMOyCws7E9V6mp0CWKrMOPRdvcvQgrgbAeRuJXrb
2bhoJvXgyjKkcHgxfg5aF5Xlgn5nn8pEKn9Oq2LXppnutaP5WTTIX/S15k1Z9uA082vS6L/yOgHr
qvGZDuZPx2xvS4CpPAgIDN5oT+h8yEpv4umPJKPPYxf/lDmeLqVZgsu2e9fb+YfqVHtd0XK3kECq
n89viZTqXmk66JjIoGhtMsTXaZdkSlB2Q9hIA5oOKlKhAChVLgiWn5y6R1ejXocJReFpnCAHoZT7
SimfRpkh7MDW9H44gR3yoHItInI6usOYa76RNs9GRf6ocXeyyvbUDejZ0NXkntRSAIQF9+JGj6op
vx3UJBx6wJLM1AHzroK9BBxzUkug4PoxPRpUvTE7BoB8m5w7pf6JZieyM6gS0dzW/dLMo7Ghp8nh
YFnLytjtS+0jIW3v2kSZQTsOiQRZei+V2PZ7ow1SvCBcptav1OSvsjKwyGmNNMjy6vfUoIFktF90
6Aa06XyjKdpNZSTh2LLIZjM4yDh9i3l9TodFqYPzh0Sv/2ionM+tcgIP892clXdsiJ+zDqsj19p9
bg1BL9HMNzj07+z02Zz7qHXKUNXLe6qOAXQFX2dSIqxLUkASfirbJEMtNPZKhpcnyaojfgLOgBFc
fF2N2CWNFv6NJuep7n6CgOVxqNIfMpG91OTEnUwwZ41p/YPM0HYvHTSQkUqx0Ikqn1MGHglFZa+4
rO8aDY0z0lxHWR6HNObn3GH7Nplfc5uCrVW5mRnCHCWfXWWdkfc86InmD3lr4DsxZAOTZyXub8iQ
H7hWhHUs3xtpwV0IWj2Umdl4lq1zN68hKFkDAatUVes1rRHQvHmNiwps1GkSpU08eRmUT4qx9Rxb
rQCLas9MMg5jld5Al/KmV0y/TZ1fRLfRyK2CoDMx7SdWLkbaUxRHO/MBrzLHzXrtw4mTu7oxEkja
a5Ub2yTzAHx+kLG9VtGextaxwKIlBbFMHztTv6exGkGLyXAL4L2COi8DzO+R1ba213Vjn48ghJms
oQo0K5UgTZglYNaCrq8y9bJvSTgFca613HxC1H8toX6SpOSmdozWzXU9AtXXycFZ5Nid4aodpIAh
ULJXchVtfe1Bt+QzW1afkCjvLdAxOp+sn/+UbXxTTUg9qE4O0g+8aId+2JkzORAqeUpKP5MBgpNm
g5M/I7UHTMiLEgPj4GQ8LGTtJuunBqgKQ3I1fWAeKk3PtWz+MP+HoytZkhRXgl+EmRAIiStL7mut
XXWR1TIFCMQmVn3983yHaZu+dFGZKBTh7uFucLiVX45Jlf+0jo21mS5EHYXv0Jgu8tMJvKMN1j+e
dc9+K940HBJgzDgv2DBUsQ3YbYXYO+IwwyLCLFvoIc+93ye4QGMOqB2y5DKyi39WjgQWHv4iTGaJ
xmY8OLTPY0aWE9Vwhhofl806wXKnDbMUcb87uqrEhdnzzuK8kaC+90yM6G0G1JX8UPhLkptRJX1I
nwbekmSQJDzyenSiohRrUlQUJ7+cfpoBzvl9j2CYrFZ3cP/4OXO+0cY/B3IZI9eXF9jB3DIpYTKX
n1q6nJyZ/aea9o6o6/0ggpgIF1W5JhXcusP77FTnVcvPzKhLKcW51u2erD2KWNfFc+DHTW/xIko1
7wW8ourKIgGhhvUpwb9Gx/NkcSKGijQJGxmYFU/DBQ5rMrRHrzFW1XtIp9eJ5kNscSvFa+GfTGgR
vDIsXTS38suB6DTu6sWPWtnsypF96w6Fui5vIQuPTRug72nIqZbZW16GOkJmyN2f6pc5oD+Ki7eQ
mWMohY6GIgBDMapDHYw/Q6F0jPv9jkL0hUiVS29aGes22HPL07awcFSGCUEy9OvBzPO+Yf0xG+uU
QZ7cUfmvZViy6/230YCxdgnfUa9/D5hBC9nYgzOg2qn+ozVS4Z4JTwuRO039EUfeX+PMFqln5KZo
7BtCWi9wbT3nbc0SPWd/gV99ek32XfTm7DtzHXE9uXEn16cJDQFW+wly7UP6k2cgjcoyreXUpqLo
kwGEoZlygasu6xImaBDloXhVfXmYHLTaMAGMhszdLEwm/eyKaHU6pKqaZuuaYMe7FZ3ECLvxZcUm
av4OOdoRsU7/xJD9uMP8b5DVLZ/Y1Y56gKnH8jEQ4PDCgw0f4kYz6x3NFMRCN1cYFx1b4t2h4Xih
beNFfMX+4toOn6Qs9jqc++9yXlUE74tEthp2+aPCELoSHYulgZddNV2nxsDPzlmOYuwQnjeojW9A
Fc+ZPCi4OPeiveVF3cTIjxg2fVWeF3fZIPKvi2zWIx0q9/6rOd06qntVujr4RD/Tcb5Mk3kOBXr8
iWYbQyWYGYoIrrKgsM4d/vVZdoSlJm6P2cVGGsxLaBs3xpwbU3/ADPcKL7wzMc4jfvKUZ/yEmMmz
dMiTzbyrOzUHhNbW0aDbbSFDD8R2f6qzOgWz68UaqU3ZMt7Z7H7yEFVLyy/W0wS+m6ecZj+rA6NF
pCj/gnRMuqGYo3KZPrKqWtN+IVPiNMgOQUTkLdPI95ndyC9JkoMUARAvyr0x/ZMKvEPA5Fu+lmQb
GgQdVqz6pIjJiiwkNXgEON/hwTZd6KC5k+1Nedru/UDBqEHtyNiaaFr1+8Tly6oZhiVUO3Ste2ep
4YIbNLvMVq/g7Y8KxzvqcngBaT5USeH773OTv9h19ZDGhcnFlubHrdchJmqEWA9DYuRynkXIfxKx
Vh6Ouxte6hlxqLzrX3rPvU9t8WWn4SIKsWd2vEzBcudoXr3xWJHil/Jyw4f6unotSCcR5xU7YS+8
wYzSB0lnkaNNFbaRQrQGfDJnowJsnKkLD+pLlZs87V1zqw3MnSbjvtdZZ1Pkex9q3R/HeuGRZ/1v
RyDKCqX3K5wFKi+rMCQ0CPmSf1m1bFxBzjWWz7F4G57KSgwxq3PMUIgaRRccpqv0Ly6MMSId9Kik
Mo8dR579Bu31UnU67R11LLVv4YZb9cmoyZZ3E2jHQV9ahFFMwRpb6pz1Elx5eECIpMS3we6Z6/6J
rp+ixaDkOqQ8Msp2eBsvY+f+N7lq1zTrvp50GNHMO/PB7HzkhMXTKM9euybOYL3YG/Gkztg8FT12
wYXXblS/7J3CB6dKwkNQqt9STh9d4f1zxoFuLG36yJLhKnIWF351oMyN84BuFh9BYEg/1FWYhBV/
bdVyVXi4ovZSMeV+TB9XkHWWH0dn/7xQvaK3PI5u9eau5Wto4GXOw/Ng6B7b+zoSRp9Ibt9KB5NG
p4qngNit42NaLQrniUz+v6mQL+WiN1WDd8Xh8sO3y9UtWSqX/q1X+rpa/GcGWJn2N+zAbHI0beNo
rta0B0zgsTL6ZhdeR1kwt/gMypfJb4IbqxxEyY0DdIyLYyLalhsn87oU8bZhgg/xU3F6W0r216Ps
a9F99SurI+iyf9g4pwyB4SkGmVe6kJ+1y75UIH+x9qhwd2Q0Hh7LC1Y6X+0wD4kjQxGV7vg3r00e
w7RLw2O+SWTvI7tOiJ00aMACVfYRse5JdNUlHx1oYlb+AGQEcHchY9n2Lws87tBB3nvTn6jpsyNZ
qxkhlBnCxEyIquYWBwwL52zAbF978sUVzmkVCOmVVqMn7NcTtr7SsMj3nhdAxTwu23oRadGT/4aZ
dLFt3fciH+9ZU706YEWBBkwXwRzMokMajpjotBcPOYAIDjYeMMBRiGGIZa1M4jHAJMtgp7imwZk/
OvZ2zF8yHJ3InRU+LorcvnZeT8i42OlySUI3cJM5rD+GBmMbnBtpVJA2SHzKPzhtsKfXwbVI/A6M
7rt8SofFOy7QyETGM6AkBrJlSzMBYWrSnrWbNg+PCOULIxCUG0s6mBqoY8uQwjqsE5zXNEYZAF06
DJ79ermY0lUwmkUzVYkz9UB01A1uhh7D7DyQFzgx4/w58rVlAQ4wLAU8WmZxLoKD5zt9hIf5T4fV
EXogdMFc7heNNjBf2xPG2p+O4P6qQ/00UvevDPTPyJeXJSAXYsaXps/ulCHvG3PciYQGtdp9UQgu
zLmbNiUiBmY5fGEwduPw4Wfb9Xt42cGAdmLfYSBSVYVH6eA6d7vic5Y1akjlPQu1/PiEvpdBvbWj
HyMzjnEOG96yeJGPAMVRL4lHxIvEUOvhxMYTZC5mGTZt5fzOA+/wEgkPXWf73BKJMDp5zRfuJcTv
lySog6dSN0llxktdh6d6YpcRfWbYTNmGMczTUut7yyRubLX16gmilqXAEzY3Fy7acdVWvyUbtrTn
7x7uxqK0v7L8GTr5VHAgiLAov1EtS7hQFkOMSLyn5jG4Fbm3W5HH0OGUR5iTVTyUDAEj1Um4/bNy
l6ewEwCvl52Y7eZBXEVoLa65nI9j0byxOdz07rglEKfI1k/HOj8OnN2HkbwbST863912lT24/YpR
Hi7iad7aM1myHTqUT2HXqxL9RiBvJCvWnZeh95VV2rVZH5uOnrhTfgPROHtUvgAwOfN68DC4Zj9e
QL4Krz8Id1oR8SbeqIMKv0zeaxeQtJ7qd8kWN3HL4SUYySst1V/bYq+qLsXGcexNDPUxQ4sceRgR
deFesm5uY03oJ7ZvUXOqDez4rq6URUQFxkLm6TdTmEPWYcYKi27DFoVfRb1Pur5zW0Exa6sNTK8g
QQ3896WvvpqK7oNcbtzFHBCXlMrK5BER8AgmHUbtbAM32CoC7HceRL2vO/5fw/W/fM12jZvvJicH
KJZdGce5VuWRIjRRPy5ZTGhLlt2dGXGXVJxwbbx0MrtWmnx7YXMBQr0Nx3GPkOTXroRrkGBlHLjB
gff004wU8xbQFRLm+wG4dGNpieRFSCcGO0asaX8GrRGN0781C73lGaotlo/ZXKX5aBNEYlw9H/mS
SFysoecC6okymIX92RXhDb3sYanhcyJm95sAfdIA0AimWJnTl2xtUrcLYsqb8yq6rWOyp7aZEtvV
32PvvXU63DVako1H7Vejgldkkh+AqX6sZZdwvzkahikG1h357F+ZGn8Jyf/Vrr/L+XrAkve+cgxg
4AJgZb5FyvlukGpnvOrRk9XvI+4clGtAp0bEFbw6I/R5m9lM7yosO/SBNX5JtIzMUftMVGgT5YO9
pM7OhIiSR9cHW527LcaXMGsu7tKjDYf3tsPYFcf6nPnza1NNEUJOSAKLy/+cFc3+QpE0zhxglN5L
oSoRG9YmnXT6uB0cgLdhFwO+3+tcvbk1hi4JfEuuVTx21cnkb10md03ZPHqo3QQBOCK1keqRLUnb
kGNbV5uwAqiAewvWxQnMtI4Apl/RMkdNKRLlsp3t8nQkPNHruJml92KBOtVT+Ye+NSmr5hAAa7H4
SzyPcPvEzXmmyH8Hunp92EWwtU28yh9gh8zucyN3kyabXln0Xu7WOjOyFFh2aZjcwL8J75N/G6TG
pbLEdYlGZhE/swgPg68/YLCdziJLecdSAeAKDXK/FyU5+4J/cpiAK895Ryj91pIm7YIZzix1Qmi1
6ytIk4QXbhfUg0jWA75DpMnySXzSDDnf1Nk3ld4i7GyrKvMNI9PzRJAD2oDuwlA6pe08XLC09tXO
9khMt1+hFIqmTl8aWd8Gxk9h2OXwNxe7OWx2tl7+tDbbxqH7vmU/LR8QgsRPVYHkPImQ2FX5/8oO
TzFPDhb/0b/5zbh3YaPHVfFSh8NVNUAk0SLKlVzHIkio636MWr5yvCRhUx8p1v0mp0SNtezWUj/O
6HSSvUTijbkAfeuAvJJDNoep5xEPHXO9y1hzGN3xn6nXz6VGC0JXRJgGgxOFnbsjnJ2QrwTQEUAc
NfMWvvk36FB/RPn6iLZSTvOKRKpUDc0aTw4KeGYPkFWkc+HAHMvpQD4EiP9169eaYRxuexJpvzjk
bh0bjq5/DBF57wxFojRp4xaCRFZOO63nFI7iyC23016g1wOt/Y0IrxzRwmjHBmojk/k8wuuPquLX
AESBLpDwVYjiuRl+tYNBtpUJWpsTjHNBU2TFZWH9lg5QPgEnEwWK+QgNFPDG2GlFkdSCP7mme8+D
5tutu7+C0m1VGwK8kr6HnjrIYYnHOnzqKpl4vPwjKJBV191WLo8hjPjLrnyq4eyjmnE7cgTWl2H+
PeILT0eH7zmCDTAGC7y6M5JtW4aQqn6bt91PMVb70Rj8UWLsDfwx9f3lkufOviycQ6DpNkc/IPIR
ZckANKiTmmfHRpoUFkTbQP2ZoCpSUnUqCpm+9KX4h8TaLQlRQyHMKMvlrauC52YESq9JCRixF8/K
H+JJBiyeMDDgju7QEvBfCX10EirvPfC5iFt3Tvys9PCLDFM8+Vhqw7A2BNmRan0JFr6HgK+OAFh+
dNNcpNRZ9tatXrXjHhTrNzNFpafre7U4V5cAOuFQW0elQDSw6rI7X/M+qsJSP4r60Tb9lXfme838
T7aGpyxwMRcXEEMuyMbyl7mIvBCxwbUQT8VkdnIYd1RlMWv4H8vz+9CyKgr5xE+Tmx+x6R71EhUA
EuBcqiwJKQc2wYCtTARiUcOhiUDGkJ49WFt17Rldq4nChj7LBaGr5SB/zVCBWMs7MDZmTusKrChz
AOcLehbU17F2hs8JOdcRpDiItmb101o4P4tr4IbugwSDLxymOhTR7mlolr3R81aFDPNAgQiXJrhY
36YzgLE5R/UMq/0UOqe8Hvwkb3OcDRlsqgxhKyzju3YmVzoOe5yTu0V8lPHWPTXraez6BrGUi4gK
r61Ti+KJnMc3Jyy+DBrVbkVvruYUiNWLP48/Ro6PpjjfKJENkQn9ImprCmSfP1VueVV8iGi+BPGa
T3+C9uhJ8QXq5bFRCpIxFQv253wDJMtk96IvX4g3bPKqQrw6eUbKCgIlGny+NKd3Voikcel3PX83
tKn3vQyOjpdhkvOWDarxrtLqp5UL3ncGOV+AbwTk29btOwrntNBLWseLNC4JsDmJt4AWGGfoIVdb
4oFqFey7YtjzQF6YN+Kzypejg7iJDWlAvQrBvrIy3GK//dsGFiFgjvp1OoifepZvZDfvmUS6p0/q
uw7sBqPQGpFmOWR4vMEs07WaEdEcWoRfsLScnae1XDd9PZ0q2yY1Lc4od0+iy2DhjxrSWn3Iwqnc
ecL+zUuXdvO8GQNz84CJeHb5z6JxjQLSpSz3NZoxkE/DsBVF9klDebYavzrR/mYmdQBY30SDCfFx
0TeRk+nMYYcelSNw+w6O67nCknKHUIxqrcXZMPhn1jM6Gndm7qaumlPm1qk/jG9WsLgpEGxt0EIV
YRUcJpLH87L+zlQucUWADGMTs0qDApeg355HuVzDFuPDHPT/9X6QLLm7XatHf/rIq2ieGr9R8VIO
QaT0ApdIOjyN1dhFARdd7K/qaXXhCm88vFecWj/1dX6vrAv7fo9dmynYO409tf66cfCPdS2Cvo2z
XumsULVDAGDBWL+W4N573zsi5KNAGsZyQjNw4323DfWUQA+I9F0wX0uFxokKjKbG8Xa0w2lVNYS4
4BMfiW6eIImT0f00ZjfTd+9Ura+5P4FjhXU0IGlv54cttOgjlAnORpZFkaKef9KlRNqM9qMAERpx
yckpH/w8cnpYZeUrbk0ODQEMira2Fv/xxbw5iI6LAwawfRxg/zhRef6/NG10ZB03a/k02PbYZtWu
qRcXqSu1RfEHcGQDBw5WMkJGzN7m/R5EbTTM069qVouAYXmUgiekLo84baepzxMGuAknDqpOJ9iB
MEymvvhcKmePVflNVsJHAOU1yVGVUyj9XoCM34YVw8AK1Rf65DYhLoYQgGYva0HHaBEEMKpBJBFc
k2Inc350qZNh5PuhDHadGtMga+Hd0O/MgkvG+HuIPD4QKP/UDMAogjC8F2N3DXm3MW7+CrT0TwOf
i6cFFhae5CTtamRhMTbdFEgACDT6G2v8fy2QhVXbXTPzhLbBl8hLB++o91QO9JW60xBnYGYiD3mI
veuUia/M21rIA7DLL7ivIlMdnFOkQg2t4XQamxmhs2T80U2GgOYup9AhTNt+guqgKp5nJ7+Nbr1R
Fhyr7s6BwxLwqEfVhP6v8tbjZEDm+O2/aRj/fHzr3qB5VFqkO4bOxdIi9dl0bf3upERzIU57X1DM
VgaX6mxm12q1uymcwKOtUJ0EQ3smcA2YRUymJvUL1OTGVfxEJ3tnw3QM6Kq3VbiqtKrdA1iOHXc7
Fosw9+LR6969Vf0imQDWjrWBlpZsdJgdJyb+QYiCPHU9gFsaIHpslnxXeNhcd+pmo4VcEbuLt7ZX
C4jeHCvguK/RdHhNGSmmXt0u29i1zDarKW6aD8MOgqE5Cce6jBcoeGKjW+iCubunYtnPFiC6EG2e
zDLPtzAXKFMf+bsHpI3adNG5xESiPx3Cj6NH7tmqs2hZ+LNZp9TL/P+6MKCR7eTRy/OUdeNhhvw/
Z+B9Aa1FuUN3Kvd+g648e3V/yMsRFvokJYGHjKAy7ttueMb4BMJqQJ8wZzp10WeWdPgq/R5xNlOz
C/38g4n8bTbjnvZoWpZJ4btpGHIWyN1rs42/1puJis81nw/OWJ96iKaiRzqRIO5tqdfYnWyPWS8D
mEYbPABFGOzsfTe4J31Zb0PZITsAbYe3fq2oWab6sLjzsTeHfJ9eqAM0M5+VQQeJjMkkMyO4PqzQ
jP6me1D2fALKVE3ODmj2FSuj4LJBQFeYPwbCTGJz/7NcLNxiQY0Duz75VbDExUogVxAI52Pz3ZYt
lEkhRc0BFKwc+m8yzROVE48hs01yLsfYTh6POneM9GjR8XgQ/CGKi6d0wcwMtdGXm4VbO9ttP84H
t6zQOa8JK+TJusZNgP8mkpKLHyIEqPCfGke7CV9R8UNfbspxQLcjxIemw78GVycAwQ9hoclpy1Ng
55ecL7++DW6CQ9iQ9WPSE/82m6JJWr+8D7V7ZQ2Ls8xBYQYWBe+fbubHUCxXRqfPyc4bBlVH1s4v
CLS4LR3ia0u6LtgFWxC5TSVYyCZF43VmXk1iCfIs7qc8XSB3jua8gxRtKmOf9k9kKQ+Z52wefmCZ
o09drZ64I24ctD7ipdom1hr/Z1Z2o7n9DQCRaYu5s0dpqYzcB/O8JA0Ht148iJgcYso47CtwXE0P
lKZAgJWnwCQUtThY/6FeQzJA6MOOgs3mWU7dp2z5AZjoLlMNeDuMDC4/skkVyeB2ZI9sUvifmVs7
B4cCAS0K/mLgeMfXufOOXmlVkk38OQsWRPQs+GGjAk0Fb96Ej+7ZseOPdcr9XIL/WR9MSzDwzxnk
lMANGzV+e8gK5A6ueueLFunYXnPHhH2r2vGZq27L+XwdEWgFxRtOyRAk7kpuZS/vAk0gXMY3uUdM
5ObtjuazuyekTJ2i2RbC3dVIW/qPre7F6/Fr4cPCffrUNGD7y/AhLC1PUqBjnJ12A7l5Bv8+TnAN
Bet3wG0Tl0yBBbe8hx6i7rD1Q6HX86E0bJrvUVgNAzRjn1Fcs6R8fKVTxnZBicgud0Fz5Q2rSVSL
69bgOKcLVS1gsZYh6sqDUBHSC40/Rt5V8cKaBADHHerGPwMCYBWQ6+jQC2I2+x+ynC5zve6UqD4l
8UXkK7FH9cM8B3UbyD0vDUXVxPWa/eebwk0nTmS8supLlQ7fEQtRwFpguoQykXGWhhLg6DqW4YZ1
mICmKktJQZ8RhHNye72jQMYCH4vV4BSPqq7iBunMGfhHCC2/wrEFOE626JuQVm9FxFtWRnNTskTV
C+hGAWkRgXhjSmdidswUf0znaHgkOFINMNLT6uzm/tmHxVuh8tRxnLtH2RnA2il0Q3SE/jP0fReA
3ZsaCtNdISTyMecachVxUw3ivngtPvpHyIpoMTPLwkNia26vIsNzYTCYiwQacQwyTtvHJfJXrJrj
bsSmsyb9jlmIV0vHjxl7lQb4RjGsgCpGBjjKKS8VpFqc6190GGOaBe014FDTmkbhd5r7PaKoSiQG
yTZa/baLkdJ8GWvyqiy2FgoOP9xg9L+hH3xx7YheKcBiVWnBA2cm9fwCFIFY09UV4I1NdvSmQMZN
43upnU0dWdbfO588h6qNOxICiPMFMHN7hR1SDJHgDhK3pPCGBG6xPtSIMg1aZHIbuyQdvapHHZYc
rSFUNIk7Ld6BjDV44+mD6nyvoXcgoPyoV/xql8ZeT0CCGAZqCx9k2zkpBCuHrnQhje1xXXV0M4Zi
o3P/G2GlNqq43fUlQDIVAH0gI4h7nbYazbsuTt3I0d2giK9QA97mgvwFIDwT3rU/hQW2GNLw0cHx
Q5/j9ce7gW9tGA/9EH73nvjDDb0zNiiTsYbwkTPQk7UYU+K4z1k4n5jpzo5JOkyVMbE+VF5Lgbah
Juhop86iHkjFv+qAX/1pBUito1LpZ1M4jwJDYaGArKdc9Q6u5Wm/mvykKnoecBjO0IK+asyayO1j
sTuoDA49Jm6R/tyX/S4QQEUFUkhZ/gMsfUJTDmmhHpp9QNoENzuFCsT/p/w8hTRsAZLQllHfUuQx
u9meha674VP7GTr9S7Agz0RA0ls1u2o1G1rBIHz1oQMpsn9usyARrKs5+Npu24RsOwTL2eF2ikLa
JLYowC/J9uSw5gE7Tm+4lGm6KAYlbn8z3QgMWw+xG7ZvmefBPBvIZGbKh4hihEnz8loFDuKtFojD
2Xb0GHyGFZxz3TffEHBITbhXPVReeOFPYGf5SXfg/z0Ll0SyAk+a1lNtsegI62dr7KExuFqU5yZU
1sDVINEGNT7evJx3z1Ax1hFZIOtxXBhDY4xfYrtKVKa8y/ZBzVU8Vt60RfBa+znJYd3mSlxynr34
ZL7y4gG2l/gwPAb34wAiX99aAzM50L8zbw+MjBZwU/hs2DIlOusPAygXZ1HXYunxVqoBdzBYucrv
T1DeRCPTbyNzf0ER0D04M+A93bnofYaxgd4KUC6x40NTJ+lv4Yu/oG5/XON9TB55nlx0VZiUWFK2
Ptj64K/MRh13rHNBi/tAzu2lEPiWJ/6LkhQAAM8PI1MbJmd8aGuB1YgajaIZgT9PQYYfrZC2JEAt
KGhtCgPFC/z3OuN+roJB1mxxVhsHgKAt6WmcnINeG6QOh83GsnK3+tO+g9HarqrLHXVxayLxaKOY
3ZRNfUAoz1OQYS1qZR/ZnP/ISXxUmcFuGeNHrDskiO+SmHSHd+wgORGH9gS0KDIxKn8Dr/vjMk6J
8hE0hQ84aiFniBqgF7gAdy4wpzrwzpOe4tXTv3k4g7Xs0HpbbGpVx5Kvz4UId1hzWPGOytfJJQfs
SaPFBYe1FMhzFGWQOKz3X0LXeQF/9R+BoFg8sosrCXW5D8hutGPc58EMVHPS6BPLNkY2Ih4lBxJV
BPIFIj+oPRqZJdTkP6t1YpBVx3qtsXDoAX4rcwylsgpOcuXHQpMJMgXgD5rzY9W3dcI1mZN2QaEs
KXfiDJTVM/d6P8nIHED0agia3KpIFhjybdyQqkj08sNl4Y1Re5oK8qynGo2TuanC3Po13Lnl4kFE
hhUEUuegzR5qstp7zsBudlr81+cdHPnzBi409X+BLe6D375ToPMZpUcP8xvY/epJBCFYZHVomP4x
DX2d0QbiFQvSRbA7GLAL1uyetHV3OAtYH1jVhs50Awnw3kzuNzqSqxTVAbTUbwOVAZnX7FioxcdJ
qMQGwnQHQaojfPX7NWmk++SGSNd00RkWDoa96qEErEoN6Fx3V1WXe/2IkisYS50FiF1TVjxS5sHa
SPPfTDuIOQJlYsAbuF0wQwGsdBfQzm65XpZW7pySvOYLpokaryK2Zp+dqb32dr1l/YDyDn2kXuip
qNdXUpRF3HoOAM6hh/vABOxBFnbPybLJdPBCuhYidO8hHQbA6hL5HPTivg440sozANPRxDZd6kxy
2hZ5FTmiQEwDUFGUi3lrA3RI6jGSlsB107kMjj6aww3QxjpyG/eLgwBIXZc9B8K78AU/AtLJNwM8
YsY3DL3YPV+yr5Lj1gucAFJCuF+sXlBuh5VuGbanEzKU6HT+x9F5LLeOJFH0iyoCKJgCtvSeFOW1
QUhPanhT8MDXz+FsZjH9opuPBKoyb557k1j4MWJ6K5o1+b0he2iTyzD77y0ZOIHTgpSF2EhgGsbE
WNdK7wu2eHsAXAvBMuplJm3nqMc4W/mPrRKuEW/djqlDlDMx18GiCgOqpQd43PTxGpClfMzyoeqI
BdvPQzq8zBScqxhZ4aNkJFKXzU/pazjTVhs73/3zpTMvmJQ5a9lYz5HIz0lkv0oxX9xQvIoUur3w
yefxausY6iJ9MCVvnsMuZPa4u8vco7OuDOksVDOyGTzixOvygbm7KBbeaHI7lcVXLoeAtzhGRKux
7VAyLjSgzLEIqAJ5JT7cqX92+unJ1TC7uR/dJDDoAr/ApQAVWeqsebHGWK/q2E5WWoQnOyr9TRuO
bAvJ867EbWOtFXJh57mLuKxZ6xImO8EXJPIGVYd1o6E5m091PvzGY3o2skzfZMzmPzHOHkRw/V8Z
NSZ7ANn83RbqjrTzOKuanz63Thpny7ItgXLM0O1XAczbJqf0rRxG9CxExwZ0DZkLaU9tjIab3y++
qa9eVW51fNHis3LI9stGGCx6+A9zHvYIXCgAaCkgGuWw0H13DYOILTEZcsYUWDcf8QpWdcGc/qoq
mKo6DngyB5PJRNfuzMk9pPX8zGt3s3zn10FsmKS1HPz+kOAmuVljsnVnAGF+Oz/0n6LOeS4qveuK
+RDC5GcJQqwDyD1Fh6weD7qxD1zse52k94kK2BLduirmeenIap+SKOZ2+Zuw+URFyM7iUdYgq8Em
DOtqJZVauV2zDiwJRxClO/at3NJEPaUPGKVy9anBcwFJiUilhpWH8WCR6vxb9jhXvM599hxUGTEx
j6ycdliEFjJul126Sq1DI68X0mN3iYMtJB89kFVBxVUd0r7Yz+DLug6GRW7Fb0bWfMaxeah8EFJ2
IywGOz32g73nUEQDSuQul/nNjNVr4XoG1FGIvzoTpzEAH00Tetf5aZqBYLp4GxfhrcyjHZJGvDCE
/MfCc/wejf/TTuk6TMtnZSRbw/bTdQlhtW/H9jKZ0YaztFnYzuOI7sbviB8idxK4LHVyYz6m0Tir
WrNVvo0wOyfiseY5PjtNtB2b9MLKpZ3lJo/WrbwOnr2pMaZETOD0PH1YkScYePU/ZcrXR5WKGKHy
16ySB7dPP4Ekdn7sP1lFgERW092wAA4GlIlfNm3rwlwO7byHKHjy/PRHjpwYUg3vYRWzVSWSUFI4
aVz2GAcOAbyJLkpe0WbpmfG9b8L/tJOv5qA98kdxpuXFruDrCCxEb5U+12xwQz8YXpQ9lsusj4e1
Nv2vSn45veADROYSLe42OuESavJAHOJh1N4+UNETevt7GIcb12x3A19DabofoUhBVPKPPpwyZmXj
xirarU3OAieHCdkdPI+58SYGdUhzAkqUH7zINFjy/Bxs34QMwH1WoJy32UALIWE87eEDQmBnRnO3
caf2ZDf1JUfF5/cA/umak4kRoivLZ8NjJXvlAfcjSnHGbGMDGkiW4i64k6Hj9qDqz6CG3+ivJmoE
1S3jk+PkRffYjTZ0bSsjI4/FglQKYPHDFq0+9eCpR+DnvIDPVDGOOmZgBgHgSyFdaxHpWsHFDse+
7GKm/JAUBP8yCE/93YDGDRi7LQpjUyLYTtLolzixlvRn8boQTbqaWkDGIUhZ8ZqnoAVVe9BT9c0/
fxvH5KJLOkmYrlVujsECvWTtJ/zopKdSrmP292Z1RoPb9YxpZFzzXsHFIHVHvrG3u1FSwXhPXtRu
IAAPCThrEDUVz8x04IZnzu/+8fK4Kw9aYuHPCvGqtddGFONqojVoEgxCQ5E/0a5bC7TnFaHzK6tx
nqNerXzh7Qq3PUa2wU2dXy3PXmO2Xue1869IQ8ieZLow5Ny3rvGVBOETxR6rhgKCe+SwMsLQ2rLJ
goTWPNkbQOIl1tCeW+FZSZg4f2jZn5zwDmBLzFd9G30E44ToYQ+71hzuVpockLTVIgqCg5zdD101
5XoOPLHPx44zKk+oSsW9m/LXUMTH2vCf6fXWRiKeoWOeS5M2x8jIO/VJeNk1tVyL3HrGSvZdYx/p
rH5XJgyMFHHdg8gBXjOCjabmIkq9d5RN6UUUAwTafFSNTZcFUbT0K2beaXNzk5E5t/05Tj2KaAh0
TddpjPldoxsxIXVfyX865egKRg+lX2R7HYbMM7nAy+w2mYFcWBmHUScARit7qFcmwIEZTO0iSM2L
qz1EZCuDtusD+rV+OeOspRdBbq0H6xuQce3q4HNqi79ZTexkbI6ssnslC/5a9dk5gIjqWXVadfQJ
XPvvLP7liZXWey00vy8iOH6oBdacVZtz4GEAwMAysqlGlM0mHqppYfXRfvJbnpqC5QZzsxnLAZxi
mJep7zwbE2rJNBMFKoPWItvKCNdpEV+nutoIY2bkkv9FBKLETXpC4jxkof8+S+vs6nLtN+1+8Lp+
UYf5BuSAz6SGxehE365ozK3o0H8hChsGsm2evPQ1L5ARgIw53RNxtstOGjxxwdlVMbutmMzShXXZ
uK0q92ss3V0J72yZzU81t28NURB6prQqWG0uNJ49y6bfLRPrI7bMmw89VkXebUp4mrXZbEO3HNcl
VodYMDPqaWtFHr0DYP1UQ0XmgkoshqPzwrdUzkQPpCN+5Jo03H6lAzabDg78Z/Rw8Lb4a9CN5kBx
hjjh36yNs2WlR5E5S0aNuKXQbvFP0RZl6V44dLHzcKgSuSltulIPXoAhxz7S7n0qOQRnVkXnsrk4
Bo2a7nC91q19khm4iY1NuQEq76ruJcbUghUoWfA32ddhv3Xq7HVKAA6VotKn41+abr/0h+oSJ9Am
bdjW9FT6Yg7lFW1rb7QJoPQ4P4yTmJ10tfQSnEB2TW2lnUOa2SuXOqH1kMst/y0r+h5XKHBJFxt6
w0K6A0agcxsUL9lg+puyAlJ/+J+m7l4M9tY03XXFYnPZiFdnlIC5jGfheFyWw9d0lLF3KIwWX5U8
JX5GlQYg7df2pvQ8a9M8ENaoesJ19+YV4tMw7C8cJ4A17Wc5TN9GiH4XFcXBJBoc+s3eZm6BJ0dJ
guzJSoU6N/xFTbRCXDmfFUIxSvK3cNj1GuifvoOdCAX6Vm8hAQx1dKyzCla/Esdg0Me2KnaRn9C6
hb9dkKylke/NKPqbQkTZKblMwpmXQ9M+V3DISe6905auyyL5z2P+7JgzLpF8KTPznsbul9VldPuT
A/iRHaFVmWqoAwWmRVch3i3eoYbPuRjD7F10uEdcbzrpoIE0qTa9ttdEBd5mJ9rLAbG4yZj6Cv2f
zo3jpNRvkYMhl8zN8DcB3oZUumMrr5ahoC3Cj8HEYNQnPGGx8r5Kt7oMTN/ixAYn0vLPs5HvKllR
W9A6MA0ACySMwkibpW37e09quuTpqRpYll0j+IRx/tOJaCl9mILeoQnPqC69APatjzcRFt2lYSbU
AmWbEQUurqFFcmyZvQSd6awIQMbYB4aLe8ORFLAdzCJWxTLIT42mWeDKROyQmO6SGCN2iKeKyYvc
B3Yrll7j/ctiyh4Orm/RYZ7KWvzw6R1xFX2puxuVfZBjd1FSXIoM8Dgyb25qrStHHpAJDwNd7DJC
c142dnRtVHdq8+GLFYfMr8AkcEata+lcpeDuDMpbNDLB6JriHhjxOy5S8uoqB0MK874Oz1pjyY1t
WF91Dq1hsr20eswWhbklERZ8z8PhVNcsq8+8Zsm1eG0wTtfOcHGIrGga803G1VkOzl0SslO0eczI
AZFWleVrHwX1YnSbjAISz0vt2JdpYDXDwMS0FBXTSTry0sV2HKbrBuNYEcJvJeq9i8QmlMPJLfhV
+6islmmaaUwo1W70GjDGDjCpZmUwAwPq8HJrSH0MkNuwcfaLvI62uSWNRVtUn04tN8oIN14O+jJ4
/GRlkf031DiU43mnugCnp5ml/FdwcLmJu/YNdOyMyaEZ9jtghaVw9KpwUtzMbG9uU2UvcHac9DT9
Vb76oKXI4RHaHzFRG/Qp9m54pWSqH57lZl5irlqhnSzBK3FNZ+B8Zqs2bpN+I8IuKzvgFK7kXdVU
y73v3FK7gxQy+50n2F1u+ANi4bgRkc93aH9RZ+2SIfueM+NSNOwjE5iel4/KawxTBAcmaLrZGT2P
YO/iV2oprBTY+SIV5nLGwvu46RRKwPiRpL2xtLwSS4TkYc6i/WwkjCcoT0VhsTulvkkxbN222NJU
v9Vheyw9aLg0sV4NzSJilniuRpeVG0q99VxKLIs6GGW2prDZGWX1jOaz11V5ZY60DXT4gmkVL23F
MBNwZipTLMeTdyv6ZK8lDFuUkmqdB87Cb6gbgxDCanaw0TjmuQxdytX+4IN6CIBrZkysju3rt0Hp
7RSYa6OR95JIBN3pnySbTkZj1Ou8788+1rExseTabO2P2ivWuEeJDIgn6tso2EvffAGgGx9/qd/c
yN+SVu1yi1qa7J8teZ7pxooy/Mht023AySOsuPC1bo+poUn5n362QMkFoRgIlZCOfvsOcxFjKifH
AhzDjc2nQLh45lOoo/lhTDDoWwsetdb6bTXaksNGUazSvBNONH1qUjedgvvZkMG/qQ8wHFhcm9rN
oS1V0h9I07oKh7j6ONZP+cMe1+GrlIwCuIfwtlROubVr4+BGEBmeab4YBSkFjxhVGiLCq75rhqKL
chqORlziM7HzIx7+d+m4jLPbbFsH/CsrD+1pCDY6s9MV9eWvxWkDHhGmiLoDmVlRae2Tckz3RWti
4g+6/j0ewJY8oj0XrpWA5kzWbmKS5/dUF25V7eJpqpezz/jKMwlllPam86Jr4qrV3PivarLuvacH
zJD2v9yd6ocCe9Qtw8Km/tCz9xbVvcEGOH8Rud17yrLQRdsCBpLSkbGBh1iDG6PtZaErkJM2WBA5
+TWICTuGVb3H9M7Ee4X8m7N9xFbzpaaURdfxX3US/TkC4LfmwnZp41JtvVB33NqieJdC38n3dtbF
pJ4Ni3SVYmxIEaMAku306bKONQ05UnJMmQvGSC9V6jp4wt33qmaP62CPz4nIX/jzd4VPrHSidR9j
IuBo89n2R4U8fGSde+hmBnGQ7XtlVef/m/1Nsz+mYvxJOnGYQsDXsvgRvhKrprPuZTjywmYr4ona
JXDuCjeSDeVs75vBpZOJYSla51snmB+acfordQl/YXG/1n78YnXswk2i8BX29xp0zn/W7PyI1Hst
I/WZgiVlFKdmBwxHV14lHPTx8F3VDFaMlt4jq5ONSzQlWnK5zfPs1jAWqiRbTdP5J6jkKU9x9Mp8
JQv5SWv24wlxktJbSpW8BzVwiZd95yjZD0f5W2OQrjIX6jWhB5nx9HvzTP01YMAc9d2xmwObUW4C
jlr36upMI1JoePDUtJGjGJAACUcxcnIO6kq9mkKuXLY8T5lzzi33X9Z375YzuKvJsr4EXItApeVa
ri4hTpZmmD8ap1s1I4avSYCvOEaLBWVABELPitJ2HT6Ox5H/+KDyXZg9OMCEGDnR1M+2RZ9RlPKg
44yBVCZ/YqUwvkaWveoz/AtpA3mOYMDEByI/xHhV0MvGLAvPod5Zdq/RzsUTNp+1BHcBYT90Wher
Vg0YN1vnakzuAqL0Y6gb/L30VG3ZfiCUf/hjdJxkEW+Uy41gud1qrG28s83VjS+iim+OL59sXDDJ
DJwIKi5G51yKeefgV8SUemyNAXZDMaEG1UCqb8dPp51e+iR6cqtonfhy3+n+n1/017ogkmzGQFy5
u8yijnCVNjZjwhioSvZKlJ/VbN6zyv5rpPmCWvPtQ3KNDsob7MBPLYKaHiaQQDD47OjS/trYO+UI
qoy39E2F1TEircA3xr2QcbrwCqaIrkDkDxuBnQujbs192Xl8bRGYZWdyTToNeG2aoAV4AXj8AOlI
Xse2REEgICNbQMKlnODBK49mvZRenS4yTFxED52o7DYNN0TbuFetylNOssSaAUyHyUMTM6N9uua2
vc6ZfTAc/T5FADDgDEDh6T6dI2JjrE9Z0YSaLedjEb8nGb1HlLSfyNyfcpop1YtXw3pk/qhr75g/
Fci6iQy4bqp826qRIVn0ZPl0byF49xh5h76YX4GE/uunctVAhrSh92OU6tSF3b4sEDIHY9/N+FRa
Y9p4gudCPXZIFi6XekWSyELlKShK4V1U1L1YQXYejfhuhN0bI/KNFRvfRVdsMgJu1m0w/0uNdOd2
dD9sY2eOasZXPynWRts+q0ps/HIg4KD5MxVm9MhX1cKq8/9MLtPIQeowtY2nUO3mznnNCBJxBrWU
ptgFvX3ASrLhXV6x0PHbRdbKTXRAV+Nr1MRiTWbRrwzXeVUEX7VEqGLTbd+drviJZElaSVJ+aavF
OhRrjoE6Rw6v5t9yNF4EjrCWz7hjbPFAipxr3kXTSuIeNhKVXebEe2m79C2OPLwnob6LDsUroYwI
W32vMyhFv/p1LeuaEguSAjTwZM3buS+PIMkEDSlmclAvdpSGZPUkeyeL+qXWaUoeU7T3k2jkpdXh
YWxKZhtd99rZzrubo2KxH3PZGT42bBWmzHnSX2pzFqtx6Uk9vPhxQ5B/Y3xQ5Vo8YtmSP7bEKENf
PsJU1CEPeEdK1CJokFYU/uOFW8QUbsmhDtQ6Km1A80gA9ztPXZT/ZDXoDDriXbCVBQQJ7Cpk4a1l
6haNdUyWeZ3rgwXLeSD6h0imhApa0Kau07rfdugrJWGTC76HeD0z7x509wKCelQCgKzNgzcjwlGM
iu6MHggNym0apNmKSh4pOocZc+eKDbI5dqxmBOgfx82EmE+KlrUHYHkeMJTFA7EeyVycXEu+GgOg
Uec1v32Nu2esrqYzfJhF+2rj/FK1WjIMvZaO8am6aRe5xjYLTcwg5ocw453MyqtrjueksPFCZf+G
OY1O+ZCGPOzirZMdLt8BD978rES1y7JO8o0BwOJR+WttxUyifRmZsFVJeOgUzaSbfwY+kKeO8q8U
KJ/9SN5Hk8tDwWFHD8BPbOfvdgz954Ucu55pvQIXnhKbFdP2oBl1ZmG8ra2A0llvvb7KT6Ov6rUH
4koow2oyonNVEMjgqd7hWdInvGzbpATVHHz1anjjbRD+uxrcL2/Q8WaI+73LCMtOq23lJB/MBbko
8uo+l+XN8tJfFfLrzjUGU784ddJHcsAe0CYVES8FFXxkEgaUVQPIS7518+xFjTNeYttaTNm0byfz
px3CixUzuWpKu+UF5HWQqMx9HdyBJkhCxTQGVDIMxTHHLLEwXJbCpTYaQkbOopqrf71l7D1/WhFU
+jbX7dl1qeDtPJ+BDPxfz88vU4k9zyDbeY6SZ9/JbnJ8oEU+tag0/4re3JlzMTzor6vRZvfx/6R0
vI1gk+ExXnBP8afpqugyPvxs+poeQ0Qrf7VEEi+V0NuYKXpuYhifeDUAHKlwOgMu3obAlY//bt3w
1kdwSTy7bK0/0Duv+bo2xRwSTCIwQkXeA/ZQ1XXEcrUImAUsUxSUNLJuxBa9Usy9DZbxY4hH19bb
5MEmyVuaQz/0E0dy8oxL/MpGOOfcdAQ+jBkdPPLRiCrsnm27+POc/FvbBCtIy9yPs3unKPfW3lRe
9QAgJdxp5Tt4yfvW/MGReY1bCvC+0mT7jD7/PGFwXw+XkaBGFAZI28wBHtXez6gDSJTEoXFPRkQ7
7yuwi31J316J+OqM/iUcvU1WGT9+Gz8ZD7p48FbV/JhcKxOETMtnNlisZ9s7zhDeglNjLowzCthO
2uP3QFSCMSWnPvK/3NQDfemfyoxAe1uX7apLhqttk0bQPAa7jA/wlMQ7gXOGEfN1kiFUmNPcU6Rk
rMMhu8TD13xu5CVPH0zmaNTneNYXkRT1xmfu52ERvE6m+0SVzX3ISVukDNgyQ9JoBRgdpuATw2K5
76VmBTq1wquu1HUMc4bMVXfJcf1xasxvbRSrlWnDzaaV+i+zYR/F+Ess3ibP1QsbUTnw+uHkcfY3
STSsGhMt1bO6T4aNy6AkSsFE5aUm0gPEO/z9tq6qVdDGay8nuWOCd7E5++ZEkn71uG8CuQqJnPAd
sW9N7PSoIKcstU/K+cTTT9gJex+mJNk2sljJsPlywvlmZdkunOLLlKszUuAmyn+NqmA6Ot54G57r
qN+YZfLkM4bOrfBguuG+H/D6zbRKdBLWCcvSZWQMsRKjBLzR+Ys9ZC8W6pYXi+9U+szVXPs2h9Pd
bbEsd5mXnJuYeWmXYguGt9OBdW+zmUS1XlRLopG/E6/tnvKUX663ENAdc3jySgQ3W9XVc80G7800
EG6T1cfBzrclDnGOi+ko/BCBuaEICPpl7eJVSpdIKswnJSCbJw/tZAfr2QCe6sZ5GVq4QHCL3iMj
u/eBfy8dtcxIWSvq8s9g6rCoE+N96GNWyBErqFX1VOOC7glR5AiMbhnt7YL0z1dDcHLS+Dxwzl1k
R+fem4D1fHmaaj7NjEvTyIJNM+pz2OOlHj2C27Lx4ju8O6ieC0DYbecP55II0cjyeDk556QUv25t
wpiGnE72maH4E0FCx6LFHUwvVuYYNplyNCByWiQ7GXLqOZ69z1u19KKQdBo1cyaChoh0m7T6zXGz
Hm+OhxfVuY4eW7lgou5B3u28bLjxN9lOFfTgrC3iNInkRuGJOStNJjLYWZhpBGzwnUhYGOCGE994
Mn1Xb6XJh3WbZkMphBpAXzboKzfhkx0ZWzHHJYQkUeX+LFcNFQucxkkT/ePHZBwGbCRzopPWSJ7a
78GicCWY3osI2hVWdXIJuPMxVnlPddbc4kiVRCEOnzyRr1PU7uyhOT7u+3Em0TvpXnKOlrpp3/qA
WWU3TeEaMgFjjWO+CwK6lug3ggFd4+9czYe2XcA9sMYYfdn3M2YK1bhn9jnyaOF/osDcWpmP1Cn/
eZZ6JUz0ZgjAMjmRSp9/WUVz4Eja0u5uvZENQjyhndl/N3G/Vqn7RhLOZ/FQAWUSn4bmIcmmA2EM
5MwpGv/Kqi6QX79kTvLfmgA4Gz19JTLYx3XyEfrlXybmL+1gUHR47leukfxkj6KmzeH6Re3VyzgE
x/Z8D8kof4wo03wdh+qYZP2Jr/VNMGYKTIWPxzMJ+3gcKjHOO32xQudNls4Gl9EhtPWmkMZ6cucT
Q0PMZsnGh/KdifpKWZa6iMx4k8fzxqy9iaDPCJHaI5NOrudseBsTTNZNtyXj9zY4zrFsRzAxr24Q
OMhAREwYqIUxk8uzgKNb1sW8Bl14mpSzR5r+GiookjDcPogNWkBG6MNPTpRZNbvPtcNSZ18RQNdl
t8A2X7LePU+Vi7JuvKmx/m92h6fKnL4gyjeDI09VN+wihLHAYQ5bJfXBL8YPC3esGXCtwbAjEdV3
0YZnOKh0NcLpBiYIba5uJgLmlJF+hLZ9neJwLfAGzp1xfuhHiarv8Oh7f8iZbU7u0e94GXCVEvPl
xWeijEF09HlM1BmVsFySLfmXhvG1or6iFvikYeN1uaYu4aFhvPbT5ITgj+BDLu44jP+Zk30z/ZrM
B8t+xv52V2ZODVfsGqkPSTI8kwgfL7vUHqHR0qe0qvdaAakSMXP2QhMO1oWFThjY83H+OXPxXJT9
BUSVJmOq9z0oNSF7auGEMW4wX5iLNE1/iYQgDs/Xv7UnblOvnv2WGODIZPpXY4WZvZTIDYKE0vql
s9TWIkGCKLGNJx/HizLNdazQCNqQwARCFizST3AbACN3fUZV4dnLZPAJOMVrluXhkkwCNjoQNRjE
4dVzAn8jsuIDieyEnfMaMiIclV5CDEIDhlRrmYrhmGEZ10UiizuRr4cIHs0KsOo0IXGiheez3iy3
oYjHHe/TO6TStGJ2+DPV3rVpvPss6WHtFoeOFW3cjJShcjxpHLrVDInaBzWUu2mR+1Fnt0FFz3MQ
U5lGEeglHo2BrD8GfvJmu/rTZCJBDBzFQYuFpQLKjBP9Vls+bYZZQQKH7DgMmPzOyUfhlF95F+CO
ZO4R9ftK9fz1i/CbH+W7cKZvP4+YHMprXAx0tTgoyPXGEdH+S2e6YdXcqhkErmS4Xnrq3Zx9e5cY
eDIn459UpCwSY+6vyAj1VuRRbsq6xdoy00YFWeSgyxbPA3PTVZ/m//W4ZwEdacl4eHxs+Pbb2Mfm
pkts/PB++Ttp+NwmjVZqCGHevYMp/UMhsJpl/pnp4NWxSMaaGSHIpjrFYb5UGEn2yu6PKgh7ZlcI
Kb7j2mtCTTGlWy/FDI+kxM2cY0ar/r0evPemiJBeEIgqwkYq5GRfNDa1lNopazg3vsv5V+A390FD
GhXde224u9AwiIvCYFNM4N3V3iFW8Djo/j/bA8jkmCHpcXh4AqrxJYae9tvoy6bjWBEQMB3ZtRYs
DKRgkl1BezmCUsFeCYOs6TSidJhyIhm1zmB+wm5VWe68GGtLXCaV/YSG+ohzr1s5s/+TQxTiN7+4
TbW2FA4bZHRf8GB7JA8GNSp1tLYjha7A/iZhfPWxtfXI4JKRU68zj8CyJPCP6EDrpjQ+CIbaOwQP
l8W8qXLMd33vLeao2w8NeYwOtu5pogYQgdy3IjpYrCHsJoJHI9tZE2uFHqUAA9qvdixxzIqM/7Mi
U4XmLzS6admN0cG0qdUNWW+b3vkzQ4zcQOYRUm071I/PsMsNE1dN+eSa4pzm3LOKBCe3uxVEinRR
SQ5VAgeaufeSLKiWvKZHQLduGZIUVUvMZ71v0M6jmvAR6a3MJDjxrO7jNs0ZcaNu2YbgMkEkdCfj
y8CEufTkFC1E2MQs7ImOrPXjscop2cbkxN7FYhkg/Fgl4npXe8Tqum/5xCZB5b+TrfjXTWIzxu1T
mfcvZmsd8EK9EXj2nZh0cSnEVpo6nCMaV57P3QPmcQm6oIGSqwHErasiwDcr7W6pvem1Blloggfz
1V8Da6RICB/OaqIwsjbfD321q7D1w4UwHQubz8jLnzNiRPLMOroYzhYVFgdhTEdyGJ6rrmKfU2o/
qSjbBt68j1P5AvD0iJxSP74WX1FIjTwWcL9Ny01WyK01jOsqxKxTx8ZZVhZta/xdsdIIqbC/DblJ
4kXG667TW2sypTe1/BoT/eQT+Yu82ixpx3ZJbSEBM/yN/fi9rrM79Mi+GUmXRDct5opbSVgEKZTj
vZTJC7sV113jtsjW7UW0zt23MEl7mC1l3edMsqJXp4wulKuovrX3XqIcr7DHQlCOL2YMQo426VuV
Bt9Dm50opc0hW4YPuMor23Pe6Xenp9EtmGxLDvFc/cnRh/e3/asnvE3r6p85s+iXwLF7tbGbeT8w
y8umaROV7mGw9CqS/pLedO1XE/tL5pRuSE7fZsMdDgKwTh7mIH+GszPa6iuuopwxY3Umtzaix8X6
PPaCSsP/LUX/rxjdjxYQbNk4zYaM2f9sVRwaL13LsCqxL4y/VTRgo8eozczyBOl1zJR9NNLoD17p
VBXJjXUnxaJqnQUWzR3enhJq1XDQIObD1OWrsDDxkAYPX+eK3uyNRRmXKSrwuiXqJ9T95xBG66IB
UY/yNVO6HYm/dUf+claQMaEe0dXOJu3iPaAzJ/+8myr/Pj1ytGA7AbTp3LMZVL8ex68wYMrXzvYt
mHhVqOv/0d6Tw4yDNo/jTVV4INZTsRBNdhOPplj4D16mzFbYA97TMr2amCcWYUu7GMqaUsAL/1P/
4+w8dhxXgiz6K4PZE6A3W4mSKJXK+9oQ1Y7ee379HPaqHqcoAr1p4DX6kWKSGZkZceNcEINIFuUP
V4HvMcb3LrtjxTQftQ5/T038Rdfaplbyc0IeMiUiyahCNHJAfh5uUTSxXRc6ga6MHGw0bexWc7Da
4TrwgwMACGMjBvqdJ3CC0seC5YyvXxg1B7n9fRcmb8ng0SNP//y20rV9PrinIBJDm/8gC9vkUOmJ
8G46SS00SGJBkx5YGiPieS+z+Gc3TSY4A/E8h3rnueVJcxt81cJdW8rH0aUjWiEr3Wf6Z+N6V9HY
tHst7K5UAbmNBNeLw/9LX4Kmi4BAxAMKCd9NrqTC/QwLK9hUKNe8Vr3r655lTUXL6YvPTd+8p568
R5WMPNMQN72EPIOW3092jfVecH3eS+7olRrspaj8ELrI7hSo94jsbQrJCEmpxFZ6u6uG/G0IGvjd
uvSU1eynG+VPmCq/Ybc8UgIHZmlKBZkMuv4jg7oppBEn0WUQyN2THIbgnbTXPCjpWEgI5zBBTtbY
I+cw/XgfhshsKaVC848gV7nWraIo16ORP7muiDBG1unapXi2Iet2TH3vKTato6wYD0PCLIyz6C6u
vce+6fH8oCXVSIQnzxipo0XsUCk5hN6j3NKEGvgjlb3+J5gqgVNjWmypaaMdoKMgquSPqaG6sfSp
stvtVDf/iQYYcwI4tkVlvVZwRnqxmcDJnRPT6gH5khoWu2DSLehPMvF2tMr3KkZ35YriR5JwUKin
wn8s3eW55eQuTQumLv0uLZ2y5cBQhOzm6Av7UarqK6x2MMKVq211s3yjKk3+V6OXrUqiF5ITOgGm
f4wL2gV1n1SIUSSPETISqlRIcDmOi1QhdkFGkc0wA3pRw7y1JVCLe4tvXfMKemiKcT9Qo7BN1uxt
1fjKaaiDJ3QWL75anUmHcLbWhzuyOTdsAjw6ZYubCukzwh7tMwqhPZYtJHBXPFeV9VMlseckBVwT
Ue7JMJPzR/jfM+tKeI0YB/stC2umq5+hV5AvC+iHFwYkyKMPlMaykPGSZZUUib02Qj3DiGGQ6a9W
WwMw0cU3Ir5tpdXPpBr0nZiTgQ6pIgAyeaAxLN/UEgct1K8TaNL/BeQX6Y+A5KEUunPdq+bPVtPf
fZ06v97TNVOWArg9iW3myA61eEtF74a9IrX9Tr2PYjbHnRs+JhUeTkhM3ky5H/aGNzgThiZ0u/dB
R6BJ5QGzD+i9bbEH4PzSNcVzWmhXHRx9Wew/K3FEe8G+DaHgz1rj1+SCek6ShOay6qFugx+timYH
4mYNPIiDVCw36MpJ9ft+dIqlhA1T7Z/KdlI90XrA4syBXSSpFd4NQ/SzpAN8xaXlf//nG68nw5o5
srlSgio6D0MnD4Zz76Hcs8z7aOh3/3b5maXqWPX06QxBSNMULJLuSaE6ZJTPly/+vaOiYc0c2MI6
FBtlihRtCwuga18KWu4vX3rBGcmcOSNho0qnKrt0J9c5gI9gCOtflpqgWG9WBn7pDjNzpAK+n48t
UuBY7avc27U+iU4O5E//7QFmlkhmQftrh4TY0Yl32h9gDpuKjZo7vly+vrQw+Ob0XF+s9Wrfakqv
M30nfZvQE8dkF9qchJ7VctdvpW1mC3Ttr4yVNBmDfWMkZM48kWgyjaWx4Gbuc7MzT9UBWQzAJdAB
W3NDWpgur8Pl51owRTJnpki915SCKOYBmVCOQfpz5v5hcVmxRFowDQON9N9BQxbgeyoiAse8JpuC
aeB4LG/Hq9opbP1WfhNO42//ZByTf3OqMmeTm3NhLxLzgHvqbKiy32Xv7mNr5aWoS1/wbG5LiHij
MbYCpxeZ3KoAVrXwDTQWRflCz4K4xcbgceiruyRC8qj49w0rESpfIDyB+KNGxqxH6bs41lcD/co4
jjxqVm3cwNRkR9z3dqWk10Gi3phkubIkQPo+5iXrSOxtG7kqEUuI0qaom4MctxgqRx0kSJSFnqE9
l5V+nRjWQZABGTTIOihF0ocIzGer9NSTVYukjJo+o0qzAwPPntE0Vmxsl0ZlFpTInFUqvdCeM21r
6fzYWya6Ov9NVI7/9IUas9Dk6TIrT5ehIeulW/w07pNQO2fZ+G8TwJjFpTJLMS12aY+sMv0hySkJ
ZMaTNJj7y79+IWwYs7hUxynS7DoNHQ60cHxaEh4rZnbSwsgb099/iUijHBZ+aSaho9zqKMc22q17
0LfhXtimjnRfa3vcdw5qssmcy48iL8QKYxaVspoNeii2oZMmnM+ysD5TAwph8VQ7iS6pjdorT1nm
3amWwZGRI77cFrRHgJfLs0e5qA+tKzlsnmwxI/PhZg/DGL4AF/ztpajN1QpRWJ62v9UO6Q4Y0PPl
nz2N9DexVJsNU+yXXlUnmFZmCvz9HmUbzUQa52PSQ5hlXb6J9L2HpKHNxkYNQLZbbIccgTahXkUs
IO7N/p5Huarrn6JBagqdYCT9Y2Q1ZnE7drV0GDq+K/Gk+LZUOtlfC+nxyrf9H/AzLdhJf5AEbzmy
rgXA7wfSmAXzAYJlWypN4KQYOnvybyO/uTx401T75g0Zs7CNKtDtK7Z6TqAPP80BWVhc4xCF5h+l
iD1yjlNS4R+n+yyIdwpyLmSzoeN64NI5t6ioWay02V1+lL8W1N89yywcZp3qyhF6SIcEu2IeRG0v
7ianXMAYIFft/MX4M/6hqsip5E7ecERfea6FYKDPoqRZC1Kkagkgs5zjiPhDq2DODfsRU4XLT7Yw
jfRZnExELWlNCsoOGXZwUbXtjQCQTSDaXfpMTcRfm0nT5/TNCOrTD/gS1ooysTKcwTw8ED/SMj5l
xR+jeG0iVO9udt8LL5GHGzfeXahGaxKXbbzy7paGcBYojArNCThF6rfpva4/N/hTqJ8w2Femz9IA
ziKE1IqNQFo7dDRR+kHN/BQV0OfDMLjjCEJ+VevGleAwXfG7EZzFhggEWklljDit1VcC/LjCgCmO
l8flL2FpnGZxIEZbxb4DzlZbW7aQ0njTIYXXb1V6kS/fYWmzrc8jQqYrg55XoWM+t/th5zn+ltaJ
HY5WiP1tOkl3xspYTWPy3VjN4oFmmLU0dGrgDHCdquQ9CVYm5DTxvrvwLBAIphtbquoGDj4717QQ
7VNfoTneUH95A6VZL7Y+wD8hjOweLg/awlvXZhFg0AMSw4ofOk0z0IcgoScubmVpbcVZuvxs/iNS
bSMpQd1ATlrOPugkTpvj5V8uKQtvQZvN+aTPVbWJyoiLp7gsDRTJWq+lO1ZhESiU0NZb5TSOwU0b
DtUu75SruDAes3akV7k8UO44qopnbXGEGyb4Fv+3qv/IQV8nBmyzAT3riNo2VpGJ+qaE+s/9pUaS
thlyuMc94MFQMj/jTmY3bZIMtsJ4b6rKh2jhx5GIhROQWK5C5QWn6Ps0zeNtHlj7VjM+64yMaUcL
bxiS3PaRLjST2VCQPeo6jRRQNjs9vsWESKUdGO8Ivwl/1IJ535nozS2NPgh0YTiUiCkF0MSJXXAA
2XCgenDOLKp9gwmYTAEoHquI+MCJ+G31u040ssNi9rMBAuWq43WVwJyRVKpkaTNO3rGYWdERt4HJ
quJtU6NlDV9Nr/tZxBJptLx/E2AY2ZJp9Fty+Q89tWWEA5C/yM9OYjaqFQZNCGVAX01mqGzlXBOJ
mPUMkfejwPO9SJGWNeNbX5U0XOuvQWjcwmsiOxW3O7kWf0iBe8xaEcIoO/eqNR5w7dsZHhpDwxt/
peiMGpE1xBf3YQzfuGuGx8qCmR8kz1nLXdH251stFPaGQd47sm5SOcn2VqHQZqn7Zwr8V0JSf8YV
zmNVSVt5iJ+ugWa7LIdqJWJLS9/8PJASHJQRPorDgGhvgSPhq827phVmI5zSGzx8sCEf7y7PgoWA
oc3CqhAqjS7S9uToOXgEDFDHDqBrfk8yfCur1d4EZWnG95dvtnR40GYRtpUoalqm6TkanJ+t6Jq8
SvPYKBNht63/DLmpOiPGPST/aaNJaPqVso/IKx3XiN/atAdFQZOWYK2E4aWRnoVhMJqjOniMtOmP
NE1Z1k0iq+gt/WElHC9u0GfxODG1TDAqBaEULaJFlV1j+Y4tWY1OWuL8Arl4SjRvYLndJgjJLg/z
ws5WncVkJOsUvMEeIFILngIKDaMI/99yH6NgUl5LGmR0CvOXb7b0uaqzEC3BIOrqyWZ+KkPsk3Ib
25Tn7B4qLaumbPe/451guyu3W9gGqLOYPfpRTCMazyZ6AholU9oYuDLLnO+obvX/eJPZniytFCMP
ihw/WQTYBY3aeQehT+9tqfvxj6M2fZJf9pth2yMPox7nqIfsJuCQ3m98G9qTTb35WJ6MyC5P+cFc
eaCl71CdxRQUhGPde1LiuBiklAdJ3dXlCeZuldLm1jlG60KOfr78bAvLqqr899FSRbGkSFAYvWF4
spBlwPlaeY6FaKXO4gedPEOPORCV3SONu9fBITkqO8wT1qbr0syZB4Q2CiHSQFumocYWX6CW13b6
SEv+Hv7MXr8S7cgWWFM36bO7uzxa0vTbv9myqbMQofJ9qZHKM6Vn4af6O9glW7gT2+RXc/fPG05l
FhKY84YlkIdz+uoArILu+8u/fiGCKrPJ75pWZkTZlMcq7gL5tUxh275dvvTSdlyZTXXPworBL0YC
S6PsPCt1Qs29jvzwEIUPHS4Qk2DfG1+Jm5tmfK0DqMdtug9EebPyA6Y38M2bUWZhoEgCs3M1xUM2
S1FaCa7MFEvuUGbFl3Y+Kd46bHdNY+4G833llgvhTZmHhVCxhBTIC/n+6CU/qjv4xVvrU7uWDo2t
78sD2NPdP6ZW/u6Lv8Qgs/UiseoFVmNNP0lYfY3Yga48yDRjvhu7WRCgV1hSjCISDsotQI6/awKF
tT2deFfm2sxZGqxZNJALqrGJGKNGwDlYblDUI5cqY4CC8BFRSOyH1HeySZgxKeLouuvh7Rfi+xj3
WPD9xK9wZR+xEPGUWdiA6yZhwc3DGkNHjVanhSRaG8ilh5yFh5rm+AIDCuFgfpCuhEClnyDyoVqX
YptHo/VUO+j7/IDtm7Fyz4UoK8+DhdircZZzy0oQd71k2NS0doL+pqBbHWIV8Xexs2j9XflUpk/i
m09FnsWQMgGr3g9wxYIX0LXxxt8GO2Fbb2pzO+7gVK7uHZZCrTyLKH0Ulq7fcidkOOYhcOh+sqNz
+UJueLN+m4WYKM/CRtZIHrnY2HfiML0RDMDJOjVqQ1kpmi4+xSxGgK5v6CPNfTLw417eFQf3Sd+M
f8cKAvPKJ72Udpenb/1LcPDDCvFm25PABmp3BPrsuAflHN+RcR9eDACzL3q5gYZsZwdr2+3TT8w7
8DDcwHbha1xbkRdmljwLI0rsKi76EM8RaHTDyFUbgpXPbunKs+ARZYap0r1A3o1G7ZhfLD+ufM9L
738WDYrWknBY4crsG+XN8EfbV9N3hgHnSd0nj4ya/c8LuzwLD+IoJIlocTM4yrbXP7o4qqw8x8II
/U02f/kCUGGHltVxae12oIya75Fo0zSY79qdtk0/xt/Bo/F0+V4LEUeahQA/tGqSqtxKPGl7xQkO
9U7d4xSxtq9bepTZxEf8r9etR3a3tGN505+jE4r9YaOf1Udxj97uQK5jtSgzfUHfxLO/h98v40Z3
nxHR3+I5oJ4xUN9DwMM3e0eL+y6xC0zAj5cHbfrx391nHgfitkoFXeKhJgtqZPey5t9C0NmWHCt0
WE+Xb7OwAP3dnn15nDGgb8NqKLUaSr3TFYOOiRrWZLWtxnLl/SzMmL+ChC+3yBqFxvUu8J1c/lVa
AJe7D81a2+UsXXw20WVee1VXmJAUtAkV8UuTK5h9ZGuzZOltz2Y7phUxKUTW/mqHjG0X771rqEAn
NjoO+MUVicHS9zub5UYn+qZs8gwgUWw6Ts+64V5ffr0LU0+cLfZ1ZzSAz/j9QBBPRr1LIIQkALt7
DS+7mwZ9pkij9OV7LbwKcT7N/UHFkml6FQhDDdXJpy52d2U6LF18NsebfMRtewwgCAe/hIQGIKcM
45UfviSNEWdrOpUNZRA7Rkl/9m5Gu9pUv62b6l14HvZsHhypti+P0MJkE6eH+zIT3NH0aA2l7igp
v9qpQdBnafePWbASaJc2D+L0hX25QV7WCh04hXCgEexD0AAPmzUaVd9DrKwNNNWr96ob/wIrYzdR
utWN9FgM8eflp1u8+2w5T3SaCiiLIwdFWHKClHzKrmEJbAHddbfri+LSNz3N1S8Pabp9NsgCtwkT
DNJN7Rqcl2vz5MccKaufor3LcseQkWtffrDpA/4mFIuzIODHVTvW6AwPwGsOGq0WYUjyX97HYWvj
0AV49V8/xFkkgHEzkJmCFNI14Cnlvs9sCyyrMoD7HUSnShPR9tTsI0yED6kAjEk7Z1ykiKaNNXHJ
wlvE6eu/w+sJTWGJXe0e1IP6R931DiSrP8VbdpzkaKWy9qjT2/r/g6pbs2iB1ijQRHS2h+il2037
XGEboMc+w3y1B5LjK+/u7ybju/vMAkdUKjWkgtY91HsouAfwpWBu0dnBp8O04m08gai2DkhdSbyv
bXi+/2B0axZPGqTIbplwTzfH39C9E807bYSELbxWuOvIK0v398uGbs2iidLlyLy9no27cav7n0Nw
e/lzX7ruLIi4cU+nbIjjUipaAioyXoulSyvv/fs4rluzGAGGysNea7p4BYZF3/c91SA6GS//9MWP
d/ravsSGvJFkqjxMVZqUyrO6pTFuTyZnPPa7qcK7mtabfu53X9UsJIRR6Ja4ZwsH8K12fpfcY/+7
6fb9ztvqr6BT1p5n6T6zgOAhcJXFgPu0e/FPc1Nss61FRDWGDa2PFIrWEu8Lqkp9LtbFEj7KO6+l
LHWP0Ly11W1zjcLkxj0Od/2JvhTrMGlE9Zv2feVVTUP1zRCaswDgomhOpbTzHZwOdio5JPdYn+il
3nv7NXXZwpdszuY+dXBcDQseSpJlqDUWJVlv7Zw+vYHvfv5sjuu4U7dKhDhYPWCqu08ODW9f29aH
yrk8QAtBZK7XhY+JJbzbBk5ZpFem321Dn55QWLu1cs7z36AY/u0+s+meYphG8wASLKCKW6N8mjoC
65K9aLvPXXcbFitin6W5ORfuphb6i97gRsmLeUC261hb5SDce9tyi4f9yoxZGrVZAEiFUK0gPvkO
JDYyg7ChpM+s0jY4L25wtgv8fwuS5iwAeLGgN2ku+I5awBIQqr0khfblF7I4ULNJH8pD6spKGDjx
kZP/h7+PQM1v5P3fkbKhCFy+z8LsmItg4a5VWauRafI1POorvDxWN9Tfb3Rxh52FYT3QFbUGEx0D
MCLPHdwLiBLA0m0yfNVe6kPnKEf5Ax/BlePB0rPMZrrs00sGMMx3xARSC+eEax80xT8O1GyqY94Z
k5KrCSPtto9/x7SlXX4DC4vhXPxa+4jSsENHkq9Lt7paX2dY/ITmmlxo6fKzmY1c2wwKq/HhwYTX
ecn+WGgd2cxX9h/SQgSfizcpADaV4ZKFNzt4fmPIOpHSIhR37HUC12BfXv+kE+sT2AV9dGN65WfZ
yrl26X3PprlYBHKpYzHkiM1Dmb1m/a/Lb2ShlKobs3k9qF5XA2jFJQTP9x2lE5gFeBCE9ehui4x+
hlQwHzE48iAw5c3GioqVcL9QEEN4/985k2m9buUTmlYxweFalYJHXtPSwyR/crB+NaA310J+wPTX
CQ0astvOpCMMFFs0gRL6dVXDwmudyz4bNy31fOpJ6LbSngbnnalsVLuxVZIe2BhdHuhpYn6zfM6l
n3gyZV1ecZPQxa4+1zBCNrZ4CaGVwC1PXnmdC3ForvuklU9tjVJHiacl2yh9NCGT+cYbNfLLT/H9
UVTXZ5EhbaHLy6UGTlgKlGMAcQsnFB8VFmLTjSH4165RllObe0g3Z2xfvumCzkbXZxt/LypTN1MC
7pr64d6wvEc0WDn2t4G591u/ZL+LzZZuVjucaQ+qGH4wDGdVwh+mEsKjymzMuwKncEN8/MefNM3T
L/tuK6VPB9OCwPF669hOaWq0oQkUAghXyvhRh+mxFfS9PORbo4n+iDpzyo29dDP4YCdGpYTmkZ7p
98xXQuvSm5821F9+EC3d+LnK/CBXhuni9sqNm1t4X7qY2fbx3eXHnp7uu494FoU8oxuSIGOL5vfF
sfVBtPgG0NXLF1+I3vosEpVyjtgwygKnqcxXHAb3OYScWMpWVsylCTgLN64fFpIrQUiPy6ljX67P
mhEnmzQ038feetNG/+nycyx9rnMRKcZgYWNNMvIaSiMu3lvPqQ6Y723xm9oBmOtftG1+WKsGLLwT
bbb1SDxdEMzG8JwO0+4hfVdoz115kIXAOFeUWojw8dJgAwulWtjhuHmW+/ClirxnYFkvY4+Bn4Bh
977EKKsH3AeR9eHyrZXps/3mS5s3nNSWicBXZ1vbAduFAWBZGFwXN1hZ3VZycqvHRbgDNf/gqv4T
2IjY7lrZTqvsHMSeaAdFdVfgVW5rsmvRde579zieuxOjKjyD/ntXMeKiyX3kQ/Aw4ijE5thgGrqB
gNvyx4A/SK07IWZQp0ZJ8d8xleusSwUWRwotl59xaTvx/9pdsHXtxJItNVS+7De2hiQSxTLctlpJ
Tz9tytuhwG4xqfYVtAEVzza9HFZmw9JXM/39l3DhwvEJq5bDqIQfg+9egb5ceyx54dXNIpHgpnqc
jgV74WN9TO5Zh7bpi7TFx52Mk7zygSyksPW59lJJLDmhcu87pbojubJ3j965NjbSobPp2LkXbOV9
5TUtPc8sLqVGY3k9qgVUVNI+uIp2+rF60xFQlQfPHv/1LrPwpGFKGKqaRtEIn4thm9Mbmx2UGxxx
0k90h06ztu1aeJy5nFKDXtHHosgm9rm23UNzSK7Lq3wXPsAR+tegNFdRihg7d1D8aFQW6fIMP3p5
ZR+8NGnmikm4SGantHSiCXQwSr2vIKsu841eWg/ykOzD1IcBK/0QK/0zQIxbKmvfwcIC+7ej9cuM
kbHxUkGKeU5EL2hvtb8b8Ai+mdq4Yt9f/tSmkP1N0FNn+xwV5pybhQh4x87wjl6I8Sas2mZDZ+WN
q3uUXdPyMUr83eXbWQu3m8UAVRXh3US5APQ13aA1CvIPH8xmZN1iVdg1vxJMfC/fafGtzWKCppnY
RPeZcChtiNM7losrj8z3VKsW9pfvIf/Vcnw3fNMX/+UNDYDxJmdv4TCmyr0YmTvOg6A5/QI+gdde
Y9nqZDpSXkW91sNmF4zxoShcxNhNt6ukdvL1vsF+JAWEJAC+KUCfBRAJmSFZtI/k5tBGg+1GJcju
0g4C/6CIbn8eEpWkSxp+MpZHo4PlGgP+EMfgzjL1dFM28c/WcqFRJg1sR4w9jMa8ljrCbqDSlTOW
N6FSHjpjsItyMPDu6Gl6EzC26KrqWjILtkLNp+FhFCT1V02KJ1iABQrEy3EbRtFBEIyzZrYPURRg
ghRfiWp6D9ZuL3gTVGuyfShBp5XVmwDQfRKkZ5LxJik53Q0hcA6/a9WNEvX3pgAts/Dq+zxp3vtC
gf3mubuoMxiXoQReU8vqBvOJuygDltGGCvO67nWME3Mo5XEibLHLK+A24h4HheyxNJs7zpZvsqg8
CX1+HbnmDjPOnZ83mCSL1gdUhII+UuSuQ/zzL9cHdbIne1sBI4pQzJ7AgezFyTNGHc7wCRuIwvxg
JaSbpZTFn0FbeJh/aFgdeWPKSh+BXFJ/tkl1rKNa2FelH9iDOkIbp5dlKKAf4+pz29ayufN7TAJr
5VbtyiuA7FddHL4UhXHb6b3T6tpWidJdnpQHaJFXcW29a3r7LtTuqzQ0n1UrYCsb0jQXRwjfx0C8
raz2Pq3GjzIyrgOvcJSyvdKK/lyNybOLO0nNcWBjmBVyPrNrN02SvWk0rTcqPmeGa2EDld51sgvi
PqIhtPjTjlB8p3qYGp+AtX9Eeo8ptOb+9Eo8vmoJ+9BBm4xWPXztfO8tCsMIUxoAdhldQPbYN7tq
7AiKdfPO1AttPxP3ajI+W3HwK9QmzinwnyC8j7Hx64TkISnM504ojmB43I3i1pghFcW2Ew2gR2Nj
biC2YsASCBBdAE1vQ2tIzoIv3CYCRJlOUfUTvqNvoWlep3TIhUB4RywWoBYg4kgeJMl7C5U+umo1
/tzQohDvMbUJdggNJhe17D0rasf3s5MRUyQBkNvwWK3lyFG2RoNYOFyos0Xca3hHlUZL6YTvU2IQ
X+3B9H37cuxZ2o3MVc+RbtXRmAeeAzDgQXyZqojBFtjcnbKLd+uV4IXuBH0ufPZwtsQ5g8fASwoj
JwA0T/KuOXg7a1ftvV/jH6ZlubqKLxVJ5nroVHVV3Q/B5/fSpnpp4U4UBwwCHtrTuGWSnoQP4ZAg
IVfWTrEL29K5SFpqRATxAeMot/K2aM8Qf1cWu6UrzzIXQhlA5cFN0tH7aDeA7smM35df/tKVp0/u
y7IT95w4uqlbWZSYpfKfOlqRyfyVSX+zoM0VzbGpDrFhcZBUkvAmiqzDaI5PutlPxyA7GQa4u8Pr
WEOS6lULy7pABg2FM7RexPdmL95qpvc5Jvl7GMfXXWRcpX15EOVgTybtUejjMypfR9VczGvxrgHw
TMjA6/kqlUxCETg7eMz1VtQlwAg4hyu4KcqyePAGvJouD93i9zzbFyh51haaXLOba9J22+S4SWra
SdehMAXBXU0Pfh4r5NGNApErdKpOT14MoY02ig901sNhQNIe/vG3zLYPhlfntGMgEfUzysBK0dwV
KpTGSL9zsVP0QvPe0PARyzpAYb99rd1ZvXcYRssO5PiXJfsrb30pLzqXX8fGCCEgQyTa7lu629+V
K6zsPKg12qm9UR35Srhbk8UuREVlduiAKgjbmhXEscarbGJDij96Km6XB3RhXsx112La+/IoooIM
Re1dKpOznqxF84WN8lxjbXQy3LuKyezX5tGvkANUdGuM2QmnF9uS89+61T1efoqFbf9cZB0U7NBa
jaO5Kd37FiYzWbSRVcfF2u/yDZaC7FxgHSuCyp6COdAKAojIRD4OiXQVqOZ7kwrJNshLHZsBYx+r
+tvYlNKuoyudmhn/FqNhWy2wb8xxyXO7u7qSVoqkSzKSv0LqL1EtjVJJSP2K1NXOewg+pbdJZlr/
wLFvH9y1p8YmWXGMgaOsIWqWot1com2MXcw2F6GpACfWjlvzKaq0kyv15T2eyeyxtdy8dw2MMkYs
g+Amo+yb3OFlKzgbYCa9rnMG14iw62WvGLMVKxGqq32OqaUCmE1AwCwZ0H86sT+VOiHNjzQYyLDa
TCU6dUJzF3TaD0UvExrZqzepzq71PrjVM+EI9G97+XV/f+jS5lVuqbKiVA3o8ph6viRHPw4gZkDX
rh3vv5/SwO//uxqlAGCCqmknoUZvj3Zs16h+YHg/oNpF57CbhD/CXVivlIUXarfavMhtdFbsuR33
m7IjUHMPuB/Wp3an7wdH9TbR6+VhW1gptDmWKq7zGnrGKCCfMt7G856ji21tjWtpW53Z0NJXsRYU
Fx9ptlcsKlE1xpBbtW/6qT+OjvIgXPOd2ZRxr9bq9t/HFc2chd5RMno5yIiOMXx9VzMpmmCK3Jjn
Nn++PGTf30GfNxtkjeByjOQOVo6N42tk4ugos7O2Xi5ff2nTK88WTK3JesWfbhCfpf1ol7f+PqHR
BZuJ93oSlx0v3+dvuvmbbZA8ex9aESZdKtJFJmnxe5VF71nPvqDKsd6t37DbeFQyxQZ5c2wC5bEM
rB2+zXvYsc+RAjI2C8U3T0ufejjJWFFJ94Oac4CLgDu0prnXcGTGewoParHqfo+ldUDRKdquEoSb
qqI4FwlQgpNUp6+7/qk14lPjx09Cp/1OAp8jlgnGTKqw9cMJhhLPSPmr7xLxQ5GBSFi0NOEdo+Ja
pH7mQu9YQXD21eRHD1SycdWrWvLPQuI+dyLkzbx6V1TRYAsknCWzvca4ZC0qLK3Fs68tsQYqEtgt
0jGQnsXteJY22TY4CB/jVkFXtd5os3CjeZeFm4LIVzQ28EnV3RRV8GpU1spC+X1k0+ddFWEMCDTW
WfQRLx9EOmeEKkC5r65sV5YuP9WNvix4WljGfuCz2TZkdHNtCzYApLZgri2o01B/8xXP+yj0pFS8
Pp9eQa6dU3G8KkDwiNZ4p/vmNlXyp8Aozj0KWxzqVpKlCxHgbyz98khkNyAyq9wyM7HKgD+utfgs
J+9FtRKVl972bLHBQ1aVkz70nGBUzhDXHxqMIS7P+qVLz04GjS/meNDxIQXSEx7EQyz+43ueRa3C
NXTY02yvFf9KFIJDgMvWIAgrr3npK5rFqkqU+twYBw/0q7ftK/ji/nMc/bg8JksXn83iosVMUGxa
4Nre8NYGoa0E/h14lcPlyy8M+bx3IhXGQVJTDkASv13vxJ1X/aOiaN4qYYpiU0dCQ0m0CA59lZ78
sd7/26+ezdsqVxNrVOgb4gj2ieXUXaL1K5/K3xXmmzk775MQTcoKLukrB+oqe9/Cn6xg8DYb4uwa
gPOuqlw7UsMjqR/2PaO/qXLxIa+qmtnm/+rK8soywE82wRDtOsUUTrqG+iNmkuDKd9f38orUcOHD
mPdZKIngZUZJXR4iEuXDYyS9tGOyMgpLn8X091+iiNE1oVVZHZoSyyw2iU7iDOz0ynZY+tt+/t0Y
zyY6nl64mgcAN0bdfXTr9kYYFOskhRmUKk2+SrEK2dS6KeIZUqqbzJLecD0cAHKU+Y2m5QdMHO5q
AZP0kP4xWOnDg2IZGzkBQi4WcAgMPQH5P2ghdlb9IYo701GCMTsUQQf3OmvvewCndeunW/yV6QLD
XTQI2qvYyncRGCILzYhvWFuI8lTu1QyC0A1ugrjwBFeGUTxl+ogxTuydMVoptQezJysd6iXmcVGR
b2tTuWtwzUsSOp30EFcUPC5cX35Lc23ilf4YjOSU+LTHj1K9cTMNwZ0e2Fow7nrP32uedoI07rgC
0ifcnLGvDTVb0esH2VcO+uD9atX8RzX6u8qKq00ZMV5N2zqGmLsb0uJnQHZOg9Z10xWqgiOvfi25
3r0fNzdWZ7xiofdUuNpJ9oajWAnmti7qXdwUV15hHXqY8Jib/2kAGWuCeBs33Wsnjpjw0RAS4bLS
UXsrc/OYiM0zTXX7wot/A2k6YBdw0uQ3vCf3CR6BqNOPfUquPzNAeFnkj+TibLQoMK2UDvApK95Q
G1CwnMXsOosVB0+z/Vj91NHQtfVBoasnl4v/4+w7eivXmSh/kQCJIhW2Sjc6p7Y3hN3dVpaoHH79
HHlm4cfPuhr0poFnPFBXFFksVp0ALfNRwKyF+jC8e6S2FpR2ck1K9SlJ9YfLoeTnbQQNif+u9CkZ
lBJunQje5JMkKTCiikfKaGOp/1y0gCjaf0fv1RZuDkgCkPHTHRKNxrHz+c4yqg4i9YDWtQXdd3m9
kfIZa9tWOudyuJTHijWm+wZqTj6k3Y+xZeE07Z3ZSG+KZnipQpjndnoEZVzlBMH031EXVnDDakpU
yJXRzTi5VxP2luXVaVTpPeON5hhGcWVoZev3in5N0PcKaGfc1BTlQkjHx07XzE+oQ8IlabyLef6H
65BcinssQd0GVnIGAIcBxDUrPBCsL2CJYZ6zSHdtDfu8S/QZolxRGHAIicDDN3prhga7fkLPyu7u
1AZG1hCOb2b2xJT6UITWI7q85xjuKaXgr33bvphs1r2RNi8lhOE1HTzrEeaSmY4QHKvx73Gw7y+v
luWA+d/AhcbWf78n/O2GWotxpkErAdr7Eey1W7gRLOZtDwrkrS8/ZaU8xGSF2hRuMFAeFkiERP7L
EhCvhzH2gdXJwbIKHyZULqvUHdPerT4Ketv2++FJQa9R6asdPGS92gAqT403ZEbXVpWU35iL7ifY
UilYurrTWeCF9v8ISVGl7CYzG9PokiLdx7gNW3DBsMeNxGYF5MpkilcRC2rWOs6Ylvf+WAHfSQS8
rszRmagJkwSYrTXzLlFhvolk/PKHWyn0yHyvnEcstKmF7wbLmiFg8VOlfHLrykrPkXhIuy1g6UrQ
sqVlSOBRWwOBjEKd+K0OMCh8Gba40iulaCbzukgjAKeyISlIdzU4tKUDS7AjDPWuzLv5szn0O/G0
BWNbKTjCnOK/24mLsSsmdCzwrMlfJJhTQH+dYYAntluFHihTozv6ZVBc0Q4GRsdsi6T685JmtpTf
2JZi5E07Qc02bV8zU/OVvP51eQ2sfRspt7EHDXHOhHgf7J0c3oFYGBNHKT8vj766rKUQbyutMXVA
oKNTAIeYXb5rgupg7JV/VCtmtrTbGRTDJ6D8cIHseaA0yh9iqxsp60r1iNnSdqeNYXa9wI8fg/5s
GE77EPq9o+/YMXSnhbu2Jayz8n1lphd8W/rCCkswSyD9OBuvMds4Yr96AD+cADKji9EypEJAy7uZ
8mPS1H863SZOJTr80yfnViUQvqpTyF5mrHSV3vqVFXG5G+fJgLZOeSiEfp5Ie+jt+a5UtYOdA4VX
ZYszG6yNwsE8lE39W2X9CxwzYbg+QgC5n4I2od7lFbQ2NVLssECoRHKAs2WwLQAM7vt8qza4NvJS
kvh2aRjHloOFD4Z5HxCIYEC9OdCv6722i9DAMl8Td0tRaPmpP3wDmVJSDzBC1qtmkWd7q1GQ4zAd
zgYgoBNr1xbzxin8BcH66THLe357H0MrxGDOkI0Yc7abLPOJw2MHbqRWYBVJdAAaxzdzmIfBGj0n
CQj1Ruc1ECrEGQkddqY/Kw1EL8EBfJhNGNRR9tSlyevAcyCR4V4HNv7rkE6+KJOTAoucDjTrhgAs
Mds2c8wh9/OZndH7f6/r6KqaYG8Ov0vFpnDD4nC+nujk1LAoCmZY2yUMmXlp57AojW/6Or0ngj6p
U7ORJS+f8KepkILaaEzUgKMsDrZ6fGLheaDnGIrMBMaGl1fl2rEja5mPfZHO06JUBifGY3haSKBA
uzj2nQWxmf8fCaWVVSqTX7pU5QWjUKsuYH7WFs9kS0ZybWApuA0tTWItNMN9WHzW4z01NjKZlXFl
qkrK0oFqTZLuLX4N8LDbq1ski5WjSuanpGMnulnDyCEQXzDksxjEj8yNqthaS0XmpcR5hLIYQBJ7
420E1VZzQh/mbEMA0/ib0Os2dunaO0hBh6ltFzc6GgW4ziN7FGcd7lhk2Gp1LQv8h4Uv01Bg0Guy
seSgWqJr504+blS+4rfTwXA019qnwVYutLLDvq5034JNAW6NnUJNZF91GZSEK5dnla8awleUytvY
Y2tzJe1is+WsrMsSz6hB4YF+GPVD37xvNfCtUWuAO8/sJEd+v9XvWnuelKskJRyruJaC3YGJU/ZK
S10Kf93Lb7M2YVKeoitDMZsMwFkY7EKT4zTCMyaEWXuob+y7tV8v7+emmhO4L+HwAnysLdSrWGio
0mxhAFaGlxkjdpVnMWzS4XilnhUd6Ee/nO4vT81a41Tmh4hRswpbwPAKVKTlK4/7LvHRF4s+l2UL
P9V9ued/py29qJUIJXNGxrgz89nAeawmfyLrtCnSsHKdkgkhzRBnRlNBmjPVXuviagozFx5q6KA6
DdTgi8JnyZ+NGVuW5A/7nC1f6dv2s0iiRr2Wg4juLTcR8AEP832GviaBNg5v/i1YsWUCvz2F6OCd
M6vGtUNJ7iIl7UENg71JUm8RntYWlbTDtXyCrSA8kPbchohTrzhiAqcRfLjL07Sy52QCRmybdgTi
FM7O6YGGf2ewZ2bzFipe7uXx1xaStKdtzRjifoDuYJO+zPCOtMytZG7tNGLSbma6YSbFMvR8A/n0
PcgjMEhxyAMEwQKUZ7e+8FoeI1Mt6NDHczXjOYOrusRt3HkvPgDHpg+gtu7sQ1x6/b/pjDCZcTH2
3WANeYrpEukzekPnooiObVNv5GRfEhI/bIr/4V3AnCflCoW7gK09WElW75R6uBEGdBKVpNqJCGbI
AHuhXpp8NNUIVCqg3CNvX0hYwvjTMoOKRL/JXHssg4myquJoBj7Ho1bRuX0bnQYD5XeepPdmV5x1
XfvNu+xGVyvicD7NboTWOOx4UXVqrX7wpkgHnMHWvLKMzqlqonZtTPdjZ+4MK3WHZDyRNmGoxKef
Bs8ZkMVqCpro4Ie9VYBKXHmTqTybfIJpsx3fLhV7SCZkGcrefPCSWd9P5XiidXwHTsH91IR/lDa7
rRPTLbt3SNrum3H8xcgMe+gkvGpIdtP3mjeFOvBDJkzohzkwlPQ0g9J4KNv6g7H4T5Hy3o21+iNa
YNBJyuBIjgGtLLziOUVfLGM3hW3/DuP6b1KrgF5OACnknXJvNVsqwCthVGaxRHmd2SUSjH3WFKcZ
vtcKA4BBN+C4rXTKYcyUwUMRZhd2duNf3shrFUyZ1jLaXO1seCLuB8s4p6MasBKSK7wkMHAfqxt9
quBwxVo3y9qr0YJ4Fr5G61qh+qhHJFCm2CcgXXS0O+u99rTxo1aCvCwhXs52kbCYLbWTyde9KOCP
86724d8HNSZjKwSs3E6pFIOjxbFx0hHkG9gAZLN5yADHQsUfq+8qV7eELdYCmiwkHqWRBnAUXkaA
WpAbAygdhe0UaXYsYuWcC+62ZncgE7m2EvjQWzAnbENjowyytqSkQK0nIhqBWUCRiE4nQ9OCClTM
YYI/8VQGuVZ6cNk76VO8VThaOXhkrP2U2LquMrTYW2/04MgNf/sjhzdUfB4CzWVIabI7EJq2ykcr
x6gMuY9RoKk6YsJSgkRXY6t5c8/vzbzZuBqtHHMyxJ6qbasQgs2h12RnJpw4s2J+XF7kaz99WZXf
UowmjqH0V+GITnGty4zHEFztYjBeL4++8h2+GrrfRoeL9MiA8Y32oUZcMy7cejahJf40VS+XH7Cy
eb6Aot8e0BKbk8TGbx+r4caYoJhOuW9F6p6a1a1uas+XH7M2S1IiZhsVU2KBU7qPxj3jmdNR4K/M
28ujr31fKQLE0QDG0nKvVov2bFe9p8Bb/PLQa6m9vsS2bxOkIk4qsYL6o/WGNkb0OHuakwCDpxke
PJ7gL7coDXnZ1uPWXkXa6MY4lGLI4Fk1wK97Vx9iB2pjXg8Urj8fk+dF4rbf0gT6Iub8kG/I0PRS
sVTQ7RTApQZ07ZvpitcNCHla6TSJ4Q3CCspc/Qj79HGwys+UWWPQaPOp0NntpFlvJkqsoRWdGA9f
7aK6AakMBy00xbU8PBINTD29cZNWmZyu1q8VGv8q2wq+b7ARFdUYjFrjFKO1izowwcMRZkbTnYAM
5xQ3n50Y91ZW7Us79mB0tBNVutFcW1mJMmIelO8GfBskF+lIcIE9dtZfkr9dXixrY1v/XStthOTD
MLHKeQ3yy6zYUI6tiE/Rlb/8gJXV8VUk/7YYh1EoVdeWUKiJiBOrPgfS5d9GXgLQt5E1xEjFBsID
lN8QSR/T/bhWn/5t7GW6vo1NkmQcJw2KRIlGQM2shhoCpVs7Zm1Klr9/GxxKR2QQFaaE558QIXGy
fuPu9YXh/WF3yNjeYoqjVO3R9BOVfqePZugpTHPBm7kvjFlxkmpxj0DXMW71h7YodhNMAIM8Ma7H
uSl9obQgMlg935tUfA6xeqX21n6okcLrhHz0JX/joEAGUIjdcqNbW35SqALVGKxEE1r1RCkPhgr/
3eoq2pqOZQ3/NBtSYNJLdSpLA/PMhHDG9LHQAHOEMsAYejHwuCDoBpdXy9pbSBfHMrIzo4qXNQ48
EoljlzfC6dstCOrKepHBs2zsQW9YclIFuKa+UWPXrhCQLv/2lUmS4bM9j3AF6qEgJRS4Ehhx/1JX
jadPxVHt2OzpCcxGmt6//LC1bu7XXeDb0gfuKJ9iHQtUI8kprWFJb0VeUZavHHZX8LPf5chDYj6D
RTWXVzTi3BFs8Euh1LgZNbdGoroAcsAxwQ5PaYrW8+UftpK0yCjcegJ50oTHH2q4g2ujVNzkJfFg
FU4czZ62dM7Wmpsy8raOiyiDY95y8+/Bwlg8IKDYu6cOJiIodtG/xdyvwsO3We4ZEoC5gArcqNGr
UlQ7wMG8yxO1stS/3uzb0OnQR3rcRvF+7n6hn7abotcw+zdzTfZ1j/k2OC4E7VQRaFCofHoRKEm1
nN6ydNPwam0jSQFBKJnVRASSHVPCJw+OAgee89hJLb13tEgBHQbUY8D7wTOatDEO0nIIlBaM9soy
oQiUfOpCwa2TpqNjwv/PtUoNGLYyGFR461oj/udaO5lGchebrZvT+SbHy3iDVgAzO4u/ZkuYS8eo
dtKwfKKD+TRl2UlPSvgI69zvI1QdMi5OsQn7cy0HuTuDXDX4m/xcFiVwfBlSnBFuoGU4v5cMKgKl
MTnDNEOrYLrreANFA1Lea7r1wuaE3dJy+NMLw961Fn/M2uwNeElwfbrMPIQTVKmwh0AgTBqIE2io
WZzzHmDDXIDJdnmtrMg7sC+AwrfvqU0ZIbUJNRkoHmG5G+5CbFqMXNqrLd2SlfAlg5O1GdMMWWh0
kNpkx8PhylCY12bmyVLIoukNvXpD3RJrXgH+Mhmv3Iwqj6scQqpdcQ13xqF/0jN3AIzuecmxqx1K
TO3OMvbafMC/3MTLLpaqcbBFQlrZfqp0dUujcOrrRd9RryqvtM9tHfvZVoN1bXApoRK1mnR5QfG5
+hNCcRqfR/3fTkgZicx6KDooygSZUF7ellR5VZow6HJtIyqtXAllvXcWhhCWsWYMX78n861QXK3L
/dYOnUZ/uryYV2KHKl3YSqK1RT8iNkHj4qbWpsdMiTZuzGvHgiplQWKs4aUKcZw9e+g91OCCyIPo
Icj0uoucOdgSN157BSn82UY40nrK4n2pXgmUKGm31d1ZgxzJIL257YXCaiCawuv8WgRoJgXGL8S5
TbbXV7Lzv8kclbF6CWAQEwmrGDwc44PS5hFKEY+hFnujWr0S07rirCk9XsGChOvwTFV8JlJ4zhJ6
pVXsJku0wUmXfv5Aorl2SiX8VISxcUNbqbRRGdUnUD4zWujxfEU6BeZOiTfuw90iFg//mI1VvnKx
pzKmr2wUVlGBfmBxLn1j1z4uz4Gi7Cl57jwdt/p6E3f3cyygMsSPjgzCIhTn/JREDnSRoUmYoFax
5SX2c75FZVSfrbBQNaIFQQhBhxbaOlZ5I2CrXikbZ8/Pa53K6D0sSCBjFu1ghiMv6T5pulFnXBtY
igN50ZCqNRZRYjCyYVV8UmLmXw4xa5MihYFYzSMSIj/eU9DVC3Kfoc0Pm1PHZBuVs7UHSAEgFhYj
OcResIeGKyCAQKfQHaabYDWwjTW6Nj3SVaie1Ay+zdimzM6vlNJ6rPMtK+uVJSkD9pR4mqiVIcYY
6ZHSh3G64erH5Zlf+dUyYk9VyAy+hg6f0iL0jRj6EX24+7ehpRNbCTmhQmuzPZBhuI0jAcw3svwV
QUlqLZ/5W3oFOmnbzHCGBzR2MWvJYTPzRgan3tdwLwvIGVdd8G1b6nF7o+Sy9gmWv397ImSA83Lo
0bdQlNnl0d+iNh07+8d+BZVJ6oSOvQBRNAV0Hkolma1DajgmPs5Hr8mG341RnWY78VsCM2uh/rYo
+Uyg+bbxcj+nklSmrDck4r0NgS4IjVa4YpfJIQ2jq7SAKmcR3aKTueTuG6ti5cinMm99Vttp0GA2
AI/XGcgn80U7RUGLz4bkOHT/2TmBygLthV6XM/ir6R7QJFf1G6dNXdw5nfxQ+O3ohN5WQ2QF9kot
aeuPhj61sZ2hpL2DH8wtEBLHIXWAadcD9sH23RWD/6ALO/FHGhTHBn1X1z7qT3nAZy9GkvygPF7e
cithTubrWDrlRVcumonIxJsHAx3YOnlG4WTjbFnZBf/D2Ikmu7Z7A+naRN0oNvye/YJc1cPlX78S
i2T+CE3qtKwbVHsJEHcjwPv23eWBV24v9H8oI8lUwvTZzveiZmc1iqnDCbOhnT09DYm202woozF7
Yl5fenM6xJ4OTTevjxXAgEJIZqB/2BvTnzQ1TGeC9FBFxAMz59SzW+0tnwE4vfxD12ZAijIZtyaG
Lk+2r0aAB6DnEQ0bBdIl6P6QRJrLE7/Fr1rUBYGwCnRSGH+ZjPQ+5/Uxh9xRChHbsJqfL7/A2gKR
cgRAtsxSiAl7jowgz5kOzW60fuMzrg0uZQlVkzfzmEDrZQRDOTSjYByy+8xkG/nNyqWdyuBXTQe3
y6RJtlf2FCas0Y16ABUQqfw2f2D1GVKosOtEmRsF4DPVtN/TOYQE4Phbn7VfyDhTtzfz/ozmXg8B
XubFkFx4h1Le1l1xBX5DZbBsXJkzL0B224fvXeX+X8ulHnIhkATmTu5BocL7p2UgY2fnUavNkeFB
xjQFhZI6bKqDJt0SUlpZCIaUWcRJq0NfkaV7GIF9CGgD2r1+nrm98evXjihZ1H2s5qpPcwWcLm/w
e3hV+jPU60bXwH9D4uf/Q75u2Rc/bEsZQdtPpErGtMv2ie4aSy7jQorD8kA1BJMN1xo01DbO+JWj
QYbQTg0vhV50KfSNCyB8hntAQmvWePHQBZc/+oqlLDWkzW9GrM5Ta8mALeMUqiEUROze9Mpu+oSb
yTs04fY0a5kjtO590qYHwCLeKw2lEFOFeGTM4VXP++IFaMOnUtGKpSIe0BBifsmwy+c8gzimea3U
9cHouve40rc09tamRoorWtLpXGeLebqRHhLGdkVYXZOOBmO/CflZxvrpQ0sXkLoMrWZKU3zoA3Ej
t41gS9XC2ln3xVu86X2ztjGk6FJnDOCyGbR300a5s33QTdWlxf7y913LumVQbh5PqmloYwLjU2ch
o/uaJ25SONU5k3CKDx0Vv9yDUgJ71R8vP3LlfWSoLmSt7NgmyAiyEQ44yQjPvQPRDf/y6Gv7XIbm
xqndgdqGpL4P0EZfDInEvncNZ4QolDhul59Wmj9UxuryjNLMpB2i/pEf0cAi8BE1Qyc8avt41/0K
bzUfpwzI+gV8qrcA5muFIxm2C1KOUikVoG3aw4IMoi4YX9Be8FUfprVIhI1q33jF9XwVB0bobHEO
lozih5Uuw3jhWoDqhqniqfZTAr0xHY2Fy99rbWQ5vqRibABWjPexPZ+jgZxUAAYvD726FKQY0LRW
pkUE2ODGn/zI1U+5a/p833nIpdGdsrdyjJU8jElxIMOBOI4DuJURmOF41HgobuI77jE0QdzkGmg7
5BvDi30YbzfebCXyyNjegljgWs41lIFwmC0ua/1yGRld+FVc2a9b5jUr7yUje8HhSqAlF6Xo1AKQ
yivwfIJMbzwjgyQr36q2filp/bC4ZFBvZxeDQgYsaQX6q7PbQaI5QOsUJqPK6LQ+Cvi79qp/1iKX
O91jmAPxs5jkbW6pZan99Hwp81DmarJIyrAEtZ21I/4ASO+H6Zp3ee7O7/y0TXlZK6zKwFQNSB6L
L48y3nBVqQ9Ykrt5B2MJdoS826ak7cqmkrGonNU1DRtkILXxN9Jf52HjtFgbd/n7twtH0gkopypY
6MWcurqoXW2rlb5yKMgQ0qmkumigpLU387d54I5KzzWsIS5vl7XBpThAezsWUMQG4khp3HZ4rvh7
wzZd0VYKLbLocmHVrOtUHXpFQXFgXnUa3BCkE6R9QPxGATnQBwXJwTtxIn+rJrD2RlJOwLKU1mWF
WxMRzybIp/ZNNWxkfGtleRkKOlXGIKJGx9h3c2DX3rIlILLgk9DH3oMdNywhuBt+XP42a0FahoYy
CwJCoWWjQHAX3of7ard0i5Sr/ABRB7Qat7pFK/mgLm3yHNiLxjawJRqjOQ7g+Vdt40d2/KcM9c/L
r2L/HEdkqGgBYT47rhYUaglz1TJkH7OtQjAksa5tZoGF1MbcGQuiOYsXq3P5oWt1Khk/mjYwCgM9
Pt3DmdartGiXdc2ux8kXaHX6OtSgzJrims+25s7q+Cbs+SXtOWT/WPQea6JxLG2+pRQc3sTYA/pz
Su0iQH/+ScPfLA0KwBOrR49AXNQQUDkpbbj45gC7byRsax9GiilDz+0UOuwoABTwuz1oDTCJ2k0z
/L48P2sh98t751vM6qt2jC1u45py1flAwuzak3adn1UvDxSv3JIzXjlDZJDqZApKUOhZVCLFof4D
JriXutBHMhy4QezsxNG3jv5li/9wWulSsjHFRSog85JC38miTpwYf2MSQQspOqRDCnxPmgFEASOf
oeOnfrNbsba2pYDTdeOsWwQgawX7xRlzM+BNfp4jdooqE1RtWOiZFXwgidiobZGV95RhopBxzHWW
qEsPcsClJAvI5xJTyx15Cv3UbbzuzH/lr/WdcJWDspXKLbP4w+zKmsuRDoJw0QE/NrL8L4vJuzbm
mGBInNE0cSwjv+s6OLLE5nOnwD53mO2t8spKsiUjSxOIf4W2gq65oPf5WLsJaP6TkgXGfKbm6+XN
sLLXZBFmmGOEkAeD4GZo/ZqzylEZjAiKGYFhy0CVsJWdIEsqi9ys2lijuCq0AzTzbX6bQgUpEyrM
IswHW41Up6/ALxVh+VIYNLCosZ+nGXYZbRNQaFM5oVneJhETLkS1gBzi5RFMRScu2l/UgHxXU7j2
lZ3onjFE1y1Vd4oeB0Trn9UeG66Ai6MDxp5+Dhu72SmGz/irBgsRXUOfJ/arCN2kuW8c2Dy7Skgf
kyYfHUXFqHQWoJTowvTmLheewadXlMahT22+FXnjagAWVZPhzUYfO7SNMxhdM+BVVPV1qiBFlAtN
BZm8+0MH3YFa8EGBXt48Da4p8sZhsXm08/ImHuD1VvP5OKrGaU7r1zQTkVMQ0Kw7XNoM9W0wjDOb
yZ0aivkoVFR24Ac+OI0NCY2q3Ft1C5P4yKlLwxU5+iuTHTnQ1bgptOyYz9kTqjAvjPW6nw/TY2yV
PrdwQzR6QQ5MtNDTDnsDRLMWQLH43barN5HF4cHUjmGu9Oc6BjnD0nnnlhN9ghVHf90njPyBiSWY
2SCknQczywGipCdUmpOgMMTrOAFX2+SB3uf7mluDb3Xipkssv1DEc6HlN6HKKliOQFtOCNB0wk5x
LIuetdxEUSzNoRNmH7pJPRq0/xj7nHuwNVm0J9inXuT9b51rgD6wAalVmKPfYyxadk3R+7BdKR0y
hdyDEmHtmk3oGRNctAkwZkaEdzVb8VBa1cEmuJk3ffdS1e0T00zTBxhyH1lx4/EZqnYzMjRDmI/V
IIJuYDe6AkxwZdoPmgUpN7gJoGKYhS4fwepHSwOVkuqUzOlnJDjIeaPiZXa/IxM9UUAagChmqV+a
fF9G9VPEG8uhE+x+y+YjrptdnFl3MXh6dZ8dBrseHR4XsM+lHxnCq15mXjj2UMlLo9KBPMENRDKe
SBHq4ADmj5YYYkgFRRCPSS1P7/Qjtec3pavuSNOdElqdbYvfLKAYnOxvzOA+UMJn0ZInPa+fBZ19
qsyQzIBW+JHU9q+uJ9dVqAZ8iA8gAwdRV/pRD4wElJuBEY9zn1ro27CUDbDz1A5EhSaamXYd7n9p
0KnV4Ig5PKpKcttykjtCAS2wrvChQX+8i+MYIh+QL675cDf2dHasPEV3t6KVE0/aWRD+u6364bod
ikNlij/1iO6CYSv3DSzh9Mp4ZDYHuLZLu61zeiVxVqXTU+/jvKHtjDTQ15E2u80OcmKQDNeO3Ck9
829xFwdb1dm1Z0ln5ghoZlbBjBGUG+pEvYFdCmB//PdfYrkuI4imBJJFCpy59nF+EieRHbX+6s/l
oVdyJl3G/yipWYgRctIwNuMPSdjt27y9Ltvm3OdQUZhj7aGazZ1mGNcNC6H8Yiu3aYFUd+PxPx9T
ELLE4fwtZSMkD7PexKupd9OxPs8epBYhyRVeQVoqc8Ah1311D9mgrUXxc6qhy+ggkReQxm1x4wk1
G5WNqfGGNn2Eja2rpd0utTJ3jsVTWpSwOrZ/XX7JlVuj7AOgAH9rAu2J4z5UfaPCflacDPLuteUZ
ilsnW9erlSu7zKGoh7rDsYbnLPLliy5CInxwzLGDR+DxSi8McuGPRXD5rdaeRv775SaVsKEeQCMc
G+Wm6KLrwp42LvFrQ0s7d4JjTpoICyWv6nGy7/N0Q/Dk58VGv/LPb4sN0gGNNU883Q/jGyVXqB47
eg/fp+fLM7ISBGS2w2RXrOMtVEYHegQ9FlKgJ5ps0eHX7uoy3cEe+xFJBW61Kpwz3exVCxYCfuLV
++i6V/5ft2krQ10JC1SmOyTwMYfgJlh+xpsauTXMG/kheTGFmz7q8LjTbi9P2cqXltkLfILcfM0W
MuF8A/KCkyePlwde+dRfs/jtUzNRj6TFbt9byQt8heLwYSEqUwjO/tv4ywt9Gx+dILNX1QRxayqv
CovvR17utIKdhiH+x7lZsu5vj+gnSjWYraGdXaanRAVTdKo3OLprK1XauyyGEYA+ZgV4tFAgtJQD
pFrdNN/Ed61ccL66599+eoyyXou4vvA4U/gwoWWmOMUDP3Cotj/m5/IQvlr76Gge5o25Wl2vS7z/
9kRQmjlgMqQAP8V0rM/pKQK8ND2Mz/wj3OzIrEybDNmPu6YdphGnfMVOtXXsxfNINqLpWm9fBuiD
d1w2s9DQxAR9f7FKRXCKXprA3oVu5NgHAr7DFsR0rRAng/EnM6F2n2K2rLfBT/fllXihXtgDRVC7
04m7W1o9K9tblhsf1JYkE8VVQc0eClylyPz7n7afjMoHZFlVCn353NCfnKdnrcn9xjoSOLdffsBa
s1QG5pNwrIjOzGI/Z259Vv1h11ROemUcomeo8LrTeXxKofRF7jeet7JlZJQ+HcdQNyFDty8rrQyA
dXrrVS2IGvKni4wzhAcPNLPuoW3opg2StFIPqri4qzqaw1qw3EVAI8+4XrFkS1RmbbFLMULTFUNg
1GzfZ/UfQQokREJzaFxtpGI/R2hdBlJbEc/HqcUnLPLS6dLfA7j8hjjo5dPGjC5b/3/rO7oMpObq
qJczAX51sTCEGNixCfpnWCm7Wz4uxs8VJN2WIjSK8nFPOkTonppAQxoW93OjfGpBu8uQovdVfCeM
6cnEDdNvQdJChnDTT1DmgSsUlDsF8kBU3wfg2KzeFZyBANC+mzT2ixrXpgK3a5hleoWWvucV7DGH
ju0bddzBbwMOUN0TMYx9Hg4+Z7YvUN3NbZDbwvEM976dVXd7GOb8CknyNliQp9Zyr+rGdwUZb5+n
fzObP8O/pXONBqTPYXJh3elpkdo6mYGlBkdZluZ+lg6Foyaw0U1x0hVh0JfGQeiIsaV+ZbHsDXIM
Gxvu5+UGWdH/BnClgLAMmXAPMbVbop5y456Kl42VsHyPn1aClE/WoWqlKhmyvSXgpeU0DqjDT6Pq
GnAidkI3uyue9C2m1c/7WJdVYEcT3sNdYxRgUgGLOP6ZUeXK6b0lXgEL8/7thWRAOXQYIZJJcGsa
7hbLa8ABAnGabpem8FLq3ux2/xy/dRld3obUiqnAy0AQtHMXOywNCRV8hd3wUYMRaJW69mGrObsS
EKxlRr8d4U2aMlQIgHCazdQpq87XmlutKl1rtneX5+0Lr/HDQpBx52QWoNqMPTbsUpxB4S/UDFT7
qHjO2nlfAKdUMNRCktSzlOiBN5NPzXRnzoonRhTneo36gKL6ZaE7Oh0LV6TC11kDnd9GfdEI/Bca
0t9nkGj0chvKTgnUS50hiqEMWTKn7cnOItj+MBlwFWt4jkBWduB37GVJd503sc96cN5jsksIO3RU
88AnFq6YMg/s26Nqte44VaeqKD0UpF9MyFDZKT0JXd2hB7TrGTKFUT0qCt+VqfKXlKjCXJ64lQq9
bkqRjhejmZu4KUNEanb7nuFl6uJFywCuzfr6qULpzKpMr9G7X0WsZa4JLQaYGptuYmqnOkXF0qrv
0lDdpbS7SZXco1GHtnJV+Zd/4MrtSJdd6DKtFERRCfCxpgq+acnOCp13I40Nx5qNU/R/OPuOJVlx
rtsnUgQIEDDFpq8sbyZEmVMY4Z3M0/8rz6hv3c6uiG/YFX1IjLS1zTKq2vYFu3VXfWSG/Ti5DsTL
6tUOWpaFBUdD0da3v9zLlWPhJxmA5PgFaOt0G0cklNYiUK4FfGbjweDCCZW9xA4roQHjwyJhXe4N
n/0SF67toB9fafX7ofZnaNnn8GMx1tCHLfCMb1Wipfjfz3btF35EaZH1CNIcHgzrZD7D7WAOljXb
q9ZKpBK//MaVk+An7n8wvNIyHQawlYZlsmka8K0wsWv8Vv5vSoLWT8D/DO7FIIC13wymEVn6U2ZA
vZXf//2OrqDFrJ8ofiDsvLnjvNs8FQcYwOKAvcy1LrqLNgxa4NIWzjGOa/TejQBqLL/s0Sux+ie2
XyvPh9fCxQt7AMxkTMdJ/LK5rnz0n7j+uluqRgHOAlHtFc2r7SKNjcqnULbjLxPAK+UbEt3/N/a3
HdfzOI7dxhdsDIiVj4EwchatK9IjGzKPrBFgsVyc2uF3cUBbeZMZ8y2cun+D7l8pwKyfutvI7nAX
Dmriy8ca4P3oHPIdD+mNiwpMAmP3Gzzhyvr+CeU3aJ5nrAeYluR3HVx2+0WlOvc+f1l9VxKQn1rT
irNuWpSJtPeTD+G0U+H0jn5RdBE20re8iIt3GV/k6H/rFV17nh/ZVV4PoHJxMCLz1j20ln+v7X43
l+Ov5KprT/SjthfU8LMes9oNexS7NapA0Glv5PNluN9+Fyc4OUctRivhr5C7Kz/4E2fPF7Oy62Vu
Nh5wBNB5TNkWQP903XgtWqkeetLFrpyD6mj8wsK9snf/P7w9x+x0KbAklG1EZm992x4C3n8viGvX
vjzkP9IqrXuQJzMM1y0FVqapjDMdjF8iw79DBayfQHtjsCaZcXTTi3pEaBvZsauLIXDqIeLWlI6e
kxjTCH9b3ozh//Y4l1X4j8cxR5NmVYtMpKG7svgizvMv1732LJf3948LV7TNZMHwDSzeb1StnqEY
9OTycQmGbnnKvG7aGRTzSuhNyhtDQqmT0rKBOYIVWlDOCl25TAn2cxPLEWPDyWpkZGFmAqcqWQXM
8s9Wa0eSoyu2UPNPDRix7Na4ltbXmk1QAQagVBf71h5o2q+cYQBHj5mwH3wY15HRb8IVdmUhH/Vx
Fc2xHhzYoEOgUA4KrrhedyzmoQ8APgoqr8N4blx3QvIPY6GJxX6VDL+S2/zkCNTQCpnaGkretFuL
FC3ipIBMRye7NEe5G2A4/uI4PkyJ6lsIJL0CEPXbOr4SZtiP1KOEXbvwLaDXDWffqy8YcQd9l0e/
fH185H8pDP5W+P/4+AZrLOJXeKylP4/Gqz3/srGvHWzsZ+xSklXUHqBv/wjLme2SkrivwnJLk7+F
2td/3/6Vd/MT2e+5nT22DhqT1poS3w1pdquG30wDr3QLrZ8ofoeBwNGKudqURlrD5LncwRKZwyB2
DGAjfwHoptB/+e8nuRKtfkL6s9XtctWhCFwwkC9vSPNLx/tKSP9bEf7jA2eF8HOhcV3l7nm/G7zn
nj/o6jiYvxXlV+LHT7R+7kxgTdkITHV1aIoHkzxocej0d0sOk5sS+kucuvYgP8KUX05mYwkPVMhJ
HiGzmaJNVKGhpLesW47wR/1NWPcv+upf9sRf1M8/XllbjDPQJHggmVRn6LBt3QS0l55i5lTc0K17
V4bNFn4dsZ9eRNerfZP0qfnqfUDjKh0+IFH0v4X8n8LcZg3dLJbhRnjFQ/hsok3Yp/+93K7tz594
/p5Re/RmXNtOrWQKxV/AWXkYtt6eRGb1P67qH1GgE1OWtZdDa3XH0DE2/ur9cuVraetP4H4PO3jP
rXFpJ1gj9XSpMtZNvfdusqACCrn+81uad2Vn/oTuV7plQz8gkuX5d+NsDPoL0PwvbvJf1pl9Wen/
WGfAx65Z+RenMffPQ9ffzo5qwnqF+WWe2V6Q90sykO4EAN6d5Ebaj6QNykLslMvbyMiyp1l2Vez4
/UmXdDeLJs2nCicg/hJkOC7ZBJ1b+GXumto5uqv3Rbvhlvje0TezR4+AlpS1zUe5FI/Ijn7JjK69
rR8FTcbs2gFwDbB8Pt1NBFm3/i09vXbpHxmQb/De86wWTazizih2rf36y164duHL3//xISwCVw6g
0zhasAF6E+V7lvZJtjW+7IsaDVhVHXqLv7X/r+28nzSAzM2yvrr82ppAsT6q7h1QprdzbCJ6VH+c
38iBV3/nR94AtXG75kCm4XespI2QzFfxhQxawN8E4mhAMv3y+q4cwj/JAY70gEfTKCDl0N8v6CnO
Zv3pkWlv9WYG8Z7u6GbulzuJw2Ctr35jP1Df8qOp00E9wKSVNP3Tf9/KtQ/5I9wYeho9/9Ktq3Wi
2sf8N7mnK9f9SRewM4/Njo8n1Paf3nkxfyO3X2kw/OQFeL1hzUbu1DDS9C5amg+G9sLBR4bnef1v
mdi1m/8RZvhK21a3dr2ZX1SI3msIF5qoj+snI7nwHn8nT1/7oR9bfx08SDddUph6aU45RisNLX8R
TrmSY/wkAJCVMKC/gTBxDLFFI2FX9F481e3OUZ+GnEM+gJ6op1+X9JVs37o84j8iAoNcvdstOWY/
4D3WUZeWqZNCFjkodr8Rz2zc6b8n3z9h+3UBVKXjgOeKV3dgoCUYnSn3QNCdjE4eTAX3ekvfstra
+rpFa9nelVkd2fANqzP+krmNAmx2hKgc4r019VDjz7aD7afmihlFPp2pADuP2TeFhn+BI9GyVuOZ
aQ7oLvjnRd/f6A7mmYYHq9NuJgmAi3nglmDVjwZgWkV3sitnLwsvnSwFF0/otMHHOGUGuWB9nQdl
WSezX+5V4aNbP6t7CZUi4HzXZBLFcR7Xm5z2Z0HbE2W9CghgsMHIoCHi0xwl4nRa5LLzq3HTZNV+
5u6nIyHOZ9H8ttTyZsizs8lNnGfZkvjwhTWtwQh40ZYBWu1H23POTg8CbyUVCUWtNmaHeYPK5zsD
DhP7EW1wf9EJr/PnMu821O/fppUdGYrRHK2iaJAAxfR0jEgN4Cy1q+faLcxo4JQHK2VbaGlF3B2S
RsxN4JL6qylKB+m/58KY2wEtdZ7/NJP3NhLnVSj4OYlhOJZr8dZNw/3MPXBTqh0R/QLNXhEMM5y2
HeicVbkVTyWApSVD+Sox0szN6c4v2Y57bR4Qr6Cwi9AvRsZV4mfVkWfCvwCVx3jtIY/n5CSashE6
U5a9E5TRsFTzR4PHCj0kEHjL03s3i5e+M/bS827KBh1/2sHQtxeopVVlY2NmBcxmMUYNlU+SuTbe
HFDIQwLLZkCgk8I2x8CazSqyqbydHP61DvYNzN73c9e85g3tI9cWKpAly6OiLvYSLg8Qjkz6wW+i
vnJbQMzLe8GLIqByOM/F9GixRged7ZzHvnqrGbp/BXuWTBvhNMzn9ZLLC1sCsdc0D3bu4f9l/KGE
au7RatX6WND6c1T8ha4QoOkwvqisoYudTj/IGnBiAvmV2KTT3ehRGfSuvKcAcJbjRTqcfg+z+7B0
/r7M3cdlBFQ5G9GEyMTyhlq+C0p/GoO1cPeyrKCz5Ww4VqDnmMeO1mnfQcazGijYGPacctk+2hU3
Qt3WT2UBP4/V0AHAnO+ckG8EqdfCzz66UTvQUre3zHGsR1iTnMZmTNnaPE6gfASNW3wwwdHMy5Y7
At5xCBLqDkqFJz3PAOpmQxl1BQu11ZIIU8gyLDwb6sTj+MGxkhPgDQ/omPAYlPlwNvM4q0kytfOr
JjkaIVP22g9wUQLnHf0nJ+mJL4K6NU7DrPNwHXsET4Fnysh3BUq6ZdMt7NYYuFEguhQwfiF1tm9E
D+xFec6YNYaCORBTnfh97mck4jzb1myxQ1FOXbj0dR8y2YpjbmZxaToE4/jhYe7zxJyN1BKwfTXK
XZZZRgiR9gdsjiNwAWlFJLQfB8sF/rQ4T7731a7WSXlyY7X5u8kzBu+6/Cia/nHw6V6NTRX0k/sG
b7B0zKFqZzreuc+RrsGhsgjmvLix++YZru+ABei4GOgdz9y7qqI3MLLCmKvGoTcwKOBUbeCu6q2V
eSr67KFfhvuecz+10e4KDa4wJc/BWS1mHoD+Cc1VK3uVoxOBwbtdWBkDVQA1YCHii8wtWbxjVUoe
cbsVIaRGQ3+Sz7WG+7p/sUbJl+eiNvekbsGORmsqoqJwPqVTGgmtmhvfZR9KlE6kZ7Ff6vVUrs4r
qUfQqeHCCOCTPeWh5ZrfpSu2C4aLASkgmQihLYjVOiJwM/tb6v5mnYfInBc7YOBkZKM4sbltDnXl
ZlAfMCLh8xPLoQygMIWB12ygR9wymDeIIjXb2GqF8JJ4YD6NYZDzBsP7j46CJMzoSdX6YaReqPts
7y4QG8iL+97vwrygG2VyBIFq/ehK7F7PCWds/RCAg8gYgAEgVhbqCgEdRFqKWV/hF0+I8nFZV1/L
4MQD1gl4fUYyYs8upUrB2YtMOARP7rAZzSpR/KstMG6p4FFfDCIymyqkBTmsbXvrrfangjBzsBoL
LDEsAEPYI3MpBHWBBIG/RDJ65ecw1HE+23eV638Y7VMHkV9OnVO9LqGzrFtXZYkjdCguwoCkjgSC
Wm9C9qWr4bpiuDw2Bw0DUm1dRtcp1m84Nk7YCPt+xMj3puFQ92ZubFV/hlwPQdaLPpy5/hSOcRYV
+NutcSjlJSTVKtRkQXeqiTqAn6epRAR0uoDXbWKba8iZLDE2NwLFQAyt3UvodeO+WKK87AO4x0Jz
O0sNgyyR4c6JTbK7gbDU58tOkfIzs0SUzZkRSGbuukwC91KcPWtJVx8fmXDrAR3JZMpoWC/evW2x
nR4uBhlkBBW825kEB4qGJURAXUPHlbZZPM5weW8LMO9ntwyFhw2Nc9+aLMyFLAekf5038DXEUgBO
oYPRpCXJGcrbUQeKkvLqaOzlpz/4kVdKaLmftDcFtvzjOsttNh2h4pzMxHmezDYAEDayzfxttqeE
MHJGe/1kU/9MiXgDBeahGfK4hc6k04to8jj4OG1KCrVBhQOhfxqPhJbR1MyPZF5D7QLQkNep1VpG
MLnFUbPxaYYTlbYqG+nD8DZVxW2tUEs79pBo2Oool+Kf988lghbi+RATa7ldM7pt2h5PhB7fbPgX
JtSB29hojdN+LSb/0y3ToaAEZKE+4No+2KJ5GYv8NvPlUUNbHg8ttp1dpWM9pV5PE9Gtn6ZBjq4B
bMzi+sepUTczmGNQT1Kwxs7SuXc2pTXvdWt8WGOB92ix+95y3svVhYwtLUJuUxW5S/NEM8KCpps/
zWK+8er6zgcZh6/lFDpygingVIqwIlXcLf7JGEgyVOUbkWwH36DvrmYCCHDz1SnwoSHc9YwfD0y3
Trky4J6VQ9X6wpSRI0SakVR1jTq3Dk/82n4pRhOoD/VQOaCAuTMJ1prclnSNZlqCLwQVVWPaOG3b
RpjsHCYDnriF6XBMsUHBIcsn4ePeKGSCFl6sNEjE/brshV1mG1Gs3ivIQtzBgEA3AdhjJpQSmjMB
5zhoffgt++1J4hjsXX5fdgraH4PYTMI6OMz3A9B/zjCLTDGJGeKGThvmY1DbOiCWrZZJcUoNWQpb
cBv+y9KElr1ZPHTt2oDyBZxxAWHatWXjQTjsLctmMPPAbs5XezcSQaPeN1CaVxI1QVsFfjGOz50Q
6WzJb3vOP5S225gAjQFctCV2MxFTJOlynio7dcGGLkb3UCzsoergiM24epozwOVrqBYKkkWiZGvU
N/xos859XDUhe9X0yzf+DCk1RD6+NGVEkesPbhENkzhVo3ggFolrJY+ToiGfp43Wy6bmfQTtSkCm
WzBj3XzXCrNI2Dw7MVQf0R9X98uav0H9tgH9qny2s4wmuA2EmA6tAWouCIayjaRf/Jnmxov8DOYI
xABirLQ528x1I0MsyA1gPGAwIQ2nPMFB+8Qt1YEMjCy2dg+YWv5ptQGLZTPpATcKLE3jVVU7y2oT
A8ZorPJ2Y8O2nHo9HJat25YYJ1Y5duDnONvgbHZgnF7eatA5S3vM3OqlzO0Ii/pYTPnnYJmxDz3q
MZuPrWU+z019LNSSFC7YlKDHVaFnj/dM8gQhf5OtCwZRs2vHtT3sVuK/+1M1x01vmR/TiE9Oi2WM
rdaEp9t0zFX90C3Zl3ILGCMjc6znPPaATXU6ejcVTsyVlU413bVd8yezqMY9TyC3rTrSvkwNV5/a
Wd95KNWmkr119nQafQCneohlhmveWqHU7T7DhRZzDKVcNuaI08Zs102eaRgY9vWHWP2tZ003JVGx
kIUdmUr3MeTiT7zJ/ZDRoQmnpX2gNsxXG/uD9Hj7ELjfGZmUG2aIIbFqIS7vowt8pz7wrHtcC5i5
WJL2CSI17DWWdoggdvGgDGNNuOhCDRYCMcrbEqiuIPPgcafrCTyaJl8SMcJBVsJcDt81to0ciC+d
3ehcvIx5eWO5+RovUjxkq9umiB9AKrTideb2GWbW9b4tFxUVEhCHfO4vtted3tBZo64pC8iWe/3O
d1ikGh4vkBcIwLEJmw7VFhrgZiJa0wpXrW5nWx65664AboKhAbWrGgckTOi4RA7uiSCDb1A8TkgK
upwNQdXC1xu0whiQoGi0xDlvPe9c9uNj+7eG895quC49GejwxoNLdtMwJDmZUmcgOaK9/kKq9iAm
lyejJinPm3vRlGnRgl0LJ9atlPyb8+FGrUhtuIA/uH/MC5A1WY8312vIusI2GsyLVOUcJ0cW4a3D
1mjeQmcoBfEVvovmuTPFLjegwmJnTYwNcN+rYo9ITG9GifAP8rIYxq3ufLwVF/pODJywstoVkG70
CQYRJsnD2StIDKWmLsiK7MlZyp1VYNYzLRRyZqUvk6wTH6suY8uvQ6PIP0HvJBtfo5r0FpDOwV/u
++4AHHZCSXlfEO8WmNS0wQ9nnYnT0D60DCdqZm+KHF5/qFues355R1Art5NROLcoXYsjhZTozhSC
3aELHRm1WPCe1Bx1DfSabPdQN4oFxrp40ShF4IO1O49Qv5EC4MIuu4HCNGAA/qFnzrcJKbAC+69f
4C3CZUIq75Mr87ac1y084779kfqxoHlS1s2tFt1tKUl+FLMDw8auQzsc9Z1ofE+HalpuMi+H1NfA
PVSsth/hs36ZorEjaqtNCaJpZNd079fAqS0rs9Kl5O5GygK+JZa815U6AgQZg7V6R8rp4nQ4W5tx
hj+HV5TbxjRimHO6D70Psc3Kl0vsCZRLnp63s2LvttZTSGyQk5eqjhuvuCmVt+fVMiKv0lNQ1m3K
Ybc2ZN1W53OqdXEj7foTnLYnLcRW2eVXLWSgOKr93IKbRI+cpLdPF+10NbZxPlpfVlNugcbc24sd
cQW6hFvOVcCF2hNHfhiucYuF/jK7IDpyF3Z+l64HN7uYQx3XGtwuFuu67UGe5qBIKxsJMAD5sB7r
WyzkvslQew5VQEycVBU9gms8FkBz+WePa7Cd2/tmaicIn/avNdSSnUXCsFC9Mrc42d20gbwGJJT9
oQ6GAprvgOiVDcKH7yggV1yyb8gMQfFJf2h3hAUZaPDgpyfEHBPUMGfuZgCMt9tCliecZxvCrKfc
yu8zSVH+sa+BcRftv/nFnaGt4TZH1zWT1lYRR7gJHRN6sjAyXHAUoPtS344WOTV1qyNoH2yNsUhQ
UP9RFhBqACSB0xtmfZ5mU37b+jaJFq97W1UDbj5JiWnuHbfel0P17JPhQebBSowXUmZ3jmVEAzIZ
KHGFnV1qmHKpZDHLFwOeiS2dz0pVsbD9Du/FBXJCOmmVqxR6t7EBOIW3sm/YO2EfI24Yg3FcXO9l
aoYqqSZMCNiEhMWeNwPRXWCzEZ5ZLkpAjeHnWPSo7eoePiPmAMp5PYX14KESmMCGkN4A73SLPxsW
XrcpR4gNLPhupmPyqJ/IG7hQUVY3p4oo57B67oJ96Y0byowmgvEAP0lOlp20qzVAU92LV7G8w7a1
Rr/DjoeOBMbczwgGLOo4ZBkBmQ9rGKLEXlslQ0O24zomSL7TnhYnzVA79kX9RADb2DeTs/fX/H3V
89GD/nhQ9ejqDT7kGgoH708QsTfb/KDWNuBE92gFmDI2tAHL7oG6QVF7Fii6NgA22oEUM/pJKI3M
dwuyCuk8qsQrc28DfYW9abVhBp6XO7Q7VDURDq4d6rFHqOI24VKZd3njK6Rz7XYt2jfPID7aFyRp
uR+h5r9ZZHYyYTsb6nloQ7oyDaNX/sI96GLMygYrgczQv/OOMHpJq8nQt7b2z1AUaLeMmC4gkKCJ
r4O1XxCoDn2lvwXvGpyEEIfAa0ZlZoIHX6/FYajr96zrXmbh37jCilwXajXIWLhq7llOX2VRPS4+
XrGtW4xMumyIfYZvAXtOxNw5XWq0QkfZPeLL7jq7reOlxSk6d26VWEtXRC7P1Baj+gHyDD7Scc7L
kK1zFxhi1WHbT7d+Nx3XIt/h5p4FsIeXHm8B0zzy6teVCrwMR41jjl8zlCOgJOC7iajNXSmnPV/4
m1TNJm/yaLgUaXPTBqi9Ua6g7s1MnBKTAftQOEahyxNLY/lcDO9o9vl2uaAa7epAKuRLazP0QYng
FdQui6DoHpY62zUDmtSVxoab1s7AbFSj1defSo1mPB+fKgsBD3d4qaEX9JbGw7zg6CQK0jHEFccW
bXLaKfTuu/pkGusLrYsEkf0M8yIwUzKYmjSx793XLVo/bqHjOYcUm7sep/LL5yY4KdWeWm1aTlgT
Pkh1yxzqBZVw9yRNH21U42QgfW+xSsZhCGtr2U7+Cy3PlkG2UwF1HFCHdA7NgzHfrs4nzV3IkgMI
/lz7D4XVhCUBoWDpUn/aMhiiSG6FnqwPhKo7iUAGzWPJcG14sVJvSlq0ZfPGC0sHfsro95azn1jo
ldA2cgY/6UA1XO13Z/TQ8c6jzkKUr6qIO2YA/4aPvlxYtCg3pezEPIaSNCZ5fVzAiAn49GU3fogS
sA5GbX8V1YAQA4cxYr9LF910d/1s/CxczQ/dPSKZey+ojgQCEYOgEe0NI4Kpy8dqQU7Ol0+YQgR1
fdM55btickNEEShrAIwMYcKR99KRJ1uxLdrTr3mhOug6mSmxcWe0HwPTokE3lkHpwO8AekD3nvQe
nFJtFLg8JYfGakk2JoCyJaoawYH9WseXzqch+rsQSkFjjsn3AiJrVfbml+XWmpejadN3WfmP9nRg
7Z2wjmiSJZP0ngujxXJ168OC9zwMHQ2HsbsHGTukM33CkXleGojccuNjUM2jtaLXWTt/WiR/iETi
zYVCSdfrYM2XY0VKtF66CPXhDS2dW2asWHyQosKkog/MvoyaWUc52nAVImXbmHFPXzKLBY45R3TC
+J+BX0nJ3dKRiE3t3dTXaSvfMSNNmsnCm9uY6mOZsIGxDBEk4gbgxrKtPlaYS6GxGsw42GzsDOvJ
hBQXRK4SnDM47dHwR7Ru+hEpRGNvaxc+A1QBqwPhGuZvZuzwbnKji4cXgfrqTF5MfFlfLGFVVcGM
0cTgLseOkKhBkV8uw9a0VDpjnIMuKb7XxwRXpXZ4KjorrsvmO4M5Jfr3ITg7GwvyL8hd9j6qlJVt
hVgTGAEYxLib8/bWznFWVImNbYwJ/7422lApf9sSxPd+8tA+AJ0MA4h+VKFlkW1peGeM64NxFgHJ
eiPsZf2Fnb7nxbQbzO+CDvFSg2db5eEi6VPnYcouQTYpFhnNugMvSXiIvOXNuLI7tsxvMKmQITq+
L7Nt3ubQgoF7Ir/tZwzKvG7DtGaROao2ngYo/HgAw9LMTLrBfJe2EZSyhpRXfteOCM6Fk04uOSqt
ynCw0EJGfN/S+bOtxq/BxZyIRmUvMKaiIlRlhkSWBapGpwqi/3Aw9ZDqY/V49Z+KCCiUZZCl/aAm
Cwp6A/dS2EQcVPnWen9K+eJmHrrZQGnap66yw0UUt13zmIOEUuFbwh4vyLUZeOBJmnhH3GIbpRdY
pfF48l8tmJSU7XT0cdZDmAwPJHeidU5Z8elSaK26xn4BDBitjkrjKLGLm148WzTmOnswJABRLGWs
R6CHP6NhN6GY7nJxsFT2UDX1p8ry1DN7pODzgUytF7Zk+ciMPqA42Wo+x2x61Da2l/2JDDG00TH2
svFMFhf3CEaNePEAnp2WD2qwMOdDPEkVsqwLp9He1S1aXPN0EsDJIFVFEygX6Ny+LNpGFmfhalU4
2xTHB/SR/LuMnbMKMjMX7d/KiWfR3KCwIP2tDR05YfNgMXXog6TjgQtoHtsJ5VLRxtQ1YRAPLZkZ
nNSdN0sY3rA/EjYvQ+YdJZ8DjZRlsmmCAzksMRbNGhXWIyYNw8ktn+HhsGm8OoZ6TwJSBPrb2am1
1M5ac0hSvTp6eK5xkLs9uDBQp8qcjaQZyvdbKzf3fT5sOOiI3MkCLz+J2cB2f9fVA1UjeIo8MgmI
Li7fFyaJgLwNHfSacw5fvHwMcezeI8Akg2enGaPJig6r16mDn/uotZCczphwDMW+gxTyOjsBejBb
V89pM6O/VeHbKdQqMkZ7IGLefGyaFxcfArrMlYLg0AKAM5i39Vnnzrmt8A3dKWT6eYVGCmm+W6Cg
VV+E0jeild8KdEcw5AvkCJ/Q+hVqIDj872T9TZudNh+9ok1m0w6HBYYT3RZkz9MCd0nAW5GFfcNB
M2D+bY7Epu2hLufcOwjY7qVk0D6WvZ8Kku/1YiCRe7F1E9XdnAxijh0Fi3bxga5+Ksb5iD/H6+KG
RKAX3dOjKnmgcwvpksLESrZxL9CYYS829JAwzMBEAkMCuMNZ+WGgSJWs7EG6XqrQkrQgPu4geFNk
1K17o4on0/7m+A9meRhtmy+uCQWptd3OaC/7aO+w1Y95y6IKeuKYZeFLYMIDtXCWNmSKx2ZNBhje
9YsbDQgyIJzSwQyH9slEfB3cdTd6eTyQpxqHvy8RFKzN1DdwOsa+5OgwDP6fWWabla6vaMdDS9bB
aX2xOuz3VMJLehIP1kTuMiStFy7RGfOmKigHxA/dvfkKRWJbwtDSwumL061A37jOMW7MWwSvC/UR
BNxJgv5dcuygzgy43V/aX7scw4oRQ2ztyb2p6r2FkYRTzJjFLYGPYZBVAYunqsjC8EF6/hYikQkU
rUg4GM0r/EshuqAyK+5W9MFz72PwUJHkL3rsIFhRJF2+TJFnyE3JjcelglZ3LaLKZRuPh4sDRscE
mwPlxnZBznBCf4WRY4D+bJKPel83U0q76URd9dw0UzJC2mlY/ABTZiyjGlNVp0pz7b0z2kSu83+E
ncdy3MgWpp8IEbAJYFsob+lFcYMgKRHeJkwmnn6+mtVEx/Tt5e3oK3VVAZnn/La7y+fS1Wwta3sU
gOT9ramJf0qmZzLTvliAzV3a0ZHNaleE5dUrZMdbM2QbEn3R05UvRTGjNQg2Yw6kRUGTSMwLoOC2
H+honMPNyGqdNuPBxZQSyOyFTLgHUg2vfV5/+V36Zw7DZ+GMv/Ok2t2ntLxrOADt3UA74lIHm2Vy
1yMhY6ty6J5YRR6CwH/MJbYcniaZJdM26D2ypkBCpW5uXCrPNoNC3RYrM4Ootp1twP/2B7Ft68fQ
bV5HotryuoscC8w140ae3J2wppMo3HVjeVxZ7nPd+W+TO29b7Iyd1+7x7ay1ctZj2RSRsp1DeX8M
PQX9lkQkn0UewWOJQc1mdX/WGk9HKn035Y+X/qnRfgQmzkl3jkiU60SwqcAF5pFduJQoB2ocyRUJ
+d5nb7bX1qiHLUVa3moO76DR/D6Y4+ccQlk1/W/XN5KNH7D5CC/tjqqKYYAdj7vJvZDNRoF5xuA0
cdZ5Y7+1aT5dDYKoSpMPggRmupVGv5A9pN69NnWBG507UzgK8NBeymfLj1E38C4h9fY+EJuMN7Pk
gTZrgFmupw6JCjFtis7Rxjh5LlZavNvU3tId5+GQlQXSCTfmdk/uD3g6hn9Cy4bQqDzBs4sgIpXC
23Zx+oX+4DiyDGt+g/WUUFWuzP48Ea4X2tY2Dqoscj09k6baUANkOVDeef/Qd2gSRfbsGC0PPYVS
TLig222SjeuJ43YXhw7IFoUm1HAgtSGxc13Ylbx5dui+T5Pe822+TgOTnw0fpkg631RuGekU2NSL
mU8g87toSe2DbhuB6WB8hdzyVlK1+FpKtBuWFfF1OCvX0VHi4MOVDjHt/QIwyKUOtywui/Z/HOAi
jpq1h850luNvZS1bZeY7tyD22oXRq61T4PJdSH+rGvdEItfZKsxDsiQi6m37u7PUu9aA/b2xDbAQ
m+RKMzh1B6Pn2pYwb91QvzmS+aDPpoPb2JrfWhOEjy4iiH2olY6lKiPgAxDJt6wvHEG3cipeCr9n
CMVg1yRbbAqwXt7GUj5XIyg4PNrTMGkDpHdYdaV9aAQauRG4LW9hF8oFpIZFdI7M2Ot2rVE0iDBM
5zrb4JC2g/xI+gHIp2nvfLAW1r7qR9Ijwg/lSPpRYn+bVcKNJMxj3HavIgl2la19ePLkYfL9fCMr
+2rNsCXdtE+HNOfaLfZtuUSqmx/TjoS/AU4S2nXNRRJlgXn0XPFqJ+4j/ZkfUzz4r55oVtBa/q4l
zVEJ4a3BoxRjMSdT2sZX/y68HGHd6Fkyy/XQdnRY9ODAzHLTgMdRuyKazeqJ5uDNoma+APsXidse
IDYYiR0TRTh5ZLMgFSKZMPd4Dl3vd5As29wQkD/4ulU2rB1jjsQw7rwe+U/vxbCnpf2oG6Yw4enf
/IjZampK/09nBCdbD+gQwPgTl9FTbuKK+0G67V/2iPUwovwj7E+HpOjUy6Gv26sg2THVQXoRk9jW
RvCsGudrse1r3qkdn35ddtYbpqBLEqQjRyAesHyaqbgMRugvi/e/aeXJK91j4qXvuZXeOhF/FAxT
gzJf7YqwSsmgnzh/0GlfeAWZmDKNto6WrGqaX6tqWAV6/u3GMKZmrp9EG5zxcF4F0hXBJImBdI2b
gGsLj0LdTw8EJd48jNpjoDaV4sL05anzxFH0FRamAaDbWxt2dSGacL10475Iy9PYt5cgs/dD3R9x
WqyXFDLFCIbnYmlepDQArOMPc14oYFFsEqHOf9XzeLCV8d5W3kM+8yzUbrj3+ZxxSFCjcn4tYbyL
l/pXYSXbbvmBpt/mrbNrnRZLvb/myDpY2OpzPZ9JsonmMKuZWlgNhd715vS8ZOJAr+0p7/Pftjlf
RrQ+FKKmrAs1pXYps1GzHKaQtBZtPk2J+Vjm3rlOhhd0e+7KNtRtYJXAO7YvEuOvnxJSOSYDvVH6
Gvf5oSzok9DYhhc//kXs3kvlsx+Fg3MOOuu5yeGdi9Bm4Y3lyhTuZfaN54xwn6gzZsZ/QtbDdrjZ
1vyCyu+aWMXJHOODZZkH2fWP8zgcUyRKK9HPf8eiANSpgpEdr3jRqT8Qyw46mHL6DXFwx03G32Zl
EECTNz/EqBHGuxhHLUmlyZ2fOSeMFX72DaXCzneKjzYWQUR+ydmynE2cDheLDteNM8k/9t3UxhnE
rbcU8LHFS9OOEIOzMx1CEqnnWmzpCqZC1quOs6auejHm3wzhkWULDpKBzouqPA29d9FVhzCjQcdi
5PNbNultMQWneOmeMsAyczxbQkPowEaN3U7Wb+H0G87ecvoVvasiZXxJiE72aXTri0jPFW9vfJgz
5rLWP/hGsAlzfUyJ+cr9HnlNjecsM/gHZNTOycau7GhmwNDtEnVgGIZ1vV+/RcUmIC/m4p5KcuHv
2g+FAskel9fBHikAbM52EDyZrjj2aYiUpo+CHKg/59l0ecAGjx/QZy+IA0jnqqqfWiV2aLPgpPsN
qTMnlRjvGvjOKBmyWnEyw+FC4ueLZc6PohLTKvCHP92cvSsRP7NODIRoSJq8h2It6xFBleDMbRAE
9K5xNhIErjNT1HIndGNUKnaa3syGym87HbgbzeIVCJRlgYRxTI/JTRfcE6bz5tbyO6i8M8km2wnu
M5LpnKy91sHXTH68YNduU+5dR50V1BLIa7DKRtgNsNbbOEzrxoaqZ0yNhB9vEq/dyiy7GHGa7DKw
3NaeXzNT7305NJHltO/V1D/GSb4VwXQMnf6zFOKbbGZvN97HmgDKpF0gbTJXcdh7zkMS16STtjOj
CEqEaCqXm+kabPkgAaelHV5DYVylD3hn9xcVQ2qVTvdeW4LJLZNHL5j2wrOvBEh8x3cqrfXMPEp9
9ZCMyxR1M/LG2LC3tE3dxzCsKiGJHmtLIsx2Y/8rTNwXRxFwvvA7yJUlR5ZQY+cMAAe9D4lUZ7uc
idhk/5iW5E48z58g8xkEaBi5hnWxsglYvjMViZiFIspiKLNdy+y/9z3rBtf76SwtcEBqrt2sxJMM
v55WA9poZFpFWmzN7JVKviju1LbP9WMo76qZXntPTtjtVLK8OmaDsDFdeOjVG4zQiSChi6nD86QF
8DMLaWEmz1Mgj4ZfQy+bbMsWQFcWJF9VwlJRT/fK7XizOIrfX6j3lADYJGNCcEq2VTVk6wKkl/JW
3kGH9EubyyszCYFeyC8pquCvJrOkQ33JfBwi9eNvdMZzl1nM0H3jA28NvwDtN05qoRyWJSADAR/G
8KsNSrmKQ/KCjbp7sEqX5SkOd6Y7+FHg1xvTrLbCbFvitTlKHLXWTs6qWBhvRnJvM20k2eJVCLZT
WdW37NJbsQC3+ol4aqxwlwr/JZHtjokH3eJ4MfphZ3tFttZly97Ow1ba077X1VUa86s1Wrdlih/D
ybrNIuPWUK9ep/dOGj5o1jdYwWsZgyAGfrs2nXrTe8m1tPq1yfIgiaTsCJ4xe0J4kataEoEdidCG
Ne5MJFHAFe9l0a+9pbjfVpu5Ko7KMLfz4DyIINl7idjGeXVox+Hs4WD2KLJloUTOy0v+Vcbp0XXH
J9nMCNKDnlqM4Aagd7InFOVBYcFmS951t5u2VTyjYO6vJBHXa7/1/6RVf+lbbuG26AqYfP13EeWh
SnNjC275Onc0IHupeHcUxy64sx/ncWTewcUwGB/c1DE3oy89tkpkSk1tvpf3K57z7DFt5bXoHdKE
xIjURSO+d2w4imJqFNwgy0JVL7+aNj940C9mQzGVrpvdjJFrZY/G0ZXD1XUbAoWhuOx2ZyTVd+YY
71nP//8usRcZwHvBeWzEBx36jJJK80RPapN14a1pwWN5k6LOlhYKLPM8O9bfscmIOXbtGkBA/smg
j4pMXsq8+sp9GCqzCa7G5Oy8O64xOsmLZ2ePZZr5UTy65WYS8a7y2nNgl9eA38NlRFhzDK9rj9Sb
ejwQo3Mem/ZXUPLT5O5ZJu421+LbrYy/CgJ+5OgEdYbz59WZOQQGGh7TkggvM71UHPyoal5cFvEN
f993MS1n1rQ9K9jaCocnO7URgYy72XO5yOXW5z9/0YQwI5wPNSIR1z+MnA6eRB8wpCioxgS1kXoD
NKJioD2IIH9wiCGyTb2d8Vp6Ywg/E0PESsSeDLnZePOW5eDny6Nd653Via1ylit5zhSmJluCb9Yo
XQHfB7DOJK1WSxAc8mAkSIxGEb9E8Dl2x4TkafJ69kssHk2hT4QLf6E1AcLNSF6Kq3kHzrQP4+rM
KQqYnFvguF7JqKqXazmkZ0eUR9uUz3PA1Lh0Mqp9QHe9BKc+zOJoBMs+Io68IzgTUptOnY0473aB
Y6CQvutD+rRB2YxsO1iIEE+xB5izvU2zCruB8zEZzqEKICMGiooG9MfMbZuiRXA8TFsjc97mjLa/
1Lh4s6DICEmKrBIuta6iajTooSW1DX9XEXio6kxFUjUffTFvRTidS2yGK7cuAH74t0OktYUroV9M
KtG1+rkrGloDwsfrPvKkOA6uFymZXQrtH6eEy8oa3uOlfxp1tjNqa+fnCAfreevJ6mOIfU7AaTyn
tPUotET5XRas1dpQywsBLjuedIE+hjMG9SwSDaDa+ViOAgFAf7ICFA3e66IQzOTzsA67+uYUWQjo
Yh3NejwmorxOlr/pAGdmz8DWoVaZQzy5FS5b6Q/2ao4TRiD7U4KGtbbeIY3czHBc68VFQSNR/I2V
uU7r8omPW8HF8aUJM/isIDCK0Lhpe9gXvFh1/2b11Q3OcFoLc3ljE9+2MemtILuyrp9FpQ6pjk/K
A02N1WEK7tyxd8HJcW2H8CwJ11P3ndfyNr3Kfy3a3odWd+qzAAEI6jjRbRL4vykrrqX8Iz1ArRFX
FVdNV3FA9xuyvM/KCta1kewAK9aJr7YWoI6f308xizc9FaTi0h6BLBG3pFexAfvGpikpS5PIs5VD
4HJgXMtuYhNB6+EgF9XmdARo4N5HfZDOUVCm66DrmYc7drxu3TkzP8lLCf3UEUTtmfzjKeDq0oe2
yNchbp/pvhPhq8nC5FfWx+waPVlfH1WRfYVVeFNNMK6SMY566CzheC9j4H96XfLXlTlkbRKFBJYt
XUuwsnXA/ESsfHXwSpSsxgv6qq+xNM8lqVVOZp/JAQcaK1/9GZxsZGSpRXMyk/m1y7hDGrs4GUO7
weUU1Zwp8fLXDKpHnQXRUOuntPIxDOiXsoWRifuXxdIbtD6wxaTPzwxJJb3J7ZQdqokbt8NlFYZ7
DPqnXvWHKbFf4up3BgzbOfqvKmiktGM2S9qoRl1uh5As+rjo+AR1B0Vu7EqvvAXIMjsA5LLydzqb
tvmgNqVh3XocuKR84QkIg61dLj9D4JFHGw71BqIcNQXyPoYEFdx/R7paSdBaJTWCIImQcRiJA+kv
BvTEzC50p69be3rpan8zdf5rY3zHZXus0nmfleW7bNDGUgwbGcNn0d51BSa3acYPzVlihzt6T4FM
ZNQD/KZJHvUa/xdKY477VWWnax2Cskzl78XzL/5orIHuNmrWqBbvHGf2ndhgp8rB5oBntBv7BzMl
Uc4TW7PzDgVfOY0X7I8oamE1U2jZbgzO/V11PFJ30bTei3Nn7LtQ8oMTYSvEQ+uYxKiQcdcFF4PM
OAMzBRNGPARfyUAV+92+WgU0RuacMawRNdahaYaOK0nAax9zSz0inl/ZNUf78O3BB+XNsFBNYz8P
pbctLPXq6Oc5CbKVP9PyFRv65Df9RsTJx6L1VQUlKxtzHA+nP80rqwfw1ywdrVjlPVAyw3uncBO0
6TYvrbVyF4x+GJHt9By2igMQsVIRh5tsNMCLy0MtaWWU06ab54dK5I9pEx/HSu9SPskcCPBiAaXb
2icqQ5O15iLovcpn9Gr485atqe8uBXDZFa4iJCvhrcjpQPLzbjunArTbO41ADrIZwdNljbxebmM/
+Fjq1uB3JaAzcf3VaFCagzA78pIcTDPnB6IlYsl/56H5gdJTALiRwHkQgo/nFb/r4EeO1h60710U
xWGwrV+IqNdZCA1sTdewQU/Lho8Y5S3t5KGculOZOQ9d2E44tur14mePMiePg5zAjUZaMjj9a8Yt
B06DnUoND7B1m7Q3jonGyeemm2H8ZSkNd52upSFnAAf3R1p67dXMe0t5LJGQUrR9nEv7l9L+21Jg
YXb4MGaxCXhDGFkBjOCc3eaxJHk3CMmYx1HJOI4eA3kAv/wpNfOHsh82dcElqgD+WdKvc1VtXdUd
Uj8h1Bga0O/yMwqzqCrnp6UfwDyqY2NjPZq6g80gkI9WVFvZpWmZQN0xPgrL2OTSHqM2GeHnEigx
PEZz3fFdWuKrT6yXcIBNE+FL4qSfOq2gdLJtz2DhOxZSUH/rL+pg4CC0feNQ40WzYY6GhbwHzqMd
POPJ6+1pNfj1I/0eK9GQpe/2kTs7ODAldjKg3WD8lAU25QYksVS8XQWnGjtg52WR+Ri3CDfUyF/U
HLqh2fLhbqyPcAblx7CwFyj3JAPiE+PGPXdCPlr+eGJ/O3t+vFsoL3ddtI0F1FJd7XLA0MzwI9+Y
br6CPs4m/gKCKwNET7Z/TCVtiilvYGqvqox/1wPRn3CwzeVlgcjqggW5DjLX2pm3XWtu2rBFpNLW
V97tY1d11cYu0l/asbHcZHuzlujunSeN7g4lkHrqXZDBpDU2Y1CfvFTDawqS4KbmFgxpdUPDdCho
YE87sTO69gF13xVLw4+Ry88ud2teHw33WXXn3CyurhF4u6qvLrEonmun+7El3iavOo22e0EexdCU
6ode20dswD5PZ7MOnezJiPuD7ixEHt58YmJYt8L/Oxg2+ZpGDcLM/FEhjFk1i3w1iuBY6fEdlWC6
kkmA2kZn19LU0WRAYgA4vmSmZd0p4Hcgt22qzUO/iEulpw2wPteuF6NhZguwm+SzoUTJ9XLimUzU
xviGXMBYiUylxShnjcbPhA7Ht1S5Lhbv79gZ56rMv8bJebVl+mrjvlgZncSEgyolGwqqb1qf2rUR
f22eNg9Fl9xQPqh95Vo/TqH/tob5Yk/WNsOcXOGKMGb9IcvsYbGC7QLyxy8J6k0IaIFod1V4RIy6
OOqMGZ2bGzekQ2F/Fuz+VrFN5u6pLlnGm0a/JbO8ImIxwb7St7SIXxl6aRziYPTGFF8nmH86ouVp
1DFrrd2gbNSs91V08I/+fRS27LdxkWvwi5caJMRm8m0LDJKG/aZjdzlNd1Nta6IiTeanbhgwUDkv
nE/JKsXDfJ+RHXPZewVCAdMGyS9RsfUcJkYszg6Wf2DXdTgSnqU1oVpSA4mnUYLAy4RcqKyeoAQ0
st30QcvbdC408G9dbkdsi6tc5jtvNC9pzPlNmNptSu3TUt29CCl7QCuQGQsTneT4ZCi1idHauC3z
5BIsiPV1w87dPNT3JUfTB8HToaMxNOFMwvl5ieVLmluRBOzZtD46TBuswdcojfq54qWwdp7hVesc
p9Kq02qvjPycdOXNnNodmvP820qabwg7qn7s6hFjNetPgppE74UU+9yJ/cNkul+I1QklTaG5prbd
ogR58u36z6CRIZoAF2RqrVxeIrnY2zzxwnVvEI3pezmnccM72XDV0dYL/+RmxuO4fHozpGdVcvWO
RvHcN9VzOhtos4fXpR83BpTglCDP8gij6ZB6LImxsdBrsHQW72EM2SHG/CHMJxhO3f9yA+dz8qz9
6Ok9ttJHKxdRMzubXMx8lPAJowOxX+OlDFnwzWY+eJP/imDhq+aZRJmD5H5p323HOfVTs69NzoUy
xPrtxpdGujjYMM77ff9WlOI8kr4XBYVDT0phfPkAaJL5h1cejW9hp0+zzVUTVM1VpQtFhtObbqcT
hVdrXQgcYc7n4oybOqMOyaQwirhJeysTULag5IQbvGtXA98YIWRP60/npQSGSfrHBqFiIpGFtJxG
nCFXNYGI3CVWNLiQNCMlk2HV/gxzNq0KEb9lSfbp6gLn67Sr4S9XsgdhItHtzBiB4bcNT50RohoL
p/fOGILVLAwyLYrsiON4WPl1t0Hf/ipm52YTTeMhkpBtvYvN+ED7ibkKwtSDzGDqJXhYQIF4EJpR
kYynIQ2edSs+a7P647suXKxbax7mu0HMJaOAtLRHvaifuFTPTmCUD4Y141027tIH6Oc5sZG1S2dj
FBByvq999tye7pulL7icK5P9qEGd35xU079ohYOGM21VDD0IJpVlhkfSXS0i2SLtoiDr2LZcom4P
+Co1kQVLCVbkOLdc4E0a7E8q4XaZdkGdUDKPDeKLyoV4C+sOlGfE5o0KDceQpH7KoenvrgZimGD+
stSL9MzjIACkg/6v5ZjPEJbIA/NhZ8k7Zs+QgmkReWHOEe/63YMTdNc2T76bvH0lqoH6MTQAa6xF
FCskGc4qB53pUjbPPPP43YFWW7OD1Vmcj165NN0DEiw5BFJcNIyp7YuZIY0sDYQtaeqcceGmEMR3
bY+v/6ipp/psyL+qAd9zIHEouG3/MdVUQCX1/MUN5K3y0XSiHLNLoAqEqnO/HlJ/BnALPypUsCvP
tk94lF+ntoNM5Xv2NFD+yKejXO29EOhgWx/zWxx+SEXjNwZxy7fxq+QkDFK/xsF4zFV4dqiBCYW3
ydP5AbgqxAikfrK4eSuz+FtJ+Y3fQa2TcX4aR9JcHYfwMEXEQDd2JyclXHrC2+Sid25wkovMf/Ni
cZKY9erqrav0b6J/HzCMyLXbWhzhfsKOiDWxzUwIihmebrqWoXvGIIjhoS62Br7JrLbBXAp5quLy
u2Alq7KgJRcdBSSc32NLKDvf/rgeinFG3lbvUgfLu+TkJGcjP8tgeC9matXTpjp5NNRWgXEuWm/r
F845HAAJbQu7jOLdtkfJC+4N3QGh/7VgxoKS2JOTjnOt2vsGmbup4vyhAnAOCeDOG0yF89gcUXaz
v/h/WYsug2FgoANGmDOaXIK9zNArFeFpaijIqgfktHpr5i6QkK1gLhJoY+OU34e9ws0/Et640Awp
OZn7c8v11A2QHaDKDCml+mkqRLolIpHUdZaoqrH21/mb6+dGJGqk6XcT8ZA0eDbzlpmT0GZs4tVm
mZPHlJVtKMTJ9wNEkKHHITPNkeunOylRvZR2+NS301opNs3qHnTAz//s55W3aodgO8PHonvKqtWc
FNBd4giVNa6rLH2eqrqOVBK8zcrkj1GHPJ/XfTO8JVO6LbHq7csyC66uVa/xSO6AFaNyYc7zHFvs
apOq22bpz15vnAI/3YatwFYweis3RaypkHiuEsm1O5rg7Zp7Q4y3eTCOwTh/xBn/UYuPFio0n3WV
n5XOHvzO/1q47fkDBIOC95n33ZH40tdZWVfXIS7DZuYJWMtVKbd5jL59hIJ3STS12/ppYGFaZv8Z
4gBRePwCx/OYGzXodHYZ4w6VZfWYZ+2p8mCXzPrmheXDWFTP6k5vNXWzZVC9qlbHKxsREFbbkxtA
Ck73K1lSgBQivh/0fMklWEtv4gh1wq1Vtg9JOjJzpfswRyhn2dYDBuQXszTxRXHQo/fehQ4oF9EF
NaY88n5NfXK78Gy6JM9hgU2qmjiOEm43iRk95gCBqJaZXAmmHRHy7aui/4mr6jy6/U41idrYFmK8
cAiqVQPjF/VLf0i44zdZ6/ZbK+MEafMNpZMj1KqYFWnaRgmjym/P2cUxi22L5JUgD/UBlhAnORyi
DrniFp+gl8K8YxIphgojZvtXPwTSXkf6KSI3UFsy75+HuCmjIPHX5h3KHQxc/i1KJsZypKDGu6Hs
v31ODJtPMkA0T9WDnZXFE/Qz4GTt7sYU0WPQg+2wwVFuK4Dic5cHVtYWFm/yRFV+DNrqoYf7MQOx
v1/itNYgCAMWqun2TZuND06T+yhWXDe8L9LkEIxL6zFu9t9i4TJEQwUviATVTHjbUvcxds1fZcK+
5mn/HR3P0Rbj1q3N1zCojiwdbB8dHSvirlUflXmyRtC8wpySjTCavyW6nEYWOU8DOStAWUCJ41YH
U7NxZy5YRwEUG+XjDBcbVG4LdbeQ/N5hAUyy+n2ye3NXjfnvWCWfNfavdS+yY6nSszl7z9iTHlwX
IXKJUD9T+Y/niZWPoSFyi+TWMtpEeZE9VpzG7pI/+gmRGE1/tPPypV0Y8asOWHnBbVZP3sa7+ymt
+dyZuFVs2X/kKOCdkXScRKA4doyEOc8cePAYDzMxf9h1oNYBSzTJOglrFO0vkX9H81Q2keJfPHJP
/24M+Z4uyNGTfmNUuNGG7u8E3mX5DCr5gHaUPwY81jpbqgYgMQG7pUIzLAk36VOqoKiqxNS/YeJ4
dnuNODLdOBYAoxP2ZNs6+rtUyReOWCtyvG49Wf1FC9oGWxffQkJcQE3gYdTHii+8Q/SL7I3/yuSX
alrFhbKIQxDTTdwJ+JNap7dhQi+ma/tmDvc7rcJ01IfJGwfiY4zsRWmm0CmYHrOaWElTptBP8TiR
5QtLRDUwQli0+huXUKo14zoxFa7JTDm9IrF/Ckb3as7VcZhJdIWmQ9K7vBn+8gtz+EGV2MjqAmM8
0nQnRMk3Vy/kFDqbtlvAfszPwsbsPORH3Uu6XIvzVNL0tXh/KBJ7bV2BmIjMjQmPW4Z3y4dqLAKJ
VYapgNEARbB0Xtskv1VWvV2k/oid6YUq0y/lVt85V0EaDn9YdnfhBCZBTpK39xGumtLDBlq8jNly
7Pty00gS/bp0T5YGjx2ezyTdg9bcXZTQ32gCPA2qNOXxJe/t30kJCoQrP1mVXjruxrlH4NXMqyH2
1jobf1H0QPcpTb4bJ3Puoy3qWMbWjYVAbCmwYbS4EVdpoXJUX/77onA26TB5n7vizGJA+Ua8J3Ds
UfLFNTL8NtkUVraf7xjZUN8uw77Py2ezlc8iFfA2Lj9aUNEc13ZqZY2khogq/wDjPqKIvvUuDwjs
7TGjSVDP6hhCWq+ELa89FbB9EkZMefsAa9E4pexdQ793aExe+aq5vwO/Jtt6R9G1y1yclJZQkeUp
kkzqD9RER9njdVymp9EUwTPhIg/NrD4br7xo47smJwV3/0/eJW9wg2/3bJdhmd5n2f8RLXV6DtSC
yRSHQK9Egx4Q/sSJseomSnntqnmekO13nVorllrfq/ZFY5krol1PJBHccsQmC3y+i7kdBxuax16f
RnpToPRsHOjyRbg2oZkBhZ0ttlZnJ8jSYjOqPnzf4WLLf/tZX27/d9Sg9W9pd/+IVxTY0EvPprdH
vcN3NT/9Qe7QK+k/4ARLREjMuo6c/0io/JeERecfSfNVAfmX8sruS/lSdruxBEKHFvzfn+TfPsg/
QhObwAp9y+SDLBT48h6cOnDb//1H/1sG5T8LzjMXyDJWxj1lVm/SiMC5VbwejuTFrO+Csv/IHP2/
gbj/nyTVfzaaTzZCab3Q/zEs3XWMFaXloiTrzJjSTS8Zj4lPWqGqYcoEjgrpfU4Ia8K4sWuC5jiE
9e+88Y6NxytdVCZm2bKg4rdHK0fuHPKX5XfWzIRHVA+e6311Axh90jpfVOEcioXNorknEhMWKswG
xytWsMzA3q2a7yJsTzGUgK+zs9kUfwzdr1U86u3iI412HUKn1AYRzmuL75IWlwuc3EYgihu18+pJ
PI0VZebb2PrPX/tfHqV/VrAnYZfPs2PU+9h99MY/VrNrp+k/niTrX2IT7X8kQIKN4/6CyNnj5Uz2
9ba4EJvmRPBUVGca//FQ/UsQtH3/ZP9vNmPnBv+HszPZbhzLsuyv5PI5ItE3tTJiQIKNSJGieskm
WDKTDH3f4+trQxlVKYcLZC6PUbi7GUAADw/v3XvOPiku2nTbFr+8/rrHXSujeaOJtmgMwb4wcsfo
mO+G1IQA6UmEZ/uDFZIAFR8Ve9jShl30a2n5yf1eXsp++vzV351nPP+Xq7HUJhG7ivPIbrsJy3SV
WEa5qPDL9OMKqEmxoQ+Bf9sp7UsasGZJAmtfGvKmr2g/6ez7G53mfF/vY0LNxnYC1l2sXCrkWo2F
HcsELX0QEuexwUR14e7MDaLJ3JfhiAPRQjyWTNiFgnKEfEi2lN6FcTQzI8mT6a52dcMVVe6JARPZ
SldReYmoPffDJ3Nd5Oku95oBmpnWruAGdYjTsYFfuC9zL8A0CZcct3//csTLG5at68ZYtOthOQZn
YBw4PzY/p/1vxsxfEnE9XJCRYkJ0pYAKRneJ6cUmo4ZiPKrLnp6MES/pRVDSWUP5Xqjw26ivYRve
V4j3C2+Pot8mkWshITbz5b3axrdNKWOZiNilaSu/yu4DwVg5xrCLhujU4Pyrq6uSpeT5S5h5h6UJ
k7bPXKErwwGyeQliqM4hBDX6rds6jyi59yYO/QtP5PMT8N29mkxJrDE0U6Ngtk0qU9maXv9KU2al
snV1BHR9ETabhR+2P8JGvsPVcBzNIk2oLYPKvXajauNp0iZAgsYWCS5Bpvi2bvm4HZD4ExpOl5uF
HYGA247ePvt3W8DGxfXQl6Vrev5mjT/1u0uYTHi0TqJIzlpC75rIgNJV01dXPnx5uBojGM+fQ5k7
yfgufpmHuoZlvpsI0VamaJPn8iKQu/swTm5cyuBynm/JQaJZfJ1C+nDQP/TmY9Nam1C3FqlD49vN
YVUWJvrhg25iI26GnY6eLvCGtdvRUfRlEBTx3kCio40qM9nd6K2KyCTeeVGzbQTqH6246bNyAy3a
Di31wgiYeeWlyQRLrYrqm5/wwWu9I16UtVDHN9gTLzycuZE8mQq7Wi17va+okpkDg4Vtn35MkpNf
Ouwpfpx/OHOXMJkPFZHOEX42ln/hGsDZ40DoeFALF97F2UlrMikGORroXMn4oC7xfT8k63hTr8NT
tkOCfyHJYGZ0iSPX+cvoSqvSUvMS5jkz1zqJKkI2SUi2zA9HEt7P36SZBzHNES4NoDI+5rktgspD
53bLNEB6g961xywaXCJ2zzyKaYBwhem3KdwR3u6IO4vKhJpFkMyku/MXMb5t37zq4mS2asTcASQH
QjurPTsJ+XDoF57A53j/7tDjFX15BIEjqWAWtDFxnO0h4u8U4qCibjB9inYVGca7Wff5NssLqMhd
Rm1DbvJDU2ZIwwIda4yFM/f8VUrfDwdZm0z/1I50lFZjCXzTQ2uiCWlHtnki5EzamLSE1sWbvi6W
l8ffzEaEat+fr15GCofp0k/54OSAAfxN2iTOQve8bSAMB8R/dgmaTsq0w1B3iPAhf1vZz/OXa848
1PFhf7nzXZuGOpDXdJu5CsszLzmAtDk0Kh5G1aLpNtDf0Yq/ly48jVOWOgmgjSGSXAopZ5F03V5P
xSdDjh70SN6cvyBpBlwuTiY9qxL5ClXVOGO0K2XNd/WqXQsbdWtcXTjDeKTvRutkyhNqTagcoqm2
yk0uXolP4c5a5ZLd/Pbf1ev43nq4cJ7xK/DdeSZzH5LCULVqAoSQDHW/sBWvA9u8KoiYWAq30krc
5hc+sN8T7GVrMgOarBxMzeKCgit3C/JuM94wAh8uPZLvb5hsjYPvyyCrtQA5d8kkrt9W1+pq2KpX
8o1wC7B8DWDw0mP5/sHL1uTFFdRU0VOJhX9iAT6XsSukDghIDSZzL9PcNIl9LHTlRI3vlfL0+vxT
mpkurMnLm+SD4wlQq4g+aw5WYmwcUBiWIy4lX7h0/+aubDI9WgMYsr5Skm1c99U69kk5p53Tddmr
YOTbAWi0quen3oQZn1IqXZy/svG+/XX44cCdPDU9sJy8l9Ot0aIeV4KR9eJp6N8K2zTbIy7O1fkT
zZSrCNj485lwyhqZpXImnMnH9I14gS1N91/DztiIdrBKDhfzTeauaTI5+AO5X1kIcd9V6MxEAfnc
HRgAFyhk2SFgE71TVvBdtsZ/i7HiZw/xywuqG5Bnt43SYTVzrHrjqtZaL2knn78B30/CsjWZUAoX
lhlNF8JjMMrLrbkOGsgoitPk1IqkbZtFyFjK6/Mn+36VIFuTWSWVBifHssTXxoenBEIzp5ytxZc2
gDPfcmkaIZ9G9BvrISVkxx6zqXHzRQfnQdmADV+oz5q7858vXMj3t02aDtCo7rShp/64VQvptm3U
5QC2vW3Z9VvGVZsC9dM8cQH/z5Z7Z9cVN/Het8h813ZSqqZgU8GvgQ4QO0dlGOQU0COF0vnYthT8
ja6lmzQJUtsQJHBP4o9BFN4bsDstJK9htJr20Cww3XgHzNg3pSJvgMJDKkbEm4QCmeZJhpxevC5p
OtPj1WS4nebG6LRDDhlYaLt105Y01A3oJZVuLHQ1huEV3qEHuLYAW7Q1acy4jOoFrcSrCg9F0+Y5
mQYopM7fQVX7/hMjTzPLC0cRqyhJkP7gwi88Zy2D/y1U+bZsUdpqpYLSlnq92C0j4i5u8dpj36n0
ZgNBU7waNLNZOLro2lkwFlsEz7weNKqctTHQK29+xEptUfcsTl5b4Q1Kl/KgnYTKuGELQp9fTYql
pLsfpqw81QV5CJr24lva3WDkd7ke/BS6FkdfDQKodt3Hmii3lWwOj2KX/DYLuV2T3bCu6bUg2lGv
LA/sKh67x1DAX8Lk9QYh7qrKBJrNPTCbChyV2iJJtu5d4uzBjKuESmh3edCkthZZtmz6po024MaS
JHkhNFhcuZAjZMkrR86fVfSCK92KzXUTRlf06+gUQW3ZoIZHdtKo2PrN7tlMHTAZCnJEMjJSu67I
di3zrlxC53ppwIo5rrezSlDjgXcvyHRuXEzcevvaDdXBFzpobsN70uaPXo65QsaJSDjAm9dHj12M
+UeIUnFT5v5V55K/i2wdyklNORijmxbA3QliqbbNWAiXSZ3eCkr60JdkwRFnWRvSNjZZNVTulh74
TSO0hHYQHwYrJYEsJO9iEzSx3FKHUbsHIwbCRLP6tWslCb5JW8B7Ne9qB2+o20fjHUfBlvmUjON0
3/qE9okFUkdDQTEBAy/B6VIOOz6KOKMHA2QlVMRKTZGKmZgKeh/SX3XyrPagR8Ntp1enQNOf4exB
QZMwD2PpcFC2tFpxF1T1T01XbtWk+i3kDimeUv2DRTPSCEc6lYKzkntZ3vDxL9dZ7q+Bj6HAE5sD
RJ5DJRXCoiSsMxoRkGIxCldr97FS6dEURvKmFf4aZd6pTvRbFT48q2HF9lygvQmpFAHc40yCpRHg
z5XyCsqCADuInpYgdzfE64JcIFIcou82SfG4s9++q33CPwhGRoEu3VmOoS0hQm6yIMEcnP7K6BtC
4gZVHBM77uVZYBMRqVCkDPaalr9rvvkGBpx2RFF+aGkmAT/OapstFwKvmM2iiYuQGyAsUwP9YRG4
Oxa7OyVAuJoB0M79/EVqkP525m/cC0chDwnQa727QkqORisZC4POGRjbE4TKu4j3fyniKKKHmu4a
U9+0YOVpm+MFGD37Ai0s21OraNHLmMet0XiCux1D7l4RyXqLqNy2gW5biOHtwk1ecNHES6X2X5LS
C+2hNBKYeoXdFsnOEAjs9c1ry/Q3tdRBqdZRzITtspCGQ+qU936jjsViJDJDtQmg4STWQIVYrd6j
MrnPXZwnvqc9DB1LHgtI76CGD4DJ4BsN0bNQpK+a0z0xZyKaKNCjdx7ezdy8SxiSmStbyy5mn+FL
W16YF60otoM3vBI8N47IEBZJcvJC46NDQbfIJWOjSDRMxxlFcqNlV4PZiIThA1LzsB1Eax9k7juK
j2MPHmiZtN0xbAVMwdYIUhlQn7T3+lDtfQ3WJEAJf1kU8p3aoENpzWwL9h7VccFqIqpB1WRSUa4E
c7juPMVmyturbn2VZslj35frVv6E5uOW8ehQafJrllFnU7x3RUUILinB76Ti/zhau7MMNCsy4A03
tWW9Pell9VrBVVBaVLydXB1rEbc6ERNOENEDCUuEYBWeCAOZhgOnxqYA++TmwyGorJWFtxMoKlJu
ZEmrDITOoq+TdzrBvysLEjjUQdGWrQKU1Kjxr4PRR1IMT8g9pAVuaNCSYf9s1Q74lhwgi+wpFZn3
o33IcUdn35Nc4pdHBkkPGegVASPNvpB7QgQ6VK91tPEDvn80fyNE2sl1NuC213rgsBaGfG/ViCQf
mI2tKiodM/VaK8OT0cYfmly+8aXpGLvqtaPr1zEeECv1d2IpfWD8vRKznnYX5vCChAZTaB5c4oWY
BK2rqO7fPJ0KNR/AdW8Nhxz+8gpmEvTJLNzEEmY5qYAkyVTzU8sEQIoOYhYIW24Iv4mJA6HbJhig
IYjZL0ku7pHMbWtX2fmh1wLsrflYYHlK1DWedGSIcUYCIeoHCdUo5prELhn5BYShhnpmAxvN7pLk
VVTEfTayyzCRu8tWS17CPvR424tDhfH+Qg3GnFsKTDZpURxnViHJ4ZYu2SuBxtGyTPi6xfp1p7F9
KlUc3mTpgZ5EWRGm1S34XJ67BNVZVKrVSLs3QEkHuvEaKmiOBDffa717L9DBkMXiPpHytwwnM5gd
oi5yJI19Gh57JIluYe5U9LsLs8F+7aIt67IXE8ZgP+i7pMiR8GjeQUr86zgu7kSSJoA78Haq2kok
VcwvAhgMKj+TbMoiuY4IhSLp2dyCdVlnmoHzx4h2tSKy/SvFa6uXTiAcn0tfvIYJux3AHEU6dBBH
yQ5GlO4KLO2R08Guq0ARAg+1lKcirXdZoq0VEwdJVaTrUE5HOGK7R3ZrrHqtPXSy9JAI8qkxRzOj
8tar+Q8tS29FsF2Z/h5HyqUK1bhZ+WZjZo6bmy/b6diMqxgnUrIdQ/OIT1x7a1CHsN028br/mV4o
1ozbvO/OMtnYAmOVCnmschRksSTZfVhf2O7NbEDM8d9/+fk+FrU6UCjQZOpTEN96ILxV49Kmde5X
TzatmoGUQzS4N1L5klVvSnDhbsyUSD7fmi8/2ujTKhAaVA4Yax97tgZFKb95bv3iCkViN6nJokF7
awgaP780nytDmpOdaldKjmD1lIzlDV/BHGHYVb4Rlr8Gb9m8Db+dRbEg4/lyr3emxmBO9qD4aQpS
0HjcHpQ73oVRc1jEP1nVoaD3+huvCBtsnK0thNE6tuJbOUI2ICK/6oxCBHEX3Bsu2zCn3hVDv9cl
1kZx2DxHUVRd2K7MbC1lc7J1FbDbJZlIHQn4YuUv3C1L2qW/zKKFdSsSF3m5JjszjIxJRayKHeCx
rJDgFCvPCCYeEDZemGjnDj2ZZy2IyggrynSrsjRs6po96N+K05aNybzQlnivBwexjOp0JStKahlS
tFZ1kWq1Wj11FV6VC6NzZgoyJpODXCgiGEIIGbG31HfoW2+BwcFQRV/0hIrvqFxKip2ZLIzJZNFJ
YhL1DXfLE0I7KppbM1PvJLFan7+Q8fd+M8kZk+miicH6I1pOUdOy1GrFdAGo7R4RzUpIWM+dP8lM
0ckYv7hf5g6iXJIUq2y6JYVhXYnvVfoEQN+Ogp3VPpw/xdx1jM/pyykgcOUmG9Z066f+QXa1HyQw
c03FQTHQK58/x2cD/LubNZki9A5OiSogzwlqLI6l8iPv6hvXCn9nsbhvXBcTRPDT9QMYv+zLU+8I
QOihjOJHPRefqkI8VcSx0JkOLoz3ubExmQ5k12+DErs/6QNPofazABzgXBIBzLyl+mQCSAimBxoR
hduh2KnWu05A5vm7ODMY9MnrXyh1A7I5DLfQyWw9FR5rpw02TVk9EfxIXqySX3hcM0NCn8wGbH9c
NOgldTigkxHYxJy0q15+hANz4VLm7tF45i+DLkkNZMQBTighWmccVUNzcP4mzX399Olrr9VpLA4c
ulkbL5DwkLUuVd+W7rpla8uLYuncGfqq/Rlf+LzPXcr4779cSu57dZyCpdjqwsrHEogl+cJjmHve
k5cfKlbgC6kcba1q03v3hIbuazBciZkt/cC8cL/mfv7k9RdMo5Diroy3FLg/MM6yneqLm/PPYm4c
Td56PywsOdDgF8iudCK3ZGUp/V0QWZgQTPv8KWZ6drI+eZOtQTEszc/G2PH0CEx+417lV8nuf7G8
mXkM2uR9hsBPFJVVUSveYGZfx49cD4yuN8WOd1A8VsZqWEqU1xbdI/sEFKC2aw+n5CAvsgOOigvP
ae5XTF9+VU3iLGV1KgrdXRtrJlZWZMkJiA1SiktNfzl/Q2dWq9rk9ZFJFcjEwOI8Db5SqzpqGgEv
fqlcARTcSmbeLeV+uNOMoFmfP+PclU1eoDaWKqfL+ACZ8YeUP9eIm6Vk00BcMeILjYuZQf5Zw/7y
jjaihrFU4qKgHF4rsrLxteHCc5ltwU9eIHWoQ0TL+jjfICVb5h8U57qluFaWgNh+5pckfjPvkjZ5
l2ogrYUuasFWApU1Fmm9mza5jePw0nXMnWDyIpmil5Bh77BN+WW91Edw1Ixtl9ivxX+LQ0U7tNHb
X7qeT+3gN0sCdfJamRRrhtznvskb0gxtdxdUi3pNy8yWyULgBlLjXGGzp1fYrPutdqnLNPPpVycv
khxmCoFCnLeipB066gr7hNFqFxLdZ0aaOg7yLyMtUJU4AIgbbQc9xVpFYcJ4+FuviTo+ty9HZvlE
GQJ14VbVg2VciEul+Em5IdB/av3m/Cnmbs3k3Y9Sj85TwCkElWaU+q4BMoKWcv7g1vhCfPfAJ+95
FFsaaUC0ogWCW1RZvkvGOJ00lQ+4he2yVg9mFjwQK0uah5gvU0UlKqiVVkFkojr0RwLJdmTSlMqL
oJR7i4Qk/EsHB/JMJKmYfGtl7wSYb8inFF24jF25GRQK36YfPoOV33gO4DmJTf6CLA7cVP3aUJXb
wR1FjVVPubgHGBl4K68zHVxI7UZtSCsyS8J5SCy4CZtkrbvxa94ZhwGMcUjZkrShYx2076WEW9xR
1Re48h9xmv7Otf4qrKjzxToUHzBCRQbZy+zvWsKBpJHxCh6XRp0im4u+JLbcb2XquiE1X48G8Whd
9UFUyCLVgTj+AKp6qkt9P0giJsjmiMbwrnTiTTIaXGrNfKii7gN/7N6zQszohEqD4CbHQD+OLlqv
FFTbguWYSbQE0zFq/vwznRkwn7vtL2NSMgmNC2vqMfQeCFnIqL1LYOq7vzdtf065Xw4vCNAYO0NF
RkDoiu7vi/ru/O+eeUs/JYNfDhzWOj0sAjM3DtRbxffQNarH84ee+x58LlS+HBuGriemQc6qbVuv
Rk2MsMRPuVNwzlwuMszpHqbKQ0FuRKcXaZWXq+ABk+JKbh9Mu7THubrpFqRSieXyogpHmflGT1WI
ctcksRa3KZmjcJBbjTclN3xCtqj0EWtZ7HHivpS04hw8UJBAoRqkGC0jp8UzWUW/SMACQ1tYVw2M
wAF8IuiGEmQksFVNAyPi9rALnBhYYPiKomFFz0ECIovVDXHbz8oUUNu6T5JB8yMrchFqVrspKwDH
tRR4yyoqcjtqhd9aa77BTGMqEMUrOZHZKbv9UWnhchUxzv1BK1LUrKjX48J7EDrlztXMZ5wJ9yAd
DmpIhFteXsul++qm2b1pBXtFi0ijlbQThjNqx3yBF3FAAGBvPkMp3fFCAY+Ei2kPR2XAudCo/c9A
KVdqMmyQPa6wNANXrdV1lKEaMeqN7oHIlNJgP2gpMY/NCRQBXXzL2WW6tGkyGoCKR1vw02FNlHvU
LHHtcCeNRyuB4RD5H8Qv/EopoJuEB0mGQoxdxwV0HtS8QriD+EPSBkETmX+d6ii3hXgFr8GOxHgH
rvujBf5ZS8qH2vonse/3I4vY8eVNrWI5E8v4F8Cze7OSDkGX3aRwrsQ6vFJJ/8Ulmr9UFUbCSn8K
pGyv19VRCJE46Aaqad+hjaiJtmS4e91zdpIHmUYfM2yiYd2QH0moRsV0f0lL9/07jJlr8j20aj3U
Aip6Ren8zmGxLsTG2Z5/ib+f16SpMstFrGRUFanHpVJCZlVWZkFkJTjUv3N4WVX+/NPhZRcu0iu0
2xhJmzRYk6pJ2pd1YUH9/a+X1cmKtA4FAaeJEZIzsvX4FgKPuVgkn1klqpNlqJxWTQa7FT3Z4KyT
gi5UJv40smzXMDjP352ZuUadLERTD5lrA8N7C5Smg4Mt2JUhMOf42GvTCx8uZTzYN4sRZbL6pABB
mSsIqVlfmbcJKTQvybuLcKpaqb8LdxOd1CUYtmc0HG/h9eiPGqPqoi3bBhKrs2PeLIYVwEG2et6F
xdf341lWJutSNkHYEdSKR2bSLjNTF1kP2OLz91SdO/rkbcHK73gopNNtpRNXQc1bPdD0WtISpTMH
1LzPqVyQGyrEd4MOLgFgnl7zBQm9XZVcycNjByrUFRA0g68DiG4AGKqMaJ1KN2H6qDaPERpgVdC2
cdPB/wGErdI3A+ngm2t/ePIaSEoYXAfCstsY76/iL8v0qmuzbaCCa4uyDZAUO7cu1QWU8V367gFP
lsuUZ110WWxZVS9cRnV+AMn+IIbaKfTTZ3MkjUKyo6LY/ZaEQSWQPoZ7Jd1mnrHVYST3itAv89GY
ZgXCyqzCh1YcbHqHm1SMTXKV28CuRMBnTdSuA4jvpVlcVRE4iCYjWsKKyms1hQ/vB495LL+ksnix
lTHzCiqTVbok6rqq0FXeVut2JY/D1OZB2e6hXUMfXo37TsG+uE0bX+zv7uM4oL4sZ0AQaaU52hIN
M4OpYSnuwrIAM7nNQ9AK6VInNcZOdAETsxqJGzlzlmk+XBq2MyefTJSOkLPUMDn5wFfYEF5FI7gw
w49v1XeXNZkjMQXB1RDxntTIFGT3VqGRD4vdojvO0nAluVfnX7wZI6SsTCbMpHfaVrAgZLm/3WNx
DfiJo9vg3bbdWlwlNnW9FQ3t7Gl48q8JMn7zHwj7XvrrS935mYLO5wz45QGis/BT9PjpNg+0XZC+
RoSJZegeYhuP5jIQnbVCN+n81c58eaa+aKtxfEMk8m9LtLbubKWWSPKn84eeGfVTL3SHUbRzDYSu
2bB3IRaMmYtSuInIZT9/gpkZcuogzoYhrkuJsRYoq8KDoKn3F+7K3E8f//2XJ9AAAlFNiSEgDOFN
DvGB7LjqFPviVnHE+MJJ5vYdU/8wOWsEP/lx9GlegDW6Eu6MFYGhdPaTpfR6/ibNPeDJbEC8SxQr
8ii3TkVbIw8j2rimY58/+OcC5ZuXUp687iQGdRGEhpEmV24atThmkmaHhbczxQZBbbsXRM9WE1LP
gGqpObFbKQl3cIqw5PVkfyF7BNH7YoJzPHokg7aOtnZqAgM0ZMoaFKUqcJ6UPJAWlpzfwZAZ05ZB
1BtD8FSOnyUUsw6CVOcX0aWQOdtN41EkIPynqKKDAeEf8c9N4FKtCKpmUcgoCkW4Ducvf25PJ0/m
pBhOG4o3sCHRFdDObK2hhBkWNNOX6rrYELjohQuaFxdON/coJxNTmSqBW3kdKgHnZElEZ91Z5YW6
vzwOh+8e5GQJZxiqJosu9dZEhWKGGlQ8eVm+UeNhCWFn3RfdUo1IrojRIZAba+T+qlffAujzMTD6
vQQYxg3J6SyRz+LbC28hf6tlbItV83z+Zs/Ny1NLc+k1bP06FkT8qEMiJ4dSKu41TT4puPCBM3qj
5Kc7kAcdA/gOn8p6pJfJq2TIV2kqrEq9P7FG2BrNqOoyiIuzSiBFOhClyHVGjzE5PEyF74GrPheK
F1x4bDOTydQkHQxmZTnjJ9EQLOhy/qYQ2nfPR+Uh52hDz9+dmW/GX3zMRlk3uTxQku872PWlcTt4
2aPWIiWWwmcY4cjN0p1aRI/nzzeuQr8ZL5+9vC8zZCL6OhRm9nJpBQs1r4DZhlDqs/LGDZ1NSUrD
+fPMjHlp/PdfzuNIctl0Hd8nUyVTBxxO7L4Z8AHPH10ZX9TvLmN8Hb4cXuoEx29jXinHpAmode1j
XfNgRIGs1KxAG2m8xTqBp7V7napkqGjJI9jao6FU2HMoIEIs2xi9+RGKyGqbgU2VnCPLDU5DV57U
liqhhNteLAe23ujUEZwRnX7XUsCswaoZ2c+hEgF1WR/nr2dmqE1NoaWkWUDGxHTb6Hdec6wljXos
sQDShac+J8qZ2kIpS+owW/t0yybijfiOrbBShoXyA065Le5ht1567nNXMnnumUEBK/bxKnSE9moo
oEn4uSn9eG3pzoVd68yUJ06ePZjhhkwLrqWA6Ad1+trU8rvzz2Hu0JPPIhpT0XQVDu1WISQ4uJP9
pWlwrls+tTyqbcg6mKIdZER6LWFVHmC8HfQCBTbjCRvcRxQLR0pT20Su7yVRWnUYN/wsAqFUEROh
2k05XBhv49P45vURJ18kyxBEX3EzapqWxeRLrz75qXehff4uzmlQxMlHyfRMg/hH09ggAUdvAk5T
K/dqoQCA/O0N1RHE04+sAIhHnlesDDBFcQzH2j7EYJOwJ678k+eFq/O/5vsZT5r6Jj2cf/pQMhOV
CKO9e6zW2JbvciA9XX2JW/P9qJem3kmr01o+bOPrRcaC9sMfvK3m/o7K5sKKee74k3FZaMS4IVVF
jQkWSID8XtRPuYldMnf/1ksFav7PE6rus2rwMu4SXIqVAwe4b4cLL9X3g02aGufURg/IOfKZ3AZi
3hPPFnSTKBBncf75yt8XmKSpV25oci2BDzcW6EcvG+lce9Zz7o6U6XzTbvxVvKwI7l0gPlyzOTNO
Q3BhaH1uLf/6HklTZ5aaem5oZrhZdfE27mRStI09eYOrUg6PQGxvLcUgR0BeQLFMpXoZtvdB8OCU
L2570wvVUiRsg9yRrTLkm7BADT8ERHSYi5ryqiffeu7vAgdWKmR248SIAXS+CuyafW19/tbNzEnS
VKTsqe5AnAXzQLNW1t4yWnf01Ts2BQuEdrYLGHuRrlGCmxdu2PerHckcx/eXzzbaiaAexvOpGz5C
+2qrbeg67i51T76fvqWpaLlp9D7N0QeCfaO/yFdtpNuev1Uzb6A5+ehIhdQIvIDpNi7pyOgFtPc0
aMgB7mPyUgA6nz8NMa7fTs2SOSlOVmoCq6WgE+fXTUzEkbePQslfIFx+ksxw3xYERjes2MrwUfcp
D5Lk1ywguSYLsVeueoneQKIQNVeX1sqshZsA5dqC/Hhyl0TxF9gr0KuRR+a9Q2xPLaUie7Z8JUD6
FAYSIYeOBqDhqfc5ORKZJMeEOZM65yqvQ2cdW2xQgKaJt5ZVmM3Brsk7cqUE29e7k2blj6ZIv1UT
1R8FhFS/VbxV7hu0TQRayBDNOXQPpcdxXWLwKPZ5fAnVoLwSa20tWKEtWqZKAlD7nAA8VTV4koxO
IqwS7xT1zm+xFF/cMr/BvX3TlXj7LKF/TLqYP24+trpsc7vuJYH4GMsieJXcjYrIM7LO7xPH2Bb8
qaVcRe+FiXunT3+0GoYxzdSuhK66DRWvXQZdd1RkjC6e0nwIerOrmgKiW0utqk/iAyTQcpkF2m1X
YzGoEjptpUlmHgYtmNJdjTM0WOP4qpaIB3+Kqr/xs/7GdIgptYSnzBmqRZunzXXHx24hRMKjQ+jx
lYQtq5LLnVwJV3pPzWJo0OdaMiodaEak71kuMR6kb5uZB3G9WhDLuMGt/yDnKn3mHsJ+cQ+V6rfT
18cAz8WYFNbqBmGIRjGsPDP5cKpAtiulLpaeAKoyJHoukOCwxlYFJFN40kXpIyplu+4quwn5vpDN
aRG21dI97LJjIA3ihWrgTPFEmmr01bhITGd0Hld2uyItdGW+uhue8wY72eMlC/nMJ2eqy28q0RLj
wGGX07xJyVUmPGvNhSlMmZtkJmsnCd582QhwjhC2qMa1mN17ykqSt00lLD3GZNhnW8Fx7AjSk6qa
y07N1kNtbtRq5w/iRirWIH8WWnydD/tSfhTM656UOaXfCOJTGeBcJk2pR2sQSsILucfkRhE2kK6w
vUrW789Z5j9/df/H/UhP//2FKv/1X/zzrzTrC0wB1eQf/3WTfST3VfHxUR3esv8a/+r//6N//ov/
Ovi/irTEOTb9U3/6Sxz/3+e336q3P/3DKqn8qr+tP4r+7qOso+rzBPzS8U/+b//jf3x8HuWhzz7+
+cevtE6q8WiunyZ//Ps/Xb3/8w+Wx18m3PH4//6Px7eYv7fBJJa8/eUvfLyV1T//EDT9H6puWsQy
wPvUDHMcu+3H53/SpX+oosksput8vTR5HBVJWlTeP/8w/6EpoqWKoqaZqiGNmmGyjMb/Iv1Dgn85
/k8xJYi3aMv/35X/6Rn9zzP7j6SOTynGvvLzUv78bdB0UTdwNxOhDIWAf5ouNwMAt7lhkTyiiDnp
wGjVCHpP5J2VQthu4iZcV1UWXRc6ltcyTNVsWeRlta8jPyZYsPfIQIqFftUMkvpY9BCiUxSv1wld
ePjGzWh+bZ2Y7WdXNfeq2Ze7AG+oTdCbSphfbtwWbp0cS8/0T5DvokciJUjk66G1v2eA0mwtq6yT
K2PlrfseV7dPnP19G7kBoNXRLc6XswtvirosiRhUGvfOL7sca7IWPlGSrGgG4czPRUU6WoQw2lDW
wlsh1sJjgqduJxsq+OauIY22hTW09NhXnSzXbU6WTrukUA3ygoYEEqdJgK02io1UPJyhVCbLcnDF
e3zNzraNw/IoO4H7Uoo011E9+dg6wfiw+O2899LUgpussPK1GprxMZf1hjANw3sBOU6OnGg4sN7d
RHqUUsLEZF3GyDYQxiV3ovFWqLWLBYINfF7JLNjitHOvTJ1kz7LV3FOi5sG21NA4pV7v3shpSO8r
FySIvLminaRAiq+dhBTfPtCtTZ8n2g/ALGNgdx5QrTNFZw/MxHotLXLCrZT1FOw7ediremnt3M4o
12bgNdcS/s4fQpIY+yDs9Ts8zuWKg3VPRmi2T1Hi6FcyxZO7DEkloPW8xbFU1OnjkEj1Ffvf6Dk3
TLQdDlZewicI7GHbuNVbyX3Fy1oTmE3eCukZg2YPShaReD9+psra+hUhOl6xSS+JJtEJusR4B4s/
ieqt7rWEA5dDv9H1OrpLakO88ZvUOvZCmsP3RnctBSohfn0pGQuiEQM6lrkFELuPBCKuzUA4oWvx
fwGV+r/snceS7MqZpJ8InAAioLapRVVm6bpVG1gdBS0CGvH0/eUhm+Rlz3Qbd72YBa+RdnlOiQRC
uPvvX7iJ2xJ2RiWLOVoNUJ6+xxFMjlYvEDO7idrQxgDLKWs4v0FNIG0syU9V0owPS0RP1maK6UGG
Wx2KdShrhwRLri59KUA9ujMTVTYg9Puw1GBkadoegELkYXKMhtx/CIJB7nkokhd4fdSAGME05KTG
5bPtDTkUxZCWv2duGD18oOY9/OqFSo5MQzs518/IvMcU/3VMihdpt0kXjkTbPi7w/SSsoOuQpN4v
pZqEidWo7zYw0Rn0rZzaJ4GT1Jw9lsJz6IOmPMEf1Aw7D/jOsU6i6n1225xK8dhVzXb2fcEWnhb1
O25Ij6De+AdHF+kxqMLk3p9bhzbwMr8mziQYwR+T9LhY/G87GkPu4BbUqEqYABBV5vZXaSfzxjdW
/OXKWt4vhrWgHE13RyroNuZt+CY5PYXTZvSZIgd7nSRfwgYsyfodM+fniHt70PEFkgzl2MIb+Ge3
lM1RxlT5V+XQX9VoMhd+mB+8+/PNgRDVXF9qk9fvc1Lyk+nG5bcnZr4py0lZlxbfS44FiYV3pw2q
mUdZ89fyuyzfbato30VG7XXbLOm0TobcWBvZiuXqx/y9gHUKRCTDWfs1CUXb3FeLn/G6+RoumJuX
4GEVdJVXqn2y9ET6BgzzNGFo01ASZj3FFsNIEAxEzo+pdTz3vnQcRa3QxKg/ZPQbwJ2/MDWfqKu3
H+v3R+woxve2Datezcj3cBvhtpb8OtkTfTZlIu35mUbXDgpZ6FjPwk/zjzDKZbNl9rf9iF1tn6e5
Eg9wYt2rswj7ZEdNfAOMpy4FHpaBIoWGDz2lZUQ5nfX8EmB/HSuPFpBVQ7nEuyLf+pLH9nDSDbRY
K+mdrVuF1kG4cXiAlbpcnHIQz46rm/cstjKznkAdPLoiBKPrhvldbnyW2Ljv2m9zUautnY04Rjrl
WXStfP6ReqqnSyb9TULzZ5OtrGZu3+YADN+q4/04F8RGYzpdFEO3ZZNxOJ6NqTa2MP5G+WX2s1Ou
BpjYVepqWtrXNgSphukuDtoUX1fn7lsA7+Nb4ScB74lDORYdAC7QbleTEj3LwpI/NSOOt6e3ya0H
fn1UnXKkUMNORIMZvjeU9fe7arKpXhYVuMG1IVY2HE2pvzoa19aDf9u1PN1qCBDGHyXHdgOBZko7
mOeeM6X6zqeFJbg9x0XXPFCoApvL6lIWkaBqKIz2KN8/46rbUA6HjAe4JiCfEsRrsru0FiQ02lzb
T9DaTAwYNXfSzUgsFlSGP4fuNbad+oWhdsZQfNnNxUlkYqJ5zxoqH6ZjH9on34Cq+gUjigYNOpFa
hvILoBp2mYVPtUpsSSWrL8vd7JW+/8yq2SrCBBMJ2EHP7rJLu1LOD3UuWhviZtOOsdxZUgbv8RBE
LyEXuGMTsn5vu2UQr4gevDIA4yySSZVFsSkU4mIdOzO11VZXzeI4+OgeVgje5mGKZczdoo1s1vBO
mvdyUNgAZemF1klbpOeU37OVt7avZtpEivmTrWC+UI4/Q+ScM4oKHAErpyyUeQg6d+YQ4arhpxdE
3WcSMqkFf03UDoyxKnu0F/KJQwxzMs9kfl+YGOhLJKUge9Oy2BsibDx+fNvgNUxo3mhcoWWgLuri
25B0t6FZ3T6Anjdv9sx1eAhutQdeDbQbjpM49KPoNGSWadwGWlcPMWi6swQ/Q7AQsNsxnErv4Li0
t1pIjgBNMoxLE2fNp7aTkcqAIL83bmlfegGFdVkANebkoz6qsdWX2XIy6Mu1PGR2O364cRu9VllB
qUME62075WX0R+MuemM70/wjYVrk1fckeezZSaBj+P3y0FQ9sAztMBQBc+1Njj0h0jxYvGPE1nsc
7aB75VcQdKvaVeJD+U22i9Tsv8CBpe3SbtP0mlSzeq3RFe4ttVi7KVcjCewsuHfncFr7NxhsCsxr
F1GsEPrVxW3ESXJue4/tsqQrIeYjK5zJ+2hUSqBpifx9EYXcxo3tg4kuJ5qmLZPu46lpsb1ATHie
nxxHYznnfsk9aNxtd268hXE4cG7mYLOX4eQzMdlgJbnUdPcUjgzrkOnrj3SZfbAaCvTHrYkHO3qg
Z2A1sN2CAjJp1/OwjZQ7jVrb8jjZi7VpRZn8tMOM9pwhBJC5TsNhOk0yCD6tYqb3zp687ajihb94
SuNPhvTaX25cx5+d0/jvjguFoPNaq1/ZS9f+8lIx3ddT6P4Kq1Jf4BmOp1IN7A50/2yHIE0eyW+b
yxLK4KFigpCOD0DMGZDsu7ErzFb6Tn/MYwd0XQkSuvJwcPsiEvtsWEJWM9tb25QdQ1R3gY8VFCR1
2m43BWfp7RQQ8CKfuhAYRiDsKslrE0/jtfeFdaINnoGpeFRby/ebD7eJAoJnqdppeym32ZR+J4zR
rxHFF/QRlk4K8boNdvvM8FvPRsJeuXaSJFiPLk9SYi/wFYqp2PSqFKu6af3T2AcgVBLDUZxWDaZK
7BsZJBrNB20w47sjp2Rnotym9aSeToy/ht9JyMEvFtl8H1Qq5lRUKCJBYbKRESzIJZ78h65wqp/a
QFYLAzKQgZtHG6049NEX0b4lmUx3HEnSa93WAiGnzh4JS1S06yvzMZegFe2+dC9zZsJ1MPZoJPQH
QY3oBOqIHMeN4wprq8GSfuFWdQVHKY9qffiOkoJWbuNJD8CzBIvisIIL6qTXvVL2M11metdUVbAv
0thAOIZ3B0vU7MH4hL9IYi+/XB1Xu7Yr+dY7x5EHSCziNSib6lhMTnTBoOauFM0LYO6lvu8894dV
ifpNgwhhEmPMGAeTQLE8NX9CE/eusvE6ezVHofk2KNs5UtvN0IFXIHP2Efw2ypTj8HsrOVKUjg2U
NQraO19FnCWI2Y16UxZ6sjdlV9v3gamJG07RDUfLXfEnsqbz0MWh9+yNqXXVSUAZo002ZyVVhvDA
zzJF+3YES7CCkT4DwCWrI+Pbm9oAWDcJSKhodJEYOdyhSIXJ+DKyqdV77hfMQ3SA3Z7thm1tlSSY
zGh68T4qdMsFIJnP49KAVawWdMzMmYbj0FlsGSJsdxkbwi4BwHwUBS2AdLMERBZYhpc6Gbe99Np3
C4pIuHIVNdZtpjmEM17pP49zydEHVPp8WnJYtpY746hFcBysPNXbwZj+0dZ19oA/XW61E1qXXMTZ
Pmb3O8zaNu92TYbXXqb8jPmWXexBJutKtsU+yYp+04mw3nA8D9cj6uNXUOMS+joEm5mD62LdQ7En
Y+5taaPzLl7e2ADcU3XxdStZitxFrFlzqh2nCfkyRbra5+zOuzlCVXVMT9SmME24d/q+ZddVxQ7q
3gJxygXfrMrULaBxt80PyvtmuUNANQv8FnGj+S7hBVy2s6kn6Ohd2ni7nM+b4Hwa7RpLk+8xGT3a
sfeecvI6lUzE3AeFe+sW7OaTvSTBqZ+HYlNO3QhzlsSeCRf1R0YccWf4DAnPQYlG+PB3/Mc7cSnN
n5UT2cdxFGiH3MuOVhtGdzxGcKu62D4nvuVwpgmrbeyBTaOrW2Kt1uHWa7nTsYTSmmsXFVGVun5z
y5jto3dqoOEyfcji0j+4ITNSKBjLN+QEDsBJ0B0SdxgOjOwstFUBBDVzJDYcXoqfTjNBGBzKSFzq
hjZM7gxU8WSzeK/7eXpucp9CjsCrkHCD9qeXB8kjvdvAmm4ta6ZR3XHGwKFhEFvtOxVjYp0k7Qwe
Hk1VKZg2omGeGW6iIpqct9uAGTEYYqbq9zAquxcu7tOpZiPay8QGWevM+fiGglM+NAzgKUr43OFq
DxRFjm7YPCVdme4K5lc2fjarpyofUorluH3OY20fZOw12zSKeZxyZfRNRLjV9TNVoWDNnqXt+/uq
ytx13BKusr123NG4YG+jMKVBcfa5PTQ2d7TAwsRhUKj9spasfFGJU/qrsOdV6IeYLtJodpZzm7rW
tm+logut6w5x2ORfCpTTcx/k3H5buzvLmvsSLVAg0qaytG6fnlwAr3b5I2XvrFBNfisbvLG1uiJY
PuMh7K81+/RlTpOqxtsq4uOQSoYo3ABKczIbtF8lm3cKletjSf6FMwnwpNlDROUTp9wsHRqa0Ix/
52ifYtPCAegoOHedyRtPE6zhaXig/6S7cpjPtjNYzjtO4dOBqAN+BS/Ork5l+qLTUaPiB6ralzRU
PUxsEM/U0MfmhuPKfUjSpbuuCsSXoSq6TUO3G9XOns3PQoMQTHe1dFcZMOCSGhqFvK6hyA3uFlp9
1ZrwaakMVXh13EXXMQgA8HLF+CW8FGamHnsshXGoTjU8x3f6KqafVPgV9DDQqHoSgMjBKXQTJj9X
5G1eW+k5V2XyiNqDQNJa2UNrF8ExtRc6eaNleXKKKL7YdiZeEtw7iLlWtfWaYvzRZ7bY9368nMcO
No5ZUuzPxqoeLS2mn9M4QBpskvAiwzl5z5u62fqD0wKJ5MUaAKxtVcTqwvUlNevRzJQt+UFqEcZf
5mVaS7qngdxQzdcppBhGZNs/TMU3jhaWnn//XFwsMwyqBWR1Lnv9XBGkeffLRT9PVXSjzCk5PngV
nW1ONXu/AtpsVu6UcHbieXoOGz88/vv69v9Ttf6T0v3fquD/G/Xt4L/Vt5/hmFVf5Z8E7tuf+E+B
W/4FWC387MDzQiXlbdD+bwK3G/xF+CJARA0UTFgapf8ucHt/EbaQYRjYgXKEsm8Jlr8r3IEElx6G
ISgBn/PvvyNwI6P/yft0PeTykJrTm/aOJCH9m/79TzZx7Ditl7HRkN69SZ5N0wy7qfO8DmkhzDRc
2jg61tCfH3PTtI9L7Td7VUnB7mZp8MdwJa+1NQ0I0GMQNyvKpqgrdqB1dLn2iNImzhENfbi6EJIQ
94pxM82gmLSkaizngv9NZXb8ptkvP1TUh+gBYXwJek7pdRThQ4Y5dWnFglpJW/quC3Sy04NiGrCt
0/C+tIl967Qx96Tqp00dOMEj6gieH4O55GT9roKDGBCv9oehOfmMZn86mDec48cadSQfgm6v4Wdf
swS9qQmUsFBfh/kpofRuG6elw6k4gd2IeDQCSFXdRs6Rt2YWogAH7ifDqtKj/54E07DliD2dlzmx
m40oqb3ORtUxnre4LQMXUULFO8vstZ518JLMnTqrJtKXTAsr3GRsG/tqYHtcxWmbrtESktfsdkrZ
0IU7jmtjoSisCxpnvgXjiHmIFJLYu8Hj3HOMOx/ExCiWQq/76ibiqygFpdDHLncPFfcRVFVH6q2r
DeHsQfj1s7S7ed905fjdLjL0cwdlARp1tZ2yaNzIspbrytgTvSyq3Q99L66M6i8wBCu2HV/KTbE0
/brvc4ZfgNk+DllCbnMQ8TuVx+2Rr4TUEEvzVgyu+payJnJHHxp29bybzoIz7X1SKr1NuM3zO47l
u1TQGsOJDSQDBbjGASIAvTh2ABVwpnwzYT5ZVzY6lYzLQzHpGMFihBCGnhjeu9UknhBQGeAc44W1
vrbYfFZ1YKxT7+eMMeYWsy0ZRalrwFrBxWR5ua+dGMl65u6nUfG58dXmnDDPferKvPpsdaR/TTPN
uIk1L1CBbPMYZjHR3Ul269rJ5L0YQVWbMU9pMPUw2/Wk0ode0wfoO4xX8e5TzuJzfy8rDmurrpyr
rZP2ht9Alh8r0HeP0u7ztygwDVt3bRV7qxfys4j6fFtzgaJfT6SnoWSSrgj66S6Rpfcc1/ADc1xp
hlVDi6IB314ewoFKQMW2e6cCM/+ARGPWM+PG27I387XLsWf72Jgj5rx/aDKS2Stv7qw1Vnp/VENW
/FFIiDjLxHyjF0ow5qKv43M3LZwiMXHuSJs31yoJ/XNrOZ27asOyPHHbje9dpdv3xBdFhDxeLWcz
eOpde5X+wf5TPFlV2B3bYjbPHa78tyzP612YBVxwJbXh63yI6IqsIUM7ve/tbb9q7jxR2AfTBDmZ
Ux24pPKi5W2QJSNNUSmWt9QWy3Nkzdk1oZ40WdG7hNcbhsL+tF1Arm0a0Cw1xf49N+Bp3jbWUFO2
2BXxH1ZVR/UGl4u34uZKbri7udWGMulkN9J0dkUxz6iYDBXdrQzH0hTiFahbgzV6MQuHys8LXsw+
BVt6KbKYK43tKDfZTgO2CTHrrD52XSc+4lj012CUk0aPLFHR+2nyWnw/l/8+FsiqDMzn6bGTUcsQ
f1PgTk+1Ox1EJOJgl9CyGKz8yGrflrFSL5aydbvpImyRA2dkPz4tYbJAfZKU9bZz0ljPiN6NtRu9
InzUfhM+UjQZfIhuQMWN58WytpaMgZXEHCc2k3Dq1yENy88ho5NnDSYdVcKhIctsnNFWzfe5Vxmv
hBExD7s3D+2zDGtrNy/zo8BfgjOvyw9HlQMnl1A3zxRteBBsrYiy2i6O0xckHeurnr14L3K4YCZA
fRALHZNNSFlWo7Z+6HypwXqaolyvxi6J3sfKljGfExq8qDznyHfS/qzF7YqYcBhP5uirYlaNql2+
SfOweOBLM5vDUEFVCZGLS5x59wlSoem95rhk3PVpa0wtFCqrZzQoLJ+s3op2ddZ/OdoLt6DoKX7N
rDeKuD7sodCb0GQZcf4OoiaPyo6SvenRqvL2MM+e/1Q6COr0nj/RoslQjc00gF3W8cptcm+XyUbp
lak4H64r7VgXJNhlz3OSXJo6YGUr0XQZfqhbvY9MSLOgbRaaaZPo00O5XXtkV7dFaKc7p+kINyxc
SFsNm1BISW5Tqb0Xt9MePOx0Mcw2H7CV8EBUMq5p5p92Ud0MVMsu5bXggTuHtl8cyM2ZnJuAPPbI
CpCwD8U8b7q5fDMqureZa99baX7n8WDMs7MyRV7cucZ+lUtxj450H7PkP6H2sql5AfHYLO/vMokI
NnT3RT3OxyRMDlYML2px74YhOYyLD2EUrpKmxlUFg7dLg/4c5/XFh7R6tnGSVoL9eOPww2+tlN79
sM43dWvt5yyIz1MQPSRO+6sEEV+r7BioCE3Rnpd1QX8seugdeu1esTR8lj0aY25DgFSlRetBzK96
lYqqdd5UXRDk5SYz31Lr6cgJorfL9zHtRcXxXufLvnA0LW0dpC4KG2ch9mmRFOh8g6Gc24WQOq/U
QEc2J/UA6HKcunF1SHUa3+EjLKCn/2qEzKPP5enmjwRtM75U47B4jFd03XQ3m4lXzxdud9GuBac9
9Krgj7SkqrWpsgDyK1s8OGr6yDaZyHNsSjm5+4mSlW3vMcpBcfuYPUx2h+6j6JfDdEWxJmGpK0Jn
JrOuMwYfyx+zBveVXNRqSsL5CcHkBqOdjLyE2YyPBAwJY7/AXBqGsH53HZ8+ad8V8ABKjy/ocdmM
U6yp9mZS0X6R3Elykg92C2TWa/zoLcyo62jIOTFILIPpRHgLDGcvYcJbTd89zIXEFm0G8+HVlBFN
C9VbTVGFM7BpkX0Yo63nXNDts9FtU3n3LkW2bNKpw3fjOhi0WOD4djzLyGtLWBZPeUg5Ay5sONff
bLng29ra7e78HMc2EgGiQZ2FHCNkagUv7WTBJuh+W4V1FnWKBV7kBf3uJo0PUePl4UuST7DHkbuw
HMub+2i412VUttSs0N5vlxL49XKNf3uXpBDJqRFv0ndRr6bv+c3mnH87ntiHtgUxvcuvSwAIO/rt
jk4sa9Xak6V4n377pxzE6vdu9usLOfOaCa+b1Sp/u65mAKLh3KzYAEb50fz2Zy38R6qqb97tJFzr
09z8XPTd5MubYjtfp5ifFCFHVXivfzvADT/ui5pUvHf8gXaE3vMA0OMXy2RIvpybhzy0OL2+8P1q
Hf82mcXNb55vznN786BNhwiF34WnLfvC2frKa/Z+6/bX9OZgp7bDH7+52uR+MbjT32b39Nv4rvFd
3s3NDVeth7U6e3V+RRXALu9+W+d5MjJL35bhG7tqt4lZ2ZtVfzPcnR7r3dBq/90pfCQJ7G53nf52
6K389jA0N+O+8m+wCmu6mfpRhuq8HQtZeHv92/hP6R5/H8FrfCFfoUnat4yA6azlrm+kt/EqUjG1
cFp3TT7kJ+9+vU5At/7oRDBfben20Z3ikrKyyqV5sgZtnXLyEhup2uqh4Sh9qFvTb3GK/L2XL5Pe
pOCrV/WivBM9/w6CvXaPrYqo8bCN/4zFRZDv/9+q++WWGnNuVU//5z+zWf8lNfbaDvHwtfzzrfr3
n/jHrVr4ruuTAnAcvH7vH7ExbtWKrDfJL4H/T2LrH7ExuqT+wjVb3f6lRwcRqa6/X6stqbioU1fN
v8LkFPy//p2L9Z8nsD3lC+EopsgJrrF4Bf86CbEIhj5SncutX/ndJkevfWgmC0JlzP05EkX7rAen
X/P9mL8+Mkgo//fM2p+zkn/7yqGnCNMKJ/R+Vwf804W+9vpRqclytjiKIdBQzoyvYjBS/w+x6T/P
ePz167icOqRQrvDkvxaCMvnbLU0IQX0Zs4wtjPo2XEFVDHvuAuVLWNbWA9e75OWfHoO/RfT+OZLn
uf/yhW+fOGlBx6YEhvHW/wLnQrzPmiTLzNZqEzfbZxzg5VoPKd5yXogoe50qn8rCmCofIlp18011
BDy2HL+VfrIbTGmxshvw9IAGOwdyh+p8boB62QKb9TD5luKoco2O6sYWVSa+XYr+1HZk28pVxSQv
ab2APoiGC+dqzGemQCe3eZEjBl3dl2pDtIu5jnwZ/kgzgyfd58KLzwzYBsNXFwR+vqXtnUXJGpKn
IeFUpJ3F+paNsDxBnFl/dF1Pfq1uk/irC3v7uSBR7F7KmqvJQeFGbhrVe5e8DX5Yk0/oGmaEedXT
8DTEI/M99oqJcpQPUmzJsp7GBevUiRLIb+qWi0Xq/Wz6NnxlNaOIH0TAduCUuPenvvbW7ahVQNbB
ohkyvf1zj8ALYaDTZTe8Vu2ke0YUtK5DNv0qfIv0EEVXR7PLbJisU8QZx+K9neOW4zyzddYqT7gP
famMXo11PWZzvOqHPjoOXi8e08BzuAO4bJAaK+YzF5X+dArlPjtj7T1k2MQ7i9foXHkjnxcJbveX
X860NRSZ6s/53NANpeZqI+oweZDLMnD6qW0uOZNL7b3jsRN47qFVfQ1VIq6afYPe063mLOGYqIXh
6S17cZctDbUdbcx5TOEHZPkIj97QeMEIRfiDc0F1ia2i+tU0JQX84Ux+ihDXmonZcc0+0m3cYUku
tV/BzMSDPsK5NynHNSkP2uqGjW7GZLcsRXXnhI697bJlkmu1iGAXLsNy1jIIN12vgzU+ONEwNqW9
ZQn9AuIsO9I2lW24KuA0Ggc8VZJNnrUStbVcs5JDbOlLZ22ceGRrner6pxmlA0MFy3ebpHaGPjWO
QEFmf+Com1iteB912U/N2kIruUf7tq/QqeV9Go2IV2RSyXp65hLayfKoUzskyRW5DD9wYOIoN/cF
4TLp0gJmxxQ0tbLdYtDYPEl985rJuHtyCe8ikDgODGI7KFaSFMSG58Z6L2IfdIuIpsMgZluvODZ2
p7HJhh9t1lqPKPTdwyDb+eKkRf6L9pbhrgi1/yanpt54euLqNiakW8iRBGeu3OFeitrdTZ4BEMPv
b94Htoa/0On+o4xiTolLDY/BUl59lPmiXgkIVedoqvuNTcoJpT8Y16MXdOeJk/SrcLp8Y6fJdICr
SVRgGrJNUjfeYW6c4s4ZVXZPNMY/Gt1UO5/Rji2QiOjKMh9zeXeK753vTHcjiPhDmUfJj1jr9Cx9
ykUlyuZDaAzvTizTk4gLnmHFFXqd6zHYOP0Y3TmLIy+Vn+LiQWI5zspJHs3IfQmlLLguNBRh9DTB
diLydem0wwfLQBORk9gtTk1LNE3MqXrOFzxU+OrOp5+L7pJqPVasy7NLo1mir0Fnhn3ipOOmJVp9
CbSrz443IP3ai9vvfROZu7D3h/PiNNXec+bhWMjOeuOjCencS5fg2nm0psEGIzHbdXFwGAa3fsf8
sA9DO9lMiiemuG8y2nfzKJ+7VdtIlrYcdeqLb7v/5mnPX8/VPFUrlruWPIJnJe+dUu65HFsigrJb
drq2QY3wO9maKUi2HD3xORmduZ8WjxcjtZPnvoG2vEJM7e8ia5y3JeYvWYG8ffF7auTHzMhT5Dby
R9hDc0oSOD9Z05b3c9sPl0rr/CHMe/ctY8V/4FkjJceVjKCQaTbLErBKeyxZ+RBHJ+nnFZCqCWjP
Eg9kp+owvLu1Ru0mmXnHgVGATRBYqNU9ollKrpQUeNasVWXHL6oLnjub+emY/vFN5eiSKZNYPWRO
0W+RvYNTKQgxta1bfIWWDRGNdfu4aGNzDSNKCVFlUC+9piF9NlZ0Z99GcooyTe7CcPaPpAcGQM+k
BhRGAnm03PlY2riAAZ4sckU0hy47N3KwMc28R4MkaYXws1dy0AdNXAmlIKXHx1heBF/WHt7HpS6P
EZG8nfb0QyEk7YphyZWkXL7lXIePZA4YaBmbmVJz20nXea+tAwHf6ZDGtby2wcit1JHeLulJPwAa
864uBshz6kRqn+MjrPtZjOsymalEsCNGpZjbQRuD90YmD+modqwfXmE1FxL10zVkSuFV2RNVc0yF
7UXo8IIyHbWBSEVou4B5baWZgk2iursxBcTbUFZ57Omd2LpLgjaFHrjOlNsfmTIYdx3jRz0gFBQ8
y/T9owyHPMEkJcRC5zXOQt2o+FUnN8ZVW6bGXk9NmB/rrmj5JWczrwXPJOhM0wcrm2ftyfKz8pqD
SPjQvmUdAqcNyd0W4q2s5mZcN+5wewQMHXmca+rXThYDGL20D+n4bOMVAUBmTaNRFS8IRUijXoux
wA219sQhixd9C4TX6hdmr5wYVW7dbBtqJqg38NoUyYplcfpVOIiAXBCHgGSdEw+D2+17hsVSyO7n
lBo5bBYuyu+CVNdAxDTWDyKu61NtOuehBMBs1m6UomOXo9BfEF3jYD/m9HmSX7FHexfaY8W5RuTB
rktM+6OHK/OT2qicVGIRqhN+tPvS5e1w4oihrnmrIRB2sUwoJCDXuCk9xczx4sT6FLMK9sdyIi64
aqXnZXTsudWy9nr4PuwXQ8Ly3lr+mx9rLIekr9pHCiLcU2tRPL/qkG1elsRB3g6xTMxKLSznG871
9s6vJjh1EcVdzWGSMp5pRfFTVgOG48HiKIBkjjeGl4KTHBZGmwNn0yFvJlGRLn5h1suCKd8wikCY
QlTTlux4+hgDYjvK0tTudlAhWLSUSn94HnNEhmFxQzoAl04re8MfEd6+Tjodr03dCGReWqQAWIqg
vG+56lOB0DshvgAnUT7ica7irVUH6qPhCFOyLOLfrhau04JzUkP0zwQW+pzwqVwYODJ6mAn1XBIa
KaqXjlJeJguJ7rtnAh6pWOeOz7B33YbFjiHm5sz5srG+q6GrmUFxfOdA5NyKGRbJpgdOdxWqc+oK
tULxJIlj9cbfegmS28RCv0PsTS/O5FqnsBD5qyYU8MdoEh4Ipmmgc1m/jS0e0/Pctv414CR9rpds
HPFv7G6rR8/biwZ1r25G4rmN0w2nqiZXyqh9FO5JdZXu1m6Z47ipNDmLY0vyYdcxHXORKnS3i0XO
Yp0F/fyTfd3cQSSalo3s8GvuTUDd8cp1mZM89Mi0NyOJX7cldbe2etlOuzgOLB9ZVPIZgb0zFmaV
NX4U3BfCJ1Y7SoAXXh29g9zKw6+IuU4rv05H1gXHH0+itwSlj1V1senvjTeyd6fVlHe8a8jcQwba
KejeMk5D5E/qIn4ufMmYooCUQXAkfKx8XR5H5fSfeR825y6ZxMoxS7Gz/4O781iy2+i29As1/kj4
xBTA8eeUNyxOEEUHm/D+6e93dHW7yZKaCvWwNVAooiiiACTS7L3Wt/LCfvT4/ikhZUb/mnt9+WXN
dawqOjDqehnUFv9B8WrpqfWAGni9cnl0rRkO2oL0wkcX5Y2bZojTi9uih0KAL9kYFlPfM/YcDI5V
MesvVmIaeEjJhaivQ4r0Ji8zgxhDzetaYLrRlGhu6DiC1rSz/uKhjySVi09O3zuz2zOBWNn4wKpC
ApzZXbV0dqt/jTpKT8GAdPghGXAe/C93WTlgYDABIzPmR/5MvcUNREhP2fw7ro/j0kL3TKrWOg4Y
T+efX9vVlalFQjNLztXxMrMvs6MLh0Q9wADzJ7n9T8fcL26wr/83x97/n4oGNsY/Hbr/Unt5+V5+
X4fvxfuv1Rf+n/+pvnj/kUI3JdVK53+ceX9qGlzzP9cv05XSRvWAy50Ky5+mPd34D8xRl5oE7mfT
ujJ+/pQ0iP9QTsBg59n8XDp8G/+m9PJrAcS2HedaEKLGIy2L0fKRv5IxFFUUUfVL5j76pOVxDARv
HNt/4EP86nel9uS6tkRcf72CeS20/DoSx1qfBj5MCz6kZ1rwYOX01nAWHTYQntfPP72Av6l6/FpO
ul6MshXOYApT3Jnz0cmL2bSL6f+bQVebzX1c2zdEzOxmKuAo55eg12gc4Kh7+/1V/3qL0nYkXkrJ
R8fW6Przn0pJY1ljR0rRa6UuulC3i7KJgEa7f0ySUn35/bV+Nfv/9x0ymPB7MjT4uD982EYzdh39
LCzpVH9vSUjv/HRxkztt1UFWVsu4//31/vbePIyNjqlTxvoInjeqoR5m08Wd4cU1zkbbBULEvjOR
SL+X4tvvr/Z3d0dJkGoG216E0ZQrf36S8WAVSYcuNLBzGSFfW732HeBV/kBMGHrnIXH/YXTycdb/
h5Lx34+TaqYFg8Vi3f0IAilH15ODkUEC0IovNJNDaWjZBgNj4tMsBiuXIsRGZ8SGtrb/4dp/92iv
LDQPSIcD8v5awPtp2PQrZqss6e1gwd7IfoeO1mM9p/HRXDmW/f7BXv+uX+/TIx3lOuU4NCZc+zoZ
/HytlsoQ6Dsz0IdIJSe7iGj3Vp4LV3dqCJjcEIkZdVtnKlKmu/9dj/6bT/IvdykFBmRL8IU4NgrQ
6xv46cowq+IaUw0iGU7+EEMdQ6UBfRP9u94n7KV+f7W/3KcUNGivb9OzHOqeH+4TNWKXGRmzTdNn
3T1dbZqKlAnOiWd3B+wCbihKALu/v+hfb5EpnKnNMPBZm0w+v97itMg+GXADB67w7DBDyIYXKevO
Xbv8O2g041XCzgML5tqs7pbpfsAYObOGUkDn80f5H5unTA1xtZuRaBd+b0cwNP7tnV0vZ8Gv4nPk
9/5wOcoo1D0kw8brVfFMA7qSu4iW1PSc1hhg/uUg9QTCP8l6qTu6zfT9YW4bex20vFvB481aM+zH
rn5hNlAPXWQZJ1eV2SM1HfH8+1v8OOV8vOiHKaeeElEPgyGDrJHxtiAdJKCXbgUempqtRBy2+f31
Pg4WrmfjgCJe1mL1Z6D+Olhsd2TSHhmhnG+AB5cDiDsSL84jmqV/OcH8cSlp2Fj8dcPRP87d1dp0
rpJgUQqkSPAURUR1Xw53Mqna7f/DXcEngCngCEPKD09xtIgBtq0UbwPxjqyDDsG5eTStK1oQQx1+
f7G/eWUoOq89FX55ySL46yNU2HJqrRKEKqSJCQ7IshHoGWsS2pNlvWsSddDvL3h9Jz/PntcHSZ/M
sXD8XTcx123HT3NYy6GlUbVlBjg9rAbVmuZOoSubSP/3g0PCThBkMELs4lv/9UKibfBKVsoMbLzo
LUH3nnNX9fbyblGq+ges1t8MRL5cWwKMMEkS+XhTUesivRyQrzt1Ki9Jmbwr3R02tnL0f4jD+Tgp
8/ikyYaWNcBwJKX7X+9qjdN8LhyTT4zHuDH0nqN8hnOtHIr4c60IRPEN2f8T0OmKxPj41mh7sTdB
Fo8J+A/S6k9vrXSsyJ2pRge2WtZzj/b+M5FD4r5mgt0ina+CxWmvekYDpddQZ5eU6XSfr7TkabEb
rv/7QfQ3o5Zfx9X5IPnuWfV/fQoNlIS1G2K2GoiCbqFnwzfNtYhyzGJ8MSkw/kNuyt+8X6ZQDhJS
Z92gkfHr9fgGWUMqYQXtvLp9KETEJDc1aaSHS5Rl/0SY/svlWJR02qkmcBLToqv76+UGZY3G0I92
gExDvaaN15+ntp6+uW6S/sOe9MMunwnG9mz2S7ZnmhZf48dLRV1WOU3hBo5eEngjh7aKw1Qb8+G1
15M4OufFMKP4n7D/zhg8MLT8w4Tw64hmiWImYGhR8ZEmuz/n+jB+GlqxDYGhRb+HELhG+ZbrmGFx
W+PMDrzFme8rBnkawpNCE/n7UfThMf/l3j9sp+xRdnqLbihYsa0RV+0WzUDQRlLuu94Um397MZgz
THtAYhi13scP107tpbAqjlOojzAB0QzDzePW0/S1dYfl++8vhiDhV1wejxUQgeQ0fD0V24K9zq+P
tTe0FZGNgX16oaB/oWzHMlLXoDH8xdPNl5x/LVvEk4O39cqoXPYIrwGgiAx7NkSR85A62pvZGiXY
sXwUJvY1s3hve6S5vihmsfhrN1lEdVMGcQ+2p5YsoP5tm7e6XS3iYthxMhz6hLSbO8RpkiB1MZka
GhnVFQfMSCWdEzOvSG5Ht2o9DkPeoJ5H+AfjAQIJvim031MRTKZnJ0ciq0vrWA9V2h8nUkHNIw2T
Qu4Gd5mbjenMGKWnrp4aX2+K/qvq4i4cBqSxFs4va6uJrnMQumJ08ylKmvq2UrEF+B/c4hRIjJ96
QJGWlhWKIlC9iPqpGc6RpYwdLhmKw6okqXwnFzl7YT6O11y/KPs+1qtKUZtNsGlQAiba08gCLo6T
4WXrkeegtVuaRtZznsaYBWhbWO1l5S4oN4rSpsstU9GcaiNBSUw/S9SbRqGmCw24FCBAPArvD97U
gdSXdipSKvfdPPX+OFe2up2ivkjDmZq9/F7UBjwdX0QcoPUgjZtheGU9UN6h6cackzs9EjwBSxb1
4GFEOj3kxYjPLlgXz3O2lpxQe5VUw8YtLbUce0BZFePiS23W8i3pNMhHSyfL63cxujjIc5w+7OyE
PgUYUc1nuqnsmdd57uZTuVoe6UbqGuleetkY7SyYpPz35Gb0AXKgoYxL2643kjYSEoeaYbK3BoOZ
pp0GrTgjzFTtWUurkS7SBBX6IA0nNsM1oxT92YI7dPVA5WNu3CLZFe6Jz7bNb+OKKunRmsbotsLM
FW+6Vm/KEyHqiRnKhX6MP/X4BjfxOs1fulaTNzFEWyuYktZ8m5bCfFNeEsdaUNq5+NYVlvWM2mrl
nN7K6TsG5ut92XYiwhqKU7snTVDRnKszMtbAhh26RffOJWZx1xeY6T51CODW+6mb5KXSiWN7sAyO
ivyxqJ02lbnM1VZzxry/ybMiMzdWqw9eYHnp/CS8snN2cshccfTWKEq35LXXw06mfT+fKtQOKBl1
c/puZRWP0ywK3ofoTDLTRKnXCEdyafAaYb0NeA6AzRRHgtnoh7T2wGDLEYiOtCDisVcybCaZEzoy
aS2lZmwBAvkus055Z+Uiu6dILj5HRpbdxldrdpfHxURdSNiLX7RL/IgFMPsx11WTbUQVx6clgey0
a2NDmeceEWbuu7zCr7m3Xt2gU09K9VJ46wX6cuX6TVEZd8PVKe/lKiuph6/WpSp5Tei6YVf7w5TV
vY/kBdfG3Mv2xxDHrnFOENANoVWLDnuf0Ot7gVa62Q58IRCD/uABaEVWZefIwEz8pR9xBh1qN9MJ
UXe7uAzKOWscf4klHnahzyVeFxshLfgPdNJ+pxm68JsrJijUZ1ljyGgnq9ktbJDEQ/cHZqGP+UJD
bDrpleiWz9Z2gLSqIMQ09XObRopIPNU4uJOFPb6pK/xhuWIgaDo3N52Wam+rMgptq+FW/BrLhdgT
Gp0ucL4/oBP5sqbOXstrubfKFsOTMaq8CQrXiy2yXkqOqqVmFd8dMTT1E36JpueM7hkGxfh2+VHm
Vt1sVZRq0w2HifkzMC3p7ZQN1oKGWJdN4cw17Xyjw6qCJFSu2Z2tcAfxaxSuPX6h7O3VaB9i8RUH
rbijeiOzkOVhaR4GMD/WY7MahUKYkZjusXHsyDs6Zm8Vu+sGGOTLsoBv6CIxd5sRScPi27m1vPZe
Pw27dl5KLZTkZnWU/Rtoe/HYLe9LXSTtRqQ19VR9pkFWto36mmiN4flrI702KMzeuIuRTkyHytZw
Drnx1RqCRgVURQZObzuY8pogo5v63aqBcCWbrtbHw5xMpEe44CQuI/HSGBmZ/gnlAbCB7cyJaOuO
c549Vxg54pBx1VuhyFeYEVBhYm0/dXazj7IFgLe1Iu8O9UlTmLPVMLgn1TfJslsJ6tkNiTUcFzpg
+GiLTJB+lhqacdRXPCx+E+M2p+7njumrDujKuIXdMT7iPqi+VzV0T7T8aJuX0allWKSuupmNun9y
G2QUP+isrIoVfDRfZuw7aGT4ZTDVGD32zmMr7Yp+ZD54eAOqtI1vHKP30lt9TlzrqChrFceBFj5N
IM1FgMObQT1zJDQ6NgAWAFnadkp3phuF8qa+QEnoOiLkWC4CpQDaBc3kMlocKsL6TTrFmeqCcumq
7hyzNNED1aRUmAaKbMTbYmXte94u2i0HJolJLNXpQeZj+ozYqHhIrdG+xznSGgB8MWIvNkaYAbH4
olAtIG6fcUedUnTg2g0ipGHxuxiR/VGr0qFFlNaynqNxuU5B02DFdwpeOyF5Kq9ymDdxDm/U8nCZ
HNCq5fo9olkvPtQxDISHdFkcHEAsGZ9mchG8WwaLdEJ4YlP6sExRBWfTFA9J6g7fY7MSY0bTbLKm
F34EwaJAbLd8tmrw/T9knOPuEbCYSozsTBn7CXg5RrkO4U2PGQ/eZ4mshrpBTPc2dwsG+4TiJg2Y
mmhuc1jumqNmrqu7E2k3oofDa2jflIsOskvzLCsJEG7D2bPKXrxi6zfrK06AycpjA1u9enZlrmdN
gPSrjniqI60L+hUNshMQzMHSLZxOYjDMWuzWpjHGw4bAS+lXczfa8CpGldwKx1u9J3xOU1ps0LXs
4iKlBTzX3tw8LwPOOAhA3kjqXOkA60qZNM3lu5Hgk9bmPA8xg1cBqJq7TsvKkPLedkwwMtQz/ksn
K4KILZBf6xUfppFCH7adY1Ykz5jcDpVpHNgax4QTCHwWODenSWxTQ54Tu8+hozCjEAhh+UjC2o2y
ig1BElssk3yZNgpDDkZ7Q9KgLMq83M5Gd3Gc8RnUMitcZ70qgSEuq+e7BnMRilGxd7ryptLi727h
4THPKHq0JWmilZMHozt+nqOs3o5ZpfspyhF7pJtJH+TUdWwcu4g1W0i4I+6KwGBkyRfo/G3rYslx
azfNcW48dsv6RazN/eSWL+synuAF2ehL2gdvjPs9jpwzzKoXbxYzQsX8Qrnz2e2ju1IZeB7N6L0Z
Y7rscOPM2X61BdiSddAOYmy/23bx4K7pbR2r9yFLd9goGt8brW9TOb8t5QC2rGgJRZT6caRXYzjl
DonFN8ojOwv0z5aOdJgORkQvGen8MiW8nTk92FP3vmriC0OkD8lFzKD5pbZfJlhA3WocTt2kHuMO
woObVd/JkTwa0CB3XpTo1wk09VNPp3WSaJ/7Sn+3On0z0lPFCFr9iFv54tbehUInfyw2kPBdUUG9
Ph67Ai/sihQ0sdmajdlzx0giH7ZlHy/FXo/UezHO+zGet7jXt205f8bMuGFmvWhuc8hmRgcT54LH
ijpjjuVnBz/waYqX6TWiUfiHQgOsEDFzBRvkwGEZeVxyzcKtZXwt3P52UrG7z2lYB5FhbiHyXIor
vi/iO5/7vdU2W44CIQA2y8fRz9Qye7QyTFJvTHYiz2gr4yRoIxwVV+ssVBVvYT/mG8pZcI72eVgP
6XGGDOkFDk6h99rWcxZ2thZ61zZ7aWl3KGphhUEK3SQuP5xYAziH9h1oivlAddrHmXDQo+4cVf0O
fVs4mPGGgXdTa+oCNHFXVPaO/ciu1lC9ZcP4hKvmzkzVfTmtk99ZM3+T3Bq1c54b96hqbce5E9iL
cduVERjphlxcBvGNKjEq2hrw5PWzXqwnRGFfhIh/UA8PrKy4VPX61AEboDBwS7gQCMchaGUTWnoU
SnJlplz8mFdgt3M+hJlJPVvvkYLHSUYfBr4yCoYTscj7llUqNgAUNcaTXbXnSVagtrQv0YiBpATy
tEbpUccrM1V8HpJJ1JtmnFKUy8Nc9eA5yNFci+0qkhGjFFySmJWhzxp4jna7M2BotWI6mHO766GH
9G71PMJtyCMNH5xRwGrPytdGbx7gbhWAt9BxufMpIgE4JZePGtBFuv2+NvSLsp1H0Vs3rdaepord
Sm6+FZl36dYGGHC7A3qznyb9ZKpub7ewwg2R3ZaxcbThaEoYmLE1hpXpbsZuxhBVnJamPpRoFuln
AuubysRHqIIkayFDzE2DXhG/NMmDgTG8gfJ55S7Qww4q0/Fn8JXVwJYcWmccOpy6jXZ6JJPgBbP+
rVtFr4kBnjhbQnKf3rSlI36VGBQloncTT3XsFUGC7MoSxXkSaRijAh56Y79G8Sk3yglXY3mPa1Hz
m846ehxr4mXd0f45yKE6DU7BHNmyL6HwWDJPx0fhLkDfnDtjHOCBrxCx9dkm5KK8Y6uaBJVCSK3p
gMmVc9Pq3kHasGANM36QCdWlvrnxhDveI+macMOOXR/McVLAQOZpdTbg8lEV52zCIMX56yyq5XOV
x0e9INChyrXT1MdbCJk6Z4GSLpgHf0Z16QP+yHZLrfE8x04Q0xuHPmG62zaut4VeZlj0DM1n439o
3PKgWcxgJfgAfzZJrrBEdxEldqko0puwtMRzr6DKeenQBYWnWdvKFqhkUaS2Z1U7VY+Dx+xRoBLb
ZXDg9PIy33B2YNrDTP5lYQwykudHBFFP8equzyTR1JdsQOdVpm9FnD7MxapC/O+NX3Keu2lXYgZG
juVP5Trk5MuW6Fs9dznrg70bRt5RofVq6VGLU8dH8k2x5K0p187eFZ2uyU9xrqXxrasqSz1AZlum
Y8oonnmyXQOmxpKo833da+fiR4K0aP4qDa2KHijTTtlXFG2AfbVBb8zTpNLIe5Oy6s9tgx1wo0kv
MvfdGBPmq4+u4btx3Ve7uO8AqCWC5iDnksF23rOozo27pFJ6fR41I8pvFBiG5E6fjZVYRXtQhT+l
zqijaCwRaZda1Lw5AvI6wnKcp70ZrStqvbJsQ4SuZXrjcdBXG0qP7AdVgmAvTK2JtKFFp5Dle+Bq
kDSrxGXzbo6a2tF4qJ51vcBZrTfX441lSkwW2VDN2hdXXqGbaL0jbSMixLJsHNOlvGuj5XpAU8X6
XK6KySb3qK2XgSdK7WBWGjJDGO7ZG416hW9wjjWx08BvfJZWb+1JqccFskKieKuXkTlXtVG2RT21
BllqXjWEGgVGlYAMV5Ah+IQlb9K3TD2/aXlp+dZUaj4ZBGsMYSJXWQd6gslLT+MW4oP4lItR/1Sa
wAsbBcRBdn1xGCbdfR+92bjlL+j2dREb71nfxzdulK2PbC85EaR0BcMsWYnM0AGQzSjw9/OQQR+0
ILIi0W3hU6rufdCLaAnrabQIQvbKdCGOzczfjQoJZgj5pqtCkwPZNS8OkTCGNA7C/PJ54A5vC+wD
dHwGPFZGrRfWSQJ/qcOPnGz7UemfEt0pz+3c17vcLkBjNaazw9JaPDXs6D93JMRcH1MBsXZF/YXF
VNfqU2yi9b5yrgN3GpM3hhtvPFcIuFu3MLeObqU/OD8PQZw64EFout5Hi+tyuBi95jAvfbFi4EOB
QEkZusfQdtVNUprmS2c1nwQwiiJouiT/MsLjCPTG0MPIIWeIrXP6nMY0gC/FKJdoY7aWDXRwtK6P
zPWCvFMu9cQMD3mBv+OS4Z4GN1HrydZSEaFSSpNJdpnzqGj3elfoB68fzIs3ieQxigrtgTSr+Uc9
GKQs0OcXG4OPGRSYLUMcL/pz7/RfF1ey1SHNhmoN7KIK3jERDJMOzE7saznu3Vi7oyH/kqtEoeWk
QGMlD1ePrYkgvARKGuTLlRhbbmhkv3aO91UfbeMAKXMzsAuak+Sc5vqNMQDmMxEU4m/ZcOr4ilv3
GT3Ao5kRzRuloxN2Et5SurAWxK8iocYyMXIfMdaGwOQAqo0bva834DvwlaTIPqkTUePcN8gUtiwq
IDFKSCsWlCWMLI+Oq16i2uErkLDRyXTxhzLbNHULT6OAJ0qeiua7i56h2TTrGy2KmWOhCZ0oLGOp
F3cWgnVRIPAf+h8aKfOWVu2JV3p1BtclarA92a1Ndjn5P2PmzY9uVyG+nGNJQaXnhZl2gzK4+wH9
ZpOM6lsWz6c8AyARZZipWIzXciADNqlJOF+qrWuoFxlp+6ZB0b3mUYCn4sV0qG+t8xlF5VbVdnJC
cP9tVXkRViq9LVyX6N9pZtfDkPPTsb7XJm6xLI9U6X/Ecb8FWLjFXl9jl59ndJ35c2aVqGkdvfkc
k5pwsdc18uukXwMN3YJfdx6hGTYOq7m7B7gaYPz1Toqa0a41an53UK184pfBIUuKqHf3UcczXKnA
YRflqIzKquldN6+afy3J7unJ5qF0izZ0h3pGvVldIAXTMsQYDfoTAph0rK1pNg9NbJ1iYjaqrDjD
eAo66rNiWJ6XfL4fRfVYpfUzXeq9K6pv15JQF0FwXKNxa2RFSSBJvC9Eciwc6wiw4cX2oieoYAQb
xfVFVPIWh+JNv6RnMHYAcdqIGrtDwP1I0Pw69PAwr/GxjhdtAGygjgJ4sbuSjgJ64xGyenyyBu85
HwdfRe6DwUfTOet7kbfBXLU7oMOXus3OSFG3up3dpB3HcFm3F3Rznp8WHjjZxYJuPtafzS4btpGz
ALOYr8vIvIuifvHZbeETsNn6ifJz3DBKyWx+wNPy/crx0EvjDsroE+vaa8tJogJ762N4eGGa2JWe
+ZibXemDs72MTnXD633qk/FrJOVrBLJ+SCJoMJ1zbEuiDV2ZnZqqPeSZB2rHzIKmWF4oMRBvlEIn
yUqjPxZl9kyq1qtsVRSIBJ5Ki5YXKqezBti+xl3JqcsMMSdySq1c8rdrSdTK0DB2Oof9lTNlz2VX
78ZO30MR3Nqu/qnFkrM1czHjP7LvtMyrwIpTQemQMl36TnvWbNpHVLI1H8Yg0gCOwwW/Y5EfiqR5
M64A5dlVD1bB6pyu2nPaRhdCCDCARGzHKRqEU/wNzmXXQGYy3CCl65/0wnet6ako5CdtpZMinP2K
oVCACFo5fWmJcYGzTm/pK9VcP7o6ylkzrfKw1mrHHHc/e+np6jdAaBd4s/c8D2YwthJc3+qPHvvo
tQnIGdhq7FPjCcGGQ6nUzUOM4+cyw2CSq4vqInjFi3nGMbufpyVYSQmV5nMfJb7tdSjlm1BWzfNs
AotguJekaI627yVOEuaTfUvhsr7xHPd7LzmjeVa6t6cK8461Q6V439gKTt8ACQOICtvmsn4nhzVE
dsf5JKc4qG2d+mtDYRuewL3QxNZpqGIJ5vC8qAM01aE2j0hZHtdpwnZzr4MpHWbXH+w0vH5e9TLt
XXv+UeSPcboAu77FEnTx5gjSrXjBLgGjbzkbU3NhCrdhSYgl4wSX7TVxmTGaU3u1YidMk6fSoMKt
zb7RZOe2jHda2d9N3Sd3upPTazMvZ+TbQZnfQ+F7mibwMFF/ckuKUUlOZ7GGD5MC/EsfmEnpxbNq
m8nRnqZTLqJjPEKnyqM9Gn4sKxCPRvZp5gqJBcE9vjGwTnLnlUAmZU5lKanxLJObgxdF05tDOzxi
uNxyPPc7TAZRKjDq5KHhZg8JUClKe0djrkJsRbd2VdwUVXnUhPYJG+FR73oqPDuvmXZmvdPs5kA6
xV6BFzDFVw3v2YBQf97BeDh7KSXwbqGPZYeV85h37L605CXJZ+CnpOh45cGRCxDK93olhUNzdiqy
2KAtcF+piyQYYNvmdqa9tmjODb3YLZvGE7j/S1PUxzZq9mnega+Mdwm7xCwuN9nI+VizbzJbZza0
sY0kOIlBc7RROOqSJX06IkLYZRj7fNj9uwQeBcgm7exM89UqAKQqKY+rcVZL+1S4GxYiBg/Z61t7
7iGwWnRY8/uh03aTavSNCdI4AHczbsnFsO5H0gOOnRUdxep9IqQC5hHVtEgN5g6ThicolOcmVVuD
bt3gpnCnYw4RmLLy0G1q46AK/S6PrE8mwBPFuds0kAGytmKwIb/Q3iaU1t6ULdVxyI1nUSzDlkOF
OhZjHoeuOysgOOqaSjXhDvDJvUt3epXOSdChYD3mddGuLOb1dOeKmQ1cNldedxL9FGErmRsnbOc0
+6yvhrBCujxNReNOXyp/6c36mIplvHcYTFtcdZTeG4pTPVZA2zt0cTbbG1OX5UJVs4rkppCdHAKT
EF0l21BLzVNlD9mX0daqR2DtYi+1ybz2ThJS4ad6PbD4m2Get9rhqnIDSMd+t8j6hppoc7sW3bPX
R/K2H6rkvm8lqeTtrB7idWDq5EWwT0jT5WJ7Wb5fe9Pb0JJqL7HLcR6NEqXSWjLcnLh6RU26Zwej
mzd1bjXRsfdcQ7s19FRQ+Vkolb6I1WCpqWlJgdRZCyrYe07b+fLIJDw7gZiiyQptodSNu2rETNO6
XnS+gFnnvPPgmVFtEhslymNKfZ8GPixh0OUe+4GE0A/kkLm4zecMGyAVGopEa2Nbu1SO+d3q1f1u
aqP+Iekrcwgcaiy0nDnCf+Pr1y9Va5LGOq/gOe0uqmlOeNBH7SU6jYOa37iGemsSsV5s8N/ggyuO
rA77thZKHbvBsW/WPbRUqHduFGuHkaLDBu+uU/pOPrtns0mK25UR8ERDtAg5wK4nu9b6b11eN1/T
ZV1pQZTSfMzc62k30fvhsUVbuae4y9QSDbEN8z922TzSBb7LZ5tPqs7m9DOJOAxPUZd7Df6hg8c+
L7/Bx6eivrretskI5aFYScHNoU1yLUo16khDpN6Jplf7yWuLW0XQ71NDZODW0cqr3HL8AbznrZ/1
O9mz0BsOp1stBW+V2M5EYxG4zNzJCLpRlBwpHcqznEh0MDOcsci5GryoGhFavf7VjCfaW3llh1Qk
v0SKT08REBRmMjc2zoBfzSszPtiZoJ62G76izWr3A5uoYIyb+VhHQ7FNIVXtEjFDHE/cA+GVLvOs
/WmQBChIOcVsatASRJ3d8c1rFR9kbGwMlVTApQAXDQ7RBtg27y2W72EvnS5PL3HGIdE3IjlDcylu
Aeu/QQcjMYvEvDZXAPkbcSo90qpjWA0c/nsQPDxefHs/dGgwHu78Xa/aYz1aQ7Bo3U3Ze08zJOag
ntkKpfq0q7CVU3mKHpPRq7bwbo5py/kVIzmDpNzYBrFzQKTFHlg1gLFuYqFIGwIK4vnNKSIrrIVq
tqZBWK2CZ7uJyviSdXTgnF7/1nJwD9FR54HEEBokKz2SiPqir0xELVyaTHPDCEQ+ckSuO+w/pvtm
iWi5OHF/qFX3rCW1vimabHhly4i7S12JDV19rjkn+67OLtOOOFE53vx5NrU35KUmDlzvuxVr5yLn
tCLXGBfkKNBmeKztDfoNP1Xee5nV0cnzGmvDOVM7QWJOOBk6TpAgaKiS9EKMZMMxYWVzYtO+y/r6
B3Dg8+rqg2+PYI0Qfn6Zx4TSIUd1oq5pITGlB9k4PZk1XECRR9I3ofNSADH9bNXSrWiNbe9S14+b
+KL1+tGxx88C1ZdfjNlXNjOuCNmWznInZcEeqKU/78QcJGYL97bGaYQTC6baRwpKF300sIIWGWfm
dN7h07od9HYJ0dH1FBaov8C/J+6BYgPWuS9Z3TwWtRkjKW8iQE7+gG5pDOISU3/udBhM8c1hmoij
Vx3tyEva0JkglJXjqNV8HihO3JYk+Hy6YvN3qylIq18GF7a3Kgpe4Myxr8EEnqkmZZMnq5k6dOt9
QkDo7Dx8gaGgQU1rVZspTYG6ig704fKtMTbahjiMrMPBOPaP5hiJDUKC4Rinkwy6qbf3KHhYyEdD
gh2W7Yu0lHNPCoy5SZlrMYBO3rstFx1ruwNVDFNq9jwYYIqpapBvAGxxjDxmwKTmgOOMnNgUll3e
iOsxHVfCG56v5tCj9IrpFUKGDaO90RyI/g7KOKxyVs+gZc/K9gD4pt80dn36L+7OZMmNJDnDrwKb
k3RAT27YDhozFoBaWAurC0VOkxdYViGJTCA35IJNJjO9hs466aCb3qDfRE+iLxLMJiKBLpCVMWLP
mM2MDVnFiEgPDw8P999/hwwmuJkRmv/kGlsedb67aXbPprFJLLIH2S+8pUTFFiDtuvSQoqA5g/+w
Nw2voQxfEMafQY7UjZoz2+w19auOFUNnkoznH5rEinFjuUR5NXaBCFtjGOXI2myHy5bfumwa687l
Fo7jCZG33mU7tHzKUv3x+C4hkj/IO1NujHgJXUjSIscIsxQhu7DneTT58YhZhxHkiGsrC++w3Nv7
+TYDHzSN17RxIFqvnedUtbxNAy256YSz+UVMFoagdziGvyHoQA9oZM3bcc/1nRkEYtdBtBqTiQjc
G410+rsm3Gc2/CPE8gKL3ltmcBEDNAAU0kOLZ2iw0EffvKDsgQfxMmhyZKLu+dy0vBvakW0gTBsv
b4LFqncbo8L2Zrvq/BK2tjzGxiu+XvNT890sbC0mKeYFb7WtTXjYz3FijYRGm3Db0eRimXt9cGT0
syE4MMi7dNYiP0EF5dwIPnehLpis9XB8DefrhgsDZ5N3JjzuxHH6XrDlwRFv6CgzN+h+tSZ5BlUV
TxoyQR/F5TTvx3qXvLzenHXiwbbbDhIiqFYOkX93fdUx1xREjYz2DKK385kZ0dyB4PfqZoGjCvc1
UoKsO8+y/nQ9zTaDTTweU7DTaW6uukEX8lU3dZPRAsIMcIRbegacrUDZ3Rmpifq1tvPgPIMV58aY
z7rU4/vep94YJm4CMb3mA2QatNgIlxpZs7XZfdyYcTqZwthOqhamhqIuqOcEGVRt5G45gucxh49H
5nKWjzTLTD+Ow07TG7TmM/d2CXFZ8ww+GGIl8zieXuNVzUDiLfzWuwwH17qAyCub9SHJDbDp8cJ6
Co1uep8s9VV6Bmv6NB16WgJ1YScChH4OsWpK6HdLtEzchKQaqBshgRpuI8y3Ne2SwLSo524TU24R
N5yH3vi63V7xT81svfGfzOYsCWg8HfdaTmttpb2PM9Ad780IFvmh3zKj+LzpG9PkYdt1zczpbVrm
6q02jyi81ZZLb3E98zmosBt7EW/FKPXcd5AqbdLPsbYkU92lvSovo57eXl+6nXU07sfAY62+tga2
ep1ZJoCfs143XuBHdgMswLmWg9OiTpkWWDfWnAQ2vb289Xzkz7UkGeIaJuCajNZ2NoGXkuuCRGXs
vg3aHqU5V7T9mK9pKZC4zzRvi7n74V21BlOaMriXRqzRFWDlepxMzJj3C9DXlB4ii06HdDeMrNMH
k5ZQ1lv4hMzt5QacmX8OTLSZvwWlZ2kDN/X9xaXZ7i7m9HTaEArZLhJcxWXaW/l3xsJ1zZSbAwjE
JcEwM7skCgsz+9Lz9KjfjINpTu67N20Ok3we5PEw9cBJ8KgjTpTcjdur3vgCuKAF+8/KaDvz6Xo1
vpp1caAuWknURGEIKo58Orhqt743JoBptucUu29zDQgjCbewD/ScJczDtq59WsZ+EMOYkfba71iY
q5+owZBLIgQCWoNztENhl94i7lsl7oqzAP5hwxj3F8baTe86qzHu12I5S+YnJpLB3mIiAbWmrISH
qGDgrhR7NLchQcsM3gvXXb0nuPqLO7U+pR0q8lPgjn0rcykz73buXwYjCxj114qP3axmGzrktgEU
2ayWIqU81+GecYFUrmH0SA0jpR9c27torqbhIIVl8iLym+13VjvoDbxtKzoBvD6GL29TzapTztYj
/WfKQOjpivZlPg26+lq2iZqDlh/NP7aStsl7iFASNITzNU0pLW1jjV7+7sOJDSpYKdGgNqBnWKIA
eh/Y7gdzb7VZ0alB77mYwLBJpGoYYbZm79dQ7reHnW7aXPW9KOu1H1+eWq6PECIXU8OQplMsrHX1
ykZvtn7U7Xq96WBB98SfaUpCZjTSAFic0cHVu5smpnaiQuJQhw3qEruUiJi6qByuzAh7Fciq3tod
xOvWlkjwRm/DGmmuwH1976dRqCOo9GC5ExzylVKMzRpeJkDV/qBrLaF6XcXNVhPX3Mx4VaTx/K/N
+XixffvynIc72TLNNvWWlk7B2UF5T3ccWHO6ZPgozwYOXjf9wAGiIZ82g61luuAi8drhiTkPz2rL
tEQNHwUnwiZUCjPgn021Oc0vByB2O0BnzBkojq133vKnrbOl1YouSSu51z0Qq6fo/I59rgX1hIE5
ogpbEB3uK+4Ya9XJdaYe6/ryhmuBV1YYbs7N3pjeXCmwDsuF4uxlGYt6BNlKUO4CWsFskcDuUP8i
T7pNko3ldi1/oOE/nGfEhof4ShHxttQ8YRGOTdWl4KTbpppeFLfKU/EgMTgXbjDQSciSf4dN5JGY
U9qf6s30/OXPKtghqt/FgcQQtDiN1H7LkwHgDTyPzrwDbbZu07OX7o5gWGKoaTLtbctda6PujCK1
fGvAvpvG7WdB+j+kMUJ2otqlqBqqrIRdxR5gDCk+F60f9rc1DvKe6W1nUEEtoA+74o5I3ItNrtMi
h8D2KhzMgGV91GjPS9wNN5EIWhj33N6li9eyPsti+t+8A30azPtA1brROTgzd3kV8Kb4ZCz97Xay
XcUBWZMlzZ5oQA/Vzo2Rt6P8fAqqOxyYMMuT6gghPBoQWjFP2Lwju2p1ja5GzBzLd1BYOIN00Eus
OBise70tiDJotXVevkH30xS05Imb9GCylgEVBZQgOjYBdpDK6UzIkZgx0MmBNaeFytKb0nYiJgpM
aLFz4rvEUNK2MVWXXh5dE5uOHaoYPOIqtDue6QERvVh/2HTm80+5tfZP6OmxD6I7BUyXtOeh8qxy
S2oC0beg2Q6eZ2dFeUnH1/kYQowQOo/9jy8fCqHz8idR1YYrwCHkRoY0VNbEQM9MKuA28YCWppsM
krI1tYyt1mreuRbNAfUrLQ0C/+eXJzXEJ+zP2tMAnmrUhFrClhNOlmfNgA2YUUImiFzcBZj/dxTF
bcjvQ8LQCkJsrOWOkjlumA+ok7j2BYySVwQ4RindQsjpEizRNpQrdMLoernWABjq0Qd3bf1C/ch1
axPRRWMqOjTEi/jE0T0wInj1Vou7zjL5D5tTWToQI2B1RGBxJfw1SNNlGtxD3bf5xV2ZwfWCRgCf
tYXX+pyuxpt7I2zNqGFYz6lDCJup7rwsx6qmUHpK8BnGjA58tWa7XTFoIfcNmGdBWe+Zy4hgTweE
JrDTyDrfgn3OBi9PV1V/Pt2gUBi+wY64fauf7sGklRLRygdQr3cvV/PpynaT8fTE7VPVSCFgvoVT
xuWDI14RsLvUt8Eso5IAgozZYEOFzHUANmyqtcZXcGl/X4En1CZ8FH4Z/wfCCm7TynReG2S4toW/
dD0OmmAfjEX341YneHAxS2Kacr4swoMd4+M6mtnReVChQNUKS0iNdXiqQEOFrg7ZtrmanVtWtOhH
YZafsItHdov4L/cddavC8624gXkT9sA8zejl0SZ3DQX45tOCyoHnlz+oqLeVjrL4og5Mx0IT21D8
yEe5NbXoZU3790HHIu/n0tXkbB63tLTfnhrcqnR5HbTnafQL8QNew812Mpi70E+eWIVwSaqr6FpU
mKOc3ALVMl2X9wudYTZ8bNTuDLpah9fTxrtwiflksQHjQTgj8+7dA/u+caP2Y7qkzfuJNQhNqaxB
eGjQBRjc61anIokmsL4O7RFXg5gKUxJy7pRcSm8JClmDFhJHi/gSnR6ezJYX3bBpb2mm9EQQhdhj
uD1FcVFxHIW3Sj1xl0tEnCWcOXlbtp1sDojFWg/g5ktu5jC+Xcdgv+BDG4dkDuELW2Chhi+LQBBo
74tgNyv0SzirGIhetdI1itqAKsyWKJkMzl1teb6wVndhNHtoW3N7tth86Gznn2mkPEibXRSmRX7R
Svtdi+iLu4HrY9ybhKtgEJs0bG7N7mkS9dTFezmj+gsSe9IMxjq0m6s15GzGiTtJuFx7u1cs3QTp
pfN24nKqnkwLAswt/BXrgdkEWmT1xvCZuZC1Tjvv24Sc+902wMlgAyx6nobNEzbvYHIYbHhG6bom
OLP4Gnm3Qmx4FPlaZzBeLnSYAwN6VtB/d9iLNt5w1vM+hS3zgo5hH2fL9akDXDk6MHYwt3DSDBx+
fKiqnfBiCnsAAQMlowyGqtEFucwm0AqKHprEgZZdawA7YIcsfDp+XkMr+5hsm8Tt5tr23cv6UzFZ
xVLaXK7wRGiGplf3QNNDuLtXYMh6xNdvx5TGDVivd//yLAdKWtAFoaC8b+B+qpLNNOEpBL0L2zM7
vr3N4nxsr0jBP9Bua33igyp3WfFB2PQ2RTs8o+D2kPeV7o5hvjBo9GG4mf4x2q6n5IPGW/dtj6Dv
oDu2pic4KQ4mhPcMgnTcfZ0t1QzxlN2r4NfGc/qDaNF2sJzODTshmH8BQMcbxKSyzkOrRx1nIczv
osl7saWf1Pzvdwn1ajT++7JUwWM3hAo22/ycO8nmwUlzP0v3OwzckwTOHqPX/dLLAzWcYubHTez8
y5+e6WufiRVMvSjcJ9ET/tlvHFNivcWKiuW+NIBv81X5hJGb+k+m2etg0AlS4vTB1fCnBnAaOrPs
ft7p/STcQGJcwo7s7+Rv0x0RwMvftpPky7/z0vJ3oimaPtT//s5PsK3ga9BzQLxYTPR7//vbdHHo
6bSEwA/hIoZx7Y8mA/alrhK0f0IAPRxkC5YgDnqLj9wXQqf1E8Q+hDnaguAKY/AHFMJON3ddLX5T
ze85CQZMk1wQUPN2uCja/FcWAn1AdJrUCTkAoEQXuPY4e3vG4vfMwcuaru40iJdlPWtgCm2HL7Or
EwbEdWhVZCBOgyDKafET4ar9sb5fxPpqfr/+U0cE8vhEqKXge6pYgw7mkvMmHls88Yii8vM/lgyE
W15LBtZPxKN5wqLpbDXAAvkUdIyferxteUxAi/RdOvANB+W3y7Xvev6kuFY9Jz12+/7eL5RH7fDn
Xy4UcWuwdI6K9Kvint3N/vXe/Yt07RYHfe+H5cEvZvryz7984uHk0lzld5V/eek5iZ08u5viB5sv
C72zA+7nM+Idtifd+SLf83UdB87Bb5v/0rD9TZzkaTmOkIkIGNcd9cLe2o1RlnhxOZYYueg1XHfo
q8SWhSCsc+1B08R2/HKcYq0qhMtaF9KgBmeo7lrfRsmkIgJDgQiu85XtZeXyChGYCoa9cZ7sUHZV
dVOBhr0LKjJo8+CrK9qf8ZuTcphCBCJ3XnfUkZ1PvMabxH4SRLC70cTgRHLKPx517r/p/I42SWVU
A5es7pLfUzHnTIo1N4aBl9iZI9kIQwTB6k7yVyfNGmd2OC+HKoTSUiCUj07gSEYCp72c5PWiBp9g
h41LB0rsTJKGiMkpUOnHPHxqXKVMMpGGhx2XNIlwMutK/M1T3rjNU0kLv4yuQGn+9WE4Gj58GA7+
rSG21knCxoF2kvoltUGjX0GNB39S4Te8/FnHrtLfnO3DC1Z2or//5/sHFKrP+t4BD5GvHyh7EumP
cSX6dmhPJCVQYZEvEscJhfKWeiqOswgifP3617kot87ae47KcQqzLKIddYcd4U1ljXtcrsRpsOzG
rbegNYF8V8HRWH+mL9Z0lB2YUUuBGe0jiMT2G28CJ/GepW0FbCZohX9XUpiZb7pk+nbiPT05lRuX
Vgsk0ggnnxj/xx1gGigQgS29633/vHooCbGFfMbBeZR/L3pGBid+R3oq/KAD/uZzVRMgwqnu05dP
/kYVeBPiGj1nFQXjcXhw8X3nuGnFfYEVvt5Kh5AJxk45RmEutJZ4vMpq+n3LvIuSzD16xIo7otbY
b8iUcoArcuDo1hTEKKIP27E1m3jgB2bt++SBkO3KzhE0BY8IVs/S6aDabQNAqso8/xq73pmeH2ca
9EInvsU07C367+Ho+7y3ZFU62Oq9L/rm0z+JkkS6W4h3yQfqFaMKxZfXKhjH6w575kCskwflQMWr
4uD4f/9qz6IUwRaewqWTbJ1ptPRCSSQiDqpg8XYlIHNoEF+xeAoJucSl5YqmO3WXO3DCwE6kF5yK
p9ZVQo8o2ZNsK1C4Ie2NK4dDZGjrCqG/dZ5dWbYiQVZ32HPvwJ3uKAhHnNtJ5Bx7Z/LWqb9monPP
TjmOOHpdBSf6wnvigqzEZnoKdu6CdG6YOpv9BQvK9rpbd+EkxKfkYVXIgSeWLF3RgqLuYvtJRBZY
Mg26pmDcyzzE5khC0LUDnyb/6hN842V09XxgHAC31JfDVWb78mpFI7m60n3rJBUF0wVktfawhKJu
7Y0c5qKMq/7IN3a2rGiDpUC6NxSe51XXRD/0y79fH0Z+tLTn1SUrkPGNh13PnJBYViXxYqmQc752
gqcoT6blnhVvFYGRqqsct5E/QSblQMW4IpNff9zQrkRiWgqOyK2w7eXqisWKlod1F3vnZK6THEZT
BXay9thRsrJlW6Hiar4XEeZJubxCEirCvvc8XvOpLee3VETmHiJuOfngGZoCWyFOtFMdWEBN6u7b
qLCaiRdK4URDxatjFFeys4CoFCx4afOgSySdMEQTmNqSWDkT+fIwVCQnR3B7bHenrlyjUGNDxZX3
fi4S4JJzSayhnOb1eZ0v4dlrL5xOIvnZeBg1y7/bXfmAc/WM3vWBD5aLLWTSUmDk6I/BBeVME1mh
VbxqRk5STViKar26ikeCy2lEn3FepAyd3qInVP3Rd3G6W/vZmVRfesD2VPhz1xHtHCRpg5EB/3PS
sf1xsS4R/P1HjHRNSXhIfoOCJ9abcMolXCqiOKcnN3aHNHwJZAO1S7oi6bY/rK5iXC5J6RQJTHbd
A3qW02Fm4pUDCREI8FvdYfuuLd1iKiz3gxPnT773LOwJzl6DUqapdDQtBSa2GLTxT4OH/j+XUhAy
UZK6A9mVRHLGUfAH1JZ1RHFtlJYDieWK4svawzJAkWks0kthoxR/OXIxj4KXUd+OncYHJ5lId70o
Mqv7BYOZx4srk5Rb4LjrjjucbuKsHEaIoa1gscNFbmcRJs5vXOQ4PpL5aCtQk2HiZYk8rIobfpi5
XhTLllnQcdQV8iMn/MIOKk5JV4HXcGE/yYdQAOnrLvfCrVj80y7C6ZvkUBFoH1x/rf1f/ydzGpP/
/ff/uFrSL0o6d9S+15/g2gk3kv4eSfPm3+1a33hPVRdAV+Gy3zhplLnSTVK0gq6rEqy3IgVLwc16
C5hnaqfPFeiiiouECGOUZbI6KHm22L69kqxwUWBQV74EkiqDKjjHsJlGz9Wol4IjcWvn2N9q/ISK
8fqn7TbaCjsJnKkcS9xJuooU2p2H1y2NqsK0F6PKNwYlaOU0r3/a78xl88xLaXBRDlfI4hAA8f3m
5wGfXsbRwUdczvL6RX/BbRxgeMBLKhhcRAvkUGBRElz36I0Ejs5u3DhRJUKjK7j5R8QZq/gYFbD/
UV5B0tN+pb6IHyP5EWIIMova8v31P6PGYxT8+l8FAuE++fW/w2dPxjkZgs6l7kSgkL0KsscwFWj1
ox1uq8bOUIE7fT89OIUq8lU8g+fgOxrndio5ArBA1BcyJT1exY81WgqEPCTMAJJRugTp9ll/wZ8O
/G7IlxQM6wVP9tNKuqYgbKw/8M6GHp5vFcmfMy9pPOK+SPkUCA9PrfrHBQALmOY/YATwKCaV8u0/
7k7sENl1t2Jfk4SfQb3i/l8NwXJmZbmkNFf5k/IvXwxaOr63lU+mgoPZj9LMbjxUcMRKbJ/fGNEq
1AapWO6/8PQE6VLdO/GCQIyDCyK9YA+Rz/l3P2Avo3AikLTlEgvX9LT+no4T3CHgxJ7m0oohsy0n
er13ek9UI5CHPY2YOqadL+isyhoeEWgo1f2lCoC9zft7gPl+nhJe8jhLUvxfwZX8hvTtk+3N5IEV
+DxvEory5Deegtc59YNT3544qVuqtjhDKtLNtxtbYFulYVUs2M2rm6bArJ6Rs3Ekt89UsNY+Xl80
kfdMhW89SrzGDYWfkhlREbjjgMtZNhXOOkZ62rgW/zN687CvDrqK1/5VSKbaqby4IBwtJ3q9pWZk
eetgbKk/6ls7lk0DlDj1R73eJPQarpozXbCg1r28d5CA66iS6dBNBSLePTOOjK3gSF/DoTB3D0Wi
4Fzf2HJykJ5D9eUM6MKODo6IYCGpu4OAXEjKV3RZhctIvHjiLeXS9oIZrvaK8RU31TOtIid458Ry
8E7vKNi6e3xFQNXHigJ0QWxTVxz3wHMPFFkFfv8edhgvjkmOSi40/H71Fz0CD2bHmI1yqMKx0BV4
Qo+u7VWBnoah4Fw/2jPvUNJw9pWf8PrL5NH2iHaX4+x8LBUrJsom3MKqdhgqLNL77ZNzRBwqENYf
PCfjHSTJQ4Wpu8pA38RfDuL+6DCxaQrkfZ2HduoSwNrxTEgzdOBfLv/i9YoyimEL8TfHbAmkair8
mltvMgFDOLTTrFyu0Mcdl9Pv2yosxDcVu49cbx7hoh8REdXOcOorSBFw8dgbu3FNBtAn6Z7OxZ8e
vMlUMjaUAMOIfTKadToa8OiBB2qS1ZZTuTSJ6ZmCN7SufR85+PLzvNzzPw88O9rwzPEaPwMls6X4
OV2FO0V3lrqT0k51EjX+TCh2zuvPk2MSEFlaLRWkLNd27iWeVOAIG57WpklIfbnd203faz5TO9hM
07wcTyjzlzkU7D2Q9+mRkRXYkhs7ztyKN7ITzcn75sfFg4DL7Fgr6saE9j9BWMu/SQz2TZI/2dLu
lX94vYGGycEjMFikEc/s5IkcaDloca2Xf6gzwzT3fDlaqsJvEqslvCu5eiog3QJYBr0eYU1paBXv
2jt7aYM9OHKXqHh+9u0NBTil2S03bncZln96/Tb2K7onKEDrG+2A9KTMUqPC66B7cjHucVCqIPuu
u3LojaqsSSpqs84Z9pmOvDkxTD/K5YS+CpDKJax+UmBQV3Hjv+WwVLZRV8EJ90Uct3Yi0thVAJMK
ELOomEkFVkVyHmm1Xl9F7qkmzyKR3JI8HkO0GamrfqOsce1lWVqY7Ttn6cmmSsXbYEeIdZM/y5EW
6L7rL/+RmjtvYk+K5T9GT3YFIqOicPmRt+ROPn10M0qP2UX69NX/GPbigwfNAfRhQE+KyoOddTiI
Q6iAd56BEvRSlymTqXfU2Bfd8eoq2PvRizMoUOGzKLQr2GJDRXa2TwaV0GO5r4UTowKUOLJl38vo
KHD5d4dsCPMNQJ1cPsQqEI+78fGUqIfxnWCzL5WWCpYEwmIZxXtMIJePmjT+VPCo4GztjP/+wgUR
+0nnY98hH35BQPw/5ZgLrq66Dwqe8V/P8B+CJ/IoMdnpMuwftxE7YrN/wI1IpkI15NSmilDaGWmV
CtmHiircs8TeyvA4FRDYPsF+KT6mIjTWj/yoWlKkIpA7fMajl5FIKkhLd/6xqAerFBepADae2/5c
5CWOOU4dBX7TRQ6kQgo2EOYq7fzr36kjoqjE4iXVoHdJ/YFFWoxIiXSH6qLv2Fc7/TpG23snyctR
imifinqz90leXSwdFctpXi/eD1QMbCHGlTbOOF1d9OOugWNMlHUvhf2vEbL8m4T7LpwIH18StIr0
60OeVnLRRbewulos3lsydRqda0/p274ch9/upR37Z3I3EPEbz75jJ3/5PwAAAP//</cx:binary>
              </cx:geoCache>
            </cx:geography>
          </cx:layoutPr>
        </cx:series>
      </cx:plotAreaRegion>
    </cx:plotArea>
    <cx:legend pos="r" align="min" overlay="0"/>
  </cx:chart>
</cx:chartSpace>
</file>

<file path=xl/charts/chartEx2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strDim type="cat">
        <cx:f>_xlchart.v5.5</cx:f>
        <cx:nf>_xlchart.v5.4</cx:nf>
      </cx:strDim>
      <cx:numDim type="colorVal">
        <cx:f>_xlchart.v5.7</cx:f>
        <cx:nf>_xlchart.v5.6</cx:nf>
      </cx:numDim>
    </cx:data>
  </cx:chartData>
  <cx:chart>
    <cx:plotArea>
      <cx:plotAreaRegion>
        <cx:series layoutId="regionMap" uniqueId="{EADEA303-2A27-4AB1-880A-2600F7FDDE32}">
          <cx:tx>
            <cx:txData>
              <cx:f>_xlchart.v5.6</cx:f>
              <cx:v>Ventas</cx:v>
            </cx:txData>
          </cx:tx>
          <cx:spPr>
            <a:solidFill>
              <a:schemeClr val="bg1">
                <a:lumMod val="75000"/>
              </a:schemeClr>
            </a:solidFill>
          </cx:spPr>
          <cx:dataId val="0"/>
          <cx:layoutPr>
            <cx:regionLabelLayout val="showAll"/>
            <cx:geography cultureLanguage="es-ES" cultureRegion="KM" attribution="Con tecnología de Bing">
              <cx:geoCache provider="{E9337A44-BEBE-4D9F-B70C-5C5E7DAFC167}">
                <cx:binary>5Hvbctw4su2vdPTzoRt3gBMzE7FBVpVkXSz51u1+YagtmQBBECR456ft1/NjJ+XbSNVqu3fHRMyO
OA8Oh4pFAsxMZOZaK+vv75e/va/vbuIPi6+b/m/vl3/8aIah/dtPP/XvzZ2/6Z95+z6GPnwYnr0P
/qfw4YN9f/fTbbyZbVP+RBBmP703N3G4W37859/haeVdOA/vbwYbmuvxLq4v7/qxHvpvXHvy0g/v
w9gM97eX8KR//Hh1E2/K8Wb98Ye7ZrDD+npt7/7x46Mv/fjDT8eP+t2yP9Sws2G8hXsTQp9RLHhK
sURYCPj34w91aMov17l6hkVKGVecS0xUir8sfnnj4QF/ZksfN3Rzexvv+v6Hz/8/vPPRCzy8YPuQ
fbJAFu53e/Xu4+v99NjC//z70QfwwkefPHDCsXW+d+nYB/8Vy3vjNzdf7PBvcAJlz9JUsFRhJFOM
MD9ygoDrQhLF4QrhXxb+5IA/tZ+nPfDg1iMXPLhy7IP/evmf98Hu/XhzG+IXQ/wbPICfUZpKIVKZ
Eiw5SenjYyDTZ1TAZbiq5JEH/sRunrb/1xuPrP/182Pb77L/vO11qO1k/53Rj+UzxIUSKUdCUUhF
6rHt76M/xYQInApIQEiQL47/dAL+xI6etv/XG4/s//XzY/vrF/95+2fG1ndfDPBviHyKn0mBKYX0
goik7Nj6Eo4GxLzEVBCKmFDgnU/V55P1v7ufp23/+bYjy3/+9Nju2fn/AruHOvjf/p2Bz56hFAL7
vrpCdkcMKuvDyivJsxQphSmT4vdpP/sT2/kDy3+989j4Xy/8zv7/C+L+6i6OXyLv3xD24hkknFSk
ijGFFcYcksoj6/Nn6L7pIUJgTInCR0kHtvN///tb+3na+J9vO7L850+PzX61+8+H/Xff83/Yb/7/
Y/c/bkG/NuT5zXCz+9jJP+hCv331Y1gBvDi69VuA4FO2Pr39x4+Qxz9G1Kf++f4Rj1L5I19//f7d
TT8AUBDqmeA4hR5UKMYlopCu5ruPlxSUCKIABUHblDJO789KE+Jg4Db0DNGUSEh0UFuUVJz9+EMf
xo/XsHpGOcJYCSqRgiSIv6Knq1CvZWi+2uLz3z80o78Kthn6f/xIFeyg/fS9+80KCt0DRZIgRWAP
mLAUrr+/eQkQDb6O/88w8hLx1U87lySFrHeIjmG9MGym5BWpIBmXmiRJ5c+Kpenm2z712L2f42JI
o3uGlX/O1r52URe8WdDlyJxoyywZ4H1y127rNmbY4KQ87ayYSKX5KstkpyKfxa3ZEmYXPVHWx0mj
rVyoJmadfk6KkG5Z2Zg55maFp1xitwWXnEmb1IPJsO1paXURF1zoyldtuR9JXGeUzaKv5e3cI6ve
pjGE7sJjW7s+DziM/OUcQ5W+nZl3PNVp2XTuxjetWT94Hrz6Ra1M0EbTtvXIaFYK1v/WqybWrW6r
NnRIT3NfuetyTSYwOnco9fStIrZFyy7FJml/CVWTmPfGSk9mnSZGdYOWtSn8GzwjV70sTVnhi0W1
IYiMlTZyebH1Ro6XrHJz8aogrZuiDtOg3KkLiWpS3VdtXy85mteh/IUniK1vynqm4ufGMOzDxTp3
dfsh9NPQXCF4m/HVgJdhySbTsfRNUYW5L1/UJdmEyVFtReX0ZgyhMSMiXdYXCMUm9rqFZnI+V8xt
8VdhcYFSzV26VL+sg6vGfdraBr3hoqb8nV1M8C43RYjyrOqMTS8317L+sG54Ytp0kjWnq5r78QOW
joaXbLaBn4l1JfLFGJWpN50gXnb9vvZkEReVqooiauI2HoQemmXjL5211O5d06FF6iShd41Qreq1
Scq5+Nkua5W2ehziVJ4PaW9M1LiFmnTgdmirbs/HYF13KIuF47MmDkXyrjHlGncba7k5r9xiSb6l
vRovJmiw66zxrRtrrZqakLxuKnLdJt1CtHNN0mo1NHbcWUrCkNlmKc1bZAq57N2IK+a1L2IgFxvz
dft8iMqup2JI/JCnSrI179J0DhqJqVyflxttbNanhlbncGo5f52Mk8EnnHVjetP7qbc/K9Iu85uq
nFuRC7cYdTW72Bcup6HcBqlZPQ/9orekINM59EnlfIHLekERa2NxvZ2lJU22g2nlUF7UwmzruaBD
aE4g+Lg56Ugb1WWaVFNT6RbNBmUJcobteSI4yptlqF22oGYeM1LXhflQTiym+6KOc/1i4RudDtQ6
G/YL7pg6VNNa4vONdswe/Igq+XwY+644DFSy+W1TCClO4FjU8SypWb28r3i79YemQMN4rpRFpU74
Olqrxy1sRQ52reh1EiZaeD3VLJJsnkTJgmYuzv5cQWKcGu1jWJqLOimKaV+Q1JA8qiBxtsZkiXeM
dsRfrI30zcErk7rcTlsKS7UoiLnSKk4eny9zW6dOl4ovdL+US+EyPgrxPjZ15zISB34tynXtqF7d
OC9XbRjXJmp40WW+aWnYGNGCD6E+53DQhxMzFVweHOr6br/NQ1P/amxnwvsZ4CE/j7RL+qzsVD9e
oYLg8VTMrA0k2xxhxmlSELm8XWY838jZ9uR5mP3k1K5RqN3AOsNQrT6TTKyQbZQg7WEjAhKBRjPt
tBKsTEftKGnSfBahcu9UiLi4FXPR8Lt1pqwyFwNh1VCci3KpG5P3ZkHCXTGxxJgM2m5RxjFPxtDX
bZbgVranBnVi3ncu7flLmQ6zzXs/cFPp1aDUfCDRQX3QVGwTLbUQU4TCQKQpRBZFaTevt2lzaG87
IP4u2l626CWuRoXOY+uF2wk7Q0JNsNwGrCc8ho5DchoxsFyyaIQrtVIS0o12Mk2C30MtSZot452Q
/nyrt57eL5RIddm2hadvuF+ielEs2KvLyAQTLTiIMvPaD6tIpwyO9Ng9r2trC3WhmGzjq7nqpr6/
aCaoI3E3NCNf+pOqbZfuQtpmDFd+8+scd7hdlAiaDGvjfy2UN8lJkUzSvOqUFEWj1aoCOyvqahiG
Wlf9WNElj2nqa3woW7LyLU8bug5dFueJm3xgtZPo2mFlO6IJY5LmM+GuZtm8bKV5AfkcXk/buG3J
O0iQRu2AlYzJbquQElnroqpONqgO/g5jljRBl8vsuMvcECZT6q5Wg920721dYe1mUiiwRjPNgmej
h2RIdZyrpan10rdVf7CsOjFz2Qvd1HSpJt1tPrTbPgn10p0lJsHUaiqpLQ5O1qh8g0YUZA4uc07l
fU86fmZ9U8qf6zmNJtFJ2bZq1E3XlrU67buNVzdpU4ahylgB6ewkdt287vyyruy5M2olJ4lk1Xpa
rI2iN0li3JaBv+bpnNbLOL+OfjRr7uuVQUMCTVJXZktRTe1by5t5LSEmE4yL3Brk2B0UZDu9rt2A
RB7gHji4BAWzzIeQ+HrweRDG9Qe0yk3JAyfj2uNdUgU5eXi/UcQMyvp4gWdXrPXpOlQzTXJTlrV5
P1TQobR5WaxL4LsVUgATeqRkHZCuC9lUt+S+uzvHXbshrLkQVTnsUDptVdjBviMmn2irT13nE50c
vm/UHjRySqXANXPCgZIA+MUREG6PGjkzQ0sVUrQzTl7hML2kvoRgJQYd0mLYMlxJ+7zC6X6pxlOV
tFlbiH6PXV/qopJTzupITtrAZD7jcjpr3Xpi6/ZqiXLUDxrkJ7YKxOzRTlPBpQBa/J6/Shl6vNNU
DJGxpEM7W6L+DKumzCUu6ndJWXOrZ+7L628vCA37owVThJUCnp4zzGBVfn/9QY9retJAX1gtu2nB
6SmOs2n1nCZNmbHRpwffbsOlLVo4at9e997kD12SCmB+KGcKQZuOCAMW6OG6LTasb+qy3zVh89CN
LdXLdcTdeZt26vDtpTBwrQ/XAtZDgt8ppxI4ccLZkfvJSvuxcUXc0W10mR37U4xQLtf+bhXLaxrH
jG9rJhufJ7ObMmGm34Jy0Aiusv5OKB75N0UpcMGAJ1J4eUyROoIUXUhiJ4yAVKp6u4duBO+HhbM9
WsyqcemaTxD+D0P/yL0phuSGJJNg5JQrhgBJPTSzr3vTAMLqdhU18dpb26g8KVL2InQmueqq0jO9
BBnMd97z9+sSCmdOEakUklwASnu47ra0aaL4kOTJYMhLsW4rFL4eOqrUrPV52w94344rOvm2p4+t
CyANVgWOhQIu5MCtP16VjHxqx7JPct7XeDc2a7zqFN6u0EKWXbJN9afD8xlpXz3EjO9Du0Zbms+i
29c//3nxRcn7qBH96/N72e5ff71o75pXQ7y7Gy5u2uNv3q/39av/Epvu8fRX5ekIn38SAP8AvH/z
4p9E9mC6r8Lf74D9AznnARkAt3zG9pwCtkdMKiooohIjCPPP2F7SZxyyDYbjKNln8eMLtidAHacq
JeA4KOiSU7jtC7bnwJ9xqQB03cdxKuCRX97+kZ+Ayvj890Ns/zj7JPB8yYCoQ0fpVQSCB+xWsS8d
W1/7mJJfAd+3p9GJ5eUDizyxxONY/LIEHLzHMQg5Nrql5GLv06jO6chIe9qndHlX9bE4VN6M9uyv
rXR0xtpyQKoLzOwWTqZRy1Kheqdoza9Wt7aljoTa/jvn+qiUfn0tdZ9jH9SJCtrztqlKsa+Sxd/J
icfMAWbOpi6ofEVFm5VTeV1VAI7suN1tbb3q0BOe9yHOB28x0p71LXRTSQXApbPZ1E5j1tZ+2dkJ
p/m3bXL/7v8qL1+3KY/KGSXMRiBAqt1aF+6tTN1QaGGr7tVfe/yRybd1godzK/YMo/ZN4kW8R6uL
TP9H1fHr9sWRlQHbJa03Bd+XRSUODFXkJJJ2Ow+Lx9+rivep/wkTffTwA08yUfEwA5bd87jYa4vG
KQfOZs1bSbq9Ee43FVCd07EfTqHhnXejNOt+LYcim4Rp3nzbkE8fRGjOHodTXUA0udFXOz6Yqj4w
to3zqVlSFHfVJod4+ZeWQUcFYWCNB1ajl/uk6Ns2M9KrBkDmIF6OTdu6/bdXeTroQPM9ehk4bS3w
mG4XkFuuZmOLX2ll0fK9s3ffE/3eY6BsPn6+FbSo64nxvadlmaPWkaxdWaUTC23Z1Mv32A3v2qQq
tccGrs0kaDoULFv9HHazAQDcsOFK1WLdq469Kzc05UU51d8pv087U6ijJmNr1MDbEZudMIy5dzhh
61zrtTTN/Laklef8O8fjDwzNj5rGUnJsXNJBbpVLM2aCA6OQwSAKs7tve/Lp5A389GNLO8Z54QRY
OviodG06d4aHdAN+rx/P0OLF82+v8wcevddIH2bTpeM44R2COkQ9u15o9cK59I3p494Mc3vSrsZl
AHlff3u1P/DP/cTHw9VkjWNUiRL7Vm5+hwo15HEot2wmMXznCPzBCx0nlbmxxTBv4BlSk/EyAuY9
dT7GyxZv635M+7uxpemFhNL7nUNB7kv2E4fifs7o4Uu1flGVlxWsOM7N2Rij2U/j0gOpqNoMmZHn
QxPWjEzDoBdOp7O+TNyuU13Mqhh8DnTedgi49AfElmIn5sSdJAA+9rNVNFu32J6WYUq/l3WfNhC/
H3t6uF07VStLUHCnqgcBUe7XRE632+hJslsUUy2gjaGq091oWHjtoXDHt70zM950UHXVDZnqGl4c
0rQFgidpFXFaeNyvex+2wb7Y1hW/mceZncylGul3OoynAwfUmsebHqQhPHHRnK6FGE+3RvZ7igQ9
tIzOp38lNtkxNkuo6huDwnxqLTLPoxvcz1OQs94Ca74Tm/TptAFzOY9fQ6a9T7ptLE+imQ6+NHvw
MNYlYlRPSyiyoWt+SWz6Ye3Ln0u1vHHe3rXz9qbxyfOUrTtSLDumkvxe6zCrBO5mm88UM+9T0l8v
JX0reHftWnQyTe5lLdSik8HJbKlAs8ENv1yNvWa8uChG4H1q3oCeQ+Wv37bfxyLw+3NA6dE5WBdR
ii6B0AjNc1OC8NRZXc7NHqMtd8NlP77c5I1xTFt005k5C43TS/F2Dm/J9t6FEpSqNxt3ugH1QM4H
Z06laDIBRPoGEBikFj3IF0lZ7QObshpUsNU/N/2v1Xy2QDNIfk5LfqgSKD/lCaNox6Yyp+J2UddO
ilPHi+ck9udteWiWDw0eTooAqa7VhOLLse1qPXLg2+is2dbsbBqft6XQAv28NR9wfTXLQi+L072Q
e+p74EB/TcNbT6Z9urKTkjSnZHzV0ZCJqshIEp+HusotW/S6wlNKcVWlXW6814Ox+Wb6K596LXuq
of0Bzm84DVR+GhX5Q8D9Me/83g/kuO8vKfK4AhHqpLPru3HpnvN5etvU2AE3PZ0F7s9tS1/JwoKL
zJzoycxGBzJcCEKm3Cp2IJLYLLH45bcjg96H91M7OirL1Ph6tpzEk7ogGqXoV9msozaxe9lza3Tc
+kYnNS41jkHklK0GOgqezUnIUQE9p5n3ckOHMLavpkGegRwHEsYyPO/b7te+XrusTuZLRaDDxuXa
6xHYyQwkjnflhN81bXow5XabzFU21tspryTSRTIAU4+LdyAVnJZq2MvGfsf89L5DfuJlj7XauoCB
V5h87U9dmbriqgIoWVZ5kljR5xHXy1TpebDFtBs86C8mayiZtvO+QGRttJix7zeQLhJsXlWgszX7
iHs/N9m0Vtw0ezZ5Yu2Jl8OchrN2EY2gFw30z/EXhcw22b2qOzwXmTRzJflpukY/d/lU+aXqNLAP
c/1WbQAUXN5MRTIveolAf9RMpxNjFd81/TJbmdtKraO/gPxKD5gRFLqrZJO2K77TQD2d0GEy8SgT
ggRJimaUO8snmfNYosz3Muz9NrnvtDZ/tMRRs+G8q3pBo9k1eIsBhMM4Mz2C2mjP5OxByPh2dH9E
Ck84HB9B+UqKpJvnBVADBVVPk6VQBciRdvvZE9a8prKt0Ek7sIzydc4ngjKbjOXzuFbd9VjL9dIy
BlWXk17z+97o29tiH035+31heZSPKyiSzRDW9nSZqe9eNHjh3p1SXk8EABVVo8WZsBZPV/VYpOoK
j3ZdlN7mzXbQNAGZOYuzop9cnbcANxcCLL4rpnoPqutS+oy20lRkB4MTQ1ecyEmm2xtkydh+QCUJ
5KasFEU1dBNbil+3cyNpepgZdnbc9yOIl3MG8nTl0GkzGV7dFkUxo4vaTZv9DaWbn8f91CRzG3Z8
XOZk29WV4H44qbnrmyRf/DAjyLXVwOy5W0YpSg0Eas+DHifi1jdA/qtxA4RvC1Nr6RpZC912hIff
Ik589Loae7XcFsuUFkoT0EIqddWU3DCR2zBEO+wdNczCea1wNiye5mQBxN2MsxVbhhZFwmVZgKwC
1Zvaob+KXTlypKNgsujOk4FOqM1dKaf+ImU4FpdbZFN/MoQRWOJMqNnRCyaSTW9gxNsqmB2tN+hw
sgkXyXae2j43cp3fhAL4jX4AWvksEV1La20TzqdX3drAbG+OkOzikvnY2WK+GNXEaHsGxx0yy8tF
LpJOV51sF/5iAH1ljocBxTVtd4S0BVc6rWs/NCfDMNYpNHEttBFEq1A3/Jo2Ml2Ai67Lcu7Pu2JI
ONG+6ZPxQsE0AgiDqSzj+L4cqDA2o2Mntuo5SvqZJAdKIKHZsynUYxJzAu0VO7cW5NYXm4u+ereq
sfGvt60st+56CbZdcdaC/2J12tfMYIgCEaFzz8EiyzRnUlk/31Hq1yponzg69NnGAIm9NaQya7Fz
MqT34wVEKNOBoFkPKcmto7Xco44bGENQfGrQqL1TvDOazJ2rDu3EXTm+ErGjnl+nNWhAybrjfmKD
dbre4oaazG+bh1OqeTdS05/CJMyS4kzVoXfhUPd4St0FKcdO+rMtJi1dX5Yjnhp8KNJliyC/3mtZ
2mwAgP1VBVxNbU4ITuikMoclkAG301DXatqBYiTNh2RcTInyLZFynLSf5zgchliSxexaxWriAqgy
wZCffSBjn2RrukLyPxuNVcl54gH73rbJaIzVrVVic6+afqrYVde0IcH7qoPs8XJKyyG+r6XyGOsA
MzJoBp7Odet5t5jopjztO1JaiFIQCbiGWsFDexKHWm7rmR+gkYWZC8gU8yktZeEiiFSBY4D7Kw3V
cIKGpO/KU2NLX12ZrW0Qzls/JWN9iNB+uFoLyVo66iBSw9McGu9xHk6SYksjgQmTZRzbHcdOIAta
Lszs4HcVLZMaPbdbsPQ2Visofled7SAEdnEd1DLugmokzKfErqYyHKZZJiyerhMMGbj9UFRxfRXZ
EoGhXPoVnH5N67i4Jehq82S0ui7HOBcvN5u4JNVkbOqxanXsaVjped9K4aMmG8x5q8PYNf14gSoX
I74sZ7TGTkMFT2DvRSfqcoZmturLt6CH9N2yU2FLWb1f6qFyl7FbFE104WjH6w8w2UDWbi8rXpjX
oHTTxmhlt1VM+5rwhr4gGEFZyAuXtIAxWz7QDQFQcJaDzkvC2owOxr7REoDTnMq2wDD5sC0rEK60
YmJ4DSNF6wTisaVqW3JIbqSxGknaK7TjFdAMOKthBkmd+6QaNp6RsYKSnG1jYKE7Q4YP0JitVdl2
XbaOINLXulsT1ghdDRwYumwUW/zNwzlqD5AsVU8ys9Rz7TT86obWr5ABNZ3plXXUoqxqq3mD2QNC
hxLrOC0x3JmqRey3Jc4hgg4O+FmBKl62Qz/qWPd9uepyqO65I1suavyVQClqQp7Squ45pNeytFxb
U5q0yiUJxfBGtsUGz4BJAwCu+956XwQQ/seRDXpWTgKcKNLQDm9cNaeD0Sktq+TErZUHD4PWyui1
TOqKIL3Cz4rWSvf3Y34ADZgd5zMq0nUGUJV0PSCYGcHAmDtR3PciK1IHA3bw8LSEsJo7VNG7svfL
C0hAxUJyQAgm3pF6auwETFjF8fMOhrhO1rVcEAwEVBwN2VbAYE6lveyYg5ZgSAeA2OmWRDjPHoa/
5tsCynr/W9KtMM6kEXAKoF7DDAK2Nwzfjxhm9y2cD5pXxRRmDRMyppE5+LEFSIbIAJlX19A64lvS
qXK8hAmjAOQ3aZPt7dz6Vlo9uR5tLhMNjAWkekurUF/ZgPr257GIcZ1gGKiqt9uq6QpewuxAUYc3
mK4GlluTEQh/3Tgxl7/AVMuM36hZwnnW1YrU8M72a1m8jr1Lu1RXpNkWvwepvgPuOqkJqtUOBmrG
4RQE9BTGG0ySuK7LYzGs25ueA/fP9dBN0TV6k25rmGYrDJWAVVFZ5FOSeM8zi01lCAxldK18qyzv
ZjBhArr+nsKUX/FLD0IgBM9iPIxzqI3BHEY9gxp5gDku6048sLVDf5g2kOJOZV/B1F/uCoLsqKFN
WOYX3uDGuQxsFNP7xIFDoBp+htNVZlcT5d0vxqlJXveiMZLlbMLtqDRIURY9XwdjgJWMVtj1BYPu
fjihhqP1DQw/NO0pDkmvriu8ChhuaupQp9eLr1IYSGloI6BgTwJNBdIU5jmHoOum6/DrYkxlcYsb
2YiXneMiThnE5ZaOOSw5LFejZ+kUd+uybemr1CFWsx3EwXw/DZSYtIOw35CpzX0EtwmFQ7AV0yvQ
68lUQogPDl+2k6vq2wX0gLnUMApZoqjTrhr6267lzZhewRyGbzvdAa/RX6CwYGV0h3nRUKiUxTpe
eRiL6Q0g+TbWUveBj/GQomZJXoDI7UPMhgijcHfFCprq+crtwniftZvYcHLtKxgCSK+7qsMk/3aH
/DQ+gN9GPYYgEAxmac2SnMitfkcI6S6baWtyWg/o3bdXuO+0n+jAP+LhBwIHDG31FESq9hSGFosX
XsDkiixQd9LIYT2FORrzHQjyNK0EP3l5/CaFdWHEseQnvO/tqWWOvei3bvlL3BvI+I+fDnPTNYdh
K7FPuSjOCpYWZ10J+psdp+6vueJ4OKBrx6XmbegPqYf5H44s5Os+wsBvOvEPf8UXH39q9ZD2xD6B
kA0gaAH3xXYuLcRhTHwBlRBG85JlQN+hg5+OKsSOrLUgF8WE/f9j70qaI8XR9n/5zkOHBEKIK0su
Trvssl3rhagVEIuEWIT49d+T1TPT5exyOWbOc+mOboedCdre99kU71gw8cRIXh+Zlea1qIvoheH+
gXr+fV4Bons6Ig3hQGm2udhJCizRqp4mVCyfmoDtHCDuZBDVmHIPRYwjgAJqxrt0akR0an0PGqO5
5GnYQNCzQMSZ6A7Q1CbWPg+9TnwqIMr48vtXfgZnf/U1LxpQ7pXCKRwfO8sG9giRmb02xvIUUl+y
q7QHGVE8T6ibvPFgYgj1fv+xv14NxL/Eikujh8IF3q5EIVPs7RaiNSyxnb40xM98wCV2IYtx62fa
eztTtuYtlDr6fpKT2v/+6/9yAgWwUT0d3KXaUF1PLRgZ4z4HbKU594h4gzPxJWHAM58QXUxRusU2
7LXz0AlE5Q51INayEN6+5G178/uHoOdv+7exD6CUePoUKzRqca3xFJ1Z9auA0T5fx4FnLrKfagg1
stKoAhh2v2VUAIXqPW/LgtWrXkDzqf/MFzj//5/23nEdrE+kKXZ9d2sZznrniw8AP/y05f142Cbu
QJhvUGmPUM6if/T2Nq79xJv9zb60UH+JBQbwkDz9EhUobbXMFd81XIq0ZKuX+50Js8HjUCEE7ZB4
xnrZdIbjAZq0aKHrIFtH6u1WT7F9oUbzwnf55Vl0Nq48/SpFBQkvoBP0wnTZEhON/N4qS5KerMte
lewlfdkzk+uSqfFnYgG1YnHUzIwgkUB6SWger0uIvF9YIT+Qtb9PLkiLnz5LXC4e2Si6oUojuaAP
zb3QpUzKWr9ja9lfT64u0DO0fQpZ0E0laXT3+2n9yx0tEOJi5TBLh5aIGUehXh8gtAcsPaeRcTwL
54In9AxNwPkIIYxczAsHyvmhfvGwlzCe8BgffRFhF3VbnApPbteDjUG3w9WZlW0DRL0GE/JfPeDZ
0/TzqqFuU3SrNZYt3E35VK4sQVP2GFPZpAuaVuA9ad+s90UR9C+s1F9PTCiqnn5k2A3UU5KVR14K
qPxpXZm0EpHOY27id3j48tPvn+3XxyYU0BcPN4RQllLuQW8yesW+Q5OSVoRMqGI9m4XMRFiX4XxV
844DDixOov9Q1dtZEYlqFNpBAdYtjtc6oWyOd6jCUdiqWeTEK+cX2INfD3bkX+xasItYVsVbvCPl
aqoslJ78EFgefwA2oXss1jO/ZAASvf79O3nm8y5X67TyCR6R1duNxl+azMFEk/m223QSENVO6byS
6NytT/MLxeQz+/Lf9DYQyUvL1iDeOZjm9wPgomz0Gy9vXcNyHnnFMdKsObK6rVEix/w2QvWU6SUG
rNFv/Qvn0693KQicn066qY/JbGVZ7ju/mLcrOUMWDn7b8+3O0nB5Ycb9kmqHie/iECSeqHovXPgO
wofw2m8DmerVvA19p3dxC+ZXRaNIGvTdL+wVz+yMXFxwEbFpaL1x8KHDsi5JEVGanuGOHa2BbHhq
HRO6GKAwsdfsvdg46NBd/cLecV5Gf9+okOrx9J3KdfPhfOSYS9G40au4dhOQbTSbY/bfTFaA6E8/
gESKSNlwnKZknlJJcGgWaNN3VpfxDWCB5UAWxV6oIp+ZIZdyAAYj0WQhLNzZoZhzP3RLtpZQTPrW
e0lO9cwLY+fa6acSZbYDqlTMjN1glL2agXbeRJ6/7X7/tp7565e1h3JLBH7jbCUwWL45G4Xudg6W
luWFiuKZ2X3ZhWwhvIqsUCgeGR9ywI/mAODrOjLgWeoBXlFppjHpq3HKf/9EzwzJpcAA0kNu3ULi
HWxrbkdn9lYWU3uQcEe98EjPlK3cv1ixvW2Za+Ke71TvB7dQFBQnHPplPsDimcIhNx3CmTKw0hby
tyqCUcen71RAyxdapmce8VJL1M+AeQvnQ9bZMA2uPrI5DYU7LWYdXniLzwzbD4/CT7Muqv2JhDLg
O6rb6f0Cp8yhmyXOw57TjIeq3C3jJo+2mcULG8Nzu9IlQzoqOArXAk91Zi8els3/LIAl5m2hmtej
UGEKn/LHkm0c0omA7plu1QsD+uuHDS+1EKbc4Ovq0OBAuVQmG6Vur+AKheBMh3tCy+gQ1mq9EqvX
vLQFn1fv37fB8PJoYV2xoo9m3i7QIeQlgzC5iZsGup2J71eQbWgxYGCVg4a/kTGbhLp8PRR2fOFo
+/WRHl5qNBkRjnYBBHBiW4pHJcPPCxzI+dgHIjP+uKVb7YIXXu+va7eQn6fxT3PJaDuvbkO5CMDR
5vC8qpuQgwuyxoddlKnuze9X/jPPFF5+TuhVbUgwZ9lSe6cZLsErL4zanUd6lsV07ndrOKo/sz6e
FdA892EX2/KixDLROip2xSD0vaupzqsNDrqObt5NB89dGtNavXCm/bqjCNn5zf70Bucw8Aswhdhw
pAcUx4NDsQ1clMJg3qeRUmZnTF9kvSg/0mIx+9+/z2fG7W8QyRxJutYoTM4UQlJ1lToCRB/28dSU
V8tM1xee7tdn0N9kewHQdSBAfZWrsteffBJO17CJ2+mF6ffMnycXuzWVyxyawdQ5YdodJ+a8K8K1
a/7LP+8/HZtFt4urhG7zQnbxdzBh/m0dQZP0Ywz+Z935Px/T7Xnrzr+zqP4y7px/4V/GnegPBoMa
4C/K4pj452btn8YdHv/BGeURIjc4ZJpPQjnwI1gWgTfFyLiB9eF8gI7/DOXw/T8EHG8cvsYg8BHz
4f9Hxp0fS/OvDZ4zH6F1SBiMYRyES1Rc1grCwkVtQQzmy2zWMpckEj0oQJiq5xvEEPr20YMOhVxF
rQWjQirFt8woytznEITo5xJcbfRxopMs8zH2vAlgxZlrnOJ+4mtKnAo+Tj7vPuNoWKcdgUtgrpJJ
xuDbiEdon4AeW71XZ/9wnMLnZrckNEEI5+IoTTSkYcmEeQ0q0XzV4GvUAftHqIIcQRAsMinpyqXb
QV9XRh+hQCjig2auBm3KyFgvOYefqjwJhH+gavQ8QKjA5kOWjZDY9ynhBdThSzsuw6ENJnCxiS1B
DF5XAZzJb4qoob1NJl5FvZ/EfhmSr6yFfCQrpy700mlei95/5TT0bjdQnnj1TU8s1EnL6HdwXktP
IWsAysRIxiwLFgry9kZMrOJ3kZtioXI5IrUFkM88rPX4pUYSRygPJSre2L+rWOnZErzVRGh9NRpw
hhm88q3ewya2yXwKzBjfgbqmJmua2Y9PZqvUkqiwlhoWXAx2QiWs/WBkMf/SoN7ms1RqgnJgLpto
HHOli9Yb3waNW8bMn4tyTFQw8/qqKWQDnR0s7+rY08aHcXfst3Ly8nHw1u1ALBRIiYinNWEF/rYd
SrMLHL+BV2MYr62O++G2qZpwg966cfHnuIK4ii602vbGzba7q6IYtXUJy5tOI0snB6kB6g1oU/tK
yke86jlOkS8w1qmw4DRBEPNQ56KxYl/OAT3/rituUd7hZzZoJIShDTX4oVlAJzPnqzJvlknJRMVm
7vZwT6yP49Boty/gXPdSv1xmAa2sYADdELsQD8iCibr6CPM5dHzQBUl6XNUWeOk6sK3bW2/xRwVp
WSdcPeRB4TMbpkFVj0N7Faxcyypl4SYhpGp60tQfSs3qJuvmIaj2fkyke1wU4jCSAqbg6tDpuWlO
myqqd6qeB28/Oh11+aqgMcghiDQfhs4ijEAvdPkYWhlvCV8B/UC9WzPEiEAykYQjkkY0K/06RzSi
qzKLqv9+nHwwwV3fR+JkwgmqaWipIIp1az0dh7hp131rF9d+6M2yVXsSg8+HBSQG9W+8UekMnjT3
uULymUzrtt8gFHbtSvftPBcft8Jz6nUUFeKNgznUfKq22njXcefNn+pmXqa9dlGxYOzEKqBSttU3
qevmvtCD7rKo4LCtow/wo1wU8NruIe+0nzYCLysUGTzEeId8dn4CawX9HnhBYVOHlgnCsA5jlNpi
C+Od9sMQ0SjcgZydihoQ5jw6DG8PCeg+CqfZT73Fbcu1LOL+08gG2UMhtsZRQsKVRxmcDLNNQJe5
RGwkuiUGihD8tzNx1vIIkg2rG2Kvl64tBSoLqMnSoovFtJ8ru7Uo4Kr2a1jKugQcznmdbCgdWULJ
OsUH543VQwdbkZfAkD9+ElrHzQOvfL4eW+jFykTRcKqzZWG02K/bLM13ifADl/FlG5p84ZHw0j5e
oXnvon4UWVeW4fhmGJDJgUyFKm4RaOPVLo091MMJxnko0tiWiANZ4dTokqDGFnq1dGzY8pgNoX/Y
StKXeTUW2DigGPNBWjQ2gswnDGMv2/zCa3Zy6VaeR9IV5OCFBJZCLyBxn+q+KvTOCytXHZRpC0hS
FPMext7n72JbQAAjinEVWcQd/17AO6XTol5acX5MXkKeXkAEbxGzAAHOGjfecd3YyPZxXWAMtXUS
1aHkTl8VIWQUeQg2Pt4F0EvACyjVsqZ+YHuDAISl/zz7JVbg0nQjS/zaNVDazJEorgzVi8rsCmAl
qUdgyqAkuq6+3kA6VafSgrt7xae2G/Iwou3Xwc3bdDMw7XtXeOm2TsZ64OuV7QSfrybXVKB1Og8T
71SuS+nBGuULdWc3sEH7EeiXOTLS99hgOR0iaCUGjTlAYtj+ag3TYaLm0n4vY+Q3JNCpLm1OoYAs
8m2L+iWbNHSBiPjgeJWNDKJlX0Qgy7Cx9Gd8sBqXFTqNYb1d681/LPmossUYddsputyHmO8yj8H6
XtcjX0mu0SfN6VIY2C+8fl3IF+WXnkyFKaGA8Xo3ym9riAYZDKouv6qFzDJZoZizh01vZdrGZd3g
CPEnDxobnJzBNoDZcs4gwgWiI7RZkoLieiS6x2ZdElL1KY4b61Jie78F9doBg17tgv4M6h680pAg
XeF61T5e7NQV3Xi9TqKYv7X4Rs0b3ftEn8LY0jE1wTp1D56eO3ENg1aHrGe8XpdEK3alBHKLcH1s
atuaTw6vrj5JbNM6g3il6hIogO1r6MoqB2auUG2GBJClRfNd6DIvWainXEYdU7du8sl0BU06/WZ4
ZxHG4XgZ52vVj8N+ipHWNeeCgA+96aciiJcHOUruta82VkfkrobUfk6ZWos5Y3MwTa/7AXLjRNva
9bnmUGEnXTzHSByCZUuk2KVYdwQjFjR5hFSkKJPd3PcP9QDpTp8gcSswGTw6wSd5VlDiJUJfm0K8
qggEpBEERr5vgiJpdRhNCSyH63qDg7Rer+pg6ZsbTxoiT+Uiuu8T2yIGgVi4Pkyr8dgJWs5+ggAS
qqUd1JoezZkZkF80qt61Z0sBFL3pqqC33RUIYxAJkLuhTdcKFUzejJCHvWlUF083E/yc/i6Cuqy9
HxakrFSN6osH9Kdrs6tbf6vSlg5l/b6HYG3ebWUjJ8y1uWQpQfbT8EihRav2Eula5ZbMttXtmNfG
NdG1jLuuTCtWrDtS87MfpvQtHteFc0eSiVhh78vOoV4YUc75X4Qe5LhDmzci0q3ail7sIpxm642O
MNAPYvGjDilZCgq4xkdJjZIQknGsI7Vgm2tRDI63pYc0rzRal3l7W20Rjb/3Qdlip5xUN4rdgJgs
8x7C+vU7TAcLQt9iji0P6hPDXyGVRlb3o2XEZogqInG+hG0VpQz/YKkaJmNyOxZUnuw2snnfyrF+
j9m9JaQIIFmE1qeN0oqyatmBpmzaL2winc7BPaElbtzAJigrNUKakm0kM33vR/FCd7C6rPQO0oPz
w0PEObZpa6ahfaXZuoZ5oc8N6LC6hh76GEk+6YaIc6BRI6xSsLXxqTh5nWOIZAIiNaRdGbMiYxCy
LRAA2gmoDQSC8duYrr47UMBXRT7aummXlHk2jI/btM7T+8iImWQY1jqA1LcScy6tFTU0oKXo2oxA
Fj68tcYi8y/Z+onRELUlifhb1UUdTlRt2+26bFsyP5BxwC9qWBdOaEeH7TDRsKOJLMhYHhs+cZq7
YmiWZHSBPyVIDvLlzmd+8M4i2k6nfPUmrA1sXP6+JRON4Z4qS5VO4xZAlvy/dhZqrB8Zk4Cdnu9n
L/Pi//0r/+po2R8+0DgofhFWCfb0zI/8q6P10dFC8o/WFEn1qDfxo39FUdD4D7C7iIuhAIfQdJ3x
vH93tNEfnCBiBP0nsqWRsy7+o472CWAJLzHIcMTCwh+OsPwAne1TuMM1SviWl02OBf7QU39GnUD8
FI1V/Cfk8Syydobrfu6cLz7psnPW1qtXHLKwD7TVrRQlVBc0vA+keP3TANz9+Rd/DtdgwVMQluNd
U0QXnQOgaUwipHs+fSYcoIMXjwE8QDgQwxTpF62XWu71Jq87eb6TAOB9ztei/CRqyeds6Wpt88EN
65zJVUQ4PpvWILmSaByrbRhAg895qyZ0J7ECMFcvAvpkrcNdABd4e2vWbQgPQU/r9eQtm2t34eA2
eRhXRfWrSqpwzE0RLeSeoMCw+6napm4HvTC28ABqEZ2Uix5NGrCt0gevmXq6cwUrzSEusGFfU6gN
5E6v4MHyJep7irps1u7arHPIsBtoWBsh6nXRwfrYCVJKUM/tGJzGRaYnNc4P2O7WIR3CaG2uhd+5
LVuHEhU2uhG37cQ5gi4fZlKOkC167XdnGcQhVo/1lJUV8j2OCHkj47fVrwUcqZst0fa04xDdtw4h
TSiS47p/EKVnzF3La2T68RFhltfwGKBpgl4Vis8RReZgYROVwcpuxIryI4MrRnmfEQE5QySjnO/2
4Cd5edi6iMO62CHz836AY4Ld+QySUCi6WvKV90jo3M3LsrhcL0GFZIWuX9k1p7PsEiY68PkVMdC4
r/4WRbu+6eYJuUMNs1e81tEIc6a4I1N36ITRRR6p0pF0KAVAmVYzHMTFGsduH2k9o1rXpc8zEbn5
sQbT2GSLqLw2742s74XYRlRWyDyzV1VoC3VF64l/jNtyGWBADGYAGKKJ5xSOASXRJAtp3wTofso3
aPIU3CS8KaZ0QWaky8siIPMRs5R4H+UoAoE8sKhCme88WDW12rzXXGs93Xs1zvsTGmS6pSoYBnaC
PYP0x2YrQ5f2SNdA9GtUdezUOq/r78K2iO2NWWAJ3ZUgYWzWF/McJVA+VUGCgUJUiU8KlvRSmBg+
CYXwTzOb4Xu0wbp1XS7412FuuilA/9dwdN0lO8cMIp1rzQKqEKKCCEDgXVp1AUnHrQ07tCFiOIRt
I5IyGERKW71bcMwFR9m3HOkJqunVAadWKfdj1LaPW+Bvj8pr+PuFkHGBjt3VBrmStYlAKq5jtxfj
AOYkWCJ0vfEW0vetqTikhLBuow9S8xYepoJThshDxafcF0Osd/0UD99pXQSInwxgADlSvQmadyPS
FVJE1mzVVdu0EXmMLYu9E2sEuDG1cle9CmCqpg+S6a5IiRpHl1vTzPycqGj9FPKyySBAdq7llWtL
j6fIkFMlMLzFz2hoCpICJ9qK1Kra3nQRMnGOxNSht0PKWoukAIAH8JwNK9EP1kxLlxUUGXjHOVId
Vj9qDC9FXGYkE26iPkyQPIWAvXHjE83IxuR6502lp/PSTh26LOkPPRp1Bm9DalZUldFbYAWbt921
ZJTOXRO0HUx871EvAEqD2toL7+CwdwDZCEOJbrOg4rDOzFXgh3ZIiPJ7hzyDymuyMh7mMReRjcO0
gcS8glA3LNjdFMF0kGJS1rdEY5SBnKjyfuoL/270V2Z3SP2cqrzpmJAZCQwJkgHveYOUnKpvvR7j
+tWw1HJ6FTeSIW1zsd4rum1iyFa7Nsu18dcYqFOXb327HENHmTpGZrbfJufX3bHoe5+mMZJbvmAH
mfsMHju97JYosE06UF4/0rld251DK3vuJZCCsENewZzrMfDf90AtXlETzvcI7i1WWAOn5hR6ilRp
UxBKUtHUWHob4mHKu3qFNx9KoLbo3ymvUkFWqq4e9jVpzZz36wqHKYMFJ0roVIoA6n9WdmevC+Ay
4W1c54OMeg8GkK0crjAdm69+p4bvBpYjDDEsoeomCkUfICGwJ6O7JSX16pPgBlZn7GzYpZEPGSKu
1UOoaQKUT9cZHEk6umIKlkvM5dGPYf+R6BGCWSNZOanWgLbAmZG1km7Tsh36sI/fyVia/jDD8uFu
unqTcSobr3vEWLTHtitX/moRtFoegG84km+dVhXShr1lgt6YQWAigDrBwTz5m4Yhc5RT2rAOlWzR
dojB7GQf9xlt2oJf0WLWc9K2bf+pNFV5bUjFkAEcVJ+LWC8fEXEKYrSYgReNEE23TbDzAMWdHeHO
vEWCW3MDq1UxpnNV0iFjzJRDKkWhTYa0PMQuo9N0gDpRTZ+94jUgvxipmlAZMemZ3eLq8A73FMgu
nYHWo3OqiqZDvOw4xTh4uDs0AKrhaIIhavtEh1nDnAqO2GQdSIZ3ka6XJhEtjdiezQI2ZVIGaJI7
RI3wPedEvTLz0PiZttV4dopEmB/dEiJBwBjMosSyM0BbqQjisUqaEfZEXYYdEgK0848irLcVDiY0
2MnUrjUWOxBFkfLSLgDRzwHLiZvCzuUwjiIfcI7nbd0HyK8bkpZKL0w1dsMbMyh7QpqmASwO6EBn
nYDQd0/mMQDpCz+kOdRLIYvzA2/1ta2qdsjBxm3k1MZRDclXiEiww0LGWCOpRNktAkjgEMao4SE3
OkHCKqIZQvgw+o/oubV34+HcmIekQpTW+yCo+jCD2kmsN/+AQSx0BfqeHJAZjBZJDXpEZtNIg/5a
n69rSs620P4TFG5AeiQySnmGogPm738UjcVYakQyVTXR9hVMeDHyjBsq3/UjJEb7f/xl7ZbAICiA
flPWmTuLeBNgAohV8AcZTC8w+k/5YGipAkJitE1hAKqZiUs11yLRyzFZNzm8fOR2QQxvEsK4fRMw
jcJCOZwMtXlRiXJRK//5qbilCocVct/RGzytYBFCN4yqiWW+1WALABwfEFouPmAzjJPO1zetnF9R
1p561YZ47LpMlnPp4yq75woBouacy10M7CUR1i++F+i1CIGZUQx0wz9zsj8R12xpOOKVZAPbrXOv
9EzCu66haz7b8p+S5f8xpP/H0WM931H++7akvxjS8y/8s5+Mwj8opmMcYULC9I8bP/7dT8b0j3Oy
JxgwwkBPsvOP/tlP0jOtCvAZqadERPjF4K92EsGGFL+FvyRixgj61P++nQzPN+uA8Ywi1IsE3S3B
B/08QRZlCgf8KcqK8+kdOIuuhXTb3i7Y6X96Lb/o8340jH81lOfPikmAZelHlIP8Pd8y9vNnsc23
qmItzXw1zCcHMvDKP1930Em1JdoN11uFiOnYVveInAaax6PviIn+oAb4jCS3j/DAn6Di7UGJWJwC
FZgGL5buKg7Gj3XdfAFK75K6q1cwbqZ4XYkAzvzYbyjclAXizzryTdJ2vv/9Yz3dcH48FQUqcA4N
/rOPffpUNVz/GCuHrF9LwkPt4jWHj9RrgCojc33avOlbOIrqBenx04WNTxUIgw2RSIl9DqkEP2Ku
flrYqrRoDSf4RYuJNrtNwU1pTeDnaLRE/vsHvBABh2HkI/sSnnYWwfKDoM0LAQcOMFIhfwRPeHaQ
LzhMcq9x22FcOn7tHAy9ZbSyw8rG+V3dopceYRG8svD5f/IlLK4vzKOLF46yGSZZiIGR/MkDqJku
9lrrI5ti9T2SGThUjr4dlwz3ew0fhtqoqxn14y1iuF/K6rv4UJjmIo5pS32BTEhcinTxobgPY0Oy
yxplglv+bTN0uj47rzNeITwzWaUQcEG/OMqXr/7Pj+UkwtwS2CAuhxkORCvmVvl5xXsLWg6k9syp
OFUICD/MLhz3ENR+XyShx06H5S72kOkwxg1IJTICov39TPjFS4h8fp4NFCjWGch6soCRS4XDI2gi
uLp9tQdYPKfjKL5WhbHHYiv2uAjjBQzqqeAKsjwISHB6naO4selFl584eWyxIpY0a2Zn7yJcxbDb
5rFGfxMf2WK8z7jSYvkMPQEUGWYjb3//vBeL7M9P9/GxBAAeIL8LnXYbAYgKJglb/9xFIIIQIHME
o1/4uenFWr3wrL94u7hSg2EzxpMiZ/vi0whdtAxh64aJethuTVMF153ExtiPyebjbjDk4L40q381
v1AUCCxx3PFFcMXdxYji4olw6zCikKrU31AN0qsu7OWVN7PlS4/G+7DE3XCaoaI5Guu3p8jHFBwW
bdD+l/wFMST9odf+6Yg4v/En3+dimbWIjWg2ykk2osreaH+twA+kgWdxICEWQeEGFwP3bIIbdere
v5pnk1hU3Da+1fWxd2/7eU+b91qTV0juRP9VHaVT4/nymPdTWcNpviI6ySYWq6fxSA4J/HcG90yt
P63tAy6FSCq6ZC39xMgBlEeqiMpHKlNVdF94XWRDH9+ouNzXwWNPql05I+QU2TfIXuwOXoVg1HIB
iDfkYqZXtWmP6K5TbxvvAW/kA77b0IwnUOYnXMDxpSIrHF6Ve9vo4hOCaY4VOuZcG9+DQKi6xYUY
X9e1WuFeB1sg2YRoXFuYVG2iyQsC2AiJC7IVpwb/I6uq710QJYAw90Bh9hMrbrGw9lIC4OrUkUDI
YgdodtvXEmGfvQeeY0WPHq3pCnkRaMDdEI/5VL2bvSIJ6SOwynQ1K9KnumxGV7X1yy4stmTcxqwY
1C3mb9qp5tq0aI+0l2vl3xeluFWyvV4Q+OPWdsiaVp7UmbE0BMxrA5/5FiG/fUyBdWZLow4GVA5U
OzkJoeVxEcrg0ry1Ab3jRfGxNF/69U1QfoNuJDGufD03wW04kXcQH9/hwT6IpWzSqO1y1cwfIJnZ
tTNUNrysMhy/97/fCegPleLfZiay9s/XAoQ+SrOnK4VVvbI17tbIxkHtBz8+9FX31Y3+aZt7GMv0
koCV/ip9cjpjPzSu9khUxe0J4C9Bo7Y+lNNQdCDNLYLwAAk3KcMA2OUemNCpgD4F1ytMM0Tqxc5i
+teLfzUBjuDTFxmfeJxJ3B8DOV2mqutivW7KvBsW5HMiVGVAtOANj2TKl4/GdbuA4H4JoIKINoYm
CreC9JnVb4v1ANocFPJ4XHSDnr7ZLbBHERt9l+uVv/lvyhKxr3Asn6BbUPvINTonosNdJ/RLA348
QajHI3wJX0o1vELnlyn1oTLlcfYcopRkZvo+lQOqHjHfNmidqWbXuOIGVmcPPsYYEQjU3ATQECXb
WlxvChx4Ne8lUzkWPRA9RGlgvonRXg8AWqEb4F9RVSP1Q0+71b6DFC3H/Rpdqqv+gGsvbqAVUgmu
hEq6urirJ//1QNpvXqwPq/T2vx98WAYxuBeDDy8mqm7E8CMR6XLwwZALBDaVAu+PBwm8cGNWU+Dj
XFsUrf3N5DXHeiKZqL19Eej3wB6/2CJ6KAL5BhEYXl55xa0KvBDqNYvYRBSGuGLltd9NmAMDckF8
XG9SeXxPe/ZYLSKHf7HN57F7jTuc9ltr93MAkEG2/r1vwwSBFgeykfs4SrHD5G54PMcgBgob3IQ7
NlgyII8JEIdbEd7CaWoAMUp04J04aYh5qO/h5pvhGA1XFYLjCoRhIRnkAZzEvRy+BdFtu9SJlEhD
m5IeJ2vT3hkEKhZX0kCSNb3e+DvWIGur0Q+14+9V972IyuOI86oQBrO4Priwu5kodNgxoqmhc0Ga
S953/0/aeTQ3jqVR9hchAt5s4WhFUt5sEJIoPXjvf/0c9iymK7ujczGLiqiIqkxRIPDwmXvPXThO
Ys8xEh+lJrNrzsZCci2Ie/ky+Dx5F7PsfYbie6Eai8vsbJ8NN4RXdALJ41sa0RJOxw043al6v5Fx
/ORr8iqJ5U0txZaJRFh1ZbgW8Tar+oeEd9Yi6sKNo+ibv4jPrkz3+ZA/6D3LecakMtZ25WvqjWOX
x0fOuUen7ycXXMAD9tFgxZ3sp0myeiWrApRQ4lFashdzPUjptkfp40Xl+hv30kdmXBXIcsWrY0pu
VyzHatD8tT/2w3JQbH6f3nC1hgeFVj+BsGjKKYlnzQd1VLg6UbAYy16NumMb7ar5RY/PBtdSe7bL
/lSm2eBPSa1AbHlRoyCVXiAknyYEZlpkvsLQqdx5aGMXpcnbWnbQahuX+Y471nbsERPzYFjM43Nj
26bjZiaWRuG576JumxS84Ga/YDaGEVjow0vbPLE0P4K5CZY4f0qY5HVy0Bvn1ZFOi4wDRFl2nc3k
sDa3c97RCxBWl39mKIUQqblrROFwH7d3q/Wr5k+REkPqjjcmkhSDP2ECEhboLsUwuKvW4x7UT1PS
vJXoe5paIvHoRIWXumvKvnsVv0bCK0nmQ0vPxkD8T20T1pVva6f1RK35ue1s41V3R2l2LWDWObOd
NhI7NFxe0kl7ZX2lndlE3TUt3rhmLgbSUFE+ysYI1aZx1Vp9MBoC1BflDs6OH8NAMNgcAMSlyH4y
lCac1Rfg627VMM7T1Y1wHoq6w2HWeCKXD+R/BRjAL13DckCJjgbKSOLwvFkxPRFnu9gwLx03BIaE
kbXkYL1L5jUZyGGDITaZ6BEcxLfsHpAgECEHzAmBozAmL8+7n2p9L/LBG8RTu9x1nDXshN1WGwGz
QGI2jHeY1j7TeIP9xFpSJo6xGyHPqHtinkzx6Bidj3XNz531ZGY2nnVKAOuzYKYX58TlwXYRMrfO
fF2V7FXI8TYRBoeH6atFdiKXyLXjKYgWbqRZC+Alb2tZPESywVeTFQH8MJw6lrGhJt6bUfFG7Ngp
wr6YplKA4B+QU+LPi4FORaIL1/MATSv9ulr/gNza6unElzRCGwdd7ebQeXDBoYaAchSbPyXKxpnr
kC53BiQ+o4/3hlY/p4rs10W7qeE6sfBB7meeeSB/8ibambMA8ebwRBO65HW18THVDLojUzqWfLeY
yz196L3ZGh4jAdOiRHi1JDG2u3ZD4/syYjxSeKPYa3FAFxP7bOV0P4Nt5+aN87eO+r80FoSKmYTv
aqzw/8P9M/QNEt2cqUufjuMZ9Je6hSERnxsWYb7crM1mTNcsmBR4zn1lG1sWFFaYo3UNELoQeGT2
iXlmC9b7/aDrfxmh/sHI/lfX5TiMUGVaEctA6vDPWgdUlZFYY0qfJ+ThMHSdHvL8sDQWLWbqMir3
CM9mT6t67WFQVc23VtIFo378iVnj3i0rRAnLkKwdyruCR1yo+3VVh02GWgbVWzpMj/CU1r90D/+l
V/y3T239GdZRozkHoUX/FBVztO+JnGBf2PTL58hmnhcuY+FdmscoK51MmPRwbSL9pWH8z49gI8og
NIgagRn0n+TomJV+lk+26TvpUJ+7DOlTbIjK14SOw0BR83ul0fI3KZ27DUmX9d+se7cJ2j/rFPvm
x8COZN8GhH+ae9cxnvCTJYq/mtUbM+GQYEe/Kyd2DZ0W8Hg9KaSJuVlcn5WWasOo0DTUO5mDmY4v
LMCjkuP5N7DGP6snk/GlogLVv00ZAdHCKPzn7eTktS2ZLEaZMTqr3/ey/RDraXVoSmtBU/IrC+zy
isT2+X/Xbf/l5+ps3U0WPsxP4JD98+cWUqTropJMP09U+9TAlfwg8I+DWKycXZ2t72scBd64GtPb
/9dP/nNsYyeJLlUDbfVKjt3OVKUyUFZT2Y8Q4zdmz0CP+niKvzX0oq9/+dG3q/n/7oF/XW0DlZiu
qqTWyMyd//ithSRNpp3JgbNqHGBJINVPmNUIkOvD3DL3hhpty37dod44521K3G0WdIVzWbqvBCKn
vPTnGTnBQDug1A0idHYnVuS3sh30EazMuNpE7UnDzZeVe3w0IeKF1Uy8uRMBLdpmjcyjXc8szVMY
2utrN+ohjNRQM6QDgu5Awt05zdc0ucdwCvZPPTnFsnNS0yXJ97REiVdQTqxKd1S6KUg0dIej5KYl
WQfarwHANOqdAxKZzTToXmxAyjSBsjY7tVnZo2YJdWEP3iNkc79hR32Um6PZ5m6eFPusHY5WYn2Y
s86MVnlNVGdvGArK5hqzi/X4v7+JP4y0//FN/Dkz1AZGpYsouO8brevIs9HmLRBQdS9bcnM1NeFs
jFkafaPlhCeVtgsYqWXP//tT/PNV868PYbEQY2JK54JF6/aQ/NugOLMKs0wlBsWZJjUefUzrSbGq
MjysjeB//6j/8gtrRJYTBIk6jRy+P1ltpqRNuIBQBNewVy9pWea0oLrRq14zqm26ncpS59vWfpm9
dPh50UurnmPmS/eXQeU/z0F+aR2XIuoIQHsMTxX5Nmr7t1+6yrk3BPM8n22AdgdmvX/pAOm7o10V
d0qal385adi5/PHQ3R63m2wQbS27lH/993/7gTlo0oi6UqWsm9Qg7yFF8xEzoAdN9HMzesHswzMD
5SZVN5EYUsmTpWzUA6Mrqje5D0xx11oN6tJifVBvhNYZQzKo3r9dmP/bq/7jfACrr1lsjlRm+gxy
/xj59XbRIFgZRDCTA7kztF6XXZkcBSdAnFY+ooVbr9S+NhbsNPUrqzbOra5XzICmylDZnk65jGtw
HZ/kZJwTryEIuqX5dMqXQo6WxRvrqHuFVJIGplTnVxvgLhj54ZYwzLuTIrCdCydCmaGVKd2Kpn2Z
vcieSj2PvpNuNTY0euqD3Vjrc1oK8oYrIPjerFUWdEhQS5dkEdNrJopkrw1W98q4VAknC7YuM4ap
+pbqKYpBiCM/cMGZYqrp+5aTrZ8EVAVDSdvAIk7o0XZq1kgGL+SrPteko45CWQ9CUqrtkk7RqYtq
5UvvSAFZSIjC5mLrz2pqLA99rWmHBac4046mdR4WTc+eTTkqgwas/6bWTWU3Jsn8WjWZflwiuzp3
il5vhigWOPYa+7fBKOLd6DypKwP1THG3lNG5J9b1La6L8q4thHSc0Fv5JQv10Fbs+r7XnUp38d60
5PXetOK34KP7PplLfWuRV3jEy2dN4cpPh/YKnvVRVLNMImOkILmaZfkKcLeVD7pRd8EMwTMUTpzf
R2rXEjUeD1+dQeiAPmTlri4LC8hF1hwqiTYURQ5PKDK8JZxgYOLv0OBfmbVdxffSpHaeYTlK2e+s
uFnRfqjkdmV35dAqKwLqmPKD9l2J5vdMI782cY1l7onNVSPN/GTrIrQ3nIf4SwPKWQaRReJElCFa
DHW/ALN5jSsZXwFhooPia3UivrGS1x+YK6URL4w2LcxSTOOnH9bmsx1NTF3tbESnCtz+iwbSgCmr
vTY+4aU696EzOluT+8YH9yzCXu4UYmbBHLT5lG1z8ghIgdXUO6mopf1qWN0up1oIYlUXezhWsW9H
bfaE7bT7VGIcP3VHjISltMkG6nSxHRdNBPh8xn1kmsO9M9aWOzZW+xYNqnLAFJgUrpC6KDRWI73X
yAZpx+VbJ1xm2c0kkX4Ydtd5xdzUqmeNs0Gtis/CmxPsKDcqvvU+qJ0SCmu0D7Mlqj1ZHmiXcCpk
vmRKKPAJ1Nmkmd1tBx0/KuvIibzXXOXrM4hVNWsqkZySCPFN8UHGY7VB/yjIou+XRyRpoHITZOgJ
ciVeqcUw1f46ryQvJEvu8+o3UcQVw1OK7gSBFZcjz5LopYC6SnR5pXmwBtpjiZAPHU07rE/D5NRf
M4hBktstHAVMeWVCDYZVWw7LILjB5RqxjLt0TC4tVt7bZjLSMFvU4iEvuM/coVYstyfK9lkeFe2N
yAb72GR2/dVlVsRmpJeQRMqIRGF6t8rT2PE/uEM1Vk+DsJUNstThWaMWgXiiWvuch+MBi1D3gO4I
CD0i6uUylZWyNXAFneLY6XAM6fb8qPNFH4uxyY5xtyLPNBVuYP02TpLNsX+sl74756qCGBX61D6J
SwDxdZyZoztEdVcB5Iqlj7FV8/N4++nmaOf+YI29P6G38bCiMnBIZmWrF5L+OmWpeGc5MN6VkrwY
btmzRFBhbe/Xxize29FioNtoBuG9UayZBzlqCkqJCSZc2ce+QhBliCkM3VSWSTSy+CkOcLWVmaiN
iNF0hxoyoyiKqgeCoxjHO8Ysvxurph1j2S6PcSEZT3mUit1USeUVKSm9k2NrpHrwxTxUXZG+RFk5
+KK085t0KpZT16qb8gvhKNBewuutsF1ZAwK1puRKZONYaQlTiz4WoC30NXmajIV3DunId0gEukur
98o+ZQvAzF4exxfwyNJOLmX10GTmguorWuFvEIFs7LMpqi+zVc5nq6mGe5o3Z/IcuWUDTZ/zYpb1
mTTmgtbY6LEwOe1DV9haRfa1WfJizQXmPqr/A0INwjsyYg4/J51EnYaJoXDZdKGagrxu/lrGMG56
TQy5Z+qUj4CFLSaAtTknu3yMVky5U4nHutVWnYxsuX/R+NfFZf+p7Ou0XV96hU+JOo2kjog5ysQs
a4lOZTRXM2AsI/1eLHVljxmt85F5MvpcBeqw8JJslRiNRkbrK2YKDYhv5VGWyuZiz1N/buJ6fem0
BTVR1aHcgyU6XQY7xoiuUk9xteqCxgIBIuckMeieGEYbByKsIlmKCsChotmlqph4n+uW1yZDvMny
umVQ4tgdEw7dJsYceTNUHeM49om9STrFurdXpd1njVIixdUNUkAi87rG0fhg2TcCzVg7e0deUk9e
1ew5Nqv6OZvL7KxkcHBu+GvGlP38ymPM6gkjTDBomY5m1LZ3KuoOD66k/ma0df2gyq3kD8lYniad
JAgP6+xtRiXUF5vfx1N7kyvTtrX+Qc5g7KsWbmo3rhPApOXM2C3nGwhmkinmjoGPkX+ahX0WJn73
przoshQoBLrIasKM8WHUUTwzY5+cLZ18aKflITb4KzjNe95I2cdt4SQBMNYNhVfb7DXJXh7u6uq8
ongt+wcrxef/oma4EqUjWWyytiv1o9NdGBfK+ZMqB918YZAmL9eseZzl0Ez8cjiUYk8WB3a2wRPS
Vtffa+1ZdD9N7eXk3IjlHA0XPd9L5YMJONpSjobSA4aOPcT7rlCOyvqTGd/VemisXRp/USl6Uzfv
hkb1OlMOFLP2c8GWxOxehU71cJ4Q1zFR2vRSiVoGb9G8LQtmqLzi/dKxyFLmVDpNnXYvJbqXNEj5
tPxethYvZnOXyKdMfGSR5nNj+1bReznGT70/rzjt+qjwOqIR030nxgAMky/P+1RVAltPOKgUT8U8
q7ctl/NNzZ9zlo75batL3piDVNDgC8ig23Kyz4O7GFyVSfrG+9a4tfITazOObO1H1VPcHby1iI0Q
6v2ECjV74ugeKd/46+xAk8rQkgyUpzT103hAC3NJbrHyuWCm/VbfkJ7ZcKf17d1cWt7A43ITl051
cOOcs5/jeLqTp+yxsBM/NldX5btp5eJ1iUiCU/LjIskHUPcn8oEfHPbw/dTdpwwZ12g6w4w+ZB24
4BFZaMeVplhfmuFYV5abFR9F0j0Bqn9NbQeRdbnRQRiu0Uubontc5vYokIjO8W++ArTuSfiioLPm
dCPLJ8zKjFi1x9wZNg6u8TzGaLZWN/ZhgNhmo8qqL1VNWBdfaXsRxYtCbZATD10OX1SigW1eh0zc
GayuDQr4ftoxYPzRs8sin+OKPQoSXKsxmaW3++GmohaMhCfWHoq5i4wVn6M4iSrf5A2vj7ILizy7
j7HvEnt2MtP4SSmE5aU8Z1rSXJZa8+CInuT1UNDKrlIRlmB3KsPwa2CtAKOnO503UC60QO+y77gp
wkHqof6mu5YrBhfDxbTtqhyFiXNRnI40Dga4Cj5O5c2q77vS2chM5fG1+7j4XAwmQDxkr8oaT2+t
0zrgyCEQxzS0Q89ioa4/HXqMDIrfTVNJZ4yY+FzJwsuS8cJHdqXmNUmvlnydk3yjII1PRRNOaIHX
Ob+MMwPfedqwpERBWp+121wdFL6rxudYb2dA9/ommeu7osWwIEY6+M7TReZqOt7ofHC16VZVPDOE
uO/xEgiQRLKMrd0et5P02C5kTmSECKSCDR5IkfKJOomBPebuaiv1/daSN3k2k7aFGT0CA92uGw0n
ZLLqXHMHwADDPWmfxT+rcuqdapvZLJl/h+TFsvYFs3SiO3L1UKdHEhc8PXsrFlrfZ22Kws4MnJLT
7z3p9RvIKEBjVcIReXB4L9jQ8DGnDjw0y9GSZOKDWpYR6lNvFSG2LVfMB3gQrgRdo46aoKhG3DGz
195OC/KDtObFwa3MrUU+q1eQqCva+2Z8KvqXmaCq3HAghVou/kx/0vNjrCrbhhiOIus84PVelOvh
RH1PUxF0Y4s0WGKOXCA3c7BCcnLZYW2ij3dKt+kuoi39nA+SKj9CnE0r8auaaLjCCJebNB8DwpL/
4nJybfnQyq+Kfe/cchaG0ptG7tarLR+j4dPQQrO6m8RBagZXsTdWWoRgDtw6DSI14ZcGHjdusbLD
vg4c9c0uyATn5U9mBsvUcLYulKrboXgbtUCJ9tH8wnozUMr7Oflo4Ipg9ZSaxMeTnwxv8PPdDHrJ
lJ4b55A5W8F5QP+dGYc07U5q49tpAmH/nJpPak+8C86z/L1iW0tkjCgfF17yYnL8qc82gl41s6bb
xM1fLbKdWLdLUU9ya+K2nL8VyBXZ4BdpWQWxyLHUgqy8nnuw9WP6m2F0zfS9tDBiSPzD6kzFsWyK
U55XBzYL7I1vhm2YuXXFU4+bATtwlDxa8ZPIHyzlIZeRgzLWaBBDEInF5ZkRNkQraYHOyZJeJMxR
ptIeYuVpKoE5lDIVzHXSfgoB2LmjiFk5QfonRSZHUDw3429bHC2Wzm2FO6Cp3dp5GozkwJrWtTRc
Qy+ROoSpcydr0l4XBKU1yB2LiXR4lSwy2+uFtsNvtdXRKTjt/ULItWnFj/qARiIxAlWyA0d8l8Vh
dowd2BvQL0/58DOkgPuS5BGQwsxjO9dsqrty04luP04O1/cbjxnO/yWQwHHiefa6+RrXE13W59py
nsdHXT3JrBan5buQtyIiKacoyUskbIMF1yB/rnRdNUdEJVueFTkeJoJAN57z1nAd3fYKJ9toqHps
UgYk+9KwcBaKEsKe2JSltilMB03GLehJvxTdXtMoX5HasQAiRcg1pxSLz8/sIEZ4w1eOiqLxKnU3
4wSE6xJE9i/oEreqnvv6Tbd/puirmoobINFVMsPP1zuWI81sP5OTCAHam2RGrbfvUdsCBUAv+2RU
rxpJMibsDoMB7VhVG8A7fk0HkWC9jGgfputg/t5WxEw41ehzLrhdrIdG/a2jW9adt1gsT4viHrYK
LaA4q/kSWDXZqazEpUnzqIL3cfKS2l+t5vgdZBPFwnyGSGaQdU8h83viinLkhBLXjFUfp2uEj/KX
PJlwlJ7iAs0v9ZMuXfXqI0ofivE+IzqmkEyXcmZrq22gr5IvK2tYtld0qmmsbNiL+4q2lVCNsgxM
5+e+Xzc9DYrZrUE6mKg4DqCbQb+GA1qwyuGoMr5l64MYs3WGFtQiiHEg8CiURXycGAbvnVqqAbXS
ZpXfLePbbmleHQeTGAFAHEtJbOIMecjXF6ljY41fwscqdEs4N1F20LXcahOFpMqFxOmHlOQuty3M
+1un1azLvjEvRP+EBJGFs5j9VTzlXenjqT0160iPYnmTVvlIO561bOaGyLFnvlvdT5s39zkWFEzk
Hiab3UqFUjg70+ai6kjYxDGmX0JqyPgq779qVXiFPm3T9AFTpIdPMST76nXOP4Rh++X6aAzqeXR6
v4EH0zPNSEcnxEToRiZKHhUeC7tc1Ej7kjVXsd6JklfM9DI0Z7qREA16UMtBXF/LRnuNq/aN4LuB
S18aJOp0jqd2xR02E7+SjnP8OKPwLjCnLE9atRdUGPionHWmKC9ZXoMeAHLTAyYQyXgnkscBGAJb
dudoON8E+fizvoZk5sG6Yeh8L+E2NKp1F6eXlnAwETG8Y6eqyi/OnJ7GvgpJxoLTVV1ABnitaT1P
KcibDmHNLYBi6CjjMVu3c6iA7xFF67MJDfNYbGKTGf7c3tNEh0LljE96jJx64CBYyJLmYzbmMIGE
5o9y8oJ/9FtpXpf5rNzK3v57LvdTebWQz05kxurkRnJNrQ8FRVE1fQKr2OPx2TA/dAlZuVuifpeu
yqGabtjKJNoM+IaZBGwl0zwyXncnmXdmDiQbooSv9uueEdS+icedIy5l24VGZh81o/LUpDrlkKQo
vCmw7Sd0eRti1ba2ouw1XMggVndTIaMfWEKgSVtZOVrdyH+OyXgbAWvckJiDl8dIv/TVz3lVdu1X
k0V8u9lWaHdM5oNRPrVw+nsSyBUJmBmiTovTFEnrvumQMY4UaMq6NeLcN4xjvjDZotitdKrezDnk
xYNgLFY5+1y3gkHnFZZj/uGVPDS3fIwwLeFAVbyGJgcQ1zq89/XVhBnkOTj9UCrJmRehVOtVuhXR
mnhC9e2a8iiqF0n57voNm/5wTctgGZuwXEzO3JnjZ92krAXRVXpwkIgCwEKpWRtEhRuHiVNbYSyj
B2hnWNTmGCRWsgH3HiwKb+RhOPPyOxVGjTBfC2OHP6eau14ffXrf42BNr7pYL40dQTVXlKO8zC+L
8oOsBRqYXjq+Uw93lt2cGFl6lvmh5TwBgM7r0T6PvbgO1QTbSn4YbZNTga9hHsI6fTVz2/DElKLb
5A2Y9N1n0eEO0xbpZ6VNdPiCotZ6HguSARXMhS5RQBGzOPuVgLonab22mE8X9H/9OVHSzdRbhBh/
F638rCojweZFpSOAiZSAOvITX4pxBqLHd9lY8xYnwG8qoZfBedl375LOZt38Jupsj6wh95p2MCjH
5GPROZu8su7rHFdml6EL03aZfDBubVXtXGJu0Wjm12h7o3ORuh7IJXxifrlxOgXns8VAKkflbVbh
1KYeC5d3cte+plLhkzH26fqerbu4FLGxd5RM3krKh2ZYF4k6Yl6TXWfCY2n7JJgYwDTxeskQxORk
rFSCAJYkdUcFQtOYvpl18k5WZpCg910dXDCZUfkLb0JlYpQsSGwDlu02ybYbtGvSo+pKRM/ttaIu
HmCQTndGLaGDWa8JZRPBYPuyq9hQJuhUP0xr5iYytw3BgSVRk/rc3LWoFabpAurqPpWabaMdZw68
9jDPE0NU+ik8sKZdeFljnnrxZWOuVZsreqSjaY2eWnWufuOWGPZWnj5nZBolteLKwc1L5T6mjrak
s142+6rn9ZyC+0rWXSOGaxHV24UWSZ3bQxoldxCitnUe7+3FPjozQU+F1tf7shqoP8Yh8dpqRaoz
mTtigkMKljDiycwaedwVJbadnEGdBZdpkdawtZSzYysiRLfVkgwMIM4iV6ZMrR3njKsaY1Dqy8Fm
rxBKwnyL5Vu0JSs2d7aIPgdH3XNTF+UXCUHKo3aLYa40fQ89ZaqZrBI0hsxpocZqz5qVVVdl7jUv
iZ1PFJXpaV2q/DpEXObURnQrFawozKy/VobEKzdu7zuz34FCwxIOJmt6VknnDVHw8pgVms7gktNA
1pZhQ7IiLs8ijp8zqXwGZTNAmkqqgf7eqMC+TNpJR4n8WIrIuQyZhOEvqytEraqB97YxPptIfRlM
cgPr4hwtMqlGCk+JE1G6jou0k2oKFy0fEW7Gt7k/2/zTouclv3raPgpz1M6dZaQHpbaxLTrNhVA9
MBap7nhKWT3GOsMhHpcG/U1yakX0njkqD7cus4YXbdoTRGd9jtgVPUJveQhhwEkZo5guHeaAjQT1
wirrR021Igae5dPSlMGkEwOoZOshLs0SihIt44KQBWvojAhrOmemfeiSgXAm9jtftXObLYlsn4zW
izmWPC2iZnNf2uNjLhztGe4EmNx46LyoGR2AZ7xqJ3K8E8YjtZp3xyTPl82AyhJz5nw07eFRm9uP
sliv3Tqa3pr2uH7FnUgrsK64T9O+uddBUzFjI53cWeXMJwtWeLWZ7pY8LvyGkevbzUrhgpCu3BY8
G882ep/RTOn4HDjISBdxRNJohEqu+7Y2VJ7GSRaZK1lNrXmY5pZeb8GMJufjA6mk2JoBLEzRY6Gb
r1Nlnorllh6i79pUfVe03A4Lwbu06TD/95q9y53omfwaAoVp5aUy/xmJH2R0yCalXWn/ZXN5HiTV
COJF7f15oMVuu8MImRKLWWAN1qm264usg61YSGDCQ123mNKxQTvzrGymabiFtbfXrLdvl7Id/Tot
rn0jP9tEa0J7ACIGCeW5SGFn2w1i2crR35qyOjox/zPGcSusRXJvxfZdzlGUyIxioAofdIslgpTk
mo/JfUL6BdSDKbP8aLfpfChsFINyO6q7FYjIWUL+7BETJ3zDthgyQ/kIpvJ262Rsfl2p7baCTpAN
BRyQGtE0Yy1OfpZ2CzKwVF2SKmDyLIcZgYi+XZcM8CDbLSjYXXks+29tIOXdgEFg5XSCc55e54lQ
yW28yPqL4UQ34AnSo3uixx1YKdWYfLQkIQqKDF3N/bld7QXgS9Ex4DIFcARlNOnSCj39wXBrMNTA
XP1oTbZeHpV61rb6pDj3ShuPQDtrwVlT5vZkfzo1XQKVlkOIaY7cn8FvZ4/nrl0HvxQsulPIZe9T
4hhXVPIo7de6ClXG0HJotSPkzlymC/JXXoFMufpeP8LZ5PkdTS052ABsDI+nUUk/RqPQ2Yyz/drO
9q2nBuynoA+xaCAjLfdJKcp9Fl+HTM8HSrLmpc3r/aKSVVRmjzAsSIfNzP5QZw4PQpQ9LuPwa0Lf
VhYjLDJztxJzCqKrcJOyPOlteaSxPUnZfMnM4ciW5LOe6oshpJM0VwfWZiRnDmQlau0GAHvI1/yb
KurTkNAa9Y14s/PZYAonC7puhhEEwb0Le92OUv46yuJ2s4aG2gW6fI1ZK5lGfNAL/C2SiHe9JSQ3
llXgthkSZo5axzezFQCFRMNZZHA5rHJfd/mlEgUdjBYYWJaXCAnvOB7s5Re6Fh4e5ZKlGi2YzgzA
7F/SwYBq2YD80hz7O+2NzwRTi1pjpag6hgCtemBL5BJt4sVJ995n+ufcD/u5y06YYobPLE3yi8DD
CUbGGlXah+IWARqHWTu/IbuChdZTckCca2xzI2tF76/tGIdOp/spmG6X7/wbAiPTUiXG/gEFg+k+
G7KkUh6XjgiRei6/qwXpu8I0qDSt1cvRcIQEfJ5Lpp5ouXs0MpxVp6a4wVSJkKsfU2YQzIgJBNl3
jn0Htw23ZfZrg5aEgaKGUpQc5bQzHxmGVCFkBNMfIuqXnCxAz2RShXRlCDgx8rM0YbPQoMS2tvph
9Y0vaaBK6TAI3qM3symgYj7lIH851gRyLireqa0uKTwdAn/Rf1uNfer1Gc7tT0ruc3yTusMdOJat
c9Kr8dQv8Q5OlulbMrygolP8KGL1nUUnQCKR2y/WYyOl525CfKvWH3ZSUrQpqYFeOmrZrMjdp2TK
DXGucCSxcInHuldeRAtzfVnF6FdRi1Go7ga3y8V8+0Prh5YuHer0hNEltuDXMqu38TBVO6K02oAk
UQOPscZ22snO0ghTpyq4EHYxh6pJTITNfJp9D6rNSE/f5aRjiG4yv9cPmgPuwVOz9hxH0/qiEUB8
bbVaVtk9ETdSprvK1u5mS+lCBzm2GK1t1Oust/Nn8ijQU66HSb1XhnvCYnGxyQ+TmBnNaYGF8I6x
47ax7Ee5QeY9nkshb2HR8i4fDnP5fyg6j+1GlS0MPxFrkcNUIJRlW5KDPGE5tIlFhgKevj/N+t4O
x5ahau8/cmkVWgzIo4yPFQAKJ7SkaV0TMsvWORICrj40LVNloxmHm167XKpLkl4VNAw+ojZkGnkc
yFn5csvBeSUl52W0ykudInT2zCkctAhmZghtquu6xFiPJF06OTeeHJ56pfpkr+QQFjtapv1y+sS6
jSZPshcDgQ7ZTqnEi1m+cj76MqNgnaClVWKl3k7Noq1nloTgpvlTWzeH1CRyb7J3HnG5jJ0vlLYy
ioyBFNMxVZX9Y4/CXugrdsRVBpCStU9d5IFeVW/dlIYJ1m3RHooWtqLXL0NCa/qj+siro0M6FSu1
I3a7W47dZHLOTlsbx5niWvchopS7PlqY2ctG8UVmBhbmPh27cpYSXmjqAQk/oaw2iv2puvkHRzJa
QrghFQN5/irz7mxCaJevfXUQQ8Uk7IYZwq45m9HPEM1SMd27gSa/XPWeeet0eS/ae6/fPGPbLPgi
9h4Xtpx3sdQRgWwHhmMTm0Nr534vMr8zx5UmfDeDiGu/SbBcoe31CQVKqSLOq9eR8054/0wbHSOr
noczz5U7SdJSypqaPfAP73MkxlJl/DG8J9c5O+aRttZkuGg6uVSHhENDFkdM9Dh2D3BWHqBd0n40
7r1dXkZsDP0ICDbW2D0+Og+nR7sxmDQwjK7c5ldvRl7Xl0p9ndgqVUl6dmYRXtPuFT7rtsMGPl+9
5eamFP9mD/PRLu+ZEtsv07tZkl43AJQ+t3wt4WUVDK2EZOaYUsTVMl5Vg7UuCjwwmuJqOXvy2Jtp
5z48fM0z0vkgJl21MEJuThbQyVdM7CqlA/meMKzyRl27NPIrIp1UiOX8XepPfSXDwiAYGP4EQ3aS
fVDUEhT9b8FMYAwGz8mpTrcKkDy9YiwS/DCjcjsvX576DEuzUSZW6V0MKucmexuOz/yrvJ0Hjt6N
f05HDFy9LVHHaHwqOZ5JhsrCx82xEqqK/5+4VPAc95zFxJS3eeAS/EjOjyQKRwHXAjhjzOKHW8nf
akJl5t6T7Hu0meshfIv8KAqcoaTUlrABWHHGK4j0qiBbiYRSn6HXH5BE0NQcpKiMHDEAznRrBzKs
5zsBUsCZdqqae4uPAccOOTcCByCQERDcyEr42BbK4ojlhIThT31092mZr+N5CroHmO0tsPxbEkFT
681QtkzagQLb6xHRnt86mxj1c4E2zH5z50258Igxy0xE5Zp8dPjyPJq3CVvphvSvAdfved17cpHz
j3L+XjhESEnyrWZjZPvB21T2V6rYeyIOeQ22mhwC3XhNzMNgAyIkKuUrz7S7hwDEYKgknyeZP81P
iZETKkviHLG04s1qTkw+IcUxlN0V63Qkv8vJGJhDCn05BrRVo6C/77+1hu9sIayqM3xhtyH9mdGc
7wb3jZIChCVhpF7RCfiZbe49617HN6PWXghVtGhfrRf93I3jWhOYTvQftRK+45TbTM02veMberMy
0LnpiB6Dsp8oVmEYSmYO1bIAt67G8aQ2eDmXEQv/A5PtdgZjOlrHE2sNaThyW0gI5Imjo1mqw2j2
e1OWcifa5qqjCbE4cZrq8ZK3fDKfTE/ebOySrvJdKEs939Ab7+vOTyabLXijMjMX0ktOvnKQoxxJ
E61be8TEMXigvZM6in8sSQkc/py3z6Kp9uRtrSTm5Bpb4JDMa17lNboP0uXboLOQWbjfD/xb695d
TvG2O8UYO1yVRtsvUMm96e51TrKcQUm3not0Q5c2urovZ/rUZHk1nDkAdgrbh9arjTdkDodaNAcK
c7wm7h4PJ5Iyv0hHsjr6DR0CAVbhDVJArmsCwhmluE2t7p1Ov+eaY4EP5ylHd6UPWTAJtA+QDF0N
GYETktwPKMbZj4CSIwUSqLCeh/mbFvOAfGMSkLqtlhphNMESTt0ZGwSMRiuJRXuxirtrinWJl6tw
WaOu1QwkxyHbAnJrEzE+iBArSYfN3AWxKP2q0Fa1ftR7lpI3qb7kkbtiJaVQZ5d3yBhNItUJkTS+
ugwJyYwSU3Ipqj/dsFXyu70cJ+iz8sqbKPpxVwnMUfP7kL/1NrVzneLH6amHTyL4edVI3/G+R+Xb
e7zfENPVu0JMsKUMwZK9SNjvyXp1prWJbsowMgxpn5ou/AT3JZxOY2wm0PCefE11WoLOuZjxgBop
TNpdM5DVXIQVZQLo4qX23hTtOeOUjTgJ5ueFuEtP+cQl7Evtlii/RvvXIoHr0o2zvBRsV8Vob8sJ
dEInwbypgroa9h1C68rdo+YIVIcY+R0bIlz/poFTr+BBySoNjWbTDnCH3jlJQ7W5NMDe1vSTIm1p
38vCWSsTpHT7Gy3uoQXDtbA6IbhhK1tVSlhmoOFEe8E35NoNGBgFYBKQVM1Vw0cQnYhnDxwI2Jqt
XLNprBjK5znFAtOYfot+2RzuDTSDrVj7Uj1ofFGRdbETqHeY3r8yQRUhtnr3nucvkXZOepCs/tvF
ew7SFi3esxAAVyKOtpSd7QWbdqV2H2TYPZOQwvod+QXjAeHWmNwqnTfN2WqGfbVdqcHcMitC4FX5
hSqIcIYHcgtqbWdJvoqCTJ9T/tqWZ9d4SzoC6dqwHJ/HdC80WuCbe7e8OsalsN764hsNg5mctMep
239OxXSO8x+cWRtR3W3i83q0azrKHMNe2ew43NCSgM9+M0ZAlORxTa+yRK0jkg2xP3yeT95y5Sbx
2+FcN/oKQ82NnpAVutI9AaeoHHZIFvyRsGcuaKJZ+Vl0OlpwwhQw+sJanHPsJObPYpA/J3z6XaB+
hL8kBqnqNsAIN3O1trIWL7kePGaKmuJcA/ORKTnUf0v1beyfBXF2w9Oo/Ih8m7b/TG/26/ZpdNy1
On4u5qmqL+5ykZC9wMEmLBTgu5/9sOL5tjtvQTXZqDiZyOuwOHpY0KhXzPoX29lHLPsWr8zBbPEg
1+MziUgBzcq+Np8ZFLTsWDgb95FNTWydONX5frJfRh2d1ZKzzoRD/uvUr4261yVQYeSXdfsm5s9C
GUJdfwH9sKHyuuZA1Ggw0MxRRr9Kc8pVZ9Ule6osrnV7qAaPZ+2RJr2t6jwk0XzVc1V1VoEFELp0
+Op0saLJ4n2BRBDGEefsyvSeWhqtxjwKksYLJpAJqgM48g5RKjal+HR1qkuMhyQD4JGBGSfkZiFZ
oHJUnoEsjJZ0rdu3hyxI23QaOlycWIJBtiBDQarBDIwmEoDKsdsngoAC69nNTpP925HLPTuKn5To
KwedDbFlRPj19Cmc0CON9Q7ZLdPttQFCHxJAei33bQT5JaObm11M4810wKnsEAsWMn6OgbSBGTY2
2El96SabXj0Y83vqxbssHTHwHhyYi7Leg8ViuX4qp5nkzY49hBG02T8SBR8B/aPkRe7If0CMHRPb
UUSE9Z1z0ikZ0Ua73Orx5JvWxkgLDIcJ5AiXZX/ugFptbzcoWMzfoyJs3GPKX2/Vz4dfdtBfG7ar
5ZM5vK346l45YTOWTHv6HZJw9OJtEu9xXAIoXh2HzBt/hDfX0fe0y93J8ZeiBlWqNe62ULgnHZY9
HpmndXp52fziZmtnje8ga+bV3pr1BHJ0VWxWzCioVMxW9cdQWL6Ioie71T/y6rSoYt1rRjg0WJVS
O1T1dd9+KhRiqNI6WCP/ioLM0YosiWwDnTdKZPi9cfH7EmEHtWQHHABhonfbRGG8KIavTEyHhnL0
TalWg19i/xImLm+AVgs5oQ2gVBgGnkD525BXzroTbYoE4zyBDhITG5LryCNRmcoRw6zusjR1ZlJZ
cUVhc8s8SzILdq9WlPAHvGTXtHNEMnsrmCrS5sclANr3puUiRIKuIfnLTO08kRD8gsZN2S6le4yc
4mKLeQ4FBvQJVcCkl6FqUxSNNu+ylMppJnKjLKqLJI5oR5Xq1rNb39KKbco7kNC43C3em5y9I9Cr
23G+pUit7BLvav9E2PoGjoEjasIhXS0hoc57BUkibBkModxMEl8uHteSXE5VHIqChItGi0Kn1ApG
MO+f03abzhNhVPSn1uRD7ppzWhVbkKhdx3uSVuY7xqSLVfDudOLZ0xjNvPYEp4zTPz5HHUrLpu78
eDK44JeabcuYg8FybiLlnNT51JG+ILTy/hldte9VyVGzfPa5vGijIkAlMdC73wteuR5u2eUtNPgG
vJocGLGyRloiuaaf+vxuCRScNU2yyY4EYTSeC9IzfTWMBhTgrk/CedrPsgjEEm9kYgdmZX6pmUDP
lK57+2DqLcsmYwtBEzAhTHnEVnqmzwmDnSszy8AdowCUr9DDgsJafpc2WX6wEzTNw3TQ3RYgcTlB
mOVk10S4FPo/bkZYGmV6rnT8DS2nP1Sl+4nkfUSax6019xYcv1/Xzy3GmmozweNiA6T/oy9WibbW
R+E3nMiE25C+330ialTnM6IUy/2i9iqJ/7pmL+Rb2nOenjvrRNxKlZzkskOb2eS3GpyT4OoRWLhr
NgUIExqLdniiaTPqwrx/sE0hKFhP9nXBfH6h+U+PL8O41aM3elgq8WRHJ/VXIFabX6QeoiqU9jZ1
j113SFDRkLjQZQQJBJwvnfXikpbDl+bOK0aeGHoF5ekyHxGHQO8t9h5wIRJhXLwQpyCbQ5fv5vGi
yu+mOcfkutQhS6H3UyhBirjfJkEhXX5rDRlxfhmNFx5ZuFNdvznkFjAK5byZfRXoWlB/8n+R9jJg
hGfzzj4n+VoaezXZSHuTswHbTYvcjYeaQf/WejsdKG0IDKbX9l0Zr8bwZYifITkvFf8Ai06/XrLA
TGhP+ZPWTfNel3Gz2AyonPeDDhq1e3S+eN6fbm6ralsaV1Z0IVii6F+y1j3XQ3zv9HMt/rUdINqd
FiBmYsqqTJQ1uzL6GhDhZr94PArzOr9ERbRWUxSj8llBr0gxkfdllJucZAu+pFGlSw2dJ22obKJ/
Lo1BXYkygOpHw1qlCOwM42Ky2mqNDuOpMT2udYOrep1JRC6I5+aSZo0fU/DSFCfN2mM6jTBMv6HI
8ibkBV8VeU7U49IoC3KiV+c52y7Kzir4u+xXEzfwKkPlP/YHbyCvOg7R7LKTEgkXo/0of1mhpFoH
WrstlDAZ12rzTt4RYSsJuIFkMaP6pvbV/NNxfK8/y0oPRvGZUdSmZS9uvNXUUyNXef2bpMRCTdvO
/eXb0rMXJQvqYmdXO6/5NLrzoJ4pcLYK/lPZuqufnfqUkl+g25+gNG7/geuiQiymbDPr1HKhQhxg
3Us4CkgM4Y5AfjAuNBotRysjqYH9+8kuX7gwIGVQ6xqu4zfeKWIA/weXcTDgXYdy7SZkftD0qzW3
JoE9Za5wl50p9kPGkal/gkMQp7I4W7QktKsBmr5YWqDpcAfbhuwG4GBSZYRTkeP42tl3A9ygtfbU
9MkBxcwlI4+hRa3TrmK2EnnUxUfM0Te7exf2WR4W9XOxbkv/lCHlAJTLt73YFOgzUwj4vjgV3rUw
UGowzfG/wUgy/ZRnADHkEaNwRBQybL0OtI/sKHtrmSGcrFoctXzPlONER4Eqr8qOEciMuyq1IJk2
ZfRXQ5DS8UNg/sqzf0YXOTgrenSvZrFp49bvC5+QEOyJQdZ/VPU9Q1O3REdt/FakidbmmCNrssa7
0AivDx2sco+jxvPt+W+Jw6SkpYfGt9+MNWWqd5XqBkW7JlweD02UEvmLoENvXtT5msw82mnl4+YE
o/7Haz+1OCF+TQbzpL0RGszXQsFzcsiBl9N7SgIa8EBXfNLpBDFJ95+CA/WolgB2b5VbY0rAewSu
k3s4qbeKTqk88mzRgAbWG3vCUbA1oy2qDq1cE94FlHlu0496fHI+CeXJ+stA7hgVVW19SO0NAlyK
4kDCrrmxzuBpnZUjTmjcKrl+qAXbUDOQxJzr7oS1i5I/nWVk28u/gaemOY0snzmGQrdz1vX8M3cK
t00VCLo923iGu9/qPZPJqasBzwrSQD7NwgqAXyybUXHmnOK95Ep497I9XIs1HoXJe2mT9/HMLmzi
VF02LvoRiT7N2lUWn4h2SrTtBJDKJu1Y7wnz0VxvrQy9MUJn2T/n83eEtqgjkjQfhlBO3iZvyG4S
o88XhgqROBhXBo2wXlpXvi8AZHVWcA9gr0VMNPYA1yNEaGnhEFYcFM0GRXHmk90/nO2WsXWLZu9k
BRb5YR1PRWC05R7fDzRsA7PUyENh1SdPJIE1HHClyPo3g1BGwUA60xrpCoqiGya2bQf6b8LHVzxz
BvWPtrLLPSdaDYvA7j+ESRzdOuRTuoZ2j4tcI1pvGtqtwPmrFsS+d8yrcOV1qgLft/44kFnQ2m+6
Yf2LhL7K5mNiYcyhmQ+F15Bp1yJL1gu2awhc0NxMBn3B/TjgD/D2OsB+bQFAxHZIMyXMyDu1ZkHK
+ZdzetOqcHIcuYd9DCnL2JT5cJmze6R+oPp6ykBacmT4MqsZWTqS19STDWitFTtDSlQJYO/VhYKr
IHfhxCK/plSPWRax/IcabeJlr6icwzrp3ek5tomhMtx1TJ/AiojLyF+Mf6yBeScOKeen4D23Lcq2
1E9V/C6qu7YAF2fEuJNyk6lcpcOyEe5yIMwasSG60CzfqArGFjv7TkS+oRE8Vn8WhkfPsblvyKwh
ocx+JF2pFppLByHrXmocfTqhBc6/Matf3UKEWW7tGHzWOjlihrzrrbZegM0UiY4RMpSi4TEVvgnK
RBokLaDoelRYpcJIr1YmfzCsbgm+xxcH7Og1RUASqGTj6NlhUHN5+qU23QslHu+d2+0ngnnKQT11
8RKMDi798ig7BHqkPzWoezwMELnc0Kq2xY4czrXwJ1KTGtyjKi6Qzsj/TXBIWc9wKtVNxW6qaBer
LsI0OjbNS1pfhIaofiZUfSyfkmQgDDAhJuIrcQeqrT/Nzj7mpfTJCF9hKN80JeHu3B2CbcQb2Ja8
cf2o1Yvw4xr14tOCuZkQVuS5cShky+JTYNvVjjRicdHHD9czRj5rXTUPl0iy7lEHelMdlKqB0a18
7EcXY2QzI4n9WyTD2iDGQhH9U269dQnC0E49pku0G6v+Zlkf84iNM17+uUNyn3IFeA0PAr7SPo9W
nUainYTB7aeXqqlIoB98VwxASuSBWW+Tgysi0fRv2kR2TYNBgzqMuYS7AoAscU1AWffeLXL82LmV
/DSRzW+GMj4USfli5x03HsImAoi0IgkmBh1d3uWwntXdUtfrotm4LhyC44WzG/tKxOxVc89n55lo
MUU4hCDV21ii8DNezfYwW9uJo8xk2yPzn40PYmLKAM7gVnLYDYlYK4YNwufbZepWVeFOgWpq98Ns
oudEFFtM8qhzgVq1PjQH+B57PNNO4oMwEOMGv4nfaozVN6uyfRe0KI++lOZSFW/O0IY6BSuZRjds
xzNdt2vdatYNe1hiGndqHa+6B5slOb9i58tO2aIrZviYjjVwbcmhm6OcT8ZHRl68ydV0UyjJyTQe
veysxXmTvNWquX8soHZxMvQbXkwe+35jUozmRnhK53u69EEKemsCKY0pEvwjaTi7YSRl4BFL0ET9
1kBk7yT2tLJSubYroL+8DkbG037QNov+6qb8nm1Zt7xmzAdPIAZ5R+gNxbq0h0hA6gpbAw2rz7Iy
PlQTiAHtzWbqx22RcGbga1CQtLfNJw2m+5rjjhbWRwEis2m8dRI1mErrRtVXYBAvmmRp6KZEZmkd
P1C5xUHNrOudCAH2LYmICGVHJtuZ35thLPKdPVAsxn9LFCpYN7ycbYMw9MRBzqEpelCD5L7kDiI1
56rZztZWOJ0db+IPjMR/AehNAwZzzS+r+kVaEUIcBYkzX0GUs20ld7NQP2IZvRI146dtuvO0+Hlx
2eKXJsZp2D111nAsICZcaK+4Eae2to8aB0uXMk1Y6CL5qc5JfFLUbCfBhOxoOWlGf01AEzHrbHTS
Y9SIDtlEexqqaNMNEKWdvstiSYBdchhrOM2EaaFL74VLuaP4iUg5kwmZy3Z7Ssv2HDntQ7B7U11e
sIx6U0oprOHu4UdC8be1NIg9Nw5rSLlJODQCmCtneM6wPVZiPlHRubft5DUt02Nrd75G4xOIGbRT
8YhyDWIF20q+HAV3pRi2bc81mF6MuSEJh3xUbO3WvFkgcOeW90vSd4dbK5LzxhmTgJvr2Sqjjdn3
Rwvz2lTe4yUBjheMLGKn6ugqvCQYITxKmBg7m8/88WNv5jfN1c8Dsa4VLS4MsqGWTOtuURjYc+DL
eO+UNFpQGmhHYVmTOLt07Ikm6k9Twhr0abYzc+eb4J+TlEyO1C/fTG3YLI1yMSlpIkau+9AtDo65
LMH8TGy6esGvQLiQH9QpvsZ5/Kn7ZgwUs2YWNsq/IR/JGy8ouYZ2BuRyayQ7qJmd0kz/GTRj7YEJ
tT0+YuWq5rP20jmPK8wC3ifs6OQYwGEVQlPdOdGBuqyVER6Tstev0kAhw0peGz+d+nCbqtYbRT9P
qdqiEPaIfdcVKEQ5sN5VuCYLpfHobjXwDQ/t3bXdRyrpCODHOOHVP141I20dPdRLi/rnRIrqY2XB
fTZDXSkT+7+S5M6+hw4qqtH0yxH01V6QvBAt7j6C2eiltaJva2p+OtfeGpnyXDAbtcmwRztqk6jl
vmdZfgas85MeH7FDI3KhbRIo8M5Wbi4G8FXkaDmKoewy13RMKzgkna44SmPjRG99T0li+Ws0sPdd
oGKHN+I4GJWWMGaP547YB8QAVsPgMGcn6SwYEZLPx+M7T2QzVfbDjBA0mIOphd0lpUeVy79x0gMx
tVtvvul186zlw0vXfCXOLdcm9gjUDXgVHTu9Lvx9OmVXkbu3mv2cAa7Yf5q+VRG/esnWtD4FeUFj
Ndx01Luadeu0mbF1nUx/6cIBjCe3rzd6NvKuTknjDx2T37IQBcP0+UwJ1LYrx/WEl5rJbv5D3A7Y
8kW34lVoJ9PcCxUJJzNahUZzMfrDMkIFF9maBNoX4V09D7Nvuo6xqcyug4byvWmRILevVfsSjUSe
fiiJiZ8DjXZxKPSH3qpa1aqfzsQFlP5iqmP4CIQsEaghv/bEl1FfdeuHTFnEGSasYXMZNWKWHfPU
21gi+u59mg4FK6fVFxtTK8OU71+xnqKU45FvS1PvlBnxHbWQkwgaaBtYR561fwhvrAds0eYnTFIY
gd5nNQWTQkuLpmaoEp9ojL10QDhpNm4hZkqNn11k+ct0tRmdkDHjwoOEhKfbdPYHwtNgGnnM508n
Dmeiee0vtzlYeubnrbKiAgFxyRuhj1AZO21hoGLJjaIqSHrnzeP+q8f0OANWDg7ABjK0pOdcG218
pq2BOPEaSzruO307lbAoUXQbBDICDmtRKERLlAztCvLQmHTg8rik9j7F+NKOiKI4vuZFeRLsBRr2
6/GgMAQn+rVQPiLzfXy4fl7ShU5TFYAj9QuB95ng9AED/uO01pjIDMC+vvmaZfnRonfQkJqo7T2v
kjsY9SHu+vUjBuehV0XTNNjXyZLrHtMUyUJffT79TV6P+8vYsRut+UeeIxTVoZhb0LA6ep9H+zvn
ol9RZPsnWcqcQuU6LOmqVVuU57Yh3xOdn+m5H/QFwQ02Y5RNJBmdPNa3ZBBPOmLntlX2tdvXgYIT
Fv3GSklQ2WOrwyq8eghJS3EkBfPUV+ZVAWuYvEeyjAjl2Jwouj2LsaOae/QHJvZZuSvEHzc5DN2z
VP8VHM3j+C/HiC6WNxPwfnBOVm699FYcdLoC3g++uUrMlE0pP3XE5WpdAlT0oyMakpJxzk4KKOVW
3AwgxdLFFj5OOxVDEK9ewIwVOkwuI/P8AHyTgVLO1bQn+CH0Yp3bFcVPhb+Tfyd9dqzpqezba2kY
0JJAtq5drmyCEgbi2xrNOrYV6DgT0gyKQD6V2Q57NEf7ePQQTZVh06M+4AVNZXYwTPWDQKQPysdO
I64KPanXju0cGjfdSCT/tAV/d1m8iZhsm8p+UVBtVZQw46KVbC6VUDexUHcquEGlg+vVuST1KAau
VW54lj8mG6xSX6CzkMlytljLR+Vk75XXvEQt31JjD2+NwxUCeZBAsrk39LLnmhLi/WIMURhRvb3p
WEEfG+SZHEXs517+My3iY4h0JrPlRn83bXi2DIYur/w5H4wTAR3qWYr2Qpfv26IYZ+k08XYgXmjd
5fKOdeEhtAndsvwXlx2o8gKUqDDjFuSlq4mERCBv6Emj0GKjNYBGxlR/54NHBWzLbq4t+UX1pnch
zctkPzIIWmNDK+NmEHR8Kvp0rifxHPWYXBP6bAdN9Z6d0n41c/GTZ6AdpIx0kMUw+AaZkL4mXysA
bY43bcLsAqw+fGf5dO47jGF94WyRROImpqbQxI+H9p5wa/j8FGPdq15ZRw2yqVfB602e+PlQ8c0g
2RbteDGVyY/hxgBSVSv1NWiLrt9i9SZwZuFwUwpAhMr3hure9eU5Lr4kuGk/Z/vJY4XSXkRGWYuQ
0Sal1l6BDGkUmzDKhujZSaBlsjatCRbo5gKzA2Ec9GfP6LpVdNAenJunx7u6zteNnm602jt0rXop
gcDqRH5EXhl23lc+kjEW9Vhbq11bwqQDORn6xD/BzMKv24lMKRn9Le38k6qbeRGnR4z+yIpmNJTN
PM08d9gKS/xqPSCVuImRSFoFlU/7KN3qftEiNwUnssgD6bRhWpowI2h4FfmkCcz9SaQcXdM7Lh2h
ixpqvoLBPwvHLHrLu3RLHrwvsUw4PCR9+Yi+cNll1EOClbdESjC7Lq4qyqdJHEjTivU/Pozq0yN/
XZK2DQDb8dN4RIDZcEOoDCfuD5G064HzWMQJlAWWTCAeQWeIBeNP6BwPNmQ8aVOdcRMVyKT2r1KL
ALJ8Y4qfxho2VdR/tt4HUQrh0J8K2J7pQb9Eb4tNbAI4pYDf0fl1D9JpGS91Fu/Jn3/UKWCWTp5y
ZwhHEG3iYhklEfhZ6q7j3htS5o2kZ8j6ESg2kMUHfUJ4c8pPu1ZPwPfNGG3HR8IyrlCdkMo+46z1
uDlqz1eMMEXfk/GQaZr1TE94qClovfno6ymi9lTdAwtcXNV9anNU8riz8npG2WftaI3Ma4J6Fobs
HiFrF0NCCfkEoYkokq8s6Z8s9aTD0yyR988DFS0N3kxe1kxRNn2fPWfYlvPqQ3LxTvrB5GKIVRht
Qz/M6YTvlgzeBgDY6tezuMX1RaGVJJmorKYTQkWO5A7OPtHdwJ2jrQWUBxNQxPNhAg/KyHWmd9Cf
XZPhBlitIAfPEhuP8Z5p+DgO7sHp/7TpX8LuUknuUlLN0dMLepLcJObOhnkoR79XsqNqwB7TlhS3
2h4v0LueMuCZDvMK+8ijXUn3Lm0K30E3/UpvIGvcZVLxFiq7qW12JHF2yWdEEFlljteOx0/tu2tM
m0LDn7f1c0WQUlTAh3cjJen8c1j4MjwkjrCCbGHfiLWnyVOf4hKd51BTxEh4mNevRw+mwSJaNNK2
GuFhLkqRmELwR8Gho9grqrLCWsm3lBByXgt0A3I9DmCR8JtkboczGgczktfW9QhroPGleXfiLyJ/
4CbecizsveovOYQzwqmWD1N/rF540cjfZb6NfZeEvU7ykyL5wnL1tQMS3vKxYILiyVpwHUQhjC8f
L3N5cun0hikc5CGZ/Z6sh64Jo5EQGPXfhABBU7S15tTMfGSogkfoyC0WqXMEwDDCdSzpxYHMaNqz
p1Cy0MybYpF7iQuH6CjA2RZi4oif8Ttuu2NcjdheDNKUil3jJh9Y9GJfRwW8uB4rSwqFJ4HkLRYI
It7fCsZZS623vW2t4gVdW6f5BiqdBGRjIpxhyQkAN3HtxO6fYqr/ekWcbUu/UUZ2VmV6KdzoVcGJ
aKCvdnSs9ab2qqTlvdCGoG+p6pjNnar81Nhoe5g9RYVfbM3paCEJISOXAM+UAokBZXg2h00CChED
+GaZ9bIQt4KNvWcxZ2DBjEB6D5GtsTldbAD6BNJdjPlOqg+VuX0q5kf6mdfcUoPPxsLMC+8Y5fY6
S/t9Pqsn62F9JUaKrHB0gu67GCach599iTpLcdbJuI0weMv6b3CvrbzB3aKM6zAHIVMmFifVjiCC
8UP1AIpK2WZEXa3+/NDPdigWswEz8N2rKn8SdALiQk6fVM8Djk/A5TSGKi5jFomCPtomfeNv9eO3
Scq4S3ktmN6o3TVXQffDfokELhlCXAvIHo+UTsC5fpJfETQ6quIqDzORniQxAVP2Vo0N0gNmaZca
oQQYCL2xySPqESH/mrgvzsBhiJwQMU2DbsoD56X2ZeUiwqHyaYs4uAbbTF2ukINKIgLHC4MEDWNr
+z9h59EcN5Ju0V+ECCQy4bYsb+iKpEhqg6AR4b1N/Pp30G/TYk9Is5iJ6NaIrAKQ+My95ypWos5z
lr21zo3iCqKKCrtLwENYg8mgLNEf0UgAxxJNYj7hmr3M9UeBCt2uAZwZOHHTnYbeVSNSHsS8M3hK
vG2aX2KPZxPZkelFBNLEd1b+xiBFZgczpKIus5NBa6YhKUeeRnF3tDCrmr9iciD4cuQCfUi5Pxkv
zZJ1sZufxtFY0YBulHi0g+BqiC6ds4+CX8XwintlpqUX6oaDpph/JCyCCBbIX4XL1IIAte7RaX7U
8MTiiz1esF4M7YVYpM7Avts8YbTyFa9sdA+86Qa60fyLgBa22LG3dwsUOcygGEXr6jGPfiQDOlbG
NSg6lP02AyXW+949M1+qimQD5mrBH4n52rQUZPgnYHjh1ZChuR4COgmG3Bw6Jm8yXAIVcrymvYXH
vTILi78O63346GQPRnixgpsYmkr7buOEz59sDq3BCddu/yTdteT6aDpQ/NKrnL4hVUQWAeOnDpHm
pkYk6juPOTZRcq037JjWk3GH52WfUhYJnewa/jbdoaV45bjc5+lL2LAhhIRQDc+Uc8SOJxVlfH/j
VCvJIqTtL+n0U+mPQB8GiYR7r+MnP0JZ3G1zxMW5viyWq8g4JAE5letmvE45A6d9PuNZvyJQAZLU
7D+q6JLGJzm+QcmQ+iL955IHsjp7HL65ccmgZ5q3HrM3H8x6fDCRZYQsNWFZZetxZpQw0d5UP+Pe
PzvI/RL0bpLxhmfsTHTZmPtZDp06Kvw42TrOfV2iTOVVNrN4bxeBFUm8qChtGmx9qO0dGW9XGbtz
TfFb3pga8hEsGwc14I/OF4gR8dTNoO2qixv+wubUIHCmsxNI0ji2TLpmHK3cRUdjOcKXdNIHMVwC
zK14ioClMXOH4HNgZwMlZ1xH6TNxI2hm3PlDjddEeM+Iu6yKaYskimkbJObW7Bn4MNMhbGnRxsN1
0ohWXai15r6nvfZGddB6b1s/bHHW1UOW3SgMgUlOO7DV+S8E9378Ix/vquYm9DxoIUepKXUp8WEu
zpfe+znB13YpUqxDXh8LWW6N6VgiePNfXL1wTuGiDSw6Nrr/7IcvFF9byYjYQ1GXYxnlUqGPXMQO
2ZVlJQ+ytdeybp+GRm2cyD1PCbyXUR4XyQj3Q5nPL41j3xawLtg8PzfSJvTF+rnEDigjPWlvwbd0
d1MMtSjg8bnkXDAHoYSFqR1AGWJ+Fr7YvlaGYfDUn2sZrnXMMf6iI5wvBFnP9zOjwRBxXNPdZ0zf
ZnB/OY9dmZ7mYqlT7qU/4iG9m9JHg8p5CQcSNPhRnvCIXsn5STHxGyIAr4Jo7fEQh2eDrVAxv3TV
+yAwEiUPJUbGtHmNhrfWOMTsw+ya5Z+98GZu5+HF8LBACLgS1bVFLQY5FU3ztDHddt2W56H8LBD4
+LOzbqJnP6tp7Z+H+Upb1U1ZcD/amK+9O4w/LptoMwXocC54OUczGSmEeXC9tPMjLw5ThAs6PyTT
YydfnN64T8hMyVE39OpnMfN253FLrZA4LgZeKQCpo2SApX4546skS4rpGPCqFGn2uejewpAvF79W
PLTXlgMDzbjGeRqOe9k4bBxBxN7FoUC9xTTYu40QsKY+gfHlS2jxOokt2gDaK7I5XJMJhN091Kra
KJa8FileHdKIWJ/kMlPOeKF/LKEjBdOBqCI6ikyy4NXzfjbJLk4fJCznkpmzaV9qlL4FV4Jx2TpM
UbMw6TBOuLJpNOnPUCy5/pPU6aqUx579Yr504JQ1CmK7qnP8Ff0L28l1G2LG4LssS3+l1b1E7JJj
HYJYf7RS5ImYEtzsV5NXh6gOzoDTj6l1YxhfprxpWSg6dCei3DLZcIOQf+LjUzoWKE/HhbfM5p7E
dzSFnPZ6Z87Ptb8NqnDTuHdThyam23rTIZOomZKtaFIU/E+h/zK29TqvOMP5pMQ0rqxp2CWOv40W
Dl6BPtbqXhPprkTMaTiOK8ecmI9StABZaDlJG4TQmZOvnfi28vrTQPUOpWo3J9QuijDUqmSTBpKD
GmsiiFlUDzCtTmG3kx5XvUE67mMAx4HFtMrPNEguSfA7aAsgfUbUbditcNYuMm7UEvhEmaKld0RT
rXT8JgQ0C58BkLeKsDb5xn2IvdK26uuJ+VHV31dw+RguSsNelbazAXlZENiUoF+rYn+T4uAy2OTW
KI/H+cSWYN17zW4pe3J2ozNHtkL5L1iSOIt1hhQd+4uiD2RUjUczewhI4csIMUqSo645w63oHPXZ
Vgrj6Elno8ivI2GbSbdY46jeY3ZlnzfD30YRlqKQ761t2xjXMKGIZOco7oN1QL5qg06TqCQhYjS8
CJl682x2LwWTAjN5isXByFA0ZBwzDFNa+33EeqfamujS69LlC5OYocFYse0Wc7IpsW2O/E2jm+zY
6p76mve5tj7rerwFq42OkFI5nu5z7YGKwZIG0/8UZsbGldWqBWoYjrcZt5YKjQOV0TEGYsJxtQ+E
d1TBGaruXocHzLRsBAS0xm6lDH1vjea2K/xVw4Wrc7o0M0zLTeC4OyegnvPfrXT6NSfMsVDkZCXb
vVi6sJxm9EFxERgXSKssVKRjIe0NAkq5kBzEZFDJxk16/1QLKJlZpY2jn4bNa0bnd2pKL7gZXFlc
+rRMiE1QwQ+Ab8O7WdYuwFPTxc4c8RRXZiJWCt7hbT7HGRWX4sL4BFdyFpZsUjLNNEBHNszPoto2
mf4UnJyPxYD3vzPna3BGn547A1v11GFIudONgejGJFr29QkR3VfCMIhLig3fucE2hi7OjhULXwP/
FoU1RUXeaBupLWqdbkZxnsTNiDh5CB69wsx3Xb+wtYok4ZQYm/LaFTJmzRYFq57gToT8QXzUXQ1c
H9rvzjF5i/o4GLYyj6HwJQv/2SraZltZVnhrMnq9CuLaCBYbur+O3FDtFB7EV5JRCgQok80MZkrq
S2x427LObipRwwQHNoJFta7uoJafBDFKfoSWKHQwZKRfbsKxtm29zllVuTW8e3kHrdWQob7xqmqw
EQZk7V7G7LWQV+OwrkIdQr+hYQAOOqM2sGVgI9SX4R4dQg5Tqmv1ZfL1tMPamF/qtu9PJbbZWyMX
y46t4pWftLV5Q+2EcQJ6yMboihk5TBkdmzqLr4WjITHgGy62VsR3VSReuAZ6VD3UheQa2Q0a4SKw
7/nEAP1SoFHYwvxlwTqo8S6YpuVlWKKixMVBGpQeStaWST87H0xU3eHK9RQzZDLsQ8WUIEUtwUwW
RWTTTfExMUwosWVYho+JzfCV24It4/8T0SpJt1l71TOulWit8j7YTV7JvjX2zZtQkaEwa5VfIqPz
WGW0lc/RP9jXMjIMkJDwmYkAS3gV9kEHXLXz2w6GjQf0H6Fs5D5XDBb9q9bLkwOXIXw0g8ojSdPN
8Fe4HjW8b7Zut9Wmbwyb0M+ZiUJLds4qsvAuDUW6a4j+uUuZ+P4lt8f6T2bLksngC+YQrmXyn2+Z
DErg5UtnQjrUFLwULjdmm7Sfuu8PIXHSftZsXYlmBUtl2+XbvI0A92B9Qk0CufbapXYwW+poMpm7
qXoAoPljQu7253SP/2ZqKBNx15Jx4VhKWt9+x7wIZrccAOcHHdOIYPQxmHFKkaqNgBKQzd8iNZbk
8d9yKmwT+6f0pUnOuZBi+X3+FakRzHk4exxB3Agw4hINcK/0k11YOPtRc98mvTrUQf5WCfEznBpz
UxrWpbW7kzLJHv3zZxfqf/0yUghhuo6Uwv4WqlOY2s2xZpLNG/eLxwcH9racMQwUMLF5VAFskcSY
bnNryUQuBjxvtkFMTRTnG+UuU+my91aOKMO/fE3q99Rgok6Wr0m6PrcOo39SyH//muTseaOb+XSO
DX08lWbX8l4mh8qhtOyb4hBng3cOKw/ZyIzPdm7JGaxU5t2RxdvhLO7sn6Vh58+DiPOTU8firXKn
gaYngbgt0Y2bXptvkmrOX0vRAixaICQo/lzbGtgSWCMRV+YCWCJySNbgB4DmTGIZKET7QjftsdPc
IXaPBI8xmvWYmQxpeyQfuUqx4jqIJD2HReXI7vXOtHxwSoYdJHvolhQaWTztXcZX29LKml9kMbIW
ZzWBvOPPV/g/dzfvNdPxXIogx+KnfLu7BSoNs3MJD8tLwJks4yEBdZc0C/HEohb6S8KasP57P/32
45Z//6+bWy6fJo2ZWkPP90BfFSNQPE5+jGZswOt7XgaY3MdLClVCSo8XlVKowQuWM3/+3Aj9fv9V
AAqZynLtZf/Ek+Za326gEhhlX/dmsO4NZIYzvTGz934hAxv9QZfxHno9Ot77SdxiqNvpjvUxFR9I
GhK78HN9JFEGsxkfXkEt212nDKMl+zdhvEOrRrt08JpbkzFoip+tivxNX86rim0/NrIxY051kwQE
tZGULPicEumpjx6fiKI3u29+SE3aJg0klHxeTV+2+yT0uVHXY/ILiszGaxFfBCOLHQZOBqim02xP
01U1doRoQACKeHEnLSJeGAvFqQYGHUVbT4OIfpZUaw3GCmOisJN3EjcGxgiX0qPErtEMJEWnl8Aa
eHX24BP4x7Tyqw7HEhEbgKz4PQnXKmi5C2/j+bvF48yQR7AvDfWZ7B8yTirDOLkIOPI2PSswneXM
m3gg3S/+laLF4TVWL5nBx9TbhhDo03vTuJ6i5xiM+GxTvS5FP6OELCD9s7rNoOb0zamhAoyYBLrS
37k+uyLxMRkvC46CKAz2AsYjpc1adR8uEgRG9ZsM63VPI7yYYWNr2EUZkmZEkQMmUCaB5KR+zq11
gZl4p30auwbL5rgPemdFFgIu7OiUM52lyF2DOfpn9VG0T674WXef1eBsB4f7xXoomFsDRcAR+9RS
Ic2lTeT1i+TmEQSRaIwZNqJ5z7p3vHiTtw94TldRe1P6T56/zeq7RHxG/ozW5dpD3hsde5ZuHWIY
i/3+EIzXrb5p3S8DfJk0EWvvY8TBZr1x/Z+6+MotzaBWrUMaGsMTgH4cRIfRJgf5HvDWhyXi1ww7
ihAX0JuUajfgKcOwvx6WzAi6W7icm5rJOaMRnwmTFQE7l6yQVHqvWxRjtAXI1JPdQGlY3qPAIVvw
pw0zB0HWmpDk68Uv0/xslsbE203DxnAgtgB3AY1Gv40bGpXljXY/kLGP5L9BIQyMvakEIbB4eJtq
24IiJ4ZyTY3A+Bdtdb9rsid3RmKMjt2Na3ZqVG5+SKIVmbL9DG9HfxUTCsqquO3Vi24ejFmuxsne
CDO5dtRwbN1XO8RqUuyHcNEckgvMahpxX1k994QPd2xinEqsQk0Um+0cSV4b0ISwHraqbtW62XUf
Wzt2e1uG90sn9ZdjV4lv769/jh9J6ooPkkZ5/vfjJ5msSCmEVgifSvxp5aoRSN3va011LOCyFUwo
Rh7u6SXrfWYYd6jAriZ8CrArVk5jbBP4E0gu86hbFS3zzi5N7s1S3KtKths0eievgebZe/+omYKV
7Egstz57HAxxXjJ6uXEsXs/JoxW/J/TaATzgyT2Subwep3u7b6+S1kQHRAe+YDN+1LogdbaCvUKe
sgmhy1W0v4SrMGtmlC87/v8xD2vYmPeWaveJ5g9nVbXraLHsJSNeEiIkn4Z63KYYSENr4zCggPTD
WhQpDICE9zH61QoIe/JZESTRPIbGa8jIOuOU8nZ9+FCi7y3cW78lUuk6Zh9a4nZm3R2wUCRMAIQQ
rBXGvcZy5y+aBH86TO0XIMR9G+GAq+eza9ePucevrZuPJk+u84JpMOxbNTaoVtl8Sbd9ZdYGRuZN
2cgUS/s0tdE5lRz+JbEIZcTd4z6kMJoynV3MNL8aCBRuJ5goodjEk4W+E/dZR4+dlq/pIr71+2NQ
djTvPeBB7LmQq63S282ECyxKKqvznppevBZDdugYP7myJUyM5m6g63AuldOC203WVv7sVh6RKQyH
y59aA0zxnh3rM/AC7uWDD280Kegxxp1Rvtntj6xuT/2Ex4lKzUHZrqE1OynbQRY9uo3vGpOs5qFm
hENGS2yBernk3XQYFZrobjsQogNFtwE2LQE3EABQ8H4p9Ynow5UIX0gxugJpussEhDWx8IhJXWL+
kqWPNq1PVLGlQ9XhDc2JYEbGdCO0rX7Hgm0yNerfPfM2jz8wqoUElqxj99aEV9W5/1CPPID3XefA
Pz2Uzq+RcOOZA797dvW74OKazVMC21mPR2LXN77ALLaL2M14APuL/KMaoKIzFJix00MN39T606fI
KPGTuvObC1LaIBssYzan7Vt+b8M+5diqmTFiKCSWSKdnX39AQE71rjJ5xjBSBwr7IVsdHw/UgwS7
L6N7jKmrLGGxj6llzNn547gqMSa5OAtgIy4v+zb60gTRyJEr/uia+TlFErAaCUYhCbw+Al29Ei3o
dfEo1a/YuJm9ywxjwF+U3JBY2C+yIDDaUwHFIzx0zPDSZm3Hrz1BA1hwWwsG9y01hDldYtYKCoZm
9VWpL22L2xjnaBc4tx2YgdDYTGiNdHaYDabcVByV+TEmHNp1+s4keS2AVPhD8RLDIJ6phhrQPFSy
ctlc1OvSb/Erdo9zlpAXEJNGfzfU8kUb5zQgauCxEjsjAH3ZnSP3ddLoOZqV47zBJVnlCz16/CCE
CpV+rU81bk3/HtdNXd43Tgb0e+vyt884BhCUaI4RGH9XfWOvnKRGsYMWmqwMJ8Dc++JOuz6bt1rh
hZ0vcxmS35DhDXnVqll3GBUQ+9OdoRrrgpVR4p9CY9/qZWnUMruyazINpm3RPhi/tItmX65Fjj44
fp9RGk+sw4R34qlbbpYufmHHEJFSzHu9vtfVTUKNh3hYdcyNJ+z/z1hn9kEy3xv+fE5cDNPrpisI
ovC5qZnNa7/Z5UBRor+Urt+SLf//zeGJpe3xCZiT30IedWMgRqsX57xTiBM0KyBTBsHpqknNw5+r
ZNf7nz+Mwa7wfOErS30r2A3tJWU6R9CkEvtAasrtOMizM61T40dF+03hksh7qz8k1FiGwsA3Mf+T
FVQl3hTstDLU77yAscLVYu+W3qGlMoHRb3Q13/uzYf0wrQMxV52lV35zAE64tzANFg2T3XdTEKWq
332If+h3RJHvgC7gV0eJvsCGgqsm9LEHMh3igDeOMj+QB+bL84TaA4KaXdyUWPjYe7b87zAcBkb2
BXVIV5jbkL8JmCWy63eju1Ftxtqb9OZGMq8Zr+z21hDuVsbvAXrSRXCUWsVqWZK4i4KhN4+ZPnSU
IBbOgsIRV7a5XXxH1TKgYp65OCTqhRFiw/GP1JbPhfpzuuPcG7L3hpxGcyrWQ+Ovy/5Ol7zjssVH
cO/psxyAa86MhPlD2eLoQzaROC6Vy0kwQF/A11N0dFErjKB2xpY97CJ6D3DLXEVIPT08wDmgguAg
9A4BrrQvzPFWan5w6c6jYp+Hr9Xkb2rYFe5ti8M1Hr8c7AolhawMfnp5dTIScqMj9ZQo91Ki1Bkd
ue+ld5yKa1RmkZxvMLzRyL7D2ADmKNmv+CczSUgfIhuJ+6Jn+JhdW+O2nO6Nyd1X/Q8P4WpoT1iT
9jg+897buIKNvXtAO9rALvcqG1yHB8iBMnDGKrMOnZNhM6RiG06B781r7VPdLuXyYgYD644TpOyf
/okjdBRPtwb2wj4UVXtlxfdR/TOlcMvcm9I4iXTfRz8V20q3JIjI+wk3e6VMcWht9xIVl0prZAoF
fWlwqNrbqmqeuCJLvntGr3M/+t2Jcr3hG/fgNHfOXYAmAipT4Z79XxkquzJFcRFtoPhhHYMjZPJh
mQny2uqny4Jwq54FK9NZ4fCBkO6luKo4tglpptb2L4mFIlHf+uQ/tJNBltFTB9qNllzuE0QZVX2s
HHR1IwFjISVFX07wfozUvrIF/syJa+xEp94Uq64NDw6wbmdEbyRBC0TZF1MqAGCXzMEhRJXXoEIi
bEMZiGqyV8s9KPoTui0acgEKAp9tpon2mHheklsGFtxvV7l8oGgzwy8v3dqUnHKATtte/Pl1Ru4g
mNlhnfTMtWkeChAA0v6U6hMG4cHBcmKrAx6jK3ZJVzFqIhGW1ALBi9+2a0WAegLBAOJg2NvXZccS
HH4u2eqzc2oz5P0Ij8fmELv7GDak2bJOJrCLuSHo0J3P0swMOFOehy5Cm8MTQ7defAL0W+Hha/Qm
DHYmSqcogT5X0nTfTYCubArAgvQ05S9AWKQT1eNUP+TZsJqs1z6HO9fzJhLBbYMppMCCZ3O32ghL
kBiHyOrs9G027xS8h0BiVOl5DyLN2rbjG6XN0N4K2PFsO3KQXrjDloyeon10cQLQGJa4fQWKIQP2
AGg1qNJucDu2lwWBKWjhJWbyULHsGrZjj7Uhdtapbe6s6r3xUqAxgo0tmlCy4oBZPEX5a5reWT6c
h9Sljur2EWgDuwF8gLMJZSmgJzPHJy7PFF/j4EFue3WLDzb38LowRaYoH0LAojU2yoYxOLPrZgRf
fgqtdIGDoj94UxX0/+nESBa1TrwaTMRU0ZOkTCFGJ8oxDezC7kaz2Cxd9JXmmxbvgmLK76/TmHCG
o5ju5wILisWNK46Zke2bvH51FEuDWR2iaXoJ6n/yNp7iqbnJxOOi7kScuMHbiiCBuaNms6RQeLA4
tULMSVaDcuKrtfiShhrQzbZKb+xUXJmCG9ceefy8dQp/iI8TmjfSYSHXPEaoylFJu9muGE8WNON4
xo6/jYxXHWLRLlMq7owUlE+dnNC9xzxzNvqQ1RSeajDIhHcxiI6KHfBRRPEOVJZDbpCocWPMTxXq
jVhdAMMEkAXaeqZlkYeoR9oA/xwAdVMfGpQA2omuM4vFfQy9tiKuLXxNpmxP0dX2VwDmGBuxJAEt
urWt8FhX1gbY8Yx2yVFPFc1SVBw8EmRaeqZivJ7hAYTZ3h2hMwiAGTe4nJlA4kUBQlMPUEd62Hte
jEjtI8eSHYOdUAFbi4DeLPkkYgnIMOWty2GFupRWWYx0ahP4yuQ2oOk2WHVZ4ccwdMe4eUkWy7Ib
UYw9qkWKkH14kbVXyFoyaGaJoOqdoZqhEEqpk5k58sxewnYPkHpVOh9BXq1s6961IaaMzXZqqfqU
vyu0tYjPeA2tQh8vWclbDTGkYHFmAdo13W0N5ZAglP7SIsQ0aS6r7lddP0XYTOrolxX6e29u2J2+
ipyYiUfD/ILmPDp3XfqCqGnse0gjDCOoT1HGkEFYjvjQSC+lZF0NAemnBwF5JRyPvOKC6HPKN0P7
4LaP5GcjSLiOuV7KlPe9X5HR/AESGcC8teb+KJJjDFWyYWaQpc8Du4oI+n7MHeBg2dFkhhT18zA8
Sb7vWfo4+/AnQkQNv5R3ioMvrHF59hah4J0Re/eCF13yFNJZdSjkeYu4DANSF3pOP9Jk3ZMehhTz
UpbyccrAfeVwnpYiE5oBo2xevm8Ckgp15yYL7sSAZxfUT1bdtFwRy2NwGcLNWmqNc1QyZ4lRncRw
jdg1DzI+gKfbYxq4Mszs0Cy2drI8aJ4mxPcj8nzf3XQTIMkcxzK9UKKsowm1nCiLlvqHrlhN4hgl
ejU7jz7m2MX+JjVjQsRCGzsnusd4zs0ew26zNOncEOOmrI4O87tURWzcpyuitBmyYwVEtakvfW9u
vPTc2x9+AsmLvh/7n0jfkSW3LYm/5WnWjw5lfNvdmFmy7cvuxMrvoCMP3QW+ThEf6tR4D4aYs3p8
G8vh0yKMwUO1oD4bdA0zWISaWzq8a8R1zAth0gc28TQgxZUXNbD2XO99TKsNE4PN/Pnn2vqfRc6/
Fj3/1PHKtNkqeYLlklgWQf+ahYdTKLI8gQaAq9lFBKuGbaMxNgTYlN6bLDY2vodcsumJ+LRQv52F
d8/oOf/Mq0RAq0zARhigI6Hls/uL3OBvsfb/a0LOOeaTam+SmP59ROXEcR4yN+UXzHWxQYqqVmGX
pny5k9p0IsUyPJm+uBWJSYNWe63cCGx70HUjRCx1AgD5z1/Z/5qZKcd0OTp9R7Al+/0bi8NhcNu4
DdY418wbQdV4Z5q182MYJiQoo69AraV60H/5IuSyCvh2pWzJrhxVhmtZwv3WcWVGLFqVk1IzNV7z
YEVwf4dgMs6lQ9ZgF9j+bVD7XQOzsho3sZEaq9lPHHjsgXWfEn8L1g3vhlt3LvUMh61dTnprJEwW
fdPDjdU2ejcoWaMzpbyP0gSRq+GNt0VkIeryVHtqx4EzPkrBq3WuQeRAQjxTtWx4lyPCGmf81oWq
f1ZoqMgurn+1tQMzb1oWclrrjVXl2V/2ot93Ocv9a2MTJLha8b0ww/z9apQ97RxTMX8tomAGLgAJ
Korcd8ew24dEUd9WU0HP1HZql0zwk1IBghptFCsvY2ie/nxr+P/rGilh+6yTLcv1zaWR/dfThPfD
s5Ow9dczONc5kFcOVUlNNWoHJEYD6Xbqg+2M70ZGjLBnH5qAQ3TqjnM43/Iovog+3qZxD7u639ZE
NyCo3JMYz1znHk3io2cWWxXMvJH7V3t6EAX27gTNrL1trSXCiGkPfRpJnyv65XVf1SRghusaBU1s
6S2rZQyBeJsIKBFiBsJqMFLBH0Q4Jgc9VKq2fADSv3W7hw4kUopzpbaqjU3rU2b3rr/2xvJ2yB47
VvRIx3ki8QCJS93foQw9msG+XeCjTFwj/3bCRDCw9aT6TMi8SDAMZXd9cRKluSH4bRjvYswoU1lt
JsNbO1V/kMHJZJMbg2903OS6Lw+Rc8LWw6uiLyndrNVkUrZjSRcWI2de4Bcfm/Mgh3PJPv7PV/Lb
RvKf2+rfF3L59/+6kB74CvagaK4w7CvMCK61AxTpYLVLCyKUAM+Nfxmo/I9jxVYgL5d1oGNzIv/+
E9VUKz3E/ETLM8frAljEkz1m40l6MYCitmK0Fqbq8uePudyP388UTn3Xcxwbs+f3w1WnRqm9MfPX
WvQkupZuf0kSKg8z6fq/THG8P/8o+W2GY3kOSMA29dc+kDVhkLorZvN6ltlbx9R2HdrYNJNkfvvz
B/yf54PyPJPXhysl8oHfv1aTFGuPnS4pjYWFL8gE9APaPdlMVZFtDEXmjhrr5DS4EzUDQdrrqZ2g
okgfOkI2dH87rvz/XmYLNYUjXN9ng8V/fft9cC36XrfwTifesmKg1jTYPsLHAd/+4aK0S/oclCtG
mbLrfrW6IQchPA+Zs3Fo2IJBbVTIgqunB3Ubxj6DuiFoYRFToVzsE0Bkw8h+sgiBtXYku4WYpHOI
adCGZnAS+YfAXTbbPZSQD8eB7hHYIGvDJVhr+HBmsSLPEfZMuXOidu3nzXY0S4ASWBRZXAnstoZ8
BH/PiXLTsIYdOf7bngYHhzwwzwMltT9abJKxDTo10VmPKTZfUhZ3g6C4o/FBk5Y0L1iv4PgjowHB
auZY/iPs4ywbW+CZhU8YnHU9NEsUwLO51HlWsI8IWZ7yF5c3mZpaArkwFC8oPxuMJ+kJFTvi5ENV
NutNKjSCCQ1YPA68NTndxX7EYlNvxdI3+CgPbVKcMKlhdQWOk8DIYyDYDsHOU8Y29oxNH/ySS7Iq
tKl85Od7WFAm4EpEsZkBr9vEWE8sCarmp4omDsxoHQfTwZhPNktbi8yyobu1wJRsTFg7KnAxK6H2
bxgbE/0HWhORuF16Kz+Jgm2T1vskoF2RchMCwJji/NPEO2e5Z5OFqzk3P8rExJiFTMDD7bsQzPCm
go6JN2IEAqY7httdfl/U060lNJcoXQiaOQpkclQeZzbL8Vsx+HsiajBs5OfWjLYlOp2gGfmY7l1u
eg9d1r1lKJDrIl43Q7JBFh31+Ii4xhauxy7vb8zuphu7g+9wMhnrIeI5KV4QE66tHrNrTqATX5X0
rG2ixTrDIoLbFWM4FEtSa5u9wS2YKi5TBQ9sUQoDnPvL0748zb+fZ8vTRVnGK9i1UV7+/nRFANjN
LODieImBhMDS3SZEs7mJUol3TGPVrOJWvbhGHX9lU5Q8JkmDH8lqq3aP/n1xgXSiuf7zb/VNvsS7
hF/Kl47jurZCUvX9ZNd2mFaqNNZh7I2YOToDNm01/vzzTxFL3fmfz/6vH7McwP96ZWG7mykMKy6M
gzcAZm2BpKQx8j7dTUpEl8Z0yntXy+DsmIYH04pNjZln4bvvxtZfhFH/fa9YEi2dLX3XtEzH/Xbq
6tG2y37gOghIJPSUWLII4GoZq3WN+fznD27Z32VYyzfMi9O3LNviJ9ruovD710fHIKdzVFfB2lx0
7fG8naOnrIE0ydPM2NBIWX/1B0VsIB7l+qpHg2XZr7Q5R4dDM9ewLYJDB1CGfAwrgUeIBDXMD0ui
aVhM+8ojABMSm5MCBYTXU8LVDCKMajOrfiD55pUX43svz118l4FKEVjJKuj6IXMoUW4iBWIztk7O
AsNkmQ5ER6uHEndCG7HRhK1dsx3giWdA8ksY12Pr78irY7LjA4OB7cTkJEVoaiomsgEECmx4ctHu
I8ph9ayslygishMche98pYwfuwwj0GA+1QHbJrbVfsb7NbiULOtHKVeduavr5tgy5azNaO2UaAvK
hbsHPfgcZE8OqhW4DitXnAI2gBqLusELJiyY6ACYTcDAJtiOmDWFaGgsUD1qoh18WXz3ln2GM3uu
CbKV+F6yxRRdwXF9ooEzGfVmDKwjLVDdFrTK0Eti0g7X6NyFeRR4O4UptgOLX2hGUI7bVSYptgpz
U7TeQWIWSjAOVNHRtM9x+ctjTp2DpwuZuzcAxqdzFb6J7EnAIu2ctzHt8LY8wyOvx+vMqbm0ktkz
exX55JDSUDvjeRKXqfuq5JOXjAxmU0DsYldR8dl6VaB/UcnHAuxO2W77ODDcAqsja4kWoYl0MDkt
kZu3Xg7Ql1wZj5i5Hh2WjPEX4oIJQ4PglpeC9bVtbCU4sWBi6OyyVFTbwpv2AC2AeL9poB72+0A2
qkZl0Vs3Rc4LxGQst0yGt8n/UXZey5ErWZb9lbZ6HnQDcDjEWFc9MHQEQ1BEULzAGBTQWuPrZyG7
bKaSeS1z6uFaWRYziRCAu59z9l6bz7XQ7n3vOXD2tYpsqcACilmS1iwA068xOQm+VnuA6ti/F+ld
VPpT7htsr1fdEtAidIJml2gnaFcCbkft9BH7n6n3ZnTcYRH750rKDf1GM6zYE/BLI1VUecs2qt66
fxvss9sT20kmcosHc2AJxzQoeQX0YObKcKTtD7KSA0b6qeNccife57VWn2Jzix47N++C9ijhk0Tm
DIsFCZeoN28St2AbuAYIRoZ3DY12+lBpLz3bhm8BH3kT5tlhtpIg72APGuFehjX85HzBFE4J4Ssy
ViEdB2LezsqPKo0q+EGwQTRwvqsmW4TtxaLvbj/E2Hhxqdr0po1gn1SvZX7GJlma/Do8LpNfqZI5
SUqc7umr2wnGfnJOsq+hWOvyQGqZCq0gGDY9T3pVXt2OUQispi/fO2Q+YwyUcCANQ7AF3ikpL4pE
9hQKiOD40qfWGd+WQZcxfh5GlfWfnGsC+yKG57bs+b+5cZdV9oZTL7TXgiMojHuLSCM9dplw0sNw
bjO0aKHcW/HDwLYd41zquqcmy4hpPeIBnptNO8u6dtGKXZUsEYPSe3WpC0EWEsISH/Sm2I7FvY0H
r3P2OQeIok+WOb5q8xmXTsp+UPCkpXJLBx8o8WMAJMfF8ojMYzBSOINXQ3/1UeLrGSgDhgdTvi5C
qrIeNp2+04M9ytZZG1OKQVJj7h4nqObKdSGuGcoDVzFneg7SNYX9o2Mxm4aUD5W6UOXVEAdrcl2H
C+b0MYiOWqKOZcqSkdaU07BXnggolezN+Lxk9apirbT8S0UzFT8cfYvV0HxFzOv8KT6FhdFNSLJ5
CauRFQSOtnsT1V8u901DfHk+XjwEhJPfP9rX3q0g1ynGcChSEsFWJM2o9sHid2RY8ZU31dwIxgLl
U2Lh2Do6RoAojvHO0NIvPhX2s2AawOHTUwg0Vxqape2Ni/NfKBrf5SbQjG1QnSIMhi1q/qZydhLD
gaMtLZ2IZx5XBCAdwaHKSxt+CaJNC8R3UADy/qHvD9BOQPAxPbDmZnuCMwFJkGUXFjP80plGjEGV
Yf2AdYlodJu3WL8C3G7MuIxyXNZtvWlV3ORkpfWBgZxgUZFHEDT3Ova5UN2F8RVx5QK/1KfB4K31
78auO4wqXG5yOZvJ04mh2Jio4qq9Dp1rheeI0yFdaMSTDIod5ayZ+rlB2ORzArUY4LjWM3e87g8z
tDyz3ngsgYWXDIZ8BUtXy03MMzNqX6Sb7ksBRa5n/l3wzOVyr9aQfXX0U9i+NT/aiRHjiUalU2CL
jogExZwTlPGj1ifrTlZbMqszfjunmhu+BrWl3Y1l0NMvFW0RC1WTXu+bSe/zBvgcL5+Rcm7PoGxP
cSE3hkmokbcd6BFmBAw6/JwvkpcG624+Ohb/0f1gSq+sxuRqtcxNSTKtuKlxDbPWi+5L9LeefA96
ssnuNJeaYGMj9JA+Gfb6SsC9M9jhMbdmpYYRFXUr2nUvuVUpM9AZGcmmq4KZgfqor8OFo7yn9bNW
A6QA80Wd1HLoDtsvtRdkceEyYhdCIBMjWDOvTsaY7KRMB4OBaClGTjZ75aB8KNqq0fHN30cVeWIB
/us7Yr3HcW3ml0g7Sp5YYaJG3CnTsah47NUnC01l6x3kgHgvHo+u9+Gy2QtZAY1CeudWJ0HiokJk
TAs0S6WjpjVkOLBa6HDQWeqjTt14471nsI+hX26earNamDT78aozGBanQQznDv63+jp4jxVJRrlZ
nyyGILk+br3wVcvzDXs6mj8QkI4GeJLcTF9j5bJL/LK5Ee10N9q3GfWcmzafIQSjOhdzSbRm4QDg
ah8VzT01CTVMiiCJbABsu6CNG5Q2EpZLCPSzW5XqaQCVFzP+BiMCyjI5GRW6y23IulEEqKkV8CU4
ZdHKuG8YF6FgfBE4XzIjNV9qRNV2wHCODHtGaQSbOIsOh2zEbPuJJFY2+ZWPr5Vl1/BenPwOfNGy
0yF3wxzxmcX4MYuG+9YpDOYM6KxVsK29c5zBsmBZoRjcJNqjlZYQ/LJZCB+nTBlwlcDyW2WdZ/hu
2cOiivNf9BRYB8k8uQaok1vrSN+gWXTd5964inhfZhTFHRuSNokjFj6n8GgSOIIBS7VH2WLXpggD
rL7G+4Xocx7Ez9qwNfzrREEEarobxNyQ7Ua11kJ57hDB+9TZGs3eKOM4aMCSSRc19pecsy5+ti0S
4BZpuTEUmB8JP0IMhRJ59OYhfi7QYRbHXtK10d+1nFGDcSHjnUOdPAywBRghJQgKzZ6wd2TbHvEP
6FGGYh62rCnKybDfOwbfAU4lHcVHv6DFi3MrQ22IfqvF4/jiBS+B8qUwaQ2Tp8E5psVJ1p9ueQ68
UzM9UeyHWsWECi0CKYUw6t5bZ1M5BzGi5sRvaWXzFO2yDWVR7W/D4Iu5TKFtsuLW7QueqM3Awi5J
lgcjGHD8Qe+ssO2EPv7zjRu6ixZbb9TIN9x1N1HwKXCU47sXK1dP18ScwZPGQN97azF8ourejXV6
F3qg0rWwu2hZh1yf0RoKJ4RwqHzYBBdeuQY4ycx5BEb2MeZrM+o2g1ff6uyVk8ilwiAaTX4kPbol
uahM0Mgg2/A/mvicxI9MEN18ynQ8BT16fXmh/7ZLi/gScc5wJnBTC0nAfPKGh7A4p+WDX99F0eug
ZwRvj4tY5dAr3SU62RF/MHM3CNI0BhiFauprMowrhlwcpPUFVpRFrfO7src8gdAYq4ucBYc+MmER
IJdpyAdKliOTnKz4wTPaYmT14Bs6EJ8QO0ocybIBY4uBLvC7Wy2udnG1Uds1PFDh3LkdMT7jRiN2
vhzsg8npTPWBGcTVMfJT3up9T/ZcQpNc7d9j+6AHb7XPbdY8ErmH/+CtVd8qP18WDYwEKCHC9O9H
qrK6QMSlOSh+76X92hHtq6h81ciT7zXJWrCM9FOYI+ubZ+j0DqwCPfO4aqnBpXNWGGxLSTP7VKFE
sYCr4yJ9i/JHYc8UEsTEHFSWpSNUhppF1gSLhwQ4T7fNnMVXv7hU1gf+pQB3p5xF+s7pDsT+Fu4D
4BBPW/ZhPU/M22Bi69+G3JX5uO6QjWJclTGql2fVvNWR67pvsbpLo1uMczxCfksOYfXUmNu6fh6t
e8KF8HdM6VKo60X2EoCqVV/s9lwVJ0BbuXUd0oc4OkpwxyxsrIXKBfgfO6dsbrLkpBuPpoZufsuj
gfkCrYAbraZG2ajjBr+1i7Vhb1TMjkm/iI0Xn2dEfcT63UGBzYneug+sazlsKoQ2nrMiaxhssyq2
9ZSuRowVLSi0PpzTfbz00JTjJ4KBYvkcI6srrbsBIZm+cuko6uSOT/QNUKzcQ/kg5111EeW8CDY5
PEdi2zv3STQrtzggRhHdKUJMO54qmokJgAB11sE0Nz918RLH6BbIiQMV/cmdLWgGC2QDLGU1nSs9
nUN0IbGaMucBE9aUi1hR5O8VslPTeWocgcNmj1wSAWI+3GgAEwpEvoTI5tzfktkz2Q4LIyUVEXrg
3oYFzwLb73Hy4iFBoz3WByR5Ltv55DJA5DeuSdvrDMKnnhp9TdcsRUrRoen78gMy4t/oO96U6A9t
54X2ElqWl9rdegnHSEBoqxppQ7gSDZvSTRVdzHpfnqx8z4M05LcV+3m5VXSuMPcrjim7qNpShQuF
+LsNC7TyFAK8zpQPt1vI8eCWr+rwQo1HWdQI4qh3Zv+AYsCVhzZaW6i/o22FTGe8q1QkBFeU7Wzq
/Ws3PmjiUQTbiTOc7vL4dQQBhynps+FOIvgFohA4NCJPtfaFs+lgbxAB5O1dFW5tbYJ5sx8SUEF1
t3TxovjP0WTw2QycOoSk8Afxv0DaNa7d6Mlrz1k8DSx3OoT8Nr6QLRP7bMTrppwN8oEUj7xGcXU7
Npdykp0t7Qzl2A9FNd8UiLduPoIZwMcvTFRIzw5ZJ+6tQXSQsSyg/88lIADCe/1kbkQj3UwyVeHf
PvGAdygyCWn3zJnZgLWfnAN3BMf0IOBwCvu3pvZsgRlggBOtQvvRKx7sYIkSQtXW+QCEZ6Gg9Um3
qn5HJAWmFrifUCxWlo4qElrBTXM2pjb6YgjIg4rWOrFVWoTFgdR68y7pyKCllRQD0dZnNvgWVpUY
AEU/iziutfkBKSjgtzbZubS54wWCPE50Q7khmELaB1SpAzthMh7LqbKLnmxweHA5+v5BHVcUT7k+
67qbBEcK3fvA4bM9u1mxkNq9k805mpng4+L6Tk9XgcREdOuBl1K2aUcPwNtVxge9Ra19U9Cq1M61
FpcwnTnVjkNr5rz02Q/mgR4jDiEfl6+LoA9Ki/ZWI2MxCYCIQ667WOG5bDmQUGMeEVQUBsFCkNop
D9p+x1rOWHM6iqrKHXW+be7z4pyle+EdlfjgYoNzog8MjTy8ixDMbD4VCzepeiiUEwd0P/g03JUT
H0KPZvvWUx7hm9RmONc6+pPebWgvQtxHdfeEZwOT05ylHp0MeV5NuzSbiSI+EgEkKmVRyKeWim5Y
EKmAVsczeP4ZkM4CBgIRmKJuR4eOXl9SbhIeX77a0P9UiwfmKVVyIXjDHiYdaUUqHsLsCMbsgieA
o0VHP9rkP26Oot7azdxrqOzXfgdcOb/BugJEmtBqKkhUW6uc0BROeViCk3XhPkmPW2lhUL1jvkd3
rt562kpAGqFaNtAo3uiEoL6X4pCpAw35GXF65UsHXPqmrk5YBUlihQPTxbveXmNJKelSonOKt121
6MtLGn848AcoCnps70vf2bKPM/OYAc01hzvDeGSQkQ7PnCg1G1/uM0o+UrOdbq2KTeCcewiD+q3s
3iA1mZlGHi0SE8ykzIPyfRLtO2pL1FWm/mg6j0MGPGOLeb5VXjXjVgZnI3tg50iCdcgbYu8o9057
FSMMLAhNzTpXjlVwlMVdkaOZ41y57PFPcVYrZyWHIquZ+c1DAB/FNrchMqVqllh7q9zm1t52aP9b
uzR5ltFSYwcDMUp7EgyhvbZBODbqEc4ihzIj2kq28RFZKUpqgvk4ZvfOyTDf65CV+2QTV2OjSUQ3
ZyCzXPQTRDK5ls6lwxdJakWyciksjOe2f8C6qfd3QwyhbW3DHkGDpIE7IQovfbXlvKIVWa/48o3i
oEQUzd17RmeLs3d/jZPbeHjR0rc8+AiGV07i+Oay6ebF9bgtSWVMmk+sULmxdtWNVpEkxOokl0O5
NYqnbpir+jVhJBNiOasuWONQGmXmJrR3KEwnuJ67HjVMEnQvhyVaXyQtJZO2lmrHfHU9cvbmYnyW
2oMLc0jjeVkH5DUidfe1q4tZzZyRqMB0SPZbbC+98kpuBDEHvCInf67MXWveW0gd/XdMmRNxQMB8
WZXawdKXZNK75hb7wIj1RNlKftocRjHX+xWlSHktffhyK0PyAc+hqI5H4K8AsRu8FAC11O6hlveJ
tYQChq0NYMfSyd5aTAHOZkjobb/6Dkagc20dSu05M/d6dVBp4EPADrxHbnVivXVWmRRrWZreJ3Kp
9jAbp4TBIMd2vc6Ki5jCHbkXNO+1muj8h46+T5zN60TQtlj1aAmdBIqfZmwc7n+zmqeoGLNyVWao
VvPVyL0Xmwg8Z6aL8vTYqduOi1jjNkYc4nQv+DWT/hw5S6O9eHKXWtdGPYt+Z2VvXR3NPadjIIe2
bdX2R4ORoRqcM/OL9YBju2hpK4HxGR4aamtLPZomR4tntS22su8WLgTxlDMzkfH9WVdudWdKa5gp
T17HiWTjaeeqvibeg8/Jn6C1InmIEjC9l5qogX4pEX44ZKkKIlAJ3JYC1CQ3ZnVg9YdgQRvHzc8V
tfnwoJhrxGqesa7Jp8hoQNY3VXcPLs/pdgaxluPzCI4nM5aNTu2Osy43wdmsa8lpYpqJcC/h97gR
FCLtlr53q79kIYB/kgBCFP9LF75xOi+qWUFRrPONFHJD426ydlVAKmBd2BaJXfCAdxUT0rBFNPsZ
h/c4FpEYMABu6r07Yjta5+ZGV1dhvHHrXd+fx+gEMjAG75aHBy9/N8Z1oo6I2q5N/6UxGVeLWa7d
5sUj9cdIJ7NGw48NburubWChxPatCHaJOXewkeqrpF+aeGGLvUPiZO5SXR+JoGFf7OShxvsPsTK/
7eI7jKI1Q2gouDiOVA6/enlvY9YKl12G62/eR+BFZljRom6p0IHIs2MdbH1IIwwTGakqiBm4r6hT
qlWAL4OUIR/b+L41F0xObgIVXu7Wag6eYAdaud7aRAUGILc/8ZYsUIJ0+MrqOZQfQcIWMm/Uudbu
bO2l8u669m0cEFVS6MfNMivukmSZwavr868QQbmlQIQoZh3NZUho4Qt1A4XwiNnL31XZyW5OnrfN
UMirlM8GAVJzWrAivWR0WCetjwWmCAq+YZA5w2IePRXc/ChtzV1p43ch5mwVtgtaHGNl3HiwdKlA
OQElWzVf4fv2SSvsBsLh4O7BlnotJGzpbVI+OtyLrn0zfVo1dgz0xjSdc23fNE+d1z8AysdSCS/h
EU4T8faYpi6T453mnniszS1b5oRmVhh1IbjnbMcteqTl7wcrxE18GZ66EdVOmmtFfo646LjdvRsv
3oKgS4ediagag0u6Y5ZfpqygVyTXCt1eMuk5pkLlR1fPgWfhEKVB1kIn7wRB21nHWGRWe6ccFLOG
/3UNpU3aBEWvjWxXi03KyDHjhiSmCcEBOHkMQ4ACGINE9h7zrAELP43PyNGjFrW6+RVkGcdTqoa1
otwaRjFL9a1u70ttLen5dUs1PdKgydkoG1amVOzQZ5WVeAlRe6iI0Vz8HDmb+RksbpKtPSGX+kjB
fAy8O5+ONGFxmb+LYL0pLNJgCWhZ2t0GiwPiBpTQc6I57Yp0kmWPtQ8rJ/DUlloqP7mcQdt52Gxj
C+gbXgZoImA0e3HjyYeGKFcrxzGwmLCo9GG68CFmFNbRFc3tvZpQqX+2DX/vxaaOTetzSrpmhhGx
UHeJy7LBZgNGy2MglnoFbYNm7vhfqnZ2x4OhPkfkQFstnhfbn3uIz7LAX2heAyr1oQketMZi56Rg
CT+bAoKllx3ipj34tCjK1F5xS4wR+QMQha2CmMe9IKS6+LJANw7nQRxL7z5DK+Zuw+LCba3ab16z
lVMJD2GXqti71hS7nskK1+ScvPFMK2xb7pNXnVT9vpfPQr9rao9x2Ag7M5wrFYvleAT0SixfGrx6
9OBcZTcWPO21B5hT7LvguS72IQLi+iHSsAl81dZ9TZSdzdSle+vNTxonPzY6xvCAxNlp3IVvElxG
KpCaPXrlPq4+CueNJWJAQ6+5HsRDgyHsmf6RGLlgusyBEIhHMhhIcA6Gzzy8KtptWMJ8yil3LGAh
kk2fttAxoFLP8b9pnxw04OTMLf0rdNcpuY3Qn2/AFpOkAcNqERlHDY0k3P91Lz+z1n1LKufOEuZD
NmxU0z9EmbHK622ng/KN2UdUr8Lgw2kmcJL2nBgde1rO1/ieuBpEyrwF04wY5jqYLq7KUneSW833
SNbSOw6N5jSWBafCqCzLCmUmNU8lP6UwSQ2Pu6g92UqLh3jQnGxbtq25a6gzUDEwY0bhflILnms3
FtyOBmHdKYMZSV9dzBCg0t2iwLeK4pPYnGYLJ4xNrEbcCYfeII0XqDh5F49W0DLGD4Z5HwqDvSuz
Tm1RL3tzOBg5XdL0WOkr1T8rDOjSdIJzz2wnXkgqeisw12rMaEJ+xfG7b88NjEJJiLEQUHRMxRIw
aFMfOqeh9VTj2Y1plEGgmpsV8SfKJC7Cynrtrd3AWqmVzk40tkp9BNUMvqjSyAWhDQ1NMk+j2cgM
msGwHBD4EmsT8y5t+8kFoCNDBy/Ye6BUa+7SRTIqK5ILbsAoUHyj6MqWmZDXOuD45B0spPm2qNe1
e2HQls7+F6RKPOwWAllNkkgJfVgu2ruxenOUtfMn6fivikO0lEI1NQMumiHsb1K7pG3HwlILTItm
xK8PNftUeXGFYSANb4NyJCzS07J1liviD0ipX0V+hkAAjBRJVdFri29SnKIrS18OKV9SlyPuC+vQ
XoZIjZ4Kj0QWPfPL+7yCZ/R7Icz0fn4WAHFVWq5IYCwd9cE3FUyD6ByaYQ71XJWMd8A5IAWpYmJP
FBFM1BeOFL+/oq7+qm3imqZAkmM65JDKb0If1n8E9uhi5zYZ4Kk5bnPyc1UfYINl72jZQUOQ6yhw
3+vYX5vhcDG9OyduXzyTQ5FUtINQi7nhiaXbt+hsvA+hS/CjsMBTHo6uqe9aad/nQYuTmYfbMAb6
6YBmRWlBlC2uFTOgqMr2PSnXXhOTamrhajIWFU4Fx8sXqTLxpJNZKuv3wGdf95qVT2yUbZHhlY6s
VS3YD8ZrCuWaBk5YSZTHSURedvxv2fWkHnP08KYj0n2dMchqn+uGzTxxzWsacfbBUjWawRrEvAnW
kvjbsQ/efWo5Pgnc5T4FabyueuMiAoQjJoGj8Qk680ofJ+a4dUrz+pjUB1bL0nNh0YQbjAfrqu02
DdPGzDAIexiipQVcYQyhpUU6e2VzaPX+AXL1U1XBAR0dbJsDER/UpPXY7CwzXKhV9GEXCJralkNH
7IyrQo0PCRbGgiD7SGbYzLEISw7UMBCr8tPV43nMSqMDlGsZrrvOKYQirZMHZqmQeqqLRPWjqzHQ
xGVUXPzCurojRWIczU2qqIEBaeKuc015NbRwTdLdo49Cyo2Y6HRowjvntiyf3eZqMSBDFL5SvX2m
IMyBuQg2Y0Qc4mIUM4m2JRBtCdLqoaFiw1Ljf8WJucMGMtNia9X576rN8c9ZE2J3G+CmzkkSU7Kn
MYzeg7hkWLPOlGLXae8uOii3Utd6GtwpnNBzq12Uzqbmu26qz4Fs7m4yOdLfLkEbaf16RCRZCZ3B
vIlM+DkBvC7SZibzs1c/dZHFeZ8mhQngkhaP01gvjYUsJAeUHTO8SfX8GX3OruAmc9DeRgmkSuX5
98/cn5646ef/onXD1zF6VcLakuKIRFOmmpw2UgZ8v7+MNkklv68muqahCxco0n+xMrQY60WO92du
abIpMdLY1TwsB4poEQQFnijG9Ar+DjIGFGM7mFNHr/Y9/5kcWI+zTk2X5/cv6VdzhSEYNEk5CQol
vo+f33kT9jUWTLS07OteuIybMH4xJKbtNsas3HoWJ4QUQsYuDI3y6E+3/e9fgP5Xnz1WJECDLK8C
kf7PryD1Er1sktZC3GFT2Lc9DSHfCMvboXO7Rw0YzJr63tlH6WRg0Ce2b6Q3y8bUFAaMejczEqtH
YuZ0yyrSin02mOGbPXh8hYMbHo1Bbbj36mgAXzxIXHpD3lY3sjXsbQ5scfH7t/NX70bqlmWqoBVw
gH0zMo1KNupIYsHqyb5aZGOLudBjiv77q/yFLtUQUtgqwhVDV23z24dm2XmoOwN4RROuEqJoS5x7
Cv21E2TgNxJhw2Wv40VRG/CBHKR4fVg2p0KU8u73r+Sv9kfYEoa0oa3hBfj2fsO6rRpuF4tcqTC5
64q4IXM2wdtmqi4W/qz50+44bX7fH6F/veC3R7XHnWg70WjNI1YovnYpV7FBgmAMvmKvujVrWkKt
qxbMFCw0s+hNVGqHBF5qM+k2U9Iy6RMAUMpzG8BSXtHXLxXiUqopE7FS63kYaPUkuMtuQdEql8IY
tT+8i7/61GzUtbAOOVjoxjeDVes2BXBcDitD2THYUDGmS/hw2LudeJ2FwvzD9f7i1CZs2+aO0Sxh
GN/tdUo0mrJOOFGEsRyWscbkLajdaGGIcFiJlL5bHKjZXIoyXP+794cJ6pMjI6cok8fh26mtBWfi
aIZlQ6KLzJXbUz52tXYNVSE3gd++//5q023/880xXc1Era4JVbKQ/ryW+GC6gyLnaiiLHTIRx5FA
kESdxXwmf1rLf33SwSoaBidSR7cwQ0436r/sGRSrrR3kjT0vc9emkRniN4VawlxsgtbXo1bT0iCM
tJCDeh+lcMzb2uQrNmAs4I6Jls6AgTq3jOjyb38IOqvPtMOYKkvEt7UBtAz7eM8LayuYTK1wKugb
ab5CPin/YL359T62BZ8ANxZYUww4307HKpEzXkWXbW74JMzmUgTMrPLJKVLS5yxM8Sc9/i8XxI2o
6wZROgbbp2p/8yK0LfFKnQDEVylxh2TVL+Rez0P1BEA1ehGla9g05ql4mcEqHnpg0WO+HwJ9G8RR
yyan0lWOnc5+IQWcNpQm4wLXICbOPzizjF8eOevHhjY93xbZSfLbI562GTC2LhALmdXenRoDePKC
rNrAjAjhb9O2a8OMs1KPhMd16M4Lo4RqnMWNvmrSxgpng6+0kCZzstcjYayd3s6ex6CRu0yvw4ul
++mTDGLzM82yGOqNocKBGzrwIbOaB/E+Zw+cqYba73rR1fdKwrgya1JEuVlTo8VRGuaxsQVhtYmM
dpfnzbizsyI/+37W7OOmxmGZy/JUA4X+5Jg/unPdtGjD2mnBHE4k6tpWapjXVEj5XdXkDgqKOP1w
hzL5g9njl9IPmCcKRRMTCrg9brefHzWROgIAOGyhynWTeyoc/d71huFemjkazNKO9kqvKB+/f4x+
3Lw/LSY/EKJ8d7ZqTVaTb1d1pFoENSvqok5890BAkfKepZCKFwmPH5Ir8nt1zsTIohHihpnuvgtP
aoffv4pfb3iJ58PAhstnixP32yqjJLJGkMptpJuussfxq9MtU+4pSv3jUGTav/tAw7idymt1OotR
Fn67XJ4XFj2yUVsYdbYq3DjYdmbQLyjJCZDWlMXv35z4iy9WVzUbCrHkwRbmt/UjnmDaFLA6Y4y+
fS3qcqJlaFb5LG102G1XmVjFst7toHwqNLWtvu5Qmw1j29B6TvVNGjrlu3RSnjCoIlAtzBZZXVrk
wcxDu7bESe3cl+aQKCgs/fo4CDhNZZlAxmmZ45rsi0gwXXUZaUlwHUvSSf2wi5lv4/wAsENyKEmo
C92z+Q0WFhAyX7NEAAEc23Pf1c4FlVodzX7/uejTx/zt1tNN1lWDo7mKEefbMlcR3Qy+xTMXwZjg
uaoLcCA8coP46Egkv9M6B61eMWDVKBPJsBXtGS3BCk2oUw1MFjPZuTCVvJ5IbAziiPXi4mq00ygo
C7Opra2QBkmRVsdbL9OSOy0XOTmRtW/oZKvg5N79/h39fBvbBm5Rw5ASR6xpGAK/1s9PsKIWjWeX
HBM9ycRYGYtlMmT1KipdGolK0P9hc/55b/71ct8Oiblf9g1pAkS0K4l1ryUq8q3EDV5+/6b+6irS
YT81Of8atvx29gWn71iFgv5byWy0fvBqwHnU1h8ekm+k7v95MxaGYqyNHDh+8X31sW23bQTIObfj
dq1YwZVvH9xPAoSky9xineQ8nVz9QPOWykbiISw8JVmVgWXhsYA/HHMz/VsHux+vShoTIADMO4SL
7y5nzdNIVyha1FXECZ/NGBPJTZihyootwheR9DvWH3aBn3fUf15RSngNKgR1w/72cfdWV7llLrki
Wx+MlvCVarAjmpijRyBsdxFbjZzXgML/cPNqclrq/9/zaPPtWhPJHl4GwQomtd3Pt29YW53GRmEu
+rYMmGIQbaYWlX3IhUwX+JfqWRE6wSIbIoLvhpikH0ct9U1FbwkcD/2Qt8jvCcrKcyido48gT4ts
wSSDLIHzmFf5ZTDN/sOVtXrbWEJZWn2HhCZnVzoABUNHV+LBgZZDd6V2zPpYD5bYaXWrM02mHWWr
NIR85ERLwqi6A2js5oUJnYPPNqu2tsf4yohCbV0oCJWSSI8YJtEEIrNTW9qaDJc6MR050gv4peTW
IXBqKZBCq2YEPNYhWs/C4FCHE4aCBSpaDDmUsAHnKStHomnM1LvYip5f6GWGZyhBxUqm3civKcu8
OgQagmil0JSNSPpmN2pl2a8dx56CWWTZqyzlro1Af3AtolGG4WQWRb3GgBb665DFGzSX6qSrNs37
58gT1doLmUTF2AyA3+musevTMrRXsUoQUxBYrISaBYhiFfXgcEMjdQWhR6riboxh9Pax6yPRo1Md
AScO5XPZvwtfLzcI4AMCMfSSsSpy7VJn+tClVoKyTi/1mRvq2YU8dmg+qqWTbVpoqIgSffI9Zz3g
tr5JJKNGdyjQMmfE8Wato9IDS+JFZ7tIHvBltIzt1Z48KE/AiGGM7o3EeIZFtCtCwbktDoZlDZCb
4NOoWwMVbTaF7tv3ZQzkOvNAk0m7l9vKHmDJ1g6hvrE3CQLZ9ujAYnqEB5R85HGjvrp6SM6LYhHL
E2dhBy/QlyurJxp45guNZmU0JVjkY90cCfokCaLzwG8OaYk4lPxSBue9YuKTLNyzF8dMNDrOHjWD
Ji2rATYY9pNOAIs1C0dfK1ZK5bhPSRjoD0GfWX9Yar51O348fialFoAYxwFM4nxbzoNmaFM0hBi/
EVi3IKasgQ9LCWWO3L+r6Y65GFbMQepfneEal9w0LEZJPUkkmUXi5u+X/elh/7YYmLbpQD+wsOJo
+rdDSxJhyolKCH6RB/m1DZM2v5HwWAwYWcO4ZQEvjiXIkmPXNeg5qthFfPn7l/AD7PDza7BVQ5q6
1CjmbaF+K3S7UJGBVyjOInVtvA7OVglYdAnuRlaYQIVU78aoX0VDg2rYInqcYHWYwa5FStQPakC2
cAK0aDFwRgRqeQhflugSIjuQoEH2Ns1djpGcbF2WFrJRmCG3GRmcCeHv48yCmcCpdPPjPf3Xe/+/
vc/s9D+vvvrHf/Pn9ywfysDz629//Mc+eC+zKvuq/3v6Z//3r/38j/5xzD/Th7r8/Kz3b/n3v/nT
P+T3//P687f67ac/YNYM6uGu+SyH+8+qiesfF+GVTn/z//eH//H547c8Dvnn3//2TvVUT7+NOi79
2z9/tPn4+9+mg8F//euv/+fPDm8J/4ySLsOR+fb9X3y+VfXf/6aY5n9ystAkJCkafQ7b4N/+o/v8
8SNb+09L/B/2zqS5bSXNon+lo/aoABLzojfiJIqkZsl63iAk28I8JpDIxK/vg+rqaNtV8V70vpfP
9hMpEkh8w73nCu4KAmaYIlFb/e0/mnYYs//8m+P+3Y0YgMQr3ZV2eZ0wSfo6/sry/r4u0djoCJY6
gp8s/vY/b+6Xb+l/v7X/aKb6vs0xk//n33gTv9ZBvs8k2wN0QmAHLYNj/wPP8dMkRBIDXVBdlVt7
mMVdXqs8CzEAuQwCH7KuGRL0SLZj6WbHxSTDJ9kp5NkisQb/1iktIobDVN05Xf+5LOrohuqzGHVq
PWg/Zj1Rd4mat6MK8s/aXeCx6snC79o6oXn0Yocxn0sB3xzLtGkgGza5ENV+cWwIf5YkMggNxjiq
5yYr0mUrKrvXrzV4FrLkk8LR4l3RalQkhsZAO/3CDma0zRVRBb3fVdVpWkBfYxh20uFxyFQqj3oR
GdA0AjTdD9XaU/epZJOrA8OP1QmaEXCxB+aD1D6MVVehOOcQflRdsbB/o1QALM6nsKnGmKQCmOMz
W13XQptb0w7hUWmpZ0jNINjzwGPcRhK3IFPftP3EIqosY4e45aEPEIGVhbZukjnNGLdmKgCp6fG8
QpfdrZmNFaIGCKU9W6QyDSfwjrVqbBRRmqzTeme6BQWAhFCR3hQVSWZQkGOzvLZZaefpN1vW8Vec
U+TLFSoYgG/3tfXg9z4yFuyoWBWtspHvXeJX/MnUNjFu5cwmeXawyAf8mtJGsSUUak6wBic5oinN
OMrsJ9kkxZtnHADC/eCv6GukSniFFGHaG0+6eX1NorEU2yz2OM+SSLfLlyFwIaOZYEI4HTSjBbo3
tvoWwQARR8sjOWUOiihBSNfzNNv9H7k9KhcdrGnREzeeomXLvBoLt3Ra0W/6bGSD3kZL6qDLNV5B
51jx7kk4jWp1qh0bx5YXsOrbYMuZ8LC4wLV3EQEd6qb0UuntlrTOy6MH/sq7UUHWz+h1ex2dhCEP
eruMoZtdJm8xhouqidH+RFZw9GTt9Ndp3GAGdTt/AsRtN+ZzHqNSb+sRM6B/lGxbMviDYwHwUjIy
uuqjZV4eG19CZ65Lexh2koWIc9+RJwVy26qi4FxqzzLUV9wXW+mziWyZQ5qZTWyuJjs8j2YE8lZ0
nqZnXDpV3sRdATWljAKD1j8bBvMehtR0H043rNl3Cm4SpVrPx74oawpPUnZJ8p5abdw+WwmEkv0Y
50O6C8lwwGWSzNNbJh3BUjnnAlAP/mLDpsQdGFOWyBmup5ljgtCblCcaNs0FCa8P0YIhuBW3hIku
pgeXKG1/BjHsVkv1UEYZCSHNSHbXvbVoKz8nMuffsCEjN8kO+iYWW+Ka0JJ2U10gBYuaENvICLAl
2Apc9+3OXsjyPhbTVLewE+QUBXj0ksTM53FSSflYpuy/8FbY0LYmmeBg8Sqr8IC66774kmZUWpLm
y8P2hzUi7QxhXzppipkgh3DKj4wrYDeQhTwgUguURtxXRwV+yKlqepyX0gq3sYj0ZxRxA5+zom4g
WAjmZSw4De/3FE0m4R4ScQlGPXO4HHe2q9CFYc5suz9EaTAB13ll0hs71JF97MNsrP7QuuicrapZ
JJyYOyUEz5QpV0vbMMXZ5aFn9whdqTOf65GJNKgdjwzwLTrRhjUIgUbT8FgvXScBJIFBswuBa3Bp
AtwYjnZcLtvO/5JUihDatPPq9CibQJqt07P2RtI+4IyfApsUa9nSG19ZXWf9UWYemkp7IB1uFiPC
WwgCBIxAK3oku4xqY1gSmiXfSykiq9Gm1k6ZUJzqjHHujnNrgFNayhLRXJrhZe1UdHKFaM4k0ApE
gyvBpworQNGIFj58MrLWHOJOncnI0wPWSEm8ukcAhYHid0/MHiyNbO7aVCCqLhKJgjsJgOxBa0su
AEIkeyuvG83OoSdKdkGZjvK9YjVIQLmw9bIdPA93aC5aiV3HXuKSbbYnYb4NwjbzgRFNgYzBXfsC
uPqJazgjwk7dBHNOLHGS+MHXuSaM71z7WVyl5MSibfgc+9wyL7KramJJRx8F30AZvavH8SUSyYq5
uE9tEqUL56QBPhHHPN+E3Emg9MWz7qPHPsQGHSqOv3AN+C48Mh+1b4GXw511FcjOJofFQkDRBj0J
lejrxAS4qGv9t7Hx72XHrh+rBENLuM0tF41lk+UzJ0vA94Flu2jGi+U557LGOQLeZj5GaXMXts4r
XdOT7xgMy6b6MRMf2S8SnQFIW74I+SPV1nsaBHeFy5OpxiyTGXe8cSQG9pHF3dmeB++LKxp0qY2j
kNaXwLay7BS5i33we5fHShURPdnDxJolCi9I2E9zF5+iwgNutrIJBi7wna/H9M320wktV3mNZ3Y8
+GUS3lRdHR9A2aUPI7coZtmmg6Q9zU19NzsBJmMnAVpoZ9331CeiPFst2xV3x06VwTt8x/Scadnu
Qm5+fnJcEs1Z8xyzF/YKZA7fmQxjXV3hANQGG0qZ5o9kFQb7qPJvqyoZ3yln3iyD0qEo3Ju5Lp+t
PKMB5Ls+cMOClfaz97jtnbus1uMhaRnYxLmHOy5s473tD+LHWCBOXiC3h0bDvLcN/JMqvLHq7FEs
dXwJtHpQYrWSto17KCdtUMJ3WOW77p3Jg/c4WQXrgXiobsaMgKpWl/6bGUk3bkgwOlgNDje3aTFK
Os2HGQZk7R3hTBaaLunUzXahO2QSSGBxM9jlh1T2pYIrGzn17bhwbDZ9C1U26XrkIXTwsYneszIl
fLgBny6WgXQTtz6FdLZAE91tTxYkM4sKGI5n9kCt7vnoZtxhaFrn0VxNfYekcUVHIpFDDHo9DtXr
sIiPNoPg1XszIKnqkvsLaa+xv41LeV569PqlGArYZ5BcqmZNMDxOafgNA/ZR2mqfgXeDpK33s9b7
TGQHciHr98Iqh2uAVN/LEIJAo4HsEmpQI/OJ31SMm9gxziGcl4D2vCXwqDhEyEqzCZ1zOUc46UX7
SP2NHNQ9+d1wliksIPbErEAiedJFuqkmzlBREMkxMl+HlqrKPcGu+AItl1tYdYAJ8NIHB6exSZOO
U0LIl7x9QvElYbIJ9ZS6o/0jbrLkKTcNKiE20MGRTRGadNC6I0/txilfpm6kSkI+tq/bAqWNhGSA
+1t754Sl4lEN0/Q+qU6/hHlUwiiKqvtojEZE1X52ycYBfWilUTynKvrRhXZ+7VJkXTcmhjONx/xN
Mca4LQ2aYTSgwWdAoO392IC8ZhjTt2QvsDLaOB0c6DXWTGw7KDFf2yy2MrQa7G8uWq2e1rRKaNRT
sdBHzsQGDftqSOLpSJqg/CASGw8RbSdR5lFgwf72BqOe8APlnPzY5s2R21Ah6p8q1PW+ymEyu8Gk
Sfer8hAP7+gETE8kZO7cWMH0I6rsnCASVLAOEAOTNmjO43ZgOyOdOI2uwshJH/IKCv9V21O+IR4v
8YLmRufA5ufJfpjsabg04WC/jjqS72lvvJvKXukjXW14t3Mxkpk9hTIRPPKznFGRsIW9Xagt5SGU
06g2wzDxMXhp1SPqoiSNrzV1zZpfnzgfTGq+FBE0ijEcw6vAklNBlzIxqAGzUiB4r4f5joVSeYr8
qXmo9VCeqrnprgs54p3rUbE4xP7u6xQXrh/wJG5L6NNzglHULwrnhvPguQq97FHrob9vUuOe8tSs
yfGI4GS6sAK03xo0llvdA23PC3b/ree+joP/1auQ5IuwfapJhviaiW64aWubp/M4oA3w+/maeNsf
ca+DuwVfYruEH7OSGtpJaW4KIluRAyN/R2kwnupO1QfJHXvJVj61D1p3o3xPv7AwBUy4tIR4FF39
ucSV2a+Cjg04s2zPZQm2y80m56FbCv8a7WW2yz2VPhHduuzmWFXbnPaJyhG+oRd3GIBDQ01H12Nb
N+QUoD2rh7zhCUEweqBd+0IdJw9N30AqSr1L1TOo7sNQnUXI8qEeIqeEvtJmz3Fjtyd/6qAijyW2
Subol9nCCeCM8/eeadvORBphIOmBx7ipIzK/x1cOhmzDPnlfrU+LRE8M4f3vYR+DPoENCN1DGWha
vZM/pq77wzHeH42vniYHBznUwgJCJH7GRMWYkIkRyFdM99ISD8BemkVWLf4QzJgxheCg8gZ0ciHH
DHxIgI4BbfUClNzKg1vdubeDNb5S+gGBktl20OlLAYAvkRjYpzG4WEH5Pgn55jVUDYXt3CWeOMf8
4eioY4P4b16ZCYlj2usAyNqNj2G/7yqeK4JIQZLafZIt5lttyudGAdK3EVIuc3eh8GItaY8XgHcg
FJEio8f0PuMWMV80B1hHS/siRHAsw9hl9swWV7nrACniEE3dQ5dJ8k5yH2yv/Tym0PgD3kfgIVNs
4hEbm8VCjyTSb5nD1mga83ab8BTZhAEtYppzBBZB7jKRJLiXpQRiUy2Qjo/6q6uJtw9Rk5Vz3mzs
bkVXBC8j4s6rlq0I3JrpORnrA7+pugrc1f6iQ3UcM2A0Aycs1ubqYVz0dihHAud4OCAUSvYorzgz
rOKWTCUAIobshEFBlpIrGpBj4rUoprM9QsrrY4tLCdjUMhOmsmJ2hrF/sANpH9o2xdk9N/DT7f5b
7DrIYiL3YWFjB8P02Svie1UVNyKTdwghcMwWejs3WES6we0wKTXjtSg5fgqy4za+7CMGLFV533u4
fqUcyJErBOkKVT2F56qQAT8pZyVqB+bc5pjxKx8nhD0Bo2HHe1Z1xB9l9gKiwb5dfEA6RkJpwr3n
RIO38Q3NymxHp7j19x6okwMUv/o4WFzmgg4tqQjEWJzw1e/jdtO4IGsYoD624XxWaXUxJdwqWopr
Qp9ffc/sbAsvYbOUX5kaXKRvvlRKvpiyJ3gVAd22sMH/c4Ndc+Z119GAdzucEmJ8yFEnihaxlzNT
pBqOlyvNZ4GrOSHmgdu0uZAMPmzLKnlWZDjvurp5cSwYWSnQC89pkyNL4u66ryA3kzA3bKc0bs+2
bXVHyjgykR1skGoKp1eKVRfvywAkgaHccByk6uTG6T1moDH8oL2/sJNjilNjJSniDn7pMg/JR4+6
8JiVo5Pu/Q72ML1ol7yPU6mnXZSi/8S76/NQ9JtS2bs46/ESqdLJ93GeqEerSMTJW6RDBUOYOmHB
BizUwv2QG7qGpj1MNjGeSVGYuzrwkv1EAHnMoGnVCeedNyEDqUbSmJS89oOx/qwcYkJGBhnH0Ua1
UQUOUm1BmhmHz2JIYkuDnKRObyW9TfSmCNr5mi0e5/jLIuWReZVgbV7sBGNSDPvcPZV1KS+esKa3
2gmG9lCUDke2CBltHEmacg55nMcnZjdA0SqnSo8NPhDuqJisxmNTJygwF1fe2VLYd4tAEJ1lgckf
u0JLfazGxT2T+0Q8o7/A7dH1IA59qu3bwqGgOVhzjm0utUkE2aJi6BgUGOcqoJ87UUFoAhDj+dP2
Mvp+PKfXyvQ2s0N3IQbHx1A1sGVlSl48+NZizrlTP/euWE6AK9PXClj3NvGKfA06lE/OkD4g3zyZ
PHoRgxyOqG6IsAgGKIN58pwVy57vm0Y6cN9NMYt9byFW8HSqCDl1Xuq6eEjS/nYaXXgYk7z3Jqe4
0n501IXAlAVQjljeFivFIZD+96robhxaAzVYX2uNWn/Uww2LQpuAqPZL32d35QzWI4qgMDoMzLZB
jUZX9DXcrJWtPAoWIHYQgCHMiIhg4yXCyd5TmxJ3GVHiB8Ufg8rJdMOJyZixhWM4XQemvZAbeGOB
m7EGTVJmpAy59wwUM23ah6bCQkfABoKuFISZ3Rm8US1oCyuibSg8LsxxCN2bUjg5GQ59e0cgKk4Y
pgotww2wZvng8e68AMBL0BCUGE60EqGb0OzWUE4s2ys2olQXFdOmdSWtn7toH305gaNhd54IkokW
YkhLQvHS7mEQCWABC1Ck9ioCcYjRVLl18hL5AhmTknQpy12CkgbKPqoMtAjgTAIgoE6SHGfUQlc6
sO4Bbn6Rcw+PQSfP7N1IThHjmzVYd0WJ3LljyAI+A89ng3K0yBvUJ9V4O5HrR6RqvfYUd0xmP1rF
9Rwmt2FWPxD6uXOEf1hVSex7yelqAPLWIef6VFpHZxIfliVOTIoBOgbWuxNHX51cLMciL9rtYNEK
EzOVmJAYGQNDD792Fn3Rs9lNafUiK3HNvBTzlTx62XJoFkBVwiYLNxqwcbbFkTgPQTjhfDFe9ilS
eVMv+lIV/YP0/QeOnYfQSl/SsP/0/eqmZQSQuhQgaOnvelE2h2KhMTHh8KlKNLGorV75brcoq3i0
R9jXJ34X1XzBQvzQo/C/8hrScXDWJgtpgWP7fSXkW9rdDbnc+3N/LduWySzfLSKjbdHWW4V7fCP9
lIpjeBRWTwOJ50+7R8H83iMmexbeU5X74Ph8Fpr4Fu7nxrplUHchprzYODC2wTa+VQF3AghJsH88
qP0XznwAEMQi4BBhxdrN0ZcOYX0VYfYTtbKZtYYBqU3IMtPKtFdJYrlXkoUc+n4Ia8ryNmXGA7Zz
wu5VjkzbnVYOIKgpFpHC8QneRYUimXbajCtbtLVPMWKMqz7RN0VQ7SOvO5URfBqP0cniRDl7Nvbx
2thM99ycWJTYB/Lapfs4BVDWDtmR4SKuy/Zd5vOBovIljdzDUrQflRlumYid02r6lhuSgDxRPZfF
AOXF2w26uysG966v8owHHyG/rg/HsjgHSf8VvsVDVSSsHxm+1ON7OPswUv2YG08Q6TkKeXBniLI1
bVSleozE2Zewy5/bciAzrOnT66wdsAqmTLjpAylnnG1X58eoqWpQO/GHlsnHWPr7Ps2eXRm/84vC
NU31bS65MNdKyU7OWYKhFXSvrgEVuRVheiKzsp0vuudGgEHQTfvuoVbC0AvARa41Cyt2bs2iedAw
2LZx3vF/47LaqWW6DxOmH0K09/ls9o0FA8POq71IuucykK9eO/vwkvpljxT/e9gF1mGSJH12g9/u
PSt9ZPjzDQInBbxj0baFa8G5EMzjAOHoAWOq7sFnWLQx/UQ2GtAh408PU8aiU7bp84gjiVs1u867
+BD14jnKq+O0gFUf0Gvus3BR0V43MCV8Oy4+UjIOL2IZM5x55ZjDVhJRyVdSu5cp6eSej0XcsExh
IsDGiHoI0zs7gfKbpwgSVXTJbxG4y6PpHIp+N1m8c8B0+Yl1zULwlFkubjVJiEMBswYviaYnK58c
LGGdPteBPXzLGWatquIOjlxsJ2qfTLb+Y6zq9Lqn7z/FiwY6NXjDO1OVD9UbpirhOnNRGaZVD99S
keU2/1kDYTYEyFakyWXSeo6U2xwansZtCCQrdPMVYztdohliCo3ond/hnZaTEZvFJv0irv0e7N8M
uJNsI1mEIPIEd2lCIG0RYJqzsZktDDuwQIngwSu9G8cd8I4rLtMwMvuA8Lb73HUREPkSJ2XfV1s+
rozvKdDrvrq/qvuQ5KpWPlptF4GI6bfxEn0xdTDw4ZdfiRj6aKmPN1NW+vCSFbzZBCcwrLGKrMma
3kd/BHn4RpiQ9ebL9sAeCTnPCiYY7cfEcT6G3v2eoTCJA+g0bsigwFPlF6NXpQrbkm3RQ5DvEkpt
hyXH0V+bUG3Rnw85X59W7rGalucwg/tTV+MbwQTnMBV3Ujm3Yy8MFGwZXKeYCDdN6shtwEP9ashq
LIW5xHhKp+U03SmMcyxXBQd9v7wxurirwwE0mf2U+ystY2o/lsCsWTnq2vG8p0QvYAskg3vtVsfM
hbLKRadNz4gGhOlLndgD9Mx6AEI/QmTz8f2XSpkDAnQc9ml375m23xjdMTljgfTVHtYRQ0NSRy9q
nMR93pwjd3KuJj33RyIgMsJy5/xJN4u68QU3vYhmfReNCTksY+eJHwEXMgrjqLhja+STWTUEhFO1
fdwwG86KJwXR+taZrPYkY0m/J21hcYBiuf/Bqm5NorYS+2NpuFqMIWrKcLWCaern+6BCzNLISezc
uk5fUyt3z2O0pn0tLtd8UOsOHqwjg1ufoezRClvvfhmDNQFvrleAdLTWy5VG4+Ah92TAztsT7tJv
ZU7GbJVF0NdExHCmzcfpQehJM6NfeoTOU+aGHcND5h1gD41z1PnAlLOng6p1XHwOcc5D3G3cc+/K
5rEiKYfgzza8cVsjUD1Z9aeYwRUqx/QPiRMHBNHlJariysF8djEqsviaMiIeUGYcy6Xpj/iA5xsn
6f1dOcb2C3Mzl4T3dnbe3BISW9UNwTp7am5H9MiHxCFQKHEBVzhgDE4t2TxwDZtwhLKK+D3pumBf
h6a4t0zHQVz4I8QSPqXppXZbF+AZDZKM8JqzQaVZaBZwDhNyk1s1d97Rm0ZYU1GQnwKW0/vZYRmF
MlV1+2ih7C1tKGP+7BDwnPVkPysCeYgqCEtAsl0CFMRKrY0lonomcXL2Tr3J3M+aZAwwKNWIBMob
43LnoOoJWCpUcfsIutDY5OelZGItlGJMe3AVliLCSzjnXx1lZ6+tj6+6Zu/QbdmdMhEq5+V7ysJ1
O/WV+9Csc93aSZGul27xJavYb/ZxYV+KWktq2SiiRvGwURXhfD8ES7FsK1Kmg53N5AtFmk53pfQH
jr7IfzTDnRUxJwHFKuTAph6nI3mKAKlvBAmd144eAYVUpOslcBKozBU8LLuZ5urRC6cAjuoITn5n
par5gVHf+Z7IeL4hprD8gfQwybeqSeTXhEnEq3JL8gjHFgMSCUB5dOkqN3Ouqn6B79qU+muT2asV
IilHwHImtuTeq+NBg1IvuJd5A2ikr9QcSMW0qKYQNx0yL+q7AZZrHCo32Tl93zCppR2qgvs0zDgL
giQdiKRqMwq93k6c8GjEfO3njAtZBOKiCJMFJgsCzRjCO2kaW+NVLnKKhgfObmoTaR2c1MRk7k7/
WAc3M5XUDBbkUE2TQTztrkbOKmYAeCX9xquhijVs68t4pgwdDAs+8gN8qH5pH0bY44WpbhwdZeN+
9NT4wfyVNJLakSxppjEeY0a4on/DLcITJvdTMPsJAebDHoQmLLEq6jI0iDz+iCJXBwbAIYHFxiqW
R3Qo69WUdWKGOuou4GwE0+PvbWOxoIyshpM2CCZoSGk9MUX1U49Wlr9EuuEGwzqGShYqyilxS2/n
eDygt7KZcHEWdtTUp4xHLgxJy6/7S6DIFrm0mjHwu++XlX+ZIb7riyz95g9ZTLPmXYuK1YgzOcaQ
X+crsj7rXd1rWr/YJPEP0Rj/czJoulFlTA3E11zXD1Gm4KdIhkWEwCCB2FhRCxQ9RCwygRoYoaz4
9tiorUxSeM9iZoZ0nGJ7/OFZgg2HvdjG3lbZ8pLMMePDXMxPZVAtnBhjmX/reGzywPHnImANrWEk
dmM8xUwTGhdhSB3H5tEZKa7tlkCT0yTc6Bv7DqM36IAmjWuknYKryS0mdz/YQIfTWC2fY6kZAAR2
h1fdShCFHezaQsGY6WqABmqz8iCpe8qzbUsKytmbjcDMtKpHDlTh4HVo0zIaUyy0MFZayeSM6wl3
22y8EPVDECeLPnvW1IZPoUpCC/hLXt91zDZgxaeoKzZ1WqXD3ZS7qbszsYs2IZwY9kAsR4ByHpAw
+6eprLv7UHPFb2rhnEYeuTPd1qTLp4L6b7iwWFUUN4sF1rIOQNuS1+rNFiX+Sgpxtd3BlmdaAO4q
z9CQzF7MqewEFA07RzVuvVehBcalRWCDnK+Q1ress2333KHTYQpC2GNKynlffNdLCAh5DEjRRF3I
L9q30YOyWrQkiHYChdqmRFzP1cxIssxjNky1nQDh7sysn1AJyZQWzBQv0aJF9GDSufoo/EUuxznM
sv6ZzA3f2Y8sJaiRZApepaCAg/MfCF1fHKKCxivFT9HszrKJ57VOXElJpJr6jxAShYerIMNDHIYy
YlgtZGC++INv5wBb5gzWY4aYdxNWWfZK3etGVz32rfQhaGBez/2ULNsa8hSoeitf3soCl9/GJE3k
kQI5TB9Ov9TwUuuM+eE4h95w16WV+mQTSjB0m/ETd128ALB0sEC+LqKuKcXCngdrx2SjhLijLP3D
ZqGEnBihTXiwY0WShp1FQEDTPgN73hBHmd5UojCfXo3w4egOlReRZVlBWa+MXppTCOgC5//cIatq
/ILgBxWP5BXkdSFelTd7JHMjJocbIPzkHWRBP3310WvIm84qxABuC1vc1RgioyaHxAJhRpqMdaZF
R1gccM24cIxC+diowb41YP7LbZ5aDfw6M8CyN1OF5IaDnfYa5Up1rdFF7TkZg01uK1g4ZSkKluKG
HpG6r8bxF/S6H7Z5ZkPpqNwUJhptNkcpiw42FmMVOmz+We832wmtNKEb2eJp0tn6fvrCOjN6T9g5
MmN1KvFN1LH1JSn9jvQ5U3k0/VwcbAc6ApD2rdLYi5l+rMJ235TZsU9k6J0Llih3XtERx5znchGs
sz0E1aNFuPWRU3d0T2NMM7GdUZtJItxTn0z3pcVwVjkBcUncvGN2bt0EWOOg/fJSpfzFqR7w7BBZ
ZQjJaPCOc1t0cr7LWMHne1e6aL7yxqqG09gtTMycrl1aalC3zM6SUclylUTB+K3GRVXvmx4j40ZW
xvUBvyZBfzBu7+WHjHpl5LdZ5m8j10/MoM32o4PIS7RTWZrq7uAkZfIRe6m1HJBDQWu2Jm+I94Gy
2QAvRYYdpx90Q002ZW2+mfMaGFuVqeHSx7lb7vrC99XqSVzuxlAJhO2yCkFjeGZAc9KhSaGbBnBz
M4h61DsENJwcbjF6kkjh0Z0YhQ0wJIMEbMKm5v+FmcuEUG7CuR3VQfbIxui+K5aDWcugbuOJGuu0
vuqRDryUZNUxQ7KMZzZhK2GWV4XwyWOIvAplsFMHZrnFnNcDCYxnf1qPFFFzyvD0Dv7CtfO7sNoN
ccyjSsVsF4fgZVYT0U86Usf1ckbmQIa8kBBEPO7N3u17lKJlC0dZ2MAwU8+QNkljMvvDMv3F6//u
8uD1AzxvLCVdT+A1/M11xXRtJQTw+kzal72DPfk6FAYZg53pHz9JfP+pov1ZNfvvXgr3DJ75EHlu
GK5el59+1WVGm9Zl8PYdMZAkYtMoW+jYtmVaRo9//lK/W69cDJMeZnM+z1WuHv1mvaJ8rSduHRIP
xlp8lFRqhKGX8Oa6vmoeJP3J8hfq9F9dfZEHbcAnhi+MeDV/hV38+svRLSYYJ/HiJC0ZNm2hftRT
bZP6oN6ywX7oUwRzf/47/uvHCS0HLz0YKwZqWEV/fcWh1pnXK8CR7CmQspfTcuVWiGbsUI2HP3+p
f/k4I9zqGNlWQyjoDO839b+r0H/NE2yFxCn6t0xHBbRPIiCilNa6rWAu/fnr/Squ5sPkxTB9CRzq
uD+9f8R0/XSl9G7WFX7aUCNHvVvsCFlDEKYZtkV/8a39mxfCx8VjiRJndYH+dp3gGOfM1W298wdb
PaERzW61p/7Kzfa7iWvFEDDtEj6vAN/I+c240JQJP1SBoTVNhuqgZAO+rJEoaWeBrF/88VICBrqv
klj8xRf3Lz6631/6t3tuMsjUdeph3QG1Scg0gSKlA05uziUYfKY4m3SI4O+j/jBNmhDiyBC79BpC
u6JsLc41EUghgND/4xdMxJpHbiWjcHywIv7tbXU5C3bXLSumDm5D0JeJ76FVh3/x26+f68+GEazD
tlgt87bgG+CL/vUOQaGeWU2dCYZXybDyyCUIwNAd9t5krSzlvrw2/V+85u9XFM4C8AAOp7rANue6
v9+VLrJv+tqCgazDDmmBCYeaXXfhvPvzj/D3259LFuMBZ3co0Dz53m8HjrTRhch+yvaONmK4+K0q
oCxq299kqDHU9h+v9v9Glb+t5+afGFWyvPrxs0tl/ef/61LBAsLBi0ddeJz7XMX/dKlgCPm7563G
FQ5nEEM/uVQsJ/w7f+NioeVkw+rMVfs/LhU/+Dv/Ng4i9L0hoiCqgf+DS+XX0uKf1ICIQ2e1mscY
kX+9/JugDWTes1bLaN5ZBTn6oWsA8XnGix9ca5UVN5R+YeAyJMX3+Bfsul9PPdaMkNkifj1n/WRQ
c/z20GA5lBRplwTHeOSWqwNrOAO4gpOOqBzdMK7E3KDC1YAL/4o59euN/4+XhkTk2fb6IMY/91tR
U4NqtAACLUcd+NMWBYWB006UQOOHq4mRIfuc0qL9dGH8m/IGE9Gv9+R/v67n8Ko2AfMY1NZv5Kfn
VlHjoA/QBhJmIcrlypp7lizTgMwbnsGLCtvy4I3NvIXo4BJlh+iyg/9F6klM74w35QZxNKqRJh32
NCqMC0tUc0gi9QF7sNqhqPPu0GNXENeKRxP1xIssOZsdMRNtFbl9fMhSL3wrMtazV27Uhm/WRHBD
y4Ls2JVzfaI+j77YdZkfxtoe9tibyPqycfGRGyP2jO0+xv+i7MyW40ayLftFMMPswGsgZpJBBkmR
FF9gIiVhHhyAY/Cv74XbZt0lZlnKrtVLVVZKiEAA7sfP2XvtpBpRRcC+z5we7w2mPur3Cp/FuEz6
AYqkoM/T6Ye5ncJTg5lov+CbuCY0K45O2AQ3NM7Uec5LeR0d5w21L0qJLpfA4KVd3wdWWZPivSBA
G5wFpqqddLcky8uWGpdBytgTZ4IHwPjoYALCiyFIz6DLuZ2Ua38btDkRB6N9cK4NybuessBfIsX6
bidD8mkhaKcRaiKRzBb8to4UzjVlus4hAeLFiQShtUtSj/VhXoTYw2dQkWNP07NsQtSz9EvbO+UY
KXqG0QyJGx01qLbYFu91W7oE4CoCy2Md71G6EmnYUpHsUkhRm5CD1q7BgXnNHAxKMl1IQUIRd5Pg
Hd2rMJ0fXewMdyq1jnGTWpymzPm+KitMwVUePnIibDd2lYA1iH0E31kMcpfkLvbmVJKvWsUEKPcB
zZ+W3uHTQKvpbIThWw2r8ZeYbevegHnDuLloOesLT6M7G/AMVHGKYFGExqmHjNpNKCZcw32p62T4
PQGSuUBiMF9SQVajZdfBXdJ6OLHKMVGfPBLn0TLd38qx5EtvwnrdSmyzB4+T4UvNMOVb7CBVDk1o
95V0H3xK4HG79CXtwoyZbbgBRuRfzDFkeFVVPtmppJe4xQKhdAw0k7hal1HiWj+9HtJrksPw7LD9
kxRTh+D1sLG54OQ2pTaBx+W4sqyWPDX6rtmTLgFhgbi5N3xZvFUM90jO4uT9gzb8M1SBJYPWCG+m
TMVnE0j6OnK0V7m/sCCzzn3+K6GhGKEnYhQf9yqSjMpvYDrb22FBjGEKgMszh9/vBD/bgAspVrc0
rpDOLkNmIgccQJIWjt2OyFpHegOFCMReF5IUjinkuxWxxyhvWWgIdK883+keR8++XIj2RERhHvqy
r890Iu1vuZugceb8e/Lb+nswzPE3zAK3Ht21yMSUBa1dXLJOfcsXfqCOEt8aq+R2afmcU9/I16rC
1t2WCGGKgOiNtbT02pbXzgzgPJpW65I00vgHpyrVt6me8et7mSZSgzktB3jARS/pkMW3Td55RtSm
tvS2i9ffulVgvFrow9aBZheNBQr1fh152hIMr2ESmTbNA4o8u+wTmqKKF9ZukL2UMls7KPlb4MXg
yWvD7+gWiWR5C+PEgYTu5asP0IHSmAdjccc5AExiny0p1mqyTyqczw80WfyC+5gTUslfU8xMCYMS
ZPDgP/AY4gPHtBchtOoj/Gfye4AqZ9MOBP9VfQ5mPEzyq9MMPhr8CW3KOJpb4UEpUCGSGFaY8Awx
qtzQHVg+02n6nOM0PTpth5Z2abp3mnj5th4FIVNo+n6MpjXvVJcD+QedulczYPGUxgwDMEHcx9hV
VR/FRRjux3zx78ukBWGtunqLMJF7auXkfme1P+0t3c2kqauS4ArUZ8keUoL1YLUxrQXDa+XF4QRx
oZ/CdM5tmh49V9zt4mD0Lq3Xvkxm/M7tqu7a2Vc/jAmA0WISAJYr2e/CpCFg2KitEyFfHC0sD3S8
7QY/QMhOZ0x03yvyMkg2swFllbphEpbE8lwspIiwwHEssMAm0TacrUMQ0jkqjGK+XXJRPiDpNLGz
VHbkM1o6uSECFcz/2S1PP8Jc9i3GijMN0sqoL5hd7khJPCfU31GCXhD65lwjihtJkhliTEsJN2Ui
PnlOmX6KxOkQD9X7JJ9CRHNJE9GyopWeW/Ee9TnpnkAMgaImxdFjDoj2mOCJpJDuYXKL9p4CDTF0
stSgW70BuSS9sshS0tqmXk1mAhP63ewDxOepny48kfJExwOyjpr5aEjvg52bW+KuktOyKTydHlSO
YNio02Ldnx6Us/bcGm882HU5b1vREPptV+I2VYG8nWrP3PaJ+2Bl4ipG7F2p5tIVc4DdsJB7XE2O
fjcrjciEfZmgAxm+O7MttnPQgbA2iEbwfZdGeh+fcpbpzWLM/X5Q/BILOMdNWCo/MkauVHo/dGu/
m4v47acG4HnR/fRJMERoOtJrjqfzzJBXRsPQ1R+dIBhUue136Y8QmE3f3jJ6/b5UYxKNRviJTru4
61vPufp4AvDLmt6eaeQe7k9z7JewuWmE8btiI78A/fnt8ZLfgKOednaYwkmyJOlcZfrOVh2/2ypw
yJufupGb2NBin3QfQb/xdqnt+VuqHJjbo9cSYhOs08eBVT302104FlfMBGu+Mwgv6WDVCoYHm9Mp
uZ/ecy69eLeUNqPzvN7F7jwyiDMr61IWJahzlui4cpM9c01xM9BAO1mZmdzM7fLs12w/jACwIJg2
99aJ3Ui0YfWWQgQ8MVwyGXA7mF0sxuso0SUIEAREeH0WNJbuo2ePj3UrX/OWk6IZ839lMXJRVwfh
ybO6G5hjGq0dPif0EI64p8+dHLpUwRifxnkT8JZv2Rf5mp7xNmYwdeuwvJoBUzIOut02tUp6j2Vj
kcRtV9t54lUw21tLGG9Nhpszo5XPftNdNV4zchTLcDd4cFXMfHY+rDxxsHcgsu5y78fSEajTKA9Z
OXNI+tLsMLXJuDWtsJ2wyAJ6as3PhNWdkbJ/I9GIYmX47WRskh3b7E2tvLdihM4eWvkvY6h/hT5Y
KashXqTJ7PHaWaSdTkA1hgDApWicZ0st1qcpyQttgxwlWAngXsGOOJHCyLzftBBcwBWhysdcl+Tk
Thpo2J1mXReUeMEn4bJt0hP2/QI/icDXkOBpQrKpHHJWitfebJO7Pmje/SqscDJNEkvT/OH6AzVO
E/bI+Ai7zBhRXdQ60egXBECKDWW9E4Q62d535RL5ZbV9c1zq+Vc7sbSwiKZPlpkc+sxVOB/lXtZ2
cgbR3LFr6ztfyBaLmYseadBPVaz5I+g+7LyfNrLsmc10yDAZ3F5CbT1PgAiwchngfwzmMRWSM20n
7lbj7N1meKuiPMhOGE3W50GSZGsmC8W92jMuILcnC8gzq1gx0ynObqBFtRuLgccNepoGvWvYHJJO
uVGmjI/WwZLoMEx9iAuo81iTSP8zbPOx4CzC30v4QqnVU2s4An9PSf6y5O/QzfjUFKEdcVI5I5id
T13R5ty+yWFIOxoEYLI/NUb7Hccg81yLyh9F4YTHpnR/JF4QYHBh5MOEimkzJuDISRqHp4EXStDu
eg9mGMi8IeiYZI7YRo4XVxXFp8RC9tzp9GqG7WvF5hx1KrhpB4XBtqE4QRna7YSsH8TgW1Ef2hWi
Stx8mTs8DuRtEIEIGkCiiNhWrbiZ5uZumhVqWkZgHkkLvb/TAwhDhpVU3j6IgJHu/Q71O0lXgRE8
uaI0ImpncZxaJJ99VZBDPC7sO1XWX+pO8kX7LDkpL/zlJ9gPWzZbfxF21PktcHAVdxd/KOW7E4RM
iQkXc17beTkjM5h3Qad/V22F4qJqsZLGuex2uZQMow2ErnDZkOvW82g9dYZdH9HAw6dH7bGGZiic
l0lR5Nu1tkM+lZPO0S7h1vO9PBo6Jkr7elp55ibecX6GoigjnYnfhMcpIlu5Rlwk6japxNvc9ndI
r5q7UleoRCD6R2PN3xwg2+QL1xmiIeVeCres99gDblymH4SwjePRszh3dmHc3HIeK/Y6TYMokCYw
cLSGiPyuIBh5tQoiLIN+iPdN733WYfvIVIKcudp7DVqSooRr/NR1/pAvmaDyy4zj0k/vVa765yV2
7zpFlCDda5ThBlpv5sMGqY8Ln2iqMK0MKbGLjhmfM2vRt11O0mNKKFxgK3/X2Ka1BdbHrg/XYiur
vI0sV69eyOHJMPS3Is0v+JS5LH22J0SVHGqG0oT7FsbWbYDn5Orq0OD5t167tjsspZp+SASid6WZ
pDe8Pe5uzmOUMqJHUtN7MYLMkI8GbKg4jhnusJUcsIXN0ERKMhfz0UWRtc6v547OQvZkaR06Jkb3
VUjweqqov/ixm0MQDK9xjKiwDrXYG2gsec6smEJQBySqMPO0m/DGpjikdiJOAhWaHSUa03ITmGon
Z8u9UaK9o7FR3dscsrvUxnpkON396MppM7kGqWH0wdezDkURJd8smpfKtZjfBM572ALWlI6lLlnj
7pzW99GgAA/q/Xjalhh3ozJfi8+Q9OMzJpjVV5ZihcjJu85njC1BWikStLpgr4342cXwuuNcnO5k
R/h32JCAtfpfN8zV1R4Ro3logzW3Lfbe2xwB/dRyK6EVBDuMI9VVD7oCSN3yB3ocXEOhV4092sSp
+F0Rktx0/rh12fu2ZcJ65dgd6urWYahP5UdJJjhpoBXD+xR2m3HE0T3PE9PA1EX2uCi9NQ3k6HZJ
kDme9HePXPY9h5JbRP9khSyUToVGUGs2/nsu8wYrENtv4OPwCAmHisqAETONiWbLevzbwCSICBBB
RBP0Vw5R+BlZxjzR3YvAiG9rX/5ELezdyCL7XWij5HFz5MXMUW4stY/Mn9AC9m88OQY8FdQTpGE6
UkUJvZ8NnGBnS3VBppwKH+0k/wRjUW/heOCUCuMPo7FR/piptWWEjuiq9fZc1dxJAKkbd5AkV9be
JaEngpu6XHZ5WA7bRqSs9/6MDX1AQ7D4KwRmms+Zx9kOxoUROU3hnZLSCzDJD8t2UHgy16yKeylo
uzvecHBlfREoTvedTTRg0Fk3amAxdPr+FSD5LTz4F1bj4FZK+h1UBOwOiANb3b3Sxgw3lp0W7Gd8
TdU4ZbS0JlVqfY8ZgiW2s1e9RPgYF75L/s38HTkWGaOTQ31jYOqwjbg4U3eujLSYg3etDNKOaEnG
KVP6xvegyxXJ6+SzXaZz9zEik4JRYcI3ECrc82GvvUqIU3INBmxdeqALiq8ux2bNqDp+VCo32fMn
60RFzTG09txvBooGDFTddWY7flX0fU7Air3rMPIYKlfGNKuqhPAWKAx9YFAlqXMPiGjfDK0fFXTG
kPLBE8t7k4hTURn93bxiJQvDJcirdPStcOWAbTp8Txf0ObFuGs4JA8EqasSo59FrwPm3PvdkWI6T
8ViHGD0xgm0qFvFvlBkPhlF/znlwC82CvC5HPqtQFrtCBh9BEnNg99PvtVl/MNEqI4WpelvOzbIu
sQ2KMZ88RAx4G1pbd6bH4dxvcnXu2pF3plc4k9vmm1LsTIOJEBDzXXqccLw+OQ5q1iTF1GZbRrdr
VRru44AqdWlj8zaY2FWtAI9O16tNFbd38xQmBzxluGoSknhpDr6Ww2zcMT7rj8xkKesgxUUw+2z2
TYfDLI46YsI0MWpl6DyUqf3kuuVlWVx/i3DqR53W34FzIjqJbXwi0G6W0vmoPNcmDJM+k7cKvjiZ
0xErWroH3hzSKBz7k0zt/i7JVvhCYe+SMvxhGshny6U6xvT/EMdmx1Fj4+m8+efoN29DV2Rsa8MV
wzYdyInUNG3k/qNVLQZBq3Z18DsytgCgNDtv9OLI7PqHWvCkleTvnX0Xgj6eolOsJhB4A5O7cg06
dTxzp3l+n/ylfCtCjM2z3f60JybwtC6a64LeBuVV/caMcA10Gu9tepgbxOU0icvxHCDriOoU3khv
WeEBv/4VXlTChkiQqIkFnQjyz35ZP5TLPHtcFugQdv6a95K/FiNqxo8TIeZ9CQ0fPEqNh0v/pM11
QZlGP4wx0pGTDlYyUIE3yeipk5gFCXTacs9GSwk7dtZrQWBbIDsw8wpTyOhXZP5gGsCbVHcYNwT5
mGw1iFVKtC3gjUgW8tpq11XwAaWawoducPOzEaT8hppUdSLG96pe7JOvATmSlkMYt6suk5j1DoGe
fwtUgwrbGLZGzQE7yx0EAQYBeVW+9xmibeew/sixtG4nn1oOaSY3Y1wyqsEcOlVPkInsCRMv9K2B
BuQT/SztmMFKD26DHHKsijjCIGdxMOicB1bgfJtb8xNAZxSoaYmmMQs+CsEavSAkbsKK4zW+E129
+LYgmdCX7YVTyu3QZL/CBWk6LsWJ+rwnox6z8cFwdXGYVLPwZ83rgGdxxv0dCRe1SVpxsEavPONI
8Dv0Gyg5DDfD3l/J8TB54rkuaadhRHrspo5HPDcIPJ+hUoR9LjlZQqxA3qa35EOggFL5vfTqd2TO
eDK6tNvMDlUQjGSErV5B+0ejWSoq/ZDE4XXyR32njAz8zlLJE9+UW7C2+jF/x7xH8b0hW2vXT85b
OCPGH2vb29bKeceM3h0oe4Mo9GJkdo1tH1GR6F2VD8heg/RNM1Q9wiKdHxcBBIOWjHpI3YKOHNy0
UyjHNai8WS52QqzWMoJ+9IIioKQUWD6N+IXl54dI1nRmkX3zMi879Fp+88ghAMNYyU1Q1eLoVSFr
sQQD8YywK9vi1UMm6pP4KCbU7TVi9tjxDboR+g0tob5ov2wi7BFrcKn/g7rkyQLkSJVton2ccJUB
aMKbzOkMjxuNgSof+3tEOQ2B1CgVq3iyzpktZrbV8eAUPuabqei2fg9av8+9h7kJRJS1062Qi8Rr
3tKudS4Sis8+p87YG1Nekc2Xl2uyXZ6+Fmqko+bBoLgTBeHOE/KCjbn0Nj/BssxPPY3WG5AjLfEz
XRxhuE6fm4TOFSfY8qnKYiY1mU+Ec5DNEerP+qg9Hizf9+tT2mmQkHVWHmnfx/cdUnZOnG7K15Ct
jJweISs/H903q8Uj0g5Ofs8+iMmwHcVhnszxmHSMonZI1e1fOQP/O9vX7gtNLpN/ZyJRJCSqUmTd
JfXwYlpL+4oCl5Y3EgmsAO7AhkVPSomGI6OdPcah/GU5jhmlKLCQvAXG1mXEuHXbHDvlGK5JgJg5
exxkvZ0f5nRBaswU7DMxW/cNlS0CRTTYb5pGDa3ihOlaRG7z8IGZ8s4VfbvjOJje2FXa37S1bUYh
Fk0eJhG/NkaKc82pZ32d3dS46SYNKn1MgAdYbg0peE6oxdVcvg/K60hZ9oGHDsv4POVNf4HeEOzK
xof+RV/rGHdxsOU432yTSeJDz9rxe+aW5RZBsjqjk47J/0q7nYeOeQ/IuzizyugdEjia5JXx28rW
lKwyNojHzdJD7OLV2FQeVoGkoaYBY1EAcxqN/TCHNApTiT3VM9XzVKzqRCdNblIq55PC6307s1Wh
PcQuLw0gtAslf6GpP7DYuohFxuxAE2rlHC/ACpI0Hh6txv9Gd9s4hQG9oha/7NEPmnI/hR7Z2KMH
pDW2imeTgQcdKBcGCR317wJI1o9Y9acqdJbj1JGMma4AwNKQv1LVO7vAHckaMWGKlE5tRVnsP1uN
iVm+okVOcfrTbfFLj6UPoFxRyPtd4pAJC5BJGwLBiQ/sqenabFOLrDyHs4f9YyDlCkkmj1IGmcuK
DdLJdWofS+7sVsPTI8dR65NJtx6qRE1vXFvz1k8ES9ZswaIi4CVaqiG7WNJH3g8GGm2p5Z8yRi0v
lSL4js4ffREDC8YmDZpiN/AHD7hXJEe5kAROU+ZEUU4mjzgfAZaC/ZLYBr5N+mucf4b1xof1g9vb
mO8NApGbcWJRrsDXAr/4pBqSG+0x7EJSybZQuf2Dba/2y9HlJFCYM7ZJMg5xGxTPeoLKZcha7qEX
UN3FniZsEugbXMLkOOvOv4WN2CKbd9L9v8+l/zkMx5Tgkh/BdoUeJvwiAyioMeXQSme1zpVHmpX5
zlnj1vspG947z5pvsoDj3L9f9GuQANP/NeuFBSlg7mWhc/hzFD6nLfb8FLQEfmCPxdzl9DSNSMgq
0/SaSM5jPe6kvXgwpNochAXiShTUSHWd+Pjvn+W/3ABhEfXkojpkLwq/TOU74rbgKxXWKTe65DxM
aWNufQ4u5OaGOZibIPNBVSADnbz/tQQiEPBIBWpqwhxghf55E5zKIxqt7PSJkJrh6ixteJzL0vE2
WaacX+GQpOXGmTHw7mRhx+hQ/p9Q5b/oEf5UIq1ihACVFWuu5XioIb7mwmjtKty6k0dPFoofB9Ky
+rRHt/r+75f5h+YhWCVcxD/5xK8I86vMo2W8O+f5aBEuMDbbsJqSlegQnhmSxH9LQlklI/9f0MVX
QjZj8RjzfnJN6+v9JJbA8VZ68wnEd+pd4jROyR526d734HuryCQG67lxTVud87jxlqPJUqk2LYqH
7i8P+Je769P5QwxJ5JXn2Hz7r/IrO5GDl3Sdcyr415ZtwIR3ObaQCr2/yEr+y4VCugMuHS9+RHpf
fz5DQZJVeNtj78QUHDLNLEE5bMaq0sXu33/IL3IhH7kRKhIWCrAvAbz3LxdKWqdVZt1YkLd6Z29D
obypxiGDCVb3j1OIzETIVBxo4hAQUaXp/1WY/UFC/k918NecuP+5vvB9iyfVQdz2FXjtFIGYpVbq
hMcuA4GYMkyNoDQsx6Eu3GE3zHlobpxwxi+6GL1b7JKRITpnp3kenxl66lNsjvbHv9+VL4vH/3wq
spzQLzGb4QS3/jz/IelZbC1Ajpr6ZNiVgUC8BS2OkADflpsefCNVNNVFcv/vF/26eq5X9RBsOfD3
ES+DvP7zqs0Qh15vk/4OjGU1ZC6aEOPGEbgCg9xw9qFHwczgz39CHFIbkeLw6e86REPxX36WL6/3
+kmEoNXvsofwX75qKCmPexwCdJFcYxzBHBI6iyOs6YIoCVut/nK19W7+xwu+Xo3rBShlmRGZgfdl
10ig5VKy+dZJJnVmRYQweDQg6MW8/eUGr9LPrxfykeOuElTWkeDLwz7hHTcWwzVPszKLaTcDZjw6
cgEBD6cQ6I1reqYZFTTfAb/7Yd7ta1tQLzPxI+qpTZbgMbeCnpmWDuaHf/9wzj8/HEGn3AVaI/QQ
2UP//PVtx0/TybWsE7IB5xd2QvGiU1xMWwViId0Q8zH8CpXPNIkmg3h3R5JbaAvS8SEtQYw3BaYg
+gOj75qRQvV6QZnOopGN3vCeNtK0L2mT9v0xG2qQikAOGcSluQcdOnWW4LNwRho9zdSYH07uL/c8
qdBC8wQjGtOWEoa6ROyAmW5FW4BMfgUbgjqmsuv0L+/BP5ekP2/El53bH4OB1T53T7Nwxru6I7Gg
GFNeCK0HFABtF1QfYJBwJSd4q+eNs1Rt8pfqYb3Zfz4ptmALX0ezaHod8eVVjN00qfPR9U7Kze1r
NqdVTMck5PTtMxLF+TU3/RMn4oJGLvKL5C85HGt19uflWQTYNYirRM/ofn0julJn/UiW+snvxHyl
uPFwbMFPKufMOGV5Xh3+/eH7+nW5CMt/yOZmUrT5wRfVJqQ1G+idUEfEOP5rCsqByUVhQs4qOdNX
eKo8cNl4D3YDc7TiL7rwr6vNenWPlQZVM2S0f1w90EWVC7qFbHZOfWfQx/jmLmUJvcZ23v79i359
tsgQQInvMqx00f2bX0X5SedAAhuEeaoyE8xHmlstJCm7Kewt6tz4iUchfs+E36GHwXqYHkrXMpy/
bO5fdxc2XCI/2F5wu+Dj+FpF1LkSmh/YPTl5aE/7JOva5mg3rdj3TYVhIDNU628zxuvD//bKFIWW
baOO5aGiMP6yr4UKx6Sp6hX95rLQAkrYZFOY/sLy6GyzVpgRAuHgL0lbiH7/8XwRl+l4+I246eib
vwaM5V3s+WDRgOB0Tr+fewJFcJcAZTSr/DNUDvUTDX4oFuUgl2eDaI9rXVcM/2ovGDcikDBd3NGF
5IoME4uXo59hWZN8kdaiuMl91ADwCzgvOvDH0Jyl5s0iQvmmQD33O9K9XgDAeHdY9kOa0SCbKn8s
6bVSVNizOd/CeBYTbRoSpuHZDzjTaHWENfI+VzuMmzvknt/sVikHIFCA/zN3JBvIYAzqvWg5hzAp
DwIM9K6xjY3xw9Td8pBUcUMDtvYR99R4PxmvWcZYbUaTJwC3PCDtXWtJIqFUTgW9p+3DZLmF19ke
8UhnABVHVlqMGXQvsPMxH0EVpEGAyyyZb+yC6CvUlL5xZO7KDtHVRQYNyc6zXVtCe9mAvvVfNa82
0y1r8QD+UoFhsYuZkU2EhuG8Fmp60tVM+7XvunHZ+jaQw3Ao4qNCHVfuK6JqE0wTUwIEkOP6Zh5S
IqMlteuyT8Icx5xDhWTUUwGsdp79A5oeN9mWKvbV3lV99mMYHPmU1UtFyu9I+6+Z0xEqq/C6b+MY
Q0ANxpCuSEaNi6IFO+vzWENdXsogJp/enuOo1vnwmRvMijddNlQvswGkSns0JKqxKu9xfy8SdHxl
/rTmAmrSCHMIGZR7TbC+ZLeLEvbJaxwQEGpEeNaRWh/5FlMPtHyMUHSp9QYXLsP2WBp7t53MFwva
4CZDRMQ5ogavRxnAfbDHYSDlMBQ7Lw4JnHcx7j3ORUvbJYTi4W1h1WgDvEbWg+lspYH8OZ+rd3sR
GPWhV+1aD1cosgZ6CNJxX3vSK06y8OP7ZjWKOhwN0almoo4mkOhy40ptH+raDz5TXbgPAsRIdQAs
R7IETXRGYAqwi6mNm5FkHRADKo+Z95khjNTCzUAs8FltRj2oMuUGl0j26fVjZR+Q3qbhZSmhNzDD
7sDVgsdDwZAQk3rKiCD6xXPlXBECF/diWvXITpmLt6ZpCjh/+ey+OTUc2I3NhJcBIR1j3h5ylE9I
/wcz8vppojhJnUA7h6kUNbntnH3BqqlsX/VdwIRoTnzJv9GJH40hy4cMmuDVxfn/TiHiftZBgTgY
5Ib6abgx3bQUxlW5V55J18dFWhDyamzUREeDh6z7ZZfuoKOyIPsCdaxbnQue+1fL7scjRqHsYuAA
vuYBXfzN3Pr1fjaN5jvB8u62N33jmuV+km76hZTBIOQchK6x20EewmeD0GWf9WFLc95E1GaF5vSI
bTukPrc4JxFQlDb3JlTx66QVUAQ9LBmHl7nVN8TNygwuZlxc+x47qu0Y/ZZzjtfven4qwUM3mX00
2lSat7OVFK+5HdMcyxWqIkR9fvFW5rlRcwDpl1MgqoVxYhieY6S1CAJWkr4cKnSmGM3cc0J0xyFA
9X9ORQEffTHSQ5BlxG2mFaAVMFesLd4E0cXSyQGXYXnEFFZ9WpiKrDMhSiFMc5MkC7OAdzYzfn80
M0fsq5GmPBgiSDmbfnTG14aa5FTJgIZjPfyqhtLeWsrMP3LWTNTHWRGC0aiCTSBinzAss9mz6bzP
dkDQFkZtA8s6WiTHckIkL566MWeSCi0ra14ciOx7B7vhNZiUPAZtIVG+56BVCQ1zWeHCFCZVy4u1
9Vz+QZQ2dcn2kBPvmRKxToqKOMByAQJCT++IoxDoOyvmbc3DuW2IUD7mtepO9P9RAxM/gYC0nZb8
ye2N5EQBQI71Mh416PfbtBzjI3ZoGUdhrZKbGNciSwIE84Pt52MJitPBwa/K7JIx2rgnpENeoTjn
N5lAS5Kjyd9VHaKySSWaKURKIKHBCoe0zt4qMgjxgyxm5HjMYjfGQKwnMzFvmglKhpGQeX4dwfBo
92MRT09Br8OnuK2dK8kU+S1LY3wye6c40jLlf9Zz/GmAyMKhHwOXZ2R2hw6ISDA5r0RvDtgHq+q8
H+QrrIaMvJ2ibDDbExvteGekPUxV+rY79HFjFGoT1kypxHPKEkcx4riofNLAvlQ+8m2rBE4ssLyy
5C38ByKoZTxWLiOyKpxNBBOcPEpT8zNZEL+CMmuO7Mn04k1vek6UaZ3JzvPfcWCG9j0Eh1GcRSrr
n8sMLHYYW9yeSWgmj2u5irZSzqclc/2j2cmLUeVpZNDfPcic+hlOq13tsIobW+wTwRPYKui1vLXQ
UGexsFnmaQ72tU/DX2Zq6/NkIrgSoqn3tq3luy5DhTl/Il0d6Ve/layeYMTpV257X/rhjgADXjT+
QIpRp4nDHwUORl572nun3G5ISvMt6y3HaBkpfhsAe1OVHWRXW8ck0OlFDzDLESkBru2s1EVWaUI1
m5elYP9L6nRXCD/b1p32jwOtltdFFmorUijpSIOtl8VmZ+F4AToHO1ECSTtz0TUr5MNiEdOntjVk
yMwXv9qSaMagCbOnlKoWDVna630hmzujL6grYmALG0dMvb1nghY+rO53AAvOUJ90P4hDu5QympaY
E9VETh+6qFWZNhH48qy8voQhviT+1eTwiLXRHDW05iC3bpnRM4FYVWxbI6jm38QMl6cCz/ImcPLf
BSenjZUl+ptVd2y1ky0MhsYAP4NUiZVDlbAWWvHLaCJV3o5a1gf4zoyYrdk4ZBPFztTNVsNu6umP
hcfyaM/wAfUM3yzImwDaMbkuRL4F4zXzm/SbpeJkJxsgymhPv7UCJW/kdRziPRJTNvNU9D/Cov0O
nRlV5gSd2RBz8VMUA5Z0WeocuUSenrXfqo05pWlk66AZThoZ3n6iVx7eWL1eMGnA8YnsuI9ZXn0b
LluxBoUp27iAIEcAHYg8QBoIMKlPJgJsNBRmcgLFE9IJfoeRTPJXligr3fqZire91Ci7XN/HgktR
gf9kyZHoAwzBh2WyBDK3NLxHXdT2cWH6zYcjm4s099DZM2kGgM1s0QNn6yOM2/US5tPJrYRxXg/L
8IE99+eEpugI2RDtpwftziEiYTN4LeIF5nk7l6ipnTIXu9sIjEUnndnVPTqi6uwK0ifRLAeMXMht
p8jUJ8BFyOIxEVRnPi1cbqCfcmdnPpMS4PdXvGCP5TB8gCKKn7qlf6hGO3vhTDdBgdZu2W/Af+QH
NOOkAlRKt7t1ir63vK5+yMP5mTi16TMtZoepXGijs9OlSyk7/R/KzmM3eiRdok9EgCbptlUsb1Xy
2hAyv8ikN0n79HNqVn27gWnczQA96JYpkZmfiTgRI/xyB0rbeRjEucrZqClQaYD+kwxKROZFZNOl
NhCdgaQisl/vKZ1h1TiIVKLROlHlJ9ym8rkdLcKMkGDr/XBqrZLlcAy/KM/4/E3lpBfOfK6/MnU3
ll5HQaVpT1EV3fwmOvmN8WgJiPjmNMAzZ63H/S8/SX3ZCpPRRN1ON8cyuJc7lvWynIIkbI5Q1Imr
rrCXYUNSZ9xBPMCjrq6TsB5HMgWorwQ5bdHWK+Rz5hlXnrtkQxomi1fPJvnUZfhmvXWVLQLl5g+8
93AkBdg+CWddDO+uoX16FFBLcxzbY9cL/iy9RqmTiBdWUj6jm6y5Udmg6xVOWC7N1iwvoRkDgrEd
qDVahwUi8ZKNQXwFB2HxG2qoM3WfDACMjAhJG+PdQicOS7TYEFP2plmEJTB5XCgfc6VW7jIOK8Sk
c7ayyvg0IO7EglMtoEu92IMFnUOOn1nqsZYcrKvo/RQNA8ptSH7RXO9yLa9XowV7jvOFQ8ZDZdVZ
m8zv8TGqZGVEd5NZPn6zHX6iMHqklLvWKlIozOIVjMpo27eQOmf3nYLsQLlQUReYzib0LRcgr6ZB
RbFIa+CNXWPsSC4Ts2hUenELBtOCJlNNZyfEPTUqm71xfPbq8RFDA2WMmT0KPfuG0mzy7gwy8LQE
A2Vnwgkmt4nLrzJBLjXvZDKkZDFhwitTZwvWB0KrfbbaajNIEkNmnz9Z7VKh24RTblvZcYWlzhs9
7SekyI/QHiDwZ/WGltO6Dlqmg+1Nhi2mHrQmYjolXU/+WVWgkstKZDcFdMjZEiirqbtknWMjdMoX
nUCLAgjtIrapLOAKP3qG1O7xFjbDK6PY17pyAr029PVsgrsCoeUgX0Mo0gl9jTYbi5TeA24qTINi
Xbeo9cpDlIhf0o/2fWk6ByWru2OsQOarIrFPCcr6cu/jE7tN8HESkbtlVeGvxij/KLTiT25wALNH
ja6F53ZkkVYrN895P5XLigquOUxN8NhtW7wYHvrFCHGmWfwa/rC2dZ7DNvR3XTV8145KFjEX+r4z
vQtZ0XcrWn6MSw60QSUYEi3q9jZDQEPC0LD0Tbiec8/1WpjiALZ737bDuRXFe1rTPhDNVq8Adgq4
O1P6qg1h+tLEacofyXtmI0lTGcZPEXzVVOSfLbMcrAB8K1rTBxJQb4MJ0N/sGcHnhrmAX3iMkEas
VFWgQSP0DEkLISl+pEM1T3RtYVgC5Pu93Kpq8cCCONuWo3cLa+wNkd++ku0RblQ7V5d6Vh4SsTI7
q6g8zcb8kWezvTDhOmXu0CBNhmTXeR5+q9jdjlr1rDn0CcwsG4D7rQCqjksuclIATCT6QJfyXmu2
3sSnYHbqDftt8NwhGFQ1LTSIvh8VbN6FEccG8AcaYQzuq1LOlyEtj8nkHihCA6v1yQjAlleU6U/F
89qGA6icHggxFaZOFgXh4qbRNhdpjOUlN7jqIwJZdz6y0K1L6wGrtVAXy6ny50HpBnLQKGLhb3Q/
RUM1NfoNyAkCz7KVo8kddk1y4aY8+mhyClZFFeVItZnzOyKukNekrNDhN8kPKnHj1SKYelkrzICt
Vk1bzyfxJjVeS7LOabXUzojGFWrtXWoSkyAQOCLmBdWujIexvP/xoviBRAOUyomTrDXRkooxWJ+J
VA/aPUTGj9Kb1Iv8R0vrn2rgI23iyAtcVSUBTKJkQVrFwKjAfgDktSJf4FmrZ8AzWrKpMh5MDbGc
Vgr+IXrv0RXXLcw5F3MZY4K52rYWxHWDihnRmkIaJukbnAxLEdJkxBLUJrGm7auY+NkaiZpyLram
rljcAtelQmBe81uUgDoXxGMZW9n3hBS7B+TR9BuVeWwcJNzxeHa9gW84hV8VkU2w0euFXrrJs2j9
EkyjfJqy5ApeIlnF/QT1USev0ucMHYoOJWxOLm/WnMKRin4w4peO513n+FlGFkKtrNX2Jt70oEq0
R0ITr0VpI11CBjhGxbLvSgDPbbkEc7ouQKMs3NnaSc958+Me90IUBjyQH3gxrz5drBrrjeuMLzpB
J2k1nji7vgZQzRToe3xa+yZxDk0xv9r0L7zk03a8K4+8+dZ77hayLIlh2GFoGXE0ROhOosE9hFb/
0ofdqag6H/IvWFIhrrg6v3NbM8DUE5xi+HLd1MnJ7aKNQeKuMMtfRlr4EjPyQGK3PZKH+atLNMOa
RckMH/xsWqjaoU7yyz0ZWc47Col6Q+B9Erg830he7tW/D3lfAx/awJXHIJEeSjwynYmCVvnzypLy
wzKQzMTegwRLU0W2XCQpLeogBGFDjGX1NDoVUp2cmvgH1Jm3hqcJ3US2DiWzO7RFgdNrh0wydul9
WJhI69e+G32hI6OCtAn+870OOSMjGgvkYocYFuidH0CPG4MYZGekOIUcmR1jYxyYivrn0m22oucT
l+3OtBWtRv6WK++BmN8TbsqX2UpwzTTldWJ4mWrhIa3jax06Jx1Mrjt4L1WaPtVtdp5D5jt2/4x9
rAoaPdmAOnO5sJLX0qn2ICBfy7p6oY3SKRdECepx/gFPtU9GYJWuIrjFih9StN9zj/q6KsOV7dUv
xt1iWCS7gWwkJIziC+zpegI3tVcqe6hN6yVkfKDrEfEznk1mdnUrDcG+xsTXNrmfTXXP0on1P9zB
T46RnuIOIHBixYFho/OnMHvp8mbLSffVIhNfWAXYACJX1hyo+C1qHLmDQwQguDlyWX1r6Wv2jyWi
pyIBYWSI5wHKYTJ41TtADh/DSTUwqxLZEQ35NmLBAqvqgFhSW7rFeMGT8hHqeXngEsYOnobHMK/Q
t6ZbynuKl4GT2oVw2HruM76b8ywjD1PfNLyEgKF3oUcJYPcRJIXe5fKhTojCdKnsODwYtFYc/JE6
VGb5LGFPbtlh+dyM2dGvOGTYsw0rt6n30aTesOw8Rj2ixHwmuUSLeXtQCq1dhZC/J7RmctOj3edP
chp2ZjW31zKZ4s0YeWstdi4gwXFsjf7aH3g4DF2N60Zw4fka2NxIf3UogRx+qo1T+bvZUQ9x7dMT
YQhaw+56U1rRBToIHIh1GGqAhWXEK9Z8VlWjFqYRJbhPm/zWY+mw/TxDaTiSgTYIMOke923JI9T7
1TF0dYS3HZ4BRI9QjRI4C1YXHfUxW4Y01zjhkes7bsWe1TSXsrAPWI8PDWjF0iHN3gYgUnbzeE2K
cnprXFvbMJoFvU9+wSrRIgSSMNrQeM8L0mesjV16+bWftYcoLOePuPGmgPl9to3SeG7oYAfIqQ4M
6Es7CPBkAzZtj4L5URssee1Hwn95qTN/Mfc6mtEY8f0i1nN7zaNUnnqtcVbD7E9PsQBKkFdwEpw7
xc4DI/1s3e3mk4PQkJGvyaNYGXhMp+6rilP0nQIPAmm3xQIu0U204S3i0NLHWCKh4e2qW4+RhOlg
g2yjLnoyLGx5dzw5rdoDno4TF9yIzVCu6S/OXjY4K0eUxUbnIQbi0K1mDyeCrVf0jQnoeckwNpCw
yDdN6K49w/6Rxox02ywZf6XhfXFK+rwQY/V0n8Td/ZdEKZlDE1SyOGdezZCyqN2FLcJ91hA1p7fj
suich1aiYEMnsK8i+cET8cDuhkCNId0aqG5BYZSstEPWFljigf9q5xAnKPGX2kdiVw9MVC9MgOw1
UJ/NWN51i5V+YujCWkHQkTSM8qdPo0heNTIBF4ABr2wlL5hv7cCujb1pGUedMnrReMN7VTEBw7Vy
ojNiiRQiWoWi+paA1AoScjEBDZL+yI+BraLn2Tbfcs05l0LB+AvPjevvVWnddGUdi6bZxq0/bj3H
bjdTP6YHMJ6CT6QMoeWXZGqJzpuXo+QmGyLMxiKDY45oBltHbHy5WfPYYC01koaRdpMWAYvqwKex
pUF+ojz+nUz1XAx9YEyAFjH51ss8sy52NK/BVq68tNvozYD3C5D5PIZEH0JP0KYznelHyZCS6UtY
PzQFzgWiJjd5Zd1yRtlEP+T+KfK6Tc5+RTBHCfTGw7eko7BuLX7ZygsDU4YrK60fm1JfTfiBUdX3
u0xzmEWU7jmTw59EuZdBwGoti0PXmAND66nejx1A00Y62iEaCjoyShwraHCg4DbKq7Uiwuw4Z3py
FficKPm1j67P9bfOABWaRZZ1k6q/BwDH02oEw3luBOuQygjHV6qseSX1jq9kV+o0NQW6cgVspIPr
vCpbXVvrjFsDZIwETqUWKV5D/OgmNJN5Sc7GOEbfjJEqODHxuNGd4VanDRV0YiTMuKPXgVYwiIV/
9sHMLtEASkD9PHUh3jKL6RGtETAgNPkJMZiGcHD7DR3zMUGMQYMXomf8yd+ZcTZbYxDHHQXCneHI
JBhKOMI3sTFHHq6uygLE5/11MHuN7NhSrA2GnR/CTcmkBPawEaKJNs7s2MDWM33vV9JYoz5N3pQ9
zqdM87N9J3lE+db3jDirWEzpaCz8DpWmxd7iVNIDP5p1jYG11eXKAJsd9J4sSf/qavtTeBlgOzuf
A2aeL0WofhNu4E4O0abuGEamGoxArHxACjIuKs3Noo3XJ9hasEHRCjpyHRJhwAJixgKl0cn6VUti
lIdfG6oATVQNEcTGT7CEl8DhXRWPMgIdF7apy7WovaAIac55Gcunrhy1R6dr5JMAK7IEW6qva4hB
G8YS8TKLWuqZjlEjK5Nu2kTQILb+fdztYHqhKYepGkaRzutWxQ8Jrrm3qE/bbR/ZCQI4JsqdLK0N
PJc+gC3/rnwASWHCPMyuUTNHqnUXbet2Z3t0obBlJgo1nxFR7WMu6V39G4hJvPbQ8+0JEVbLPBwj
kuLqF9OciHXLIP7YvmXR16KCXwO1OLSM0FOyI6ws6HFvDouiTfqTCHV3hdzUXFSQZDejwbkdhSax
JanKN/Gk/akpnnY2tA08MzYTf+kk1ziy6Ruc6F3BKLzk7LYXBhsqphwFizTXIq9u7jaaHr45ljav
B5zCBONkbNa0pwakZ4BB0Fcgnp2XFktvAcBayWPiqHLRawVlzAB2v93HWeIFtXDWSgPDO+eErot2
pUTHvTPExAc06uISBkqU09ko+NIOu1wnSVZmV6wyZ0zXnZzJoa0nZhjSn4NQL/dEsUUED/SHOTWL
ZcH31aEkMPIog05NeQBPlLgnI8Vf3vd3/zb7VdWSqxoqNijO2L2xqwDkUvlfxG4ERLB/z078kpJ3
vXKd/gQw6tiEsEDKcj765fAjW4gk2NkOcKoU2no9DnxLopkmEppbJl0K1skLfKgH2Pv3+Up2R/We
bLvckawBPSrhB9JIR2VdpfDeiENYoX3mxHjIa+vQ2GQt884Q39avaQR4bqb7w1NRobdGsktF21JJ
AmDUU3GXnulEHTfjA5PM+hv14RXMhb2SBJYurEb9qQ120Xzspuf/gBHYkCyx1WO5jhVVvz+LUzlU
tI35LSa3k4kDCXgG6naU5x9SZTfKi0e85sgLKsDTDRYKa+Zn07NshfZxWHZDc6Sfc9/EELo0Lo7L
UcJkW7qZAmnijotmwHOQOsk+GYjpicrqwXDza6bAkrok4VSM+kJ/2zbJKRPsaWO9Pncex42oil2i
HDzT9kro/UYXfrws6SyWs9uUy7TI36Rh/aDQ25G+tbRzjliETzbCCe9ktcykW4AZIXiqAeYNU009
mPz0muHPhoPQfxhjd86cdOUSVDDrzRdvl1g3netS+it84YRPQmGyWHwTv1jGnr6GD+sucA1CtDHn
VcKDf4ooLVZChHLROTitmrY5EKryigu5XxE6WizuW4kir675oG0ACy9V0UJTyFrQNd2t1nqHoSsD
k8h4ERafdJbcABlf6yT/JT6K+MkG/18rmemn6ph4VGm+LPmDupg/hQ6hk4gMHK9F8dlH9a4weazt
kFYxdJtV4Rko6p32w2pIZOt8nsm0xqTZFzoMWghD6WDuYBMc+yJjFQv5Bf4CrWjrqR3hKEuc3uUy
H2CnN7OwuHBSODpNd54rEbjzMC8reEDbtqcLdezxRXHmRINnLA2aXFLg6mM7YnWI2yeUik8YaIhg
HHYRr6BR++uqTQX/Ersk/u21hZGHRrZc4ntd9SM2TryjeLj0fO/l5WfjkLyN6WUiBnkfYba7w2p2
Ve+dRyN+IH90S7W7znpri24WbYzBWTLdXeOmU2E+zS5twj9EmfzTmxrDpzucZnQwfgBasEpCXZkl
xQSWzdP987Gti5TykjP15/Ry1mFkbzWv+Myz7EAvwPy+HzZdU518FnWQKMIHpkafdd1fiGjc1FN/
6LTxicHWF56ST3fKL3XJ5UzIxTY2AB2wy2Uf5j/PQ78zC3PvFYRZ6+FnNVl3fomLlbO4hIVj3JVG
c9B50WvUabuqBviRWLDB746S0kOKFmrfWdi+ok+msML3HnHxLjLZnWJ+72HkdMJmzS5MEdSjSvWG
+zIove43jViKZ11TnidS1FeDbbAndnGh5XjM/bx+iG30KXGjrWYj3cCf3bfO0FxNNC3HqawumBPy
CzSj1zp1eekchAD+0O1i1iq+5l2tmX5sctBkROFBR7pgRsMfXfbYwdLhRLDduqnGrevk26Yt9eUk
nYfYVDuwvzx9fvxi1g0WG3jkVRHbK/rjlJPcm/fkxH6y1GKigPlP9gZTIWLWZg9Oa61YLJltOD3x
jtjr1NNuTdSdpnTKF7xU7PWs7pvYeyIKeagrpEf2VDz7rf8BRqJeNQkYPcxn9ZJRrrOeXNpoQuOf
daf71VuC0CSx1fdUI0KoTmM+vMSR++qWwNmxI6TBpMF5oYOkO+aD58OjPbYOdc2ViGz6Ms0Rw/y6
eEfj5y97kd5QYlzNUP/x3QmWuHNq3CpaCtd70YhqWFgzZ2ehIWexB8Kc2vBZtxV/XeU9Ym6FqAbX
jOcbwp/PDPXsAqWjdfKp2ZMnu3KO3libjOUaSZYuGi7JCk+p6Q+JLUdU2X9qx8Sl3eYv0hs2PlBu
c2GDr+qortlk8bdEl2Ns0s74dGwYOxAyF62HTKFhdrqAaxtEFbuikBA8DFTTWahhhw8WKPtYYniY
Xrva+BR00bZLehzARVphaXwQeRpUDnZPpjTvFnYzUApYaKuGCS/w7WKlgSUC3AgWI+4ZtXLpHFC/
78kQIcSIaU2bVTuAdj9WFF3dgu1io3XbkQn9chR+viI9408iGMZn8O/AAiZLjuWJEbXuMpgTex3I
nlQah51JbhbSKDnZi1rV7wKjvJewSYtLYeynkYl/GLJLBF3aLtl541AcXcn2m6JiKodPzS/PdH0f
Rtl9m1r0Bh4bc7/vyaVmNNW6rtm9EllFceR2mD2LjyxG7iMRx/gdKYWWQIWWqHybe+BGbOhzU2fW
G4Bbe6fhQS0xQVBKjK+SSKcTQSMbLvwGTy7/4zXdieHMS9bZv47f750UdmWU/yoDRSDwQGNJ6RjU
ibfz4xkbJC1joYAdyWzFnMQg7WD8tNlPrHApbpEQnXiJGIrJ+KYMCxCH1e0G3TlFsfPjTfJl9Ml8
CQcLRIn2qeZBBaSVMwVxoFSy/mgk+eelA6RSj1eilWT/hu265B6avXifuZMd5FPUUVRzmzOAOToZ
Q+8+Sj7oLg4Ih4ihKk4FMegBfntt4TBW0bvpaUT3gFMy3+ugBu76+qUbw4LU8fcEBHUbzPhg2VT1
cJt17lx6EblhuL6mr//mutn6Rlws85qhS9S4r5Fg+2w5ZDJX4ikjhmeR2Pdo0CK/VZzAe8QhXBas
MPF9Ml/IBW2Rxp6YcQgxzbFbXKxEf5haAmQppbYiSx4HM7plLZBNnbNjN9bThvv+t4p4aRpprea6
qtfcOJeJ7QoF/rgPHfMVqfI7929BYAMO4gkrdViee5ndigZE4KAin8Rsm6wL73G2Mrkv04K3iZtU
1/VhJanylgaVXpKmt6yQv9yRK6/KXnQ5G1AnYVumTP2LYljCs/SDchwOCV9mobjsBkMrAq7pL7PU
gcv0iIcmVihEwaBqrOYPlvD53bzAVnpkzSvn/JwBOFoim/wtZR8GRN5vEZtBowq9ONBp7+nRb8xQ
GLiBXvIJOYwVVw9jVXiw3fhaN/ArqKDuzjl+6Im+HvWqWN/35VBVEAHp43Vw5ANuMHRRIFEsxOpR
juMgJVodHPBrUTUcmmF4VqgUFjpDGEBO/W9V6buUsZTXWdfZjE8i6YxA5oW50UbmX8SJ71M7BCbi
llu9QFDiuuk5RaFIrpn9iyX2Nie9s7cE61eLLSbHK/s6E7EYrye/E7gQovXMY2QVOxJvD9Mcf5he
Z98hLUy3agt3dzY8h6HbLiPN7I81ACrWFXj1jEhDWDcWASohZrghMyThjyhQCUYHg7FMvWRbEUXD
KQJuT+v9AHIFEzt72oDanPZGDSzLse2DX+s3CRhrSjnUi05ucZS88srt7REMGmaeq1m13zA5zrUw
yJAu/K072sFYIQgZxvac3LkBEmTqfW+zcU0WHaz31oUQl8TqOk5Ia6ulPD8NKWTefXzfOcAlgMY0
LsGmRm+/kzsTAmdSiApLeHvYpJnY3GOuYxur5FgwA2hLclY0nnm08hs8EMwAwWiYY7M3gDIaHb5l
aWyoWYNoSvmxq+6CyR+2GZkAp5jYoQdy/B5q0qmWeg0nSJdX7OMbgKe8irnzXSFg3ab4C2Ggxc/+
HHcEu/UHWaOCjR0gq9ZKpVa8s7ADkPHT7lSBe580nO85jOm23IC8yQ+XkScgy+4WCxYXJsqMoe32
VHEEYyViRVjbS+cDaRMGX1kcy7p77Op0P8GsUlK7FIZxae7Jr3n/A9nFWaXpvSO0PnorogAOx52i
KuTSps65s9uITzUzJkMdB5MqxisrhYesQz3QuYm1uHMDwEwHFdXvkl7hbOYOqe7VtC9L47cxzHOD
RzXwCJuGVvzhq+Fc9C3r/9muFwCRVtKPQUCX/jZOGVZJFjPW6FLDWj5dwn1NyNFRnwg5xk3eVN1B
Y9cWKNaUKK3B4UK6gUTSbQj/hicHktbJTQuXUrbpvfgz1JOTIVHp0FegSfR/Go95IkC4TcaSluSX
mmwjRm3PqdtPS1UTGcsYooOLvHDm6CusymMBiAr0kUKoFrob2ui1DntjoVAmo8Y/orCG4hvn/D/F
iJCyOeJRGj6jfmi2QLfYm4QCHo/twt1ty1U3uL9FU11SvT75RbrtbH2fK04DnKrvMAfT9TiU1bq1
jAxRT8G0sq2riwUggnFf9UGMzSrMvYeK/d9+aqzHlJvuZI7aL3K3R9NvH4xUHocE83WRVcZNG/Or
N6gXpJ48gT51onBGjrtJ/yyt5krwZ7JiBrAfnHBDMOkBoGtFlTglh8qKn1H/9eAM+2zVm/kQOKkW
aJUnj2PJy8IqtkATHP3JBSGjZqYL9MYY3zMFprIYoAwQ5sQmPmv+uH3SLIBj0XWFQn6pkIiZ0K7L
bdaYx5wBErI4BCb5VCwpMpeIPq52NQKMc+eVpolNG5orv65LygpgXLriYi0sSp4qIivdY82QDPU7
BBPWAorppQZ/Zp7QaLMrT4nuQf2BRhpwq5Msa7hQtED+IMnaiJed8p/QxMN1SgnpjO5g2d6p5mVi
5MY2Tei8fSDGDYoZcio9rLby01Tluk74T8q+f7ZLtA6AMu17DSRRdXhRYGbEMhJpdRksA9w0Hgp8
d6R3ySceFZhwo7tvVQMFwzFWfArDMlKOjQIBe7ar55dC497uzOFGvKUMECtPm0wZGzemUrXNgnzh
fnhOW/1WtPSUswqtpQCNs2CJBF8kRnChEUvppeBkNcpBY67+jDK99YX2Bxd/iUAHD4LHznMNaZKY
PuO3QveSxsP7oKuvocme8d8SlYtya46gcUzGV2exu41M/xtNHtSdsdjGvQJGwQdrVNNHnxOcFraF
vwaDAfDP1IdNKBNtP0pmDaVDFRUa1fssoPWYsvyRtvdkueMbWxgePqzaPTBPaiHnUvf59GERIdlb
ksO5zz+ZW0Z3NE/0M6NlWNij+LV6q9raU/0JK2WHgP9dyPpHWva+88tTazpbkcqDF5k3GgtzMzNC
u9+TW2wv9P9T9Yxkg6YntJ6FbCPK0kE/hireRL63Hzht6dLKnbS0m2WFgVI6uaQ+Q0mvL7/DKf2y
+ExzgiQp7Ya1o+k3r3O2Wi52vV2PkC+YX9QNubl+gpZPC9qOrRJCyp+k9RUEkwSjE4Wt0yVVIMfk
S96JeG3i5UeGOMBMRcqG1ALaLkiAXCiShhehBqfSuguOtcbI0NPKcdMD6ZEh7aTjGmu/H+lU8vCS
YV9ezDr9JbzoAKIN8oOKpXKV/QwM3uawfLQUX0zz2otBY+CP0busy73yqWrY+u5mBKIXs0tfmf4s
NYf6rRpJGhsVooze98Ax9u1B7/qNMRuMVpoRrdro7AplbQlMH5ahD3KyMD9V6Owbzbv4dOcLZ3K3
E4c4S1znPp73lroBGakVRrKw6/rQVARbmUigDWbzQVIl+/Y+ekyJRR5s0z4JElgXmYt8Ys6mz4oF
o4jzk2VrJ2rvcZcIxsEMNzbFxEagExCbFsZEpDaD1g5dIgdalvVyT2c4fJty5Nk00+hJ+QgoGpvg
kt43b007ngc5QpkawjuoBJFCCra3wpjbMzOeIWidRq0Zrk1j+Cm4EH4vX4hpP8KAXtZZ7q4rx2/h
0PYhS1c8MjwXevWTNMJdx0ZekyEZm99RnbunDDfpLdUTtEl59AhllaG8Pzbst81mY7lGFIAjjXeh
TaYr1KPx5qcyPaJEU34wtAwxF+Ab2FoYXdGsxhJuZCRqmnvcbQkaYf2Y6CWeKPZwSUA2pUXuXevt
bNLonpmLxkEfmdYraYnJPrNLpJgNAr3YNOv3eI7z3dCpftdKWonabBVsngKWdBbaB6Mfkplv0peI
NXOSR92pTQ8ObYi9JEQ8/W5ERL+VRSw5q6T8nNMmX089MNiuUe0mttv6uwxRaROh3sEEklbIvteN
r6RVRRdpKrHEkJIciP6lPOjQ86HX5d4mOd5G6xjfZ2cG7TerKHdVU7ysFTFDp3qyv/wCTKQXM07J
CgBUcLPrM4p95mSt8+GJQq1BDlo5H1mLjNSK0jXmU7UUICkhKPX2uJ0M6wuSKViwmtQIfagVz1U7
tstBDMC8u7s7oS1VsWlaIMGcCizTLac8MgpwVxVj7h1DyYZSPe5ZFyJmZIQ4PmYsZFaC+zAg3Dfa
MjpiXZHLVGes4/iPCWmuAR+LunpIFqilfcIcZSVuKV6WdZra0ZLW8M457O8KxU7+OPfg+cXQa8TP
OjFHk82SLYgEqjzGT+IGhbo91OPcPBTS8pYWrm4ezjI6azOLnDSM4bVm8d04kmVISewM9W9ZqvOU
hPPZ7cefMdGzo2uV3l1lQc0XZzNbR5uxpima62BHw0Wk2ki/E+bEBdoQDKhEabA0iXb6vwurfRXS
Ni5As3TQXkiR3+vMRANcXSWnYT9+aRl+8ypluil87GeF6KY10fUARKFOeO89rHyx6Aqk0prHGljP
kuaPljrNs8USch136aNbsYNopJiPc1WHjxO/Q1Blkrf3f1tm/+nddCFkCtP2cOYK87++9b+wELzI
4WAnum+nTCbYgT6TnrnM8a9by8R2xa3VCV8kGSzSxlXLsPVffPF/t0ILC5WAwYxcty3fdv9uix+y
jvx4T9d3UmusZTSyUuLAwpnYZVowGbF++t+/7j/MyBbJHYbucgS7bAqtv1lkkXCDm0psG6V7PFGT
a/39r5vaIIK6ERbG//vTRYoIfJY4Mign7HJxgv/l0x1miExpqvRdiaonX2Mb9sSGHRsx8ZnFgiTS
a0ImUYDaRC/3pvj+37/tP/gbAi2xCVjFZI8MfuDv319zSKafHDGj5fGoEczBd868Se3zxIXj7Ewr
Kfc1CBaG/pVjb00ZFSEClbgkdYEtP5keXVxUq3/5qe4ghr/63wUYG6gvIDAcHQSHuD+Tf/lUUsXL
Uucpea20TTNhxsX4G/UehZQxKaR9hlfJXWNNyRUhMOWEbgzlR2c3pVrHjNbrfzGo/8OwLRxfdx1X
x5/u2CCO/u+PE8+2VJ6bOjvlTRYkSL3lWszyJUVCtsfY7FC8NP/yGfzDqW5bjDBhD9gGT78v7s/p
Xz4C7q1mRjEFHK9F9rbQDW5X3Iz4jD8sfbxpyt9J5rEt5Kx/gZ84f+dxcJQxK7RYC/LKQ0L7G4CB
/bNCiNSNOxcEEOnjpZRndM8FOcXIFDI3sBqvIqAv6vNDQ9C1d1YuPnrWTiKdHiAdqrM3Yu18JIAi
j0myHcRbFQFOeLcd+Oh637kVs2avD79q2KvpVZrTbG8js5LXTPNIPwLuNTLbdidse1D4iIYYUruT
zNqTuF+Z5ARe86asWUTiDPcDeEd1y+Cf4eIyjtOeZZ4tOKD7gQ3dso8NfN4JXd1/ODuz3riZLNv+
IgJkkAySrzkpMzVPtqWXgC3bnGcGp1/fi74vn1KCEnVRqMJX3Y2mkkPEiXP2Xvs3hXSZXRAyGv3Q
pXDUqqf8/+tWtvFcpNhCUVnvdVbfOt70UJYGPr7G6tI92a+cw/uOouE2YcSPlin0o+IQZ5Xzqook
fkTgTl1Qu1ZS7nxNQO1tDXBX72ISFsVBI1dJt3ZQK4SGgasJ22wQrwVkSDiPX386H15VKZYXNSD/
y2fAYJ48O5jBeFObeTy4VmN/w9Xrryl81CYBsblqvZGVukJP9/VFHXH6vUIPsh0HyyaeClaTk1Ws
HpPlq3HnQ+LPdkDUrgE6Ih3oMdInnHNmvsZAuqBdDepv3sF8XDvQlfNNOcXJM4M20rsF0Dlj07ng
e9fOyONDPBGUHoNr5b/YONf/kO1V1AxzLM7ARgmNBXFy7zWrjoEK8O7YwKfdcWYBqu6kix4sDrHy
haWiIqKhbK50OcP4xe7AP1terQHQd4ZSBLwIjS2WIyNH5l4wW2XcCnfbMDl4eEyxboZu6Ii71nnw
3ONRQzeqsduduYsfdrrlsfFBOYBHCBH0Tug0vo0vw8NecXAat2OqCc6WTAdAUwEzcYt0ockfrWzz
9aP7BxX6z1LrwWuDh2HydAAPWc7pBjC4WdZ2mDEPMA6yrUHoEPDGchU09SFu7zRZlQyf9yQd/+ho
GDe9uSNT7VrnHqP/bt3zceHCtd4WQ1Y65shlxz06FFBv2bPhMN3h1B/K9l6OYFy//tNPChOPqDmT
LqFglQQhRIHyfoU0QsKdiNjyDlU+64dqKqApS6EUuhhz8WfndBSsNe4uh/SXiF7p15c/+dKWy8Op
ASQkLM8DBnbyuIAChwoHlHtwcUUv0n+2HRFRxQ95CmJzrK0n/CXpj6+verIt/LuqZxEjSJggP99c
/qr/bAsN4/48703Kkz7+Fpn4W6GCQWMtMsbvQ109NQRgboay1Ou4Lrwzb8tpubBcHrgf2wM5nh71
0cnlK4eeVhbV8iCpuWuUCFpdCFQoNDtHCLW3oev1VxMAkpvWavSek237RIcv+CaShjwH+sHWmcfw
2Z+0PAPf5XGAdXFOVrxKIsxFQOiTIAJpYkWbOfrRhvDaOS73pfs6x1F9rz1j+I221ket1yKngeHj
P3ZpWDFjQTwiz/xRJ5/ycps4lQG0oWh1KIWX9fI/T6kwGAu4rfYPnjAZ2pOidl91VhFjfWrp8mBE
Zi/9+sVY3vZ33zHPA2yU5F+wtMxTso3Z2OxGeRQcbEgnfxDX0t2tVXHF5vvy9ZXEUu58uNRCpnP4
ADgUnPw6Uutts0K3TSp37CLudU1FQ043SDzLshoeUkl+EJ8frvEVh5Twjdz74i8n0Dq6SRi0LGa1
HrVMzJn4OciZT6Db4Ty+MgOnZuDLceCxjCr/svRHf8/6lPyPSMHl+fz7gKguHU4X8uSdqVHDO14w
+odc1MkDbRxCA7qkRcIfpduonGd8M/hpoNlW0SVCOk5WwpvPPLFPXhJ/qbCowElZ5pt4/5JwnHZU
b7U8sX6wbqWZI9rXerwg0ABlc150Z673yRsCXQyeJhu0B1bx5EfP6HlNfJ/+Ifp/84J51BdRjfd0
rZX79vU78tm1HBQGFPKSQsRafvt/PgCHgUkuGWMcakC5hCeQML9dwEwHqsM5PLcq2R9fSJzjlB/8
NJ+N4GRVMiHK2+TCBYfCESkwH9967iWHBZC0cm+Ts7kGzl7u5FgPd/PSWPHRUKwM3Ol7mp3FJf8+
x7T7ZHdA5cC6BJzLtuTpza4jiYpfx8HBr7X8wSnGv81VkW5RqLT7LI/qbTeKc+emf7ntJ19mwEfp
SnZF9MPi5Lb7kcQdN4U+Z/W0cFajpf2dRKLw3U7mGQ19rv8gZu3AgRDWd2nO+NNA50/2VeKMzS1k
AkJhh3qMr0grM+9jFsaYZCRbPgRdYr26URj+jGAiSaTzlvkUAfXJd6jDvegCcJ/p3pNooOxDQ5xk
RroVQczfg2xCkg6Mn6iakDeQfJimov01hVP0arZ9f+07Ad5by6ypc6xIDIfItJtXggyBUZi0wDMM
8GKS11XSxN4Goomndk7s1dcdTJrbSUj7Nsn4lsnlnKKJaCpdLVmmQWIe26rAmlXlrnmn07B7mHBy
kOBBjydfFfTEnXvQg/zfDX3iOGsERqh9Ezr0CO/GOr5Rhmp+a3su5EZ2jej/9++RY50JEyuQ7Obm
af1S5Nyuga6kn8YeSAJS6xD2JPE4HsOibY0zl/u3npy+HJ6EAObQRKCAWL6i/3yTYWdplJZGcCAk
D6D1GDOWs5CGhtHM+IXEGgyFVnbdTGjFexUYWzVb8Znuymd7R8DhMjCFS9FJAPv7P8K2ohoUT64O
QyT1pYCw9Ec0VQRSB/nMuvOUv9WGy7ernVTyt9W2ma/tWWMDYdY231V2ja5aRjge9p2bi34dDl72
wzUmmyiVqZdqZZLkikZm8rqLgcdonbmPn5SdAQ+Myo+xFbPUk8eGZyO3c8HxuwkR44Mw88IfaeD3
jM/rAlR0oSYH61JD/ozp2Xi9vl5ZP7081CZwM2ZAwvzJDfRJ1mkL9AMH0cTMekmpWsVEH0OIH8wt
mOH4DhVZtg2145y58scljTYbaxmo5iX6OjhdZccoAkJOFF5nZTPD3DBCc+L4ZXs1tJG0d62BRgLy
jk239uvf/OmVXSEs6nxL0IZ5/9IE41xzO3t1aNAoXfKsSSKcK/TgjU2gm+qd+85Gf/31RT9uz5Q4
khMRuD6aPqfHC6sefV3kpDM6rotAMOo9/37OqDCLyM+hTBRnsJcfH6zP+7AgH+l48XWePFg852nn
MJ3GSKX6n0ZfyjdYNtgsMaKY6Nz7aEYVNwSvgpb92RP8hx2UUoRocsohyDn83Pd3uO1ryEoUTYe6
G/3XBFdXvhcNcq7d1zf1Y13g01sFBsip1ZEfzriBqG2GgRCimqIeX3FcE0ye5mjJFlfP89fX+ncC
e7/gUXmYninBSwaQ1MT7HzXNvo6MiKNty5wnXetxym6GsWIoZ22gHum3WFsMNRVv3TNkVe8yb9Pu
V91HA1KfZADRhNuqfOuHyIWMEQXTH6SR+piHiJYeDDcMHnD81jiqJflx6zlo54evf8Fnd4vTpUmb
TTAiP61rPKYvk8vpASSb3f9KCIqKUCDOww+VRwQ8fH2xT94/usDLGUL4khPe6XnWiglLtB3/gGOn
L49l3rInKjks6UxifrNSqaN1jdepZ++s9JmN4bOfynCBUnxpXYEOev+slJ9gq/Y5vkQyTK8ZLHAV
SnAkm6493Xz9S0/6m9QngUlJJnjhA4HJ5aTwHkhsp4kmnIPVjc7LPE8tZoawq8/d0X9V7vsXkJY+
HVxArrR0WEre/yis7CXY1kIevBS1zEXHsg0F3iC1ctMk2F7WVh06NOnKqlmnNiHS6Nazu8EePOMJ
N7/0V2Ns2xyXFE61VT4KDwdNbs2ovtK5PVOyf3z+/LG45xm3eD5L30l5UPP+Krkgb6VU7UUbYJgq
EkMfYoIyd8S5wNrIsBWJlIb818/D+tiE8pBtcWYGAb5AwN2TuhW5ZUqAF1p4IzXVTdRN/rF1yIEm
JW4o0IxipFzXfZP+brLaxUMAN0yshAA/iBBGAkstJlvcJKlV/Ib5JV+MgbjDjRNqlLM2iBJGc6Zi
DEhBUv+UQ+/fJr5LlnPZGwRbIWkK0w1PMCAWII8GrMwmyChca511k5NxFKxaI5onTrcOOZV2hrCA
FL9xuujjLn1KPCzA+8xErr6i+lbElnVVMKwR3stuZdeqPIBj6cVxDo0uuTdLGxlrYjceSg7T6u8Y
AhCLCCOAzA0zgDCG/0b86ehwJisnDOoXQfBqsU+wf9NCbWuYlLRcFKYJAV4sJIZmZ+pWGMQbOvZ0
4ZI8R5hUxaz4OgWNEd7WGeLtmV7RH7vKrevCbb3Fj14Tkt5EyCWLsWuvNYi5aGOwCKBHTZVuMIDk
cwk9qdRPzdQxR3cmn9ZnbXuEzoJuukzzKPc2s9tP7cHRSXzs0f+QT0wA762ZDDk5aEnCYHxobHi6
LB88UQ6o018Dv3zJgByDGDG7tvjN35JfkvfF8UCDuLzSc5/+JUbZmbcFk9C7CVfun1HRdWDK7sBb
m2WS91t0iG22besUA4smm/l7GfXNdUEiVLKWeSsWWMBo5lsHeOh1WqT4zEp7iUYBEAbWDG6OnxJx
UmSPhkW4wKqkv61Xtt8CYXSdosLdSCJTtGnsocfZZXVFsfH7PjiaDF8lB4awfZN2haoDPPvw4+uv
4kP94S1tzQDONufX4AMzt7Bp7LmEkuLtt8ilzDM/uWq7oWLu31TZc4fV7e7rK/7rEb1br7gkbTTo
6GCJfVOefIZMbyJnnBoFLCTHVQWnh1BLVyPaV4WCRxv07nRJOhkki3iM8z9e3MXPtNnl9wEmComX
zqgumzjnH7OikTjkbQUD0sbA9mP0hToDFv6wjvPn+nShfNqRjBfsk+VV+u2UM/0zDmxSEly4zIxw
N8YdOq0zN+bD7uThaaDOo5UhpOBE+n4hz/QsmXGYijBzY/BXbh8s4CrWJv0SKVgZVPoZSgsxxwSi
D35Gqjmmj95fybQfhy1DEWZfGaDbde54JnDbXoccQanbizN/6idvjceWxk5KtDcV88kuXszkUwg3
DY+Fbt0LMgob5H7DGD3mLSvAIbZyEp2/vjufXNK3bJJmCC0QvK0njwEOfN+rYg6Jf/NNpBRhe6WZ
+txXGc4lMHXqzPWWm33ylvpU5Qyalt6KJ04eRlCEpbBmFR5RaJCAalb2lTdbzS2C1h+NLPXKc0fc
KCGLycBM8Nxm9eEwQguNKzMpEeIfrv/9u1AMmo7XaEM/DZv+WEdJtq66ZF4X6BQ2im7KvpPKvoiW
XN6kJAc47yJzh/ehWE9wEm8QnaQbi6himicrSXBUHsfJ/deP5N/A7f09krYDzJ331QuIVTj5kpEh
224Rm9GR6W7yModSPrkRu9XKsZT3J2pD9yLxTLwCKjNA5lbKcL4jwA4vB9rZR8ZdSF7TJjlTeFkf
v1hq/uUD4vzsCRGcVF5dVtTzAFbwqMqhe+Y/7EfLG6g02jCTv6MYDuousMb+ti+j5mc+N/4h8w3j
Nwax6DfgIusvbDHnhe3DPNeN/VdjnNwyx2TeTYz2Iv34QGXP0I7XbhUfZUVnae2Taf176cwgw6KN
vDgVbNpLtKzQ0rWA6wRbTI42pFeT+5YlckLmmyPYhbziek9p50OjLKaYcWbXhJg16HWxxXhdnNVY
W1rjMpi1BSE19TT0MmuefkTNiOMtES0gc+W6M54bZEc0pMN+yumNZCbmJcQIcKUQohCO1pXD7Zj3
CXEO+MSf53FmN5dyLl4dbLjYduzQRcCKhgMp0qwQKjamarAv8yP4nyBFVTsdRfnPUMU04Us+40Mb
FCgIozgtQf/S1rjIpZ2TMzcUglxky43JmJ7rQfKrzObOm4b8AbyeBZiR0uRcBf1x3ZWu8GhmBk6w
TEZPXmOXplQ4mGN8rG0XJlxkg56KPRM2lcC99PU383EZk6697H4oT7xlz33/XedFFBpzMMdHxvT2
oVOCSsIh+L3LpuCxcO2nry/3sR23zOl935dISqiIT2fmqid7A8MR416/6yQuGmn/rEyjJdCoiHBK
mQ6+VvAJoEf3HrCY/iJhzi05BkDFPfPH/BPUnLz85HUxBQ7QeX0s/tXUmkEyBvKARFUsRg+HGbvt
H1IO583G83R9E2gMKRd6yHEv8/+acOKqwoC8Y8LRj9uiCslB7GstvF9BPvTWN6PrjVe3GcASk1o3
IW2HBmT+smIPE0tQlcmIRlkh3MurFM0t+W0ckgKU25Iuy40x+hiwXaoej9JuJg28E9p69EZfxXsb
QnB8j0C0mACDkI+yYc0G8RhaeaTWjkot95VJh05hEpXRW4MgY9ykhYtC0Yqrtl7jr3NvgazZ8c4x
Yrcit6+c9EUw0orYjBYl9F96IBNBlmce+rL9ntxn9i6OedQRzEZO5RmVrZEZlLVxmIq6vsI9ZW5o
2em9nPsnlStrP5M3snOtAizCWOrrJqVOnVV/7sP6+LJz7DXZsakSUNidfljAZGH6wBs8lPyl+4Fl
YY8XvZx1BpV2zs8Ulh+3TK5Gc8FHWsf57vRqntLMYGG0HfoZYYPSE/zZVpJlLtN2l8VuvW1d5+/X
t/rDcZYuMw3af4kmzNf8k0LIxC2dEzDIkZL87p0ZEVbdVHZx13A62U6007ZM0kcIQhDTvr7yp7+W
MpHK1OFHWyf1SWbw2wo5GwfgnGDCTdgCeQ6ltISTQJYBpiMZN/Lw9UU/7qweWoiABi1dPN92T4ow
V04AageS7sBOGGJtMPTx10Yg8IV8faHP7it7OE0pdnCitU/aBC3n6LSn0D5q2yATKZGPysuGnxKP
LDYLUa0zCIRA85xz/djPbqvDgM9mou5TRpzUDiohFWwe/fAY+mBxIF0isYaafjGnuDJ7oaM9agT7
zG39uAFxO5f3lmqF5tTpW+Tim26Z84fHEgE2A7WpnFlClgaJVxp5ufn63jIS+7A+UFoiqxOEy6Ea
P53i9xNSChXNinjyLFY7F66ddwmNzI3vatS53yo8B4slRWd6jUXHkbjSOl1ckJiCvkrqCZBM1oeK
UTZVKgEmU9bwlEZr+Da5QfO7p6nbrmIp5ic91DUgGEqBv+ZYuQdb1iD2A9ZWdPqV6R/9IIufRtoV
QKD7eEhQlRhQnKGeQZQwnIzKZphwjmxmZ1Y4jo2+3cR2Pv+pywg6uKhKXCD9DGfUmYHU4CZtYIPL
HtXKpUUe7HWbiPFn3i2Ao8ka7XCrywrrjCUL7Gk6iUB8+8hInJWYCnnXUXeTYI+wJ3OrnqO9UcAI
D5o+RqJEVhpICwQzL6TddwhTLLPw1hTnC6jft8YXloha4WgxJebiEcLMPNTWo0RguQyMUlktFBiZ
/wpDrbIN0w/xxDdVlxs2IHnblsNMe8CfR2s/TaZ+icNq5LIuqpYLiKFOciA4h1yHKNEVanoV44Bv
ownkOSGxCk5E7/xIs2T4pqhx/SuFdSLfIdLA7NcXRfGNABrfOSRkOkAJMJX/kwOmce+zJQPsad0R
THxvTfcZP9rEJ4igBMRga8HZtVriJC2Bqg+0OAiCZ3TS2LGaFFX8zqQR9SKxm3/9nn6yeyBQc202
DhbZD2PmCkI5INjCOBB8Li6iYPCeOBWVR1e33bZv2uhMK+TfqfX9tskJn/YkMgmONayp72uzpui7
KMUPchQTKDUbrNcBaNuTGUzdpcrLv7oj6FMsdogk8I6qijvCDPxzAopPlj6XbrxAXUOHGlnL+78i
NlLh9hoXDRM21VyEEyT2y0hE5TVk7YVj5xblz3YKQhylk6fOLLyf3PR/IVk2m5pgezlZ4TX1DD1D
DPhIMRNQGVH0I5uBg+ILhwzKxLqN/2eZDIJw/NJCLpIC80NQFUeF0g6ZSh+rrCa4l0hfCP4liWux
a2w8esJbSFRzmXBkwm+kU9Az//OLRkcKXYekaKJFfHLHW8d2KIgoHLBlEq48wwnrSASq15zOJZ5n
VZ7Jbv3sJntiUXvzWfO6La/Af2bktGjQEvpTeHRFhKk8JPc4cMqrrEYzm87Qsb7+fZ+92HgkmOXS
wpLWh97Jwnb1usSjVhAFiDe7Metp23PmfYWILK7qXBs5HLOhkquyMNBleikZhltygcYby2pkvP36
D/r099P/X+74kt978vtzK61Mq6lCkBWB2iGxHPZqsl+sJM421ohh78wD/qRsofFPz4vOP6qkfw2D
/97vLKiFFprrtRXg48Uuw0nbFLF75od9ctzyFo4aTU1EkyiNTj4fD/4p223Aq7REyWwbMlReiLoZ
y1WoRXaIOphZO4QGyd9etVMK1TijC1yNZlKc6V99sowwkVwmy4y0aSEtz+A/v7kJHTa+JKI3M3K6
3QSuAWSgCkREyHdnmLcD7+duNsPwGUNSM5y5EZ88YT5lhqIBY75FQnBydY4FA2IFCkW/+Nt1tBea
gRyjqS3o79Ku/f94w0lBsWgoU/fj6hDvr2cZZq5IQgiPQSH0bSoRCxEXxkxP0GCDB9CLdb244AuA
+uuaNDYwahMgrqHNz/0py2pxsosgs6MnxnrGoz5V7BJkhJh8dMPjUDYTXIe0iV6KNi+fwF0Sr9C5
1j2pt+N9j2at4DApwBaVrotG6uuP7LN3kY0MFS/vgUne4sk98Tvhtgp729EzSQAJ2ywnkEqZdyhZ
4wtt6PJoBEm3zsChbBuAXKvMalBNfv1XLC/86d3gnCCBePDpmadH0S4pO3cau/AoRqfdBYmKvnmA
Qdb89vB/lTZ4HnMFND+oGmien3ZsawV0uKuY+kcFTMK2m+TaABkEes7rd2kmd01rDpci9qq7//03
4q+ipxOgbcdr8f7lSyamPWIEKdZHuYkrpOpc5xig6iRSmPNheqZ+F+j0l9PdyW3FymXRROSw4vin
RUKGaT6yJMI/wkQGvaktL7tgiktAYZAmsEAiDX7UxLV5saSHbrQxmT8IvhBk2jg4mZVgsECSDpUz
8YblYFn7VhMgYPopI4fMiZ/LBCKR5+bWhaR/cBOyc171sd88dvBpjgHV731bZJQjM8AviEetg13B
AGUOxRyKUpXp8jfW45QCGulnGxoAqHrD3qqaoGl84tXOhVf00vOh3MLYrDDdxWWlN1Hu5AufMHYu
pJ/0tBgbZawNQbwJ6Sbx8FgMlrqpCqMDBgCR/mcfJOkNgTR88DoZYpi7iiQAgmqsYNrVZRtdTpUT
Xcc1cMamV911gh5jr/FcHv3Od2ryc9ryvoqXjKSpMSBnxJAQWh1c4AbJnubW+ZNEKr2MFTIsE5g6
kk4xTpcOPdJHhqUDlOcyxJcNgCEzMFvzX4udx9BmF9dmtGPUmt4Q+1ds8bY8GjOwQm17DqK42PsD
kdMk5Hnu3tIAeVyBkXdDfodadSM0jqKnOWXQ0vi9HAu/TYXn3lOd2D/rpJ+ugUjJ+9Zzq21mQAFI
4ojcrKgtf4vAqYx9QvDrPhNG/6iVQVyYLMe31vR6dMAxLu56bsq/Tt0atzSlrCcUQdOq6UjljKq6
e0ynGYZGmIOiotCECTBmBx0SmkFx0nO4ksGFKgHtFzUkzmIQ7qUz2d5VLyocMSPDbLzlVbCNOtAI
REKlO84Weh/k+BZoT+OzmqtgHQOI3PSFHh9VEVa3mZHbNyQDGt8jR81rDAYk0WL6KAAc6PnY5tp5
6k1LfzdItb8sSW27m7Ms2hHpqvEAA18bsegci0A/QTwMD443gHTsrLHeFAB21006LJLOPLnHGu5i
s0z7DQkp/gYXJG9NC+i1F+a4swuV3DEwtYzHtCIMYd2Msr4l1Mzalk2TgXAZ1MZTCWbhoIYyEgfy
IeLUGRKzkk+ruHGygxP4gJllzrbnRcmzxfTobmpZgjzKHojNfQQL0SqB2iOWunStOP7GGbf47cKP
WssRunWJwOAit5DcJTFcnmpy6S12zRJsZRE/F0GzeC7gET2HXgKsQkXpTcjtvYMPa70AKoUlLJrk
WJhjn7PtF/N6qBVpaoqxdlMQ5Q2iB4DAAMq3ICj2Z5sDXA48ztzWkJuHubCadZIHxir32sBce+Mw
lNfoqxs2Tve7M7ekBQz+uvIM3PRtfpe2FbPr0LBWGdSYvfIHD/47MalJ0Fb7URl4JgRcP5m1IQMr
95F8ldfUBLJQQjKj6Tz7O7cqdwiVHitk6au6JpkADLTa9rnRXxFfFe6XmeNmnkTIcKDwj6jcuOsZ
A/MtS1/wyhnfuYntpDM3pMvrh8DHlUCGQGQfnKT1HyavMJ5jThVvqV2O8bbQhf1kThZOO5rBiDBg
wvL6Tkxt1hYkre0EbeSgx8Dx1kXs4sOPVRjVjGRJf1uH/ghCeWqaLtzZviKuoU9liJfPlGhsSiP+
PRRVe5040898QuFi4rfazaD615jTm22ug+o6ymXkIAgoR+vOTKb60UfIM1yXBMmEV6McA/P3PNZB
sTdEPdjXiV26SGl7YzRFwgfJwbTgDwHatyX/MrwNiNu5dc1IQVjtoumnUyHBgKxLJJpT2z0gHdrr
eNhBfCdtLVcpBjgioehtALPC4xxmvhtsi2FwOfgHYLuTsQHzLkLvLYgq/YSid6Ss0tnT4FTun67p
23tQoFjI/brk782gvvjESu9mTP6rho3xLmoy96n0ZLUDKzE+xsKqd11Q6W0W+eWxDxYeoWnXPxtr
KogJdgpjA0cvecsGYCW644OeuiE7VKClYsxzPcxjqi8JM9swmDwjGFiFU0Z0npRJxm449TDTPOKT
FgP5lU/8KmkLmBVupaFwwOfwe1+StJOHwSjaY9/I5ujO/LFG2ad7P0F5UtWie4oqhyIlscDLOiB/
3kg0qqE6hfkPlTAW460eAZrAm7dvUzG1z0obNz78EcJeyHwF+oJFc5HnooOeuyz4ZQwGyDswOFC2
qbzBVfneLYLP4DUPK/tIj8kFr8rXl6To/sizNAgGGUIohWZdP2RpkF37XZFeu0Cf91Vo298TRDTf
rBHtLuueVgBM7LaqFlNaSYqRM39LEjEfqtJFu9oC3FGhKO5mNrCnxmfTQfhlXDal5x2j0R+fwdyp
/TiRSNRqd2ky9GO6T8AP+Dva9ZwfXAg4fGuj4V/1QRTTNNLGhdtk04NlWGB3tNIHuF7RPgG8wpYQ
lk9V5LubtiiJV3IbCtAM8H0ctMaWBkZyFFJBqevr8n5qkr7eoEIh0WRQCaG1jGR3Im0Xyo+2kOaj
sPJBn6fBpmm7+Na2JuM+akmhgY7cTT/htdQm9GeJ3YKXw/oRoWkkI3AoAEMXYfscKmgQHtQA5pNp
VgEGapqrmaYiQTw632MSVduiN6+tIQyvgEmKW2KQOQuXVb9SU02nDn8nb8MgD1mO1IibEW9IOHuy
caDgCxCSwIvJ3vdJbX7HGt4QRzG113GWlQ9tJwYyRsvyoUOC9b1iEkTUZ064Sc9nWmnSy5BvN2sr
7wBFN4YLZN2DTRiO4UOYZW/hkM63No2EB59QnG07DUQJOH366FZV82Oarel6JMdu06S1+0he5HyB
vBfODcHqv0oJ1Sm244r4Et3tTWuyDwbB09NGpR6sX7tmNDVNhdgRaWqsdRtI8hP+0ZET/9rVymc8
Fy3f0hBc6mmCrVmT05cnbnxdEWX3lOrsb1CAWDSjAQhzbkByDAkImH3pPXHwdNdT5nVbAXuAuUhk
wnmFclf7EJxzc6KLD4p1S4OYEW8R5+vUHNoVgfD5nwCy03bMdYUuWjq7zu7cCwHm+qeitllZsHS3
qNVQ5xWYqtrZLb9PWqY3iwUI8rXbjEe/hRJPC4kKb2jj8TYaUdLVgg2nprjb9sx0Lu1S/ElTb9jT
bV7Ca133wgGIfSnNxnotvcmmejNhzjCfr5NNWoMqxTVZ7yykNlB/TRPHamPcVrT2ETkUQyclwVhY
VzZUi/LV654M+49PjkvVZ862rNt6QzwZyTTtDG+2yGwyS1J2vR6SVzbAGk+zpW9e04cZyAx86KUF
syXMg51LLx6rMBmvXZW3W+XU7pXye2/taM976xMvuzYbgtzzRoR3Ya8UPXkXh4k7FubBzHW9QaOT
XqFg8tYzBc5N2Y3NbpStd9mDFAL35XjNH4e9kWJiKoo7YfXz22xLItA7Xm9/zEok8fQF5xTwNdm9
PtAoUccvKCvIhoUo+FPbFjQnt6h/kQ4K9Doc5KQ3hKL5LMklqq6VE1nxN2Kj4ZtPjSv5I1PlTHvB
HnnFcYAN1lGeiYUaZu+6r3MhWU7H8LoFAJWtUsvH3pUKzpJYf14SP5t/CDIllga5+c0Ic/I9oV6/
1XLkWtgHnZ0JNpio5gkmVVACSZqMoQM7Jrr82lWdt+V/ww7mFOFrmDvyEJDtecgkBiqcOMWV5SXi
1psMe8877uynwnVejJgpehOm8mVq6qnddXEd39Gzyh6lUvrWb2Z3WxrC3qNbaK7rltDjWlvdpW+M
LGeaxvNzGhrVTTI38y9b19Cvm7bGaZAZHukvA2FYtR7BM0Zef1/oCrFPPPIbzGYkH7sgUhi06NA2
d7ONpQx9KQEjBu/sWk/W8DoRnhqtQGj0T0jW6i1VvbmOSSG5C9EScjRhfA0NplhbRlXcVV1bPsWN
bVxA2xIvGXqXdQ/WbQSZqEgYCYS81soTVzOn+DVVjfMzCptFjNh33zP4eNBysdwfWg+sVDamzasd
xFikCrcSRBNoFnjDqGwggBNptNSLjQY6XdXkFREHMvISA96u5w1J0cXVjObwT2Zmw4PbDcGDjLxh
13hZ/D3vy55RiRwiaEaitwmUqvWu6XP32iq94d5SuAnW8GBZYwDfW99IDre2dpYFT0svm4VHBg24
MFZoiTCu6ZBbRuXPIo16ZClpvGndpL2U5ZzcGzp0r0JfFPcmCKD9ZPT9r0iHcIeERzqI5Sg+c8DJ
BouPSQotlQJUXTaWbzCdgn3ReLwQRltcOLpVxxokxW3ko3Zhl2HkXUfhSGwNsRyvsSUA+WEkqhe/
GkxHuPVQ962mL+f9wMxuWlPwZUyjugQ10GCl+TpCW0OPJhPJ39l3UDoY+TS/eWWXHhZvsNuQGNhy
Os06XnyrjhituWN4iGiagNAcANPXso+JMUyxUXuqv0UhXB26oJu+hyap4IasQeGbkgRRISoYhTM8
zpA2xlWXtxPrRy62NfQpIotGeQuIsF6Tlyl+p5EYN3IUzVtTlPnlRCPkKYpbDowy6jZkmXW7rsrY
P9w8AQUZOOQOutE2t6ffTLFGF/QiNCErl6g2xDTehW1g7SqPsChauWq/REGDdety3HTEuTdrnnnw
VsWxdJZmApB2x6e8miFCZVOxa4BoEC9AeGuLyBY/LWJgAj21mXdrVRc2C64p6j8IjcJLty0sgjkN
Yl1g1BUXLLLOJb+BXFzbM/bzDGZKReX0awbeeN3Q90X1ofMjDgLeYcN1to0C/K86QPuQSN5ohzQX
dRESpEWNtUFPLTce6umNWjob5PQO63b270dO5hdkfhaXJdb9XRkU9rPVG78sZuv3IsVdX+Rm+s1o
hP/UZ7P1NjPhXacwNi9CfuzaciK9Cv+PozNbbhTZougXEcGc8IpAs8eyXLZfiHaVi3lMkgS+/i7d
5+7otiTIPMPeezVF/rvMcmR2GPUP1hRKSHyS59Mzwc+I/+fuEnxcgFhoCl76AdzRzGZUB3xcgInA
pScBXlE7FjCOOXu3dDh+CRgjr5nh9w9D7Tcc3qiHQDHW0w3+Dkb/hUT3n8AxzKsxG95LYRqg4xR7
TWJHiOZd2apRmbsKkAjhjWT0LRYdJBH63gwUy72zhiwgpmSpVOq+SoXvwshekFqy9eSWOfoPx+8K
3WCwL5u9uW8tGVh7wyGdl8ZM2i+YzfkXXX98xE3bxQ6tSkxOmEqUv67XbnF0ftRqGDm87eLDzMlD
ZSycXpuUvj9trHfy/6qos4m6dCBiReM8f9Ss5BOExCCQ8u6TjIVfJnHHO1vKK0kEGYEr+jdRQJA+
Zxc9nqqsmKQmP16qOtyPxOBFa1k+095xtVTWV20rM6oyEhtdZZ6DqnuUW/tCWtufRiGIpBoTqJ+j
YLRe7UA/aRMiBKVNv9uGBSZwBrfQVbYX5wFkOUHMZGLwYDdpH2APkwcEVgpBCQG/JD8/OGvYwlGZ
2+SOY6HZs1CgsDCOhpKTGGwRXjm1PRV33HBYBl8B5d6xD8dwv7B4O4RbvTfb7VfdNWVswxOiERSc
SdtI3Fzwy7GGG5Eu72UGF9FLi3RHTpWIOTCPaRl8kor3L+9TsavuYRRVKAFe9u1bFvJd6/bHRXVP
GLO69GN27BecWD4hrZW7VZHAUJCIzLtNI+p8tvxTVJgtI5Qtl3uEGX/YbTuMEuY//Vg99k5VR/OE
Py6tbWhQFny9TRJsq6sPgg7n3dK3EIFLrAzkuPMOqlzFq9N/ksNzo9CNw27gPxDocIcp5bSQK5nl
6ZXAr39EAJE01RT3c7h6HzskkNSU60FZ0PkGy9IHnZd/q4LgoVFvXP2lO7EdrJ8m8tbQzZl+XClP
7DLiDqMK8ii+ijXYeXV7GhrTjY1l/p5l9jD4sJrgIQbHQnJWiXmoCBt2BPBy2V3DJfwQgUGI22D6
p7ErObYESVPfra7WIykw1gfbov5nToMW4VuvjoXPaw5Ke3KdHavV+dYJt2MKaVR7f4A/hnjO9l+K
tLCeILR1SaprNARdLy+Bre/huTWKB+xozmUrNudpLCHbRrIOpsMc+P45UIEZl0GOH8Jq5t2cbubV
y0v6274V9TPbVCtm7WMBASpBlRIvnvidt/wO10Ff2i3cWijBhXyDPzMdexqza64gqnpzrX7NRlHN
u22pJ/Iv3XTnsGT3I4a90xQZ5AueN5Z1X37tzJdlNdwPHnzUKIbw1c6ySuuk/YGkQnMwji3x2gfd
TyPhuPxc2FrIdRgG/23GhfdYNCjhhzlYH9XMxYexrSJktCkSMhGWF5UViKUGJ3wFRIetW7N7NTG8
3XB2m5/elHPBzggMEVaAWF1S2/2blSTtSsMY42BV+SkAuraztuDMVkXH0KUMCizrhULoG8POA8mC
xy4VYMAtSVuRXhx0/JDroCQCNYra1vkccojFRhPCzw2sV2ciRlvgAowc7f4TRvAzu6V/dT1GTgjV
1W5a1ScyEGwPATxn4A4R4EA4LJy3u6bTB2e1rMgZGZ7hebnx/fvMVqrf61KT7eYH9clJq89lXpc9
lhbrYWtQHtpCM6nxeotmILuuihTilnBHE/bQAW8BmOTGJ2+9bZ7SoKbdmPpPMYm/JOQ2+167N7gI
L2NDOWpAWwwKCeclPc5iO5aSzJppYAFYHhHf8oEr/QrcjkoM9ohhOUbUle2vWW6fwpp+TYXzZE7Y
90ejeJjc8EHP2QvOJsL3O/+54dADL9LOcThoaXIiA/MZMtKmCeAkJXpWf6t6+LCw4h8YNfq7pRvf
sE9/TjQrGG3y/RrcaRsIKuK8GkUCwMVKgu5OXcCRtwfcZb9udm1RpA0/A0H0O7TA9/GA+boRz3xw
ve7dHqlqOxiSuajtfc67jPa5d6hOTPxkD/Sf4tHoDPca0Fp82nWbPqtxcONtDEXkhsp9ydTgJyHO
dEY2gU/+9/TmNjkQJmdoHgy5IcRt2tfUJsfe62bOGTPcc9t8TVP6u6tp3QZMW9HcZU9U0M/2ajWR
sS0HYM0yrlK6waK8p716DPnkqAK+Ckk/sZGW/bcQMHLy0AxutG7Bbt0K88TyxUNSOy1vnb92l6lT
sF3DyfvF2Mp6qFdN+FU+ranHZFv0v6ijmBaS7L5ngpXtpWs1CU43wAZqZUSyFGicPPkHHNMPMZVW
hIpk3OHStQ6bvZ4JtCe7zQEB2N1LIjQJ629S9cJTg5eGSZov40a0MvLZ9ezMFVdVU2zZ3p2RcVo0
hJGYm0eNQj+Wg3HxioaaWW77yvEfap//oNFBLMdDXR/SvOnP3mB/yMnoj6vpqD2OLSdCmMvBWzDx
n6bW3Fu+ZkGkg4fNk/jNui4k0YsAdokA+mQ1/S+5bT/t1H3V3nKYDJG+2lI1iSIb/EJSVhZX/4et
EMO8h/hrMlSqn2xGayzR9CspX9OOrWx2GfziMluEx5c2fSXr2P+YIGa3cMS90wZSkiy2sCZacga7
rOu3Y2a0ny1mtstcr8sOzPkPvmNQwXAMjnrNrBh8y32SQYi6p6YanCi4oswf1b7i5915rv5VZSKI
pSbMce1NRTKW0Dek/MNtFfm094w+O0zTDD82zFnLITDa1UzEEjgQM8ECefnCGErsCMNiQtMNx1Wm
XxBaskuh/bcVn0G85UVDO0GAQkqh90r4s4JtJp3PerY9humkwdv9SGHmITxfZBkvgFloOrcituYh
yRCr7IKgHi5kJz2AAwrZ/uk3yzNY/c3tU17zkUhfuJsUrR+sdMOht9fgEPCpT9tYZwnDQc7Dyf87
SxuuvDYhjAVIrlvEsG+El7CFze+hgGIJ37ZM/Fvk8GNLpruEHWqEbAupzH7xVXmNsZ9saz0T6ugd
0BBcfD2nr/5iLfHio5Wh/pZHayzVXhLzkND+b7uQrOSY644QCRvORYF9mdF65wP8YtcKh7c59ep+
JBa4hMigRrHqkWTNQf+MaM47WF0N7ydHrFu77iGsBh5G9PeEz7L9advgo83qz0as8KyaAW2fyhnY
YUdixMlVwJWlEhqsIp58FlfB2HnJhBg8EdX2xbKUzk2Ny4GP7vA12eVhEEIeqnVK906Xq2Se/AvP
/7ojrd26bUQ77pdehREtnHmZIPyS2S67OiH23uS781gLLXV4ZWcjj7Lsur9GN9KeFw2AR3hPjREM
RzYk46nuK/+wMvhKcGzWx3mEuZvJnFgcXVzZtzbHIuj+hkpoxl0pMHP/XtH6G5PvrJwTKaqe3RcG
F39wlqPnUJHiHbkMeW0eDTGphy4IP8LFN3ejLsAkBitgPpMA+MLoX42SkyliszAiVsQs1YqOfVHZ
5nAYpvHkI1eGpSd9Mg3gn0Djs3zkOZlen4Vfgedx7Jz/k08q/kpXjNjwzefRJxa3/oEFUu88BGj3
FOP6aIFMTsqqKf+FXtOe0aLmxx6AbUxuDVH9UEViadHXE81FoEJgkbOyeOujnt1PZdvLPrs/7koj
mM23yqppHR1qhHn1981QTscyJfXfkiQMaROWzFzRd6gwqM6FO20veg3UZZO1/WA2lnlrmpIFa02+
b0GGFG5h0iUXSJZ4fzBc7S0lx1Oxtmviksfz3Do1NbjpjzFYgD4yBpiZSnd/rGEDsCK7brgxSOxB
uKQkDXjjhqzVZnMdbQH4740Nczz3HtQWm9Fqi/EqYhi2Ja5xTz0cAHC0QWAgQKAo6y0t9+Spqn+c
wfXnulQm8bL1+BSIsjshFVmYzfXTAfxQcaKzbk/ZUDq3YnXdz7pGcNxlYBJ6k01RBI+KnRtwAl4C
2NOMC7g+hA0jeDAIAMpGMqaDBYSDn1bJ0KC5SZWrjzXBeU/Qm3meekI9Zl76mJCLHM0y93EX8JCY
AFZOmD/ZUq5tiVsahWU0NR03MhB45gE6/G/1VtbXedecUvC2UVvWkIpNj9ferNDtaiZjASuql5w2
Loa/MYPH4EEuW588Q0hpKHzmZwZ7kBPmRSYFsMHjSqlwcOvUBfnrAg0iQIq73hoIQmATgl3jccZw
UsNgUDqxwcQyIgP9hR+qPNPRdi9bO6ckdvtMHkYrCyOH4EvOYhYEp5qB5JF+KAdSzAsCeiONpbOC
AJ4pzTOryDle/exhNPCZDQEw4Jx4nFircXzMkCQRduow8rZK85vxSr7byHPkfHGbOHc2eFFcuocQ
pxggnFDGel6LREy2Ok/VupzVhnW3KPPhqPNxuCI3LC9rynlMWLkQO6vnluGmXXaZRmeSN4EVzeC6
EqnUirmb3t3cspotT+WCPF9HOGH5SIPfAxFbhnKAbIgVuy4Imd8pst2fPXQbv6CmjfveLUOYRYoS
UU/mxKoKzTUDeSQxhIHkV503kCOklkSql2UZe9t449ro31Ndtidv8BSsjW17Xmtv/D3m+bC3OR8f
222mIVXD8GeplHsAx2F8lBKdROpY7aVvwGjZSpevYEKrP6b/Ykw+7bkZtsNzFjYeOuu1WZM6VMMF
wI3/2/PS7CVdap6HKrBRJaA3+RJdQE1Rrawl1Hzv512n2elFj0/25pu/CTtpEmGDirZLX5yY4Vsv
dCkVjUIwFN8dBG0sEpN7LCcwmGMwQbDz4PYOa6Ue6arFhR4COtriDoxR/MxA4c7Q6KtsbHnuW5dW
DrJCjNncSZq0W4FGtW7zuzII5+WFZGFVB5V99QZ61pL89HMth+1pdD35z8lN/7UxAILReRdE9Bp2
+u6l1UozqYRHgHro0XqrIO3gTzbzf2bahzPFmtV/ToUczp69OF816Yq7wmX4Pnfm9ozRr37z1WbG
gyzy4+ACRVomAIlm30Ek2FB6RQQkQWfia2xO42wYhPzbd8TizDe+ej3u2B7sh0bjCYuqmR+tudIg
EsoM8oYs3z3VdOcF+/B1hs33I32jZJrJ9q8BZIIbIBoMA+3Cmgb2dRyM6clkHolbzzKeAqCCBCy2
/nczNRsUgL4AEbQi+1hPg0J4kiyCVILL2Bv1HE9cOUFMTA1oQdb03sa6VTM3n+0NRQRcJ3WUdWqE
cFcQL711pJ6qQ+CtAqqdJoH4usos6+KlsIT8N4APVLwRTiWerboeP1XPo5+4uhTYosEie7HrLC4w
kI4/B8XliCG0aAV0wZFbAIC7PUEvJZ5S2PsZ9PV9+CkY0+l6KloAq5YrY3cIN5kMxHTkMfAoKl4T
q9F68hk2VnFra38+z6Vjv1feaoidhyjMIgODmjQmA5EROwW72+6ZT6E35PoMCeqlOsC6kGXMXXJt
utyNWrpN4gwq42xxulok3uYO8zV0GuPFqiqQL8FM5lpsZmNbX4h3q7xr2ISqI/ZVGfrQ55ie8TaH
zStE4ewD6x8ovDGoAGeEs7Lljj0S+17c8Y4bbcqxZdJi8MD90efObai20nhhtTQT9dDcTayYfbP8
TOe2shGtbHc4mMRrMpcm6HiNtJnxWVdLdctB4PzbdnlranDSVe8Wv1gzGL+tNgwPftPSas9G8L65
1lACJDLHjY1/ZRqHue6Y51WjFs7eYl9gE/5YF+XVcjGysMdzpeY9HDRwRXrnMg60VQ5nNzMq6pG5
dekSJX4c5sbo0cO88sJ31oqwjIC/A109SEcH2XNfzp69X0tI2u9LYYM9q9liiYvJHZBdbdl5/wYP
PSiJGAYfstJEYIQ1p8NZlF7A0UMPMD0aQ7GqRLo9f41g+l9hXVT1zUXZysmahxmb9G4MvdMC8MRO
wBYL8yAnhbiIfjGfz5MvgHX0Vd3A0puX3HqQjlk6Mcdjtu6rEQPMScq+gLoJ+ueSsvNI+eu09Vfo
vofarG05ReZdK7GTTQ0rUoFYKS521obybJG+sFx077Xud2qvKxIBt3JzVrQ+qSN7Mt3b/HlbneVe
yOdtInJq49c2hLeYsLNBs4f6bdz2fSnXNx7oxY1rVCR095iyfYIU2Hok5JCAKW95i2poKKQ8xYXL
DY4+TAzZKTMDNjNtKaaJRcFQ4Zj1qNKibmQYcQSPazg315uab1dWrXHIvHB2HlYxCLW3eFmc2OZr
1dcA6UJBWZKlb8tK6uRxsuUI6WsrMJ4RUt0tDL+JmnhgC8UCjMEV2mmqghESIjtxervGT8dLOYjt
S6s+JSWN0wF4mJbsk3Oltb52fY/xMluNfkmY43LPCxXaoKe3rnnuLSBVdH6UNQcqH7xaU7GRUUqh
j2KARcBEdEBN/vKtn00I8A1QiPoY1FXbX9iFEJNjAgJpLpjaGGP7DD22KKhRHifU+Eru6FO0vri8
Ue1uHPsyuOgQNdRe8qAylZd2UB/Lee7TJ6mDgAq+MQFisxIYrEjndVVilLYsKhq4I2kCUsZ0EjK9
iV9Gy0lQVeEoVsO94h2MiE+pcMNX+P9vZNWMrylSHHFwLD0yLrOC4RFOYzH+M9dcWDuENg4KknVA
pZNU2hrDXU8IPXE5XsY43TIq1LNp6fvQureNgSa7htE8Gx2Gy8jJ7PoH9VG9QTopVgvBh2qRMrSS
mn1NZeGwrxPluvNzJ/9q8PLllH6EAx3FQKGS3AOGZqwm44bjoWVXkihotOHOXjyH7PqyNrZngqWR
Vm1rTXtZaxLJ99DBm88xG1lopciMKsChRdl3N9JiwANTg9uGvtNWlcNfQdws5l9RU3SI2SZ0vCbK
WnyARxk+ZK0lOxsb7WIkOppsdg+SyUQquvbaZtp+V33jhgmnZCfQe0xNfihoKySz/VaYx5HxxUzo
qJt3ePZndyHvXK7/tG2M5esa1NpEPDh9VTZHB6jXrnYjy/K74cVUCEGTLnBL69Fm/+Qup+U+stc7
W6wDVy535OqxMh68CTIfkJ/Sbf2dJ3oeoajJl7YjviqHAq26prMPYkHyHWFcCfqdQ/LX75SU9Xxf
92E4Rb07jXx1/gT9Kwx7FIleWjIICnGRbseJaTw3y9Dke+UvTvtLb7DajkQ/VAFTyFT5lxyhlYqJ
3+4Z61DOEVgYzaKrDCNydbiZKB6lhOvoG5kiJ6gMq3Tfrl1a7nOpjfXDHrfUPwVLGyDxsIPOS1GP
FgxETb4+8d5tLXMLT6ctQ1c2rWnst1IMu83rRfp3Q6ePLq9J2deZREGYSUhwpXNG4kHEArMoRnsh
yz66/wH746XZiiAcd6C7xsLfgRoCI4/IOs0C3n0Legb3MmUlwlk3REwxWIxzSebsQaATRLwALIvc
otvCEzmlnXHy0MVst4UenzjZpR+7BCtjnb9OhKDAQ4copCM2uoW/L7fU+IB6s/zjO7OHD+4bE9mY
AwuYODFUNT7blHlzXtBi9PlvLKRSPmx+mfuJDdKp5H+VQ9CxDKNsLjUcChGFtSnZsyCJH/Ofyl+n
dUcGfw5wunPm7XMizgjnoyP5hNjBOuoVSITkNdHUsBQp2dgfcn+29B9n0xIvp/QKSQDJFKLYPRMO
ouerYVbFzI4xZUZtpqUV26YxVmeAM0tJp9LSc3+v/Hxv4UIFfxpy3YWsTMlYxQGZOsHflN43CkQt
za9w7sTNLCf0QeghijslKl3bwyRV+x+aSa8E4ZpXjG4MC2p1xRjWPVu6N5ghVkg8koGv1wAU5Hrl
10Q6SZOU97D851H0TMuqu6B7Z4CsmKO+8QfPoGwbcvNn7XK7jvXiaW+Xo54Zrgt1vsWknQCASIwM
Olj8El96dOzGERdd1HT8ps5CffaZBbUHndXdUyGMfCTGm/Be7mQ0PmjdW4mMpWNzux8I2vJZFt5V
1iGpHcCBi9T722/+zMpdF8rdb1Vo/VMbc9zrZggGGxrN5PDZO1nnwYWmaI8GV7vf6CdIO2RnXXYg
Xsa+/2wWAsJoEuCYt7emttw5DsB6mo8G/lJaeKrH/BpuJTR4p0pR09aWqNQv6JK+8YsunwN2BG/0
DY/I6hmipV35Qi+CWGsKGEWCJBvUSDbbQqFucLAAFZHSfRzGcPmTkfEFCDvUrUUnBXoT8CZef+uO
4MTaeQj9WdZndPmLij3lrmtS+vfyMtuyrgAAYrTzo42CCpoU7UwFqNAAjOc4tq5f6lJIH+2m0/3R
XmjryDYYuSWldx8V9gOTwN1chzOuVn/xxUM4zHO9185GJHc4jCJAakVMxSXA1UC0sjAUo7yKgTUo
6sou8PJUSp2Q9VDGMMxEBZxoq+62uFFze4U8xlU01k1oIt1ATBNzzkMGKStllcks3Rn8cbHdl6FI
waiOzIyHZmB5UyTB2k/FhXSIis1tG67Vc2556foiQ5tHs92gcbd9MX6PXSvsHSLFxohHREvObm6K
IYv1BGT1844+kbHTzu2SpDj9ZMyWk2zdmcTEPum8cl2+DHghWQxAmql403TzuPeDxbsXHsC+oprM
PKQMXtX/yxmLvqu6wgLeycBvcBKN9FSVcJY5gReP4qBrPHTKtPUcp2xRzOq0oAmcd1hhEL+EBlij
vzXttfHjy6wsvtkijCX/qjWP+gVSuguDnb59zCkAZbE9zINAR2kpXTkv2JDbfhf2Gx37iA6s2tfT
lv8Eto1StZhlWh3aeiVhlOWAy5xw7vT4PQ2kNrFwSDNGb7ifQuIoyAQ5lSqFACpIwHlzqO8/Zdak
gkmV06d78/8SLR0a4W9fqWCOS0oYzAJIGr9Lincs6yqbF+ReGXiDlnEtKRojldBhbsys4QdoU2Sz
brvRxKU4Oy6LVD5q2t400luPsq4/FVVqfqB/nOyvldirMCmdoRJHZtyNcc4Y3AX7AiLIm+rqmdON
pZyz4BXx+4FQPR4QsMy8r0JjQpZVQ4knxHhO1y4w34nWyUhwdGRePAom0MOxbLfROSMwoTJHH4IL
KzEEP0xCM9V2zz6r3hSyOW6Eb9jG5ERDlx/sHz/VSkLl2YR9njpBvR9lgmzVmlNvI3rNHCigb15K
rtFnJv0NBIdXj39tZlePXc8COqZrRWJAIAeSdxvmKYjQjbqKsDR3fFaFGIw9oqXsX1O208cGPtON
PZ/S6cAPxgBwNgPnsa/NeTvi3MSWk65WHUZj31T0iVtNqNGIjgcfJZtzsR/zJa9eFpmTxFR1s23F
JNDgDvHM2guenXVb1jeuS+i3obH2ON/yNTMSk4dO70k6y8ZjxlZg+AoLQ/4znYmWtC+zzXvo060d
H1ux9cvFmGvEHt7g0m5Heema9R/kwH13srJuyBNkm5IwsExk7T+faBRAvS3Syjs7V4cYS9iVNgbr
zIwQxf02uv6nZvKYjKvxxyNhIXYtxPfc6EHMADOkAZ7Gv2Cg5xhRwolHr4k4OuCxbYN1uAdZoFMI
Uhoz3rd0NatDnZkQB41wTUYcpZEk272zg1dRbpeR9Ss5Ae62t7siOCsn1I+dP1k7z7AQHiLQuyzA
3o/A5YOv+zWFNkSHScCLGnvBnZJqdTvREJegLEceMtBg7y2CRsctph0+NNaAdM1XlBtVVDNiRbxW
2/EdVRtT1Oe7msv1VJH8FC/SbKOFDN+4mzLe9VEu+l071J6EHT1awnUO6RgCyORe2OXVfWjZTkFk
1S1jTxW6iZxh0/aFZZyVuXJ8UM6wzZUG5NlhPeNb109VTuxQ7WUmKNHNiVPPXKjmi/Gg3fHLqpf3
tKTk5iFqAacEDIdZ0B6qpmHcM47mHtnWuHeJ/HuSNRsV5Tdr3EzVt5y9F2jV4uTVVvDLnbw/mrZ3
53sQaZ1sCH7VszYPrcJ+0qXsTRgd+lAfBZA3u31MWTRH+YY6J3DGc+PqM+RlBtiBIHjTDW9t6r5i
HmCIWBT1E+12c7ExzJxDc5kSdGYrp1cjL5Ng5yrv0RhqpgJtNKyK0iysmNWI3FlqeHbaANFO0TWR
axMApteUM5M7gt+p/3KlyeW/9GSHkWSBI4VTYahdtWc6Yj2AjDWuTlAH/3Wkce36pvzPbJe3oC5I
Y4IaaTfNByGIHvotNHshBqQd3NkiJqOUgJByqQ55QeqPw2MwEeV0L3RxrsfKxhsTMouLyJhSQN4t
/4BnpE/ylD6rC8vxZcqs/LwKZKkeATpHzCfIJkZkZdmYPcKsyA6MY80nMF3LhUr5NaOaj8ulEdfC
ACrZE4yyF6SS3zRTm6Sjzb6qoXAOlKrTMZRsxXNrvYOJ/eXMSQ/kI7UBRLqiuE9b2CREKF0QpdyR
8qLAhlu1DjYvFmMqJpi9Q2mYdwdGF/6eY8Q5YTdoo3nLnVjOGBJoA0Gtu+T9rLowPhaGCPuVQvjg
azEefL9BGAW0lgYtaPa2E5K9ls/vuXbmxG2BjzAFcPeFMtMvtYFFYTSBQEXSeXTaa/abYH4XOoJd
Cf8YMppGuGbbd2VZ/iM60nhgBmekHxE/hNgZpVBh0wY66ZGl7Z9q+f+MDIspFcW3xyHXQUadlhxF
aoElb831Ld/Ycg9UAzB1hHueF7Ltus5b48mm2GCO3SQeBeeOFDySdRsGUh5vb0x78OIFDYnGYeAk
dOIMMUyXec8csAEr9L66yylcVIy7WuaoyZft96SQSOQj+azS6H9Z9bDslY2OLpxIdtUb0netli7B
Yjm85nq7gBR7VOsQHKnsONRI5D6smBASdzTWhMEuLT2ipn0W+HUSFP2HS9RmUoZFx68b5JwjRMuo
qs/3jRz9a92gKdQ5nHenmtEEhLwmVdn+Q2xRx5OyNqCly4vVsTdCCw2QfUop4sP2QRmKR9B+Wunl
kyW0zoYl3jI7SHBIzpE71jNIUPtWTfhweJUI6WdyAAF9+a+Q7nu2tm+Gm95A/8rzUKqLu22f6TSe
52w6BI29JyoHH80WPpQplKUi+JrdAE7Zir5nRCQa9mzJPW8/z+MFNU0yNuUfzFHXXNM+5kZS4g8J
7f6/rl+2aHbNf0PG/qjMYILbNeMRzyc/h3FYEQeIooGldL9dv0sjhKVXUfTvm239lKXxn2jVq1yR
2U9jMPw2pEsuM8p0koK4sXLrox2tM5WX9xBUykH5MDP88Lsbf+eutRyw4wUVnUpZSDvtG46C2+oP
l3wzbuwqbv5kP7c27166bodlYUbVMrSK2Hf9rlv5bIntMWRwRihQ8TPVOCYDwjSdbDn1FiaTFv8v
0x8mueiOpkgWxUtRTvTgU0qyWflBE0eC7WS/5piTYBU9I8q5am3fwIbs/RqzKrbSXmQXv5y/K1kd
7t7LXeaqG9bSWDV49jjnWKCYF8u1CyauxinHZopgd+RC5s83jJ1ltselm7Dv0uz11caDFl7smVha
3/gL/n3l3+bDTzN/xYqHjzU+nvVL42g/KgKPRRvnfUL09mtYzm1MI4ENd5Fv7t1TmlbYnfg1Xiyx
HCnhXjqOSB0iwFjZVJDwNT9wBf1SNjfjOOP0pKEodgQXXiQbjLIhhsvx8wuLmiTLjO8tu09w7PBZ
hwHD6HTo47LM3li5fSDM+5jC4UNZcou1MJA9wXXJG32G8PmYVd7RIyWbWhrqA7vSiD8kXjFJ7Vxj
erab/req+3u+pUttuD6lPL8dc3eyT/CKVXwSQQ1cp9kb5/YYQQn8M84U2Hb1XzBth23p/wMS82YE
4szV/uAvKXNbi0ueyH0zambnhwzwzy1Fbdb060Qs9bR3BNdWJpK5H78t7rIpa/dKNKeVzXLnmScG
dr+cu0yfJPlLMPTrfrOdZ9uCpJq1Z2C+EWv3k2xLTJxoKpcXO5cX6YorRTYcGBUbxNxkvjyNBlY0
HyfYkGJWRtJXuLtuAQ/QLp8pS0SvcP4sgyz3KXoQksIQPxgEc8M/U9ZhKDBOOuoPQ+690ecpossa
dV8bPgJoe8HFvXJ1/3BLEcxICgbVpRD7ErEFtyYy1j8ps9QNwxD0Vx6vYV907pX5Kvrj4XNseU2y
9tHbvIXz3nvSU/c7pAAOMlTUQ/BQeETQYR0YdmFW3nrDcXcj3eNhchHKOyp79TdY9Wy20NHonc9w
VJhNbFXIZiVQGOpf1CfFwcpZKFA3tChE3HLbY8SLsRjFmV4Sk/jSWkoWQog4Q+e53JxfjrEi0rH3
2eYfhBp2ODO+EVzEYqjPvdu8FLZ8bpWF1gNKkQ80hTjVA5bem9P82+wA6Yr/AtItmZDwbe50pXZL
6qDYT77kyCJ6UtbM/WiZaCT7K0jYyHJRaLZdPOnqQk+E687GDOo3Qdx1VrT5N1buD//j6DyWG8e2
IPhFiIA3W1h6I1KU2SBkWvDe4+snOas3EW+m1SKBe4+pykJ/97q0eDyVJgB9fp8tPNY444Tq3g3S
njiRTScbO3yhNytpGIN2R/yJ56TT/NBoj22tv0lqwgVYEvWn4Q3JC4R4jcJPavL1a8kXZk/JmQ2T
Z0XWI2wx3GEVveWE1SdRdx0VGidSv4FSsMg99WbkNsRGLzDGbZC5vyVWhbROApqwrcyhm+Pyjyy3
Ik0c+ALG/vnTlC3MSgNHSJwFNeP6gQSLFChrH+dugoC0q8xNF05+Ccm/wGWSmFEgds0mE/Q946qA
cXBAt3yrpsLP2RtGJO60JcrOKLsaUXwCantKxvEX4LstrsrkkpTHdd2pAajIXclAVBiuuBPpXnF8
WzCWszIw1m5rAHQcyXyiA8UdO5cqIxTzzFOPPMPIPczy+2kKCVtDlpjob13LGdaITMCEZUdV84Lo
Fd496xNgp26OeTITv9h1a9O3SJ/CseOxZf2EQhGA3NowekR4p6Kjil9So9pkSovudFU3ospYtKXM
ciJWssTVoqGNqZ6oF/FLN4nHtGq2rTG/ATAv12FDSKwjWzM+5fm69jIilJ90QhkmpzdGhv9GI78C
O3XVHs8NqP2YDkKZpw1AMhTik4eszpbEN4NEeqZHtlD/8Xlt62zchAyWQCkQYQGwyiBDDtsrI1n9
YOFvwg7t9/EXtjgM7Bg3MXrn044Us6OcAGKhKaobLSDgV5e2McUEgodc7V088/T+Ef8NCzC6vWnA
AdVMp2VNTwZ6+Ub66MUnkg4XsmxrgrFPq9cUbEBnAeM2ZuwSBn//kdoWJegGWd+dZPGduSTUdoJ1
rvSZUHq5/URiSOyt5szDulW6m4RXVMiv8fATzo2Tmle9q/10/EeE7UEkB75UX9X23ZS2Y4+HiUoM
FTuofjZlJtLKRUdOoX/y4ChJ+JBDpAJjeJrNrkRHwK7baisQY7rodRgiPVYJ93JE4FJV4rgDyYoh
sxlOK2REKsxmG1bPZ3Fxk0wKUrn5lTVQ6sZtyv/a6djLVcfKJMTBUn+H9IJx/8D8vO8Vb+BXg1zy
kytvJT6XTz43J+OUszpg14gjqc+d2SBcWgY9IuwRybNE2Iq5yzUzRfuKuod5BkzxKYjKQO+9jP6r
LKVdm1S871w15/l9xFe5btZ5M03/EIbaperl0X6u70m2XTDEGt8j9O8+aCXfNE4oiczBJ61A6w69
+jmWQSx5y+K3V4FeatDZb6tfXfMtKA7yXMLSCJOwWagUkY/HKcfrK8B4v2vziVZDomK5W7x7mnoz
la0x3QDhE32RhruUw0vZNc11mPxp3OratzzzpQfl6NfSV2+Sv8NmwmxKO38Q7nSq0jNK/lHhbij3
CQASDhFr/Kgz2e3WM2uDFpml5SNq4Q370xeijD84JdYiwIo2qxchPRgCvgM37CNS6GRUW0467pZ6
C/+C488XlQAHMUkb1JlSi/bmgh0SlWQuOyi8K+EysPP7J3BDFM9WTbPX/LOy6gMrukCevmqQEHp8
mmtXGB0l/np2i2nxygtCRNw67KTnDYFU+M5rwtrCBn3pNMOrWTArmreRfFSMc7geVN7bwSvSM2Yn
tC/JcBaf+AfJqZevkPF+feY5dIQFnupHLB/0+Zs1LrI/u1Nmjxm+J+t/fdMzKqO8QeSgBTWXS4Nc
WWxcy1q2Ze12Pb/YcB8J/1TlZq/3wjZdM2/Jp3OeSddYuIl4ExP91ereZE4rHME2+zMvyw9lva2F
yh6QRI/Fn6V8tqovz2+19B7xyJuWw95srBG977X2UmieigFMCiod+eJLkz24zaYZQcOOlJRRzwIt
EbEpOXGuvHBBvOgJHqMPSzgU+Sf9eMVx1r8o1kWe923kdIrTSafG2CzDnVhfcQjqfaGjU93qEIrM
wZt7X7dcIBFhzcZkV7W8vOwGnbTeanzY/VFP3ZEvx7ATacvHsmDOH51pAkPhiowM8/Rqzj72o9jy
2vkU6btEPhnxAXtObb2Nkx+hEs2cpdutxcYoSTs5yhUKMVTZCPcj7BgPltgaar1m5kK0F1RUqb8M
x3pBzE7/du/Vo5YwTruZvN/VVkXit5Aj/qPjleEEW/BFTXwPTtrfdT6nElUFrtmjLj3i/s/4Uhhz
zzV4a5zFv4uF6YvP6F5Ufqoc54zZa7dVFG/MgjDaoC16Ko27jcHR8qKUZ1p1QzsKiy+D+chO1vLD
IcksZhrIG7GT5J9k3mPF09qXdOYgu8ufEyTo4ruTX9Iq0MwDWjMiZDKSDGlwyo0p7wmDTrJdI6LX
h8mQXsrWNxiwNIyaXW0+GOEFoVwDOi0fXPAArNPEp6xk3yhe+UeJhUxC6fa1gdoR73aQo72v6bmD
OtlS8krtHps2is6DRNOZhy+A8NGTSTqhep6Q/nQ1YIrAMr0oCYrmxehPMj5VuEZYCSNneBqV2ZAM
AGTNa11s1eltmTxJ/Ch01vkeG4b4KXU9aIib0RgaiTugjQh3SvHSrAfJdPr6oElHTvZspcp8r8wr
+EPmec3ocannGj/RM43D3F15pYvYzaTzUCLW9Wrd1yRaAGcpjw1jJbILlQMGOy3ZlgJSX6zJxxio
OzCtGPIOg5ITDYWyXJTJ6ZMtbogWg8UK/N6vIEYJMPgOdAaa+SY0WxEzxbwJ4XPLDERBM4ESsZEw
qKxEnHhwVGaiFrfEvVXRfmzMaRuC9EKeNu/SHv8kS+JNhCK3REiChaoIJAqGfDM93yK6CzbD5yTm
7Cjpgf8YHT+3Mc9Meywcj3VxsbAV7SHUKbI7ZjLVe6Qelx46zp+IhYfCg0T6p8KL7wv3c/9eKifZ
ejENbrttOB9F5UeZBmZTsYP1J+WzwC1oV50UCHLG9iUrTriReux6Ky4IMVYO+Aw3/bruEW87WrrN
+02HJSYUZbuHepWJGoWZckrl4Uvvhk1YAZVIxBdFXOAVFV6syMeqh8uEIugw1eYLlc3zyKl/1QJP
pC7VOyOW2kCc1+gArA1bV7S+wg2p9pY0/Q2V4E8qcH+NkaczPV2fYYvZqxHITUhYxprxGORz6GNQ
hohRbRehci3E1cacIp3Tfk0rtlOKPvZCrmoeRyvxDcSi7blrTEzTtDLjVe8bSnGKVDSo6fwbD5em
gOZR2CjhiSt9Nqqz6apPwRh8FT/NdxgjBeHGAL2uMTFmpW0Kr5ayl5J3lW92tZveMYx91Gz7xBEV
B2EOl+7BrI+i+qvER6P9VYXXsqHxKt2eS2b5i+Z/c/mNExAiwErOfX1AL0J+IctOPul0N09O66ye
fhDfJ8lOJxffJ15btHshLP3weTIm91beA2Ae0734TTvM44SPX0tuc+aF5TVed4l2Xh8M4svOlwsH
C91U70bNp74JUXTygZVer9rlD3tKDZb0MXwBJQv1v/b0D8bqVe/q7Mz+xH3ybaRoROz41aThl5yF
HtjYt4yUHuOV544/Thyd9jM0qIuvFJZNDw7I5pXKm8OzHDA8rOn1q+Dr1Tbq9ywC8IYneID2ES69
aCMsdrifow3FkMSQJlAUd0kR1nnRytfuD/84FGAUwBMbiE2zEeDxZsJ1X+yltwHLiMf0JiW82+y7
3OWl+MPFjNAK6eDzpceJwL9FSB8VyF34DY8iakvdn3a17FbCjUJGLrz5kB4wC69c9h3mdhslcQLN
wI5O8yf8jkAneJZfCRfYNpLoleH0Xer5NLTcwojPNub3/JE/li3Hpe4lX93oVKWdBtMOnwnGkPKz
aG3ewp7lD03pcdnmrwO/s/E1xUdgbbQUhW4v6yZPOA43JdJAxr9wHk6sYONtfkHoi124J5vqPSUv
9cAGMCm3SoWKBJChv6AQs0ANurm8kXbw87QNgLP0kQh2qgaj4eLi1KrLHFgXLMEy5fI3cuMRhdSr
ZPo9ay2mYUxbdZdMw3nwZQlfVmKzMGsmW8C9sE0g5Z+zu05b7Vpv1kb+Q2LT/MEoW1eXH9ifke5l
k4OqsbtQILALk27lJxwdM/WoHLbld2Rsst/4Vre8HrZ2jH5Z48SMA/iLzC45XNy+y4XcmUW8oNRH
8lLb4dnCFv8znwxO29yl+OZiw5NOgwhnqd31urNSjBt7VqFy62iaLZLnfq/m31G7pPuoRsHFICa7
xls5szUiKAQn/lUnHGZo7A48vJ2GUP1u1EyJH23CAnkf59d1OBWTvT7ab/4nShuvfWgzG5pt/ZCn
oLsMbxkDewS8ejB1+zHAXpqp5wpqkwMsKmKgR1lcEeFiTy9qMDVB7xcnayOSvgNK7emYsPExjDaW
Jq8Hnw2n3NbhB7EStI337tv4xwLC2Cq3/wHqPqdaQYoQMHRAQBLUuU3avI5XjCBS5auxDzqAltfi
PH7BvZosZ+snt76yl2w8P6nrhQ0JQrUNrGtO9538ccNTVpUe+K3S2FE5NJ8MEq1vnE8FA1BArSxu
MZuu78rsCtFfk/j1shP85jFXOM+Y9djqfp6DaLwMGl4wJ94UuZ8wXeFPi7bguS34e4lb0DJlgbit
fhPBkTMnY25x54Y278m93Be/8nv7DbgxZlr7o8c2P55FjeSzERC3DAIxSOQYGxgFwzVc9d1IS8f6
0JCeMsBgSvda8d7g52Xuo1aaD8Mda2nvIE5BUo3/xfwTgdQ02slU3hgIsf7gpeg6r6LPWSJexUeZ
Thy5pzL2leeYY8AA9Vs/vevE58HCaI3PUSOGpfxOJGSbXYCcBdH8ow6dMGYwx2TS1rNDmgFHSxnU
9FujRAh2MZI765G6PJZg+WYe9h+lOyk135BSnfI0c9si0MKDYN74B6P7J5JDiCWMFN8vtTwMaUTY
tEV1SdPGyy3Rnrha7ZTyTmp9+i9ADR8tDh20aJVn1tqblWhgPMxvdf7L49+yYN6n3PAaMpz60gB+
pYEqnYT+vio+9jch24tPa368MdUdXqMj4jnqmp9hkzdblT2gUYMkpnUYs86byNhD/f1QB9S55b9M
VOy+uZek/PbmXwh/YUizIOsV1wrRRMpOOtFIjj+Yp/GIhEEMmBHzSJfuTWZ3a8MLTu80Wo+8M9El
9g+CG5Mzce02bQ6s67spk/vMS002uD/2r7EVepMAB5c55rQPO2Ujzpu5VTBQ4yyT6BSDp/cIHkyk
wDVYmIIELXcq/7eKUTefOcXo54zLWO7UFd8dNs1B3JS0qUnXbwszh8DZ3tNxPc1P53FXv8dSfgDi
ONLIyFp1a2H/FhVARZWpBj4NSR7fFDX0aouJkv6Z4/mMWhQ2ePmAlgUEefmmdFXnQy8Kj06map2S
YyLLTqjuUTjaydptkDDTvBf7UObBHldpi2TMndHOdRERTCJa6SnF/mryWgFtCxEgcckNh34yX4Eb
UjLmx0xXGVIKL03X7lHwV0xCDbcJ054SrR74b/UPVcRUXVO7zRB7MJrYscKmiBIFcGaA/kx01GT9
RIX8dPhq23GUMSqv2kmpKi+eet/om1tKR1cJorOgZFRHc2P2ICmwNyFhZ/jU8Va2tgj1KGb1Imgv
LeetrJ+H5Zs4Q1cgEq2vmFKLfjOSnSA2e7jjz3xHqq+nu15kZK0M1N/GVLxrkeKXcbmRpN+h5cey
k93zKv92JsVLKlA29dZblH7oEQV0nWzqST8K1kC9jGorXXfWpOZebAn3CrQBtKQH1l04kAwU1YGX
jJVXJXCRhugr416hh5TQxeVIc/CklY3oWiaqdfO3tkDg6vjsqkQ6tlXiJjMvmsjEtGh3BGN4mowg
N1NwDJWBKFQepLMdMclBsiy7oS9/AfuwvYcoZOLFHojKSmOOJNVHwHNBrUiURdbckSZuW+gnnKRF
TZ+HxHhcd6Zg7sw13YnK/KrKCyBR9diH3dZS8o1u1BtrlvEFSae57EjcUB2AxsRozLaBvKKrqnd5
wXzHSZWn3PN181jDxZ8zyRfZQipiGzBal3AXLHRdhnLTwaihKM5MpBqDRbBk8RONxzx7y63nsvUl
Kkj7qrNDC2ptjgUftQIrjzcZiYhKNZU8wQYjdPxEFTgpoznQFCwtg6KgBFTpd+KYqQr2bRov6XNe
h68i7N08rH2kC9dxwCLbztRfUBFm5n/gyNcB1SR/qHV+onLklYbVfJCDyiHgd5HhZjGrsYKN3lvJ
aMrsS4alxYb9qY3J6C3Bhq6AxckqmpflFC3XRr6mEdnF4/p8UAdeZaQMM35FKIonds4UdyR1KOPJ
YqxIcjvOV9MZBo0+GXIRL0sNy4NMBZLgMBTYRYMUDTUZ1FGgYGRyRIExtm/hXOyA9+1rGUiHFjH8
nSw0Lqie7VksX4fS+oFvs01ylDj5JyE5VBxSoPCm5iVDFt0HK0KuroR/HKxOjwwmK8ONPDzHZr10
qBMIgBrcfRb/9Q/6Fssj9SVQIsI4Ebl+FgxjgqyOZL/NIOAV6gvi2Y5OYafWe7R8Gp2gieRySmBm
MM7qo3HHDnNvFeT6Eq46lONvl+rX7okI7vGVUDEKeA7DtmM1bnoxpAFUBRxMA1Rw3JvNLqSrMhPj
KCXCNu/Uo9onxzAqjhOft/EIo/4I1oiRNRIKfkvgeOc+Ve9E5D66MHydU1DnxleeMBaqc+4wVl7C
BuOYl5Z8ZCyj9KZ0gU399G3xYq3Wm1qE/6p48utGmkjqzXbdKlwwqOMPqO9SflFalNVG48gS6TWN
nG0HBCiipHjNoJ8Wxr6GyHUUFZ2NgItWHfqv9EtoOOAQDKfaD8rmFjd5MYWexvRRKIxTnlj7WrvT
73lhzQvaL2RmSiMi31ETnosVlOsls/nWJUWLeU5+npYikA20D5OK2i8+RDLFHvgkt9OLYNTj24SY
mi33Qy/SLWTm34zGLV0AbvK1EfXeodjSfUy576VlbkZzfWljcY8/yDPLlcSZ5SyHitcyXO6gtixx
dSslRNWI+QWSkdf4hoPkh8dkl0u0WWXtC90VrVJPmZydBUH/BoFE2YP9bLbxWNgo42xpkWyTM2OZ
72DtvKEfnLBCRpEwp5b9QYwpxRUqLYujhsB0GZ8wAjFEvUFjCkEWqzj/QnuoqOgz+DXqnfPPluNH
0go0G/sh+dAHOWiKD8sg57I+FvOXaJ7m6VsoDrCeeaOkTb6ODk7PoKRxrpJ0U5vMNFiFlOAO1Nja
mWPlx6O+S9U3PCJLDAtNriq35aOe2RYtfcTSBzMHPvWnjoiTApLygGoDvIvbJKYftf2BlAVqZ+1N
Z5bA9bbLq3bD5ec29UUrahctn1tOi7eCGjWH+qhk4p7ECjsbJeqt7DsdesB9g3p9Wu95IbwJezW+
wWBB6BNpJDxnJi6nOnnpLLSYQ4U4pKLEmpHJI+3yoT0pTk3xLYGHbJL2QMCVi9/kpBmdGzf1SeQz
SS1C9TgR2XbYFtNECxutYGUvMDpcDd/tbJXXir25hkYNmwI0hdlPxGT/rBbD3wxdO8uMaSgxIT6X
iVpGTJXyj+juTWoBsZ3LfSNDhpJXj/glBu0yK1lu3kx30PR5+nKEd+ZNCqr0ZQE1x3oTyJMOVSoW
d/nASJU8hV3HQAQp3RYBNNQCcRcjMpwq2acmB5m0UOyN3b/n9o5tittYx8TgBEM5U+rsOav8li/C
HhLlsW+st6whw2ZatvPYu62UnsmwoW2ajjpjP01EGT6YbJh1L1vhREnm95hQmZv9q4nOW6aLmFBv
5Uq8N436GtXFCwAzUtYhoKfTjoDVbTlzZ8W9k8m95hasoaFRBGnIOWg2FN+duUU9sOv6GmcaHqYR
+AbzD4ovYMSPqMj3JJ4EajxusNu5IufLUg7EF7S7TlkPNfV+ZBkXXZ4+NFTRrBOnIxuKp+onzMIP
XajJycryvT7KbHiiYgdvlkIrGx5Fmp5NJJMNHIIWoRWOODA0H9Fzol53/2qKPItp2v8bjwXKRLwZ
iTSMemkrYktNQuZ3Wf9SsV/XUxLFjcQu1+qWGz9dx3eaweyjc4r6LzHGdj/8rhFv78oDsuLO5wuy
PlraRdxkuKtY91ZYa/HqxnfS+Gx17Z0UNTqaDB/oN1rXJ22T0R+bYHlm1s/gGAQMfyxDIL0O0Dw7
4TR/dUNtG2saxD3cMT5BtY+3Apx1xyQQTGYEkBTIX6yG+lE9mc+19wXxlLM09UcYMnUzQ8rWs5oo
26IjtL3+l0nfBQMdoASETfccpBkkIV0WyZrEy+kmY6ztTJ2/YTw+7ZJPUryutardMBXPoR18Fej7
/5FQbV3qUf9Zpbh+JUZTewDqkq4tYowLSsjFUZZx9ptl6U4FHEzyyfiw8HajiWsm9dRpxnytRiN6
M0MDXjHWvE9ywMHQqCu+bAmRz6TL4CN4wsgJ4dZjM44jahHjEv2YNKk7ra0NOO1zG70UqD/tMBFX
gsKiDxGFqpM/F4497kgf6OaRbLvFK/RV30DuJMteUIlYgBF7tfqWAXq6ykc8wqlL5lG5G2OuBaOz
IjpYla49mkeGv91+rpq/UluvZJk+Yh2eHGqHt1mpJWw4KReLAm9EWyrrGW4yvE4IOsnsxB7irRWg
Pi2TdY9AYWI2V04Hq+vyQ47ny5/0+km6N0zk+zHuRRQ7y7ExxMdap5+YgZ9XQafdx2UmMV2lWVdm
8HNFp27UPKKmo4/0GQWH7FAMwgyQOtGkKQmDOKVVoo3Rh/ohBo12SjATgutB5aZG+JvTeQkPojH/
pEajSLaURmBi0uhtGHV23MJa0qgxF0J1wOKh7XptY8GyRJ836HAjmtoLiXV30COMl17CPVPGsx6A
hC04UBVJvxuoyhk36wNDuZJE4aKe/4iS5IvUQhOVxCifUYYLGLslA/43YCgk4sMtTmZ0MYXQMraA
4mAFLSSJnZBFnLCCmiHtFOpXXN35pV0z9OamAVeb1ZIaXiww26jpuzBQE2vOnHoOs8OYd4WLqphl
dcVunzLvNQtRtDdZNENNS/gM4HBTscxtzmLOBHgBhAr1ZN9eJXlaG/RGEiMxImVOFtloo6/CUbI7
4B2YFCmHLFUdOWlCyZPWmVEQ3/6O30slmJVbX7CiL35A7GDbHR2Nq8nLkuS7IyLCRY81+RA59qBu
hp/k+exm3cgPRFzr0DTXH4TlZrij+wYOYq/wwMX5phB1gVWcMrrdIpBlVC/TjQOA8UhUNGce5Qnq
1igfYtTLdif277jRG8yppu6JZt0fFqAGbLN0hoKiTNkd1+iSWqU999x9Xtg9hVFt+qPmsfGdplLo
66Je3xaOeQSJdPf1klQ70P0sNVJZ2JKsxQk8QjUesfliUgXLWYKVAWqcWsvHU2R6L4mB3UP2wgTD
LckvuCicfnM+boCoKIFQa/N+yFDmaXNe/JhFl59hn4d7iQaYLXu3pH6Fjtjt50r6CCONuWODP/jd
EnhItMlEFK0kFeIoUw5Ga4W6lqBWfiv6RvIJqmidZRjJPqwyruhFpbmWcF54Yjt9zmGd2yuw2FdA
heQrwKbeA1gPhEU7Tk1+GJRZCczVeLZSUfGTyAKxVUn3OaX0UHoyEnyhWAjFI/7dPF4sngZEA7Ri
dgigxSYqoDwtGCTtKR0+ZiU56LipOVEGBC3ANg86wBdGauyvipxmX1ix1QzTZegM3h0ORXiOQvk3
EAHDnpApu2UO2nGEg77lC9jhZN1njKHkBp6obqDtzX1BjF71MbtMaRN0IxwZyWKHBfz1FprdZ5SL
P3Ot35TaeExhfmzXYXZLMY8ClcnAb1EnxbXCkYyMnL/+UkwyKo7QcgAn6o5iKfcMNbpr6MyisC3G
Tl0VuhuW8keYWNMrphX265HUO/VQfCiR8R6K8XtuVPGuSLQZudQTf4LVww7bkgG1AnoCPmVHJLY+
BFY8oApsUv0sF7F5LM0Q/Ec5vRjiQgJLNHKagjhnPU71NGU6+yIIW/yw2W4kVq2DknzUS/hX1lrB
sLVlYR5XK925GvmWhK9a1fBSUcNDJhhGSgh25YAgDQ+Qb+t386J7zZIax8ZiKcWbIjpwvOKN1vcx
KtbxrZegkI4xpcUIY3PfJNXXLKwd2MeyPHQRulpdyL9S2ajstu/WTVLy1CD+pxsV+ZItEFwtRiu9
PYxNJO7wpjYIKozz0srrflaFCDpeYQXKuGj7ddByB8jOP/Kpepsj+9ZbqRas05Af5omp/oqzZsO4
CKw4zZoUSo0rLav8Ra6RxR06R04WQ8DR8lUGkQd5I4FR5MDax7YAZGefmVrJOCrWmV3ljfBNZsW3
UpqLP2bDMVy1W5GvXl3p94Lch0sDg3YjieO4UzXCMVetR1u5mhv2ieYOZRnXcBSDqCCWRMXCzYBb
szwRuNSdGKPKywyzQkcofclS7BkTW209s/CJRuPXAIUcMp5eUlaVLzUjNwwu+EvDfKRykuGEalhd
dBGljQhXfduX7IaVJ7cpiiIeUJ0FyigQr67k04YB6E9o0dEoU3UQZOFXVNs7Uv4ecRuQFWYrpS8W
0TXWOAxCQnAcITI/wi6s/HWOB9aKaI7MbI4g1JnwO+FbIjbSLnh5ADFI7EEstqxSxeBZV3HSYNf9
FCeIzwKGG1NjKIUssAwNr03oHCTkleAELrC5dmA/hgvwFNPWJWiLvdl/dQiuIfLNr0R7RZsyYxQn
5ma67RbJ5MqpUCSRjbOvUvInoEz9oEi2rroU5ht0qrM7Au7qyom5V7+NDBYyVXvKSbR1zXiaNi18
EhuZ7zmrFp39Yk+yD+0/mimmSpP+JurjWcNgxdFj/NVo+p28KDCtEkkF1qG/YyEL3WIxRAeZIWC0
MeL1MZFqIUdGqJ3WoVs/z4YFqyAHopr+DqDV0WCARRKatdqQ8/rsS7NvcZWLL3HtPpOec1cD/WFL
6MWJE572sBM56TDgRJPJdzGOBa1brR6IqKv3k9GNTwHna8IqP9IldLBKI5yFWoKgOxlPz/ycpnth
Nb1VNC/pPP5rk/lBiicjjpLdYlKdKKcUltnri6YLnxMvpZNJ858cawdAi4cSQEVSSv/WMBfvcSeg
GwJqY6sDm07OhO9qLKUgXzHzNCZATp3hjLPwo//qWhbooBGFF8CgFSAiusj0PhSeou/+uo4Vr18R
wRutoaWpaQoYo4/cZZnPRovmaRp6luf6+qG0tMeiUFLx6tZ1yBhF1dAW2DaThTUsC0I02WBCrc6f
ms4mKYbhTJDUDxNJKpDJPKwiHz9sq8gWlfFcpgRiZYhNoFm+GYVUbcZR/M2b+J2fLyIFTj/7odG3
giY/SFmu2bNYsqfqwhsSh/yozgihlcXgyoAnyBXawsXneHFqK32Npoh+Z36JC7T+YXQjTJJfjZM+
UWcLaKZG3641VvWAs5ltVDXD3hquC2FjyXrNuEC5/VLCJjIaukacd0W24LE1/iSlN09Zo1OqGFQE
IFfb/p+ul/2ukarWVcyFnUo/FDeiFhbfTGVKAUlTT4JZmzv6XsPvRK1EyTf1jqwzqEzYTIGLiafy
pAsj5UHKQlwb63Mdy7sBkqOi128Ez6BD08qPWMkjX8r71hsQOB9xHeZXa0rqPZy3hXjhxoH4R9fB
Aa4Z7Ol5nDVfX54hPWXCFrujAq3j7FPUrdmNc7l2UZBjRQfraIqEOA2iaIDwAviVZPGzgo3eNYr5
RhB/l46t6iiBeBYK9OXtE1HFRV0aQR5HflGdZAPvNbKynifQmN8kfTzoMo8gWtzeqrjTzH2yNFvc
EotH7NG5y6qdREtJmBjba86npNAPfd/eSav0O/NhKcPXsgpnGC6HcVYQGM4XbV2CXAOevOBW79b0
c0xW1tdV0Bnl6WmknzTQPm1GnaUuddBJ2Dbl9CTLc42cqTxP1fo6UgLwF6HiKbAdSgG1f7GQGp7G
n0qc7UBO36PuXBcINEU/RSUUNR2uGMkZ+t2MpGDVYCrHbAUXj8/EW2bm7lL/D+IWl/d1np6Rz7+Y
I0HJvxAAp6P0AsLqArzwpOI3xSllGdLeaD/K+pb15b4Ep6kaH7g2nVDSL+JIpTH/Y6N3muK/WWHJ
vdQuRWaAu88RjGqPxPloycee/XFp+gLjMxK/A8pc1vPGoRrwPDw08YzkEPeIq/XfhRLUNSB15RQX
D3b/qRp9ytrPoH71EBpz5ZNIage0jL0A38uF7C2FAi8MNOnT7MLh+5YYpIQsfJbSuLS0BEpO8+J1
o+LMcMYzZVN3j1YD8RiKfsaaVkcANKPeFoeLleNSZP+GJLLKnw16/jpXtHSNeirHpydcOVAAk/gg
7Psek1CZOA35VA2vAgfgdqHynFFCxhMlqjDYYkPvKU5eLw2BJm2IS2HDOVxCBGwzaXNEq7CMkMxt
LG+7nh13kp4j7bZI94yXVaxJSyNBh18NrUm9A3ZurxkYJeQmNcL5RzUg48ey0cjf3RAiGx0OvOsM
DiFLKKsX6jg1G8n5j6PzWE4eCaPoE6mqJbXSFhDRGBx+23ijcsDKObX09HM0i9lMzdgYUPcX7j3X
XMb1lly1xWIKR/BHlVcTPta7KF1g8XFBh5q9gymDZY65SKBYJiCJ0u4E/TT6nz7v3OEl9Y4zWQVu
/pt6DCyriK8ILmb1AtaOv5mWj4ooZcwL2AWLyG2B3hSYnowWDtU0rvL0KFlg58HXOL9hjDnN/H92
jeBPVrcSbGrDAmPIiNiDqzjTnqFxyvl4LmZGmu9Ybys821n6rfBxkJe2TZjwOfaxKy5Be3FGpkKp
s4JbykKkwSS2i8XVCU5ZP7KNeB2nM5QAJEAvAYe84RF3Mo+HigPIyT/nlL/FcknrMFctkHayAh1U
es2jVrW7Fo2LKH6gykN5R6PVcaSX3YmM23VqfWkVJZWdbT3ASsrVzrO8egUtT3kz0l3vvnQUqekU
bOrpG0rJlnSjTSL/REDTzvxyALExLFI8wTwYWN+csrTMmVCRLGJb3Fbs/AP7BoYcTUy6M/kCOv2r
N+mbKolo38L/R5txV23L7IdK4pEQnItl7Mo+35XIdwYnIvQg+eiaCt3i8Jk67TpzdF+JLex0C6Wa
VC+L/9mN+WoDbzICTOs9Cio67Tgej/P0q/o30zlWJlPY0D6PyyAEqKVu4z5p2Elz/qZtuB1kv2cN
wdmDnNz+gVNx7XKsQHxOmv2bq1coPyySX6RBwTw/5QO6AXmbEbLhU9iMQ/+cthwClW/x0Mxh+mFw
LtUJf0aZ7+b60I+PLnYw3bk3pkMKDqlnaY8oC55Bg/ii1B4ZG2wEA9YZ4S4KCyjerKJG9HbyiCUa
zuIn7ywtUsChWD7oQvph1K4SHdB1wc+vg9VcTBtgkauBOWGMQELPtJPs3qNimaz9KSwfmM7f4K5s
W1PbRIpzg9id/ODIlxEcjhOCJW9aRqEWC6FwUw6nkZWFhBSGooG6kNJsZGuCWJxCq2yYjCbO04C9
2C3PcftCTMK6cq9dNe4KFBAExqw6jdSRktEaEl57+u1HfEIZkik9/idi6ONzhGoqwFDRrPLg1o/6
OlIMCekvDVFvU8n4AoYfnlCQju46qLSD52bPmdNvuKEPGDKZR4CsMu11YX3ERn4WmgKjRLnTonxq
fyx+f8a6SRMfgdfsuxpsKodfEt7Z3u/NOGFE3R46519Td+DXMuJ2Xg0axty9I+7QdS6oYl8zypAN
+vCrJMzLeTHoNHNcfSNTOgafoXUItE2QPKTDKUjPmXkCyNbLA8ECKaIgeeny3zG5CeMaIinyqFyt
cz1ga2G4hiA3x12Erz5+UsG9il+s8Fe1kB+bTUHHJT/x7Hkhejpm6Az8nel7MhAImV8ZlscapNY1
SW6TgQ77n2k9REykzYlv4tF1cX9w2Dnqz4ErObNx8Pvysa8fPIEy4BTKVzQ/Znqs3L3OStJ9mdX7
OL7GAdIePmoI1x4MGQIln7vwo+8+sLCuwvqlHwcQHY9lcEe1A1ZoNU37kCsDyRgIt16u55Z1qfdY
wMmcvgfc9uM7bYGZayQk7NgCTPVrFfyySgRpZWJL8L30UBOjg6p4hJzTUxXXmsuysXjsMWr1067S
Lc4RKr8ItcD0WY1vhr5kYT3HLfxsy6+TfefxkWEJCux9UXyTyjNACgCmNtDWUMVSoeLucQGW8clh
1NAG/egSR2N5aj+xfOYA65dyFM4s33A68UOY+5OOchXZ6clLUEA/ZcEd1GwUdOtRHGS3b9x/Y4Pp
fFMv85YfJ75qztVwt6iyVLXnOya6bQkKpZuOAkSZByVQ+3GyL4HQJvA73HkMvvFJdSlXEQ1jzago
HR+FeM0QEaXuK3zgjY4nBDzEKmfYI+oXTyeJI91XTUeb+iHzvZdedAqQaU9BWHBbxeFDrNBUZ4Dg
4Y13uzj9MUj1VffIIZc15ydlCNci8zYgWssTgO41x0hNnFbp0VYT0X0Ya1Tf+P5PVsHqNh3KvUcc
J4bTBov+SDQ7TJBNGnoHitwUh0r2ZDv9iwqZ+AQCRI2o6e9jC6Ql+LcQ1WpM7qiEIB0zpcyS+Npq
mc/4bacmSq8DqbHuSh/GhlU0NAD06XGGsAVYi2LszAeMtl8eJZKlJPiMHG9XOYixG+plq6SpTrx9
nSC0Kex9h3CWfuWoVTgRWouwZAwxwr2MNNvuEqxKpMb8E9rzU+KO2yHT/TAQJ81CqhLZexAPR0FD
4zkSRGJ0HtSAZBntAf3LxnB/rPkGfIq5Snhsquw1Rzel69PObjG/T/jY2HuuQVaiZMcfNsRbINLM
Tyc/HCaQhPTuwcEQ+UlAFXHhNRq4xIt50ycYZ2vaEQbTORZ7Ya3c2QaDx1piLp+86AvUD7/0Xo/i
0W1+HdTCAUMLs03cFa8Bb+Z0yofkoyRRGF4xs+fiWWBLiPX2I6U6c/t3a/aQIs4XZdr/qkR/KPJq
ZfTllxCsVi2vPrYI+QnihM+d8rbJsfmIQN9Dttw4ggXaeFM82o1Rb+m1Xj2D7OaEDaNythnOU3aQ
wS6TxkY65MYbNBXgQgDcZvkbtRMYsoFJerPPFexqPBXA9nNCrgPMoiCMfQM3N34EFhSUnGZ7GYP6
sS3tR4t9muBystE3Mwh77uKXROMfnT6z+cdn6C+Phdv9wdTHbj89Y04/GlXlz1xQQensLKMmD3RU
q8Yy383EPgFL3NTiI+R9m9x6I5LmKKc/IzzDxVpXeffU85SElnEXKD7LuCDQlTyjsge6mKBDRAiH
rMfvdYiv+mOPnaMs63Utg51t2b7DLFRHvyxqrpqSTVAXP1SoOHOPzjtHJV2ie8bciuKRs6waX4Dc
M/7WCekyWVOD8HE7HzIcDPFgOEfkITZTuGt64530OOJXAOMipY6w3jYuNUSv3YhGprOejnaYUM1h
xQnDf9kyYwC9sQBkuKP2vIGE3NmPrs6sPcKnM2Rc9fS1AKIAB66s+QRsctVA3bIb+xGIY6kedYsH
lGXZaG+j4M9KMQ3M/0gz3qLT2EbMHnK4xU4wv8QQFcqu3wsEW675vBg/B4qvBgBOTpyIHT9PED+N
Fspzl3+Y8YU5MbVSiKCiZUfAqQcnhW38qo9/XO/LC5rHFEF1Fj6M9PYdIm6Kc7fBspNAAaGab8aW
iu0NbjbWOlYiHDVUSuRC8RmjKA76VcwXunAFiUfUPuYH2JbTEhTQxxaGEED8eQdtFuVwJd5F5foJ
/r0aDAGgvjV5VlsTETtEOINMxKzj+48qwk2ZjiLyrZ1Hsy4xNyDAiJrgHNvyIeoyal+Nu43trRdu
lbx1iEZBNZhg4QU8gE1llqfSy54hP16Hyd2XKbAGPWBqUT0RisDKqZlyHMZkXBhGtWvckhPGIC1S
/qUxn3qnjI4lcfmbRU928lSXIabqeAVcFgQlpVTaro3EeQ4ozL2SdE0sjAQ2+qEbcnzg0MCepB4i
+af604gyHzRhSuQY5m3ESgxUAVhHezP612pgiEf8UEvEzGtavcgW68myw9o37FRddHtN/OGN0XUQ
H1VxjwipCaL+nNtIqMv2nJf2ZXLjfUD0HDds0oQP9oRNtIUYk10MXo2biR1Qfp+xIfa89BE6iu+6
x6n/MxwcHNNnQR5pr5vPZLtvMtvdpcDicG2kROz24XQ05XTOY81GpcCfybS1C38brX3WQV7H4le2
zmFga7dyInQONQKTC+2Z2z5VgbtpPMlpRfFaulrCWBexbvqb5/ENT70fLc5g5vkoGj4NLX0by/Ap
9aydYwQEGaHtHIms6UnXI8ae6KWzOxQIX74RTcLUW+mljp1UnZK08nsik+0K8Hx6sttjIIDJzd1z
HaePObMZ0R9Cm1tUMOS0FfLk0N6UTf1kjxN9S/QvyyyfHBmeafzQHRpY/SnAFFeAug5KiAxxcAvM
4KILLJpusFGNeXAF6Wfd/IzlfzUn2VbvzZ3CDWrTN4GpBg9x7MDhScYIcYYWNHxxBVjp9oMdGpIC
PkKeZFJwSS351zN5ziT+OtirF0vzs+oLwgGkWcAVzqWnrITGTaLBpWzfB6LHhU95PIIYDdi1KG59
EmTXQXYr+4udvbe8cdKhN3cZyH2O3kcO5VyXKA7XHjSUqn2U+mUgbrNykDtbr6nxD+7rJs0+qlRj
Tfk+URi10M7sBQ2DYJ/Kq5zWyfTlxdjDv5vpSDDRmpUa8mt/Kj9Ve4kBSzjlXaQEJYaIT58kmq/s
HAZPtX4Fj4pX0Fvr2HEQLcRIc2ftPXEvgfNMpATEO+Z1vQRBhELLueg8mcTH4On4Ik10IzlXCard
WEO6jhDIgfyCZWUBBmG7zLi7B64Z8IrH+R3/0Zp8FFRuh6rbK7RXnvwLSSHTHgfmx0AmdoNCwuf+
2fqGJPXUoe4xb3Zu+5ogHoiXwuJD1lCtDlQaKKtXGi22OcsdFRdDw745FwF2SN4Y2z1CbNoBm+OR
C4PHMHnnPGjqt4XyFqOqTk+t9hMAuAyhD60sAYwi/imqJ0u7tumZNfSqUYdZlOhjBX44tWGev0qt
iLFATho6wxzDN9UzXFkq1HGjE3tRhr7pHoW5ie1nazoCo5CLDTRZT4rUUKIChms4ubBvOZh0dBmi
XoOkXodLvWajlnHsTdeipWOj7zlvRWRvFjiRPfOrB98dom1JkRh6306/N90NKtK8ucjRN02CDBUo
IiADWguVIg6tE8yh5GtZ9v05QGBo/Z1hQfAA9opmAx9nB3TzrYYbGJJWs8B86oS4cLBUc859p7p9
1BXxM1QKsWMDGv3poeM6WIfG+Ldw4olAQySSKDBVAuoqdlA3mHcL/2iuFlft8NKHTxkekMr+lgnb
2gKqFAOychCHMPsRbrolnPGBI2cTacGqlPmhDdsDeFMka/1h5l4v5IQOnbBmigucsQhPmOs0PLtY
sfgkiLM7CbA3hXmUy1ixkNcU1GVqYQ4u/sXKw1tTbtJObXM+M7b+yw4PmobFrKlcN6WCRjuzlWBn
iqY76Jk2YABukXLE1EUDX3lt+GzLGzSPryFtgDOdB+vdldmGXOhtYF4tg8R1CHSpQuXdnbvi3hMS
5BR/QEfWHiRD8DpXSpw128hnx4N1M2F0kwtkV1/ZWQbVTLLlG3guOSo9Ci8cUhEJzzPziVH94gKY
IpYnnnN2in9enqxLJiRE6/ga3/tJ4oJ4z0iUwNHUB+ZZoM/t51/JbL12l0KdP758zszGL9mIleHZ
KgpkgvaqGDO/Y3MwYwHK37n4yrY9dQR2Jll0Chc09zJrM397hlbQNrl6OYOp8vPKeusz+0TMGb99
XUBz7/onkCwrS763ufXUVC4LnidTvoLa3ARsKsb0tbO/oVfxfkfnipo05uwIJEZCID3T+Gvbd716
S7o7lWKGMmmEPVgJ2LLeNY2426qlT7r15t/owHljlanKFxtyoY39y4RkHMRU4c2XjTqswlfAGqTK
XwZarEDzNrp+DApnO9mI/ZFweNHZSn7SEKDB4tSbHpzmKdd+KrYHISFOVOIdNcbohzZIASRaZIAm
YeqL8mngfIXL0XdUo/2tNooj2p3XebhU2lXru3cu+xUqD6pQzERZu+l4DdlblAuENVoBWB63n/hI
poAbhymteGnjT0Rrq1k68Ha/VWDSP3QIXv0igg3Ysq+IbTSfzL72/XhuAU9mB5V8CO9RYvYgFx2b
1gYZG1JLktoT2mS32Xml+2gxizGwvMGzvE4JEUBANwOsbxr3UELbUSlGihQCi+AyCd8wmvpYc10m
IVN+6YkA9Ipr7iLmkxACsJnVTYg/PcM8i8mTcRBb9oD1eaZ/NnhvYzt8KoLXCoCxy0pT58cg62tU
tnOl9BG0Mdk+9MD3unzbdfiGFAMRD2PC+AfnilnwV2T2f2PXbDXNOFghe4eJ8Qj68ga9O/rrtV7d
x5BJvfdpu/+mAeXUbB6VfDARk0pcv7k8jMbNy27QYhCDO+067LsHhO+sQh66+WMw7o1Lr7S8FYa9
oRpc5xMe//K54dJu8AGRqga8pPJbM+A/K5dP388c41LO2YNF+FU1kjEVmqvKfLOM5h2w9aqanR1I
UerrhVBT7/QpeWczxpZB+cjst1apLrO1DFoJskvedDU/OMNNifkH6M4DxhUQAffUuTX9J6w3wgm+
tZCHNjqxG9SqZzK/8ff8A9EPQEbBv+HYR6lZzmpNWthZmW9ZA5+1fA6ZRGhecEjy2pdwlVp2ICKW
29a75gmlZzXs1TTeBE+FRcRbYv6GnumTioDw4DtnjuVlLSVntKnCo2n+LV92vbv1cbeRU+kra1pE
AmtD6zf1uOD2LT48tk+D3FXUEOykZ/mw5K3OpBhW+xrDAFqGE0oAxKOoP8g4S2asRfH3zCIix9mZ
uOGjg2ayTmBxWa+EVGyg6eNfMzuU7w5uO0LNN21bfMa1BgaDlVXLRQrtni20jRHA3NXLHMEuM8Aa
Iz4CPApF8uu1EBOUTs6N9gGAaa/FrP1sL7pOZrJI0VqYh79On4DX2YUY65rcPZdgVupG3y9qT4B9
HpVGMjOV51kcpHok7Al2Ye7nctrhMdg6UUvGF7S0pHgvjHnrys98ehGYy8G873T3k/HxYWC5UnZw
PenTaPNz3hNU1BqbZWKhg+ZgSokIPXyfi/RNm5c0Zt0vSopOrfCnRS+UvXbeM8RftkKYgrtbU/6W
WCZUNR7G9kTeT08DiBiKBLQqq/YNZuKoNJnb2qdGYh7TDTD39mEGvJHn3SHDY5FX7k/ZJphQulez
NtU2HWmy62jmIii9J70lmsyN8DwzNDC79v8ihLo+HUD2Zo8eebeJmW+dDPAAjeHKXXbEI6pFtjHs
jWGA806qs9lzyOq1gbF0ru+iNK4EVND/wRqj+60f7IV4VuTctxEMBOXs8tTZIHDDZVK/T7I8DcNs
cGh3yb4XqQnEtsBB7WDGbQZF5EkUXhAd+jEwYiwCj6HwGDbHv10+nd1y2aTVcLwFsfRjfowr2Ek5
UrpSPJqOchAji790rogEYldkNMkpiktE3CFBT07wOuAH5eRwsBtFfwCaSIKCphrK+ZhgfRly7wwR
H2kZWrhWhRzyJllVXecPdhOckGj8TC6OP8NLUKu3v6mGTLy0KxgK5Tfizc/W5hp1pxkvRt0j76N/
G9gtRx7TQQA0iEPm/k2O6po1JPUVkFk7UW3yqDzZ4HI2CqQ1fjduHKKK7bK4sgvgpq411J8Ko9XI
FdyWPU21pt2Q8XYsHQhDz0cGiwWSkrGm8bdyZtQ4WhLwVlGjXQiFcHiAZmPLVaxtCj1+rXRWrK3R
XTpFPDZAyhZ1kSTMJ3VslEn5WUrzfYIXSEiVOiFo2na9cxjN/jBq6jgJ8Sca9TPHxsXGcpLb7kkC
usuYT+gBwPYm+Gj6YN/27sk0uWak6BD865e0Ube4MV8kAjZCoLHCNQIpbIqWBhl7UMdnKapXaZH1
Inm+vHxj8P0nTY31b/4xkU5u21+EsGyCwfLdsao4QWKqcszTioOGMT+6l4jeZ8zSO4BUhfFiZoNd
lLBEVfcwTgxIKy/d64PbIcu13jwtrJkQG9sKzzPqPqgu2iYjcGBVS+OE8ecjThK8rzY+Xlj8865U
zjOb0QcPup1Fe2wWE3r9wql2AqSB57X73nW/xqEi31DiZ6+PmkHYvEOZHTb5m864M9NjcxUq99oi
zYCZ4e61wmOjn+UIHE3OK0vQRgDm0F0H/HK7aPMqdpkE8rwrKKJl/FLzUKM9bRByDR+oGf7phFLo
qXexKHgr093WAsBHvKD2nLUS+dER480sGHEtyATofW4bHg0W+7TiqPc8vwg7qBzppvq/jUu4Pmzw
H7GEz5HFG1mKj5lV6TqFVo3sFBVG01Zy01XeV7CY+ohI3oBcbH1jCTscuY1m7DMTwr18kqc4Qk3F
SngjVeV3CxGRG3AVt+FfYVJ8GzVDKsJ8I1H9lpPCtgOIGXkH+YHpUFzjkR2iuzQ6deHdpZH9ROgV
EPB/kEtwIKAAlh6y35YhIhCon2HKlT87/cUAwGn2j3Xn7ZzExY4jIUYSIUi4Vd06cChsUj5ab+RH
Ar0tSjtkoUEL1iwtJ2LgPPXwSgN6UAx1DL4bGIBdjxkIjxgSbcPPzWSbmdgc0SID2Ao+qtmFWsXo
r450OADTNvCgIQj7Hzzkt1zMJ4PPkwxXg8DPvD54jD4oazVzG+Yz13r2aRE5oSPT9GzrodfEg3Km
nYrJq5Yyuzt6/Yc3B6rBDMAoJlxz5VTNDn9StOmwUNRd86V58c5o8l8kw+9K0Ilzn3wlpL6aBMmU
uvkJXfKiouVSyfOl1xrPTOQu1cztLwrt3e0DMvNC7XH0uKBKq/gDi/zkTSh0J0Z0G60qBFCy8WW5
i/hn241iSwjj2zijjSZdGvneiyGh84btdAepssxqxaPoG/Ps2bw7cw81c0zZ9TdcH9tYZt1mEp6x
7pIAmd7AXWpKF4pV4LyhJyUwgXylm1XjPWp18oRlOv44BU5/4tlBFxRsm8PYPViSrhu+M3g2IxJ4
Bi1+dPwGMP47FuMbMeASMFB6ajoYdUxU9dJEneKRnRrB6QSDjd7vVDAltlz1VM1g+FzkIKTJG8fI
0HgagqD3vQkz0jiNxO0kBvgD3EdhAkul7V8ds6gRPvPVCnLKCtNmnDOR8anHtMhWR+RpR+Dhfpz5
ypHXyDCwfOiGQBHRijqiQE21DZbcCQaBo1Z+a7XyE4wxsxIrCSs8RRFf4zTB27cObQ5zKMsau1JM
Nn4h4l/EWAjYmdEB3GI4sXIG54Cy7FgwklQaJtCUVX7gWSiBuF1z/Vh1NZBc6P3l4FtmgE4qz5BT
UslRohNzq4p0KwgocpHTp/Ow1fWEkaTeGd69nU0aViwmybXEIejrjpZMR4uZWbNmS5c6W+WCTLe9
nhMgjL3c+klT0pZ2uC7shaZNyMCJFzxdFunzY57U38JmaecWCLyVi0NfOJqzFQr3xESIbC+HTvdH
EM/HatBedTtNPEgGnflZJYXxqsBzs0w143ueWcYX1UB+jdQw7ITs5I5wQmCGEXiRtqXBNNG9kAkH
nM7sacptphSF1smtkeQzD536i2fmbJWxPL4jyb1lbAKr1nnEhyQZH7DgnXK3Ti5LAs9a6hwScVsx
hGBLhLsbIiOp3UyZsxAC/LLA6waynMJeJ8MGIyUpi/GPFYCCqFJz4aESi6E5WgCfL2vfvYz7O7WB
lyFxKnF39/kXafHmuoAJjYRt7HaqMOSpD1S/dh3qSeiMrNfaYSg+5Yw8tzA1B0QQmiQg3/ahTBDr
mzqfgktoyFopu3sGN1F+1dIMHwLHXriLOiRZLE2HXlqouq1EgTcKyPcaxfCmm9ETgWTPvdHvRM8B
EYV46HHNEHPNyNCSrzOaNs2KGaTH+glT6j/4UORjdzgcaFZHYCrGWL/Mrv4wO3A/PEjupHOBPWlo
SsvU5U3vs22UD+9ZWtPMaxqg0+BUDSgLoNG1pbmTnIObqfE+2gTggsYed/HRcEvN8NiSx1gPdt20
cA8qBoFz5MGtAcWUG+pQ4KMPm+TWLZwFNW46oPg1BhG9nW4Fb/FmXGBNyPIxDGKVN0mcWa7KVULQ
lZ4xILHn7KLHw3ugAX3uk/g4GIIdLxkmEB0d+jFIkbmBU3vABtWY7AXMihOd5d2TS4SvoZcXAnFg
KSHCZd1kH9pSvONRoXSJaOnMjmBJq0bWbDE5IGv5mPJSlGM9kCl6JIT4m3XqxMIsv4adyfK9xEjZ
UPOMRY4Bp5b7OasBtWkvFjLnwtaIixlBj5QF3K8ZeH0lXz1tOEzJ9I9J+y5w2P9JZ9PZHSiNgeGP
Y32bTr7H3HJt7OynTc2tNZHyksb2g24HqBUo1aR9ID77EDXVuWwykozbV7NLDim53GaJETJhv6YJ
FL9R2j3lhn4YGa2QvL4itG2VoV2YB+dMchwDxuxuk3U39/NeqW7HUY42Pn2SteZ39bjv6+ylGPFb
AVCoIIJ5M0tPlJAZ87KcKdba85zXzpRLoBVCfIf6CiIOuxm4n4YFJjW1hmE7W+z3LJHAPIqt5hCq
5BzCaKKIApNF2AtDYf5uJijOpsBGnxbTA/JhXAMSSiv+zEGkF69ldY0rEsCNQJBB0DHW2WTEpguU
oLftQ8p/QICH51fYCsnDgoOJJV2kyWfS199JN70MJH/BxiaqvomZgCtggf4SapEG5oJklPUxtwUz
Qo8+2dNA2E4Z4dCMm8kotIsjB9ino5Rc1wxS1lFLJZwalIYkUX12uZ0c60oDLl2RBhCETGClIx/H
LghwMs+Mf4b+vel4RYiouJGmEXQ8R0/fu+Tw2NI5wK/G6oHbgMaVSaVIAQFzVH3hzd847L4GC5Es
YeOwaVycT+ZAQIXXhK9xzZqrHNXaKmOEVVVkQceoWH0s03GGckx7Phtid0KLQEYOahYD3bZT9vOk
kyPs1cHWHRqDqau9JX3+OjeC68oCx0zTY2SYaY2D6yCmi0ODRGr3Yg1qb48BicHi2OQ5xryCEKZ5
Orkxiduyn9dOhxScfx2gdkm/WIrt2Rk91ejp2ISNH1hA9mYjzpZJdVhW/SGxKl8fAFgZZgZfAmQ4
acycR+GhztCM9c70rdnTUzupB7Q7EbIJhnwtYxYWhKiah2i86UZ6sYD1NPyV1zq0kkcLvEsVVXuq
2YPuAY5JE5ONuQk9Wh8qbT1Y8p9Z8/44bVVtyOQGcE4D1I7xT50yfYUi7od59MyIy2JsTX04x8k1
bbhnu5FFwQi9wp8pyJnAMqAjE81cBxaavqThLBobFDSj9ZpM+VtvdgC6OJAb3TtC1r+nQ/DRtovf
s+U3Jsm90LMbbojHptVPc025Fdc5mrkJx19vdPgpk8kvm34XjdnSgx/m0X52OFsWAQusCbAvO2gQ
9rKr/eW3fVi5+2ISLTXhBreEdzfZjKUB+I0IgaXlEX41FWu94wPqMPOuSkffTQNxYqo9pEI7wZcR
R8LT7tK09j2b4iwzweS3wh/bZNc4eMEmLdu1yzBWy+x/M/NhDP53d45futR4JeJq31nRAfUo6Uwh
MrPkj0EdYl/nNUqrY6TZ+RrtwrkN1aeu+oAqOHoyLDRrNkhPIptXhg6/NyxMFvXdfjBKDD3lgweU
hUaCt4fnOOzUQ207B2PQdlBSvhzTuKUIfjGNAysLoD6QMoX7CojhjGrJMaxvYbTv5QIQrFnPTXN4
C9Swm7NqqxyP1XwFs2cOvxpJPgO7hdixPjuEFbMjDl4PoE12A6nnqmHiG/FSgRN3hQmwmTkXJVjP
eLmhDCJRnm8P3nzesWB4TKjJg04ciT7X13WNQQ5RS3DN54m0wDaxCaXH+hPgrIKVEgAvXlRWCJ2Y
EfOMru1a/HPi+i9nJ2FDWhiKdDfkGtNjS15sx7L80AvvggqS0f2u63jMRfSQy2avMPMIFKyhZ78s
Iw9rFvcp1DEypn9dfbfj6DTE/XOlsqtQ0I10F2kv79JWILEVc3azYm9XIHulWkSxCzY3grZLZHd+
jzTBrtLBf49EZqwPJVsJz4aVOlM7Ze6WKM11hUtGTpzzongdBJLRQu7JZrvNbfpmJ8HrTAIO0AXv
kUcIBrXOiKo4yUhcCAyuWGuaBF0Lulra9IwRXdy0X5oGv22K/JFOYMzyW0ni/coEkMD37Zr11rFW
8qYmHYe5QakO2iZM5TqEA0jJvq6RU3iEwa0bU6DHLFj5TaytjPA0EgK1CFAGQAih9q05FYmJWvMQ
lWxBZLpNE8pnlqsMyJHmaatW3gsomhayw+pV6xH4gg8YMHTq8nPIxpc6ml4KTT3TBfOlKa1Xq3a3
jTTenETilMBuMXJ3N+R2z4pI1AF7Shd0/4zeem1d8xjIafF0kgxCOkoX/ricjqaAfy5t0lVHnxgf
Gg6hDno27QQ0fredDui3kFe3h8yVeF1ASZdcX1XqnbWsPVattcFOdYygutR5f4TH9KDo8RTSwY5t
MUYWfqrnK7f/rpC0TDFSNvYEfbVEabC7d3VO39DbzyQ80N/aZ6/nUFRau8lY1ggdQk6BiM/WYMyW
+iEM2ITXJFK5wbNNsIc/xcjVM6va2OgtRt160BMq5Ym7KM7nveR56eYAK4/zZkRwrmYE6DGK5Z6a
qYs3eHLo56y1HdY3bIdrLuXdYLXPWun5TnhP0ncs7ziS2nVvfelM2nlT/ACRuh5yTBvMfdGeN061
GSsB0iUc3q22expY0Am8DAU0GnLtoTfRZTCnPvYMzV1o2mM88h3MsPUJbByl1R3GhBH7KH7wAG5D
sJ65F3KMFfuBL4yhM9dR1xjxVsAcaIYdNMMJJ42UwYq98xpU+gQqUb+BF4GLzzybsJvaJ5P1zuiJ
thZfFkZg7RgbIOxUGt9x/L3XRFptQkzKPuG9tzYnBrlMY7KoML6qiIEu42RmUCNLbMf0nkXZQgTG
dKpqEMpRZn14xfg1FoQq5yQBkZXO/TERLoA/EvkpZlXVzGdVeF+10+xbofxinm65yyas5Uews+J1
jpmBWTmoz1EiDlpmPA8VNIRxKpHNUg2ZDvc68edIhWqtfsbHDRWCgfiUoP6OPqchBZ2eM2qGY7Mx
UzxblYbEUysxNZGppXZRQVRGJYkPt4Jrmc07TGAXiSVoBd7CwRaGDDUFZqupQj0QF74cQ8M2I35u
Dxzq4HlgujyT8BM0qpqoCJ9mg+diCKjccpf3BC3hflg3IKpVgXNRH9JLw/duq2sskAZc0Bs96+Mj
vfpfHiGvCPoi3LVjqhHrUyPsc7KfZBieGAVSU6ZMqmtTDMTb/MfReS23im1R9IuoIiNeJZJQtGTL
tl4oh2Nyznx9D/rt9q3TfWQZ9l5hzjFjHQ330HlhBp1rCQYqyjzVttQL+wohkEVoGoc2z9ZWVlhv
44qpGStXG8oRRvx1StDPiFOB0rml2F5LDhRwEbkuaedRBSuYfpRqn4sngeY2f3T1KVTcxQgwYrOd
zN9ImdvWdCklDQDSVhzrWMrPMwNOas4VaNSjWZ+Tv5pNPSiZANhj0Pw00QHaF4beH/LUt20NuYs7
XbuBCwM8cDXbFwVdlY6BcIMLrJO+Uyyx43ST2xfSIAwGQpW+N1ofUM4wvw8xNqLLuLHpUclfN7Ln
RPAoMD+VXdcp0rgjK1cPLpWIpvojle0s+hmEE+KJGrqvFuw21Tls3oRs/V+eML4R3qRJMNQbnia8
Je8AtbKKktg4GlgisjDiZ4kqKxMRa4Jcqy/lnUUXAgoxQz9tCb2HhJPxPB4XuoqSqPromigMSJg2
YHxXJIQ32/llPmBgSTnP3+baVed9DrUVeonmBahUMrdmk9g4g27zzfd7rUSxa9fNcYy85Jd/sSNy
Z3YXvI36rqrekAXMq4Eeb62nVdc0dTrjkIh+iGvX8MZjjPnDpFfY5X9QPSEPajRPgtVGFnhgCuHB
/AhA2Wjl0dD3GfbVxM0USKrbqPhcwwcEHBHJaWwqy3il/EzIjTd/9eRV61Epn/UOoHt8hsukspxn
LUU0THZXL0pNGb2N0cxoFpUeu264HjKxelcAZpDw+/gaEl27fLezL7GqkJ0MjY1sFRVJ2euPbzTU
e0cAvAY8BXm66aSBpczQaJFa8zLH35LqMu0msFYZ7CifSN6za/2UNM/uod6l6BKJLzLUoSsbrelN
z3a85lwwjScgqY+5to4RQjQ2Srm94IOb4EA4gGtz7WMiKgBFD9OEJoe8+g5/K0uP9XLqrmQFp/Bh
6veUM2MgYfiOn3rXVbjTlQZJEFsd/tLXvn7mxU3SL6LBzjv+mXrEddUpSDh6LSNG5EJ5aReTtQhU
BztttonxkdgtYqeLb2Cs3vXypP6MwBbRWMsIF3Y13mlQcTMt43uBqzuCLr5L31lHLaGV30jxE6uf
+YHhiishzxEFsrDCqs6oy+peu/fGtIDdU0irv/1J5xord4ipNJ7rfTF4rFtAqoiDxW8PmC4OdLYM
CvI9h7dR/GuhmOK4mqzWwJBJHIgDjwwD6ALNEX2qgP+KSn83kAWZ2PT9beEIqFut6cf8KPFM0Fyr
J7RDUJOZ65q/xoV3ZPi3vocPBeIIMjUXva1kbvtbgODlyQqqBr6Kf7GzkPiDADA3rnIFzgzcRgzY
W/PrdPRknz9hTejIulEMADi7p991utf/Fe9YwTb5JTmvNzvnIAIW/pOkjik79a99A86uIrA3reIv
iiG0EslpKa/8slBptZ1VPVAN962PiYwt231TWMy6RoOLmcfZHxGBPQSULIvFKiCJ7A6hHooUAzUm
/F9H6Lbdt4kcCK0Lr8gFG5gA2h9B72gn0JrJDp6R6x2iL5JIdB1EmEXwAXW4OjvZHdX0/AaWBuRS
s0aXWkw51YkgTofpL7NZKHXIbph97TZIA0C1vUSBFR8bPJ3igQdeaL/iyKeNbiJY/LvoyHKxtKk8
Kbl0QqwDW1efiN0HT4vJDrFXpDuwlBE32I7Hg1JJFLwoQXmNup32/YBwhsIlQEy05kJ5M5x2mFzL
Frnk0/wM8Z/xjDIdT52ENzi0WoLCWELzU+BDQ7690rZzezAtAvmirfQKyBhiOEVeVZAP6XBE4LfX
RYcjApkSCwGtemd+orwLb13Jj+DDDtMMxJNWxk+XHGHGgxU5t7JDXpDYXtrxKKcv2uxWP+BCcb2V
sJ0QNZe+TKKB7ld+BjXqWN+awZGro+iTycRkkVtoA8B6fTqE8ZW8EpYHvPPhYfpWC7sPdmimtQQD
EcqlrXBEz4TOkgTk4qeQD+oTjFmaepnukDIKqg8HOkLH+LterOWjQs3FdbwaOO3uh3EOTL7mDaVa
W/vkVi7I+r/Jtcum3QIwxNdqz1TPKJIYLvA3pjwr81p7U9EzYzzqracegThXVO7vxQfmK4yTKH3J
wiSGGoo5tcZqcmn30XBROx4OhYQY1Z0IhFXr7xiOp462DvTmxt68GK+8J5pyBoC6nXEnqOPTEH5L
VLMdpwsX9xFeXq5iM1vhyYgQ2Agmms3kzbj2f6yPwK2jMlGzv1HeS7jom+AP8Iqr9S+CQvgV1de5
op9rcBrgOXvPa8/4JIPKJoYuJ9Pe2A6RHYonpX4l+5qDaCmuSnXdvCsIelnXSbYYceUh/Hop0F8T
OMNTla/IY6aWbj+6wYUUszXPpvQ6rOzowQMkkzz5L2Lg6UARY3qgz3bzOevHfPKF3K81u8qOM72k
hjqJR/pLwjtq+Hw/yZMtGt4nzEsQ03Ypr9hQM/L/lfDM0AHFxAqWjpBkIBquIWrVjNNKvGkGyvNb
oewnyY76bT77THrOcezFjP4V9UvitNSGq54c5vgscHF183ertFvWQh2pk9Kwxh7YpOoYga2k3oZQ
idPorwkTd0X5qUG8CDuNtRA+0XwrfTCLzB/iGwWEztsJbfkU/pE8KcFP73wehuoPKkwVntRfJmYF
80Kc/Cv0YCtiN6DYYoj1piKX+iX1qB4dNfKZwZJAgRt33RbRzs+sT7YV0//cam7ju/knQFZvL6Hp
GPfg3OY43Y7xe9k6ALBK9rRXc3MOla3ao0nd8hBg8ehguLSHqnOL+mXZw11P1b28XNLcUrI3vIli
dxtAzDzSYN9ueCJdoG9KhdXVEQ7Dl0lIGgkYBImG34y+5j3GwIIa9q2fHekh6QedJUNyWLss2YvL
Rw9xGZLIb7xAytgVWCpmhyCZhceLXKr+lPY+C4mNdiqkY9kc2k9sYyqKMkgGrCFCYOw74AGd/CjH
p7i5YwGIOn+m5u2eMtHO3E7pXTb9SqMhOiQ9j+h9ADkTPZrh0X7wWbTqxwAuIv7l10FdT+5m2bMI
Hya79iQ+874i+BqiI3qTyFreQu2EcZR9QMdmRH4tMR9e0Kty+BlfeGKULyO4GeTlXDTC1IT3qvdh
/snNXj4umZV0YDFOkGKF3yzjQ/9rDYfHY+XzCZjoKCRD2ReXE8CKrSKf1TU3dblNQNCrdzV+ydEM
bWDG+0N6UjhfO36E/KvcXOLNW3OewdZw1CgUWXw2PnWPlYUV5YzSL0H3/x38qxd9h1xQ1Y5Fdqi7
fSU0W+mxWZsKxs/HwvhhQ8jFQnrglBw38tFQfTyJcVkiHIf+6zfDSeJwoM9P4YI2l55dfuEwUGZE
P28cpOty74BIjnlk9M+y/ph0fyJWJLHJuUTMCChCkV9xLGVcRgMyPyKWGQ9Nb0W0o2yCQFEN1ipX
kF83bHLjRwhiwLBMVFxgCGYngtug/uLtJjqAXSiXEy6KJvWGr8E8UzBjokL1PmLFXZApgqWxUJjm
6IBNJ88ueowN2ZLUa6kdZAiYSMkZVYTtT9XlXiz7JcL5eRk+Isx/crKfwoO5YNBiNN99lAxG5kuC
ZK3/YiHNeLZh2+LgQV4RbpKfyB5SUNwusSJfpabbVuaueuAoplxGGcqmBLj40zC+wXoPdFmdrzFa
EWvOgfSkrS0IgRT3AtGd8mvI56rCFmBl/J9UKvKRCrxl21N+tdFVhedPoIUx+xnqFXQGzLsf5sMw
dg2i0pI72ovvPFgD3lxQOtwuctcyRCSr/tmF32w9YSLpZ5NacDHvhvQ6VWf8Uto/A5cilqk9p9Ww
wIwTj+ofe9uSFhCuOLYiNu+8SjqtY5e72a1OHLDI+BJYA3PRSLFb8IYjrJ3udeFC06Ick1ZNtjNx
lglMogVgN38QXceFv+FKhKnBJfdTGi84lmW8DN2RENyCjB35OJPLsfp83KV6YLgm3AO9FrWhdpJm
yjL5i9JWNlyKFVBN4Uch/C2iA7ifjFbCWMrXAKNRcpGSsxrwExDEwnxxukzhDygSAgZa6dGbNzM4
6tT6iNppsY2EiNNXGUNwAIszKN/E6FGiPiyLN6NO7VaSdi35aoQuGYd6PkPcTpE4S/P3OiNLYqjf
sLYypKMNMVAML2+sPpWGJupAtIMCGyH4KDHvzHYsWork5LFFWSi8kdK1pXRdxQThSI3GLs+dP4fk
lQNKjWA/zmjmeEp6gr1PefAkXxMtjmlYWXseFIhHLNc+Rm5cnj0QUFrKPWr39UlQ/flHbsCIHVLB
n6g5CN4MLRARmzs9xNKdJ+5JVBHaXVV2MV+w+I3xlejYuXmZUq/EcBRKAHSsKrdEEOWvpHxtpneR
ibMoHVvZojIP4xsDlyH8EKUz+R6DciFqoZXocosnYyqm21B4kOwz89d7rL9i5iET3faMau32nQmS
3JrYlmDUFlbax5BQqcP7i0jaMpJ+JqKtVRXvE6PNsiGrTImsIJspwk9TTE43sTZITpfuryVBMB9I
NIWeeGf7fUfyca6a6yR4RvUq5T0RTMQqje44smzqKyctPpvIa6haiBJ1paHbjtBvV5nz2Da2sAC5
qNB8cOgXirGreVVqo94VdXfMuoCW81WD02U2X7K5cF/Abs8PLXoQ9NXFixo8CRi/KFLhhZJiVYwn
NzDct/qmfpkTMpnne6p+GdrGWnfUYiUgSslOeofjfDU0oxjaNFgHf7UAe/q8FpM3vTuMEpRL6api
oYwxpUIz7WD34WpZmEKHBZ416WE0/V8I4y2bL6r0VU9nomKNjrYAGuiQ7zPKHpNtr3kuey80MHKS
ozPKViViiI7FPyFaeMuCn4ycdD0x1mT7o1ylt2q+VAqY3sAg7alExyhZTMG2uvKu1+pF7cfXGark
tk2abz3r2SrPLxhheebptKu+Rw/csJ8S6/x3iKp9WkQZvbf2nsQpUWdRRsoDEa+Srj/FUHtAfaIb
TR8TcnsEOarbVvJ+gTwzbFBLRwGnOaCjrjlmm9VlHz1YchLTNGK1nWX1UxHEq1AGTj916UHtGdgr
fckQhElbXVU/ZJhfenLMcb4TIjWOiuyIjZI8s6RD7FBD8F3sFoCjNBxEyZ36yGsbIEMpNsuFWgE7
oguj7iqMgyOgcdeaHNJI645ILUKm9GJ36Hl6tW+kMsQtwx5ggfUzRqdcrHjdUhuzU83tCIKqzp25
AR/sF0BmMY9gD86aYjsxY8/y1ItXvflR73zuLBAjdoCYeRZfIsMKvkNJPPardhdKAjtdpqbtvlIJ
TrwQyiJJTC+hQyy7keSnuftKJs1eIDXI0I2spvjqWbjgKtSuhXgWxrsxvOnC5yhcMsEtUrJqXljp
1/ol2hyywe6RR63UHI8moyrflvlazrclceKkspb2tQ32KSr1CUp5/kUYFFomX8ZK1vg96LnyltL+
lfqwLyUTvD1bV7QNZCyxXxHSa0wblooOHBS0ah8t0+yJeNVDzvZVuyjaoVD3vL891fD6g7kTyycl
hsR/n81709+yZPAK9d4wPZtcpXb0+dBuvtrufRFsYDSx8Oj1A6zvWLSTjQiw4R82ewoBL+qZ2/4b
jxoycRRe4o+J+HezF0GVcV22I6wyZxl2Jv9sKsdA630j2es8G0hAgUc79Rcpfnc2m9FWPOvP+g8o
zK36aAnhhDR3qitXGF31Bf0lc5c9hKA//ST600X3x5smbmnXn0myI13bwXI9+eUDNGO275z4fX7R
7tVeOjI+vILbsvpP6iXeX/2T7J6P4LU8YFnY7OpvBIPWDLiCZEsrPUCZ/U5PbHXuUHzeCfV2xQOM
cbv8Q2pkUauguLiMD0PZyRS+OyRG7V/U2hFFHUlMORmqVvnHyIRGesHOuENF8QQKSgSmeYtPknrK
gRckh+FbZ9rnbH6SL+WE5W83WsUtt4hYsI21SgQ0+NLZyqm34mt1y57jgf7QwUlgJ/fgNfWUAxoq
v3/giREuGwadfn1iBPym/taWMmMh4TJcbumRR8JCh2tttkyDjvNJOkLS25FkREi9y4eeXZXgqelQ
fMegeV4ZK29eWdxAnmcOEX7n343F7XoXrsZv80EgaLcX/xFixLGo7bDl7/EC3TWP0dF78hJa+BfE
c2fBHXSqyqfmwsRneESCzcGdj0mBFHxR7h5ylQt2O1/VC5TJ1tFeKPtIWClIBABj9xO+Gk+Wozss
+2/RfWO1xYWwIz/fw4r7Q1wxO/OH7DQuL5lTnsR9ZQMRz6tXZppMZoNLfR2Po8PUhFJCd0x//J1O
jLYBm3IuuN2p/IyRySM+ZM1os4osuGG3ulP6REdbvKH9rjrXV/wXVx2mRr1Db7k3DoSdaHZzFO7U
Yvxay126I9+Xc+qHb1tbp67BffPB9X7sTpuf6ryAjCKjZEsGnmW+JWeJxSNzg23AGsbWTsRMXoQn
0wSNuDgyWl6YTTJvWd3IxwYEt82sGaQHkpSFr8rFJ2l3R8VCtBlZGBp3ptO/5d5SbGu3eK8tpoz4
acsjIaY63cF5fizU08xCKb2t9hzfSOixKSof9Y/O0MNhcPZOguPP8lF6ojva0af+N3+1u/rEBoJl
V3UQHsIptPXndGErac3P2I696Afkr7tYaNEcSnLJr/f6ITuVhxoP0ZYvxIfC5Rvn0ssfwz6zuHRd
iih+0h1ZPi5tFhO55Jt39ExUjpW8LImFhlv2Qq7mY/gq2Q2Sz120Hfdok7kjWKr8m/jC7ey3v5GO
acvMReuv5WM6gtViV/ncWD+bCxZmO/FWcZq92OaL8pCdNTAGUdEdqT7DjW1Ne7rD8KjutVu037wg
/ls+2IdDgvtQPpR7eOYxrW9Y5aHtKl5MNqYH7FJxFEs68G6gZfWTc7pv7GmrWWgH0CQ5hRPdYX95
BFzakRX9UWmxUmSB5wtu+Jq/Zg/+opvobziYNCdztOvstl7t8Tafqg/jWOwZc5y6T/OXw5zh4Wzs
CKZ2ql/m7lZzn/bVPd9tXkMb1EbAUPywdmpvm71hJ39roMEutk2btLV4S8nmMCTCP+TyCgOEPTeX
+hbbgUWFSHWNwhF9RG+NP+PVtAfPsAHW/JYevqmP6pUHi9Fxv52uEuO5Y7ZPz7iHHO0biNKBKaIX
7NFPodbeJr2l270drmtZr613qTeuBur9guuG51jC1X2aKC5dQCzsP1EBfmTPZnst7hopnVboUmMQ
HsdosLriihmPkafT9vziVUlINrV4nrnpqVBZDT0N/jigk8hWi0O1L2tnnVb5w3s7nIzhQe4Yg11m
7MErM47Ynw7xv9LFrf0MT/h6YSbfKJo3lnhhGk+LxR/8zL67g7o3jG1zCDx+W0xzT8ILU2EaZuIx
EKizUtiNXubx0bV/8ujIMvtsLMkIwl7QKLTfWHuN2J74Ps5sO86wNfnS74sTe7Ur2BXjR4r8g74P
9mRihC6pYlwrgFxaDy7R4uNxbx+p7HI5GB9cp3RqE4AQZGCaxcquf+t50QQbbZSs2qov+rjtCc5A
zcUxRMYdVuOQ2et+OGg3nrXiEO4lZF8Ocg4RjBJ9HQOkP75OOBRhZE9/hl/Ywz+BIfHgjabDz5C5
DItXGZM1Wzm/JoZk28iGtPXNQ77jYtsO3+YuQ5T4Vb5ugEP706O9Gj7ZirGJImaX3pTWrvYNzS/a
ol0OKlU/6YZNavkFjzxKXo48+RUhvQc8Gu53fVpHf9webIXB57cW/JCIh5ehrS3fFfJDtuzdnMVD
ypy+MU5mIEqN7IZfHIrMuT/Kc3Wd7u1TJxuD39LGlvkzwlZlmHMiq/4o4DJC1/5dvEuH5D4yLt6N
vA8yr/4en8UnrXU/7LDzm3/9L80iPniZcW3nIVpi6m5xMbSEfbg0vDFKG8z5eyRFbq14huRMiZ25
2pqlcOaQ45Hxm5fhzJXB3HAvW92TNok3dbpXV5N1xZcmsfvaylQU/deYbWcbcWp2zR+qH4YOggY2
A4gz5Ee0/qU3Aqdy1YdGStvKTG1bXEpSEU7jW7lDUPcWKFvtXFyii35t3/ITqza2ifkbay5UL1Pt
cp4y3hOv8dHILPq9W3eb7HDHxCpyVZd5zSeqlX19RCyMQcgVHWRBmjV7+bVgt7wz9zziDrBkZKYO
MOth2lXu5KaiJb73B+yX81o0bQk8oSJ4y/x+X74OL7S4rz3XIcGjXHwPyX7nprktTnVULhHrIkfi
2Fy8kdpxl/JYLOxUZCLmt9Wv+Q6qJYj8GbXWS34zgDyRu55a7QuXPPyfC+O/bUfRMRMdvYOsj9uE
ftdlVrocOZ2ZCf1QrO0ED5Bq4LJx5l4pT4RVr1c3q5ryjfrGZpjDkSe4vA++5m5+oHod14wXLHyv
03nzyzIGOdcMx/Fo3KJvDgfNVokd2qYHqNVWd8gcQCrIZ6hynxANHcWn7ZI31Byw+9i5Xys3t1QU
yh4PwvLGSABmD7RBFmZkkLzGe/KUPHro2MKtyXl8MKlWdqViMwnImZ2DFdma5IRt64Po4jVwuAkj
V7h2b7jhka+hm8DvAHRQYpG+hWEvvYdrycFRtsfb7EkkHJ8C5OjblJOPwLf8DR7PdrT47/cuBJsX
sgG+5vXqbC7YOw9s0JBKUmPAOtvyEMLu4jtyJo8DJCdGZs3BpW9gqcoQKvghBAdBpSTt29/4o1hc
9RsEkMChsGTfAaPCFdjJEhQ9cP4izvxn2bqnB9a+BuGwhs380qBiZzbfHMzejtCdiGwLrGFyJ+PI
wBqG78Ct+p5Fe6D9LA9ZNMU9Gjwr4UB6G1mZeM2ZKXFXuEQJzx8L3Fy277k1/El/Je/zK1pFqCow
CvA/VJy8NGS71S5AwDYZS9F1YZrNqyGxNVpTe/t0R1jRjbRe/YOys06OBCgTydETovqCK4DraPgK
qL/xvX/AXI4rf2L/jvveUO7491ViWCGCGpsPsd3H6KYj+nglo7LOfR7ohoHaHJR+j91IkWAy5lyT
MhFem2nfNMyn2FtplbFlal7cIvPETKQcmVHj7GBxAn5Im6QdSa1aeB6LWzC6/GMWfw/FD/L5mQDO
4k+KqCZLCwdRJZ8MFWvdln91Ri9bKw9IlThXj0l2jdtzO53j+aVcPpjp7LLCi4W/VENbZgN+FbCL
14K7qbmg2K+hFGeBU7+bLSZ0dhAaIdhksGkbR2ORLc3Vz9L1bwOMgry9BwyE1RB9QQZBRMrdFP5W
TTJnL/ytwpbanO/hpEMvk7Y59LKB1SHyNMao6keUYY5YrjI1UeuNDe0WFp7uPLAI1Ei6K8XmUyRK
b2umU4TVJtMZWuEbUUbkj5qZ/Myi4Zdi9TSV+rksDOoaM0emhCAxl0jUxpN0iMTWV8TOlddxKcKY
UCZKYN6QyrohqXxmbtqaGK3aYdGQR6AtMYXqrLTgFecU+abYK7+iARHMmBTBAYx6A6a0ayfZhTDF
Sxr3wpk4TeUvU/jTSVadC4ikeT39CiL4RCHGZBAFH5uqfS9EopmF7m0ICG1tNTymkVzCQJFgVOTD
MSFLtCJMKVYQvmpag0wx1r+MXIdGuhndEmHXdlIXcFBzx0W3QdygjLndL3Bto8j40hu2YeKc9hZR
Z4VVD/o9IHMDyMnAnYCpTOsoyXrMITNOTbXVvoWxXSefElpQkofi8Zrx3ePtJ+B09EVReEl0bilM
c14/4+dqlhmhScB1vAkSf0H+OpUb4is3L6mafecy05AgVZ4D6ZFC0r1o1XxYgBjpScjQTwvQh+rz
hEKSM6DECnfOIr06bPQIaN7QEowds64yTT8lYS1oNt8JFmCJfJVJGv6pyvieSgOcZ5EhbiLc4fX7
ZstkJgcNs4KAJpRF6/s3oMIOGSSFyDyypYboyPw6erYaPuIFvHAnSvtJ+6v4mtr4bwjBzHOhC/0K
o2DWr93LLiNRN+SM6i6Ryo1ZgufMuHB5qBI2YmmnMXu5zhr9uy5tM1nZj/FTCYlOqitvMAcYnJ89
cWSx9i2SIdNNpjdO2meIlFSDBRYvNBnsOEPxqgjPfMNV2Am+CMknbU3UkAFe+Br7wG+yYUyAU2Jm
w5G2bLTqlTCLy0zjV4lBfpY3YLY2vJdQUTSD16N0kWcT0x7DPqQR60sbdyP8F522ERdol91m1pLo
ITEAMPllioP6ywSQrSKtNJrFGhIS+Yxwl6WeHv6rMo7wROAUru/pPFHynPN6483LoZQcia13JSJA
YmZQ7ROsGiI74zB4bzhSZLYnCVsTIWeGpX2BK3qrgxVNZ4K+C+o/ZZPwJSxYEuSydqu6vxgpfJk6
VsodyuaPOkvYhmwunG2ndpq9ZhZOIyH1OOKSYy7UF0UXrE7uDknb7iQtussTWlEuy5DwszyPPmZN
fiCGdDp5eq+k/omrmKOb2iLbvHc1xu7i/8wptgzcAYy5XzKVVOMRMgPA2kOBc6otRPKosVVPh3SG
lbjZB9QkAWDCoNcoig5Fc4YzrBavCyxxc8gcFS4oIiI9/J3piYT1lEBqmkXml7GpvwxewN74CXEP
aUAhyPQ7xyoMLiob1IqkcZ2kgPd/SMnvo4CM6nNWX2s+QKbdG3IyMQLQFIO2VbUrhqq8Q6/CKjsV
PifsRoBScdXs9ZTfIfvoRV2uw0rahX27UBwT8834tafLpH6pImNnCGRBDzUJekzFSjrkRPJqg3Tb
2ot1XH0wGbXi1GDTo+co+gcgOaesFPg9+4DmJlB+g9w86IgNRP0k0YhkrNmWnnzjn6zEaswpUD5W
TlJD25ZOwy5EdphOPScw1XlzFtHmxYRrS9JnwtXaNdy9OaM2c53bhm+Vsl6LN4BBQqJYdf5UWAlQ
ieVvQwvEghaX0aA+sGm9iAMaipqMdern4VOLcIJ3byLbAoMs617kiY32hN+wQwTqeZnpMorjSNem
mKhtJDbOrEJzhcyZT4l7TkCILCl+zsoq0x9JijSDsyUd/8k6YGXtsi5kK0Smaz45LmJ63bBmMpEx
XOleU5wjAsWtYPRPGaCoMOY7RaKQyKBTs+eY7kXkZ1P5KpHGGJiyl4wICkoMrQprErAAfgm5qk2+
JKaHjMLk6EcEqWskLyMlw6QNyPBPAjMogAzMwvcKXZ1RNpcWNuMUFvjiAESyYJzK60wqWat/y4sr
oYYTws9YAWfYnTcdOIv+BMHVFmuoY5uPbAot/ApQNDTeu5mBVVovuKGX/STillNrASoBQ9Vq3ZUE
g901hI0Oy742uHFYIvb3PGmu44z8FJ9IFUbPjUr5JOjvstpjZasQVWjxKaV+HHoZixw2qjPJd5xG
AkRBYxtUIbaz1OpGieV+McLnkcNjWdHw4GBGkhsnh3La+FU6PiTZ/IQo4Mb5ZtmaOW7qMmekEqEa
K+JHqhZw0HBpAvRmGYn3w0vSACrzRz2S7qAZxCVHXlbNR0gdd7WYf/q4+lY1ZS8VnM1Qu7fQHg9G
NYjWaHavjYGhDYebGtbvUdp8jwHtpKzFjkh9WcI16egWlvGZonZYaa0FARQkKJDhIBatrRGfWDE+
guaBeKO5whogvvbVRBGEl/fWwcyqIiauSRujwD2SIYb0ZXUK6WAPJQXq5g8dUKPQ0zUxqHo4Rnhp
z8NS8PZ+a9Ffo6inhLVuhZHenDTMsJRh0Pe76hNULYq02oJnQF9sjVwinFkFD1GQOELuGYQcZZuf
BViVqLxOGRrRjtOKjqNG74ElsrupfIGhM3f+uDKxdoQGk4HR9U61eVn6u67c4uBfREoXFxpYTZas
Gp79PfNaQMBTiP8fQRawQImNMWs+X+W9XNO3Qa/5qekSLx8gO+JASi41JmENXBOaIxd037algpso
aRGJLhfQHHynALaCoaDqYmmQvC6bc6JeQibOVEzyBFH6MiM7Wsx3UEWBAq2I6OQ1dH6cXssQXkFu
Un/s+hko6JUQNqoUa6hQI/ttcCxMlwwGrBMlO0YkttNrwaFbsIZU/fxDz30A+GN1TE0ItbuI63/5
bvTfpfILEK109U7N+BBlhMzw+AtNQRf5dCyG/JigD2o7oXZU7ZKyE2CfoLsqjJkNoCveLF13BX7O
MLQ2ym8Mdx9pqeSyLFR7EhFSO+2PgXIkBtw25INWvhFSsO1KIgfMgyq8N+otnfH+e1JHttEBxOzY
/skMcYuczEcUL5GO4BWcUsHjw8IFSpXJbdwtUNXSFVVrrtVqwO9G20nTYRCeeDFXKvPsjHyJHJgz
Elxt9BAdLdSVNUWPSDHE6oBDvPqp0WfSUS50CaVHI9NCW8uC3CrKi8TqID3GkSfTPOXEn5LNiOUb
P81XC9KwYe5q9vhwVYtcYwsf2XZszm2m7miZ2CUL078xovQPznGIVXmtSBDdkHyr8yyA65iccLFz
+TWH03po+RgU6vR2UFK26PKUPQpDnul+5s1j5NfawnQetYMxHkRtBZcCS6aqyR/KXvxLnhBPghfE
v2qE1gaC2F71o9PyEaMKOuPiMVNMVWesHPMZnI/MhBo1BfLH2ksXDw6P7mGuqumhGcHnYJeY/fL1
8LFVd7miME5dxI29jwab0tKwNn+5X7zj5SB5FPUeYIDEHqrb+K1ZqY40zjZar5MefB60PyxEOR1k
qohnhekqdkm+wrmwCXEkbNvfArGLRSeru/wRBmkbvkYmr4A1l30L1ww7NdYgQqG2jekG1S4XbEwM
JNqdMjIFsI63u/kzvPZn6ae5bH4BtrNAfotP/HaElxKRYXEh2+1F/6t6GNTMf6N/CJfIoTqixUQU
sVygfXT7/EXhmnVxG5k269wPyLiaJV0laJbMKI4ovRkJzwtK+Se77qXZD1Q7RfYUhEu+sdTcrkir
1FyyVBe0+yTW/43EE4ifRerL8jErKQO3huivMCvK5e10krG37Uz2NaQG51DoXFbmobUgHWCewtD4
Seh29YlYsBNswpZRBpnbVTYwWaDSJeErJ7sQ8Hi9JQkqBCTpcMiGuUfKICRyn9N0RZP6q+H93EB8
RFVqlx+RYMfpsQhPneY0qZ8UriBcG/FC+jnDiJSTKXCRaAED69j9AtV4TJ9rhcLKLtsD75PpSUQK
R3Kwz3iu0XSWZB9s3M1T0W4Kh+JZnFGlkI8KbNA2PQKpKSgT4iZc/S8KXd4TFiiwbf/j6Dy2Wze2
IPpFWAsZjSkTwExKosKdYImSjJyBRvj6t/EmntjXtkSwcbpO1S6WEdHNeqVBOVxTBeFpn4vf+4f9
j/iTT+2k7KsNGlJGABsRHUEp/Eyv8X/BnTtX+x/TvsCCb9JosaYks/QQvAF28FEPyar9w7DJTY32
P/KD9t44dE+Drm34fsku0Na5gTGXYwRfiQKZ66d/58RMDxYrhmfN+EIF+8vMDJ1u4B/tm6/6j7ej
hXz/jL5p2vQwU92jRw67/7/Ij+71rv3t1RVWXijrN/UluIKohZV7wTWBSFd/Tb6xF9j2trQ7qvfE
L+jlXfN/42zzPVTajJRYuOVqZN2HffGQ3+JIFRmKuIvDY4UBkHOFOhqKrcenfW334ZlgAaOroCyP
f/1F4/d2ZlHnvhg38YgWniH7AO2ekjNdh77h8wdwvtSLaEpFI02iDLNcxDz9anwCfntHWeG/Pp80
f37BWCc+yrfmnP8NvLo8i/wD6j3U0R+QfY/i2G254vkEj2kXfoYs3AoY7cOq2/Kr+Dc+Qk85a+fh
abub5B+fqPbq4v1md7cHF3Diqxrc2h1zRXykve/OFBJ9dy/cp1x73X+M6K8cCfMjY+s5kenZmn6A
gdQ4pg+HdysXdx4AnkXzbB5GrmpkJwg0bxm5Mw7QDd9R+YMDDZ2Bpg2whAHLTd+k6+AgbkN8suY1
LYm77ODcAr9nfVUfmrfqmp/52Y9sDFoODvytV57OBKBGuSJ7wymKDxU395VW9H38jN7Jxi6W0+CL
ZY6O4/swneIrKwRlHR3bedP+QBiD6X/uvu2nggGU18UXXU+zXz2RlLFvGc1O84rv4ZPQcYS1uN6W
9+Z3wTcfXEJmpE1u45IFXGG8js8ZFWjws4Nz9FvtnEt3FTclhYO1ZhtGtxeFrTzy6ObwAmdno8Rv
BlMaWtXv8Ew5uDhq0dsptXhELzgseqpvacwOcLB5pGg0kDirGGStOKCdorbayIyVx6BqTJuwfMGH
VRVv+fLgIHGsqumlS7km+oArNhTk0q1UTydgNfEgVgaqP9Qykvm9ds/kuiFSE1GSJQ3s1J7r+hh7
U/fFll7V/Azxjg1FWO9UHAgPWrFXkclRfEjFI6/+ANoF1UhcAtbWDqfOLDw4MhsZ/8CxVZH0Cz7u
bEM7+hJaQ4lhkZtuLEJJ/cWO/uTiVoFp+i+c92Z0XVjBUsFEt/ilPbs9W/R/FzhJGa2Qz903Vb4a
2gM2u5mfg8zrs0+t4IzgMIzOLQRuwHJyn9vXmHRAz1tzbF7qPmEc2WiI1ihkK7O3tmOvIjURUmMX
xP5mMrEU/wfX13PqekNIeyzZQklGR6TcKr0Rkg1Z7OkaJUY9+TkcIqwBs5dAqZiGzqbzARQC6+ZZ
cV+aPrn0NP5p3UMz3iDRpWijRUE3Ni7tFPylwa1MCSJ8GlsZ/sBrKcajo7ab3Bg2JT0WQ4OreOKW
bdTkELRq3f9xLXMyb+I213hWTcJ7H3cexUTjB2UDvHNDpjVc3ORxtqja8VOUmMA+heYrLXT0rT5t
G4TMpeGA74D9rVpvRQR8yOuZxNubmfgGwoXKGz1/7e/ymdo+g/iobmNWWGzduhE4H71HLCLCc1Af
XV7GojmV2l2bsZiy8Fs4bBF7Y4PTswTTjk07ZuUFrJwa12ji6CuC35lOiMjMNwM/KClyzkoWU5SE
0wJ9yNsvA4a6lW2qeN4Cjfc6wT3cKXzVpemJqk7qrjktn2FzqNBt+4ti3gxAEdh7m2IT/Cx5i58p
36Ht/RBDBXPO29racysMNK/9N56IAcECJx+HNaPM8ZR43d19w1gfoJ0tiolnLC0W6+nY7FS6Wt5Z
XfOFq/9TPileKO4kp7GbTuKVKTX759obvvQTyyoujDfMjuRp+R9P9hEAVJZUzEtA91+i11FZjx8s
DACsIE4SV6IyZglorZxLeypf+0PyCEniMccdGabwgdX7zut9NMbYoHAbAvm+nUj/QnrAUuG8jx/k
TvK98mKgiJPxeYQ6m3R2h8l9WZj7lccYPl5U39qYdzKHUlnxTgNvQZ7Ssw/l0TywaSGvsO0tT6Xz
5tLvgk/pYdAch5V5n0/sunAnFoyQRBoWgy+Lg5lJoDiygwIReQjfyw8MS+kzvBj4bFfjHzYCAADa
JvnSmYfsFYpRGq/Ve37CZdb+sALOv9zFZdO9Sy87L5VmeNbQaDiJ9qTLiz3eP7y5PQuFo7h0PxLy
50VsTU9XfQzdLXnfVfZo2x1vDrqgWlo7v+KDeevIBl2Rm9mYNuTQp3V1I7rpV7xf3jnmZh73O52b
AJ4SLOievYUPqr1yVqWX1i9OEBTaJ4+E45mv9k9+XqKRMOJ6vBv6kxtgYu7cc1Fsh0/UgG5l38kV
vk8vPPo7DvVYErci7sASjZfgPTq4bwiw+ll6Ma67VYjnFrr6ZviEgo8d2AuOotxkJ+WUvDlHdE+e
rnLbjevgwdh/r6BaXLtLsAtvYCS5TO7biwDHsa5fzXPKDPCsLjF+53V8X46Ds3WgYY5sJZHFq4Tv
8EUXCICiHesqxa/Zzq/0/9iI00y4DzYYcO7JTeuO8lWl437dn8ghUhN+/v9v4Uvndo2fqnyMe2KZ
3Rr9+BD9IEexQjfvmT8hg6/bwzzAQl23xDaQS9IbE2j3sCgfAjbN2PNIjCM0D3jYRkVAwesF6+Vd
9CDCmfzJe3bJfLy5SAVAx2q+inK6G6V160xqAZF7IsZDC2BgWYuLmGcvJReekGOIwy8b1M1QmycV
V0IgNM9Ix0dtnuPg3lbKLqqxJGHSti3uiHGw07l3OGV6UkBZiRATuQHNEPee6N91WJFTuddJcUtA
HR3j4yhZosqQYR9g7mA0F6E77yLMdkGFnSLlSgs4rdxlES/XVXOruUbB0VoWoLbYVsiPeDmiw0CU
EhAvcUJHy9gKfNkJNR88dcmuUTHanuIBht12AFqHryj/jEo/tC595pBH4JDkatVSSbLpXxzh6eY9
waAV5TvJ9W8mA+BeuUim+TbmhmTxittMRbhLq/eyQf6tDk17UBUuSEdAUUa7j/qt2j5I3lf62kKj
A5mi8DhVG1ErRONhM/tpfCAuMFio2S+qCamBxoqrzK6iotBEXqL6MKqIFYfJJp8HIHutPzBXM3kv
9lVtDcujAWfP/dE85uO+XLhq9xhvF0ZGUOfByJXJ2SuOB6lxWwWHpRamDXETe9iqYQ3Q+jqxBuC+
i07bFuwLOC0JUK+hVWSBV8w7svQ76kcBen4Ci3CzHYMklylCfIgPOkOSS7XmCXuzmS6JlnmpymYj
L9xLOwNcXlnhd6jdCfTULFzznEqNo8kQ73ojqgNmG5SSoXlmyUkxyAMSrTLqO3n9CpLDMDxSXHRU
VaT2LlZ9lwZYkdCE4DvQcXe9iySkGThMjVT/7d2JHoluEwsYwEVkeunSgMBGAU66gkEmZ34v6zPt
Gusee3XgstoZc4MdS0y9a3JK6G5/wlnC/qvprGhA38aQDLTa5gc16+8463RaT9vupx/m6tkogPZD
JXR/M0oJnm5QNvth4FuRDG56K/WWKo3UfITNFO9lT3O144SQC+w2wDHLwndKqr9kmkzy7NJad8IM
oVFPTOeOFdIRVpsWIa8qLz8p0Ak8daQfrCmnmkgT+NClRdzdRRQ1vLYjS8i4arTfMe8bKn97au00
hsReNclwhjU2mJj4VpaqFNA5vXjruomsfQlFRKvj7jbmJeddrvQhmmZHYYSm6+bJyYeQmKuDw9px
ZpdIZMaJOZcR/HkXs43hcAULRp4FqzNosY3VaWYjz/nf67PynufaonCVQN4QAh1S11kffaaJzGlf
HNr3LmlU7o2TQ6AJ8h+ahe3QTR4XRxBSDolxE4B864h/cZvxmnHMSt3HOT2H7VDQJRfOy3o2VERa
eJbZ5eLY9SU6mVXq18buMOWgVjNpoljxKhUITfoY35PAzW6ZQYWIrRkKhYqxkBtgM6YfGzWFjQXo
hWqk52eIodWPiVa8qrlEDsl4saddLa+BIAyhp920r9wIwJM1PWbYa/EmsTlhtDwv3/oxdriUadyn
phR5gzKE+hh1hoqTqi/KTz1LIeNaaUtE3jDlIZgdiA2ziqexMXMu1HpR/Cj8aLxYjDHiX6AuQKas
GiSITIEMFo9TdguHbhmBKiDRepIyllSqy4Q9OclrZ2dctSqD8g/4HWr9r7GUJRBpOn4LcN4tVQYF
rXKZGzKDOwp/ofWhDvKDxpPJ4BEH/R4KiiCkzirqvQ1rBfExg6Oni56g78z0nGe2fZ6KNn50Cdv/
Iqh+A3X4mVPFfoWFr71GFWmbumFRbZT9ixFJ/TgHolfIUlZ1vqFDZ8BfnnBaFKm9AP7oTP0qTFZs
s0aXb5N0MBlGhZ+VETEpVX/Stbo9ADGdT4ZrMNMUCURVcGvxhIigl9lWCMGr1DQQAKOWXRXIQ/2m
WFVwL8oKza+e6+klknRytmpHh2hHCjmYYSaxs4VFOLBehFL9wWfHVkaFdr3PFPgmKMgGSj8lOKlL
h3hUuQF9oRlkqGIKKd+Tz5g6c5q4sMhGpdvtqnTG+QXFZqQQ7U2NAcumAfB4Hn9edLlke9WpFhWd
Ldq31iNoBayVo0jVfVO3M7qjJ5SHsDVm5H2RXcO+iHijN5RC2rq7LXMdoV8OSnKM84GcuazM51QW
+vesVFTKazbKG2EUenvravFUu1nmU0XE69GWWJd7hdo4lYPiRmd7eHHUbDgPiaMdcvD4kE0I4KWa
Kz0lqHEHUI25zsdsPFQ2rXGtLeTRaJT+QgFf91bESoInrzPco+sOPd77iTwhiCzcL4yrgU4FG+qd
BaMGutQ2DoA9Q17T/bqM+BZmeByxIGTHxolRSp1U0Edmw7ybWqmwII/BboZJebdoAKQJxx42ohfc
+JoWzIQ1lgluzII9WMtqHrZukr2oritf4a4NLpJEyQPUYCKpypKBoU+WmE4VAcamWhznHqETR2/L
l64qw4s6458J2A5vRrZoL7wBNE/2EOGrilRukPbqPqAtdW8aWmke2BMPIKukeS6q0fweTR0Lp+uQ
qR7mcFvk0/BMmomnuowCB+26kVjxDMHcWTrzizTm5mz3E7DZqcAnlVopV6te80XXCoFVAy+IVbf5
pc7KeAO4J95bGqT+I4tm5NwwjbNzPoyoTCQpIcnAk0z8vMauNw+gH2PTpE2hUhsfH0H4NZIvOuij
/hmNWbBNqfnaTuqEkyWQAcb3KK4JCGOel4YJJEOCiuiaNr3y0YUYjEzExAGPAvNxF6brGugjw/EI
BSFQaV0PDYoGxSCMkxOrzq3Tp3rATmfLl9oKca8NdPnxnaj2Tt5TcsZLgkGwQbaVUyCw2UVlDAac
MgcojBWSXZ0pV6OSNnt7WtKNtMOKgItkGsPsr+niMt3B1xr8yM7BfZS0vFlVGd0V1cbXa9Mr55jB
yG2nA/vCKySEejWW5gc4o4VIYwsUoS6pxq0uo/Q82pGLsyZj3Tu6lX1kykUl1+A5O9BE/Vm2YLIt
ATnNTsGkhdJiGZkOOkudwMgABQYacJGE1gLPjdpu12YqicEcKkAuKYFcg32HNuBM7CtXsJu46Ckp
xBsZJVyXAQLjkE4V7DVxY7PvW3wQk0HsNqrhGqtujuFSosgkeK1OQRNSMgyyeSfdsPHqBmgv/QIK
p9SE5U8fWaO6Kd/KMCNmNFQzuXNsLDFyWy6is+BPbvPBIB4gw/ZUyJ64eNlWJ+DYfDVnunppPR/U
76wMXhr6Fh6BrOwffur2s4i0aE+pEEqlxfwdMhJ4gcaxXqs9f9YQLA5dK+Is0qYxWbuDjkt3DCeu
5ildVnxZS70G5tpHjyYpLMIv0VAftcaN3vUg/K/HC7WebKSINMv4p9Umwpo2Tl92lKoK6KYBP5Yl
BuLTtpOR1reBjszxs1UcrnqUEHiD3ctd4ghU4qQByqWr0n1Q3OQeGqP5F1W9fjJF2fqmjOTJtGOy
WL3LwgRVxA6DR5Mqi27ZyBh6wGADYh9z/AVy0PSNNjaL29F1+U2X3SRPRpXIX73lu7qutYySmxFP
yB9Gq2TrVs6/JCLf1g8D1DRVWmJVc7xcjHh2Sz8Ag0QKMKWtspNsflRISUlEqqvjgmFucHzxomP2
YEmok0/s+yo/BbPR7syqVG9lCXaOBV+cebpLSeWEjwr2o8HSMx8ppVgHjaZ7ScTiU28jsUdmA5XO
38LAGVqZ3LejRZCmwlZeJnl/HfEhreyKHkmrKYc7HGL9Xutd7zlhkRwcOaBmJANXkSaaH7zYmEv0
PBkIcA0T1nDMnT3Hwa5w05jqjCTYqqblbm1A5PAAdeUUuHBIiiQg22c54pYULMUAX5W7Ed70js9+
2SKk3T/NHnvAGKHlzzFaiS6sgU1OoXDSwauwp5Jf/GTzJNpD+W5mJWisYjT/M5PauFDglXs4d7J/
7YgqlJmhPLeCDJ7WwrISWSo31dDkB5cXjDe3Q/dmZxOyXzR2awtCKl6n0T2rjpYecrNNj1rFYtXp
B5QbOstbhu9x3kWhDsCYaOaHPZDVCyivW/N4yNdZG75ra8CbMrjas1p0M9uwtIPVLNcck58LQpzz
VCw0wVoX2EVnWw8p3HbbbdjQx1TrMGYaBTSGkZr1ZrB0m1qaerkK6JRT421cJ6WiQRAbgivHB0aU
BJ9ylbLT0xM6GsckVR7qaLj419rsQ6aUEKaaUI6jnhb3GRjgmoKL1xBjzLFTI4JixWLCzSblqFLw
umsnnSt1ndnmR+9G0SfFr+NbhlHNU4RwnlE80SIeuoFfA6Vn41fxUckRJ2435pPvVlPwN+iqCrwq
DSluKHoYQnV6EFhjd5MjHVT2its+ssBb0Vg0C+rGwNpB7000WEdl8R3pcj0VCXuyqJLm0w0T+1rM
FtzjiP04bZ/cfIk1Kle3bNpd5ubg/+ZcYFvFEaYqM5dHGxAsKJSWXY8aRhnLxqZRXgoLZj92jNTZ
tu5C1xPVcBx7fYKKay1USmPET0FW2bXq7hjVeFMTKw4OttK+T9FUnYcwHrn2O7MDhjuS+yKDnhZF
kC1VzRx2YN51Oi4zxqhpKH5KHQIDanYzFn4T9jf6xQZPNjEU9b4exZ2+swkGRfEri0bZDs4sftMi
Cz0V6uixiQbtkNbuqx0o2YvSW6Mvs5JrsMYb/R53bv4ckrRDLXXxVVVcWGuU3O6viboI064jUOPb
Mv5snATuAhfhb84WwCNqUFwCbmEfPDrzxuEjJehgDrjLzCU6Y+byQEVldUooE9h0XFI+jax0jmMZ
s85nsIec3VYQjNyJrGoll9WI0BZtr2d6Yvdh27faqpO3iCtXz7O4s7o4IvWsBW9BQjZCMQOTZl69
us6aou/HPg8vZuWyskrUZjdFKjSPMZyPwayhZ1HpCaIjyT+Eqc4WO1B1fIm6cvy0BdcU25hLb6hJ
v/XmAlOZDA2dzQw/ZtumHEdSxA4lm3VcpbAiizWskIGO0la35g7mGuEkYWt+Y5ZUimlq9BcGMT1i
cQsCyGi6//jYDS5bAKvqxmAF6PQZ2kudknZ3EaIbCx4vJh66VW0zxIxW1J9mq6R+os4mFd1h+jAq
a/5RtGJ6a2vWpIVRwTe3yvkeWCa2HW70g4VJVQUiM86SlahdwuvSgnZ6zZjmD1Xv6jc6Gy56ZY3/
iTQPzgKcLvr4pOLjZWwxpp71/8hkq+9sgIw7xK1mW0NrZJtGefYLz1iLSX7+GzMMXzB+CavO1ITo
c0RQAgvtqYzd6cUWOWtItYgoxAHUIfvAOQcyNj/zcSiOyaBFZ0eVmp+UFVbNJF96C5gMrI2Y6HUd
aLDfOr3THFWj5xDocH4aJd08jTU1X2KsE+j9i43YCgJSygaMX05kZIMJ/geqvyIc/UcOffgGANv+
cDvLvfZdCMBnsW0XrazfGbIsr60lKT7XsVz6iczyYQgzvqgGRq0swE3lmkWzG5o+2tWpOvuuYRGo
AdtblRtFVuCXRJKVn2JoKyxIhfHNeY7gUpNyr1PyIXVGwAKwBLpyp/HCxQNMANwkt2s62u80qqju
GT2CyTjY+2YKSOoVDVV4pdj0Yw2JMOyGp2JSXZomzPgcv4DSCLHjZBM81e7M9tPGoNR2LJ/1amK+
drIjJGv3z1Yj66G4en8MRNMQcoGIQRUYHZh8ynBwbJQ1VVOMU+aGOaHXbITOsQBC4X13LL4M2tmq
zv1JUss4IkE4eyofCLcKl1KN9ird6DW35J8RN7/qrLHopcKtatIBkB7embnEGeqyOLXT0Ms7dV06
/W5seD86GUWTELBXqgzJjRk43PC6wLsajfQjnx2W9ipFcgAoqVrF5sHZtBPq/EYRBINEM57sZgKP
U/X3Qum/Sxe3S2nvnJB04RwZ9zLrAc4NzBaMUfVWDgndWEObbm0WNRq6mtkGF5vC+TZN3yz6AtZG
h3doKoJrFxc/gY6xlQext+ZXnR4cW+MwUwQ0GvWQgTHmIxxPSjSdwCoAqDN9ese2ASEOq8H0aSlM
gmIvbLrYE/KYur7TnHpPduEtCON95yKOVdpHb5M9RelSLiN2xVCBfmG0WCk1miAwTOjCixXtnM49
r57hJB3sni07hymjvD3FMjVZHWEr1lwRMMRA3oIqf6lzYosT6zfWbCYL5YrvqNEb964z/UKtj0pG
YtBpkNZdoJ5YJxwvijViQ+BOqCC62CPHuxHpR7WaH6lp4StM1oFtPXEoelxq1u7cvZZc0QrB4soh
UhJNux7jr0mIDcVmh47QfzuRWIMB3iN9McEu3pBguNJRsh1iec2j/tCq1mtalr/CCm8p5oLcBnyl
V8hSYUjCNCAiahLHdf8NUUvCICFn1MFD1VQsPEsX0n9G1K9jtd4bznDSw1uNNUe08OxZMkYsFyhz
AFkVRr2n4GaqwBdj79XRvyMFrBkG7sY4dJw2tomLkIriGyDJlvSGYndnFXOea897x2C9SZuHfEO1
AKth8kVwNyP2iflTsz5a9WkXlBXhVjwAqlHyUye2wC6gZvo9Fe1y9m2uF9LZkiNh3UVBJskRDcEh
H//G5rcBq+bcs+IBMlJxj4JqB9qPoxDeqCn+NRiLTCxNXW18RUAA1QJRhFaUrAMbSeumms6eS9ls
rv6LBY2aX3qCEG3fZ2Bg5N9B0BJ+y4OVnX0zR2MYu1bam86WIEGIzrakq3T1paTqgxGWfrzqpwRs
Gv/U1bc9854Yr0lF1mLxdVca/g0Iwc9UZ4Elq28mE79v7U8dtiiz/LZvgo1UTC/BgRcS80X9ZjSh
to1KLAQCl73VmP+nxB2fPjMTREuM5Kg1B9fqT1qAW5ANcvkVUa0egy1jwTq8lLBRGIK0D877VUyD
bzVWzNBsA2DVjRbtQ/VT14ZzQ3x+DBEMUKWq2fFsDN7oXomO6wy5Cvm999HKCLKx6MDuaoaXaIT8
9gQP7pHI2WhAGGWwkLBgv2QLl/pbYOEIFLbTpnlNoh9nIGaECUJcF8rFUhbQDQtZHlo+Q1dYfBuz
figggoTscUUZeHqeGp7a1yzD3R2TCd/o0OdwyjmP0DHbpviba/MyxRB/iBadQz5Oy+73MexhWwzf
MdiFINE3gVJ7Fo47p48vdhjTPcpX2Ql4eGn7itAyUt5GqNbconvedgGUOJP+BzdAPcArQz52nAj0
6NYhd9mx6sPFZZIfZmOTq5Zn8VpGbX80lAwahLMA7G1y5KVSz8k/qWc3FkdXJR8L8TfBJqytBz38
l7sa//3U+po09zYvhD9epviUELx7fPtrZnRjKyrbPIYVzDJ7EO+UwGNfszqIO0zQZMLNr6iFTJRm
JneSmbNSqxVSoSw1gMTOFZnLLJiPFBsvcnGYEBoPOgKzogBqHdtn3RG8LW39zdQWk6gt8VXxipSW
4ayUKWjwm1lHu2tZYVvNZcgoGQylWEnJ2JWbud8Jh01z3eCppOpgKSbi5BthqMUZJBBRz7B77e9J
TXzBnaUwyEFH1l0ZQ6+amKlCpKN4NJbI0KMmUSgGTtjIsdBmIxdiJxeoQIpoHxY1fPTuHpQg35ru
Uw6AcKkYey8c42xU3SGgc5D7J3R+I+ggNoFxNKT9U2rJ1Q3FrZuil95tj9KihspIOr8FExx3rOFU
w7jpibJP3HQbcV9naPAtpb4gN5wMB2dVTJUz3ZxOWePwrMhhVkH4DCCqDoB+VCP5ysz8LZTGe0Lt
xmosOs9WK9/oSC0Fo2+b8YlOt40Dmtaml0Q1i6+BCYNntLyZMAoncgdVSqzILjKf2uO9I8HcMkqt
B4ybtSM3qTGdpcRkTk6og4bMK8XFd5oKiIC8l1wZ7AxevRlLz2QxtegO1iTaKq0OkEuWvY0h+5Sy
eo3qsmcMsPehLnzBY7VS5PwUc8lvy3gr9eQWoYtxphgFYqyFjBhs9JEGFW6+fJuNvPrFsoPP2gh3
rF929Gy+zX114G5+nysBgA9vsjkCGiacmaDw2rr1Oqr2KbUIiGgUSlbuhYpiz5DJXiZAsJry1FqY
CarIy3N4cgwZXLH2dl7s25QCngLsTDsvFcALOKAN2HU1j8hFkZ0w1dQzUfxK/ydj58zwt0M7+545
gDJD/2GI8u12egRZ6LsuW05EoG2bZU+Do8sy6o0baIcmwpsQsItpgbcz2pfgdY1mwe323Z9w01cL
Ct8YqLi/53ul8w8K3vQUbVLFTm8BpU+H1IS86WqYXLSxulLchVV0TO+iKH/iieZARTavGlY27kLR
Rk7GAuUs/T6LPhWLwEs9gxAenW/dwu9Hw/dIidaqFUzcmbplMNwyshwVZdhnIZ3CBU9LShMcF/9v
XaFiiSa8PUWDjD4ale5pfadeh7lIxTYARdtqi73mhM9sIGM1zWgnal6iLju/mRNeuKg+0sJ4saSO
kjVJbdOTkZuMbm1G6BSDFiBMZDxBqbaq2ps7dRRsJ82myMTZobM8qYXl1xj6V6o9HexEPYcUym26
jqCpWD5Acg6rlt/gjTjXU40DfCYWKghrK7+jIm3ToDTAUmleDdPpb6rNybQUa+3KeLrYEIBbCpFW
RdiDuutwfk66k52qmSLNysS1EqMyhHPxorTNMWIBooVsFFRS987EdmKK+btC/NH8la0Zndn0B/B2
25j2v0a7Wp0qt8NsXdIo4crLYn1c7sSW+uW6QKTcEC5zbPHCc/TF4G84AB/Lo+ZkLAar4T7mKOlq
rBz6usQIokE8CnGdCkjbbYJztgZN35eEEVUtwjWiziD3baof5MFRJqw1Y9p5EzuFexkZ2nOYe96i
LVSJImXF6kBVgXaUhrFEE6uumbTfEkf1CKyyjpDDN9rfddQohslDJWL9ubzO46pbF2ryQeh3rbF1
oUV6O4Xu1nKqp8230g71HcWtn6yjsNkPL4Jk0DoyxmxXIQ4BQx26s+2Szk+IU1sd/7bEQZIhwsH2
XvANnsejUDGXmjV2bjlZ50FZgs8Dwa4I0MMo5w+175VNbse3MQNjlUZnLiY/Zh5/auaUrmWJW7jm
DpCatNjwd6SR/OR68d/YNi7wV/nTifZmWKQU2Cev6tIUFD9UjLoLsVsfrjIwfWUiI06JJVAmPLaM
3RAR5uYVTeE8tYOyyh3EoQUMWkwD2Zl5vluGSgyg++4ru/NzDamiYjWcZbhB0slg7z75wQB+zSTs
EYS4F6v+Mo682E0t/ipgMCoKbg6zPmeTcQ1T7b1Ma3DaunLRwlnjDjSfKWcsnkqHXk6Nw55N0gao
267EtNk0AiuKPR+lTmSztdwZLJ700lE9dLp21AgsquCDuY6/GQpIq4CTXW9wi8cli20h8meuhE9+
YXhV8Xk27nxSlMwPSJm2NnlKppvJSj1VIbqaN9MfWtXWsOadGQuNl/ci0o4JOpBiEiIy0zvT8KEm
EJPN9i/Vpte2NPcyAg5lRwxHmbNEvSfyBKUAqcCtGugIX8E0YsOpjCweGy35rjQuy4qmiqs7I1qw
KSWLkH6zbwDz1pqv1K4fWQaKdcPEk46D59CFgLoMcXVaWOZ6+245rABnUz4KemmadoH+1xZJDYOY
A0Lr2rFJw0vh7OZYlWdVxYoT4hhskzbaJg35DRapAtBipg3x1rKXY2bmFCiLdm+yR6z7ADxOqhxz
HZim5eZ/WWDfFHRdrzODrwTbD3XQt2DuHspy9pVT90Fx8l5g7+CJu7J64Cxw43finKA8VDe+0zPx
Q+xtIxtC763EOp93FJSmEEcoWSxnenhy9z5G7iFohk+zK57NknTvuNUWVXukZPg2w1ktw2A8cXU6
xEyvVjWfUNcIBqmXIM2e9PYe2w7lp0HRgEYYxQD/2qDZxNib05J0ZzNdOcmWlL4G39jM7mEO2tsm
jqaF4Ul1l6Bhjf2n0h+NK17dkdoz2gN0THtzV6jrSqkIPnRYTkvfbbtjU6sf6Fo/WRvvlQCS5JR8
ZDk8IKHQApHrPyqhqooQZmA4F4VGsKYt/G4YDnEw+7LV/v2Po/PoahwJo+gv0jkKpbTFORuMgWaj
Aw1dyipJpfjr53p2s+jpBluq+sJ79+ErXzWV8am8trp42s/Q7mj50VrAmy0Yr0+p/1g2Q6Iayb7I
ulWhLSiL5HGmNlpr2B+hx7CdneSauRTiR93hccToFvfht9c3P0YoJnLz+Nm9Gkr7bCPZ5w4GF43Z
yHAdEJAM5rsAhXEwi1UbDHs/r19V6N6piGDM6IEJQDNCC8pR2xFf8OQQaijC8hAU3YE9kvUUk3EK
P+Clarxz4M2XvEHXmA353wy9YTOa8OOAc+LJUlQLSe/RCeEX6oTEelzSFMq7i27QDPAjpvZHICak
44WENWYx0wpRbw9MxlLXWNYpWUWEDCSew46peUk7oPejZo7DCU5AIQYcf/qSeDfzVKKIDRZWBwY2
kZfKLb7yKfmsLJ9G1PwrBh+QY/BZptY5HPUqQT6XqZCVjzw3DvVzq56bgffLfMsCG7QppqbA+k46
eO8To6G6uGlC5Dq381F4jFuzpX5G0Ji2D3MYywvyrg3h7KqifhZ5i+QTnwcKmXdzji7YoF+McHgW
KQD/ErBxj4Ed2XsKeGZCsdSH7dKmvSOKd01NtJZQie3ZXzldfvbJsay5Tsgr3cwD9kAlSKQzGLEU
78aoP/wRH1lGm+vBhjMNxjbFEJ+cSmBnyRMY6t1ZTd02Iq+GRoZgbArkBpaXRBLZjLBO7GCXNdnX
lER/W4flcJIApPDCp7TTbzMw7aKstn1PbWz1dMmlwjZUDwfDsU60gvJkJCxeUHEtBiy7BRjwoncF
CYPmLXuEYlTy2I32KYJcwEN57EyoZbHcDRTvLDxeox73eYlkZJFgb+jb9mpxZhR2fJ/wRY0mNUn4
2MF7JuelhzHFtHwyQvjGniwwQa2HxU6x59qxQFqhHUL5zNM9WlO9Ju052YQQ9ss8g3w9o5hT2VvK
dMd0KRLHx4Pidbggh3xetO0c8zGk8QsLm3SXa6fdODo4DWMaEFxbq480AemDSWog3gwCaPocjabk
7pvlbk75MeMaLb6LZWY0AVtZCpNd5eMLCi33lxsi2ecCmH+ZEA3v6F2n0AuT6JkztzAen7lxow0k
bkKa/V774qmx1XF2agybaJIg+rqSQIqwWjXCpNWJGQXxXjGMCdWNKen85HbFIaaBYteffRlk5oix
xyPG+tjwHSC5Le2ES7x2xj3VdOWtb2njxAuaPezOj8NntqjDmRvuRJL+of9dTWOxUS1VZFoUG2yy
uPEV5dTcTicKsQ0pP6jTuVJC7rVx0J9dN9ynptjGtHlZP+w8ZhTD5ES3xM+3+Tz9jvWANzFg9JLq
kElQhThUawjiD9W9Od3HwG4YNnvvVhBTd3rpkUr47Jajc6599vhpPTQoGi0ASxM4lFkaSITTe9og
1Cxqe5/X2JsCC5fn5H92lXt2/H6bTNUxx7ISBNmRSxfqfQqoJYHwIuP5J07DYkHql3seRsRovAN7
AumTVV7i7StDYytHmITazY+2CXLHLvPzjMgK6MNGmmyAGTc+VYI5GLPA1ss/hSa2uQ2s/Zi7L9zz
Fy9hvFmiH1gbTWjs0yAnlziEwKit4o01oNrFwrsSlWSznccPL5Q+peT4kGC56bL5T4wyiIMY64Pd
2O0ydLCS5SOTNdcwFqHpAXXSDRh87yXTI0l+mG2dENpNa4HJxf0e1c5de9bZM2diZId7iKVXslRY
JwguWzSPBHEfFEspKEYC0F4jtrGPoDqN/XQ9xwyp4bC227mjfR4WWEOIxe0K2sWKoVVI5LHtwqHB
NGu5+LEIhF7YWuVXFineBgXNLsJa7OMPmsL6uW/Hz6DLoBhDtK78Gx/WYgzmAl0h8uSm5++VvDU8
pvjkNcothxU4/66fbDoneY5D0OdeSiy7dP3qOM0wUJixA0d7LC/YJFCnTS/8LMOBqHWkybV6zxxc
X5kR49NBDK+c+F9XAz3Jmectqiwnh7ck9Gmgn45qRVZrQhoWe0529obPNA/BMNpfFLcomtEJgO1t
fP9W19ScWV+527gN3xoP/1ocoiaBqLBzJnNV9+lv1rJ9aeUATrjgPmC/QOmDhwK3q7JvKcIxeoR6
qWoIM8LpOQwVfmJvimlR2pQ5BoLSZznQT6JA2c1+8xxkZOOk2W52+ntgYhWrc/ur0agssnKdj5Bd
pDDufua/V0DfuoIUjaDSd76fHRSSaSmaYW+r9hHFXuSgUXS59Bx18sPuWnXscUYP/3qWUYo3jfs6
ZsMrk3GinHIvhjpqHQOPEZdvm1AjfU9BNA4+i5lzb6o4vPs2uCWmdyuNdGOwh0gkIxDFDpZvcNqW
foB6e0DHS5jmBwfaKmYCj3OaIOOG33RjFfo5N61LPPRnj5EY+VLOsetMTfJSMR4w6lAtao98IF1/
8VfvGpuBvuBS4LdxzkEScgGb9i5TNvOotN2lQ2GfROd/OuH4IW0bHnY0byqmWisZUHpYMZXy3B89
hvWEaZvMltSAQpRjaDcbvQHARcGb59235iZcz978b04+qim85kBkEo89QjQz1w/Ik0UFw6zEdc3t
kHJ8xGO3d5kkNHXv4rtqkS4GH2rGMp1KDlZKUDNOgrWR9K90iVs3B7TNEQ1Q151xT/FNxPEgL4Xb
ZhvfMMG7zbAeizhwgGWIA4l757lx0Ddr80LZtZk5boGYE2DIcIbdG9prCpJ0A0uCs448kCrzVmHp
gZmoimJRCR8+cYGpheElpbpETBtb77khXuGp3JvH7D0xkjfPkIcgEvfWSsMN2/Vdmv3YfnGq5nid
xYDCUZcScybbfwEQditxnwVCf+oHh+Fae56mgtkdBww3FAdr6Bu/YzUfszIKlnHUMOFm29+mSNYk
WpJT//gIxxBe91haEaBuoVmk2R5CZnKBwo7FqCPsX80X8WRH0aeqgPzh6FGJd+66DIg3lsTGTd+N
ytKIKIC0FQ+2Iml/m8ybv8jBfU1Hf6UaLqw45Fsfqz9+ic3FjXEuN4/7dBA+RyqBA3HMqEuwM3Bn
uY8f0eNRgQQPk93U39xabuOm3LZh/Kk0exoWwNchHhHvWwOrREPA07aPKpDvBVu6TWGge6+zikmk
X9/7oAxIZUgsQrCGbY3gD34SIQoDvMPedhfKDdH8Ag/3jSUSJPJWRLuxY/9hqeh4vltmI77nzVvA
4091HFNtJOljHXjr9XBKsKy4VXFzSoPvubjrdrqUvs9MpcTWmKRs7yGbP+UEeUMytPZaTOTLQ4yK
oLOM7keau5fywQYKMGg0EAGrur9yph+UgA3idG9CIkprFE49f3K2WRXI58kSIIPFa0bgIt817ER3
3gek+2T0VjLACGnF5YGz3V/XTb6eLf4m8zoRD2kU34YxAQdnO22j3l5WORwaYYd44ILxJUPe2E3V
anJacsQiEKpZj3Cw6aJkEYXd3zyo3xCYffOp3xP4/xrhYwoA28lSZnSdZj+D5E6xErSa94pkLT2Q
+Kf8+8QWadFl6K/gwizbbNykTbozxjbnMHLOXWY+2xW/YtnZFBkcf8xlEQ8zbuSztwEweJPKljbA
mJfSmZJlr70Xq/0f8U2Y4QS5oVIwUCkeKA+2LuHFpaR4Yox0DawJrxI2zz7P9jFIcM9FLiHtTYSs
JpbuO0OPjzlmnjSYkG4dTdpN6JQLQ0NXKAcM9BMCLABDSLTWnqArC0S6pBB9HFjx91w0YERZXEkA
GO0wrFrHXPghC5oGmoPlN+tQDb9l/tOCZRC2v1Z9s6sNQKdaXjUzexE0qI15g2f4FSK8Ul1jUDWZ
HY48rhodERkW5qFjo5RMehc5WPbYp374WX7upuGPLqk7mG/ITS3nf7Xs1yLDPGhLch/JFk1r+dVb
MX7wusxXqUGyQ90zMlEdxrc6V5xn7C595MhcsxAWf8qGd7Yu8XOLFoZTY8HV73H+Vl27KgO8rAEO
0Q6mRtSHp6puPg3rMYaKrb3tU2FmzUnYDOAcE7pxIJhxWbUFq8Zt92MSnWfbuAvF6zwFy3IkdaIA
VOCPRD2PrN39z7o/JJJ42C4vFCZIAdpj78AjGMpnnUxLdFLNgH+6O9GDYw6jugXa2vdfaELVj4qr
4C86HkFc6GCsB1R/TFma7jdP4vQFISyNrYxQkTEFqyDS4jwB35YH/S1HgLPKhsh4a8tq+s6DFOuv
WRjtsYgM8zNFTXBwx3ncjZxqZ7tP9H20R9DHc1svDFVAG+kdG2uoZeLGElVP3LO2eJEqspyigiVd
aEbRDoYSd0aMZbdyWRsFOViNPum764w5Z5U2qM+7sPxnIuZZsd+cMP7q+G9ZuTjPKrSHbVfAbtYW
oS1x994WoHGNEcgPHpM0JtWyJEp7IYwQYFzfYK2aqurat9QKsmtQVMGCsw3oJwNzZnYCcgzfkzHF
KDPiTwwarNqMfTEtdQhxe+gaOs6SLR+Ixy6aT7tFP849FgNv6VpJXz7PJmSMlIjbCgdT/sh/RqjP
ocIIeWW7cPIkqdmcMQriYao0ypCakVrA//hUhKQDeo3r8BAONWmLhPR0ncskk3U/A67SAPItQAzw
+fy6bjBfzcFy4qPnPP7uzggX84MJ6Gch5P3KkOgDTCPJpoUe5uksxZQckFlD/KEQCqDuTQBM0gcH
0zToF5HGEYqrOxMxg/nH4JQuIurEyWBcWz82K9qnMmmYgiDrxZAdrFvCsjdZyWJApLP5R43UEbIJ
qvNUWC9J6+hVpv1LMqhPG8F83ju7UPvnHpBn3zGbzyr/b1rVpBgKpl6Kxhdp5StPxi6TWCdGZ7hW
RV+t6U4ggTTk2yUYtbugwP8u/rioCCZTWWykiytdxN8pYL3iNhD0HUUUtpvJc+KOOAegcnb2LZ+j
2yzSzzDtKIL1Npb5LQmQ9ZGKnq0t3W+bPuaCLlfcMsnGRHuKKWRNf3RUOOeaQL2VAZQRPzjZGWEs
PUvIaaguM9JPFLcfhWNfTav89ZBGYUFi+qJr+qya8z641TOj99Sy36JMILqyz00JiCizKRKGhP1A
2z2zopvfq7DdOUmAeseO7i0qOGKroFTTvidhC0Z+cjAJh+68jET4bBhGtPGVfxssVq30dW+ZHFd9
a78PPfEwSXsrKaOeOgdDtJlz4qeSVLkEMe3RZYbExcRqf05w7CQqsJEq9Oopi9CXDOUL98hT5AJa
J/K5cauU8QwbX/vxhlVRyhAWC0/ZU4IO7sonAaxRBV+0OBpZF1LjYvZ2wh8ZmN8cJcFjyWujRmFJ
28G1tftnw2nwLZkJyzLL7G6Z28GLitO7wbBqNLO7yVqQPjXFnuqjxMNesMxnnkwrsVDmksRUdN34
lmU+k/dWAJ637L0vK3/DZ7LNwv4fUcb1sfb1y5DgHgiI4Eb9BWehWUPs3CpBeAG2tGVKEyZKg9lQ
CiDM4JEKE31A1L5L7GCZK/HHHOIzSlXKjdLb6Szvz2hSF51E9KUi8jQfHVxposKTIf9g3otl+4gp
k6l/xoWH7Nwo441ZpYTKcxLEegDm1eGG1Y5cBDNUjRxvgj9RElEbMAgyP0XX/COAXa058ZpDb0X/
JldcAwmaorGQxDvzw5bvFA47MwW1F/DF3IuPxONvdcqTG/SY52X1lNCIG6EFFMS2PkILcYlno3Im
uaXw+efIctUWh38u752rT2IcdnGOdSqMT9FDawqWdRXlwL7rzHvWabJ2xmrFNP7PoEb4QjVOaRT7
tBWtGvYU/6seifmcY34wBf67ihmZYRretpalySxGmzcrMtA3VWV3sVve+tx8GCWs9pxycNXsBoZi
XsQ8pjhYnrK0WZmNvbBJnnErfXNdsBgBsjDBU9AxR2EJs7DM7NggvlKW/HbT6YgRjs2ZtU4TB0Lo
nwB/u3a2ddT9VkFNRcbmoGJoy819zTGk8n6x5Qu/M7Qu2rzaMwR1ErbmMj0J9KiB+KwoqVIJjioM
wLC4j8hLwCzAwtlP7qzhY8IiiDx8VwoM9PD/pqC+oBZbURattDZ2TQQFwbPW2v+nDUIQ7b+NEq+C
1ib1vtjBPA5d+cAEiH2pvDWkxHM1YEuGQGL4qJDtEcopOhm2gF1EugdhaUn9uA0gdY+Q5kFTTSUg
bHc8ajQstgD2wFOkKo6DjmgqRx9lE7Por5dJ/N7WAbN6wAMMxUJCPp3QOtbomqLhyye5j4rjyaYQ
jj0QtPyxqo++/KnkFsXD7mKC1mj9QqSzdt0sG9GvJmWROiC+B4NyP+QONZ1VXzXXFmoBT+u6wOWR
1fqpT4uFazfggV/4nVeAzCss6OjA2u7HBr2FHfIhMF/XsLQ8gnj8wFzH5RL9O+wo4JV0CejhkSSZ
ey8jLKn3dq23SYJXdmHsw6a1X7pY8cdVDhVc332XDYa61y4uABuNCYABOBzedDJLdY+nRdLwmNoE
GQGYYdseMhKw90WMMUFekPk+3K9cBhBPIDlTrpVARdA4q/m1Hj4VkV4Ct+k0o1/nn0O3u3Zyg9RT
4z1yq3cJ00g+qDScWrL1FkAR1xF1AOvODXncKPAxbsK00Lm1DsI/GOi2j5hurzK+PAVxYmVwefQR
Wbpg9gQisQx2yIzvMxc2zF8YhyweKqSipELBcXMXTqFRLpCvVN8FziV2ShUBs3LmE52zc6lN2Jze
F7fzpvDP7rSbgoMFc85B8+p1sLggyLF6wu4cEiScDue6yHZpMz+lM0OYeKedT2sGqcJwLJ27QzuZ
jE6QWn1ELF4Iya38vdGdun4ZIufIptectxOCiIe5wVZ7DSM0eG3mc0Br5JPhnUN1RaXi1ee6MRc1
u1Ax/AnTN1V2XD+LVN0tLCA+O2WyLP3NDH8jM78nCFI8fg90EfgBSWZQWONteOGUMfvH5pJwsr7Z
tA+TK2lf1pslSvjQBwk0U1TPFcwmBBC6/MnJ8eMLyx/PcATQDBr1v956iak4sdJRxZG42e6a7jWK
aXPAZjXGQ/YLCp3Tr6vxof6i7yJRldSIYmCJLbulWW4CmOcNYC4buhFGPjz9clGOFjVed/F88zlU
7mnsu0M/doc4+Z1pHtp0XtIxUyuLLR448nHlNUHLZ+B8qASDjvxl9MgvTFnmu2cpeYpo7BAx8Iyj
uiPINAs6Rq74nMHDueZzAm2YVzkXvynghUkcBbxm025WChFFSNtnT/5GDRIeGrPJDk+5weXevkiV
kLUFgTVh5QlsuCAT2siNz3IMt4pVk1WdGg1mh1m1hlwR9+xR3/L0R0kLjb8rCBNOKc6c8G0KGNGj
FNpoj5sKIDSiVL1jRbWf5fAxqOK3aMUKjzSIWXnyI1CZ4+uUEGCGHcpAQOKmRIcO/7MTk0gxiQcT
wyhSTmDDvF+KkadR/VaJ9eS0zKGYAk9x/N20ztqIs185VEfhgJPmI6ENgrspTqYHyB0FzDwO1xGr
LJYJ3LQDA5DfHjVunbw37a8xi0OGUmJE0fskXcJOze2I3K6I5QFL4Mpr2DsmP7XBmm1gju0UZxkQ
E5NQqITtd6DjwwBSt2cU43Tpz8xmTRCZHBSfltbwyLKlp3dhjqIJTFmNsLlgoBzb1lsICVD3n5Qw
hzkOtw4lRpyCTemilZ1c2IwZ/BTmQ8TpUfTGDgbZZ2WkxGy8TADHfKbUzYBRp/tVLLbt0lsr92d0
v3Ouf8EJ4c5XRp0vMJGVfMljczNWJyoSLg721MG9Q8qd9x9lccZGNpIgly1Lva6ZO/Pwn23n5OXo
LeDZ9sazQbC9YLczZw/EK+Y3nlRBFzsH/+bmblaXLP9qYlyQZNQ5yTIegeM+F+wbiBBqKFsZjsPK
4GhiuBbGxwCmdQKDEDKHep0hPgUhW1zEyY63wnS2yOqTBd+7SEgwV6iOI3J0rU1nsn4KwjcTPoaU
KJCBR0DlRdsXYE8GWicaBnxRl0Lzhj5JY4UqflsHOev7ml2Fs2M1tZqprhe4FKDRA8KIqbTDAYYg
2x8q70D+BOC7O/1s0vzTKDyhX/Ep0d2vVH4VyVeZNzszUU8u09EyBdvCKPcYQS5u3UfeK7yPqafG
GpFbte6lNnrye6BHe23IV51hSAOmJ8G7kBSrm08dgUExs43IwmerYV0Yp83fmNyTycsuGLwD3qHa
nZbYwvDL4Q6nDK8gSTwpnWzTAHEZm/SmpeuDGVCxxIhneHrO2k+/2dPB9iyuSpnrBEx9wBxDhP2+
CztKnj/W+C8mKsbBmY1aNxh3EshL7eyxxy5n5J64SjiKeOV7+M7kpDFDW7cFquXeYr7drQc0EAKo
goFPQDHks6J3KaFfi5AQR3xW9G4YViy2olSrKRI3th9FAyatb7ZkWTJdcyJiyLyEvZLiTyvkLtqz
WegX880PJxrI9I/oWVCjHbFHGkw7KBYxmaN8W6t4/BVm9NOgPar5BFzzL8mIUKdeC+eedwjCQSoY
8TnznKci6ndjcVHYt5O3kIMsBlhTBvDmMgiqVF4Y49t+fGJOWE50Ja+9DcnaBuPGt0xXshgZJPmp
2DoQTcPGOwHpKTQIPGtbBVSXWLGbh+HR0p99A48gdAhOwSMTBpsmi06Dbi9t8adBPDOr9mjhZh/l
TVXpvTCG9Wwy1/M3ATcdRt51Wmc4mAhxEAYaUmZryRYjEftcZ5258Y8Bo60XKEHMcGO4bBmDYsVZ
koJVtL+UnVQAr/r41kJccGRxK73ipCH2+gy/PDO9Bd21tUlDLoFV4kzKVXaK0P9gKDsq86ML4CpL
+1l1zSk1X0fnx6EIb+v3Bq/gGFzb9AOLG+PRVa4OQifXjshjNzU2lkA/rbFL0kIkxBVmj6wj1zj2
0n8q+S4mMoTRAnxYFW9N2v6N2mTNZI+kgDy8D4iGafA3g27A71NHSmYlxF04+LfLs5pvMyKjfqwu
BvFsbW2tiqAvnyLGZH0fL63kKrv3MvrXyhdtH0qT3LWUcE3MZ73frin7lz1AiBmXpLhBiOG1H3YJ
XAIT4XzvGVvQ9WtRWBvhT8ueJYfmiCSz5KgRrTdB9D6lxtqczZ3LFLOqf6f6CwXOKsOG1trTvslM
thYfWt784vgodyWiunkgmJeIQySdBi84NE0hkNDr5FBI2rMGj3vDSzfTqIiQug/JH8ySJwGvQcm/
aOKXEk9ZzBQ2pAhUw8vYIxVjDFc4R806X7g/0/wXUeZO9OQ+weHW8VtLZkmOctJnleHhLUhm9oJt
yx0PVqE1G/oHdo5+w49MYlB38mETlY94nSDZZH53ST0osmNe7Rx5m0GlNXx3U00FZ94V8KrC/NJE
/uGB8Z9n5oAOQ8u1FbD8/i0y4KT6zfRBOk2ftnnpx1PQyR1DR/4EWF6Y7x2NQSSWdriTjdxQ/TmA
2rv8Za55Px34mHC+fVgOLFCTkanigC9pZ7Eu4TjwsYX5X2Rtzna2iw3sOhk+EH/EUiyeSqt+taoE
B5peY/laNEgwPPNMejK+lya4wnnNMIFi5W8/eN0jl29nZfhvHu+cOUKqI1jMOAbpZ9X8aemybAUg
hOuv7tZd+23CWKMcGhiHx9xTFFzRmXJA9e90N5pxBGpIiAMTKuEDujeTVScKehja/Ddjm5DtBT6v
mt81QFcRRjjX8BTWvgLArdcGulOGgXvtEV6E/RJdDqO8RQwW02cS3BvkHRXetsT/kCOWdRUNTpRd
GcaXlnlt5UPIHaNGYgfm0XEAk3fbb/rWJr7W6orDclWT9W3CukIVxCul+Iu98lW6F0RpkHxbmFNc
6HJ4PAkHN0CvAHWJPy+MYx1sXfsgFATjSax7nmFktSnvXHp2RogxdrYujdXM6B3O2FCiDj1E7U1n
+75aYclwy6OH2Dns8Dz4L3QkSz1tRrPYOO0z2wJRfFl8NjGC94F/ViDyEhbp3ChZJxYwxBQvWspc
Y3jLq3PWUCPpfomifpcWjyBY9gj2VzTThggSW833UZfrsN7P8IdnBixx6axLH9vNQIZvyC/Ih5eX
SMy56N0cyb8iL+xALAxrvG3IIwHQiDORPQxC2Bg1I5kDlt//5vHBNKt1z4J5QnifZzAHMCYAdLMC
YkKyEUFe6pA3II+1+6KqnYbD0yQQfkvxrIsCoxl5TpTZOZj7SOxMVC6ji67Amq6W0eG+RQvdjic5
gRjhxzKx5nzpMdxhUF7bXNrkWiZGuHQjvtBIgiSegWd1ryCHVkaC6FkEXO7+cKamfnJcLnmSrcxt
K11W1q9T/ZH4Z3aTj4Lz1XTHZezg1waNkAMsNx38PpiUTAJ/8C5wVzeLYZw/SSvZTwV5TmxCojS8
JO4pi+7/44GQcxhzTbSxWNnq3ZnRJFD/Rv6hYDpvSz7bsTun9OmluHfyUqoLGBebKBxyL1EU7j2C
CkLcqylmH5aoG+SDSwaPPIJHFyg/4AG3904UBrB18xNDfjKYoKC4L0KCLptB6Y0iAp0arsuyIyDD
RuQ1rhtZf8vZ4APao4EwQe40Y0G0Feow3Alw2tOBl8w9eZ4bL3FbEIHTy6MX5gze87o9j2XyyE0Z
mnOTG6RkZfkvfKA/SZT2q+IRKB0XqO8MRElkh0DaiAdGbKHV4bh1OGpj8QDTm6+6dq/jACRJRWSm
hNAEW5Y7fhsnawPdvsb5amlzg1j2se8PDuYY/cHjTaokWxWdOw9Ryd4VcpeicAg70kYh1txMNyQQ
z4yLyzwCezCSfed3GxEOlJRigBc568s4T7xJDb7UsJnIAfCQYPbJfEjdHJdHUZMbaKty1RXGJ8Od
beUy5Z0ecoDJI2FM+hSbhJCbHpt/bQJ3rlSB1wvQCxM1O9oVj77SsA+25e5je/oyJqZfPvHanSO+
fJyvSOQouxikFVzaeEVGnCi5AsNq7+2KE6vIlrH46mE4W320dJAzV/S3WIaIH1XOlWXlxa7Cj3GU
7G2CfpU7ZgxzIYa/ayABnh/L7GH6GzCrXGInnNZDOPxlqPoWBsF3FE+k8eI7WgYP69eMli5D3ol7
i6kygoNzGokL7Z71zcNADnpOnphs2s+682Bn4D4La9I2B8QmaIFIQdPhozICJdWgxmCPnM8wyjPR
IoA23mpo8Sxokto/VbH5lxXppqWT9VFBlcL+KzgYhiR5rT2DSwJvB0EowmJSgzFmjNxdjHLc8WFH
oJhNA9SR8A7L4D4SA4YufekKtIeggWKTOGqDgmuWZ7cQh66/JtgWhOKFfTiHrN7ksENCr8f6NkYo
83FR+exRjJ+YpG3Dy7cM2r90Y4KbBmK2DrvgBYiezYhPb4LAgWiYLn2PJzMYyI3z9UcU+esemhzC
aJsFJPJcJFA+eRFOmiKKnq6967/YkPjjwj0ZOb0xM+84v+O32A3Z+FQaPdXiiMNoPNNWLZOmPdju
qwl5A6UnGQuEMKB6SWjiMe5RjTgso2i6ws+srna5iDfVpN5cloE5V+L4WKy3Yge2Bxcbg3UQmSkt
YNv6q0FhQsojUsViFLH2smCWbIYjE54bWUtUg93Slsk2I/aF9pCqZTh2vLSgm9baWxl8G4Htr6b2
rdcvWt5hDYR4lmkNo/LijocpudrtqQE3nQOfqphWEmY04Y+dWNyyZl1DbtjUSM0zNDoWw8YRgrgM
IdWjaU6h33qwpl0GXL34UrAy6jcLZVzktave8lb1kJ9mCsbc+H5QIQMPYeVwSJmC93AS7QJQPirG
thw2E2EwzAAOqvkaDL3yoi+v5VjAwjtmP3NCgZhGC/o/i1EM2RI0RCgpOjh9MYqGwp0+wT5tBSmb
3cPsgSmrrHhXm3XSZATggCDVj9nRQ9aPzQebcFTEdEAMc0tjjW3oBRgTz+4cv+emvhSYiR5vdDlj
ZcTBWwfljidx15jda4ml2mUjXPjDFsn6IZh+FJTwvv6HZP7JA2k7KygwNYGm7INb/NJZBwMJ2aul
OIbMcUWmzCIpeWnsrYXivrb9ZxU+TCuzugqATPp7St7rAf+3Ds5GgufxEvCoJa2HdFscx+4zSy4x
hGxEmU+p265CqfnHcPt6/bZITXDJeuni/HNYgoCZwXTQLTo3fJMtt7UQpcOnTEHpBcNP45AMPVYt
VGApD0KojdTO75DmqCTNY+onb60iczTHuZhFnG213c3LDmXqaAvmzJDknmYKx2qiXOIsZZY27AFz
3LTyTgqFQ8xgKwXQHnb5VozpPx9yJge5/5JH4zVok4uMtL2IsUsYSI3QOZunuLYolB2DM8BcmXjO
Y2azZl6xO+pXswt5LZ72DrW/RobluAr3tPEVwmdhLkTpkyS1CQwjPwCTpHJKkg1bJqrtrNxnBktf
Gzksqh085XbenXDuugsvQ80jHThZwlSECpBnEY5i3z+u1sBGk58p40daw1Zovc8IywKPFKDeZRWT
1PE7PsdvFYkHLOTTsxmRjLP/nsPrXPRWEBGTBUPEZVNZOmXE+Wfj2iU7rEFYqgMG1xNOiq1bNp+1
C0/TmfgzucRwjpioiP4pOeybzkWBzZk7kPuTyGnbAoXvSufNLeSljrF3Rt63dvQ+aKt7VvVfQPXG
XacjcnDN+lKpL4PBbuUOfOUIHLGTerz9DM8qaPKDfSkzcs0sTF5yOmO5u1WIfdychHdlr30VL9px
fJF8+fgbl1FKEWkG4HvVg5BvoWuznHTDNmgda7VWgjszt57toO2w8zDFz2PUB3ldfto5bIJWHJqR
kIE0Hl4UQymwv/Lies4rmreDBYnIkeWpr9Vj9MeiDVKFyWi9inDspP9xdF7LlSJbEP0iIvAUr8db
uSP/QkhqCQpP4evrZzGPd7qvzGkoszNzpf3Q9T7pD2OLcHcy4uqvo3EhFPHe5EVPcVIyumekl0So
4zzKBokHuUemAzcZFBR7N2Qs/YY0uSh+td9/1UBBZTZS0hbpGuw7xOYGWanv5IfpAKJWrNBh+tD0
IcJmrqetZ+U3C/DHYzNg+Dc7Ko6K1GmOht3vimxGnuyrt8Rhd0vVriLsuq7MJUDlwcqtlwN93vUf
2NMw/2Fi3UM0uzRjSJQ2+44MoPgJPi+dUdXqKB1cc8n1y63bfWxQamBE7sMcgdWFZ3gaaTfcaXJ5
RIkpUqya+3awJq5t9sxXxffZJhzEG9/akMElog6XaTYMboEuk2Keu7S7lKr4nN3kSKQeLWZ8DxEU
o7h9yzN61g2MgWSbTl6RDmgEIWuTsVcBnaBRTIC+F86f7zn30lEP+BLcN77AU5CzBoxF/WRNIL8S
kpzMXBdPYmHlNCWQgR6abFvaQ3kYLPVNS+Q1r4t/dlKf7di+OtbsbvLQyvYC92baFW9kZE5dECyT
u2XbH/6wwBHNsD/8ycB+4F+qDrVmqqMdUf4d8bmNRnf1hXeeapzRCoqxUd0V2vszh+CxHaJTazcf
wub0ayStDSKea9Y4Gm+sHXuhRvBTySkC8umaxasSLQ9AutRHyDtTyi+nmBmU+huLYgwj9Y9D3u5z
k2lfEBG38NL3eeATzEsXd7twglUfN//QqQkUL8qL9aCsXt0FjbyGvb8PTPsT7EhBFCn9xId0muJ6
Y7jWgoReDREhm/hFDJRuhhhFmyrd4/3ZtEN2kGCfwwrjPwWqVTN/4KzaFFH0ajtLoYI4UcRJyNpl
WpBGSAoFs5lIGZsksS9U9N2AS9prX4WboqbDpmclBP/7gHfwShclmgvnvKGGv5BW+pCH3N8qCyw9
hwUnzc5tmI/w5Iunqe3uZkDphr+E2UqYvWHb7qrJZ5VqMVRLaf4FHdmKGrmwnw3CboZJ6YEFmRvk
Ig5bnxW59rtH1LeLzuenGV701EvAl+lNVul1TtpTMOA3BmPHqR2FJ5jDuyRxXyAr0JDeW7ciGe56
E9a6624rNzn0gc/po15bobwqkyqjMTbRQyBmcSSVn16gsBex9cmU8aNT4xlsZgu/QkbcRVt33Vhf
80jmGyKFgJhChyO/LeQGeygVIY47n3Rg/DN6oSA2dA9jGPBj2NDZCFClg+RzqJqLK7nr2pqukIH8
Pg7km/LGV2ekoaKCfbzGCvhFdu4KYPXqp93SI9p/uxjsIVbo18xv3ksk7CqhKQPuyKN0JTYZa9PV
qPa57Z/7sLK2FqsqPDjM8ZNIsUmm2Y/p0R7iOeM2rslqZWZxNboejyTKFs4CAhNu6dlb0HFcB5r3
ER8ZU23EOmP+ievgJGlooIFxVmi8TrYb86U5ldtEWvovOFebrWIegIsnY+BtfoGipW3Ai7sXZTNM
xzfO76GA3FgVWtXc05VVKZJlhvGeFIoVaNaXusVwyiu2KiHVwWtExXWcRO15F15kzbnJYuSAtJHd
T+700EycvSqvDda+MxyhM5IcMw4sfEch1KOOoFsJpF2wT0u1Dh/X0c8C7gMYHbdeXnIQIIi46wGF
sAN0ZzXTHe5MGwsv+dqfvZMysnjb6tTcEHxaKmnipykKJOVNPXNQ5CcHa8YWtyV8H941z1dYekOK
XbruOZEBZ/IAZAGXsxQiMv4I78mmRdkzuI61SNCrroj33YgkTrKFg6TP8SvmeyQx81ArYiJMn66z
MkcEclmNL96ID5rv+O4p1DoME/vIpPMq6Wcc3n1rXtO4oPMqNd2bdiBVZsvcioFR9IAvmxOM/FXc
ETPhAEyur+wD9JtLgIWObsEVgBIs+W52Wua7KjTKBVr4nuq24xcs30SCLCZdqqNDWxd7P5qI0cYh
1KzRh6hhDq9updn5B/oa4gGNlrP9mAOtMy9RXxyE1Qdo61xhIw+iI+JdSgS5EvdyKuc/XY71UzwY
e1eOIKH0+M+SAIMTSCaFTllP+GCscbpNLFxtQ77fidlW7Tq91thCXiHwsJyPAQ+iq/kzqhLiRLpY
v9MXz3ReJqAZyHR4Bz2r+JtSGC4WvDheKvS62EAiCMeGTo8CIZFWgXivBrqqK+QPk+1o5Q0FBGrr
Q4VU3gQFtMhJibdQdC9lRfiGPMqlqwrIjAT9SCKctTvuLa98Diy1z/PoOfPnZ7fUd/FQPQ1kllyo
tEU1fwChu288b2cQk1lZIyJ7YIht4wMyjRrymoF4jNvo0JXVrjST2+wuCJUMf2Qq7hRJ5yLkTAV9
fDdOiuWIPa/hnkfc4A+2qrF2RHxf0/8dDWzNo84OgBRw24zM9jNxjLv8XFoQEBCg2VzylHqERStZ
4stTbASE/UNGfdTeznz4YUZ32bCkTHrnDhvpQ2iMPyopSiYO3r1ZBZhKuT0CCMl+qB3lssrYoemt
cwAOTJDOAG+sGZpFu6mHbuxyOXFYd0iz/0l2GnIlxbePtzmNog9npNpQtCmLcPDbCnUPfPQFODrH
MvfiR+RiZcloM67vswwMySAeppkuL4D2dBXa+O559kjLYEGwwFROUjGMt13Wv8LBilCPdDXFKJeR
iQdVGLzybVszocz2KjU5v6QDHqkiQfHIuQE6c3hA3T16c3JV+fBkCY+UFydzpAhqXmj8wZX32Lgk
Dau8OLg55aD+MF/x65bgoc2bBKXo28MR1P9DqeefppzfOTLzyWAjQokfIzouClCe5Uwba2Kca5Yb
zqeeMT6Y5IbfaT+Ibz3o4INaugPCBvlESl1xnKZ+eTdZELFhOhcXx8puc+Gkd6XM1LrqEYs6kXPa
BtgMRBKhoXe3PmMUlh3ufIQiOSuG7DjaUKRqmnQftSYO/eLLI41Fnrjlul+bv1jdUQg8Wj/akbHd
pA6e51W3wQr8C3Qwsh2pwII85B2zP5M+0LZWx7AW72NiAjDL8d9Caj34DVchJpnrtkHf7K3wlrak
kiRmk1WWT5dGj0vaP8d3Gn6EScA+4+8mFw9N3sIN0svaTDM50pB4s53gQS+LlmH9Yw71UAt6Reok
BM6rRr6DHJ5Izp9TY3yKSvMcud4dY/rPeDJfONSxshH+6m1UPQ1dLiJLvqrJwYAR8b51Rz0HjNYr
aJB/pHVfVckRpKBqalTWG1wTdJSYShARtX/QQph1AotMgDll7mkehu8kEN6WTao/YHTejNRW8paC
GMOZuzUAdQ1xH7DYIo2xL7Sr2CIw0NodM/TRwS1CIUS6MboaspnbXMqmPMsQEITHtJTTLUykcnY/
C25n2xaADTP+lAsM16qmWRqJfNy0g5g/o4JiUP68CQXFNsLbqxCHG3zGD3ab95TfHDrMC5SEOxfG
nmHb42Eq2WrB5u/GlHFkwivUz+zukwA9UL5YOqPEDepeUQd3vsflGAcYF8jnKOpZYulpkeoZFAbh
NJupT2w89NzzUru/mrn4tOAEIAkVJwfw0saNrCenNB9rx6W7Yq6xuuP0jmb14GfZxRvNXz3HTBlM
XLoAcSykPx1T0Jf5x6B1UUnml5zxOydfhi+pnu+DwL2N/VJpYES/TMaY/ZNx9Dv/U3Tjls9gnwn4
O654YAmAGW8THWyseJeac3fBTf04NQh6E36JLTNparGUNM59x2gjFMRXGwZIu87GnoVUWO8LrZ8z
3r48xPvQp4QFY3++Z37lwT4DmJUpjEhOgdXJd8xuZUK939uK6hMVRm+pYSAohXg5Op6HyPdJftj5
3qfFNh6nPVvYUWVqPxgWdxRLf4kxOLviyUs4OpfS/xwoMNkIXpeDCwuRg9Sy8NVAC010vtyX9HgB
WIjTU0Q4kSMWI7ehI9nhmuwsSa6NEyBAwCmQnXMCcVMAgyxJSBrPmIfPndsEz12iJtxfLLcDXhrO
oLXJJLPAoG874XoysakY41ItphBWiIDzZC1qaPhTek60NvAf2rVLF8D4riyzwIytftG4CbWR668y
DG0yPhc8DOvEYaLb9sT3bXAmDu+3YmFeGzEX0ij3PzIKq9dATY8JNFFK0PjQPExRvObUeMjY29lY
mvgY6zWHGGwGOEQ22ILhs6rMOXU4fXOz/Qd555/p5gu9/qZiGsH5uztX9buU+YqSVK61S6HDMG5n
i8U3c26WxlI71tE/O+cga+QLPE1EezHhCgBKWxJExHUg5CISuyRGknFpG2pdPMW4ylz2487XGN0M
eEwTLYZo2AtnaWHY1Dsan/ENlgvAyp6edEhh0uQ9pzNgEzviLUyB24Eug6haHqTrPCRKbuvRfir7
+ge/8gl+LH6xuvxsWyjwPH5/qUIxIecXUdqns/BQDvANE2GVh7rNXsnyncKme4ud6bfvebMzL7yB
+b8vxpYSJJlgZ1F67Q3/oxM54rVN9dzAZ5RZt/NQWCeJ2kpKARqMqHaolX8trc38jNyTqS2SHGVN
evlg2h+q2kSNZh/eRmP9U7LbryVq/lNRTBeZByWILzC1IBV+AHU/k3H8A4Hz3Y90V1idc2xMH9I0
lCWd1tdwrA5JWu64jHMN7by70gwgTYRdfW28SD0miXmFkHVfJArWZ6yO7FIbwKIMz/jaRIhuXYeD
d5Zywef/SNuItpVwjgEWaPQMkydetP9Crp3zhGnR71H6y4kLO6VhqksGDDjZkk16C+JrP9pnxjgc
0E1+h4iGcYj/9SEf/QU5Ep4ZddpHQQHDZu4VFY5Z4V0wybL6B+FTCgZhNQjWoImEUgtd6c7wy2bv
eFg6Hct6FUHzOGczY3CqxMHX8Who9Diipu6P4YZPMXJJN7gn8B3MxXGWHZb8kma0vSsi5MEQO6Nb
AR6UGRMRG3Qa3Cy76HZSW2+zcj7FgC0qb7x7YRgftdFYDDXrbpchYqxkWn1pQTaOazuGTgKp8fhk
TNlrkGDGq8XR4VCtRcKUHwZIGjfP0tN7z+y/pGt/zVRFoB57zPPdn3RKnjAAPdFm8VaXwxnUBV3R
ibkWGUzJlDbeWW87AmYZXzah71Frbx8WctPUHPPzgViQGuRT79lEFUsAIh5FKA3V0fM+iFAd7GFm
Sk5EsY0cmm3VVzckUNhi7kZ6RMODT9Wn+lVMNrgPuCFkJ94XcFvhRNukCPeZ1K9plD0FCc1X5bcw
MB17wVln6f3MGHMMaOjpoblO/i2GAgkOa9UPAZsjDY25xgIc7lve0KjuPk1awqXtLguhXCMOYpah
aapmi0RoTucAaRFbUtwh2P+Y4xcRLY6c3dFoyY0C0yWEcmLzoCWzWrHaXativk9nmylq/aYlY/GC
7QeBvamKQ+201Jf3n0Kkl1BnTzUlVlHgnTxpbjua1fOsPPeUFHDQOOZUeKjGfstQYdso25pMgymr
bX+l/s0gbKOkPYaMdeuUZjPKgOdFkM5y2tPQzva1sHZVybXNFv5Tb+ERsMvhOBvJfaTjt6Sigogl
uiloEG6XALdzSgcO+aa1NISbu6b6s6qvCpJpFWfXMcMD1jYpbyBP6raqgmsY2Lu0t35mgKsBZzcR
cL9tLEU7aEQjDjfYNv/rhXuokoxx1jLif+Wmsepq9ynHmFWhT0j9GDI4iRqafnlAiTY8NG2/88Vw
qLpp21Y+md0ZQ6m7bkb7Za6mTV0M+cboyW4sheRO90JV25uU870lw5cqltcImzfL711IWTeSb8IF
u3lP05OQ9bap5luUhMWRrgRk25lBdp/TcFB31JJ6vXXfq3k6pAX3MWdiS8yg2NrezhqQv6xW3xk2
ao1J8faU6O+CmjkbIwooJgyaKlHrSDbfrLF3OmQ80U58DkEw/6X59OslQQ7iywCFlFKq0kjM9gUs
pBga9rVDQzg6hBHJS+S0AoRgApqpemSMHO6yYbganvjUdaHW5H+eREG03MZ7GOXV41zhuY8pGeUw
6bJvIqkYDmQN5RWbIIaqqVv9zuPw1UMcoMthx80Kj/hM8BGmJO08qWseOjPdITrspiLd+im+Mdjn
Vwq65MZQIBZqBmlouVxtu1Vv1qcQY5+HeNT7xTnNo4uIiiN05bNT0QgHbsruwV84wG17yRorS/pX
Uq/ewKnHGkzAQ0IuJ0Idv4NeZls1fZthucHfdFHkKXxpFm82U2rzkrsMGyJaKWaY7qEsyaY1JFtK
a50Ryn5eVmHN9HJl+6Ap3ZnDy+wIHFXTi81ZR1nYKXVx4gJwv8zL0oCo2RQG5ITaHWeKU2tAJUL8
6hw8YGkDXNvTrblJJ8Z4Wcv/g4NYB1awhqIJoR8DU2RSS2wp+5pNXJ8U85bGoVgqx5hpsJMT5PDO
ANxZes2IMBF3T/yAg7zUANRiPfIJU+g8lUefW8dk0Liplg5198Wa/ZfIt895i11Ah+ioulIbbAPo
WM6wHzLqZnEUIGR6DV1xfjUcnE79Ec3dzXWJJ6Ex2Q3tHUy3y9AMd4UHBaKnNEKrJVKBviV9+151
wS3RiEFRo48IGQeYB9xNGK2ju0a9cx5SXW6FH6Ix2cUvzIt17yMupvOriZ+jM5J44+KQkQo0Pn4j
lNV1EAH1l3oH4u+qo/YhoAs4cPUXotTBEtUrFPCeZLE62mP63InuF6QVvm+TeqsSNyuPEzs41kX/
XKasgGb/nU8cweveuWUa7vDk/I1J8hHiNvcLb8/5jnL6TBUbcw7PYUBbejScWgfmZOU/KxNFqB/e
LR/ihdvaL7GeLo4joSMFx6VnrAt6tWrpp8AtaF3bUgl+jMVP5tATKBvj3hQ9dvu4+ogy5yduk0Wz
XVoO6+CJiU+0bq12TxCPC0cG4tXRD45ZPoFv+64qfq2GkcrWH7DPcIW4hUH12LVZsRtL/2kAiIBG
UMb39HudHIflOJBQ2EhRuK4kX0ctFHpp+T2r/NcI+fnTkCg89F5ig4uMWKXtpvSTfdbOWxQYcFrZ
zWN4YuTYXycciGNBEOGvXW5DbqjePeRWP5nPZtHcupbTIHfgRxcKWQdR2rYNWOIZOa5sPjTpsCPT
cGr95g6v843Spd2QcDXFx4JUoLfUajE3qfd1MFw4G2O1LIoSwSffZMAAJ07h616By02cdYAMlQ7N
qU1Y5UioHaakOgWVfqpd6z21hqvLX5pCZNzG/Wj4t6z8EGE1ekyz4j4hVqPH8VNPlDP1HkW0JHhd
TALhI3fVjzF3d2aHv3BWmA561PnUdm/mEgv02rde+du8JTtOkSLOC0JfTsbB1z5L28HWyDQ4id07
hN1XO64eHOG9x/y30KZ9fWIKiG06i6Y98OiffAxP4AEerDghdNdcDDt/0cDKjMh4qnDOBjPCwlSc
GDoffG98GMrhKfLUAejoyaGTpo5ZOfDcTB1FGkZcHOdxPKYMrMLeZp+gnXC0b55bYvboGSZ0p752
KU5JTkaCb8JUT63AFlwYX/RGfdQMHUyaBnyAkcjW0bL/ozZ62QeHlls95A/WGN+yEeZI7xYPXVlu
koyyQVyH1Nj9diFgWq91oG8tllPLhNnI1mAxNcOt7NOPN9MlzEwLD0kHJDfIPgj3ENIcOt4mjARw
0qp03CsenEL7l9gKrkk0Pzg++Sov+Ivz8KdH6kBu9x79Ab2I4gYX40nmctoiFxia16YCwliFVJiZ
Dr3g8QURcOnG/mfU06OF6ZUqkrPu+Qn0GG8qnHJNPC3FjtskI5zgS7gpsAuOQx1dcr6nG0doe9Mj
pOt9Qzy+FAxGhmivs+nmRggIQ1sfxy649qV7Bd/4laK/hdyzK0eeDae9QJ8zlgocLCUjNcbJIRgo
xhT1PsqMZ8fkkYlpx5UkwICWrEZmjauMTSrmGoNxP2SPTClVr7ZeZwBD0/MAOj56xvvs7a0YGlLW
kcewGu2v5JgcJ2wDERF2RQqaeFwrTkQRJROL4lUHKOphSMMKdn66cpBDyd5FGcMbiFSN21sIGhQg
DIZ+Qz49zxWjqHREBZsu9ejs5nx+m0z3TUzpA1OdTSLHy6zGrVmC6nKKaTPRgMdR7BrMkps7Fz6M
tbBbBZ194J2yBVmnUvfV65a5gsRfFALz3Fa5B2ZzYBS0qQpX3kMFqxd0oz1sUk9+gC+oNrOY1T0e
i5geKIwLjo0f0sf/fg5gF6xNrNsPGt7HhRHFEvia0g+8teLHrjCTa9bt37CTNlKyTdYl9wexicd0
/hA+GTC7FywedbDEcQunhbChO2erXRZ4rybGH6SMlcpMeCcAZP79aAbmW+wmUb6kjcVZQ4TdUDwW
bGugI7ipeAtizyKeMMw3v0S9p8Tc9xhrE6fB3jvDDORkr7k9heTYuJ+3DqMfZawh7q2bbHole7Fr
8I0mBOzNrrsX8tGi0Lv3zXsT+6h26qMZEn0c3/MK6aFnjiIx/LhLfxLQcP7bFMH6GZtVKNFj8H2D
omAHilYjIMvFic3VDctY2H5wocGS7R6IFqP32zvd8MJ2TCAwYBSFvy6Z8YaDueoLxnyhs6Hn8L6k
cNw3w3VQF69GTDUaWQk3L44DXGCHd7g3Rs5d3jn1p89iBCDVug8Db1gcvNQiPskG2W5kvYQyS4ng
bu7+2kxvS/AQ6GdoEeneYirVRRRbD9+s4QePY2zLPpm3nx6+hTx8hWG5MysQW57zgiVr04bdr7bm
S+0Wj3FNJk/LLW1bNzrqNsuwjNT/wet7Jv/xtRn/alMeWqsDJjKtLXXFvrL2NHUTFd3pVchpEqF8
hTnsPFO3jElzJaKRth8A07W/FukNggmTPvpH62rrSMJ1XnjBi7lGcMJqNmVX2yhevKb1TtHAhmKY
QXomyr1L0/k9A2r7MuRUt9a1uRhciA8SXWCCTGi4m+erXemr6zTnVIIWGDG18jw66a32sQc7+ZuL
HQAWZZbSL5oUV3xR/T5KTJOnJ+aqh1yBmWxqHwVOOwbt+fco898QGBEYngkB2ubATwh7NU50sMGx
MG5p0w/feigS5PnhPJbyqH13Xlhc/RbP5j3XeN7W5SPxQW4B11XPKmnGL2rnvux2+LGn4KYU+Nmk
R+uYY2JsWGT90f1lzEmoawCbYJn0zfnccq2KwHMQdPlzE+fN3h4gUiX0Uiy5OBENNySUY+BRwaZE
h/NSCH+4C40wecYNYnyKcfRPZl+8No6XvQsDRwlbbwXjmsIlXdrAVG3f2fos+o6ZNpsiqf1T11U/
lF092UaN10R4+TGVk/+Cpv2rPQqOzTykWwKYHAWhly6hA62tAACQlipPTILHs+IYfqyLsgSqTkYI
8cf/NMYhY6QaR/FaL4RhtskUMzyZ/3qewE/X3sRYM4Jvj4/hu5IUw8MWOLNv1mvIdX9VXPhv3CP4
6nklLr3QP7mc/mRFZlnUL6VDbRXLA/a0ifMsr+LewLp3KKbe+NBN4h182bQUbWXdVTTt+KiSkMrk
3pbrSjGzT222xqqa8ZbF4U8Oh72kgIG7CIeKmXE27QO5D4qwckkH+aanHkoqTe4dwMwQ+7jeJRXo
n3qY5JXWF7mPffhBbnZqKs3MoVkgY35pzV+FKH/N2vLus16pSwr5dHRcB/tBVvwJZ2S1miyFYOjg
3G8GNDknJizhW9g5dcqT73lYUHQTLzELfDhVY+HOGGmbhHLMeKqqzj7/bGyHqGWVZsUIqgTTxCzb
He1gPVJZiFZqpc0OO7dNMtxqX9BZ/C3ljHQCNIphcRgWCdHN2L3XjQs31gmPVmTV2zKwkqe0s/tj
EFLtxpD3BhrxiAcLnAJ/xhvZJC+tHj96mnF3XWRbD55JTNAFB8JxdOi3adj2ZNDc/qzSAriH1Rbz
NQZMvEvm5EygGkcKfImJ0Zi+itrtNthkvwLDy+/mwASMm5jpiwg9yePVpZTU2W/NwhDvtZrflc4V
jD2WS1AFeJMiPQDzGjkYsLxfrRYXWW5ydZ8dDKpTyANUJ4C7vejstAXFpF1Oprd3nuH4InM2riLh
QQU3FcPtV0e98KGcmSzMQeQ8C00iDOqmZsAYPiXdIvaEMDpNGqSOlkbZcScudZYxB2t8R8uSSVyi
YfyjbKwp1NwDIQCxuk8IbW1UaTFYG1uLwAZMfWWNNxM/ybwuRN/9iwLcMNCDyiUGrQj2281zzNHw
UBpJvc3T/DtQsCttQTVpn3H+7YMm2CZ2IVfknWeGdVwa/bjB04Fvct/VTnGtZ5HshNV6+OGqzxj2
LAB7QQGTHliSk4IjeqiGe79hSKi9Vm7NLI9vIbTFrTXRlykN3LKCIgPI/sYm871wpczuw+/K+7Bk
gFfaZOMBlfSHwB4dyJiuf7Zyq9hnFq64KKDqz24E1hyZwjRvUCHkROfvkHmfnRs7h7TVzXuhyx6v
svoIfEibTXceihz9K+PNtMLLMDYfhsO4P4/RBCuDBHIGD+ooLFoiW9poCfSB9GG4dm+U4H3xK/0F
GnL4CLhshfwM+rPunzvsRYe8To/4t7geEUgHLAZjRMT906hxFDOI+sVz+F436t0xxDNX1RuCgb2q
mO1gjgcJNcw1zu/MzwnbpNfRWWDAfax+oG4CihUSCl+/cA3UrDe5zZm0LSc6RQfwg1GUNzsXmAmj
CcPZuXw90EXceHtaG01BblclhE+GXJwGN6dOcTk+4yhfVYWSFxcn9oqroPdtRw40nbmFG6Cp/oGU
ZW+xUSGkWh3yw/TGp3StHaykg43PPixcQkNVgRPUbcN/vkExb2Qtm6JgJq9nrzmFncatkqXyRE78
k2UjWpkNPx3kOuO9ZU8m1F6unSkh3FVXazqRbighrw0YkLXg2QZAMH9wAUT8LeePzqj8bTwzVpGM
oU5xwv3Ddrj1FkuPYc6UOmTesnYniBuzpM/WhGS71aV4ZKZp7mIaOHgiXbRL5RyrwCm2xsTGw5TK
xw1mccquqDdKsBLQa0QWRYjXQY764LjukTMYT0k332G1qMkrQ6ysW42CV4Eyb/sH3E8XyfF8j+O9
P3Qp/k/hx4qnwjV2UcFpjkIMzqLpWADQ5qQUmtLasWZ4F88AVde1oQA0oGP3WFZRdcniwd5XUx+A
aM+xFtT1nJ9DTDnHXBLgTU0bp5/BHwRTgMQ2Jv5rT7ifnKgXHpi0TTSa+chjlP4uaOmg2gUeITRV
FYRKcFbshtCLToGu9DY2UyRiyzwHIqTgM5xisjoJ1gHc7NYyN/72xsVPHmc/Vo5ixho1bC1VODtP
tPMeljP/5G7EoDFzsLmSzuDZkD1Mbo/goc1gJw+mB5+8ChSfEgGuL0CFZabr3uXC8X5rr2iOeF87
sIEuQa1MFxuureQhptHFsxTmR13P8smK9L+6T4kV4hZ9HgedPPpmw8aklqtW0kcmqwUuYSiQct9w
0+LUT6qiMUzO6SHVW4GEcRoF4/DuTnT+Vk05Xbu49/4ct/ux7DTZp20Es4aelxU9y7A94a9xubEE
4muan6Gdch4u+Z+pxMlECZbaziJjYmdnY3LKWrpb/aZwdzXEr1VKAcyWSIV88esWPCM1ZFjAw9ck
cei0Avxgc41bjEFzHu2NDEy+ameqMVhJ6D3bmQU8XMluweUxfWv7Cp55NRDpK/F2Ehr9GBqThnAj
8F4GW6BChyYTYS59KxHUkhMaqKsecKCOmi9K4LgZNh2RBz/G91/Haus3TrUBykn52lD1J2sMP/w6
Gr6cmloaYfv/PKRkCkC8mxmL9xmE04oT3Av2ZA+QGdRNZ8rYUjCQX6mIZYRGzdBq6slXo2o7B9Jt
xn0XN7/WQn4uPJEe+V6PfSwf6YxEuXFR/Wyi9Deuoe3Oz5MDfXXfQjBOGwYAGaljASPME14UssPx
YOV/soino1tGN4+RLcAiRAMX+DxVWfN4owMUAC4Ap2MRTWS6BTCFejbxoAT23dB276VpQRIbgPqU
4Ct4SL59OaIycYHFyefO6NxNucHG/Sr0tIDamxFvhYM5dULJpwFOQY6wl/UsjV/mUJwYqY1YwtL6
oAqK2KqQhSGo/LuJDb4oyajMEzGGSjUJqzEWCmw2SN15v5uz+DELg5+I2lJ8CBqCcRaxkjYW+Sxf
7Cq3bA5M0qstF3XwpS5ta90QPXnCihiE0JM4qaBkRxtp4LHn8b2z2gdKVz0meq44Tppyo6wgkdWQ
CtyogCBe7tTYjSfOgpWIjG3pTQAfnVYFH0JqRrVFFl/ABPPOAp97rTzVUYskXvTYuKt5UsOlLEte
zbhU7xQRwPKIxulU8y/3YeNQ0oisbHxRjELfVZwwzb6qbpUH74SaShxNU3wGzueyJpUI8yrCVulE
51Lpk4fq/qaxZgNyaLn+eP+Iu1Fg3pl3LBgUfLhk1XIskS37KqcpJp00DM/hsxlxZcxdWaNqgUay
iY0soNnylLjy25zz7HHSZI5t1d8wbEM86k2mYU7xnA2ArqU9wvMZIxORI5GfjjNGOwYSCE5LTDer
85A8JlCVzE/y14BBHM1d42a2xisXwG8rQkCX7HqAdZYZwTCRwqmn6FSUeUU6yr9P8+zHdTjaBFPD
UC+l6HfdxsrG1Z0wFajqmtu1ydZlQCpb26kX/MAJ+VTCwlE5PzH2UwfXyadNnhCSZj3Qd83Yfjd5
8lH0c/yYlB3NN1Z/LdL/ODqTJUlxLYh+EWYghBDbmCNynjNrg+XIPImZr+9DL96mn1l3VQQhdP26
H+++U088l0n8Z5uS7h+IbyHxnW3Q9SR9kh+nU09dbj/QtGTAgBe3XLxXxzlfGIupuwJzyxmtl0fM
VgcW5SyEiiagFrn2LipS37x4oiNxcSxyXMZ2YQA7os2n1x4lPYiXe+E7N8D3CU6PMDEq77Ue/PfS
B30z5/UtXpgb5Y+4qbE90zKHO9v4Pq0CVgjPLczLT3DH1xB4xlNiGvUrBjme+Z/cxPNEZTYvEnAG
risfvFQ8WFE+HMu5NHDIbIL2XkGZEO0ITLdsXVBcTH0KnS4AGTRV5QUagzpbs6VP81JTxWstGcnV
EDs3UcnsOOMzT5Gptp1VgusQgpCzM6HNOIQbZB1MF6eaPqpK/UOz+EsErY4rokWI2LobuNl63Qp0
TTE78FoT+/+t0nSVHi0PZ4eXs2GJUlWSTCZ/ZA/9e1YQ3STiNc7Bg571LR9WuGO1vxoHg5+gai//
Q3ETp3pUNLixmgQiMCTtJ0aUeDuZLj0thoqmzP/xSypAhBuREJub5t6yDftQgbKS196TtRZ/JsbD
Ik5n3RmHtvPIt8wgI7z4RHPRKYbXvx1o3sB4n+ILF3a/nSuxHMppmp4iXDms2WWyxWyOsqGtB6kD
+9BPbfWYEsqbq7z5xIZUvSRLiZcbvwuKDT2iIhpgkeqgOSfYeJsNdOPk1c56DePYkheCys5nkMHO
8XTFq13788swYmraONQn7iLVTo8huZCNVbCZYFZlv2mD1JJScTxNK0tXKOCoSln9acppJ0OudZ8w
cIi9RwZrt3IAdxZQZjIZWEvgvLENDDlcEqvAYhjPjXePuv1AemvCcU52O4hxZ5fsxzamssXvgt/r
Nh1bkj+wctnKNS5EQDnIjM+hDi3A4vQPBa5lwSBB2Pueo/bo9Z73aTn1xK+5vTcdORjUzJadj1pr
1jjlWo03JEirhFOlLxfeU16LcMyDxv8PYqj056eMYZRIJg7ZGAs/7Xbl8NQYgGlM/hg0TcT3ITMx
PES0DLFxzG9iQ5ufPUf2E95QyjIiC37NXBEmnVLrUfUUPadOwdlo2FjmS0xJOiGdA/tj9hm9T4CN
SoEtq/7nlg6GvSsUlCKXeUd2dMhaCbg/uMLmiIZh7ath4GBpsLME7CNarGfYB4O7OchOpdteSdt/
7coOYGCLH1fIRR9TGwIB3EY+uQRsQuvBxGH+Zlo2VbYbK1SdYp27C4U9wngTxB+vObdd8MTPlKbV
VF73bh8eUdqdI3a32/UF/TjEQ7obC0CUsHZfJl83mACLd59f784NM3UalSguQq/HDRFsokoVUq4H
BnajA/XjK4pehmoVyR3MPk2AxT7T45VPGoKKAUxkjZ9GrK9Bd3pC/tIVqq7hY9OKQikRfGbnxmvt
8Fg3Uj6jj/L7lPKwuDgHKzKqF7JJy0OS9B+WSN4g29ZbTboEnZ5DAfXHuqdudzoUElkhR/raFGXG
OG0JeM6ip0A2IhwiPN52YxMvu6htBI1JpIYIx6SbMIz+LEWrhetb/jU/fzoLYtiOfhq8ayRmlix0
sCCP6JsWUjCxRP4Llbu8pSH7I75FXGxz1F/n7EAQRcqfqdaPoXSf+jq1kZmKnOR6al15UYTMIToL
5zadOcvi11ez6D5Hx1P4iMxy4oPtoQrHX3lD8N5E3XfcZPWuDSfqUdmp3feqqa5dHayECVlexa5q
T3ZmgzL1MKRkltOxEHEBaFmsv4cl649900gPtdOzr8bOLg5aFAXQnXI+1NbcPLfkMfctKsW2LBkj
6x4Eb4qlL3FnoEhBR5a+xqJh9QXVTNNYXMm8O1NCYlL8R4l7LYQPuiGWUjzUQ++Ak6mQClXGBZiE
Zv8ROqZ78EpVrTUcwb5xoWGUUTWwN4/yk10p/11aHmkaYey7KrfaC77b8jRlbXcuwRMR7xv1tuBK
i5sB31qfeMGdiQsN6ZE2jjS1+mfflsU5pCT1yHYk2ruN0tSL5vELF8j+yNuYqwqueRunQtd377ML
ny7DNQlLJBzW6xseBdlWx7By2OoS2Tn1TbK+eBqMEEjZ+44Ks1Dl7dZezG/ZxtbBKOAlc4REaQk+
7mm9qZLr1vepmVYpiyeNIbi4nms5Yb8hmSkoQt6VJnrvGrBEmUfiiz+CPKOOgI0oCUblxUI8Mame
y7XxIZmX10FV92lu1dB3vBAQQRtlR/ZjJD0EUsBQznv2iN6uHKm5qjukwIIA6+zjKZ3zZqetLsTd
GUQvwDEfZ+19DiNmLgrzyDAQMoQaNDwMkz7PgOntRLfbztV3pmYQGXW9gxycvZrOCh5CnwhQ1I0Y
QHXbcqCBYO0QrY+W7aysUQwkPPnsSu22+coHbD2g3JGSnDQ7RLw7IDERxCPo1B/yMbH2nW7jQ8Hc
vDKHEhAsYXPdLqJ6UoM333Y0EHj4ahj4ialasFomV7q0WIr6NtNR8JR7zNIkBbX7r0kldwpF9wsh
CLzafyRrzTfvSACFGo/PIRroryGD7XjPekzwe4Xkxqz9APSmY+U1L4g7VpA/YweN2ZS25IWO9UyI
ExZp3b8sdIsdXaJIpzCcnmW0uMCjl/JJiDaDFUNR0LEy1v+JEvfEm2Tcq7qOrhjXPJAlVnhjCyxl
SZB5u6wf7hoSf9ua1cAFL0p2CilT5AUyUIKYkJMNkZs3TmdXr600pOYsv+fbxy2gLL6xOl91HQyd
d7kKw31hgxL2SxD0VooM63XcEKLKIgPj8esNhGJPZ7HeTwQgVic0zr52pP1gjWyx6ZNITjodgcjx
tnB/qZnpX7vO/Su15mntk/5qstJV70Ck1kE77NrMF9uGT/TgWiHtwUVBVR1kCAShuKP1K/LrO6JI
ZII7jLBcrlMCU01M1NWNzzWdBju75AXIv/UtieOcXYbqryQIVwJa9Q32jXBj6di+CJXB7fIc/xA6
vHVbu6M6N0WPCgL/eZLDtdRu/1tYfnxXzEq/tG0BMdNqHbgqOdW1OANjbFswc8hY00+cTFG8j5Dw
NB8s8YZ64CwkZKWOSLUxfEl1S/2dOuSGPg2LCfcmrlsHikvnXklDACzJAqAdYf4wSJd0OpU9OOCi
7VAnz1h0n0jRsfUETUDtRp7wVVk2bYZGL9dRLdqN9MxvMtV/Iqijaxrrb2YqBJ5wTc5bLrr53gcr
DpCjP0VZextGBI8lu9m93UqsTnOWsMBa9F7IYN6EhU3Q18FIlaPP7Vj/N6d8goPvsAfcLcCYH2j7
s1bR2ilgPNndJfZSRoNeXKYufGEtAWEkS33MPrQe8rk84Gf/EhK1Ie3s7JxEGCozod4YJnD3r/Qa
I6P63BWDs2lZwHJdDA5WC9ialkBAu50f7hejv+Dy09btyv3EKuUNRSg+Sr9tj0SuSNH5SO2aUG/l
r4k2U7YfgXQtOs8t9yqL/T+4XOmBk/ma/uLvrPCdU7D0wCbB9/zVXvjLY8pMKm9oOYiPzkhtvDL5
ZxMinjPc2MS3lv6Yx+l44nOpjy7yI2VzXnniYR3Rf9jhgrPSWz8I2JG2HKW4guadSxnDrlAwJtoZ
ALeE1O25zQF+UX20xrDbTfUcvrpJT33WgBN8tLVFrru1H1MjyTDwHsOA3BblfRMM93kZ8iPgeCZg
UZ4aDwSL5eSfXZf+g4KZk8LjcGE50+6q0qPaiZ6el6H2cAsMTXVJZiOvmsh4NMfBw8oVCH3wH79+
7HnHOkFFpdvHXKa56XcFAvk6G3W7psUdM9BMfO2RDzxWET/LdIXV9lOsn1J3qbidu581joCzyIgD
mBwK7mgX3AdZNTiqyK8sndgAtsDERzNxsFK/0fVK2mbKSezMpUNlZaJ2c6j9q2qM2eJFDRXiAfbZ
tB4HyC7FXnX82GyFWs21FEJ3ra4Vcjyhb/9URt2jq8IBp2b+oWYSDuNQ1zsCW49RAOVNl4ytc56/
5roFAu3XX5OsPg2INsav5N7zDKCFHIXVW2k26TfEiX6rYzC3w0THlpfJ3zFI/oQFIZDN3l3ShPC5
gLk/Wg166GKIxoHsio4ZYGmQ8BD6hsXQjkMDCqUJ0zv3wGcAVx9y7PUxwe/Ksg8qSYriwkaANUWC
UIfWIOnlgq54dvE1b6jpRecPEPt7P7jK1OqDZ3t9qkJsffZSYwDMu/C2MimZrBjmi92sHcdtAlIa
SoNVMsYU7oOIBZKrSLDMtu5bhudfSJy9AIewVRSk4ye64Mj2fqL644ZEDxkLDfjb+OAYW3MERXFb
T+MXOSoAI2CmKXFkS1VW3XfTe3yk7HEwPw/nIsv3nghe/LKRl9CT/LcGZMtO4rRX1ArKcDWE3SCr
y5ORqxG/DfxduPBtllP+GqM7fug5qtnNYuj3iddtlz64jzoRMEzl4jtb3MeAeqhnbhf6jUIg/yAH
RPmZfqI9zpWWM5NW79EPb1JdtDtwLFRHRPKVvRD5Q1EHO8YCfBltHjwvyn2LCHlsZESpuTNipsma
rLhKOqbUJmh44tjBXNsu9svU5sQUbl9ey2y8o6yCCwO6kuKExl+pcSvCOlnq7rcMuuasWZgcgswA
yVM203Vr/cNOsaKCYUGgReK0yeCshTzPhCOJKVPnfKAy2j0M3nKd6AjbTwq3S3kvPaXflmjHW9dG
qgjthNpe0b9AW3rTqQv6I+DfyYS9HJaAIljVrSRdiAeHrJy7Dd0eX4Mo72MvA0xUcSVopBpPhaWJ
0zW4vMUCnpfCiSbxL76HXIpln167KvzKo4YNJRcDZg0McNXEitviqrxtGu77DL58DNVYPHNrRcJI
yNplk7nQ7JJc6ER8g4r7U1kwchxbPlINZD9y7yCoT60C/QFQaxysyW7Xzo+BVD8FNyq6THi3zSFV
ZlHTDB/1hKwbkTjAME/7FFVegsddEaA2CjZiRn6E8AdmmNRC3coKa8+JzPbe6+wnrUi8TJZVN7yn
zbgrNbcI/CL5fSNhTkbL4IKJNECK7PvMoGODztiP4/BmqvjkRt4jgwxl33PuXk0ZQbihK7OdTwTl
TuXNrzdjePFFpbaWFbDod7/biiu9tKnraFlkeJl+sbtIwAj3iOfkzPN54PvEButom5XAaJbyOiR/
gaOvuJ/X7qHSqkdcW/XAYg6Fq/H1VV6Zs1F5ckCOOJRDa+1ZDRYHyMvTJu6AxgmWAFudxxeRlOAP
kwYiV4aogPnibe7LLwAr+8L3w3vPr/+ZacHgFKHNXLSfUhOZIELPAWaLZkrLs6wBASxNv5zqIAIg
FkyluWfIZ5fZpQV1FPb4NQZxe+NQKr5TxNw+iYnBjszc8t9i0HrzCD8XkxDWniD9G7AUwbYBKZXn
VbfTVPbwMyvbU0q+5kAfKPeCogquGNCHkzTGnB1IXTTWYRkuS+fd5oZDiWL51ydVDKcGn2Nhx87r
JOfwPWEttZ0LgiCda/LTKFr3lhE92mHqZ76KcfMVUWLB5fMtdqat/ZCmAuOo3UcfLms9J2qeXX/l
kxuaBGMDOnayZgPYjSFrQso9gR+hRtu06R7p3ts1sbiN3f7dTcunHJ1rK7B0X41NRAYunfRpIg20
zxI4eIlM/auOP9tuEoFDV7AHbZhTB7DFr4U2sWPlWJ4CUVRXtWYLXca867I+/Oh7WmncxMb5nVGg
XuTU0fA9ONrQf2izfCzIo29o+5F3A0UnEG2McxJp91ktmXdJcIIR9PBuZduWyDN29cIe7cphn8l1
rkuf3ERPt5nDBTrugvhUxLLC7kP+2BHsIjsZuIdkagl6pe6dWyYj7bmtPk5wTumA8T/5AcN6DFEv
O3JBA0kg4ccnFPhPd9KPmLQffRH9GIvgXrOIEjkW8I+90P62Dv55RwxCFOHX1FM9E2eNczdCSzvb
/vTIAP3NvDrt3DnFs++5e0parLODeWofL93JDuLbJObYQZtOry2V/S48MgdbVIDHy6K/YMzBk5e1
5NiRnPBC400d4ZbH8ErfeiXcu9hK6BBjjuuitNtFMg/uUtbfnA9O9tiuLjnkRiwyDrn0iEt7I4aO
jqYI9NMAxeOGdkReqjHo3MawjSfTQW1C+uJ49oOM5H2GxX8Pe8TbVGN4ngTYXA1lC8gK+9BIudaJ
jSBtz7q9Fo18XtLxLdQcVO24JGccdtgOoXfzxp2OdSB5ZkKXG1TDraPo6v0UlE8U2dMpgoF43bui
bAneT+N6Ta5z/0tXoc+aPL5Q37eWjRG17SM8+zbr27rpKPbFMhKEzrPswiuVTZeqZv3f5fQZIIzl
mzbEyDFG5P8d+qQCX9M4mGj/YmndbcXY3GHGctAm5iPrzOsRAYtKRmLfdAo/uUEm9yOwhG3pJe+D
bZ5UVs3XfhNAj/HbH1FZ5CRWwyo6Z3osFyS5ru7+qoEN02wL0ASsjhFnwVFX+Le33RxQ5hPG092o
xmM7JfN1Fc0P6ex+YBBE/QzxGPgKWCANdvx0U6DjEdRxZNuOlb336KnqJfXtx7jCUM1hBwOy9594
YrBX+HV9xyzMiMFFDX0XNwiYWJvQ5sg/A2ywc1rNNc74/6CmXluI69usnvfT0DCg1vW4Da3KPfXu
fLbJzW4Sr0NTxCp8ldWEgqcJKyYOpHVhyEI/shkcjfvesOTkr1m9OVBNVvxIsp0byz9lhuO5hDKw
YY6nxQeVesPObVUA5XnK5EvWGah1BVcuI+AFJcCUdkGO2qpWM0Nef1SQDBBrBXND0j6A+EYmIEwW
8ECytlgISJOTP1IDWCEvut/Sc7DMDAaYhO2996b8dshrb3PJMaPd6Fj3zSM7jXflLninl9zepl55
BeyeXNA477ocq+FS+gLKO8aikDi4q6aMhh20IRVYN5Nsv6o8uGU3gqPWMddmGXEXZtNdpbviVlU0
itIIwiaNtTXtkf/GsPioQueudkDLuIvmEM6KixUCESXxIfas+BGuOvKdBGAgny89z5HWv5Mwt1GW
8E8icE9DDL50cKdjEcmSFElz8ria0NBBRYdnvl0/e05Z91AI7/wOnYu26XyxWSX1uHi8BntwY6Fh
1nDt6LW2JW48i1KmQhhWDsv4Cqbshn7sj1aTj2omtoerNWqYI3Uyqn5ZoBMhAnITKGJKliVtI7wc
31TcNft+1idqNuDtCo7ENgn2JC7vTYx5HWL8pY6d56WxmhukaSiCVKA5PJH8MK+0b/8rezKORTTe
JcQZPDWDEsbcRlQSzir0HGxAPhsOfBaT6XPGwwRuaKiqY+xQ7YPhwaH7gHtabY93tRV/JKN5NSqC
CJngCUin/q/O+zflO086Wtap97Xu62vyBsUOqNyTtWCKHTRa4lLN3qlwNJuLMHHPltffmkQdjYg/
g77kd+g33dmNO3qrHPEcrf4rjJ1oQyb5Q6SkwMPysNRwK/+1OR/5sRXsFZSOuGjIiCCG3d/Ebftd
m+SNc/ZzFFzUl6pAmoa/ntEkI1F9T0kMeJ2jnvAJP6A+5b/s4AYk30Wh8mC/MS2Fu7TJe3pIBjrI
c7+6TZPIwvNClWbMHvkcIT9fGvJNO+JflFdnbDR8082YsJ1b5LIbI/tPe06ecMDSRNH7+4wi0X1h
ImcfkAbaYsTda+2fdSqT+0ra6uLCfTqSx4HZH7B1LHED05WZBUd2BS2G854hRsxvAIz/nB5GkVOd
5zayjgv89xNxI7V1lhgVCSlSDusZDzv0EqY+UeFK9SxRvR97aJFCPPViIuKmi92lO6WDfzXK1d1Q
Wi8l/ptdNjo/PelxrD75U49r+C5w8T/IAuDjMsv3LkaowR87v3Vx+gomDAUwKxSgffh/LmmEOkyv
QpyPO/622AdjYifsgzm3Mo26Hk9Bu8krr/qN8BhRbcOib4lvUmeWV44ubxr0e57Z7lKr0T1rVslM
azS6jR1eDb+f+leZFKe5gMWUhO5l9F16u9bKwvUrFJPjb4fOhgASt3t2mVQtgsVVs/8ku+aLfkE6
zGJT3y91g7bS0aqJ8YVVs+1e22I6JKyTjpNHf9pIFHpjtTFsjtFT17Xu2w8uUqegS+vvNu/Ntuzi
6WFwfBx+snLfxNLTnuX6yyXB+X7EVhx8cGbiC2zNWD4tjpUfYRGw3zINHqCEioKyI9inUpkDJIKY
GeFnOUBFge5fm+YZHY1aOyyJqHOFxF+v+M5q486H3NV0yTudfssAIdy0kIKoAcaMYAnqZETQfk91
j4yXpaL6pyZH7LPJ+R4L2+yaTJD5ralUzSclX1QcZudglPWvybC3UiTxTDWlfTFIJBuG5+UX/QDD
xcTipmYRACnCw8Zv8lh9eIXwr7nuA77lc6IOfQbK6TX1N6XHq+0SUiUDIhTPisbBURL3jef5Ocqr
7Mpni3Btea5+wN8N9NWqCMFVtpNg/ImyT2diKxFXLrz9BuRFIfrgTsY87BvhTQhjrNJRCP3YxpXX
t/2vygX5i3Aw1XhhEuS26g4/ae/6T2XKODaMk8L2Q01x1ScLji8yUylcOHQmdkI9kS3UZopneTAd
UGgYxVTKLXiC2GZWITdyM4ExF3OIk9TUUdSG37q/WsJlIWhqzucHCg+jf7xAfNy2LMBKqiUzl54b
n/3uwabyL65Yh0k7MkCoSqKP0tqxSoX0vWbgO+vBZdV/L1riFIM/08tZ1ydd+GtuzoohVhS9d2Nm
G39jpKkrt50/t8V8UUpPYwWaD9ozd1hSxCZYLOb2kWzApqiZBhgVFxKdvdMfDPWMO8YZvVZSFsBV
CUgcqhhsVdAmDO4Bbhru3nMa37WlxXAaJ8teRvm04f1d8fEi9gVQyAgukVQnU8Nb/dmCFBm5BQlp
1KarLGKnwPligRArs83szqzfi+Al8oP+c55LbisJt70lXnfCTXKZ6+W1I9ZP7Phc6gC9PgrQBRfz
UdLZitu6ual08WYipc9hEAcffeQw50iCAvdU2+KxQ/PlCHbi5MdtiTW6WRey8zbZGYogUwOUH0oa
vcoiMeL+gKvE0OkJTKtjvhlbGv7aOPxuvb57nPAKU3xE3+/WaafiZMMV6z9zkJhQYecKZrTfFGN1
LAMXoGCPX+ypM3PM5aS595eHnsh1xoiHkN5/ey49Q8UkUSwJLjdkQegHGIsp3Q8dtZJlmwV4CfOb
oFNiB8bkaOIIHmtMRpitP+U5kbittALja2DHyw6eqFt5N3YiYSsWFtJ/cpdLZpGxhvpohPsiYhtr
dpzFFq9gClIw4oFmE6zyuAa3rKaNIBmIdWvqebHk7VuRdEy8LTIlKILaMG/0MclPQHst3xj0f69l
adIpKL1SNYYIaJt9QeS4BkyKJKxs55HtzkwQNOyxNqqvwQ7eCNtgiAwYoVhG9isFYiRMyXZcslkB
3msratcDg/Qs32U9nssSJ1ujm6dGoFn2fCv8OIv25AzwGPnkRjLTxHYbF//JIrG+yZFFYsTnDvQm
ILmXM0jDNwj8NZgE2dzrKJRns9ISWUMriE8Rz4xlx+RAg7ndRQgRiEaABTSew31fN8ADiTHBpg/r
Q9/nzybp7oDRzJTxEnkNmaMpluCFSjjqYQi5cehVwJnrHEfpOHKdkHiJWovNAqdYDQeM9Gp6jhbn
LrcGYg54wNqcWFzWVl+VY+gH8v3HkjMXVPBVmSvKn9ORJ05W7dqLtC6o0q+eSXmr6/qXDZ+ziwUv
WEOTQizm4W4c888sz/8wNe17R3GTwgaOsTTpF9FtIR6X+LVsNwc4szQEztA5l0+RmDQAEisWKAq1
x2wwZcSmmB8a/ZQxJst9kBY4FIMWG+8e99v8BIUFQbdxC3mDekJjEqdt/abSnmYpLbsAlxSe8fZ+
sQsDUia3x3cseC3BX8CTKc6ldMQ4WPKAp4FL+UBB0xvMBZnP7NnwoG2HhkOsceInO+79e8dLfibX
famn7p6BxuMlLD2sO7yuRY2TvQ5y+LH6p0tYfQy+zD8j3eLy6fJXt9Tjtrac4sqe5XpbwxAbrUOj
bFlc5Egw2wVW9q3XeNNrwKXoDBwAV1fHpI2SiahUhtZXaQ8kBlxydcdJkBMjyFwBamOteSawEdGC
RGc0atRkURM/UlvCdshnh0svlrlThv0jGdt010M43BAXoLIxwYWKzzJ5Bzqcf7qCXm98ljZxXRwf
GifCpkgx+yUBTg7PJ+ucunX+KPISykLVyH/sxjLq4nr+4iEtfm4ogZt5FS8B1BsGMqvOYaFGItx4
rPgP3N1SQNZFdePyCfxwM3R+fdP6R+qnlwN1S9Fv5qr5ewyD6N6ZcG7kHl3F7Mi9o240WR5kEirC
WV7xaxtVsHezKL9JcAZ+dARaHhB4midvdLqtjAs2vn7lly29sjA3Dg6z9osWCyWICJDmoGmXB0Ic
K/NQFnX7PMdBeadZCuKNGIlGeV2VPYYcMW98g+bOdpP1fdQiLjSZ5R3qWOBuquyC5ofQ5+VTp9wy
mm4BG9/njrhbVIdPraY/WGwKAWRh6ZZm2Dkr5bMQgbiAvqC4eFqA8ReexQ7JQOyOs/ayEDjY9L3F
UZTrGOsaHEdvwPxU96NkrDfRleZDhEHHJBuOQXTwYMluujL5qIYaTssKZo+KlbW+DlWqn/JtnMEv
Knvbv/IbOG/JiLicJlV/dB194xDEQVpE2l+clGmjdF/GmibVlMWcmw89/mPEoN4M5KVcvOMJWmmt
YvoJYkTFdGDgz9Mp2OiJQ863uBIAHVwx5zgvxrg+NwoYhrvS+wpHjhTJYPk2/4+VKtd/Nn7/nVdF
D0D1l40XZW+QKqiSS6mPSpKKC7O1khxZnCYkTBZ+BKy942ILxR1i7Fy1dB0kNTpx99CXc4CxYWQ/
57PdpPgdF3lY09buL1R/B4kMnimHK/+V6xKrXGs6/Cn7msv5WbfsEvvyNS3GnGRLx8fjWWvk0nyX
NpIA+kxEJpa7dhFbYIUtfhy+n99zjL8b1V7ShcivnmOk43bA0C6KJ6XL16WoSZwnUbfHVzleBzmw
YL/nR+l43dHpYmsbZNhAGcXiFyH61zGivxTlYTs5zhs3956Xo5NFl7wi+MCyMivOjhWyPe8Zso8M
6/ltoFcqV4t2kXaVPvSZABKcD+YaXMO07S3ObX6Y9b8C+z1ttBwOoyh+ZBXBlp3Hh5BYHd7W/jMM
kZmKRQb3gCqTh8Apm90wpc9pCVOMVRMEwzW2OzLvnGI5hke74a+uk9WjX01I48ofjhH8h20c82d1
LHZCjCTsySuHxeos7jHNPC1BR2GNWcyRQuZgM7jdb1VaP6UHz0b5sDqjhGeN+xBXrjy8CvVMrVZ/
KXzu9H4BESYdxScOCkTfvPjXJEQHjT2LbR0ub+PkYZtrnlnyQCOR0d+ADA4QvaCEfRzErZd2yGcg
fve6sc5Vr6yDsKxnHeKlHTV7zMldUctCJPslqG8j31uBzxl9FoJOhoFDsMOr6glIxVM8/Ci6LQEu
ku9UAbnNpGWKtEfxErLHYtM3voZT8UxFlMf3xpLYy+q/YmlvmhANTOv8AVuIYQCl1JNS3uPQzpS6
TcxcEmsdRWQjXUK4VHvf+XRk0JxmPOSkuOPv0qmAuTuOAuVWvoIONEdHtyORK/ziY0AlYBMR8q9D
BCzeFkzYPtXzPhIV/maSp5Vx/nV+wgQ1UcyV/WWhi4Mf59sFSyT84hBUh+NZt56s7rqUxH+pFag8
F0F9hTVLEv2ZpgrQmkPYoyzcMfeIAN7mfFZVFp2NH/3l/QBYrephiIICfaisAcR3KFMEgHE8dQ2E
q2JB0oqTPL0a8jk9JT0aMVBSwBph3UP+gDm57Wyfr8ApgxMh/ksQhdMGOLHgIDYaF1jx7jUddQlN
I46s/hy0e2KvhblfIq+89Tv/ezH8BorBXdkFAZJw86czZit8u+9J2NzHrbCv57hQ3KEa7j6yxjO9
sdSA79D05h+3I4LkSng/JBf8fxGAScLoLNqrsRn3eEbmC9XzWEOZlemrzYJ7Jk6UdiZXcoqOy0LL
8S8ZSuyhbCp7N5drgUpK7iFZ7bRxG7zVc7TaLFF3CXJHtyphGDKEG4gbqTe8f9ltl9TDfTr2+fUo
kyft82XkWGzO2m4+hrHsWb/6KHhhnG/HJMjvSuU2WLjpqid6bX82MW01Qgn1kPjTh1UOeEEa9lJN
d+o5ZdjU8ieGB0eDBz/lyPXjXVfZiGxeMDKvD8i23IiXYxbxksm7sWE4j9V9MMbki6ifPdmWJV4V
LeInhWdgUyT1zziuvNnS889DUHxX1EJsIQM/1MT9MxN8eWyq9ly3OKcLFyU5m7HO5HqrpPnFcokD
VBoY3kPeXBcZlulgAlSGyGaqtVhpnXGmeRBbPCcxquuCf6YBZwfIyVqDy8vOqzlYnbl4Fe54Qt2P
gKAMxUNsCfXBfF3thsbMJ0FO9UFO7V9XY9cNmqY5GjdiqRjXGnwgjQQ9F1Y7I1ZlZTLeckP9Yjxp
N96kfuaGJvKEJ2+fuNa78ZPkrFz1KdlpAgjQy9nn2d1PGCl2kwo+6a367qKE7hUf5dLHGYXiVr8q
k7rXhafHvdev9+uWXKiJ3PHidjr5RxJvL6IOK36wmN1o6vEYK/uryAFkAGhuzsF/nJ3JcuQ4FmV/
pSzXRWuCIACyrasX8tk1z4rY0EIRCs7zzK/v49mbDJVMsu5lVqUlRScJPLx377ltYa6ZPpxDMiX5
yVjBrg9oY7U6EujOZ3OepZZ15koO/HIMX71eIexV4wty8VtVe2Zf83HteGIG+FchjkEYIQtCSI6i
9HUYvFe60cxNZrJ8/LYrr4xQzIss78Wn6XXNGL47xFYNDayPgrfIjcYrbVp0LOPYramu9Yr07oHy
Z4hgDIzk4OTMM2KMDluNTQW5ygQ4QlqFxp5HyMiwpsh8k+S44sE/Lxno+36p04Pla3EKzh4ltkWA
e/na8ZvmfkFwHq0x24Oeqbs4wNs2CiHPbZNlDn7EkhiaTCWY+8gZT8e18L3m2VaJevSnBQm/w4Ec
iZbSLeHqdk3T26bMuqTXTV/FyyPQfFlkTZicGzRLP9plAs46RHWDrHxuqn5VOkxxz2FPNMl+iDwF
PMlTMVj9ygnu2qa399RS1OxWoLKnUKXtOcNlJjAOfS6w5rj+Tq312H7slYWsMu494e0KU2fjlvcB
8FSML+IBb7+DwEsO2UswNc4NyqRpxIvjJ96hKiM/vlgWn60oFxEwDCgkI2DORVsksWD5kL4IAGn6
03BH9cXbFkfu1dR1WNatYcJXgdB5nReDz8K04AVjXiUu5uGEmykkrSkuVptdPBKWYldafM/xX5Nt
dGramnqR0brCJzicLa3KGVCVNBWxCC/ylhyfMt1MWbzkAHpj6axjfgVqEeRYUNFMQFXbLuWoV0GV
5C8JiexUd8nJ8zQriBDEwJXuW5syLD0J2aETMR1AVDnN5JWF6MullkCLyswth00kavFigp6MgAVJ
AGHy7PLfeDFWjsHh6MG6IT7qUgPbIOQLDwNGtz2n3XllW/697QXTltgrxl+xexVwbhVZ81vYTDF9
strOxqq+9u35FDQNz99zk3WRZJd9csLTAR3M4+PYFq+D8ryVY1f+ASkOAcikto+Q6sckfSr9eVv7
85vqw2zbl06whXdzm+WaLNQM3WGIQBPTCvVDDOMONC0TmbSMoB3U0QHx1t0QNY9MXHDAjGEJ17VU
DPXYH6nFcEQqFB7RjN7LWXZsigXzBnhPEq0AaaJiF+T+pumJM5N5ceR3v/OFhQqDzpI9vQIWXePe
pKftXTLLR9xt5k1Hvb3lnI09FSv8rrYDGp4GWiEQPKobfJXV32sITfbZve6r6L4MiquWNKtOyp1c
yLrM52ad+hPOFPunc8qwjUb7VyooOs3gw8Hom50dtdftidVmmQOxIQvVJtLrMQl3hpf7LBLxZnI6
bB2IVjc2o6YVlJRxNcSIkWhQRNsAhzOrNelJJ7x5z0dIafQYt8Rwz1Oy5R3eeln5Uvrq3A6zdT+P
TyIliKUUt06YP/rO/Bb6y6M/z69p6jBVYwCxWySriQCnQlzkxRBlAGK8GfVFUWwQOJEYmdC9DIjY
zJLqIRUYmFTXIRfz0Fb15yasgFDVCJdSLEKO8y3gX2WW2cS7Jp6OWR78CCQE8ygtLlJlvhV2eu+R
LnhEKwHnr4huyJW/poa77VzIGjRgN51NMtniWdtscndBV35PtKKX3t2VyFrEGK8xZ64jTUhk5K7T
eNgtRX4xpTZWPwRAmCnMjyEj1wBNpCjDA6PoW8bAa0jaB6Cnd/bg04123lo+TCbztPxOfRehs6Mj
zEswj/tRlNcqA1uRDpw8bTKR8jzv9rjb1mXNQFqhNU6b7sEPmmv4wTv83ZIzQMoJK8VcGOF4WXnM
E29E3e9SuoSsbDfI+O8spzvvo/KH1dY3alLMxNAgEnFC1gLD2DG/YMP+DXt8PQTJxdjhwTM6vG9a
QRTKYn8LahLVTsEq7EwvGcNHcgpfhkRU10PrvdGLT1ah6mHAo/MhNmuATJkJdhaHmkvyfZbfq5O+
zxYbYhUOgxP9agnDWPkLTY3IZYxLL/xs4FuCB5idm1zulmB+xbCdPmDfzVda4NrNK7WrQ2C/UlTJ
fkIbPjjOQ0TSh1NFGxaWCPwdHDHQkYpDDsWfuWFoTugquaYrRCDg+epMrrIeqGafBC39x5ntrEBy
5fnLMbO12pZBs1Vh3KL2r39gSvqhSJlu+JRPkWvdFeN+ixwapiMO+8BJwfmEFYmIwgE+DWOWW5vj
1EEFHpwQXFAPtY7P7Va+WpM8t3LSC2WB1aeY2d2iCmu3yRvqXeZxc3ORlfVOF9FaI5XU87JVFvMI
6ew4HL3OTfQGmjahW85qkmAd87AeQKRWzyBenpKymg5+413jHSNrjuukzryP6rk888bwrk9tHCJI
iYn+IuNIt6eQLBh27AT9Oiit88IKDjEbNeUMfGjoPrBkohu7me481z/4Hkj3rszOAxjdq2ZB5kdj
+zma7Z7izblLIfll5fzdC5ZrtMbfmRvvc/RgZ2Q/JKtZtPdjaj1bLgE2bs9YkDgkbIIadWgQBjzl
nNAr+rCnAFTSbTBCM9fo9w04jw2CZ6RlGAwo3BjP1SXBJJmAuDoGryZxNNkmJ+GbRlJHwHSB2M75
xrwXxmzoXKKA2OLOKlflicSGpm3CUtBSVDZdux5K937GfbRuLEjODKc9BmeoFap7cCgYgvjp2kmf
0HQ63E2VfgT7852O0g3A9hcU6K+uKN68JaSy4l+vgezK5huHWrOH8UonxL8bsvD7ktPo64kM0Job
L4PuAZDnow9bAyY1HO7WQAlECrNOF0y21D5QLd1gO1jddhT+79rjcDNH9KkABRmvDTZMFfihvPQC
1EWHypwSVPKIHBuaQhF0x2AiT6/FDzcUHgfpajyalnOWlNlvFAhvtCzpaw7sZ0tviLQ1UwdDTY6X
0rLpVsCs9qz6tpjY/6ZIJGvAnuvarsnOCRIUZqqi0cyMbENRtcma8knLHiWqqTejnn/Z7fA85RRM
BbwSPpdTA6aBb8Y3jfYIKcyKFpdNk53CEQP7DhfVbyElRiOwsTHYN2fWryHrPyoCB8nKENBzpeux
wX7F8beiB7fY2Xcrsg9tADQLH+JcdE9jH4G7GIpdWWfXpbKvXJfAR2Dq18o19GdL7KIawOZQIYgY
nS2lGUM9JuSD29+4tfSgbhIw6hI0l6r5eY4lvoCB44/srO+64RAG2WJtW6w+lMOtnx8LUDjol31y
HQr3WA/2kRi2TV4vl1JCXCgi+iJsnwy8l52DmIJZ4G1RK+h9LciREOXckrm/q4lE+zSaCfZYLjnx
YL40xPQW5pnBNZ3GyH8JScRbAL+B+KSBahuCqgkUhzr4XZbBdhZ5stKd/ShKJlgCuabHCApmcHjE
47afluA5LdsDWI/taAR2Fe/YQzc568cgXEu/XWPxR+9GuQ4HAn5rt6Uw+4WQbmY1rbaelYebsTQs
f6h3vY6goCbT9xFjPA5q/D3uHJ8t+BpxjcwGaWrb8Ag50zc1NfNgP/lu/VMl83AXxCQoVb1/ybAG
qAb8MG1/wxiwnftp7+mO/rsVHP1awoNiagInhlDkZT4Pm+W8hE1KGxgYulqAJsV9tQ6YdZx5WfpW
4FC0sgHgfz9ehq0keczfwg/fw7q8culNdjmibpzJZ+NQEqDWwzwtxPJEWhHRlIX4JdL23u2H6cJ1
OAF1NmCrRs/yoY3Lp67hF1KDdyESTCtUUvWqz6db3RiYZRCIlOl/EWv2bcGviCPC4exIS9zmvXY6
VqJoJOozatUNNLGDDzHbN/gERO+9hTldkWAhbgXgoKWC58kabmIAzxov/Jme6gPBXwSX0uGsM4FP
Mn1msMm4ey6/e7W45z8mYUW0PxJwo6EDvRO05vnIjhHr+cZVHItrs8TQ/vJnxx/eJCgTFKcTwBd5
MtQV6ieIKRRi+XlXk1TdKVpmjBvqzSTSVzuaQBY7eFkSTv6MWtJDOIMEI0qxAtHYTofGy56bPHkx
TjzeuehTt60fB/u2pklsCj49p5hwp84QL5yRDJxTa/0in3s2pJH91oImD2nwBpvd9RinsIfjet4R
jOhfMGDx9s3idt+tnnFMC3ZJmLY+6z2qgrDlB0HbjdfIzD+p3nE3xBhVYl+GoCz7dgOZy8KPVYld
02KOnBNx6EdcUiUi4KuoU+W25YhGTlWPcp818IC1v7wIQSZs6Q2CdpuL+kfkBhGdUfsxiEd5iU2n
3rmkwkwY2ZeHrhIWGieJgL/McVhms5K0EUgcOcCRzZ9E0iGLW8xri8IPK5w64gVnWbHHcRMx0n6B
6uWcgyCY98bvmpdKje1tw7O/IwCmJ5dE1PfusBS7QRH4g9UcXZ6fXCUIK/CcQ26kM3Tvcn6/zoei
AhbtufsJlXq8joEN8X4KCz1kQZs8H677kooym6Ho+2Q/7wdIdWfMB58zods7r+9/wzf6yWGTq7k6
OgQJI7kBLcLRWazyEkB7sClktwvU/EZEHb2WpH+WtSSeJkCdOMvoGYUIqtwKafkC3Y2UFWSItcoe
OVDTqW4LFKnNQxUEAh0SUIwBzMCmMch7Shx0Imbdirt1msmXrJ3LHZPtcAV4lBMwahqSYsVpvlOb
dadbWax0HP4itaM90qzK1sa1E7QgfkCXsHebu4GTPENzqswoK+SFizx+Ezi4xIUKukOqCvuOULhq
7ZkWilZU1U8c50nHbslaGqHqXrmnkVxTJcudlaSYsLPyycYgeaZz7aOd0xzqIF83a3B3T8EyXQ+J
fAhgqZMWkOFHDYbROZcNwvvOYgQqhcJnm1AD+ZrhgWII7zblT2hkxMy0w3TeUJutmSHfs4/jVepo
SXWxg8ItHYuLvtLJo0LwTaNtoOKR1nWaU9REvS2wAeUvsBDY7u36nJhVl/Y+CV+sGd2aAQWvQn5i
NA3ipzvbNKOAjIDk7YPLqWAbTgtiseeZEi5LwVVwgod35IuDMycYTNr+OIieKnxMA0Rrw04MRXe1
NBYdPb18R5uImXCIr3BfwGcW6jWQWK4mXy5HOeU0GzhkxbsKp8qlznpU295jasdqbZj67sYAc25g
TbAdi3Hc5stAtGMYcUJdXIfqXkP/BrSoS9pKmAI2VdHeZ23+HQHwcglO4KlCCbZ2FgMM0MUTngk7
fZT0TLaT18U3wA3szdjgEapQ5u0zg6XOxD54pwD1iKvcVwXWa4OaHCjq4Aa/4Db4OyuEY0jr43eN
HebKuDgt29NhBFvHVThB1mBH56fuM2LYIv7Rknjhm+LFztsHmi8PRhK7W6thZzV5DVgo6clLoRPg
Fhq0UQDaNEwnGlR2zcFRXjlmEFeit+FJxwIvgQVOvi2zg9WYdG+31IA+xEqU9BSIvZnZufIRmgSD
5oTRUUNXEijvyikAgbLuVZA4KCvSAMdsFM1gy/q7vEguPLiQeci8WyexhUCBbY8eMvGUgcZHE1UP
YaigmglqYYwG/W0r1R2bdrqBtkzSOsps/t6TyJWKYhnvqirbZ2AwVjJJDnZQzBRCEukUSLRzDxv6
qlNY+U6duJXWNu1kwSxgL91BbpTdBfzjcJtjON7k8oQs6zPwwLp/JulovhxPcaNxmQ2rKg4eptYj
eMeGpDqfZAhL0p0WG4fZSo1rokmIh2Ln9NZsch0qyI7vsyfOZ0Nj9GRkTKzniR2NKl6UF7Ns1O4k
dqBwAke+VHdwZxo0hmh4kOffE3DEmbgR7hl9EGIPchKJA4MUm4IL+HTPEgScmDpPTyRDMJ1rfKc5
Dpi1V37UvUE7KvdlHRarOkh+inao95ZvES0IjujKka696pyCEDUV38sQs3sYkEOjvXL4nhnrG+JQ
dY5fNt1baCZWie/QiPXiHIDMSAABgyb+ubcSRllkrY8di0tThuZRzNQxOVy0KdXLKmlop4bUnhdL
NJDukeBCUbXhicyyJ7Nqqqb2PmaK+mJ0I7YRfto1URHzBVZ0PCwOeVilD4FqTBbnEWGP+9oVlnkB
0PS74jyypyqLD2g/7IMY8DYxpa2vuxjwNZQ43KG5wzANtTzyGsZmw7dk5Dy0w2BkLgaq0J+YLYea
iZ2DgKKoG9CKXio5cGpePh2q4Htke+JBB2gUqV5NNKDA4FANPkI8ywLwF/N3Yij8wRyZN0hm6aEG
wD4Yi0T6uL30it4P1jg58Ub2viZay6U1l2gh7zmWkDgJvOPWCzMeuoOphcPtKam0b/WL13TW7TTK
7kflJfOWe0qfpoGIvMjuulurTPWxXhrifAODgjqZoHaeObbFlKyQHMITJ2uOxpp/OQSuHcB1d1jI
Z1IMWqy96O3L8WfZ4D6tVMSGkHfg9EnaMzd+OwHhk37zMuQe/3UpcNIQS4aY2Kqo/WSbE9OK1fHM
dU8dtYj0AVrHkI+XgrIHVNXKASJxkdccpRVWrysv1r/RIXrbCJTpfWlrzg0eKPGwiZzLPOghn1NN
hAlWZ03tuR4XS23qKH7rp+pNIWM+RNJDlNoNw61orUtaaP1tbNMd0oXCzm76fCtTylmkesCecMZE
hV/T3m8VSHMAJn49THR/Q/nMCweJRIXLzkYJt6eHFO75iIZw2zGqXVEGU8PD8trW8wjkc8wUyYcm
2Fd5qLdQzPgsB0lfNg3aDpyFepmZzn9DbZNfImfi1Gv5JW4ydB+HbPTiQ9fAQNFNHO8baD/YTYPw
BFoDz/TipY11PpBhczt2FcZ/PP+4wlhSMElzNVDq0VTduE6k4ec4824sB/tWWSR0BrxBV4pW5arH
rsiDHs+Hqh/OK2Wi107xQYY1AxeiWefrpefCtJsy+9iZAZL+YksMxCFDQAIqaMiWJcTbs7Ln+Exq
Y3FDmA2H75kWfuWh0ek00e5TCZMa0IQ+TFELH2EOw59IV+PDKMPHiWCsgyYL6a4lU3vbLRybGHPy
E9oz4xHHTBfWGFLpDRO9jazMox2vAL0uFQpKnZbWqZPM4qRrGM9zt26uT7JorPEIHw3HBMP8+Trs
CkDZjmmiTUqKT4BCOfVuMh8VS+CG6rziLWSttdR07HEtbgLoU8fEi4fLvnNuNZrY1TI6FcdfZCQC
iBNVCHLwyXbcjXJctY2YdTNvkC2y8Q4xTC0NNL6ePCPIv/lwjkc2Pguo/9fxqJAsqABoFvRUdNcu
v/tZZHn6XNuDcw4che0ktKn18zzDnYKZYKF/ItDvVWUv7SuIfLASLWQG54L8wFUvodDZdCw3Y+HI
Z4Mi9MbpRLxTYnE3OOYAQHgUAquWSurQzUyXz6Du2/sGEfiwHjL0wGcwXbW341TqghvPTMgn2pJR
ZAm0jVXL15YkEFTR8fsXhg2d0AoMRy1DtYzJ/oSAt0YlqiDy4DQt0r2u0VywKZZWt6OMmLb/TkJZ
G5IJwyMHIBCF8cZJxeW/if+Y0yDF670o+yJPFBR43G0YCRuX0xpEeLRwGD+1Ivw5Wb4jWTbptoXg
KrfRdBr3GqlmKvhSmHsWbI2TUwCOybOzpHXKVwN2by80OtJ+sX6Mlm2dwz2p186gCRU59V/hJIsA
EXwY4j2tTYlwhJgmep/g1QAB0GMQmhhWA5bHdlEIdlW0j9pl+FX1NGt8yYJVIAW+oLp5nPzIuzfS
eSrm6ldF0va2ZwNO+EyR6dByYTge74jFYZFqqmwj8v4C9THr+akUKciWQ5lchCvLZcIE3uUklsRi
Wccq2Y9j9DqNrHFL2SHQCdjJmWaYFRrjw3ySK1syI0/e9eOVid10k3Fk3Jc+LpByADWQ9eeWnEYY
+IroWCZ+cLcYJVCj/Fz86VD3FfZoJitXgtgtrx9ouqQ442LZFYdWNN/yxRLn0Btw4pQ2l5ZQ3IBX
3omxpbq1KgxH5PhQvhsXLUYkWqIGn9LAZbrTUVOeFUX/wMDwGqAeBV1sIaTBHHHOU2O9J1KJhk5+
FtX5j7TEvq0qx95FzBxmaV0idxvOCspG152uaBJSe0nnxYvcrUQ75BlQ3El7nvfwhsvQvv43qSVd
OcKXZISeYwteyscayccEZaIES7YekvatsYrnVo2XccVutKSQhwuy3AiiScWRYEB2p8gMNVOjBd7Y
X//6H//7f/2c/mf4Vt6U2Uxv619Fn9+UcdG1//lL/fWv6v/+r4df//lLG9f4ru15Rjm2tuGICv7/
nz/uYjb7//wl/s1SpEbUAQkLqpNezifI8zkdOFXQdU7IlPv8avqDqwlbYWP3pW0L2/7zav2AAmNM
VXwMXRFBERaJV+xiye56xorSPzX2FN1/fsmPblA4UghB55rLen9ess57CHdVnBypNizCQOgJeCfE
lP+a1gaA7OdXMx/coMO0iZ3Odyi73D+vNlUhktsqT1DO4AVyZKkPumaXyXFnXzAuXH7NTeI8fH5R
/4OLSiXRbvHJO8p/d4tYSgRGlyw+9h7GbwbOwaqRDF0rkns2DkAZ1Pih9xYwoj7MQqXnn1/+o1+Y
ebR2fF8bo/3Tb/KPV8idEkXcWjNiEZAtiT6RsyFd0b0XwDt3n1/qo5/XJc/HYWVnQvf+Ujlq0dCK
y/gocwi2wvJd+sa4S9QUP5gQxZlJCQ3+/Jrio/tT3BYP1eeSnvPn/QHMRxnSWclxiBKv3rWOAmGH
eBgx/EbbqXpGjx3+cLDPgF5LT14o2Qkyp2i9nddj7Pyktw7Eu+FUbc5agQuF2jzxfnzxZ55erfdf
suacBdZE0gN0Tm/JPx5DMk30CEQGxN/X3aYcE6bxVcQsJMfl5EtlNppstH3N9rOeMe6fLcOEycjn
JEudgkxrKtQ6Bwiy/fwP++iZ/f05OK7tKxacP/8uB/ehWcIpOcaIjp+hFcUXjT/BiO3aahFXUaQL
RBDEqHZfLDYfPjhPub5xHUe70pF/XnkguYRRtYcavpAkk5uKKZEtjqPqoVXVp3hJYAvnqUXZXGKx
Q8RuE1Xg5k9S4dLB9cJRyqVVbmVl/8U64ajTUvfucSlb+L7NHsGK6J3eun88LmjF3SSjITpmiaaw
m/0QDe+JGsWkmfpmcQdAAGPyRJcmvxCo7Lq1tBKYh46ash9T2Lk7LGfDracam/6Em5IMPnlDRXHm
W9gaW+vOocN6nLy0fK7UbMOIQaS/T4QMf0sEXA92zAGo0+4JNJZ49As6uDhSi13RqZOVbmp/tDlU
9BoH9KtjNObBbDLmPnapq1L8gmf0V7IbVaItS6g5jpTS5VryCQLr79jVzwaf4PAO88bOicIf1dKI
c9cic22eFZLxpq6vOUCSAaBRX8kZJKHyInyBVa1ShDKCzPa8rPU1LSmwwk5dHobOlE/pAsOlQU7x
oos5+d4Yn2xam1QGzMbWZeIm4d5Gk4oBIaqGdb+khhDeItm7S2AuRjId6PAod90WRN74wTIe7doR
a89DiD+6ud5DJK4uFoRijEZJk8eij1AazGaV7sMqJVDC6pp7G1su3gqsT+FBOHqgUG3BCW4wsTv1
Bulb+chCZe0dczLtNNp5m8cWK58tC6ORfgTJTjbjPJ+Vp0gRdK7qe+XWSMxBmsAjxCe5An0vt3Xf
SlpmGuZr2yS3s1dNqyDQBDTxNrhQChy8jjgeL6FxBg++nfXrsVL2ZdYUfNjSC6eKmMW6efJpxVEQ
YR2h7iyHFz1XBsYG0LesraZfNmr1kGFJg5mGOh8RLDUabaRkp3ECrkMk2RtsYOZ3ih8AA2IOH4RM
iXuF4KdcDQsBDQNmaywmoSG7J53m+3JS49XoNoozQpx9A74hzkWKawmFPtJ9C+3anT0N4U3rpPoi
92B+kZCbeQSkhrgpVnnSFgcSh0ZwjySxIn9Jj52TttZuVE4OqxJJPiCSYunAnZ4GOQat7VnSMAA+
85aWQHUrHmzGm6T/0OpFC6SHugCLDQtHsV/CwChIZ7csAml16C1r0S3jC4OM/iL2A5vcMBTZQrOd
dWPbE1ZGJA+9dz3rVRZkXbvpwd2iZZvzLeHa+qEHZ3Jttc1yQErsHfqhXn42hYOr3ZqoBlFW99tA
L/Z1MJgShah/yp7xsFidpY0knLcm2JdTG4ZRurr+CXEbjbC8wU+46LwXRYi8P17m1Ry8lnMLezcF
mFuAb7+EtRTsZgPOKk7L2IcQ6pCHmOJjg0pTOZzBDZU/kL0xvWjdnG3IivL5uW1nAjbQveF/0BHZ
tmhtr9w8xDEdzDFnn8nK+lOrr/d/5m0BWb7uiq1iseB16dMD8hB3j9Z+vIpTNT1HNjfk9sr+towY
DilEBu+Kxl33E+F8m648Mnb3RlYTgaiTYVxNBPt6dGafEDr0ulEahJdW5DUbXpnptyPqRn+xlX+w
FSnbsEc6KO5pyrwrdn3AQkXepfHRCdIkXXez0ADNvOfYx2jmDo145pQ2fLHUf7Avo7rzXCPZZBko
vtuFomQGu5DjtiRPz+Z9jUuS2MnSm+wvLvRBncJ4XYLTQzPGtOXd3bkozLoGq9iRrr08KF0zLSut
eN86BCl9vqd/UMcrRZ0L44of1Ih39+RU1mgQvvJDLrmH/DnX7k1mS0qkIBEPFcGk/x8X1J7mtOL5
8GvMuyLCHyJwZejojr6aNay2St37eB8o/Px+N7vV9EXt8NENYr33KeVZ1Iz7bneelZGaSRWFpt8i
3VCEaxVbhnbDG1+imc5Aj4KZ+PxH/ejtNBxUXCo41xPvn98kqhY5CmHrGnjvJpXi0SHN8mJWfUG3
NdbX+mTB//yaH7wzvJK+a7Qk/9S8LxptYw+CWMzk6JIecJ3ZtEvWEj8VVCrZ1/qLN/SDXxVGhlSO
x2ujOSK9q3kKEjs64DFUCtNyaTuzc0QUG+y0BM4EFNn7+fndfXg9mkQ2RRYlqOv8eT0XOUWmHCeB
P638Mz4Q4AQxwwtk5/6qB0T/xVv693v/rqjThnWFM4ovtRKnteAfRV1Jc4b0zz45UrFUP6beCbyz
OigziaV9kd9j9CnZOmoH9JPlNA2/U+qWV6aOyb2DzsZfWXVYkoeNtOuL53w6Av7XH8bSoASvtACU
9OcfpnGhq6kM4iP/yoxjXPg7KORQ0UxNswGB510UQxUP87H5/fkz+OBwyodLqev5DicP+92qFPkD
BjysmcegNdVTE2Y/J8AXa09MLkZ4Jvh1lJG05I5mkzRL/cWK/9F9kx3mu44+nQT+PiL844G0QyNb
gwr9SEzRL1HTsJq7Ck8KPvPlomSyDF4zDjf5iOz28/v+4GvmzMjhwya+0Ejv3X0DD0BxPod8zaPH
ikUzd+3KGMqnrjUixBKYnamaL5atDz5nrqcIBvJcmjn+u4sytO9rmfGYu4XIi302zM5j03aTOpGy
3O6Ll+qDW2SfMS5xD8zYYO38+VJZZO20Te2jEB9hyaeO3a7R+5CupuhXL3k6b1DFfPv8Z/37E3r3
Jhu+L7odni0ont9901bAa8u4hCTxTvn3PSUedmoLvQoO+qy8qIM+QmvmmoF2/ZBx2MgBMg6McqCv
nQXQXo6DbZtyVUWL9xzJhVHb53/hR89AnPogjnJpcXnvFjnECVJVtCeOPnap277zgSn6MNNSuGRf
vN0frG9G+K7HkkO7iZbanw+Acacpix7WGo43+sNQ1ULgnUgnRxhajXPJMcf6amc8LWHvf39Haa57
aiYrdbr9f3xRNklo8Dnt9JihDX30m9olVWDJGCD8v/+MDruFg6vEZwF5t+MzeCAUAlrFUcO+PSux
+F4tUVDuZo76XzSwPnqPKc3oYdFS0vQK/rylGQdKns1lwmZEEq1Xmhk+U1avkNzm+FYA089RaO8+
vz/3g6WJZggWZBpnvHHy3Q3SIR7sHEDnsQ1DyI1B4qHe7EmuRG5dDfMDGlbzHKdFzSi3H5HhWlHP
g01I1kPU7IZvJz83rnqkemetC23/DNnpSIaA9JFWaiyDZ6Vl5ecKjelVqGwfwDGAmgeP0EzIxV2/
dBw8ouHKRAkDtrTADYdLIkZ8ETcSa7lJp9PxA+LAXdl68aWLXyndDABNd5ym2tPJpLae4ikZ/E1k
5yBhhqAI+dSCoh12JAUw2Vlyjo8EUZ5w7HOiuXAypWW9heZW4+qGsPBjHvrkRmZjc/v5D/zBx+Ex
56I6pWtPY+zdixrmvVuapA2P8TgxLwQaio4JlnBZFuSRQM7/4oX9YKPz0ScBF3B922Vh/PMtmsp0
lEDcrEM2ZciIShXt/G4Um34K/D1kX1QRqRnOpRomEo286Onz2/3gu/Qh9tDGV1rRVnr3Ek9JVs1e
Z8JjbbmsBZNdIfEhbeDL1pX4oHPlQ3/gIKWE1PSH/rxRTGghC74fHm1g4hUuxxPajSkHR9ghtlFz
jZEiejDJcCZYXomGsKr5fg/RAv/u6vO7Pl3r3Wrka4plRe2KOfT9Lju0E5HOuImO0dAOSLF7LNl6
QRxUgUX74lof/cIcr9jxbONq7/21GjAAAV7C6GhjWrnRnSh/VOEYXn5+Rx+8tj7FP/MY16WdLt4t
Cyh8Bx4gLe6ScLIN35ZEJ0+IemDRFmg98/j55T5Yhf643On//8dy3oe6qFJRxEdI7M2e4Iz8uhep
xnaMnG4obMRZURm9NIqUps+v/NGj4wNVRMH8PTx4t3n10ivLhAbj0eY1OxQIK1d1OahdbONm+fxS
4sMflXeEMyt1g3h/zBG9Sv3E4S5TKxf7gUTBq8lGDth0Q7/uBqnPar7siz5CltT7EP5jKIK7tI1n
XDkm5zUufncTBr8AUASMh+SLteO/Xi3Pth1a8OziHP30+4MR620a4UIMjwHts6uyKgrEidFEMPsX
P4R8/71wIe37LBH87J7zvjip6oiZSb6Ex4pcVc33KiKsFIVPcJYS2ImKOpsvvdgbwboP5fIUNUg7
hSyyZ7vJF0jWzoCQsHC6Jv9iP/yv14FyjmKZj5hzGqeQ00/0jxdxoI/lLaC0j2RJ2Pds1c6WBSR+
BKQSbT//Ff5+3H+sGn9fy+W/YXMW8t5/Y5GZJjcLfGqLQom3RBK9KZKkQ1XRlAo7XNzQFe19hiI6
t+gy1KbX5wERyq8OEZuviOqWo0bYG2GPA5NRSQshth8jbl7TboswFJlh+sUId7hH6ephu5rs/s2T
aR4g+p/Nc05/z1/ZLSQxXBvk9aCP6/URujC0uUAhYvriwf/X5uSxNdnGp0yXBhTou1IdYQqwqrlP
j3LOQ+xMJ5Dz2ewl/4eyM1luHFna5RPBDIkZWxKcJ1Gixg1MpVJhRmIGEk9/nb06XX9Ztd3tMevD
kgQmIiPicyd3WCD+6ReOipoJnnnTvvj0nb/IiVWPf/+1/1Oa//ZrN4DR36ssWhx8F//9J07YXEI2
rtNsSGpsFUX3Hce2fImlfulyxtuFAEhqcPpt6pAgChCQV7Lc9E8T8mJ//7f84Wnj+8bJ4wuqWOP3
QSIJzpapTpjC9HdSHVeU7V0bFuK6haNP1cvfP+xPv3zTc3jSeLrvg8R//9y+rBuIUFW2N7CP9QGN
7tkER1+GPePoLn2Iaq9/8lTYvMIyGa9sFo3/8er6049rOT7Hi8Ftwfv9fAmZGhPdrvK9J8vwaCV6
uwMj6dAa1ML/+HL94Shj2MVwn6u+yTfstz+yUfUCYnGb7/FAJB+RYBF7OZUskv3HX/D+Hvz9YXJ4
G9NX4Opjeb+dF0Wne1Lj3b9v9NiHCV8lAbQxDWcvfq90wrckmvE/PvNPv8b7xUd4JrZhlif+/YfE
eaOsNoOTG9e5xTM7em+5Mti7odymmfL3p+aPH8YNiKKS6w8XvH9/WMX+cEWCON87iajKFVig5IMq
lz49y6Py8+8f9qdHlNOBWwCdQMP9vUntDM3ci9HI9lLHcVGQInyyIt2CadzULME33qrDcUJrEC2A
1zvh/u8f/3+qEI4nj/ym49MocljD+ffPWqIL9ZUR5XtC6P2BlU+UoBGXPS0C/ao347jIhI+RRyX/
1TH5w2PE5eD+N+VxFe4/lcP/vHbaUIPJq0dyX6GgZIbFF3Sr3FowlGFAmQfjJIb84MxO9fb3H/lP
H+zfixFX6KZh/34oYHBMHDoF+T4j8RJknYamp2bWpzI22/KWZJfXkeD4+4f+05L57VtDy4QDmEmE
xYf/9lBl2jC0szbnrBM6yY5fR0RXyqc3WsVXr2YfvEu6q2GV1mYisf+YDKF3LAfr4e//jP9Tjnk6
/6/3WYjtkhP//W4PsWPWI7vBCzjCSSRzpevPM+fRNWZBicy8m5KM//tH/uHXTT1tM4PhbuYDpvn3
E+Y1/SgItBYI40LobFbFtreu96tRYFKZ4zlclDAJd///H0pnjCfatBiW2Pdq7H8eLl+2BLXDodj7
qW1CwZMEH+282/dxWwWsrts74EPa9u8f+ocD2OJx4pRn6GS7v48RcqxFXZKLYt9opqLf2SrOwVGr
+tvfP+f/rlfwV7Q9Ssl7UW3Q6fz3TzcKgJghAU1OenR51uwYrAoaK7YWsmppzUPPmMRdTu2jKhgz
ajMAKJDzZK6XoFUJuskY6yl6pfI/ah2IvHzyb085hY6j89Jl1GVa9+fvf37vLGyadj0W3NRyT+8W
+V1JEOWEhMe8vBNk7WqSXBPhPXZOVEEIsQYyzdBU8nUejhp7vID48Z2H1i8P+S5swWnkTxeFpK51
OzzYEDuJuwo6Q4OpxAf7oP1Dz37PRvGNH1dDE1VbywOZENoOsTJYttYvnwQMNIw5I/4CuUER7YcL
/cICtvkw9iLceoTf93EaatfW8i1y4DM8GlixMERb12r3Nt3WdY89kd1gkdsP9F5Bune2WDJKyBUb
Aa7/Y+pE/+zR1mFbEQKAQwwnzr/B57krBbLoVtdtvVGxaYY4e0ObTXE70TfQQiaYsbX5YzK9duK+
w192kaeh2msqSYnSEReDtZPOnBXhCDAGG5pLZDnXig4IMJh4cpypN757Bam2hTE13k+WIgCyMhWH
Ttuy0REoT+k79urtIHad+Hnuw/AwUIcEoCnHgFxEsxbiHqgNwy69CtL1Tz1Cgp9Jm2b2eqqL7ibb
UF3JtNpwa9BpOkFljALVTyHaHRceKCuFZO834PBJv1XfNMeYX4MbxAzXH8qsKd693vTXhtHDpb2X
zKs460xi+dZ4G4ccixHD+YRNHOKczsZzNTCkyOmRYk0Os4oQ9NdOMTbWXzzCN08g/uWud6r61qVW
vHObun8w/Sp8Y6CQLPlxrR146eHKnd5Dl0jcYewMd29zrD7IqjY3TmJNey0R/S5KigKh4+BZLXsz
ovo0ym4qsLODPQygs2fk0+OkuZEFJ5Mjw3AE0GtIVFVYdVrEtU3I34OcXAJLSIZHr5daFShVTKua
6vpatoW4xuT8aMeVw+wtfYYyYINzr3htR7OtVtL1EyhtutMey3A2081kNp2/c+1IM1lTnUckrWQe
DpFm+3g44mrrTDTVwFYw5TLjcdjVtj5t6iTLP1BXNY/a3I9Hcir5vhRRteG71/60zWl+hOcyHM1Y
gHvJ82JKllCOIVVolt2lGzsZ46tPjNWCIqC7HTg5ug/IjQZnF/Uoa4JWg3yokkQczDq23Qep+qpd
sfWCIJcWJGksX3SncaLfuDfNEd6kBBEYW3N8xNwzbAee/FdJ0JhBQRey6uVVcXe2SldcfTZ+kqXd
RPrJbhr5QVjOyB/p4RLIyJvU6hfJ7EC4bht/F5MXZx29r4czc1vfXAF1I3EfsWaH7SsyQ1YaDDAH
NaeJfasMryenrw82azfT7MZPYV/BgChqvabVGo+/GhFitJoknqW4il00WuyLPs0Y1m8kbigU7lPL
SKTEyasMqEBWGOnBrWyWYGo5tuumrQS7XLlrrzqX7SnasT6+22jy96IglzgknlrBscI30nWwvwYv
f04qt5vBeiOFZCdpvGlU748c7PUMZjEXWw3UMuZD7quA4ysLi09RvMclbmrOCKfYt7FbXntohSzx
C5rWeTy2Sx6k4bMMveTCB5HzV9MdpQqBUeJijZsP4PcyWnLwzc8FuA5CdMUIbcAjzr7lehodGleo
rVfrKOV7wsLFtVd2PNCzLq2jW05i5+tDdjJqJ9p7QpMH3+qr5ygDp0rZ0+1ssLI7gsd3pFRVrWBC
ZU9uansXJ3QBATEr3EZi1JPNXf68jUM3pR+tiXVpyjvrlA3ez76g9TNq1htr9eU6MoFFLOBCDeZC
wJw5+qAktrQznNNQwhO3RwL8jgvfo+qm8m6LMa0bBRBE6xhyKlv6UY7GMtVSibWlY1EtDEyb1fiq
LRa6dImSsBRgxBu7EvleuEVmLiucKFsWfjwvkKxaCAQoRbf3zYGMbpJ2lrslfA2ZEhQt3w74ww6A
86ZzMJ4l5LioZi5Tp+lbGuvJuShdd4/FOnyL+5aXQm9FvMF6LoIg4PTRJU9I7JeNK/wcHv1ylAl5
Vt9BoHm+aBhf3OrJtQ5zrtmB8AYiYjpoNWFq/PpYINi0tPOvDWaQ50iO3dHtQpcdw9x5BmHgXGoG
kFd20GDqiMQ1fuSm3m91t9KWctDyF82BQ8OlJmyjoKiJeyIKSz10Gg0eEDoJRB68iFLUJ/lnlyZh
AO5n8erv1Yxl6H/ojXH1uBc0LERQtBn/rhoG38mbuBnzfQWVJ1Y816Z6H1tBOghZiubmu9FGWNYN
z0KVK+F6Lxrh78mQe6TJV83PlqMxnQjkLYUhT+Wgf/Oavsgye+6jYj/CWQ8BGIzUbOBzoDaUof/t
l92Hcp0j/rydHtWvhaouirT5Zs5ZWoOAuk1b/33CMJj36gOFKkqluDGXoW+xIdkMAC7mVTkS+svL
9mLkHChJeYEDf2vNEDuAvkpNH6qQfiBubBAr6APTYe2qbYdXFIfXNrIph9ja46EjxNMFfSpP1Ozn
UJprAvYAKzDS3vcB70hvcNuBi8oj0gjHSPeWVsNP0+332Ocon+1jn3dbh7hbM1e/oDfszR7tiUwe
Ct+UC66u76GE9Cvt7GrT2gSTslOABcjcPPnptM9a96325+82z75qDJyLMWsuFSj9JVCoHdjPbgHt
8MI3atn21aOIFYYJcVCgISBgEGCaoTT49+HdNB5Ey5VCs9a91q7I9rL4rwgKJ1p3MDWxLdr46Axq
lY4SIoZ1Kup+F07uCOLLO461F2iM4JZpS5bQaovHocjwgIFI1nFM6NlEVcasLnVmkIXRuoQf0ful
WCh3eGxFHjTSWOm0ElFxae8iR9WWc+yTxa33vV2/Dd0L4HgiMeETVFN9Gaa6WlkZlGJAWoUGX0DP
PubOWyrf4ruvP7C7R18MwNOCKGlgM5ojiP4FDnBF/FTbdFn52hG3R25ogESKBPyngSi0MeTgZcEd
so8r+LeG1AVLWgAn0hCSzLF50UK1qSLyuojJzlmXfLID76+8Jodtp8ytYgMWIlowdaRkPL29Q4Gt
q0ufFlCC2Hd1umvv2USVFYTO+b/Ksv1AmUaAl8xpzhnc5Ezho/YZ+ufShEsjLMEm8T8I8f4ai/wY
j9pHYg2/Btf5GcXaptXlT1VqSwySp5qF9EVcWi+9DAkL2x96qXa9p/b1lBxNfnCWCOUitYyzafpI
uWVymmNJ6g6QjBzVXsKIiEe2DYFfU+1np7oOSRlHW0tMu3awbnmNwnwa99mMNhIlK6qxn8gBXmxK
NIYC76w9PKiciHvffPkau6DNsDb1alvbEaTkWQ+0lLxjbOwcbFeWra0j3965Q9qtfHxTwMn+WXNB
feBuWGkIIGysUw+XtO3N/KMkN8Ds2PAiR2zwFMZq43nRbvLajcGdyu6qZWjrQcuKMLIMzt9pycLS
HkHm2dPmm+r/yVususZzwXOMW4ehjdcLgD38lVVpfWlOeoFu/OZ7MEtq47nW+HLaxIrsKopIof9D
5eVxkaAbKITK7p228b42pu/RNtd3HBrM0bVRzO9hn26aTP2EbbSKWe3zRfGdx+WDZvlfCjNJ07if
lgLkFutk5rnqfiuvfiOPxgDU3WnZ8FCD9IIbhfSH6LU+q1sL7IJsqnFXz60VXzTI+/WjyrRz7MMK
Ynek5pktMQFKTO4EROFc5FN9cgnvpHX6yKrc3igHAFj+Ms2cQ833i30UwljAS9yyuYUSnM7UnG3Z
n4skuSWh2DNieWVfeW3a2mPnIt+IkvWERS6HsFGjVb4jN0hWBBPskLAbV4Yuf7nttAX/viWfxsZO
XrxiMd9Q8Z7HEPOesgKhxEPm50GUttfsTkWHnwfjmZ3pOWah3E1Z+VHlFqDIpWLfB1f0ytQJpUWY
IQfRHYwexbzDb8Wr0JoTxiw9pMYtv3orscWudVDHcpaeWFC4JDmXgyjpGdy0ytvNyDdQw93JTxgt
DcM/iE4+JgVMUYKwC0DzvLxZs6KmfHRqPRgifVcl8VYm+Zseg5tQ2g8qGUq5IbvFMGeNuN8YZgu1
hu1q3sP8kTdaAecQhY2Ymo1dm0trMuDU8M1EGL5EU7YmLHuZFMYE4769Lu5+hm7ACVFfjRKHH6Ds
OdGDeIqwS3Rs6tvjQw1j3ouLvYOGZu6JyjQg0mwrX1YzCYymLZ6qrPSX0re2LkFvGbU7YiKwQ8by
GpfjDwHAI3YE8+YRowTrfy++0GBP8sjq9bq1pkAX7TFKzKspILy5/hMm2ZFYq4WDY+QeAyWIeHlj
8gzWkKaTDm/49EixuDWm6EFP4g0vxXUG17OW5UWFyRPLGOvO767hUL34ervGhv2puGCl4bwtvOLY
+uFzpsHarjq5Lufyw+79cVV72gY5zy6Muq2I72Fy1e8n3fvynYkQHPoI20zfkUxh/ZrkQObO5p9Z
5tcoM7/tSue8Mthjp7dCq2ICY4Ysa1E58VtaAJWWOuKH8nw/0hqMtS5ZOgWCotKxNvT310WsuUu9
Ch9TAe/JwlDmmHu2FMxlrUXrOOStGE/zSobm7k5abkEipnr8hO93CX3Fhs40sdqbr1RudGvTqCko
LQaiGVvqdV2hfCMlgn8+d5vrYEeHDm6i0KeD2UL9h96RGcOpUvHWNrMd34PAgGUQOgAoqx7/7tg5
O8kBPPv9Pgl1WhT92TRoyw3W8IzibtPMRbKEtfvFBX5XDeQ5tKw7YWp5D7PsAfDzGzctwuvF8DrX
8FemiOEaCwZS3tG8VJhxynjHwXoqxLDRO3tbOi7AxCk1g1LRGYskU6gUfNKGN9IJPypCGGs1jxgF
UpGutCKhwr275Ez6v+0LxFdI9Pov9hBWU+fDk+GKNjacBKZ+kYP37gl1aQvrhbQIZ7xhvdijd8lq
FrB7dyVBobPqvx0SoHopQ+Ta1mj7YCXgRM7y6tgn5hPeH5rfAEQEVPIAY+bBlRW8CmPtZvrGGJtX
fn98eLiawugg8ypwxHAlM/7d3Dv09IharluG668jfXgyEWhgCn0x+tjFpNaeBCeybKcVYeizNfdb
/uEPVZ0dJm/+iCuehn72vocQEZ7TfTCCO2i2+sUZEOh3/3nRlzsxsUoHGSKALv2QIW6qmW3dM2TE
AMg4J2m/yzsESVl2w5pnwAkoSHRnX5pbpTDlRjrbWbry/Pwpn4Y3dBiPmRePiyqfPhpP30nNO/Gi
WSFSAxAILNc2QaAps99J5664pAxDeIMIjwcGNcPwEHacotyuD93orVRjrtRd5iwMQsDS9mnmmBJd
rD8dy5q75IgZce136mPssnPruu9ZBklLaGetid6qqAY+oQ9ukMZ6EE1y1RTxS9t0VHvatIPv+2KZ
8Rd8BQ4XmBsmzxIEGxi9MAWpfzudz8sHa8XUeqNb7UOs9+uyueN9zFNEMupSUiYHDjPiouzjNd+U
YYnN9RNw4aaNhpMWUeD3yTchsHcFCZiSJfIXTqVfSwzrQc5fM+ycQNS8iGBkLInO4ioH7MDtHHrp
9EU0cmn0/qt7P4O5ge26DF6f6ReC9dP4pfIhoLO9/GuAgaJCe6tzFWGV3uagxbqMiJAsc1N411nL
gV2m8gFY99Wx06uL/8e2sW4VhoTUf2cBEKxZpF12AwZxkjlU7NLztrlHc5Xi5SNp69eqlBs64g8d
5niWbMetaaL3ks14HbhCBExcV/0IbowrAXyE8auaSMWrTudw1m06JM1l8u1DOdk7WdQnfxxfJqh6
jp4HTulthiY7apXknlqZAV/4GZC+DWFSPulZ9dyydQK/HNsASfIFq8E3zyh2qK6Xhui21pQ9tGm8
45p36Iu53k+d+WpQLa6UK7JF5ku8VlhmGyDOsWbeyrI4EfbcpwUYDgaoQa1BJvYyb5e3BJdrXZxb
GE8LL7X2bmoBHrEuhV/dyjm9xnpEeeb0h1m3Pi3TvZGiu5njnaLpA+bRUad6WW9cyGiDOiMab9fA
6YfZOLsFMCq/uf9PLgbfkUZk4YAlJRi0KO4bfKWsoXLyaIpKP7XwN5YtIE+rcz+UyAA5xMjY3WRn
J8MxbK2A9t1nbvBC98z2wzLrG6/AaWvxnWlV9IhuZS8VxG6U4481OabBmBEXg/EvlPCBmNgP5JoD
O+UbWCbmup9c7Qx/wF97RfnmAvgltcDritfninv0SUrKdJmeJoMw49yUvzT+fZmVetgvgPJZ0CHx
8WorrZXb3ps3aXnLkuol0bNXi2jkQkF3ZJwTM52iHBSOeTLSpltZKkZCmLrZZ2NhX9A81uhHUC+e
/EWu/6JFZrN2OsRjRu8e7aEOnBHAqRdVD9mAA+xOta61wYV9U130O1u5scELcyzwMhC8hxJrSQLw
UgF/07WQG2r/Bt9/DdwIXr3DHZa0nYpAhYIjyAPfGB81G4XGJOuvwRs3vantNK3ba6y5LKOuI2nn
9Csn1VA7KZgKhZGguY7u8PvoMkbTg66pb3YwgtjKtxbGabPp193g3dw53HFxl4BbybXVWvhUzxEQ
N/3IKhVwXlc/DsQPpZ3wQ2XDK9mRmr9EfTfk1kg0C+0ODHIwL9bGqirckN0KTu0u7U6pUhczNjYa
ebp1bBaHlIdDpVxWE/kuNTrUurgULR0oAzlO3umvXK4ufZQ4X7VjPfQ2tZqJyI0S1wMiZGvwIpDR
uXPD1sZ8vvObTSuNj0lqroTl7HvmtpiwuNDe16/Lj5QBa9Z4A9A0PAYJB5kgzTiNKbiPQg/8GZ6D
R9+qbLqznLxD7FhUOmR1Cb/cA7KBsmbcAPFraYLpmrz0q3d5t5YzFxGSvLgW+G+Hmlts9yY1kGxD
R49twlsRz9c+ik/RVF9Ibpzj1lvONClytqF0T50TFYN6qNVbKKqjUTYbqzOpXey1BhPQnJt4y9CK
J0p5/dGfs/fcs3/iahqW+aRCsGrs13aJE7C2/k47kwJ4WPag9HK+7LlP0JCr8pEG+w+smS6zpGTD
kRk4kEznzLimiRrWqvEhgEVHyC/s0qbujc4ApY9QN8HTnmaUq9LzsgDjMl0+pBCyTrfiLnlxS+A7
PiV/bH00vTiwA/ZSDPgqsWXMwACcg6ElsCcRTnd2tne9fpNO0bEwwgea1Uej6H+1HT6I1LWeE+wi
2Lf3ELuoOa2fEvfAcqppM5U8R2apzqKBjNOg0C3dfOu0lKQl4P2T7EA2Q97iBaym06jFb4Zmf9vW
8MNuuZmZUj/RO9z2jZ+tzZEnogUr1oFPibVr7ZXX1KiGBfMn9CEQRxujCWZNQRvtaeogXbdkvzM7
eUP//sTbqAgwHAV5C2q2sKYTCyJHq5/WsqmXM2Mmx6flnMbyS7jSWEaW+9KnYk/A8cgrgeO5q5n1
h31gSQ8/L91gEOsipn6mvEhGg9EPE7Xa5tYQ5ZRczbS2IX81abkB/rDmO3OOQ/MLwxaHWZoC/Ym/
LTq4C6Y4WCJj+11rzLVDl589UbgmkwLkzTY5a4C/nAgUMSidtNKipQynS0LwEqIrHcFhem11+DdT
iMNnkG/myD6a5nkn3AlAWBnSTKK8uvlMsBgkLnKR8Ccx7teo5gvf6yBqUpBIVICVs3ci83ugCGGR
0Ni3tFTp2McfWpa3y6ipqKYQnC28nktJxZZnqTqyp31WBOW9QSzu0gdjPE0cPb5RqdPUdPbCGh2+
fq29tJ0xXeYzdUKpUSlB3rtpKifeatH49EWycHLgUkldyVWXRweVjGuzIvSUVN0XF7/T7ImnNAmR
WOXe2eomKt5J3khuTCthl1dOHQvYi/wEVLZlAsHgNoULlwCLXLCmCExtAGlBn9G2g5aqGyLTzuDt
zLHqEhXge5LOA+d6/dyojit0iQFeUnMDTni0pIQ9gx0p6p1HbIc80nQdWse88nD8NFRyqJwusHqu
FpC/Vn1YHC1rOOah3AF7CAAtw/Z3H+ZRXPSpeWHn+y49uArINJ5Mnqcif3XvK3YzAild2GdjpiMh
bW0L+WFVuuOZuNJNRRxOdcuFn2eOEniF+AOKjtoTvYcRPRsbfPM3HCNBKZsXOPBBEyPm8Rv3pKf9
Y9RmP5MYvHWYzt9pmGHiSFdJ7lABxDTttWVVeGfWGgO67YBwAN7YZXjNoFe2AhA+uqmFX3tPon5P
3XxaZswrwfY7dC74HAwFvWoWSLmZOKIeBpVgPCHGuEwVk2Ez5sipm68CPF3A0o6GY1XMq1RlVKXz
3Vo+t4LZEfNOJq9r/pto4fSzXPup+x3OoFAAHUNWs5gCWrRqTf2tRYM8DSP9bHe8xaFx0yp4erWR
H72hfQS1elJQCHKAWnZIiSrFFC3iQduBN9mzSH/xvPqdCMlystRjjEQyBjFV9u6jz/tBSH/vZ/ax
NAQ0/mHlGLgfUditHcE1wI/3Q6E/K4uOZFoVNPOF9YnxA8VpOu6qnNFXOvwzU5af9PKZEtmEMazk
LR+1bdXUvInvuRv+aP8UAzAATLWKLPXKlGVTDXd+aGGt3RGLt5E7G2PCWePzv2am+2B2bbeYyIAt
xrF4AT+6M2hMO8jk3WS8wi987LBtmH52MBp/PzWMr237AnT2KbSaX4YRvhRudZDSOleFuhT9RGce
7CdfVaifOFxntgaiMWBUuHUSuU5z+YrYNKjM4diF1hKm4HYy+l+1w3JVNU+vqT5CIXXtWxQC1h8l
RLvaBrynetigExOe9jnidaNZKgoQ2s04RiODma7LhZNKmQQ5gy/21l9DvWHBZZ7pyxTbqBlYFaj6
TVxNzDMG/zqyVy4NEz4ykrZlTkG+oJ5Ll1apj0tD1xiTa1x5EQklToxnqjk0lnUWPROExOKXMbUf
etRSvnTvBU3tbtB86DrmOZLhzvX5oZshkGm4ytVduGBYPwEcVns7L4GrjcxLEuKPHsVliMbdD0uO
OpeNDd9knhoP1zjuTnCTUdzWl9ikfzxU9qLKtC/dJ8GSxNFea7XnSqt+0gc7WyFKjwFNfEWPZ2gM
3tqGcSFRH6TVvJPtTC9kPMRKiIUX1TgJIwpS9FWqe2bsGi2xY2GTrOgOFPKiFGVzY/7sdJqIZVvt
MHVvKZY36WAgyRTeDTnetuPv6OrWczgx652k/VikzgYb8MZL7JWb+s+D9H/1ZvojZz5Vh8VWzPge
fRj3lBbJjvjtl2WUZz2M9KWVZ7d8EhBzk+FHho0PsvXHgC1Bp4M2SWsdx/pJooYsXANsX/Iqk/g6
+/F6GEgbpRamP73MP6CA/kJU9eJAYVzk9Kwl+OEJQr1XFtv7ShsO+e39mwHz8bPRv1n22IRjrS8S
pcA6DEwFHeO5SHA19XiT6c3dO1f5p60BRnarClYnLBEWxna+9PwF9d8Dqzn60nCchd7pMN7iu7e5
rfZlDBENnMWzMNTBc6LDzAV/gGXI1SnRAvp/H2YLthM3ESF5/TJ01TokVEYp0O60yfIXej787Cbn
OElDX/og/5LZgu+RXGKAqeu0YmJmC3pIfkCD/AKxgJGMB1yiWQ2TuZ4nsW9QKSxDC29w5a36Qq7H
0lzNtCFtVtx5gtRBVOgFUuSIWAdH64XFymutc/9RDSI4fSEGd6ui4kejDVt4n6vUIrVs+19NalJe
1S67OC5dMt+/sMJ3RkD+xRj3ZdQ+K0/QVuJQ5Zd2YERsgn/28XQreA82arayNe9aFt6YxM0K6W0k
3rqO1yzrOtYvtgCvOLy2FTQ7/sMQ5F5+a0LWL0dtnfo+42ug5Z6fnpiun1gR5CWmMYxyj0Ucv7Cm
sx46FSCDIikwnmqqIEmR32Yk0iS9sREURIPjxLuPx7pN4xOiZ98JxiRMZMmKf5mOh7RsPvnmf4lh
+NGqhGcQd3YUbdoKgC2/XORSXvru8BXIhLMrTO3GSw+UXrERTb4q/fkhdNWaV9SaJZbtWIoHuAFU
ce0R9+5y7HlJejCitDxAXLV2pnhNOnipYajtUN20bfplywYDw8jyQfIjzr19P0+fXfGzyoDf+JqF
eqRcWrSPuI4kL8RLmZfkZ58SJ6T5Us1ZACXmYNP1ApoLDzc8mSNyDTDNOh4CyYB3MMt1nBjrNhlP
MysAlSVfZiRPiTYGvjWs/ERWywZtBbA38xH0/Rbj9KIFk8FrBtWspGjCaLKlY8OL3B2Poe9DJ/ZM
GKOMcN0+PTijvYaTtfA7ytuZvsGcilPDS5oI4NKN+ldbqwAvljuD1S0n0Z/CaPrVaVjQ4EO2KTAQ
9VZW0cn00GDdNW2jEudxNh4lVGgELigRdWMDPn4DwQXPQXwYdfdsMpdeMbUEPaRt8s5HVtIvWTda
ck5ckVcDiDzTBwjbccUax1PmimMYf5ejcTAAli0MrqcGiNheU2fFxZCZ2IetP9OOmB5Gk5Omae0D
bKFtCPi6KYrl7Mvd1FUgPinSSHR7+fhGIYketOJy2tfdu4bSac0CS8umoXs2Uu7nDCYwefyaeu8j
T8pwX8p0rXX+veW3V8Jc2so6+YXzkFntYw3sD+EXx0tXPuRhd45S+V1nNELUsMltQhTuSIemGr7i
GRi03yOr89a2a+/ZcWTR6F2qMGhgzZiD/abZrlxMXNl9NSUL3+5vbmt90ainlTbhovH2iUoeI4fy
RtO4YPWcTTlAmhepmbwvPfoaeuXi9aAMbrTuyfDk86iHb4kTneaiWMdW9TB5/tM8auTvou2Ar6QV
JnhchuRgiFRsnNo4eibD+WDSEjfM6mgb462nEK+RvYkKgf3sLFJ2MgEiinXvqAt7k/u5xAYDO+ze
79Hr5inU5YoWShIY9nsdlg+W3eyUgZqi87B6tc/Z3D3rRvY4V97SBCNM45dRSPWk0ohGSPTM3EQt
fNm/d061Kq12rSoDc3qJUTGKt21UPTEl43jTsyuH4EobGT1PpsE3X8OMpKFHj9is60L/VZS53Fgx
ZxhMeOPYlU3AguU+ZmHdanz7B1uC4B4H2umYheCv4f3wTjL0KDZHKo8wtceDa9b3vTTuRllc8Iel
icyMj9aaOij6iSqn0KC56bXtD6J3P5XmHyhUV7EoiCTDFuNlFB/dirTjoH1ms70bAfpsqcg/+94+
40fa4m1bNm1fBHGv1KYoHB6JO8+zsk9DxBW38MvH2fS3xZg9dnm4rFx2zPQ226d1sW2wMNM+3bhh
17LAUIENRoNBiOSRyNyDXoqN0uTRHfEYKPpijpMsNK18yhPg2pX9SOroOIT9mRY3tIfavLL+xIqN
LZkb+JwHVZmyo+FjVgFQu2DafWgbY11mJYMAbVE7JuWztUmLIRiH8tFVEYWGCQm0+3+UnVdv5Ea3
RX8RARZZTK+dgzooa/RCSKMRcyaL4dffRb9cjzwY4QM8gA3DZjebrDp1zt577eAW3hNCtTSqYWVF
7TXIFQmnzN9ysG9r3ezXfcZqT7ZVy2KWxVtsUOhgCTfxjplllbeGO8kHRQrjHue4t9Vdhh3c0Sle
TW6dA9eG4rBjVMNnQ8fFERopyj8eC0KcCfYf8egtlYrCNzkhMic02uGVq8b23RP1L5Bb2yArNzZJ
vJB02RlmwE+iDvRoTm447FuDOUUvgfAWN9lPTZJuLeJNXaOyMI3nWlbjSpfViwga5hqUQg3DA2Ii
Lk2ak+UVLrQGJVzz1NJ0yz3/eSSLnVVk7bD/thAtp7K8asiUQs+4QiVf+G3F2IF2jd0xsy0XU2Nv
zUjs05n/SqHclN1tRywF8Vshlap5teGviuCViHLYErT9IdCMdrFGSnT2NIjKHaqGkH6mSEF7deFD
bG05+DDbyniitCRYQwEhoLZY6Rlh98weO/keVZL2YnxTmcmFg826i4m5yqy90QzT0tGuScX2UsGH
W6WwTxaDSu4cIAKL2iqIzuTECELznMyCNZJSQUszgV5KBObkPljXdpgujeXtdaUt9H7a8AVIOPHy
TenYgG8N9LDuEUnWB4eG64jcgAz5TampMxQXTHRz45lY8L1fU4tmSGyy5MQInEQuM+cEzGnUKOFX
JNqDZog1oe3LNI6OyJPZhwv9VXNhVjoU7uARgQjbL5nJHDEQ4cWAUKp6aMcwCoOkuU5uyyArLJYE
VO3gji7HgmmtMXBW5fxqcvYdkMaohEINmkjpah6q6W5PW2T4xbLPwZXoZvlZB8ppllHjUQa7EKw/
Ml+Tn/Qys1+V2yZv5I0PJ8shCgyx9Ji89GEORhyoi/OrwaK3k7YfSNKji7J+VZ3L32v9WMEizkV5
zigUT05cOGo1kRWXHmsQJgh1NW06CFUaB5GSs7ZRpiUKwB3uwJBQ0iQDGJo/qUCF08L75Xpv5nj1
M3sbRcYO0NKv0nuCxrgiIH1FZtPe6RmjWUHLqblXy3Zsz/ZECVJ3EqRwyE0gnYYu/YdddA/RMA80
6/ZIlXQief1JR9eL2HRmkBNvH46XnNx9XZK7VkcIz20xs9smkgPJZYo9XuxMrpwqPDdDt61sQKhe
tHZMbTlO3p2grSskKKDW1De4qLrFGNApGifGgEVN2rn+7tD4IRjc2SYZO1jcXkRYo6kEwdPJ7om1
naZOtWsLTnRpZxTLuq9Pga69M/IAfwEjc7ARdHgJ/NgOEQ0TaJ3jdI3+iqTgCyyMNcNfj3Z+9iZG
/Ufl1ZuRSYBy4eChg/xZD+oa6+nPMBDZOuysI31ZmknBp8dwt8Vg35OSPGHMYndZI5vl1+SwmcHx
IhYFYAoJCyzk7kSLu+lvatVcqokjkM95Efvfkq7yBjHkqmIwjeqTSbvJ8WncaqhKOEyDjpjOtTCf
wf3tisw7Yldai7x8E1H9OuY1VLD0zBv0USOgZXJsumsE2gvXSbb+6N+mg/YYtDOEgpUnGtsaEmp8
7qNy0THiqWr3bdCMjT0jfhOOa454CF3tiXwJqpLgjm+106IOxIuB2lxfNjLfADteWnH7M80nMNn2
TT+n6NlEMlbpFUUknCdF6EJZYSgQRC2GWzf3F50XV2sLjEzl5WfPKiHBAg+MtfuhZH9p4uDYF5TW
GepuugVqRIagd8tg5BIZDfyuuiD3XbHDxeeg5wVOOVOHhVoZSbszekUMOm02i3rCtmxijPVfZuBS
bDPozut3YoHPmcYizAswiop0epsegbbq3exx5NCaKCJyG2D2TsutCMp9aiIFlKi7JQNksxCPEHiB
oLtEHBiyPsYTxIgwURz8fXlGJrpJO5YfgAnovr1DjM6nmVBEQ6a0dbQ/mf/Kt3rKhwy9B1PJybmh
8/OQtoQi+OZ1JNUTwtJlqBABprSpKz+M6N4gwcDzcNMhU/Am79Y1/R8JJrwoqNe+HS2V7f+CHF3Q
rMHxWNV7PUlPE1H4Hlmh6Xg7ShfVIKxoR98HvXd0s26N2JfBCV0Hl8U5G41jMpmrjFdiiRrEvZkK
GvqFc9uX9dGus5vIrBZDjyoxrd9lnD66ZTwy1WjydRPA6irn0RXIPzllKxkn+4gp0QLL03YckKeE
wW0zuG86uCNETCTP97fsH5u+qVYKaQekA8pnrEEu6LTFqC6g47fKPTVaflXKxexHoidx6WXrrg0I
SrRQxLObsrL7sbYep2kNmX7RWoCESnvdm9nJqa+YrR7KIg54LvJnqvhZLoXwqWBra6lkQaf3m7K0
UDh1CtgIPycOB0ZpF0+VD4Gek/gaNksxMCL0vduqZ9/rBmvZhuxBys02JXzcuvAuvvZS2M6WRC2k
N9WOY2a0wnC3qcfxoUcTM7UMtgJP70G1ZKTKLD07aIGac/hEiV+P6Vbvk0vLbx0F+i4j0t1vaAhp
JVuvzQZOI4g/yl2KUByswX2NPHFrdtoKMeOh69ALAgiLGyAukxE9JwjZSFvcoTlaETV5lYW57g3r
vSI8VfcQEJJevGDh3pWME6DYrAfzh2ugdScfjRkadFiGCGc1MPuI+2ZVm9BYSv/ChrKt4A2jQVoM
Q7QnRXZT9+62ojHDRrwaMJ8E+vDoiJ5xdNnAJnK2UjUsr9UzhAJ8HYy6LEoGpcalB7KU5h9cVv9A
CPaqUtqLjOU9XagtYVkr30u3HmWkNCwon/x3fviDJDqegRh1WFfswlltl1EJe6q6YVCDVrb7mdWo
7bp4vI5utOkIdQxk8ZBy/FuoWh7jvkYK0588wvr0ur6kbXY3DTvesWirBpew7LyUzJh1mo0PdWe+
WmJ4dwNGIYpGi95kqIWjB2FV5woPAwrOf0LoHSgYMjh7pXaNR+tzQDdGdjApxvY0nquRo3rd8OL0
dr7XCQ4oSqJ6I+eYN+LDce2WhCY0srOY1FfBNgXWQm+DkggpV8oYh7GrAYo+Xut6eVvG2jNpC+uk
yg913OyBfZLMl51I6jt3ob5pxQw/7z/iyNyyky5bzDT6SD5/hJCOYNx60Y+MaXM3PXqdezX8WX9L
+aPaQy9bgNWmuh9V8MOJFbNIG/RMchDUI6XbveYEfzIy0WhjGd5zZclrHhbnpPHpSHfHCBtaWnZv
BgmyjocHy9J4n4MWEWDPSz10hJYWPBd0Rd8TpD/LPkgZBcQk+xYFNYELBoR2RrnqevchEvk+MPyd
TUeXT/3AkOdd2bTWnUaxUQnqaDT5NfZuLTEfMjqkS0urXyI3PObmcI07uk0pFIrGgOSlbjBacPiw
QpqBpX0aSpeA5BTLXy60h7pNfnSWxxgmODYQFRZ0tO+i2QIi6lu3CZa61d36XcepsuEF8RFZhIHP
CFstCVxi7D3QCiJhR984dQcXa1b1tSEUvAZt5IS6qWlQGVZGFW5gz9ybPbkmKYjrVVnkEXZBOW79
0trW6FERz6DIrz5T5tdjCMWiGbtsKSp5JKYXagcQEAt/zJIy8eDVnlpapPksa1Qelio+IKN+Ov2d
7SHUQL7H93AerNS4pwS6CWTyWeT9mQgMwpaztdcoDtzyMy54xVklLj6igaggSIpMbnpD0GYrVHNS
5UfDqNuNIhOv8epfYS44Dact+0UA/NYFCoeeECLLQLsvGh/tkRhct81v1JA/jgk0YYtudkt/le2r
sdfa0M6F/W1u9BcLaVFZ2AFjtP4gAzvdloZz9MKRHqR7Yky81DKNKpTfNitpRUgT1J3ZJoceXA/k
qXYD7uRYs80wFjobrGRQKX0OUwNWsnxjJP5Z+PorjLV8hZ5qOzQdhCGXdqf3Sv7Bum/Mg0ojqsqZ
LV6RKwFT5oNGCNNCkldUbp8LMQ3LOip2dikQ2Uf+LBdD6lrnHq43B8/hPP2Kph4XkLcNnXJGezw5
NfPLtDDuYsrctEweZQ9uG1sId3KfZyZ86+keZpNclXamb5KY2YlXrAjj3JuFhBbWjkutTWevS72F
rTX/6ibCZMxHioF2793HRkc4TkinMczeTbZxlFbriIMSKc1LzxE/w6w/4d/fxHZ8p/i/6BPF7tRu
YDA99CL+1Yb13gqAsSbjxfGbix3mHEKsW+pBtlCDzVbYVMbBuku6D8LHPvM22jZ9ciZg+66vENRL
p3x2mJelgp4aZv6Vwb1m6TqFTGg6RNJtPz7gV9nkTQ8mNcDEU/C6hrH+XtvFSY+yW4aVq3ZMbk04
8UZSkAdfbhmG0oTTj1PsPCcu/CNytXeZDI7zIcgfzUuNiL+q9R+GF/Ek9T8cJR9tdgcoaaeitN5E
rQEFlCe9dT9BKRXXSTJmTYOf+Pb3E03GVNXnIeSb6VO10F0ybgYSP4BlWpKWR8lmlt97qr6BjtHv
MyJm1+i2DKjm3WPfV+B8JH39hKWgKBCnSzR9TfYr4OOQCt0eijzcan55tBv7DDfsRkOZE1caEgir
2htB8aMC/MAQIdlZ0rhVgQPfA8ASLQKPIaau3lo+pj7b5+ysOIoqJEemdD+zVO0Yjrw1+nAN3exN
m/qJo2ai08Yair0ZU/EZNWv/BEssm4h6U618CXgMFq3m2NDgzXWYhhtYA58YvCCmp78KklZJ4jIf
c4FNRmPIRVb5tQ/wueU4dM3KNxfExLwYJeJIa3rnzPqYy+KecGljpTX91Te1j3GUT2k3UAwl1rZl
ODmOzWdT0JnvdPlcmtE6pR1kA2rTzBr3cl49+DlS+LG9zxpO+Zh47pB0t+spTMD8aHJYE97pkCtk
/1QQNHPPfAmcXN/pCQOksJ5eZNadKx+WYVw8F5mGiTx5x4bCj6e18abQM3LwvIcEQxqLdbQi3uDk
m/V20rODb9UgBMVjp9KfXeMgGfD3merUZoqttUKxcy9K9qQGeQ7jnGpTwwbZZ8PgrstB7QZaFpaR
5+tooMb262Kk2IQe4LraCh0IHRSnQmsSuRggCnkwZHsXheZK9IODUUisaz9l+ao/p77fVsoxkHJj
jHZx5CuNJtx0KOHXoNzvmONJydboh3wCYnDs2trJ1Fnolbmyxvp+coLnhkD/ZZmwENed2hqF2miA
oWGcI3aF1Dyqfhexz9N+fCpkXm3zmtMewrod/w3AX5+pp41fieNH8lkNdg6+NUJ3gl6zHFqDRb19
aZrgqONuZfZdH+IuWfeBhbtvOrXozH2DkV4R0t+CJxulTIOk0D9idFmjXpwzBh59rZ5lSZ0JuHFc
+EN+6P3kJAa1ZfdPVhmqG+IK1kFe/Ypn4Y/TbxzSFrPSLDnlsF2zrDlgz7kP5YQapkmOKDhfYG2c
kzD+0K0RJMPoHLLSH8CVe9UR3es6IuaO3vssEXPmhhukH802jiLrn8esBTxlbmOzu0sStcqT9Gxn
I+/EQPMvvXcysBMB7fEoWlk24idyebaSRH/2uoaJnKBCLU3kmaa2iHQUOrh7n6Xhb6rMvAFZs5bM
oOjCbQwEmAx83X0ShndOYJSbWJ+ae+QWBkbRlOWLlafgmed971adNG90kIKclJtNbhdUgnaLvA29
2mqs2lMS0/VrnXhYzX+TG5z5Wn9XcE5jfB4fU6Q3i8ipPjCvH4g5XSst3FVGbFEEm7taICqIQnVA
8OZtogFCsuofdbu6dXiKyR5n+KlHwc/YdFejHu7kvLDR93j1aP4ZrfEwo9Rw5+f5Dr9hv7DAdKPZ
Td7cMby6OkG2Pop8jKPTxff6u6LULnKk46NNNsued3T0skA32K9zC9HJEE3n1JEnmlaEP+JqlvoF
0uDR1WlaePj84RZUy8AYKtJYJUe2hhIHJJwH0HzgoDUk4aXARFAnjIlRxcsu3xVoOaHMP+aptgBJ
syMKditS6K5m/dy0zMQsyzk6xjD3tXeVhuHFqs9N5290WfOTqK0Kk2tuu/hVUAstw4B4imTCYmMa
lwjtAA938mRPzIKm3nqWNfJi7ANXknz9tSFwNmRW8h57pDmadmcvzZAKtm7gw4lhZbYcEFX02IgC
j6+t3yu7nH85hFUjgEhVb+OKZrWqWubkkvwHJ3hz7GIvxnQHgpjImbCjOsLk1UJNZYqpkIiaY3c3
M2NW0GOfODBecqe8iSZGeSLUbpSVfjJ3SJfDhKmzxLGg2GSxvDu9G67cSs4m0XyXTWjNXXVHcHAL
2ZGRISvThv1zW4rovmwbRKZS6nsEGry7ehFu8AVodHMYs8Pz2SU+X4KSjUcvtMuZVHjDvdxbtdha
SfvgtgDqM0QgbpMfSmPkWGTcIGP5kHrzAn4PUGaJUSdp9BfSifmcLLYEka39LHoYkVssRwQ4iRRb
x+Ik6wlnkzEinRRHdFO+2ig6I725tRUhqCqrD2ggtiqYe3p92y+9tv5ZlKimfR8ynUA0G+gBMGQt
aBfou4jCpX9Sq+6UVxrIPgIjVi32UlbeAQHVZEYrLPX5NS7KX7Jkz4oYAC7zMLCXQTJCKmypNG2p
flhsv4uWaUwnANIFnsbSUF8y3pIiYDOn6fmipHOfw0jkXPQytVQEvbtMjO4azOZZUt7OGEm7ld5n
a5EApMncU8nBDTcp4764ecpzF5cQMZb+8GR2DrHBHIBUixrJSIG3axeNjDqFJM42hhuQRz+7PLpp
x3HnY21Fd38awwzlvwveUJ/vh5NtsU5NGyPIXtO42eqZdlMw1NiGlAJI9NSjju57WZHxt7BU/G7F
YlfluGTD8SUeQKd4Sq2bWK8WVRg/je1wynWEjDIZCM/JZkGe80ag4YcfwFL2uvGXNZjPlH6vgTGS
r9JHJ1WrXRSLezXRQR6K/oNxV4fVb/jUBxMbmXwkIZp0GixLdArLU4W3BhPdcVQhBgcNt61TY/si
7pk2yvzA+v25MdTaV+K5JQKg1ctt0KhLmRTDMh7hdbS15iMh4djilwSgekKi1qk2lTWiiVJvOsK/
jPGQxea9rnL/Ghs8IZGo8Y86GlMe+Oi8CuEjRL8H4bkvMeg32sjbgU8n0llJF5b+ktoD98cknkIz
HhZGQ2lgEIHTpzcMkJheAlBcNbN8KsqrC8ISmhjDdpLioqz4psn0egV290Tr/yh84073OKl2jaAK
KeyDlycPvewoscbybmrCbeQ75ykDRJyhQqtLmIJk7zbWOC1baKu4jQg/HehVOcExrOC1CPN1IBl6
7VlokVBKIz+lQeH16a1b/goL1DWEZPwwQwzONaJgjrxW7C1ra6LRkfzyZJ6t9EK/8/FVL5NOskEV
aEQaZr7erFxR7Obw1xF7NTTPZUcnd87vxaYoOuRUcDh3tH4AoHkPY54/GzYTSj8BH46sZWYTx2XO
oENnplOXLzXVcSiMg9Voi0GXVxt2KmFdRy3lzVPifZTZcfJIJZHmq9nYu0KKj9HJnoZI/6x80g9y
dW7i+EbLppfc7a48X/caW4dVxTe619MR0tYTdobE665Nw2Y7aeF56MTPqrf4TZudMJhn5/6P0GL2
LvTpWqO3WRDs/hmA84o4rXPCOKJyQxutM6PudgwBDlHDeuh5Hh1lpHRTyWAmWTckGyl834sm81Za
LX6aKjj5DGmH/r1juTeK9EQp+ei42VWLTN65pmBi5t13rUaYXHmxpbnkdEhTisakNXUvfppTGGQ7
ZnWrwXOugf3LK7KL8sqd6OhCTdx9k/IvJBN64fbquTDEteackvn4oIf8NQrak4ELG7Nmg96S+RWs
nXewddYyyHDV1u1r7ORrQhAf/IjQ3LI+0bMJ5jXwVPrjvVmZD5VHVn0QV1dtHO+p0YdlROb0giQH
+h7YTKVdXk3HuOZp/+4yb9RlfAFAvyENgpm0g1spnVqQ70iok45Rcd3cmK1z4Vm5CUqxDQw7Orq+
Im4g6rtNNWSPGbuBk5Rb02jW6AeWk5Os27D68KeaX9zv723ZUrsE9UeGMtZ01UkZCqsfw0hXlIeh
R4teqrONbGzdsy5RCNM4QOslyuEmDYF0+zwpAIeYXdnIkLxXjQ6tVht3pqxARQ7Y78Fv8S+R9dhP
QtT0rFLvpPTAgJgwHcIW3w4ZDm9tR8i+VdL2NdBTp0y6jOTiduwAUIeWgY+4M4tusFwA9BnRTeAe
iVBkFJP7prTiUCjCvRsqe5C+a0+0711JjwhPJSkNQbvNgvDiuM2lYDGwx+IzwFPFE9biOhX9jd2p
B5OPL5FetQIraGse3c5Y1zFdqsBO8INWO2ztOBrJtQur+5pDAP8HYGKsC5XxarWQYs3ghDV6Tf42
ok8sDG48J1Ok2LDamkI2zt+bub3BtoR+KtwNCckXgffi9dHzkGmX1J/WWP/2oxkxQ2fs449n9FQv
jD6PutMfWpdGxCwMCljPq24dMPVLU/StgB4XuDz3aSh/ViLf6J3c0nS8Wsz99Fp4S6ufb0CSrBoV
HxIBOVOFuySG+CysSy3Y3MemWUPsg7k6yI0WWndJ2j1j2nvGKL4PJTxezP1nHEg7kTmryibnjUF5
YmBUd6V6aix/CaIJ539KX9Rb8Ay/6JX2qyMOI2zCNc/lNHM3cVs5nKwIh6tg47F43wF4XLUlYGmy
sfhDABo9aAq4ldPSddULsfWycs+Ff3hDiv2iGk+z3q/S1S72PmJn/HT0iNFacGqkIEILG60zHQdD
fxkyeYgyF02SufOJ02kLFLvhcIxjTnNlkiEEs95swe828cmdHFhrqrtIL3pqrLIzDh5eMSNDdZUg
m0BejCC7cZGfuT0fX2tvlEmmFmXc5GZn+L6LgFGwVNGlsGzWKI11HAZXr+D0MsZs9HFZMjJ1jOIW
MijHXA6sNXRnn0mxWYfnMu6e4bJSmbl3KoFTxjxIkIg1qRYRecGKk32MzB+LItmCjrtGQQ4dFtLH
pGUfpAxYz7zR4ZMPN8owhkeXonURNCn4ZHu4VhWPqsOYxvXKNWzadRAzYo1KXj1Kap7cXCFO0F84
FBKAoJ9nIwJJJfug1pEpGivLwwZuhxjV9Z4VNFnZlfejS9OHeAyYVLGv6VXCnfebBdXhuYhe5FCC
xxMrq/Ox70zXXJu2QzmSUD/uvdlrjM0eRUOLazvvniMB7hUldZ3Lb6Ih/xBfR1KhLslPNRDZuV/i
6yLOiamty+QwIulalibNdfr04j6vWQz+HnvzhyRGIvJ0i90X/o8h5mDOn/+Pf/WD0vbcmFU7cFIc
CHpu8DC3mCY1gWQKEUQU/u9BjFyR3FadGHXCEecv/68rBnZN8mOupwfgAaDrCjkCiq6qeyt2WUZc
ZZ+AVrXfXPRPd5RKlHATgFVC6F/uKKQ43UhjUnh0l/CcxHBmrxhzzqZ2/O3/fkcJ4tchvgBi0a2v
UaZdWaNPT7KD9PC+61XaH7BnNVQwKTExnTb873GPpKZy0pc6uZbya6InGVWClZocUTeCC4nMU9xa
MIG/iUean4MviYo8CPqMTeMiBIj//qs5Zp+GVUlu6FgPxS0xDej14lmozWLyNmSBu8pGO992Fgv0
3++n+FMsEzyDOXJXEIfzlW6b53Uw40OzQxuE+U03gQBPIiQaMgBfOurodpJa6Sc6D/qu17Nxm09U
8RRhA36YLiBQXHrfwUn+EJdLijpBYTjPhAv/9ffbASrT42QZZYfE9QVKDroXhFTJk7CKNQOz62j2
G6zxBEl+/u93wyHY0zRwb/Liyi+RolWUOa7rRrywMfOVwm7TnTEMGbmV42s1Ehg7uVh2Mq0HEzl1
tGPj3CbgzdS0qzL0ZCOMKv3mF/rDzeCD8KxjBuKvr8sVE3hAIA1BxbXeNbdhK4arF2jq0Y+JimvL
V83ToYYXdoPMdhTfhH3+4c0mQBfAK2xZyRjny+smUw5EEQaSQzoKompbNZEbrltbg/brN9/T+EOG
7AwTmYETvALOP0/qv5auWpGn2UY9T1TlOzQF7AHmfUTkBoFl0tnI1Jo2iUUERdaDU8R0UWXGowUS
ukUoiTW1GaeIBigUdEPLqqVpyaFGetUMjEuTwth5XqzIccniYiNt0S5l6JbvAlAkzhMLnBMxjs6m
mJrmUQwdxExcuPU33/GPX5EIaMeWOqww+0s+sDuZeTIJgphLrW2PPf/0nJZZS3tj0B/1oUAtD4/y
myVT/CGylr3H4YnWPVjdX/cEu3Ms2aM+Jz2KQhpYdbQRga3Wqp0IMDPQCw7gecDVBGW50Sy8UqMe
qQ+6u8wtLAZ3Og35BdMR45un6w/LHnfCtKF9QHTRv6YGZ42XqLY14UZYbX9JyapYxl3Iya1CWCAD
Sf86w6GfxfgVv3nR5wf3y4rruLD3bMcia1x+3ZkHsxJdbcEo6JwxwQCS9BtD6z8dBssLZUVoGzpe
775pw2NW0xqOvuGQ/PfFErzQggEcfV0XhdTvS1zam1qYm4R42Q2Dn9fWd8vmZy8SHwlrON7//dv+
92LcY+o9SG3z9vx1VRMjeRKYO91ZwuTtGpXS09AChNBkwj39/VL/fcK5FMnTLFQSds0/z+K/XmKo
NFMxWoG7r1JcqbYvrSutDXOTl379VpRVu2kdbVz//aJ/eMIhslm6LXQS3R1L/1JnaSYN22F0PJzr
MSmRME6WMh4KShHkE03bNj/rsqke8aYbh1jQz1UlkTZA27oz/PEAKZ1i6FwP5TfB6/+9G6huTUIU
dHYyCxDC779ylEwDYW26w48qJnSrUE90wyL2ITESdV86GMQ5MFFp//1+/Pf35rJUfzYeLRryXwOa
NXROozQmZ0+urbMa+9C+U1XTbLqWDNy/X+q/uxOXoq89c5HgH3x9haM8VoLQAnfvWai229n2x9Ff
bia/bs65D5iwdrOEtoRbEXSYm9+sbX/4phQukhWEWsHkFv9+g1vLLgy3CggqbZ3qHNYluY1NX+Zn
otgQqfz9u/53HZVALSyLFctgvZLG7xebtMJIa9yze6326j1dOHFlZUGB/ffL/HdVRMpr6wJqJmWZ
+EouG8qiLVudBNxptGePZuWmr3XYuZ+m3dj+JqJ8fBN9YrxZcY8w+O8Xt/kOv6+LXBxAAVdmzEte
7+/fkewBpzftnlzihji4QqF8E0m0S8i+RJzmfPN+/Bd25UrghlwG1iBLofhS6XmVV5VOKfiuGYMv
aPIlIzCCSr0aEJRUiVhlCVrrwczoxA3ZM3Lf7Jvb/advbLH7UHhQ6iD6//0bj01cYP9CLTJFynuJ
U/fOHoV6qRxyGSZkd99c7g9P7Pzj6vOywAtqzP/+XwuknFiHU2V6PD+WcBe5aYzvXdx4932Wtb/+
/mP+4YG1oaLorAIz1/drRRX3XZHlzMNZBzztxmKId5VBqV7/56uw3tscyVgBHPH1Hawzh2yldPD2
djmaxQptVelvETt6n3+/zj8Pw5dnE7cJX4ZnxnBM+8vD4hMM0PR1g6I0btpNZ1g/qy4on+gaezfN
IK7MJVEFYUi9BFH8TkwVPguw66u/f4w/rOnoH1gGTIdinJ/w9x8wM0kQ7CfeECv12ruyHvAOFRSS
LrGGgmfogM7K+uah+cM1/ymLQd9xOnGNL2W4HfYW093A23c9Gmln9tS6I467KhnTNdHdwwpLrPxm
KfjDrvrPgV43HPQh8xHg92+aWnXsBXrs7aNkLMITyZe4ZLKaTHESbfrGAbunVfdan6LNc2p6kstg
kJXcZ0hrMTbRjroP3IEmc63lR5384e+quP++S2QJs8QawjJY9dwvi1XXMLouOIjuhxBPFk8HgHh0
1uSBecbD33/1/+5zCGVmJifwPwZTXwkuBOw5bh1p9t6LUYnI1kVsiAt0YCpDhs3YYLwVCuUPoRXi
7Pmom/9+/a+vMlsBLBP6K9Q3HEz/WUj/tWwoICuunEPPfZTW1opZr+7QJKyC9f9+HUNQGM/lm8MR
/Pff3Cf3opymwd/FBfs28X9tspz8ilHpN9eZX9Z/v8wWdSjp0nBSXEGw8Ve8RUx0k8uhNT/EZGUk
i94sSx1RcmQcBytgsEsmu3UxBUxAApCy9gdFZfcMtyp+bB30mUT8DNFzkCA5X4TRrNRRRcSAJ9c0
/NhDp+jSM79270Y/Ge7YZI1rnJLOshCZi+I8qjxgVJqFz7RHm1ID/2kItroVBRlpi6rq0x8seVOy
rlTtnYndtA9DKfJgFSQBmU6D5TMEw0WnrYLCmUPBS0wG1gD8Z8nAhkawFri7v9+xrw87N8yaq1u2
DI9K9+vOPGtFa5Kl8gPOX/1akwq3iTUjOCZaY31zXvjPtsy1ODEakiLANaiR58/yr6cNH2EICsIl
VtshAZEBWr3124xgbYZdG6PpkMhmcyx6iyBokK512yqUr3//vn/8EGwrxlxb8q2/wvQC5bWiY6h4
wLNInHrhNN3RCDQ/3mTQETAx2iNeyrpJ6dC3ivMvqiuJAU22pfimj2vMdeSXp5Xy0uV4Ydoe9fyX
lQY3mOpyYaQHxOyIIx8r12yP9dCFZKaRxRmF+c/OcKDJI6hhT0dPEuE8RpBP4hqZofHe3dnBtiDi
Odr5WIc0YyJti9hRmYf6QqMz8d3d+1rWzD8hbWCaNhQadFy//IRjkZlojGR68HPpnD1nNuIufb8m
60G6Rb+NYuRAvW8NSzNNzV2rCF039Jg8pAjHmpuwoGZN65z5MmhhalKXv/l5jT/cUsmvauk04j3b
+rK79GwgaGbtFCGbf2c2RN1WNTaoLOzTd7IPtB3TzuhOZOoTJ5f2UkniXN0itU9FyH37+4cxv7YD
/rlbdH1M0GomzIwvpYWVtlZZl3566KoaJ0LlZMwjiAUbGe/3sXkvEWFWy1H6iLKrBAFV29D1XsrA
8/w7hM6gHcbZdhS1Ktrnic2BCIVP8BkFxO8vtP/j7Mx64za6LfqLCJCs4vTac7cka7Js2S+E7Tgs
znNx+PV30ffFajXUyAckQAwDYZMs1nDO3msjt/uHakTs75qicjGKhUKM68AI8xf8PwO9pjTK/lGd
zL64qkxwAWTNrxbYGwTGkcVmFcYzSpjRU9HPj+/8fF1bbpyEIb52aS/9grO34Ic+9jvbYJgkc4yt
vklOiYe/jQ0jvM3UhkJE4sVNWEvx2BMbfuXBXxqlDtMalYIlv/48vj4HhRQ5FpXezI5A9DPlrjkS
sC3mawfr616rZ55vpP7cLidVThqMONs720ghhZ8o6TCnkCmQPZteW+xKxELbfvYRvMfjdzj+9e7j
R3z5Hqm8UNIks0Keja12yUOyUCKeYp9uV5USbLJFl4B9LCHh5akbG3HlWHXpLn2S7VxukK2/u2wm
/pq+3T6156xHoivsUm1T9G2PA5z4e5I4X7McSGKPwmT/3++S5oXNztgjFis4G0iYez1nDugjeA0t
+M7DNWnPjnmnraQ+1Ats8ePrXVgO2ZYKTqoUnJZS09t7LOYwHVyvzk+wE/UJQGv42exwiuejhIn1
8bUuvEGqdJCKHMu16Qad3VuGoABDyUL2IxNpG0HVIsQOgSUOnv4WXaV9ZW68eD3iAu2AHhedSvvt
vc1ojA23pW2Yt8XkbtBF0ydsM7P/0VVJgoOK5KMrr+/CkCGTg4hnymhLjubZLQZAhGxjqjOw/p63
KyKANkEYRV9TjnRsy+BmdzZ2qo+f6/I/PVtV2bZyhyZuap8N3dv77EB3pMx32cnzqtRHfCo1qikW
tX6t+3Hpx9sFDrqoMIjbGWoffa/KhZ7/h9e7FLEs11pOyefHCAZnM5Gpnp1EPQ3mKgRmvPM1Zvk4
1/mvIS/qK+/3vMLDLMS2aikImhwiRXD2fepBtwSUJcQEdv34zTNzyLkUe5bu/+R9GxOrvp+hF2xS
wtGuTA3LIz1/5DalYJ+TjCQo9mxo9VDMTbfj0j2CUrhfA1Y+qUtvYqvv+z8/fr/vTpB/bpRGNB0P
m+3T+amFlK/Gg2BJQpVrQNlFcVxsdC/TYzhgJINqjL+e6KlEfO8W2GWRIfgFtCGNu8AAkLF3Jyim
eDLC1llNSrvqytO49KFR++dnQrBDY3D2IgLfsIPSIRU5bCf9GRowFo5gdHfpGJHx7qfDlSP1pa+M
iAPOVUtxjwPQ2wEvpzmJMri+JzzJFnQvz9s248+OIyySQ6MdT24CHuPK8L70ynHMMX3RXn7f6hDz
CAkzi9OT7I38Ji2SMgeNPOkDFLr4WjrgpV077TtKTkgoGOHuspP+a+2JVVtmDYqUE8lR8bG3iZMx
U/wXLV6/Y9JptZolzJ1KVcMmtrHdRIPof3087i7dMa0Hioo+LsbgfMWFjNWEcuqBc1B1yFZk8xa/
CGpKML4iZP34Whdv2Fk6OVRNKbaf92cnwDdB3Gb5yaKhQx7jWB2lgaVrRtcS8VUNRJuNNsyo3l8y
d4YOPL4Z3n78Ky7eMbVpi8jPpUSxDPS/njoxCRaJBExhkRlC0SUHKInWLqk164DIlSsXs5ZJ4nwS
ofDlU3ehHsW27e3VhJoyUcAEO5UWZMwKJenWhQdySMmJ2I9xme+9uSTlqlpu3iapbGPY5QA/Lg7A
0Tb588c3/y4qc5lmOBTTZWHF9Kmsvv09etFuDc6ESMOJwwOc1h5oqMp3hIg8ZDHHQ/z57SZ1knpj
z2WwmgeZ/Gi8voO8ZuCz1U2xly2y37xtmitf36W53mWJQ93hk8p6PuHOqibaAaHYCSsS7mtPxeTn
Of6DDgHizz1BCo2OqeQp43/4CNzAhcG4zPNU9d8+lLCFf5LMjEsyNeZb/qtY+e4wHWqW0CvfwKXR
xzrGyQmhE/8uf//X6DPMumvTSC/xxr77K3V6w1g50ll8jXFrmVee6IVJO6AEinQrwB1IOezt1QCc
xg5dchQruZcepx6oNyWJ+OgXk7pzyyD9/PHwunB3AS8QGRCbI9QfZ3eH6YZkPCgZJ1rr4YRAeYyC
tUvaBDgoECTXGgQXNkXUGU3OxChQLMdd1pC/HiYKEvKoLWovRoDeY3TIBsTVhf5eBU/L/M73VsO2
ZO14tlP/mpTrwnBFWP2nMUGtmTLg26ub7gxq3OuRcpHa7B7wE1DuHL2yeGB16R86ew5f01E7WGAw
ajx8/KQvTCw0Rkiwt3i7lC/OdVBkzdoElHJwgdNlr4B7KQrLCdNmHH2RRL0iXsDpIPqEqEcfa0Bt
BqiTvTR99QMWs2sD7X1VYOnTkFnH2ZjexnnDIRZW4fgGJQrfEFQfegwBBXJ9u8u2bggIeWVPygfj
OxlhvUmahrXOd6bpTubVYoEvoMaM/awfRYhqGKWhM36h++yFeCSGGfxG4zs31Fn9bs208L1tlCc3
Cnor9OiR5NBdjCUXG0jfqSMKDedJZTgqVw7xFwjW8ZgXuOvEknosSi3Xog2in0bQGKBHBYwebcxd
eBsIFR/JCYyjU5pi+/1eFBmZSUOZqwM6GfOTKxsBiiyivbMLmcBRV0kj3+XaplABVAlClmND3tTR
gN+2T8xxFWJdydYZX819l4owXIdppPYhJ3miAZCT5wd7yq2vxiTUI+F0M6cyMy1JCCHmdHdlyCzT
2Nu1iHfENLB0KNDVnNeRPYv1JfDJ70wSGt4kJdp3DiksR5ifkHcTIhFiE662g+dv3ec9ZIQFFDq2
BIVljk/qZeE8kz1zZUZ816tadBYmF+dsTXmbIvfb70i3hk8pl8LGDHBqXTA4d85oey8gX+LF+dPt
WlmBpKridj23Sfed9p+8F37k33z8gN7PXhYto6XliDTTRL329oeMcjTK3mD2Mgq9xPzV89FC/bO2
Ume6spt+P3egv0DoQINqOUH+KbL9NXMNwxj15tQU7G4rY2fUszhVORy1YCL0Ch+ZPvhlE24ISz5+
fI+XxgCThodsj4la/ome/OvCDekBrEBGzg6jkvWm631E6LY3B9eWnksPk4nZxiPjUXo4X+hCzp6J
w/SMGrSxbwqHxluSacwYvrYOH9/T+1WOSdBh90qDy35/KJWdZfe9HXJPTWr/Fm0yE49sI8gySXNp
YZJ1V4bsn87z+ZdExR9xLQJiusZn65yOq7YpK5GfSol0blXK3Jsx9HV+jgos7ObbaKqnZFPatf5O
JLmKF5hSeEekIggaL18YibV0i3+rsi7uJt3DrDJi0GGbUlmQ3NqMukzUk+AiXEnuHE5c91MVtfIH
/nzMQLaXB/8iQfSfbC/xrxTwLz1N2k02+xMP6663/P1fI6TE74edkGUtJmwY6hmpI3kGNzmp/eDG
EV01XFk73q/inCn58lGYLQeQc12Mroi14UMhwpfsqFUzqOZmHpB7dSLJt6Vv/AiHJgfE5RH80ATm
ldu99EFQhBMmOlakdeftijCMew53FOOKKnN+dGaAgzxoU6fcfDxI359nEXu7gcmn4Nomsq+3j7XH
+jiVgrtMbKfGQ+GqRmEoA1paihEKTapC/aXOrc68cuELHyK6PQ6ZtOHZr5zfoM22CF8MY1XUOfAO
gjpDzAtGR0REV7i52P7X+2QCZQZlw7mcoc/Vgm5j29lCvz7lPi3F2IqWJK6iNeDaF13y4HshFmOM
zOGVUUSDiSf49qP8/6mbfQjvkZnn7RMeOSH7FjbI01Bb5daJo2lPbmy2GUIK5N5kjhvDS+Z9iYPh
t+EDZ+8s/S2ZRuczYND5KGcONGKAW5nmgFGc1Aqe7KQP2jWxDUQTCpcs53IO/E9N2bT3qXDB7Jkk
DNlWFD9jyMyec5XKQ9CGhFM66XwqFuIbKhkLceQ03eRLZkw8MlO0+fQ9SbNk7enw0yIs2ADPPkms
gpu+waM5x8myD+jEupk0YIW8lt/m0iLsrGlsTN6YyS2MR5uxm8Jjk7f6APDGIBqmrh/7fowrTDeT
YgvoE8ql8yUdLmoMYhG8vHop0Rmto8UNF9kKBpJNNfP37GC31g6JaWMI1tTuDUR+FdGExVR5pxD0
NRQVcmRI6lrQ2WJ4sUejeKElkv50MI1Cn/f0dIoLl15npZpiN6ITHjZQqk0YQeCF4sHxnz3dCh5y
O1iflEE81kDkGDQHWDddRwL0OA/TMQqL+sUoIUX3U80Vg6g8xlWDtjkEX3MwCZvbuWb4b4RVD9Dm
kqE7ebTFar/e0aodsElZvvXkaTH/O/hTDQ/Ctu8kNbtVkzi4oIxZWXixoxJWgps/I1qvn3vTBh5N
D/3HNIDIxSjefxmSbvgJ+zo+2aasdiVEUr4hhka4JGeXHM5hVqftkSC5YTOQE7sxTSB55kD2V9fO
xAoPcTiS4h3qvcxjcz+nhcghnTnxA6TecdsIYu8Rs3irXqTRrWc4487SZIo5nVSnNG77J+oz6Tqr
cTrFDkbQwLKO/qicY+jm+UmNeEbwqd+iK8Ep62Bik0uIGkkSgLaIhv5ZITV5zTueeV0Sw+DJdF4R
zgTV3iHVVVQ+ER/kxGC6g3wA3Ch9CsKWfnFFzengdsXvXjBNWHm4+Cf5nTEBlNugGKqHqNP1UWvD
/yUMB1DwzKmvJ9C1H24jQW6iMSTTJsiN4DHzAhDsFr1/2D7kHTDRDeCXZH0CdDgSbU5qvT/F4Rb3
yI8JMd+hbEDrIaROjn2DQqH0AfvNyBeOMhvNjdWnw0p7eXHPZ6j3PgnMq4ZeJfy/kqgY8nvuyYYf
74nnc7nlGT8aX0R5r0dHwPif2E66EjZERmQC8X0aGHnrMP/aC0l5sfnFhtn91romhwH10hcDX/Ma
9kEL5NYZDyUaXYo56kfrt79ka/R7VwFtckbw4PZgGzvPCucHEUnzE9r4Xyrxv6i0JA8z4nCRVS31
Fny7u46JoKZ3TGfZqKf4JBdfXllALkgLM/qVEo23EVXobfqw6LauOXyviFt+ijJskWSWLBlmTg2M
okN1LYEOI9CY7W1JnOYqHSrSDTtLAJ5lplM91Js5eqFVL7cwZQAsRtUPMAaayEofrlMLRh4Ipepv
Ew41zEBFdig7u0vYQMUvSVui9+vrYd0ZAhJGMoWfgiQZfro4L0dAYD7ZabprN9qahl1MAteeWHZj
U5DfsqnShCzgookfRmMgJoqigbseoxbxDzqgHdy339IrkweZJ4CKArvfFJX42mBl+TkXaXiv8phU
HMO0blx/oXERRfXqDS394Ch7HaSPF7oX4UY5k1ipLO13kWE5d24FXMSORLfuY4j8QxDXR/ajksAU
/ickEVSkM0bjU0jV53624nQf1U26tVsVEiCVQnxsddqetDdaT72lqcYNYYPND6NjUJJGXoRdtE5j
8A2OE8/80V5UXjByYOnGa6utH72cIK6mj+y1Yaon/H92s4Ckuydo9g5cNr/8x0+0eMJuwC8FgXpk
XSR+2TDklqRWccrE8hlaoe99j4YB/KhCuBd1HA/7VAI5o0F1ICuKcMmp6Dg/9NbWKYaXsmhDa1US
G7vzOuIMXDXbB7NI+hOxWM2uHwMUIYMbbwSA8oNu+27TzqG8GXsGiZxVe0JgWgG6DuXWdcd5Zwzt
sDJFFx/yzBaHqgcnYKSTeYJfWN7R8MqAu1uwjqELHxukLaSItvNB5NbAH8effM7LO2JYzWNDEg2G
O9r0gf8VcUgDhXUqN9UC1/WzzHyWA8UwWVYzaUFT+1T0KMcaaoI75DXJwa1Gb53MTvPMLqra0H1O
13EcJaCMCE/f+AaSynXFVH0QHWWCORCaiL2h3g1lDCgvLgW4kLg0NuDqyD6qR2s1Lj1KOs0LNM0x
t6jD5SbXNF4mjMB8UTy3ViXYYSxM9ghv/nXmChqbwtZPHDSJrFaqup03dc2LThICXCJOi4FjFFAe
AgBJxKhB/JTmt4ls5tdGBzn0mOHZ6nRxS4/0C0M8fpijFG4JUbVHk7ShnUuH46GxinKLTjGD+obn
oq7bZq3i0X+0OETfxhiRn2Ruta9dYdWrqYinkyUCEHSQkIMDCbhVtcVcnGwKokv3FNvHDWKglKWV
maovWxIWXVG8ZmNivyJ5IBJtEEv138Ow/hADZP7qxjLCfdpMm2FgRU+rPNo0I9EWUCmafZ4gYV/l
/RhibYcPKDMxbRBpj0eCPz4rqeq7uJzkFqnXQBilm9+Mc6GBzkFO0i65aGnErY3FKA4Dtb1DTh4O
bygCDFTbjrzxu9km1sYqTr2pi1041eMeJ6H8CnCeM5Flql3CBnpP4yI8RlpBjwwGKGJVOhDPMrYw
mfs6YcdQq8DfuJAG1n7sQSXljh6D1kxf2BxaD0bSEMwShQ65UFGxy4IoIJlsKtas8v02yAxrm7lz
BbuTDKnOS7ujItjyIcDfD8YW1O84Eywyz7W96rwWORu6hidyOsleUAkxWyklUN9u80Nu0+entOIQ
ugpAeiqZZ1q23veUAYo7I6+Mh0FA+9ctar15LPqNK3qxMqHZHvPYlTcexhxQUw7Ald5MjkCfwUGB
0FwXFsar1Mjs27Szx6/Vghzk7JYfU0/Zn5qR7U+l3WBDgLV8dieHnxaE5QMiRWfr+329j8duXio+
ei3s+WtnI7AxbJN67TSWLmFaubmOkry7l4OMtp5tGtsU4AdkALI43TG2T3NNyBCRF9m2mdNszxzQ
veItQOBaV84KlEG3C8xMPoZ1Dq2jLqtnDe+JbNrR3NVCsqy0IgY74LqEh5gTgV1NBA2q1C+Wb1g3
ea1iUAtRBBo8qob7hLPEbhjnakt7Fgm8QyghwUVY4HWTiletwZTQLl7yWDN3uMmHUJN7M6sTpYiZ
JgJYyxTp0SYjJgW2l5y3unSGTWmJ9slmu3GXZrb/MFSDumEiIHOZb2BbDoSztTUkxizQ0Q8Q1Wyw
7EyGd5KsE7ZV7QuFgMTcTkEe7ptynneKhgrbqMw55I1FFoRj6KNXxXpcTbbfA2qrgXjEYmbCmXv7
s/a96J4xrfdQUqvbUWoGh0cYR08/bVuYyoI1W4H8AG1KbHGpoq9wXhHWujgMEUMR6dQV4tYyycZT
Y2FuCVgtd73rVCtzBlOPzBMB4JBw+wHO2D2PZbqjMCPv6UAgk448Fvm5NbeBWQTfmFBDRHejCQ8C
agpZEnazXTRfh8nHDJSxqm5R+A2gFtl0KIdUAIP0p4NlzP6TkWcQ5UU+b3MzCF5Sezk7RBljEPzC
bU3Z+sYZRuYtWrxLNJuGuQVKjPxdNTPL8RjvY5uCpAja/jOBR4FaywB0XI1umrpsN6815ry926To
3kST/SgNkm2ytHP2Vrdwpw1A0uUiNeycwF3QytOmt3L3eXS0Og1h3ew84Iq7tKrGQxcWX/oWzxxb
Kv+GxI2Evf9U7Byag/t0ThL2ZB6gIZ23wFG7nraZQ6QFaYbAXQQJjn58b1TKP4S51/8gdyrcDHqC
ua5CYB9zSDByDAZlPTddS2DxQvVK29+w092933chVCTlbPPSVduBKQMmM1+ZgIn7YxjLGE0LM1nQ
lfNnFmj7c20o/XXIWeEz3Q8PsomMe+rgDRx9gqA32iweOlT1K9fN5N4tK+/O6Kb8JdLQySa3YQ23
ybexqjABBONWjxgoXVZHEF9Tai4u0vK+LsqOSOSWUOI8FeKhTBNrG0OOWsWIkNddlnFsDCN9UyWk
AFotZ8VSFMUvjk/Bep5U+dxY9CSUHggukFA0QakAfcWVuB8A0TSrGUItrBzzNU1rOR+8Isj3Smmi
KgJAS0TYelfqEe/LH9RbKHkvHpKlun2mIzAa0ovL5RNEIhjtTbAjrz5Ysk+0CvLxSg3iQoN7uZgL
UABgAl2es4ZUX/pjVhVs5+kbqRmOKZu6POjlHTgk85i0TXzPrm0GkTeBaIEJrTb9EHQ//nsJRsBs
oOxDj/udE5luES4ZwnxP9TAmN0FAJDwI6AHyG67HCnwgkcq/mxzY25VS0/taGjukpZgvBIpoJKJv
KzDsPuGcdilO0a7uf4X9MG0aPIxXeuoXr4IiR2KhsSkxn10FrnxD0G0NlKLS1qPrDP5d5w7N/uOH
eGncoA6gMomDAV32WTWpaRrpR5YXn+pkCnYOQXYKlXzg71xORtdUc+/bAUszGKELEl9pi/N6sg0N
l2U/UQDXENOiCLQPmrSqXZS5IEVSygSzjrJj5REE/vFtvq/2UiujHmmiO6Jkdt6ICAinDRLCqk5m
5XmPUa3LuzIlx7XpG5YcRcjCx9d7X+zleo4MXJdCLy625eX+VV3mmNtZFVvKUxt0CZk27j5kdzrX
cjsihdn7U+PcEWYojzUFvCufp7h4szA/GKKWjX3t7J3O3jCNqh7jE4INkrbHymNS9SbPWLjKeNiq
1CEOIMtt94VzRErBIsBtZk9RlH+JBPFCq8yuTcjbU0YEERJBsF29N8D466uxT9agkeJy70az/SVL
lXVTTEb1g1YncX5BS84Q0T2OH2/7uu4fQUsS+6xAm5GlnMbGMZucptlXyozvYaYFX0JO8BhBARV8
8SBgeVsbZi+wCwRXBMT0VnmtjXJhxC9lU8+1fFpT/vnk1VrsS+jrx6ci7syHoZY9WYljf+dPoX9l
org0UXKwWCZJpqhF7fF2GPQ8mMFkQ3DCQdAR21s6041rZcO/adMRiYX5n1D1nLQjsiUgRK2CyIVp
1qH8+/XxeLx006ibTbo5+P3tc1W1CE2LdFhPUdnz1S92hma7rcaK04TwxuDzxxd73wOQS3McRRsV
SL70s8HfD65F3YtdiO5toW8Gd7TgCvq5+EIQXQbIq1fRF5qG4+vH170gFuDCyCjZoKNbdd45HMxp
qkUeqpPbmc/KJowmz5IcE8iUHN3WEGs6gvI5cfvwt0q66ugQTHaIqWStXErU18QCl545JixWJ0w+
Jl2mty8/0rImSRRyyBTM0V6yOD/yYr5mQ23/5+YOTSxc7uhDWHFR1Ly9kiPiEvcNiJ+6VN0XyK3g
gst4FNdm0YvjGUgCphdWC5qdZ7fUIw9xqkVGR3n6UxSpDuSVlMWrKF33O3XsdiZ1vdaPNalA7kGE
1dbMvSsrlrVMX2cNEOZwB8vNgp1+5xOLqOQnGQECJ2yhLm4tywZCWwcdtENNIILM9dZyFRGVZjzu
e+DLq1ZIc6etsLvS3r400dL3lbBq2X6wJ3j73KtFHYR4Pz1FqSb5bK6pJZPNAKQLPe/wS9LG//3x
EL/waVHzAuJEYeWPC+rtFceytEoXZcZxFJG5GxLLO4yJN3+SY0CgugQSSSabvjaNLR/s2RN/c9Wz
zSUcutzxe157GXpfzXAoD0lGmElcBDWhsBQbl9ol7S/53a/tZ2Rs/U0L2wsPi6D/IkszveEp+lcG
woU11kdgRROOzZFLaeDts2hF7aZpht6/HbPo2fTj8GHMoF5z7qZ7o5TXEwYQ2Ecohm609oBLF1d+
wYX3j7oAiAOjEJrGuQEvnOdYEnZKTi5U5Bc5msNLK5t63pDSgGycHWl9TW9wQUCNEdMCb4DeDbaW
WGadv3YWc2XiuHN4F66j/FeAdPZLQzvBW0Vj1jy0nWHez9Bx3OegakNzHwaqMmjWjRErdF2TDhpo
4omyoiFMG8IsMuOPR+ilzxN/iQvxzaZ5ieD27Q/0unESftrTnwzKR6viFLuhKxxNtMYGW+wMIyyG
9WLg2s2mkT4bVDVxZXtG82iW+RX52IUNJ/o3evw2MpfAcs4elrbUKJH6xoR9LmHRw/JjqE3l97MQ
EcjdhpD1kmQ6oyqb7cfP4dI3g7uQsxg6d8QTZ3ODZ+hpbhI2YQasZI1eje7Vzp/I1rsyCJd7OP84
F8wGFmC2fAgl3j7vLiMztRq4x9EIGyCNdOfW2SySTzLO/Cs3deFaeCL4B2UtRy/rbKGBBmk6teTI
VXojfaQp7p0XuzAyf8mNAcr7nx8hvmoEXECK/mzb395Z0wQgP51MnRjVaU4pfMoeowZQzpX57cJn
jKbGZcCybcDLczZi3VkOTCQju7RygpDHUY6tKgnXiVl2xP1G8ZU35r17Y8tiIUD8gJh4z+/ykEJH
ympC2uxWdCB9Kn+IlsOPn5KtGjRzcXCsPryyR3j/KSBAY+FYPoPF0nJ2k+GcN0jghTrVnRxvVATa
m8oFBkonjYhAUvdQ2c11Wtjiyjn2wt1amNS5YQxvEv3b27dYKkVfg5z6UxXE4QvKnnzLpil+HtrE
25k2Ffe8JF3jvw4droXZwJJsitgsnF3UredRN8vGmxNQ90wr0iA/UOssuTJEL0zHbDPNP+pYagHU
It7eXeaGqOYmjrR1WNW3jg7Gg+xSYrsKkXwfR5iOU5X5dOMo+heykVSEidhCG0OBaW7io4KrTqap
fY1hcul146JkfeTgIZ1zoWrHEtjIdOLboRVDWKk3bdsmL59bUpYPvi5pjw7qZ6VZIj5+8hfmfzxx
zEVsw9nD897fPhFoeHSzm56JT0fycUoKvWWw0Sk1vJxOqUGYBGnEmVoyBavZ34Zx7eGNFv9+/Dve
f9R/rHkI0EG5LCSitz+jVm3R9YKCGIto+bVy9W+nmNEHu6FzRAUy7f6HywkMs5z6L4j6Y9vUxAW6
8Wlm6nXWjuRaAYYlcPkS2DjEnGslhvcLDDcIoMZaSnDMW2d7cULackshjj5FGfE7q0T6BMT6hdFf
Q41c2PVzJc7MPkdZhLXnxwsF2yC3DBWfwsjO1soFkD1lkrCKXpOC5ddqU7j0Z7BjUSate5C001WK
KcoqXtjbdc6hI8N4ZpVDKXteUkFHWkzlaKuTR0TezcgZcJ+RC7wKknpYNDM9+mM9AGsXmVrHZdmR
QmoWm9JIaDEFOTW6ClgJFUrvl/I4axeSfkE5N+0mGwhEckidXMVeOp5URCe6aRfHvoHlr0MnRbxg
VR0Do6tOGOLFqpqDeq8waFO4grTidESyIbvetMxp2wI33X6gSkz9pUIeJRDErVRfqU81/cdtiO75
sQtNvaNbmu1ylfPL80ITe5UZSEySzAkl0TpZtJmEITdhanybwNesDCWndRqW0XNuandvw0onEww9
RRqkhKI4ivBU+tj8zNL9IiMadzi70htR5ZAuYs6FEw2ExKGbFKsse5RdQAwhaJ5PIPnFIYmUd6J0
a+7rMEJM37RAtb1SbWprAAk/RPKLXRUAz71mF5DsvSnUaK359OZD0uDcmyRM1HXmRvG3mNbEraU9
HzZmT1aj3RdPoLF0gkjLDMkF7tTa0Eb2UCdDuh5ZmCCvZaSa2J5RgXIYiEofSFVtPbQ2aHaItNSz
g8zGNW4AveYrZXg9+lJlb+eyhsPsE2crdUfoXK+mg/Zc46GBX/gqyBDTqwSW47yWZiy2krrwuq1U
SSZHFKKaIQ0rzKbfH88Flz4YdMegYSg0Uus8/2AQ/ORIZ8bo5JXwwkdQgv+IiqhI16vUY2i0/RYF
PHjBQnuPBHOl+wE1xpUV0F9WnvPvhS4yE/DCEwQq+HYC7Cm1qnqiE87sML8GRpRSX0IeRs/TkTG9
K1VhPxpd1BIgvyucJWWEyf5Bof0j4sdvJpqLoTDp0vq059axgz7upGVh/iLlrH0MS/SHq6rss3Sl
5SKno1YfsoGxCoxehpSciOuao6qkl/s5hM7yqCgpELzFuUSvVReFP61iivBPeHPxGg72rBDBdCOj
krWLcBcN1SHu8TqsQCyBDxKx+zkl2GKJrEzAZOek2E9rgtwDcx9BQ6jWox8ylryyQs7ozbqi3ptJ
He0mi+SktRItxBKFgHQ8tmNX/Jzi7DMZVt7P0BijfKPdLBu3MMyjWzCvxTMuDhsxxYD1em1khlju
BwzKZnTmTKyyoja7NRlbCCtbsnXtVPQ5Z2I93YZ+OMbLjIxDqHO9n9nsER7RetrIn0cUms0XasZg
K2Thh9tSxcTIE1Sibz3Tl7BKkzKgSEvmi7vzMDZN94k3PAVzepQdTpMrC9eF7RnbIxuA3QLNeweR
mSw3LecoZ1rlZLa3vOrX2IckKndlR0wUeSwE/+j/6Zp49fGhLVL25Zjx1xm299OwyuwwOgmG5ifD
DHOCTsKJzConRS2FHCN2XOPKxuTCjshmH/D/HwRcirPvoVbEh0zKjk6BXSKtKwsjqI6NCpyb2WHe
XmfjSDCV6EIkit4ksiuXvzgpIL3GUk7DSjrnxQK7HMswJQTz1Li595MldZt5IQpWwwlvPLfv/q1x
Nj/r1iaHyHeK7raRs2VfOeq8P8CxJ8bqbS+oC0TSZ/viNnMbi10R/qWQZC9suw+C4NmNSRv/65VJ
8OKlAIjAOocBZ//RMf/1ktli4dFeEOCoIZw7pmJ3ojhFKXQLxMf5mbsdZmpVFV11SOdwMlczKuqv
gU7ye8V5mmRcyPO7QMOdZ8IPJTFDCJav2XIu/Ur6QcJkF08Z79x/3ZVt7049wAEnDP3HMnRh3oB6
3E7jBAX+40dy4VMTgE0YA5yc3xMVKNIAkSkDjEn+UG2jcKjuRUU9vMYixtpHxDnQiu7TxxfFZPB+
IeDYxcaJQUfP9hzkEOmCKc9ykpNT6fYnalj/k3aH/JdifH1D2hN9tmZS7kWCJtUGnrmVdjduq4A4
iqqaavhii1nDEcgvtn4b6GBtDqbYiDzJIYMXpv3P4JfeLpgIfkfIMJNWin1jTdRsJdf43uknuQOf
OOM5glWJ5HO1cJL+oW9q/NIguMqtIVG0nUZ7VGSylkKzcArr2KtMk98RokqJUl+i7iUb7tMYExOi
7Xb6lExkvVj2kjIjJtKeg7IZTgPh1sUa6Xb06pKAePRVFNxFdjF+60zlPEZDm36pZpUhcBtyQXpd
2bYHjNLEznKUI1uZrhULg0u/fp4rf5t1Kn1t7ELeSqTGei1jmGGbua3aLwOBN9YaqhIYkE6Z44nt
RHbvtDWmrkKKh9nz0u/NIJ2jMhdeB+uLecAcZNvr1KBQOsZo1pB0LEYJD5bhCXyLeRCB8tegosLv
NlXsW/xq0X0RxbikXKslMs1MTrqe6h2rsn4ZpWKz2rWlPxNHQdSXrtzkB07sVO0yARHlHwFPZyvd
riXNtQX1lAeEPBJZQYY5kGtLRJ9YGgdc6rw9W9fFE5EOyGeuDMJlXjnbjEgwWXRg6T5xkDirPlTY
w4m1CouTN+KVcrKB1HpCINjCt6Hxjx/HhQe0bQZ4wft2vsuwc5p1ucRKEx/ad25/+PgHXfommISF
T8sEyP15fUB2Ea5zIytPfcuCvML71L6wY8OCmYYm4s2Pr3bhqEYxwqHLgPXawQv3dr1jw2f4xIbg
o5rS4duch7gFMGSgcPnP13HMP88YlToUvbMzb6YR27XFXJzmSpKrypF0cad2Kf6Cjy904fExrzOR
BdRXIO0uM91fc3uVuvUIZLQ4iSqAc9ggC99XRgkKrncjL7myaF1YuUEWL6Vkuj4woc4eX8BmipwM
nZ/qxu0IT/Xa/eQTv1c05CHUmkhTc87+j7TzWJJT6bbwExGBN9OifHu1kZlkyB28dwlPfz/0T9Q0
URXn3KEiJFFAkrn32stIGEl9ubt8n2uHNuc1JyV+AvBil96sdpYjgEHCBkt6andFKeNdnMN5TfLW
eJS9/S3qqK2bggQb5CD7RKfjvPwTVh41vlRUSbNRFLqtxYkdyt5obQOhUZ3Zxo3Lgekrrt3+qLOg
ufJWVzpsG1ELWDn1AUeF/v6tjgFIEvMOaD0jwP5OMNm4mVrdfCFnkYwefWom4wn4tcL6vdXE1ya2
cv3KEl77DQi95wMZq0m8/9//Bi2vYX67AQlERg4kqhlmvksBh4K+dH4qvS3ISqLPFPz+Yz43M5ef
9spSw6gKsSpcqjl+Y1EkIvygW6uxf4n7nFAswpflrY3Nc7SvIbz/o4UCFn+iD/A5c6e7UjKtQFYw
qmAWmebMQHDmbeSvr8ptMhilrZqcw3KEbFEbUPrn3OX0N8qi7hNU+uYKNrtyu3jxaLOHLMMaUJ73
V0xVrc9aq0zO0N5d65Dbwib8aiK/Gg9tc+NMafPUqhnKLSI/ITRfftgr9RCFIYw1pLNU5kvJHo6x
Q5wQCnnWJfggiZ9kMSuVcS8UrKUxfcI3URr/1iGWSgcPBTBhiBlYdy3HU2GCXA25RXSGxa5+a0PL
+y67eY4MX3S6Yum/su9zLWBQEpW5yaXk082KHK0ki7kUZuvugbBoLoLaVNMrT3Jlk8APE5kuN0Rl
uSRW5QWKdz1oUCNWjominOIIf3XLJ9YoPFx+afYff5LFWT7LZiFasEip3+Yf89cydcweCbCHj3vf
keluyPERAc4//OGExuJQD7I7dbLqt0WkPoughebeMhtvJqA0TfsBL+d2zOJD4hW7UWsPWq4c9Gz6
amsokWpPVBBk21vcsG66OCDdsHLPdO2nAmfsHk3fxlXFLtbqY6nY8Tar4VOTInvoHcJJa/XZTd0a
lj9plLQUz1k5HOk+KCqm6EbvyJoetRd8oU82gkAv7XbjED2GiQSoQsqHj/RrQ7T4UFkM1eNDHYzO
HAFwQAwAFSmQNwMdIxjJzyCG6jSNwZFK6XYqsn+mpPJDGX7KZPFald14z//xRPoCTrVZyU+Y3qbJ
fuI0Bv43tkmgaSHlj3HGhfsRq5jyOMZevMn7+Tuby5GkI3/TTG4zp/qtR+5rrg9wTLOo3tQRjuRS
LwEyhwBtAhI/PdN2jgZnd1CY/Enx5rJvx1V7mjTzU2VVxwZnXSasgXcwpX1UPAW9WCmf6ZG94+DI
MdpkClagaVaOp7SpxEutZPc1vgNeAhLpqfFrnOBth6cR2CDBvtLaKVF+1rzpRO1642XqiZz2nLQZ
YFU1bT5VubJHk3hTttoDRszuprXVF6mpB03qzYb+/ouiTvuAYEC3zw6lG9x3jrqvu/HRK2DlZKRT
N1qyR7d79MbuMDlRCnCpnUx79Mh9a6qNLavPtd3so8gkRznENCsrkW8E5TlQXB/sC7g0MG76RJe+
nSrqbRAaP9SgB/As7fshzvYWKCAoF+6mZJ+eEnbaakSG2YSvbVEmR88oTlDQbnUvPuZ6dpOa450s
DJ3Ux/i7iFkyhtb/nBKNNLMxyU5R2OUbWC/3QWV9KzwKWUFsqgMeZvX2dlDy+9JGGFDb36s2vYsQ
7um9RE9ZG7uoh/3oTGF7qK3giCtVzfNCE5LVNz3WRNqov/WJU2772vaHXpybziEQONlbGTHRWVm/
oX0mfLUNbofS9Sk/9ybc+BNO3Z+xe78RkfkpFuTZ2XyYUWZ+warlVyiCgxa8VWL6lOfKsQ3Fk1lB
p85SDaXRmDanLjW/gynvxWDuUEHGp6r07hWTvD3S6aJt7siHqLP9zst+qZPNS3UnvzOcrUkIF64P
iNJCQpqVGZUP9Ns67fqtO3roupo9wVnkQqDgILZ+Y2eaugmnEeSlDTDCIvoxxHVwP5XYIvX6DnIq
YYaE+vXpyZTfp7B4amzjxF/cGl7/GETTQU1LMpkd5D3op5Kh+t2P9VHtu5epNu8Yye1Qt3xvkb+6
0fQ51o1Xxq/fTAtkNo4/JZP9bLfWDxJ0tzadpdGoX2I4kUUeMk5pETq2ZOt54VZVqic7iOWmlca+
qPqdmag7q8VKpdf9Eg3cpKU/OMGHLUDbb3Wq9ilWLzvArVMYWDd5UTxSSB+KqfpeNMatrHU0Sh26
T2I40I9pG2R/XxA6aAcKae1GyOmh8tRvld44W5HXj2OiPPSR+Zg1QbOVatWTx5h804zuNY/CL0Of
fMWZOt/S7/gDgtEmcZ4GNJXMSbe9KHzLGImHbcOtmdXIXNxXb9Dv7NjItvTij2Zt39gjNP7KjV/I
YVQ2olB9zZ14QfnAzo3pDpMQdhCYFBsVyUmqkPHIoAY+vncSYSIIte0+T0zAatKAd5VmPiqpg1It
P8QKyUJsMENq/tSa4hY37wIxS/YbWedZL+tzOUjeQTVj9A9W2H+HBfwcl82NJQmtDMzqJiZNNlLc
c8jYxdW7hK2yOraO/lNtvWemnzjgYBdRtuTypBgXgjjfJFpB5Fz+KU6QqQpyQAfl0Lv9vkn4iKd8
zivH50vkr/0wHW23rLe9Q48OxfpBJYawaovP6khKsmKGAco8cRNo0R7b/e8BgbBaUtwJu3nkzH1S
lMFPi+7Y6RoZ3cbdGJs/W8854NV0FKQ7trWzKyz53EXeVkaEXKsod/XB8eG9fiPB4raQWuebvKoO
6YEzoCZoEvUTZiWnYlTfMjQdDzKykKSqR1eK51DheaT9ixy9nzmJnIlefUUt8dVLR1IlxyeV2JPM
g+5TTHdppr3WnX4ww2gkK7wrfGkM+i6pCbwitXKr9MJX0/xzbhcgouDvHgJZzIktlr88RCMSx1T5
XQRdgG4qeCqqaQ8tzdciJPO1qmOn00GrsdzhFMY1MbrkmrZ1uEG886sN9FlesqWGyDdl3/aID+N7
rIaOoW2Twmwdu7o71wOh5kPhF1FwckW+x6BuZ/TRTUdSg6KztwZGiGqpf2MUt1EtkrDqQN3oSRf5
dEvapo/0bMeg4Lko9Gf2bYJA5XHoBhjmg3KypmobxN6NxOBy6+JQhfCCyl40hyTrbgxF7DgCf8bE
Sgs1/eq2RrlhizA2dPDfwyp7K0rk1mP7qfEK8qnttyw07lpr2I8pW/loGTdkd8GCmffiBsl5ObRA
Y5Wy72rlHCvDJ6ia96hIv8D/fhhNic92bnwdGvxTh9krts3QODt9uhNNtfXcsdy3XXwQ7rCpKw6B
QHxxO+cm65yHagh3QYDRV9A9WLncyR7MS2DBD75qHVLLedOVaYfWu9yKiuFlZRw0zkycpp3NbKe+
qQLQxTlF3qaNrplqin6QeyebYEnOw872jPxml7j6SYtLdJnVpmAJx2b201On2wZ94UYYiJcaVT5M
FjsyxlZFUT04Qf3Nc5RTOyCJJWp2YsClZjrymwYzRy82/coJvzN2u6lUBIjRlBBHW5hbx1ROOHrf
eoq8KUqcl6p02ua4AhwZ55vQs6y7OtXyky6JfdbdZ3VMb5y22xBwmm8jvhWtFV/GWNvoZvCbeO/B
H53aj6R637FvmYq4z0EE7ABMC9HBpuSlTINmkj+rv+Ag/0tPVF8x0ucEcZQYCz809buuaW8qzX3B
feK2wlWjC2A3Eo3p26VRb1zGFaYZ/RKKfuqy3k9ngFLgXdG5077NytvIjZ47irfYid406oO66FGl
zYpPNa5G3/PwgzT7Kw3cGkAxd6o2TNg/PdwCHoi02pSTPcVkXg7aqaGLo7Ak+hiGjQ6rPonvgHA6
BtOatglzJ9uJAj3d5ZZgrfuA+TLHVLo6DY3xviGop6JrUWSHdB/k85rCromSt5Vd4xnXyG5rLTJi
H3WWkEB5WJL3h1rxci+wELj1YTobdesm6tekPdpDHOxCDyOQy/e21qPazMaA6xmYwIJ9f2+iCjRZ
tEpA2nXs7qxasNnHjUGuCwBli6gf8X1mX2nn1vpGPHQMUvgwH4JT8v6izgjHYgC2PyeMB4atmRMI
d1dHuqldITCvkXVAezTYy0wHmOsuriSUiu9SQO3Atz5tSS0YBA6DzISr2xY6yLDDaRdviMLG0kpY
iVp+M3Pwjz11fBxBDSA/8Yo72QoANM+roUwysWBVL0AQR1jwpeA7nA2n7IpjYWAzYbpVS6p7aNnl
jUINbXJmUBJs8tiyofdPYyK3l1/7ypKeswAxHnRnCtOS2S3rIUKcPYTQeYLkIW2U4TiZrjxmtDNX
BjQrGAxILfMx+PuQVd0F6sZMi8FkZMPjmV1iyrIyjh5q7Gn8NGV44eZh8qCAVzxfvsGVD2m2gIND
jC4Fss2iiR80I1OzmrBWOxjUO5No78OUTu6RgX1Cfdf/2xQxYBfuDcwFxA4yrLHYp0wVAzjbgxVM
t+s8OOUkX5XeKTYm9jguBj1XPtvV24P5Z6H60tkoFjie6DrmuwEmSXpZGufQ0BXmiaOrb2et4HOS
4tBwZRNce43gtKrxhwgOGfz9N2sXweRQc4D1VEG9GcVobxhe/NJTRjww4fojtZ+7ka6sv15+k2sX
ZrOAfDgjeLCd31941GssQ+ErwF6NPAjXXuTXBGtux1xpX5uGuiBIsmZbYk1y5ZZX9kawJnhhcI9V
5spLrJZdc8I6GiNb2vsqQuQupN6f9Cz0DqPE+hgO0DWka2VrhP8FHD5TLmeg9P3d2prQhB0kiGoC
s/gGwRupObh1J68soLWnir8/OxC7kAbY9f46FNyWGzQ8VWG3AXBHX91Q/YItAd34Xgo7uG4JRg6q
uLiy+a9e2bVVBB5ohz44ixEGD16U4pDeTkOzExhpPY26Md3YedrcMOQND23Calakkl4pJtbepwf+
jGGjyWa0jDzBShngJmmSc9lJ/GcA7OIaQnRs4r9UhW1y0zS5fbi8elfeJ+izTfkwu8F/MOtk1oss
J0XOgEFpaVMXR/qv1pbJle1u9TKkR0PyZvoOL3/xOulKslaixQoLMcitqXXIFE2Tse+V42vl7c1Z
THAyeYqskcU2ELlejnm+wgDB7Rp/lLKHnla0e9FGuu/J0PSFi3+uIPjkypNcOTix3dOYBfFv8SZe
3GLXdd6IjjM5wwHVcWL0smpT4ge3S8YAbxX8v33JRrmPY8OlDjavRXSvlaLzMYYuhScwly3vnzGR
cBl4Qs8OmGX2k9NnAvwHN8MeH27oTFG9U9IBW7hWEnoCb7IE9qmuuRWvvWgUgLNGYc4S+wC5I6Xm
GNXic1gLnMsIUxyeTLW9anC98q2wlGa1PUyaWXf3/mbbHocTIylA3JuuUrYN1syfNJyKgnOlqt3X
JE6AtTLiDNIrm+7qDf4Ji+baXHpegH+h724Wum5V5vE5CvrK8KvUAt/uoTtfKUvWltNMzUIqS00P
5eX9dZrKbOH8MlIYBwdIpdfsabprst4MjpkTiBura+NwF8GphZM3RXtXG+V/qE7hKJkYQFMaMaha
3KtX4bqKxCY8d2Of7RoswaLeak4jVBW/qQnNjbNO8SMT8iSR84NfdEXAFtK/Xt6jVtzkZ8U6TGtk
ZirSq8XLxkBLmAouweeuB3JFOgSUhYcLhr/2nQP1ZIdXFO4ZjKO3eRXVfkq40rbJsa3S1OKRxHLQ
fLRSmHRM/0ENyW/DD4mR4ZzatPT5d7qxQGE0IOBXU+e29+4AX8NtndP+q+2U7v7YxmG54VVf6l0b
9dcCLNbW4zyVp9LyIGj/6TD+Wo8mQfTjiFvI2epY/Tv8N0pzN3bhVedLbe5FFnMnDykDgj8+OCbR
i7dQK4NTa5Jh5VioDuW4jYGMjEyMqvNvRg/RdxgNMAvVesN5Sm7wGrBBMXFnlCajcjhX7tvldbFS
ZOIkoc5at9nPYKmxYDQ11qXCXkNoyPhiVNjTpLqXbgPCAR+MDPe9f389G0XLLFPCRWFZYgIchb1W
6vE5pzzZp8LFuSjSxK6Jev1YdXZ35UT5M8lbPnEb0j+qMkqCDz73OD5aE3Ap+tYUSlChYQgWK9Mn
dYx+BGp7kxjpsMHJ8w7LamZ6Sb8DBjhayngTqdo/qZhOjeO0W8uESl4VzXHS+mTTKuJxiHvIRx4p
W1ggZhulNHEMLfmAEwuTrssPbfVYgkFBI4cKUIN/9H4jU4jeiETsJmdZJOZ50lRxKkMvYlgCLUbv
tQoIfkI34IWD8eANjbn1nEG58ivms2/5JB1KgjkqmtNp6Udd6kMQ1KqHCCooKncLo0FP9309Aa2P
tiKvNSNrl3M1AATtT1e5FL9IUQNNFdhPjGMyEydhVJBVh3vVZyfF+u5f3xy8NB4wPBnaHx7x+yfc
oHTUajx3TvNUQmwSu9UYfNIHdVu8e66d8B/vzcZtm9VvzMIujF/eX61v6lYg4VROug6q6ddoYe1T
NGGW4lc17/TKR/7xHKTRoKgCbpp3n+VHnlZtZYytoZxGrRFzHZViXmlg1mA/Ko2n3weN2YR+Y46j
7aMeCdPb3KI1ufLpr8RNQj5ilwdgc1lEyxRWWPBx72qBclIzqb5p1WiSp6F0TO6k/BqSCYYjXAPA
v4M5Xf6QulqcGwQAt1EMw3Vbeym58rGLxiSEEvBrJA+PsFOkuGQqwK9jfiizuNwapdIjAiyn9lMo
IoBoDQspTAinieTXK9/lx+3cni0EwDyQTGFMMb/nvw4OZ2icGFzEPckqwLqtqTntmT/A/diJDgOR
c2TrMmJ8Qiu2R8CctQevl8EpH9oE8BwXZGhIo1Pe1opI4yulx8oiM+inwSpYZHC2F8X0hJlnbLT4
4elDXd5V/UT0mN52/a0nq+ZavsfKyWYTHk9Gz2yXAVV6gVZ0aVHZORq5k6LpobsPsY7UXkPzhShb
4PXBkKGvdbmByGXqNGtLSqY5bL00jMmXxhEQGn0XfMYYj0y2yy/p4wnHQcOZDl/GQ8+yZGN5SlTo
Y60op0FRi72lVdmOvNXs19BF/Z0tQ+f/d72lZqUV8ag7TgBHvhjEIWjNR9jA6T7PIFzFGmZbl29v
5S07IJ/wnugMYYwt3nKS1RQaRU7NTnbKvumziFC50YZEMDukXb7WilKUlggJDDJRuISsq/frXQSA
47VTAV3b+iyCiQjK1UrzxnMzy9dy3fKNOH9BpEn+T5JzUKa6Rqb3nEaE19TGNMSJMbB17ZGvPoOZ
PESvNPtZzUvgr8/QKwYlTIcW/UeAeTq5zvY9zIFka2Kld+Vx/wFn3p+CmAVZEIHnnZRycXEUC7yE
C7zLg7OsTG/Y90yUsEQdgmddtpm3q8q0Mfc5PexhzITxa5RpTLvo6KkCKzwN/mmIB/vaqUKm56h1
+29lX1bDkTMCR+SxsaanTE7oicYBz+xdhQnwyU3L6G1swrLYG6UuCEyFTdphNe0Kgt1Y9T+gPhQP
pd7DpikiC/tOxDZBvFdpnf9R6UDmbBNVZhActGnYtlFdEWpQJ94TKagKVt/4WX0vunh66RWQTd8u
eMVXNv+PmML82ABNoekjmtH196+IbGugcq9gBkGEVQvmZDjjPqvwIzwWMh+/qkEwvEZmrf80G8Ma
rlSBawsEWqgDF5yT0NIX67bPHRhUdR2c7XGAfqXF2PeH3Wf8ouXLlU9k3ueW62P+NMiYJqIKi5n3
N6oNePPFCQVaAaZ/hxgRL6QgrG6E14BeYJRZ3VFzEvloY0IZRoZzRggWXHnaKwc+yA33SsQ9we5L
FmaiwvX33EJgSVpm+6lK0p2OY/uWdZv5zexA6HTteFL6qtgr/VRdedwrJka2Cx8T4BpQ1/ugl++6
KCjc0RInnDSMe6/ZIWSEDhr5XhwSwzz18dGypblvhzR+Jr2uhg6Xtfu+x3348vuYW/zF6+BdgEQi
Wpn5oYv2W0k1Qnv6QZyqBg4BwTbDroyREGh2gz+5xQBOBHV7BUD7M1H7cFUAXgJcGQN9ANKdxgm0
QtXEKemM6pBNDmPxCSaebpIe1qFeeLVlY++JrA8RjMXWJlazYmuIPtxyK7+Q5yqbzFVM30soYIRe
R/vLj2VlgcBtn0N8+IXaB9eXMM/GKC9LcbJKQ78jKLT9PUAE2+GDbD0IM1O+NIylTjEJlxG8LEf8
+9qEgREKwT8OHLgDvv9KrBA3aKpS79RLxdr3rabGm0LUzT16nugKg3XtXpEOzXUJzFK2gPfXAvVp
LT3iY6jzGbbE0iL1Y3tSd4riRY8GpKpdSOLwKUQ17k/SuxpaPh/By9UAT5chHEgPP2KB91uDiAQ/
zDsV6T/kqzUHLxkQ2sTaSFKS9RakWDrYDijQYEbUxV4y+p2CGD3vmbZ0gxvcaQiGLy+AlR2R9mN2
N8PVC6744qGo/TjgIqKIk5lhOLRRe/StXpjnua8rSnJNLLnSwM6yQQYRQCw0sPbihA7Y7HSkpemJ
UL2fOMSJHUKvaVOBaMDqyggAaidnq/ALbuwOS8XJqOXny3e8UgeilmG4hB8lOpaldnJQk6DVaks5
lXYdnse6Ut9AO4ZdJbpkN0GeuDKJWKuIGfEjvcCvEZODZXMwIhxOPD3hJEiSsj3EbezEm1jPRty7
NTfGVCoEcb0FIs37g6XlGL7mqa1Xvko+BslCQW989vQ4x2w6jbDgv/w49LVVSSFDFB/KEBCgxQrI
hsyaRmEKLIMHLhcNkZH7QtG8bEtsifKKy2Jl+k7sGdAu3aL4It3Y/ZzaVeTuCjVu4D7KBHKE3lYN
2DjyMt0XrZy/MDfCflzaYRSfSqwTH+2wRIgoCUt9avXcfTDJYTg7lC/T1o1b0/wPe77NvoujBLFI
1IXvP/gAs3TNrIU4MbNR9qTdK4cgLpQnSFtv7UzlctXpWs7U2jnjIO7hyGUWxLH3/ppR6wi7rxn5
p7SpJxZ7s2NUQ0aBNYkHUefSD9ju/sONMmWbLXPBEyjK31+0beTUmF4cnZO0aE49PEU0n739VbFr
bwP/IjnItLmG1q5tp4wv6SuB76imFlt3qyfaoFspd2olt3ERTtsyMu09Vn06lHerv8l06byUuKP6
iEWv8XRWdxJkTCZvFhYVeMb7eyamspr0UQnPpojjbdj07Xyg4vSJESUHluPhxmClysM0VOnD1FIo
dyk0yssfz9ruOQOmro0/Kf31YkfP0hQj2gBjLGonWoywbQKIxnF1MIww+Xn5WivI/byYYaqAmTJP
XRZzdZuHWlfVmGO5Wbozy5A2rzF+kbKKnjIU2S3ns34fRfY3kXlvo6LaG4KMGj/yNGxrxnpuFTAl
H5SkvrL+1h4D4xVcuxj0zsOF9+8imvIaAj60jz7XET4M8/FB1kGMg1cVx1eKqpWLAc1RvEOZmmH6
xcXyJCrAy6eAabbeP/R2rH9PMB7ZB04+PV955PMOsTixmUMiKgJtpS9RF8cVESeC9qoPzrHlZPu0
tr+qUzLivS0ahmUatNJMiq1s0Gg0U9Fiu+3BvyNYc0vW4TVJ29qNs0GDTLqzEelS3j0F4dTDxVBP
vSL6c9Z34TNMuOhZjriFXL7xK5daSlzJ3BiEmWKKLYox3BIirn61tLT1tTLuni5famUb4dyZfe2Y
PLKEFhvmOM2+hjVU69Q0xoc2kK3PBjlu1CRMfKLrEP4IkfnMtyFEa5p8vHz5P0PU5Ss20Bqxcl3C
AZe3qrX4Xtcj12cRx6fCaWyUNHjJtqTc7EZ8zuE2W/YOkvbnbrAGv4SlfohDW9869kj3X0eFbysN
35XFxxUg+PHdDF755Z+5UrT84eNgV8puCwvo/RemDxxVVabjLy+nDjVjp++a0AI6RA20dxLzy+XL
re2uHrOgGScDR/ngil6YDClheYbnejYuySYv81tpJ4cKV6Ij2M+AHAuDPlJiRr/plZC20lOvrIz5
1Fq+Gap0YGqCULACmFfOX2gONO+GhDzQnAKaeordP4EMezIcg2uubmsPlzMbOIsCDR218f5CwdRn
SltZwZmKEP+lnPxlH9r6bHqpWxtZpOr3y4937fP6+4KLo7No7ebPwXGWsUL9F8aT8jP24MUHafX7
8qVW3yTnJAjw7FoHKvv+5rQogjmL7xIZuxnrc8yo2qqBRDeRQDlHCbaN8CbyMztkX2tDtF8VaqnL
P+Ij6MN3reHHAhNnJvcuCjFtElnbxtCkGY8HWy/snJMbFenJigd9G+vR8CseqmKXkTB1pef7k134
fhFxaQOhEDGVNOJLp5JEouomLmO+tDKdIW4MO48OAMoRsStqMRNfyRfA5kH70gxGtE0Dcjw72b+0
hu3scwW6x5DN2RX0bje0x4ovmjnZp86vEWU/Lor5l4JPsAJnfGzxogpLMfTGw1Xc66GvE0Hc+U5q
Na90DvGVmv/jgudSbLkqMBjd97ITjkyjASpBVNAJa/g1QVZKdmiuwlNJ/NtbKXS7uVIhfCyLueI8
H0EjCwS/3GUJgW9Cp2TQFat1iRAuVLZpZcabScHXGMrbdAoAUK/QPlZvk5Z2ZhTS7y3pJUOl9U2u
qAG+gaWJfiQtcIfH/qMws+67q7dX9qu1e4R9PA+YcUdgqP/+SxsGB58RjcKEGA+mCVM2xW9aj7zh
IAbMzFD98XM2eqHmV0CUtc9rpkvwzmh18Ep4f+FGL8wgDiD4ukYhN3zt8uyWxjBsMm2W2vWKgsAi
tKmMSXe4/GV/3KMhTc6ZodBTsYVYwgdWpKrIx3pEE5HRYsQTqSE2QEV27fxbe7Z/X2f+HX+dBRXj
KrfVpHJyJ8XYScVR7ksrLE9T2Xf7IpWfJTytK4fg2gcJVqFz/Gl4QP6JJvjrmiWRTV6rAFVng1ac
Qqn8jPQ2eQ1KxbzyPa7gpMzMmDj/bwf4UNrZxFVlwhbMpiLYJ67rJtukUe+rBB8+I7SrT3bgJd/z
FJ1Lk7rJvdJa4UtPbstBcWr3Skm0et8eNCk6WHgGyxYWAlWsJ2USnEcCtB6nuKrvOidBkAXlb3d5
+ay9VhTeIOTzKAl21PvXambtxF40jybxKKC+tqK9MIyBOQkmVpWoo2153bHrY8VJ14orwszGYl7r
ztvGX+81iKpcCBsccAjz8s5N4+rMw07uzLk796ZM3XRJV37Wp5aBstpqp8v3vPLJsAPilYt+hfpq
ufk2boc1iDt5pwg6ioniylWeQSria34fK68R6ibyg//B/38Kg79uE6dycqFE7Z3Kxum2sVFX91Xt
Kb5m6cHL5Vta2WhpkeYtCJcJTpXFa+wU/Mfc1HNOit2O3V66nf6jGILprjVyXd3UGgPoKx3KiiUg
01wi0Q32drzXlm/RaRNXlUnpnuKoq++KsEpw3Upas7iPTC17zmxMHDdtHxgw2vIIexoXH5nPFlTS
TwYpupU/9MWoo/fTm4dwHIeQjRNVc4LX7j9Rasj2GBL6scnMCHfbUjVfk5Q0tNzDrsmq/Mil44RN
fc8BU9yHnTlYn5MgLzWoFTiZ3rqYtzu/B3cKdd8tFd3blIZMvo9F4GIh3o9zbNfgpbhyeEOQnEY0
IEgBEcO/dXaqv9Suy1zVy1vHxQqmqyJftwZzuGOImP+WqdPR2tdO+DV5jfGhMkit3AMl12QSy+ng
yrKwNqVZ5s/h/DwsI0mPE6BXsvG0Nkh2iaKNP/jGTaSRhJG6vjDrWtlUSMPaDUA9FRDBXsm9iCej
PGQwFEMSM4OA/nbAn3KrDCA7m6nMMIiJlKLyNqMe5kiTy6F+49yRCKBzPf0ODYBnW3j9fWFPzaNV
jai9JQzeadOTpXA3GRJx3uWluPJ1oQGcM5Qgus8W0e8/7l6xtTo0bHFqxxqeQ4Ct6q2lZ/bx8mXW
dmwqGSo1CN/Mv5dUmhoSR45JD9cB1o93iB1VujFSJOphM1kYKD9IKfS3pGuDt6gZdW/vdtnYblwj
sR+mWPRkN9J2dvGVHXXlq2cmT180l3aQ+RZNU2SXZBuQswa6HWSv0gWebUHAMMokUvTKs17ZvcFF
dMbfs30/krn3z5opbdGHUa6carUIcRh3xMaJRg2StlMfw5IUsTgmuPo/PHlkZMwRZlyGW31/1bxU
B4mt5Fy8duULh3EsdqXRdJ9DTrNd5hnBc94b+tYVRfqAK4zyYA128Yhl1/CLCCpx7fD+wypYtBgQ
OcAA5yEffPHFklNI1MZ9K4Tx4uIAaZhmkfhZJ0bNL6dcvVdZ98MumqT7pkeh900IXbqcM9bsJSHx
edvgpwy9u1eG+lwkKfLUyaYaJwkWsIlgATVAhJmExqsaKeOPKs/icR8hFj5BZobzRGcCpyDHdvEH
jn+J5pOlYBfby099bVkxI6J/pByiF1/c46AFBB7YsHpSAgl/1hI5kG8WpvJK2kB1zdZmbV3NZyAq
UIjvOC6+f8OBsOMitZjQeCDMqG/tr3jekVWnhmIDNKOTz30VzV69JoNQby56tA9+RZ03OY0XQo2L
Ck/HiA/H4d6l8dIxIfkimQa+TOT2frr8VFfOTQPPIPYqXL2pRBY3Gg8qA4h6pPzJc/Muljb7dMmd
ktaNYXFpN4fL11upfCgp0MpRqmuMMufN86+SwJOGkXl1z5nZ4ZdcDcLCV01ajxj24Z6iIamvjGHa
O7LJiStX/sMiwpALqH4OsaDVX/QpbVdDlu1D5p82INaAicumLeVwCATZ6ZfvdO3JsiuBNcwTPiRA
7++UmwqGtMg8GHa5E/hdbY8YFrjTlgB33JcbtbnS/K1QoqAczX51KvgGtmPzF/TXszUMeG6eFVDW
dXaMeVqDwaQVUzGYJmYQeev6BPn0dL1xuAW2bXZTbVX0hFF9sPCAfiJYRuz1zr1WYq+MHxm1IjiA
g8HcFWLe+x+Ggpn4bAZBTJ1tSJCpYFrCz2MYUOoPbB5USVSjm1gp4y2S4P7oiFDbe2Y3sfiBjDqc
J/f/+u0AfwHeq9ARcXxfrEMXMWM5RkN6psKz7sG1i1tJUgVaprKzvtpRMMTXTo15bS026VnDBMpM
7Q+iuVh7jaUkAhY3fqVeUX0ajCC6T3W2sqTrgkNGPGyykUChhPwW2DBs8GhWZx7nGN5nYYHr+uUH
sFKl0FkBFCAiBXM0Fg+gVlNNKKVIzpB/S/ukZKgPfSDe2r5yoXlfXtw2g24VphOQBLPBZWXejr1i
4UR8rqUm5FYqkyqohCFnHRozdh8MHXBrg0t08pX9PbzGLli7PEMajkZ79kRbil5qjG/MqEFVqWpd
dFe6rf5UFMAiqp5az5S+4z/tUPY1+beavII5rmzoTOXmuTbH/kf+1UgRMgHU8Ig1vB76sBu2dSrC
ncTr3TeEZh6xf7kmIFm9KEQnThGGgR8wvCFysXmv8/ScdKlC4DzRw+QBJrWHfE1RHABzmQQPE51l
u728olYOaHglMxsRWSD6w8WKkmbVGrFJjidOuBlp3f/H2Xntxo1sa/iJCihm8pahpW4Fy1Hy3BC2
x2bOoUg+/fnoq61WQ4052Dcb8NhsksWqtf71h6H/Q5G4PgujVi/vX+oCpEy7xXcEfwISCwl1r3eU
uWfuael5cSokobPLYKWEDWj67UjW+o01O9gr9psdSBIOPmLCMp26KbavdNEXNnh+g8PlecPoqc62
W9B5XbbkyZ8QrRBHXMxaH20LluZ+q5XkOppriUDj/Ru/dM0dM92FD7S5ztlO6uWtWcPhzU/j7AAm
txWnrN9MtvlkFAAKd3m9EI/x/jUvkOWJe0IuxnGtwSM7rxG6pB1R4ywFdNaUDi9ujfpbj4ShCSSy
5NjvCizlyKUljeAn9KmnVWEURdjx9NlcSHgmISBTjl81Sfc5y90Gd3ZDdccKy5ziZPUk2o+lJ7+Q
iMZpnMiBSAP+lV+t6GPjZtKWWEVXbujSnrC3TTqEBU7Kc8P0Fg5DM6DmOi3JDNmt23BVCdrVSc0w
ywuy1ktVVXfFMBb9EfWs9s/g6JMWjkgz7gyF/YqPhVf7Ic0qSR+Zt+MUOV5fJMGQKkkElph+T0k8
VLAOPBO6BYq1n5j46I+FVhJzHedMH4wJPwRfSC4SUj0092llmw/Y9drxle/y4seyj9H4NG2Lj/Ns
B24SpkmCNNJT1erdoao6hTJhsv/QUg57esweTdoSqzp6ddCaJIBn5nTtvL34I6D2MMrG/IOgprOV
W5hEGHKMY+Gf1fgUK0tj9FTCkMBgPcQ2sjzkqBNfjFgQZpD0TYBLRXJ4/8VfIEOiGtqbxR0nRhlw
1i5CuZpVXXAY9Hm+vUyKCO59xKj5+FOMxMKLvFgIuWxk5a9pnmd+XxbZY1vW1S3Z6umHfM0qHM0L
hIc/bEtktp+2vXEylhafp/d/66V9nH2N1gOVJITBs4ng4MXeNnp9eRpsXGCc3mxOGWJIwkaWn8NU
w6mw4vK/H1iInfGixPaYkcV5GJ41mfCFp7I62RVWXmHnJaYM9NZZ/kirzTci52KEK02Fn8mVu9X+
dupnZQL4Hbso5ryO82YCalprjr5lV67byrifsaIJlzEzI6Oy24BxXf+5syciYbQRIyxGil/NeHMs
f3bbFBO4bXxcSkuFGH1nQa3lRqRGJwmlnIsPS+9ZD+PUlXf0zhtuIFv9D+aLOToPQO66aMpbNyuT
O4kvJUiZ8XteHO/QYRJ8xzeNsm4wnfu0qbfQnuX6OHiyO6jRojuutuaoC9y/CnN0qJwdrw2Z2Q9k
IsQGXFk37THkQ1VVbawe8uyLJbI6zzsOs2p91c3WCVqQ+TNvew2dF3afxBUQZIA0FcP42r4nYmlG
stObOMR4bOw48q0kseb5YypL7ybftPawZboo/Xqrhic52/Ox0JwlyNY1PW4lep6bvrG0UHSF66dd
m4UrwcT3mBaN9+mQQXvs9fgwS9WQnNMW93Mh66BTq8Zf1uYTbht/GpH8hugx3Dqt+p1mWXOHHq44
ZX0l73s9AU+S0JmFxGlwblMDlTYJI9PgDKFgZONrC/lBa2eKqFvIUU3iLr8XuJYf07HaDhVhLrAu
5/HWMRcoY6LPojyZlI8L/PCUr7Z6lA1bploJWrbkohOi43RkeGsLxg2TtD7my5Y9sl1jftlv5IEV
7DSY8o3ZI4R+qkm6SzZpa50kT9N1erYeTE4XZwKbLcsMCry5Kt/OHe2WaoFcIHO2MZF08vHREdYQ
JKDxFb6lq7qZYY9geZJY1mlRtnnjYP4e9vo2s40vkoc+e2SjbNJ9cRJCqzbOhcCoqiSKNXmndfbm
b8ugY66vQVJc98QV5VzjUr4twtxdOwv0COUbQsFZUZJszPAVx8y+BMUB6WxKIAhe2kFbVuLT+1vU
BQAcj5Qd5KPGpbM539PBv5u+yYrq5MSGVoQdW1J/SxyR/cUtVhJ5lNkVqFa7Dtl+VSf6P01W40y/
UmOMNxBe1vqmSIfp0xi7ax40ehtj6VJOZumrmSw1f0hjopCUq/pfNqPLL8Ld5wi89lGFGAFbf5wF
J7peOHFo96WwgmysSjtoVYctrCqS/lTRzj0XddXfp65Z3md2Y/8hY674Ofa5WP3ErTbJsKvQ/kUi
59wUtaPjNrNN2CBSmpPk1+ask0yZLTh8Z+faU7M6bk7Yc5ng4FiSMeJvyut+yBXP06AE5c98zh18
/7ssr/1klcySSiIJXHzLnCqO9HV3n6ssmIFh08fr9zQjVyoaAXgWwgsFxmKkGbTCT9RaTeBwA/E/
a4dh+yHBYu0Ua1puHQjL6o+41o1LsIx44T/gO2VDYVC6DKzOVt/w6pN/Wjj77W0iG9s6OjpOqh0J
REvIYVUXQVvX9r9Gh+Y76FOclH17NvbURDdOr6yTt5jPzniHbM3RS/t7bqnTYQLuDTkbblFswkKI
qG0hIcsL1r1kSOCEBROb0FsElusNEt4VV8l+cv68v1j3+uL1+bKPoTB2Q+vKOOqcvrTJotKnCWE/
gN6mIlfm9VcLWe+/E57w99uSoVl+/4oXPkU6bIbxO0bvojZ93aP0BQsgbzqS+0ozfmxHqUdgTyJq
3Na5UtFegH5cmuydiohEGT3vGdjUwGUuzATdZtMXTn4wK6Y2mS3Ft2bTq6OWLEk01JUgS34xNhxE
k6ImHKppP8tG8x6RBk0q0qdlfEoxI+mulF1vy21+HHUMwwC6Qv2c3o11C0IknvAJuDV+GJQ7H7Ou
6w/9tk5w7ggfg0b7LbZAqd5/A29rKGpNJoJ7V4om9txae45V15pFjqvIbDJGQvFff9yWpHloCKFz
fNdq5j6S2mxf8zu7dOGdqwmrWzJoNffF+D9IXCVgDqJJ59XXmGjWeiuiVRLvsnTFy0LwgD8wxr9S
vF1a4PTeO9j4N5lGf33NbezQ3xVQMEYdPQeC8djBSxT7zYK27RaCpihu3n+8F75rph97gO3ubwQu
//qK1p7KHaMvOpnYhVtDfHIy6d1JAlDutv6A+7UrMWuttfYadnXhy6I4RSqC+n8HVs7K+BhxOeEv
aD/dpCIAxDX3kDIvDkx906+AqhcvBZmGupjjlGH963s0y2HulErhFRdz9UA2cHyzzGTLsJ1ek47u
+8HZDgVKjDKepLtdqXZ2V8YSux2Rlzj+2qb6NZF96IAa9941D8ZL16GlYHWyKet8j69vqdnkRr3L
TjjsmVJRn9vjfJi2dL02nLsAHDCu2eUAbEiM5M9J2UJMeltgv3jqiB1+nDJbv9X1tjt4jWdEQDPl
3RR35nPaeTFFLzslh3B5wG/W/t7DyAxW0RRfK+QcR61u7FvVEm0NW2s65GY24o2iMGZqNGf9tVWe
jGwM07vD5JbJlTVwYf+ilmKSC1GDONJzXL1EDLYy1oKKPOG037aeccxTEoH0GWu6ohgpSu3S+DqW
Qty+/4VdWn10vbTtDPZ2q4vXrypVCb5OTYc9myCqibBmJ+xMe3pSChbF+5f6Cz+/Xn673QT0YzYt
1Inn3H6xxpVjDCDiqZmRvGfOffzVjp25C6vOFfmDsQzjfU323mErRfnDyVeUDq7y+t8LSe1khC7d
JkKBdvfPVhnxFxOErvCrYh0+k1C3fsmnCqcsO0nFcFBbmxfBPFiFfuXQvYAzMD1Daop3lwRssPZH
+j9br0NxWaZ7SAR8a+MX/i/Osz7Exp+qF+NpElmJRXPixO1theEDRR1Gi300OHb+68rz/Gugc/ZA
NX7BLgPnJ1Elv/4lc6zpk5KCioM/DJW++7HXi37AraQJqnhqQsYvTajFSGLhCDIfT/vFN6pUBrKa
jHs7X/6JpW3dYNw5H2DPpFGJUbBPghbGK10F/Mbf9weayVOaqvLOtvoCh7tGINua7ccs1+IbHR6H
P8X48Y+Nu0ReVhe/W7FOTIPxvgdiiW+nLlah3gk3TOsufignb8YIJ6nDtNMGesMCt29TqKe6xYbX
WvXx1IFi8/+a9EuDM9ddGc/ytl+szDehEv02gAeClFCQCAboSiNtFtHSZuVtDph6uznJy9DaEgNk
2UZUNMvNFnuen7Wp+7HQYWMUrrE8tlXi+GPmDXea2S2nFknLHRyXpo42p69INcQ3sEhriHie9wPH
+uEpaywjzGK3vBsYyPtMmlzQxLHzO5EvtD+T8+jF2RQIdonQGnTzt55aEqwLX+F21esArGc85ARG
HFYkcJ8WT2d5FFnir5bZ3xneNAU1Vd5xGPvlCxpKCfvGVrd6SqDa0lrGYVzVT5nimWu5pIEJMfOG
8Dd5mrzaAcMgdwhxpT11CZSbbpZ+Vm0gO0OC+feWlf5c040uWFzdkWEZR31aeEdnQrS8MpJ6gOWY
7eVbOv1aVdk9EoSGx3oWS5+wpSToBaGjgZGYK2nrk+Z87kal+bh7yyMy0m9i4QatbGk/NNoAErGO
a2TZcXc7te562yoFEiDr4b4ZMrLpPAeP9qJwPhQ53DM5W/ENWXBWtCkk/3Xh2AS6J/2Did2930CA
IUvemz94rUV4bG5/6R1VhQ1FEFEZ7XhLFz19tlcjZdLSowzqTGDxvDGM52LS9M/zmj2pIYs/lULP
7ySA2yFr17vFWouoy8afZOTFp6mAQMrM0Irm3NNuWstl5TN7QaSRumvYrbpEgKRjbJAN8rgmqj6O
tWyDpOYbl3ZhB/MyNb5U9nCLNb6DFz4DQMIgGpPQSlDRZDKyKBlWg1CPgdxRG40NUsrloVCEC+Jv
vbzsMd2htbpaxLir+75yNN83PVkQfuFpP7SqBQ2oEJd+S2t7Pebb4oR4+I2nOCdLoogzyDntaH11
OnIqx0S6EVi98cMjoMl3+na93SxP3OOXDjqhtcOj1y/yqKyJjIOscR4ki/opZU76YSqd6p41Lj9s
62J/jMule9SQ9IVxpplfUmOEssg889i2aP2nVlMBXgZr1A0bnWwDUDUP+feiMQlswKMtIp+2+Q17
7kODp9pjTUF9Nwrqj8JWp83ohjtY0gukoa73RU/kymqaeHjDVVh9w1vZ8VESoJlXzkO9iOy56R37
wfWm9uDMhnZI2Bo/JvncPRZiAACp2AWXdXvGDUf8cOBo3S4whiMvrarPgEsO69pOg80y2rtdAHSb
g6/5tZu6D7M+Ed061dqLvertS+e47V2+ejoQ1tBEeiq+Q7H+F8XX965v3EeariEYeZI8w0o7iNVd
qScGDRdzM70fMCWgB6xJuXh/239b+VO5MevcRbY7jf5s0+eQG/paI4TJG9f6fmV64CP4LMmeHtb7
bnQqykd1rfS/oMvDLwr6E1UKxit0Wq+Pmt7xVmXPhBMPo2V8gyLpGr4tOesOO744PmR6QaoMRqf1
qSxtQgBb0oRuHa3QNj+ZsIcm6EHm/xqpJb7mNRJ10jM0L7nybJAn8DvOj0QY+DpFIf4w2nknqOtK
76vRQwoxemy7eZFNX70WyIWTR/mycSShEhMv3KpIYJxlPZ5gjju/2nbqNhqZtHJ97AL05yKv9wnb
TKAw+4N7U/TVr1Ko3zLLVU53hc1LZhQ/GbK2JExoazSuWF6TNTeSu9NM342Y/s8r6/Uresb6oaI1
PlolNmqa1hU5hlTNeEOlpO4WKtyjliUiqGPnV9XXW+SQQnVYNKc7YC5ThJhbD8fS8SasViBZJmRV
+1m8/pmS1ToZmijIDEBgNnE4ruPHpjb/bfTZuFfOMh+2RoiDHTMSI+u582lkMlxhWyYyOOfXkevE
lAsG7Ee0MsyMSQcl0sIthkg3sGDp4lwGW+U6xA+0RVCnUh0HxkjhkG/QbQuwxrkEx8RXfPjGU64D
Qxa/atsgBGAq8dOcUs41qrKwk+KPIwoRwvHaPthOLD7aMwEcxmh3/tRPxuan8/bR2zGzeh1rjgN9
h93tLNK1pggnVaDfqfLurmyT5RCXIg4z1xR+2+lD2C36n6SOl4O72am/ThXfRG27nzSjLe8UhX/U
ot0NmmrngTIFPBAyYn+YbI/R2J5IHmiLlxGQPSOEk10BUUQvkARWS3Gv73iyb1hxiwYsGe8xNa+j
tJgR8G/Suq+dUYT9hNt63k9VOPHX/bhKGVF7co1MwrZ3NooZ4RkO82SrEYnbmvD1XlY3FBDqRq7t
8lUxiPhkN+N64tEXn1Zg9EcauPEGLSSeiIz0bjpRFSAYCGbwH6KYsYRHqGE7+1bWrdFcJAQZyCUJ
ukyKw2A3IqItIjCpZHBKjqsbAsGpMMbn8QZfQHHfZ5t8EiO+hLPKyIXvW+0JzZAXNqlDdDchOkHG
LOZTWWp2tDFWefRKHdxdOORHVlJjkhEvg4ulZznxCsXYesdN6ktIOnx5NOZ5uS9Nl9YZRX3pxYSr
QlbgtSg3DxcI6C+Ane2h3honyGSb1NyWSo81TnRh15umg7bWtm6LWe+eMmas96pPxQ/Rd7yMCvtE
QodIyWWyGu9n5iDlesJjY/xaAZkH6FMKPxM68eR1v3yagTxvUjOxj922eo+VMRqRhWw62kbbDFIn
yeCm2XPIpKAKM70hbctY1jtRbJQ+Zi18RjNmsEqR3CbJrN2KlpINZ9XpJUm8im9I7xOfNKZ/uqKn
Gsy99nlNnOJYZgXuSAKTAzxNmgYEoZ8/YI/Gf1zVVkhydXnAoj87FP1KJw6T3wo8G2DZ4YK+lpYd
OT4JJOMb2W+MCoEemZkt7X5+9VVNUMWkJvvIqeoEwnHKW61vt2O9kQA/upnBy07ir9aGfbKzmgDk
i6vkMw4w7cMKSflYF9L80rdLcmsUq/HVy5fvmWRKCdzc5y9ON80UW3IqX1KYZJ84Pqu7YWzbcGHw
5flNvm6+U7N+2DIxN0s8dT8ssoqw/JwCtQ18RFa5/bCmwvkxbN7yJ5dDGxR6qSjHxzTC41zjEJBb
BHql7sk60L/VjjccLD2V0cBXGaKyd0Il5i8dskimHRqatqbStcBmOOMT+6wOa9E1p6rSX5Q2uuFW
e1qQd1p/6uuWt2+o+YZZeBrgqM4/IAZh+U7eyH8duxKRpsfOsRLSeJ775d8+nvNorerN12dP/KMI
CbzRKxxtPJUW35JGbEebueyThTPE0yAoB5e8MQ9IRK0gMe0sEEnsRka6sJt4Sxspoeu/cyZwhr/N
XntwezndGi3S5iHvm3sTNN63xTyGWj8SfdKMjYLcMXLRzCpCfel2U9jpn8Tst69pOW0nY4j/WSfP
OJCLUiMMl81NV3bxwST00R8sWCHgvtJfDcGtGckYxIpMdtlJ96k22/lRDLGDDcwU3/bluH0QjSqf
REumTjYRJe/b0O4hlmzlC9BiEr1ftFygkgPk0fzb2NKh2DhHufCvyIxqHsVxqGT6pU5EiyOg7L6V
3br82jS3w4EflagdE62kNJqokkHrwVK4iMxzuX59/+dcqBJ26jzKCiRsmP6eYW75ZMueKS1iWAeX
NiHXpQ0p+J0vy9Dpj9NoTJ/0jen+lfLkLZzp6bt1HbzuPWH9HAAx05nwCFdhX9emSdAsgmHtlk2D
n3dT89xMhga7fq0ObTo8q25Ywvfv+oJOdBewQEhkpgZh7BytFkvpLs6A4LkxlCuwPp7y3xDkzMdE
N8q7WHOHu0HGzSPnikwfZ2cqP4OSEkEz2dPHOmEmz+bYlL5nrtOXXmqEMRaJaRJRXVkvqC4868oD
e4tO8YPx38C1F74yop3XVWcMydsqTFRacxmXkRav2Rc9IcJlEZN9eP/hvAW3oZRBQdI0qJomKsOz
S0mTssUbkhNt93afGJk4eM6kowlxqHSt+Soh4a+0+6xUpUzVSBkFiWVedLYItaQQZWd78TG3p2R6
GEwtZSVU1pTftaoof5aF6AufRDtRcOpOjNuF1k02AeuY7fhmk8zB4JDQzUxze7CJ3ftZp4o8I0tr
ps7HH2/bwnhDNxkqe1QZZu4Tqam4bTsJDoU2jVViOcWpFEZFA0fXe5rkhIdJE6doXuJurWjZKwPQ
luEi/pV970yzP4nNvE9US6ykM2fWE4FuEnLlKrfPo+LwCmRe9klgFt7WRzYzyMJX7tTdJ5VI/pRa
Mb2UbVp/mNYxcwBJPJ0Rfa6rL7Gk0wpoiskQE5h5NAfbpoQ+LEXeforzuv+QaI1dk163kCzawR6n
ec/t5hmF1Pgnnbx0vLJJvAVlUa9howbPcbe3O48W7pzK5V0s3rGTHTblBi5aN3tUeoi7nn7TSltx
1lnrnZoX/QpUemndM6oyaIWZfcAhfr0YxW6GNSx468R6Qettqf7TvM1jtOTuf08G5y53Zxem7GxO
8gyrdzj2YOThBUwhSxBamTW3zsilSG0yj+9/Ype2PyYq/A8BHX4y55/YSvvcu4I6sdedP5jI2vvQ
HpYCOOL3hXV4WAfzZ5FPBl7TsDvev/rfWcDZ98aG78KX5wgi6PAM6p4coopGJ42PSayPEOdsEdpa
0QdbwQL2jLk5wrXHuy6m26NsJSE8xrG+r2gm3/8l+yN980P2uZ0OBZnR4dkjnwddWfVUY2tdNdsL
h5FjEpLa4cH8/nUunHJ7WhAkdJYvcOH+5/8DVGdQVDYPXR2OSXux2MgRPH0YKmLZSgYnP5W3TTqh
lCnmZO9f+RJGbvCYodCym5L9cgYXEDLPQ3UqBrL4ACcvbGKdPFjN1hCcmKa5FpqbDmFBLJP+aR2W
qToQt0F25drW03Zz5cdc+JrQnZCPAp0dqbN1hphMqhqsrNXTk7AwqIriVHn3ZZ2J7bbI0rQOZswj
M7+ANwEqMXYccHXerZ/rumqagJhSx/XrGvm3m1v6BH/RM1S4zroqrq3Q/QM4Xxg2pjcIZUybh3a2
QnutchcBq+w0kk85fYVl0D2ITR+GoFF4SeC3U5G/0XRsTYGuXO8HAY57LqFWIq16/6FdWqOwcXVS
gggDgl/weu3Yo1xz8kmSEzo74wvoyCAAy43xv9uXQRuF1ATNB73MG591KVZPjja3vEzWyupMYOyg
wY2dcNl68e8Mzcv08d/drhz3l9YE8y545By+DNzO7m8pGs9NYZSdWquxAmtGIOFUsvm8Dnuo6PvP
8uLXwIyNqpfhOXDO2QePkzCzLoGNlzNoKzyZRQT9gp9M525GiKmVjBoU+oFZNhlgZTW9ZHwSV76C
CzeMbRXgHc7BGhP1syPF6PWengDt1zKo9DEmxf0HHcR0cD1yB9+/3wtTWY8SilIKXQImVufug+Mo
SI8x2DcnOx7AxPEKeh5yKsWQiCRsh3Ts9bdQDVtVhRWURScwgPb/qbRE+9zGNVR7vV174CPmxk9V
Yw5fRSOxei7o/pXvoPrOfRbn6NBELuMLunbabjwD0ipM5UzCY+ON17g2l14i5CI+bupRYzeEeP1F
iKXaRB1j85otJBQXAGJh7Sb6Iwr8hIHG+NvtRHrsnRoRFungH5oxucZhvfQOyVXhB2DZoCHsf/0T
3Noq65S24YgBdP55w5wu8LRWPLllGV9Zs39L67O9yN73ISJr8JQlCu71tZgIKrhxZYn7tYfMy1AJ
fFSxWnLyKyOTW7ijrM0hGWbrZRwK6x6Rn20ExTbr1QnuU2me0tixloDIWu3nkiwtJjN9ZgANVDXD
xTn5p1WN2eAN7KSAZG5KOldspdtdt8zbT2xCIZbkkjjZACasBBVKdByz8DXWDhX9LJpJM/V+4QVv
qA9FabXqDsG7ZwfsZ4seMSxV38kzdV3adIaTsOqLGbBKW8sndxIAmjWs30UV23OSmmrwMeslFohQ
ALu4LSqz/zmjnf8EybX53k19R+Bssvyet3UYfZ3clOdUZem1rDR7f6hnD53dgUoMsou9G+W8fuh5
59hro+PYuS1t/zwm2bjeJoQLfOrnzvo5Spi3vpZpcIpGMHbCa5O2zw89tKj1QE7o/Kh5TVOHnqq2
l1l85KTzy/km0e0+D+2F0PhQpVWsRVmcmPhSyw4UH+VEZ/n1Eo937pya/hYnzn3p2sbAYTji2yx6
z4tDKFZktPAvqTLoGhtwH+6xyh5IViY+tI1H24pUMXQMIrp8yELXYR7nF4mirGkJHSqh4LfDHxO7
AOWjAs4mPxmstQriXEzMC4ZGr8qAqWniBkszM4Qmrl4Lc4R9n8lMaY6D3dr/gAlWj24ldoEENW0X
VJbsB/T2edWDesZYwSAV8b5S6RjwDXXZZbejOwLKixUZIqLTpM6DFMtRPWwBKoegdnNCo1cv5SEo
qrD/Wsnj/m1yxux0AaxRz62ZtFhJ7hX52+CU7ikveB1WnuF+u8FSfn/b3RfHq8WDzNamV0Zky3jI
Od914etqzl5ZHzXsw4APwTFFnK639jZ1t1VGxixTHBR4DXRPkQh55U7frN2/l0cIx0R9dws4qzZT
dgtIglze0/6gqXQeZbnpYROvC4D80B+2as1vGOZfOdf2f/b8rvEZIUDMQvHIEff6k/HKXsUL5Opj
P9Uf62XF16HoDSo2PUkecS5kCkOCzDWdxxu0YKc1cZ975B/92bnrquhnPmEUUsckL+3DwLf4xbEK
vAOJuo2gbHRXpL4X7hJ3s71b2INf3wTMWrNrZA0A+jEjWQocUmgk0uX2Ec3r8iwn5XwcUu1an/L2
yANfpTCjIAUY4V7P6hZDy/AWWU2D3nA0+lBBFf655thm7wBW2nw0R7lMRycrhhouSdXGtMaDNUTK
rbJrcQxvCtL9t0BQwvWCgS6xKq/fMzNcSpjVNo4inv7mIzOoDNZVuM2VBXXhQnQtO6cWKRFeU2ew
jNgKOxuhGh+ttWXahpvBUkUNqZL/OWIIGPR/L3S2ciujLjwcCPWjU5N5JZx0vTGsaQ2Y4+tXOs63
3yZdr7ZX8wwR6C3OLgULWZTS7sd95VQBRMQ89OyVJPdy6LGDdNNbT83q44zC7kot+KZkYdVSPrAv
Y40GWelsCcUdCsVa5OMxdhci7cdmzOQR0SYSOANspb3ynVy6HOp7OJvIU/EAOGv1eOBlWU1efyzW
ifnEMJtpH6aqXrbAG5gM/+c9b4/CQd3sUlTD3Txrc1dvZVyXtcPRrvM5IBtrOaSIYqPCGuobfDHW
w4wo4DB0+frl/c3+LR97b+2xo7X/uoSAkr7+HmYSiIu6bsdjs8crhZYe2xpDKNX+w3bAeceWOzxR
beccBW6RODC7rJZAbAD/LhKONX2Tu1At0L12VEeUUd6VX3jpVfDbePfQM2kHzr4j+Ix1vE3DeCzh
xUWTpszbspRLZCS2e+Xku7C8Udvtjc0efgOg//pZ1LHMMXaXw7Fzum2MkFSIH2OnVz9se9ADh2qR
QymN00Nizdq1E/7CxQFYcKJxcMPjMNi37v9BWVQGpc3oDHlM53KIJBqtANdB7MFRYAVaU+aRbMw8
Ir3iP3M3eSm05nBGoQ9jtHV221lvC7MoDWwFs3FA0koLmeWYvGvwQ/77Z0ys0o4RchRgu3N2k06h
mAHGYsVgU++dL6OG1cvDZCT5r5ZB6Pcra3vfy1+f6RypJulFTIt2gfnZ0mFoC45TGtC7m6HMv+m1
g7sD5sMZ7MO0YjDje/0e+WKaBHeOXVtFaVkw+C/zBvVc4Y3Q2DwV21cewoXzECiWn0Ytt5/754pJ
ylSbQVqsjp7Zl/NBdlVPmoLZ7pzKpgafF9SUqEx3FrE5j5sMR5LgP1le7zr/vP+M3q46UCJePrYK
dGlv4sA7fTNqm1iX4wCt9kn1Q/p9WVawrFTTTqu2WN8RNUFKJDznylN4W/pwRZ2xGUgC+6x93qMo
uVLkcOVah9W99Hkd6oWbvag4bn1EeXP0/7jTv6M67B04L8+uF0Mlj7NhHI8rw5LPMON7f7DpJfxZ
G7dPqD0xe9CEwIzbaOor5+aFe4VUjuUJhxgF9ZuBmaCX6LNsOkIjlveZl4yf955ivl11pjIhYcEk
wL9/u5cuuTOtXBtLRrjSZ1+aVlllUwzZerTMmNw3Q5uDsl2bUzLm7iOo9jWg761iGbMz1g9qfwaa
nCZnu0hbt3zwCFRAv2NRncpmNNxISkQ0t33ittiEeGAB0ZBgg3y3ANRUqT9yrNs+bCPD/tY5TQo7
biJj5aOrzKSJ6hJbHx9DY/SxRuxo65UK7e3JQroNHc7uE4/r6bnG2uhN+DFluxyTOrPDppm7Q565
zxs0+isHi/lmI2KZ81w4WHag0N3//H/2dtSBK0q7fDnidI71mec0E5zEQW7a4f23vr/V1zseiA79
Pr081kUg1a8v1OZGNrtbvB6bWu4yBNyvTNVmd80kvQ9jW7TQYXTj+f2LviXk8+qZMCGSRbgvnXO/
mAwrwbXtuvVYZ7qehpBMjfWp69BQ3eNJrS/Phow3ZKZLZmQnWys7L2oqs/7apOsIeYEO/xMiU0OH
gAhJ2pdrxQ7kdkM3HAxM0vJ72erTTWN7zBA1d9K+jxXdwwd37JNrFe7fJIazJ8ia4G3BTtxBq7P+
YOBWUwR/83FCVj1/UPh1az4c6MV7QHpt7lrbNelDJPc1Mou+x/4nnpZmCxlwCidsTFknH+q+c9uw
hWG2+A1Er+zjPDq2HnWl9J5V2vWEo8Z56eL+JtBn+FWa4MQBUd3KjTs5dHuaaubK4RaZlCuIN8Yn
8KtQToleeTLja6krF/YKIHPeIQ0wlf1f0sX/LE/spKHmJ/1y9FbLiUbPELcoVsjASvOE4Nd0fnl/
wVy6HhN3zj6OAAM04/UqnWrUvhCUFD7T+Cq+gOnZ31JoPGjcEbi2N5NR/B9l57EcOZJl0S+CGbTY
QgRCkwyKJLmBkSmgNeBw4OvnxOw6p6zLZlltXUUyAnB/4t5z63T/33/mP7wZrGBJgSVJB8bO3yHC
BePOWmvkwnXjFOjPswE2Wq2JR2laAxh7rlkRObJt/y0e4J/+WELJ77z8+xL4b2Z/kSiNHFLHPWwz
+4dj63jKs1Q1IQPcQ10fKGb3L3f6/91QUsYhk9FdTjbbYWb0n59va4FlA5Drko5q6yj50ixY1rHz
2VREBpPI0LG6Op6EZfmr1vQhEhZ3t6Zt8/LfP/N/KC7giqkUfFAU7vyq//w9+soZss6YvMNMahZJ
wSjGtbAmvaaKhrrtwDQ0bvJE+t89OlsK8/bff/w/nO8oMfDNsKxl4v63MILhVpFM3UxeFsgocpI3
zvdtSMNtaNf/f3FBLgOLLtYUd2vjX+euPiPys3rHOWxOfYGM7kHMUu0inogngGUGgXlNJvPf3IX3
/+pfZxWbaKB4NoeHy1/4n58v/jwc6xwLB4QR1fOIrWkMDa3bjPi/f5D/V3VF3j1bQr5Bl2sSxdp/
/iBG9nPtTfBjN2mUzQ6erPGIAARLh+5ONSJtWAbqrq+V7ZepAp32sVd639UgMAyx8VtRy+qydv+l
xPmn75flxR2q5IBJ/7uZ0LKSkcNMHlozl26Utygem21ovikwnH+ZB/zTFcfJj+OM+5tL4e9XKtFK
rEhgTg7VBsQWwQzOx1cYOeVzslju56SVVuKvxdpb0TTN0GIKdCtHnDQ2yVC5l2R7gRz1Wk5pfclV
d/CHUS+Y8yHsWyOPnEnwftKUuAZblKbV5JlH7X8rkv/+Tf7TE3PPQ8F4ywLRNf663ZiNkwWkF2jV
uMbIdmJeh850Vrp/+Wr+6edQV1FW0c/Sgf11wlt5K2sHFfAB0PGgRSotfLPXUQZq//Jo/tMzwJ3F
JcIg1dT/Pl29dkyydErdw2waLO/kUpdmpJgLoJFC3eZ/+7vw398Prb9eOm5Im7aNfRbziL9e9WEy
lRFts32AedP6RMKRfp7MXjBsg7drKlmdNi8dfVuywtAGxTwZTrp3trY5uvYcTGai7d06Nd7QXDuv
HiHrQVHpEqxwk/4U2MuJzu724+ruePXnu/cU042+gmRW3MBi0RGJRvhdpljXljV/NHT6I6tnAqon
tlFiMg/u3d7T9PpKFEkdb3kCo8QtA1x011VHoL824rtcmpM02VDjbsQqp7pF0K1mEqzm9sIa6GQo
6FD15WG1K+Ze9fTQkkWhKu36NuLCUgy517uu9FMam3090rywbn2sle4+ngv5X397Tv7gdm4G5FYP
a32KWxAU/pqm/LRkbXdopX6WXV1auBxA7PnSrrWosXLgTmlr7vll7D91Neoi6Eqbq2vsMSuAHDXX
QLfTafRBveLda/m4Pad6n2ZXeVJn5AtSL9Nf5PSVRUSE3MAQY7aJ0RAq286y57uyGmfnDEu71zKE
JYFiZAB/RxCLNwRxwxgpIwz5SDFgPXo5gbPw2MpTUnRjVOlkrxUjxmp4NBO75lLE+DqNcAO6FRdG
UwVCUZt3mdr6W55Ig2S4dir9qitflyn5NBB8B5XJlVzZ881cJkLZcw8FRk6OpPGDWbhX4LzCETca
2ZtbtsvdboKdeDCchT5ogehaTd1O2+QSGZV6VFwzzqRFgG7etEdi17PT0mdZWCkmDs601H+pcyrC
gZHqAZ5Jdai3qok9TWkeiobWqmI7y4CpxiA+UKrFnYYTaJosAXan/6j7uXnJQA+whs2rGFEeWahb
kp/sbdCO2cKitFN+r6ubwZtZ+5DT3sEQ0buzLxvFDuGydjt8fg3hoboj/MbeRMoD3crL0va/EfIa
YcHApfDh1oMeJAAXdX3zJ7M1jdQC4frQ3IZgTVRyEoDYug8UCvoLYSRjXK0Cur9S5h8Agfh5i/lz
wU4apks6Bwmjl3dxX8QRVZXtnLwA+71p4iLWzH3sUlfZN9xevjHUoJu61QvERhyRsBz+wHFqLyS9
fOpqve5cYwY/AStGe8i1RkS6ma0vNgylt9HOk9fZcH6kg9cdkMHbviXH8ZaAWDkTy6gejEpzY7uz
yptiYE1OGTiETrs0vkm3GVRATvwuV60fgAiLr8VyxgfVg+5oVZ2xyzrP+UAMLuIN/Hq6szNlHUNE
mgvW11lfmj0PfYmIcQNH4yO/UE8ry+1TZYsxMJFkLkFTrLzGbY3U3UpbA/1+4UWG0yCckpxFTOib
gPerwxUh9HcFgeceTkH3u9OYgQbrPKiBzSIcv29W0snUlUPkDGtQP8fx8ZrqKpijhgfw1hk5WorK
2S7aYG8PjoIPcO3S5TkhkjmAW5I9TV6ax6j/DcBDSLeTbYJL4+rOvm465Vu2ifkFrpgje2GF/iSk
IXfC061vUKv1qxizLRp0o9i1ypI+pqWR3lJdWXw9EVsAq2/8CX7XOqG9cc8jFD6sNkysLKtY3xUN
ub7V6Eswk8blm6PnxDkWhoeiW8ywK3Ob89P42uaZbN00Jb+xyPJrudzlGLDZT6hu7XCy8Wi7Ih9+
FYQlT8yHevEkjGTY2duUXbyiH0MvsZ0PtSjkcYTegpFHW3bYNlkRAym7zSM1kkagchcM2opIbyq3
ks1iwyso6AW3pmvCNZVVSwzfWoVVMm2/hyLHSEpM0V6XbbrvptHZC9fN/titfoVzDTHKsKT5nrqi
uqI6HOgkhhErclllfxxj+5NVsnzQeGaiXDZ1pNhWjn3InjFKu+lNbma9X1JP6SIln1Wxp4DRImCn
3Y21SggbfvldEnaUESS2TgH4jD5uUlb6g+tJFV7Z3czl0DPCZBZcYd0TKbjWy5R3XmQVTUkupzqi
8VAbdafoWKQtiX0zSMoVmcuScsb6JORmVbTqxvoz8WTKFWoteKJs0Z5Ko252HPY9T5CcOvBeinNU
2xLLXDG6Bigh23uivJn2RUsxNZqNZvlDqSN0NrK+UvaaYP6B+GbdOV6bv+IPmbSwykHKhdNEanKy
TlM454bqd/WqXXLDyS5oULAJ1yy+0JO2haP77pAyQHOaNLS3DtnKIL1gWazpmJqeEjrYh3m5LC62
pq+dX1bhjvt004ben4TgUsuk0M+blWwfLOj0zwWDy8VJEBH6jZnjsyBWpAqg4cz70YTMyPCxiJSs
qfy8dEgJm7QEHD84hRFTDmVkl9YTB4I9RGU3eiLwjLvWs5zzElabvdyGtZfnfKQWIRO2vTvJEUT7
iTtzuJar/m4DFVB8pSqG0Oi20Q2WvnOOeus0eyDixDmQuLv4Q5+MKS+NSH9maVa+9GRfQQhlV+ar
0A59iItatExmTUROeusZZFNaFImPfDqWsuThTX6nm9mfcZjGaiPLm2TlGmZk7uzSdPhIzLSOZ1aW
P0dv/NTm8gWw29nJmj0zYuG3m7g05CCao3ipOuuQzWI8KVrrPCb2Ap5t4r2q9vNaTns9LTD/CdQY
jY29YxjejZnrdh1Hy1fqCulH33N689inqNf9bMlirTBfsQof0omnhgKAjwONHHKU+y3UWUyg230m
TRyXaMvgznO0zaq57bKyfDbEeu1nZQ1U+IrNlP5IlfuHzDRTG4Rvz2ukrsvXINMl8HrrVKQarvfl
LRN8oYXbvVm587oMylvRLFg2pX61rMnwK+nmAZ0TCRnmUqMh5Q0g6SVwFEBX9IwPVqoF8Ba+3Mp4
dozUoKHSDoBNd4lrhEqWnQ0k3acJ0+WUGl2gq1kXJq4Qft+qG9jBzEl+Kkimw9rhoMBl5LxhiUse
bF1klFWZYfhIcrrAyfpYDJJw2UZBHZ/sFA/bItnnSGsk9DecuU48COuDqJ8Yk3hcd3K/eg5+9eJp
qZpd5ljn2U00pnjF3p3Gr3ozP51KOS0kIjzqSdXt9NY649Y+IYVd404n/Snz8AfO9huuPMAR6Rc9
ow4RQeuvZNtgXius/mRDYedg7J/llJjo89puv9X6C6GtMV6gizbjrJu5a0V/cLSa7xgAnn3P9yA0
2CWVjKOXPETDAR/gtDYkP+cxG7AmgCyJGQJLjICpxbdRY9+r3k13ueWCA6vICCJZUD7Z8mHI7Vh1
aoyDddwXxpPo62dTL3cMqp45xX5Vd2MfJx1FPzbvrf7NYtRHgPfbwNQcal3+2JXS73SYtPMGUw9q
QqOAVsYgZSFyobJFvc6xA+Rq8N0iiau5fuCPfyjr6aK4+a9msa+rawZuJXd10v0yqvkZIhledaqA
LondrH9s8s3BaGh8iUqQIZw/CMxps4cDvRuxRBGkQFpq9sTt+6XK5ebKmfAgkB87zdguTZV1weTM
J3M2QYRW5brDOXBcUtPZUStUdG/Nt7t2obHpD1x371hISe+o0+FaS2nFi4I7thZANWR2aBf7KHgs
uTvMhz7Lj1NThbjndxLb2cQQKJHeOXPyiIlYSONOZ1Pc3cfbuAYyq/bVNiT3FK5Xb6Jo8Oz5WbPG
KoS5vYWexUNgrWtOg2djl286IlVy09lPWXpIPPs34qUIJTAu3YJ2ZLlQ/4MOcnsQC+1HC1+gtLIr
c1okhK72tDhL7CXOt+lwYJtOgsVYLN/siYJMX3YZPgkxuFdMbZ+bPu+2wTxw9T9N8B0A8J7npckC
LYd2k1dIEcytuKBEjstShsnUx2jif2I8+c6mhGk1HZKsr1DnYDXS0QaA1kS0zWwAvUJHZTYrfD4s
KCu3HvdL032wkpr+IIqxoM53PUtA+KpF592yNQ8dQCOBzmWCzZBHyxucq0tZnmrFp1mMr01bfBfC
+SyAMmmtvoVmBso/8S4dQ2rGVaw7EJlWNV3Q3d3TufHkoJwF/wXnVQv0Xv7GAErqupPUfm9Ulp+v
EHkzM2paLRor+8Vomdo1JtVd7Tko8XibOyhOYTZOgSBXxWc90fm4VHGLD81hS/TRZ/zgBf2oQzQr
p7emXzuq7voHgPuMj5M6T+l7etJBfJO9oGKjt3WME44SePwp7jQfivvL0t2xLyom2qVN/AmydARm
xKMVT5e7oZ4DHAt+q6zXpMVJZoxAVBytCNJsfJwq+pSsvkqz3HklncnW/WKj8LywQfMN2H5LmxaR
wXJhFZD8S6O7WFP1MRocxtTFvzG7J9w03a01zMUXCbB7s6aSXtT6tYIEYWo9LzHGj6pqxigzMn23
Zv1LLq1bZ4NFnbmu0LK1W2BU4rtHmwtRRTmZhvTHcZ3CUSFLo7eGlwYEBZdueW4Qywcj6tzIKyZE
nMq+MtuLmQ8hDPOEyC/zMvH7pBNLlXw263Bt+sNa9I86G4YoFyvbZB6nqlj3Xt8d+KsuGgm86ojZ
qMi5JjCINrHYml+U4YGZNr+cRjvQVigg6HM20g2NcO+kl2Jrv9ckKQLV5cu1qyW6D/1i0Y98PW4b
rlvncTfLc2LzPcBZauFcqThFW6Xx597ATGwrElDlsNA7g/I5046pVzF56GumzDroZXPB29rw75aA
QOzHQssP69Tvy20LlrH5wSnty1bbVUUyhomQ70WlGmHqustR6PMfR1OGQ70iadvg2Rnq+gLpJ0h7
+0cxpNNlGSfiXhz6KIC0XjA13VG/V7YVCqbnpDZwlq0Yx9p+L0zokkRGiVg1mj4YFeYk2gj2AcXQ
HGpifutHbyccwuhb69Lm4ozt8mVUC4rorld9xSioFZ0Re1ln2XAqucgaoDjgx5cw35TLYuhHCs6D
YbKZS5WLSiELGUFEiQEaFNysAFDLUVj35j5zxOjz3yeUyqGi1XinFrVjfsj8cfZG2r/BdKpwJoLY
N5X8gwLlRzVyIpSO+Si9vghh1NixYt+PJzGd62XdO4bg1Fp1/Pj9NcdCgLPeCrBx+wv4/26s5v1W
pvFQG3vynt/c1gWZoF5KMfsuNb2uoIBVtR40k8k/okjdQZVoeJLTfdU5B10zwiqbX9y2eNX1dVfS
Y1gUl2jt8cSkvMuwDDTsqTh2kFkvTsTGXt/n1NUopk9YaXZuyedI7YjGf7Q/cmV+Gkbtd5Gkb6K9
lwUaMUZd/k59D+TdumX6HHFv/FglzRM+dn/BFxRQo1vhIuVFKOuroGBsRuUGwByxg87oekO4JtSU
C2+8yqkMoL7IULe/+s3aUZnFGNmfiJB+EwaxQ1aZxPPKfNacJc8WWM46v03lkp8dOPahOtGpqHkK
W8Lh4s29ukPDOI0R+OKrsqUdcbHc7LZZqpHe9hZwYHufLMoft1EP+lT8AFuv0TYW+Di27tAvxi/N
rpdTI/hjnGkloCl/JPbvlKbaAwiSC+ucP0WxMKhTrytGQt/Wsi+DFXqoq+lvFvWnsdvUqFbcR2d1
dmCxfGPtPoArxn053eCxsvtR3W/BJSwq+2etN0Ca808c3N5upWawgFQAQJg+U1LdqIG4kClyptCu
7edOKMG0DbeUUsk1VxNCWfkpRgV9Q5Yz1nARt8/IualkhopZS3pxgC6GWwWYwWDalorJ2luj/VBo
09Gw52tpu8/oxedDqeeu7/R8nfja6T+2H70lf1H22WHttY7fm5JHa7uZq/66zWUslv6iSWRRwJtp
NkfntSmgh8hOvAh0bVehi2fVzK03zayfsb1WTJw2N+gA9a1EIwu0Pds4jsdaR+DVLjLWRmBPXpYE
A8g3f3Cm2Bi97WzK7LO1zItLiZ4hR54N4hZNxzqQJOCFcBsIvW6MEAteRKRdbC459HoREYc0184L
/hzKyyYa+u5BWMuP0rF+FUb1CzHog1qb3anDEOXPmJOmLtuJmcg84k0iPG/MGGoBaAwfE7pD2jJV
XuneH4RpfxqlCX+p2rdTzftmqqeewT/g5ikCfvXYY7jmFGFtDpZEJaPWhg6FMymS+QZrx/4xD8YX
ZomDs3inrV3iHtzDOKJhX9biysmeBNU66TFBfcytGoMOJx0ehwpBhmpQcGV7goqVmPj6q1u1IWyb
JSjTBJBnXxLXR7yhCkzNsCYfYhR9lRWnZXawU1XzRxL5tvvjQdLAizTyuBjG0wAqJPCc9CoAO4EY
ny6tqceDTgtS4S4sFMhebvrssr3cHOfFrubYSbfjVhXM26EAFqpHptgYs9QMPBw9eaHvOUDOrjXs
gVPsyi4dIIdJEN/S+yh6vJlgOTatJrY9jaq82QnTihMlBaENYqey7+M5z6aKWY9c43gVyhNpA5Tr
SmSMxlnXhlC2yy5v69BDzTEqfHRVV5wcSgzgzo/JvDK4TW5tb8cLHkXex9g0bcrS+dqu07GonItm
d2fRJDzSawyROcpGk/mHDApHu+ZatWOGfK5mdyeGOzOr4NSY2n29ws110y42vISXeKwvIINiKGbf
jTbb9/4tyAw1XIf5zPsbZ8w3vaTdKV2KdXuF7AeDNFFxSydxUrXHTNG/zS2JN7u5qIAicH0f1nZ6
b20u9ZZ/KEbnZWDyBiIYF/vIwWtd6kEebbmd5kGPIDVcJ72MdFqVpW3iprL3YlLDpVIO1iSu+jQd
Zk296GqxT1vch6aym0r91KypRqSkGdayOQuB1pDo4T3U6n0/lIc6ne/a4md1mfc8fcGWVs8te9tu
rHcV1XdBUOV+TfThoWzKFR/ccHPMmpsELCRh9MD7ANvNUtltfWIeCOw4baX+VPbjpU7Xp0lNcDup
X4uiTLt6BivV9vNPYcn9PZM+c7IQmMOhgTOnZu1NFlZsG/OVUmGJKrWK28J0Ilbb2tnqh5Oy4DhX
jDFI+A6vYjPTqNTtx6SiIe3V7WEolvm59eojocdlnNtMttwqyt0y7ia4In3+avI8QLN+7DTgJ2bO
wmQLhRxOVrXsiMKJdIFxPK/UH6InNtBrQ3W1SNukuLzDlcotCbrR2jPsjdKtvbZTxn7F479gQYqn
ORb9h5omG2kv6gvelhDTXoQPLXB1WbGgYVTIgCbR15oDQHmRxRpRiypBxX4wshO6J2swLlq1JEdV
wTuF0Qn7R2PONLQz7YpI2A2lhKQxU3o257ILoWxTDoAuYoxR/2hUbttqyM5dKfajynnGruQCkepr
GOXPQdmyiC3ePa5FLWiL50dr9m62cO/zukDk9sp7pd1ay9tZM29bU8qj2azXzu1emOhqx17kb4wr
2zNHHaM3baqDjVp2oX7x582h61SUJ1HJLyutTvATLb/v3avMss/Ucxk/pM2pXNddO2YPUOlRn+h7
byrijMEYe60lZN4Zy4a/aJFJtPbKkWXwe8WDwcxrO2TqGFbAgqY8fTRSCjXXnnRfbu2xwYTlJ7Z1
cQkp2RBbqKP2WRj3QQBrj70EZxuO6DFqPMPKZ6/NdSBL6v5hSGzo6fKgeExhHPWhX3VJadbsTGve
cUOdXQzlJkP/ZC7qsKTgt8XKoLEyrsUAe7Grh6DGLAOffXjITfEhDP3nIGrr1Wz6O0bJhSE5yYaP
sqZwsptb2zU+5ASJYxm1rFVTX6AIIf99qfHmycU6ZZ54z9TC3RfslsPOgBhFMp1yMZmMPglvPaXZ
vSCEFcq2h7KNEX3IsxZBn39RRfcxbhM+OaxnQJ+MH0kHItTS0gB4Cqklyh42FeOHVbEiZcuJf3OA
t2rdvlSNJxdIGFW68kZILbixCbKiJONBGZrQ6ptIlqoeDItqhz2FMSMVK0i4B8Z6gSJ29wfkI3vX
fCI2feFzDl25hH3P/F0vScKeAfl3M8ltghAM3xq10VeZczl1Q6pI5+wMe6AZceSFAe0rF/4U9iPZ
b3bf/K7MbQ033iCbhRhIVGOv596r3bGt7LvkIzVApuIvTJHG1zfhAbMcLSWqsyHGmRo3+freCQhX
eXqGpnI2qWD8pf3OVxiDivK9bOqDOqaoVYsfXkfHVegek0HSOqy+2k6jvnxb5NAc5qzcrbrHCsrc
tRuZ6f2mf/WJZ1ySZta+1m75SchCkDGRsMphDGa9fXBk8VZW1XnO1zPxvZG+sWRISXKzq60HbOQw
kVyVAIjHLsuhvBTTn7wsLxYrpmNG6B6tzm9vMGK4TJFq9j80xB0hDiZoTqt+AkcVltZygYq4G6wq
MrZqT37hZ5fei5uyZIVk4sG9z7lRpf7pyuozt/pPu1Bi4sdu9dA/Eyl5KpnHjXr1Oi1AZ2cvQkNx
12uXj2mTPpcpkQU4HGMbFV7WrStjcMm0KX1ZC7iTon5te34Qo/g0cLfutCK3ZUtQBVh+j84wvhUT
V7ZnncyC1Uw9iudGW9zIROUREtzyTbAdTUgBnM9Nej20puYrm9UPxn3DaVg4JBYSXSqF9wj8w31R
/Nt024Mn8jJMu5TxmQD45DjZfG1yYkcnrTqZW99HENjUIOuKItBb9+ZmFUEO6c9KS6NlVuWhU/Jn
0fcxV3xgKANYJfeS6Ql/YYsPeAu1dXuQxRDImSfOaAzYVT0wHVc/Cq95RJ/yq6PnsiRBLrNaflub
+DAT5mNdy6VVY5nkOE12yCWiOhVFAAR/185bzX+hDcXCdKnGM+Rb+vblTIwg7PfMHq2wScpYutuL
4qzfHtr1SE7pQTXrn7YpKr+T2xi4JqPwTE8/vZ7cxqQhtVhmQxHk0GXu+H4v9tT5XbHmePSqfddb
1wnF4afoBubkycFTzBcPQ1YI06Hfs+s8JxOY4UlPbqANgVa7BxBp94ShMQ2VSX3vxiWUNSecVSMD
QBdyzBqmDmQKg4bL+++FBcVuS5RL6Sxvw1bTLzP8aNb5GXvug2FCuqtNeZYNXofK0US0ePapr7JQ
6NavuiS8qFRPXFfhZsyg+n4QZMYQztxa5m/KeXTlh5qvcV/rzxuCjpj82jdr9R43e7uOa3NkisU1
qTZHlewML0130p7jzWtje1T6wErx8/SWzU6ku1nJ8qAr2RpC6yRDEQVAakyPGL/Bz1mwldYqZgJ1
doaCWsLTYCjdw7tA0i1Jb0O4Mct955rvmH0NIkq2iIHQEy9+1CfZJRPldVmzGa5Y57zzf6XK8R5K
c9ghQ5dRu/KkqpWd+4lmP1cdDUC9JV3UMj6ZNeiCmZel0ObqA4S8XSaVayvMdI/1643br/ebvNzZ
EMDENP402+RxVpV3E+WIb2/lx5Z117SYH+cyeVgXkPeEvUifU/43obwfXW3toMY+bshU9mgv/ZJN
/0JfLJoWL63U9ltq7Wa8GIN9HxdsyhQ429eQazdi0i5pi5CZmCOrljqV93ojaiY0JfPxdvF4nVmL
afzyHJXZ+2Rm37DJPeyUlfO2MRTrZ7PHBu4RcqofdHP6tPr0OHDWymb+VW7ZsenV3zK5v6mrdXNU
Om7Te0iHIeoN+qB8y1TOno5/dUgCrr498yYD/Y8bw0/+Q8vyiJXqXPRpCJTiy9YpyJlE+nPaHbK8
O+VV/ri6BrWRsQD4W0gRm91DKdgGa1nzy1ZUeiw2BtOYm+jm2KzlxodmzhyqAxOmpPxavOXWuB0t
p8RE7cAZKZcr7L1AN5JvMS0/7Gl8o6c8NRDgRmwHtF84TO2DXc8vemMHvbsePWQ4fiHLeFg79ED2
89jyqBn1EZfrdWloOtzqCJih8pNkfbXBLRol2NE0M95kzqbFmVlQmGEFh49nrAyyrLrMlvfCEYmr
nOSoMrvMrfo13leRU4nQrMzEIdPG53HrboY7HdKs2CfGGtqtOKdbGZKp+5kaoEgTmj7H3hEheC41
M/Sm+dQLLV4ETZkirINTUO0mMH7WJI8yc2SN0a59MHn9u9U2f1RylYQyfGW6c960NtQV+QRreO9K
1gVjfZ46bdfb2h5YNmqGjA1ocnZN7bVwrdN2R62POXYFNbO3QNbrA4bgXZ2rZ69hCMez21TTRYCs
RugAbcS4OR5gxN56TqecFbKs/Up14hH61iDaKMnLOMvEmf4kcIvysGQTTwWbEva3MlMlsTn0kXNN
X1PGJPhAkwYwmJHComZRWm/PQIZCdWZiW7eKFzi5cmL1Cqh0DdxaezWgojdpdzTXHBvR8DDNJhUq
p8MweqFicpgXaxOSkRbWCiOJHqmLopg7JxtfZ2dlAcLLNkwzqNTmVK/po7JRvYDjgKcx9IwESgJJ
AKlk5Zk+F6K1vccjfULYjTyfhKBW8DQ3v+pkok6Vp3qDoGzZx7uXKoINGWglA+b7OHCiwWW8fmys
5RU9xpmO7iAIkNBsSplMTAHp3w+GUC6JU5ybZTuYXjlBcRG/G5M5b9uc+RIPXq2crdmKK8Fc2cG9
Q0ChdlYY/PXFBr9ye5QN6gIMTYe57uZgMJPnukSFIVQLAFhFEe0mL2lRCj8tzSdNJdtLmSgAt+6q
SBnrpfIHFvUnU1xa7Qp9WYkwDjEmEWR6ThaAxjoamLrJBJHLYqcBgtwx3GFDsm7y2JvODXMk5ES9
Odc0D7ZcAraY+7EweMoUq/Bbk7dUyYaDdLPzmmW3ql6vAkBwtzosI7SrIvInp5StrzG070yN3iV7
UzNyHPg9oQrT3luuT0ThdWqHPb8J310pfrbgTrep/JDbvK/U/MpmIoB1B9ujhiVtxasumKJmD1Io
oZpDhHSVc6XrsTmaV6iXQEmTdx31QaVoAQbPt75fzyMOgGExdulAtZ0pAGM1ilmpO8+A1oAupE8A
UfkVunMux6AW289x7sKZbDZbW5xrKZeT1an0gaPzUFdDMBfLjt0XF10BOZK60KXfsEblYjXsqXnW
XoyivKYW+sLWkn7SLU5QUZDSXTlHFh8nVLnzni2Pxk5eMC/M19faphNSKutQFmyDhWP8bA1ViwU/
48TEwPf6+c3I8jiZvGgyUJx3yBn+h7MzWY4U6brtE2EGuOPANIi+UajvJpiUKdH3PU//ryi7g0qV
LGXfnVZWZgSE4/g5Z++1l1pUPsxSXYmhOTkzRW5oTMtOL3WIm2qTuybcishdWL0QpxE8ppr9+0Yw
YHG0+uhe8Jcm9sg6Sc9WpxWLlnVh4Ef2SuVfU5luI63eiyjfdNL91ZjRyq21s8IrLTUmTqFPTe0u
zKk85mFGGkUnHv16ekRImyyqvj9kdXAf2LB1ouYwZslzR9/TpqHJ9O6GOJbQy0Dwekba3IF+2yHw
WqVZzYQVyRFsnI/RVnvdbG7SwL0s0K3NK5IOqCJboaRWGcSiStVtBWq24iiEsGIBx+ShGONdEw3X
/EABzD/zl2zCjU08jwc5nTLoUk0VMlubZc0xKl0FEVo1rYorT6cW3ASar3vRLD98gBJeYxENZkZL
w8iJB5wZu8TtitfZpklND2IfdHU9P0zNQMxqGK3NmEJ9JBAwmMd3iTJl2dvpJ8vG9FBmXZeTtTRs
EoLtYZ4Y9XEWsSTrCSGYuaYnPjxObGxLOUP/GHB2OhGMKUQx5SKsAbJoaDtWsw+otK+uq5wGnSv2
QyveFcGrq1xxGFOEExYD2jZpzMYZ4uc+TFB+WJqK9nFobYjkGpDD0jKHOswINkOjVTPG5LHHtDiF
t3pRPTuJOCYzzcKR+VDSPTHTeu2keM/Qm11x2vA6mWTriBHrkVFPt+ob/dfFcho77TVq8se5RfRQ
KIPdDSCjQ1wakVwcNoyRGObiCngpMrxmXqnIuGLaHy7GKL/NZmo1vTa25EwiZZqkvtTycC0uceH4
9JmzxNciZWTUNdHWHHpoJcW8S4p6jazqUeKeXcUq3dZuzfezrLOrghNM1aM9JBWiBF7+KHYnzoAM
L6IMDOwwOQMSrDFZ+4ydV+EUP+nO+Dhq+adZm29EcLBzlje1ZB80JQG5XXY7Q/1M23FbCuuppiOM
DCFYjTNSqpysxTxZ44K9aVw6jXPnAp1JXo3BIna2eSgIU2Txds5FZ31V9dJD47r23ekuc/8p5loi
a0NFtM347OQUIyMzYqOKwo3+D+bSoA/R3U5wssZRHEqT56701XrG+pPn0QO5MKgRXuCNEPMwBQ9p
3bHUG6vE9HQhy8NlWlfoj70+ELzK++qBHYGkGJxZIGkuU0RZ5tFSc/XyjRA18zjoc+9pSutYdW2/
LGX7rJLiMXYSf4kewlgUdhGt674EtuOHTyJINm1QpiuMbUCHCzp+c2+tGwAYdYOuI7RpnJKym+OO
22a2f0PNUqEQ1d+QQu7Njn26J6FCcI5/9Sd/NZj5Nq7DrdGkvwUTosXsJPZpThFAQ2BfFhyfN6ER
Zue0vyTGItJohPU+9lN7i8xjK7Ja0SYWdzVPtDMQfJJbxANoTXLQZg6GtYrTfdCH9yxz/cppMPzp
bfGArunUsu0vmP6fu3F4mJ22IjV8hMkUMFET9t1I7kEEWZ6RycT8vMiuidS8DozwVEx54XWiIklk
vsqQ73iB1gdeoATt/fY+lRP/q3M/d2TvRmEDNzRmwgSWvF2R80UPKs+e/MSk7WE0r8KKV+QlHxza
mWh6FtYQDnQ/gbPR5moQetALVl7kMudNM4c5FPc/SK3gkLrkO7eIBQlRJCwxGdAKTu791BLroDDg
dSralpoOEsBBGFJK800LSyy89Z3RNaAIqD9FyujUhGC1tIbIIW4DrXcXhTcgyjfVED4TINh5ihNO
nOYv7Cy3fT5ZJ1SAnjvE4Ypy8I5YFXrIUh8855I9TTHhFXNUrCcGqTBWiXGMEPutXZFPHNKS+RdT
W7HQ0WRdRd18KxCedhzo/IYZkT4wv0jU9ECE55NtZfsCaX1Yjnv0yp4+1ZvA6HQvZZqYddYqjdUy
GbN+bSNzz/xiE2XDsgvdh3HIm71tDI95mL6m2fAZu0jqxODuiT9kI+AAQKLKI6XXQXOyndvQR0Th
uQhxyri5ifK3uYnLflWE3TaMrX0uiVCIs/48NSYaCbUSJSARYNbtMivsZGlnpaQKis/hlK9LwzlY
8O2L0XhPK6MlhsHmDqUlsal0zZexEyFCCPVyY5pa7M1QFRZSGI+hb+yNYDjEGAoZ2iHC1UiuAaY/
35KlfTOOvvAgFR6CKcyXsZ75xywfGChPslq3k7qSHDGtGetm0wYJY3HeTj2kfqJW9GMlO9QccpPF
qKJj2S+dLL6La+PJLPNVPtj73FEnm8jqTJMm0rT5Tms1n9RWFGhoHpI9XRblcZClU89h2UXiz8I8
6RXXUzey85AMpItO049OzVBAxWix3MolR2H0p2XhMFZvHVKgRUJJM9Nl0WF0qFjRy8mQhbZnO2WD
Tewq2yZJwYtvaOn3z0O+FE73VguxJn5xSe6IJ5ppmY7WZ5xkB99OY29qKO/GAvoFWF4P8/jtJFJO
N8LYVon4IGuBlEBdn5bRQKD6IGBdlkFioa2CG8LLoVi2ndFfRbZg9l04CydCfD3EdAxsWmAmJ82k
GV7CqvxFb58A5EJ1CwxBd6rO2dQUk0XYXx/9lCOFMniSiYugbdOKgoGy/hy2031OpaLXqO0sd0N0
ByK58Ei09e8xTn75LbbGuNsIUa9JsfRQkkDRIIrhrY/bQ+MGdOuDOLv3jfkmYWiua8ZaddaxzpV5
n+gENKT62cnp6MU06Q78OuaSu7+dI8T0Y4olIRB8s0kFx8nSHts8uCHJ6mTzaqbJe2R1RUuhF+2a
8KmrcfDfRznc4bI6xD1PjFm56QI1O0VP8cL9WtWOky2NxKn3yDmXk3MJNLYiBsjikWPRg9E45zHS
dtTmpLcJSSs/c3e0FsKljd6Kjpiv3xsWg1QgFxRK0m/43vwO1LW7mOCeVdY2d0J2iLtktM1nba81
4y4m/ptG8njrmO1bPqlTxwgbcdK2tFogLxFBJRF1V2gnqdeq4ppCiCLI56cFooYVh5epDtO3hyQa
deZzFgCQtnuSto3CSBgpcNwiw3FrTMnZZzS1u2RZs9sQGeWH0VFv4i3Z0UQjZAE+t2yTi/IVO/gH
GFtjn0yx47nmWK0BMH7S2Bo2SZeTKTC+dkTCJG56G+UoJYpLToWyI1pzwUsLTpUMnS1DJbKNA201
2q4XCVriYf5savKlCxFHhjb0mjkwXizV8lXS6oiWjEOR4a9zwjb6CmC/QfJkI7edOd33VtUtpkvO
GUzDjVNnD61sPyiRn1pjPKStdT+k/YocmHZh2/oBASIkIuQsTF3iphZLEVT3FpYy5ICsmFLjAByK
Ql9B5bu25SA9jSOj06qaUTouCg6zRxGh0Gw796qMmMwH/S+nr/hbzK5SzixjTLw4aQ3M3SkIll1b
P6rUYFZZWGx9HUOprIs8Nw0eA5F9xkZxS8BRvuiT8pa+7Eb4cGuq6GqMiLgajGTdt4hx1Jw/NSmO
elkKisVpeMVfEkPqdsljnUhhTakfcuxcyQRjT9b2hjDedR5Mh9BH4TdiwpHtiT87Zo7hNWPMuKLy
ujLC5+Tf9FixnDk6VE5IezEqd3ZZEGXl+ncwonuvMsyXSGlqjdDWXPIu8qwU24kTUug32LMHxZ+7
7bsRAxkvhLtp54Icq+hKi9ibOiV/KYwxCEbLN9u2llos2j2pfxIJVH/AuzV4ums9N5gdPUiDZLwx
swmpUic3eHFL2rqFoRZ5gdzf7nj7pjTOkWtPevTESwmceL6ObMeLTXWLqxdpc4GQInbFiwzCd9V0
aE9zITcmHNajkWLgj0AZeHSN1GoQ9Q0xdUA9OPauaxQBjACNXe/698S+Hx275RbjJ7HizGvD+OA3
Pj8d4WNjXS7Durou0vC1Sot4EU6UjENWnVpUNQu9hHhO/sUqZkhk8u+SHFI8VZnDlFDJJYO8k+vQ
HR+0eEdO81sr8HUzZwGc92n53b0c1V2VWiu/JN27c9MbLTCuVdcdU19tY0Pf+JaDfzKOF1aOyS7B
NYCGspJgO2yBxLjftIIcaCkgYPn+I3EfRJ3RgLfNap+I5Ji0YjuSa0/MxFI29rLnoNREASrj/FOT
bANGGGwbqa7D3uq56xPvYrGs7XLPAOEZ4UINibHj90VCohkhCpRhr/JB30aifGkbudF1GrpRmuxg
yJ1N29gYVZ+tRnbQwqr2RPetDUXjUszXVCfLUoirMcMFJ+Yryp51qVmfYd13PJzJmv7KuQ6JmWpt
5vbTTYzAT/r1WyXkSh/McxnMy25W9pK1cbYi9ERjepoV5XNaIhLPgnPsK0CllX6kQBWb0NE9AuxR
kY2vRBgc6kS/6QyegETZB5+iK7PDJ77Fo2MZx9Gh/tVGhzOMmKipEc8UxUhuqH+2MGxipWq1A/GC
/TEs/IPZI3fwU1R+KTBCbB8BiUpaRBgRgwQ8Amo5jeKx1sIOfTqmIUZO55r3omcXxa3vEH4SNaJD
DOhw3qH0vhoGjlCZSZZ2E5mfs9/tZ36Vpd1bK4iXF+FAwFm8RS5LSDoxOzbntmAHPaFeoGBdq9H4
HPp+mbTGMRjj0zg5j8JSbCAttpcxSuI1O3uGcookdwQAb06ldiZDpChATimnKzErGr7assuLh7ac
b0RgoKUhN5QB84JnYDWl5rThOZvoFFBsTbgQ9qKaXpDtL0eNXAXfvNUimyZLW58s3IG3JkcmpEO5
vkUsSzxOM59Y/RFulDBel33Y0VYh0y4iuJH0MCjN7rh3nfLcIo5tE/0IhPRTs4sPuyw/lGg/2ZSD
jemCtctaxn5U0bVFyCJnCpNRd/mOPOzGopvOhPGYjiM5be8awe4NWUmhpjGH4NHIwm2AO2moxoPU
Mk5uIdzvWXpz1C5JHzwmVnmlQibOsfuGe307DpEg4IwzHmKJewqxM6O4xcD4jVCP6MjR4XqOxLvL
iGdBPANqMS2n6NEZRbQtI5Oy15kOor7u9M1cM7pRwb0mkrfW1ZwVwIOnNKGPJbIX5EFXc1EfzQpa
tMY2U7Eous59r8uEBRsFeNLyHOFghcmi3pdaQxKQRhss29JrO/U+o8miC4PV7DhX0BC0i5T7hNLX
y/vo3e8RP5YNmtlkj7iAfMn5DubIiijEo1aCwpfmg1/mR5QnF+oJWlmXtV2OtEYryfRQp5VKmwvT
yYgWeT4yPDjGhJzQwCw3oy73+VDcFjz3WVmfu2rAc5zcqLxa9fbIaKy+jFEjzEvzOh/lAx2vaUH4
562VsjjJFr3qZXEUfL+Rrrufmm+JM9IgS160ODiZveZQazSvkrHQlCXMeFFgJQQJ5e2dM2rPET4s
SLSMoVObkVXQDq9d2v4aiulWRtopdMaNA4Ob1JtlkQjU49haF0mrfegNwiUW/CMRs6U3o62vIu4P
Cl+JykjwjbEHAwCYJuauE0PNMXhWUj+WBb3JyNSvAiM6uJ0/bzqbvbmrUa7ZQ4kmUodOazbiJY/Z
HbIsQdZsFfQWgdMS3MjIsImHm7mL+z18DXjKsfns5sZD1WJp6MSu1eVpEsiq4V/T2o3kawCBxRsr
BKX+1BBJNa8YIt7WlMVX1HJq5QzqLcQq8r9Ggl+c9JcoGRO8pO1+jdtzcY1WLULVXWM4CYhfVYwT
Jo8Q/X+bVU3hJYaT5j9ACr4hs8B5FTpMFgIybfEFT2LV0aBX4+jsRIM03y2HePDqfgi2fdiIZzx2
8w8Mmm9gBSj8hA4/gHh5OAx/YjRqXWSV3tfQXg2lPwBUGjnbDWyeFe2Xj7+THr5jdsDKdC+oPRv4
yj8hPv+G+rRVwISk8HdSQw9WsZ4g/DNkvCxr3XMUk+Z0qK8drINMe13O+WMT3hhBQ7RsVNo3f/86
3+B34HeC0LhAeITlfrnXpO2EUx8TDyIrrFLzzIhOamjUrCwECTM3/a2VOOH13z/0n4DwL6wG7jIg
HGBYEhX9BVDzr3ug7Li3irHyd1i9q1ctKxIMf3nt3NOsc0cGXRfl34BjUXFm4W4uWt/Oe8zmI+KR
euoQ+XDKelVJYpzLpI2eoqGST45RFsdB6cTdDCETs6VvRS0YQSOOMKTQc7fetSFnyqJIC1wFaaed
/n5d33B1LNhuoIGR33NPv3BfYBkWGZ1qfxcKabqUCc7wORpNxCIOo+rcz771hEAG77LM0kL98Nh8
/+nAL2DHw438SpYrTOLOhJLkDVnJtMyk6yCW7hAqpn3niUHhCvPTmhA/QFmLv1/4d6vIoC3//z5a
fcGX6HFLEBDMoJ1qzHFtVP6dSOrkcazdbNnWLX68YWp/+MzvLhcgmGHwLEmE819W7gQ7MzeyWNvB
xc3kWk0ZPbPAxSEEDvXOSWoN9kaBtHNTjYJoxL9fsfEPU/frGmblupeAFwUu+rKp/GsN20y2NMuv
NDyfbi62UISKI0ltNJMhAxgwDlrWNXWPUHdIuZne+F1WhZ42zlpNF0ePrxh4hAdklgg9pjCesPhy
gskXSMjCYeu7bYYHJEqPZjb0nDMz5mQLgJFMzwY3Ybw2iIJjAoGLlH8SY16KAaTJr1MOIDE2pshh
BkLs4Uy/fCw/mce4b1qARpvmpd7fG+lkcVohBfxOL1waWQW9bt8be+KCln49t58+Eu16Q5pyi4gy
nKFo+IGTMK/C/9QjCuHwt+5wehzyWFaMOfO5wkk2hvgnJT7VN7punY0Y0ZonhtmhOo8OV+3NaUAy
r+yzjzRve8rYXPGyC2siEf3ZnqZdQga4tZhzx6HVyDCd/SDqkJp3qNIcYuTSi5G3i/HVDBaq1cWY
dDbDM0saDjGgcXGnI2Y/BxUa/EUyy5KhYR8QsSKDyNlqCSnCm6gkZX5hlE50XQ999mLb4/DZhYOe
MgOJnDsFgeMDU28QceWDfRsSIom+zZ4+aglYBrOCpteeqNv8xDE2ijywWYid3dlGv1hzKHxN4AkX
iwA9FMiHWedsEjQGagG/K9Gf8B/s11EMxV2shv5ZyH54HaMRUAztL8ZlwqU9581FYdhYCZrbuI/v
SSLl7N3amXiCY9SsmOM29M6ox5DyqzpqsJhWBodVlwvq58mg8+QSP8nGSoI8ozGMM3RC2jhB9mJf
8m2dQJsXwhT7VsPL1OsMTS6GXZVfIS8p0VwFacXRszfsdqn1EP09FdUuHWHYLPli4symFu4YcmDF
mcHAu+q6+hg5kUN0bDPOt3Mt8o950lKiCisH/VsTp5jt8+TZlK69D8mox/vkooHaNYOpsoWr0mnj
SqP0F27WmRT6gUX4vE97/iHjN7S8th1khAQPb++ijnmxMRWH4L0krqMmf6KP61VRjhlOfeJ/ftpg
vzkmWILOkcGLS9c5Kfz5xIN4CfIw7NjeaWvtBwLe6F2U7jnla/6wvXxzBAL97NiGAQcTltGXzUUZ
eVZrCjidwsp1DNs830ZjS3xu4izcZoj/dw4qN5I8pwvK2waj9eXKDDNEWKk7O4L3SPTIumxr5aG2
iEhM8Myo1H+gQ313ebD3pHX5tAuj8s/Pw04S+U3J5REFwnjGCjBVIJ7IB4xssTY/h5mJDOzvO/a3
nwmixiS6GpLk18CTagYPoMUkgsoppIFt6qU7eUHs17912mnI5eNL/+h//szLJ3KCBmxr/Cet2pYl
aAqTnDfdTPtP2xTtCxII/85JO7xXUxrWq79/4GUJfnkpKeOSBkYsinFZP3/eWCU1QoI75MeW2ZJm
R6fqd8aI6OXvn/LN6x56LbRQw4bISV74n5/S8ZJoAh6S3UzjgxY7Tgze+8tiHj+LYqALPA7mD+zE
b549YP3KtG0wpizTL89eXI6GqiJH7RwVWcukcIpHFBH5DtGS/VMq5TcrxSYagEqAp4El+uV0CgYH
FSbXza40F9sg7aMjFPWBHgXdPV0rmx/O4P98+S+/Gg8C+nz7UhjwiX/eT8OJkhBKkdxNvaH560Ta
7bwpAR4g3C8gQK30eUYA3pRO3zxGTv1rhLOBYdvWUl6CoYwLakzbCladjTccjUWOb9kH53jDociw
6OfXeLzQEE53KVD420ynkH+3haNNZwPJRk9uTu9mnpogq3tukgymlymz6PYurMgXIAvyaCAQDjbQ
IROvl1WWLhGAlThgTS16ZlT+/xEsQG1ABaibbISw979gi+tpjnWHI8iOmpO+8z81/mAALss7fMY/
PKffnCXBq8OjJBrU4oz85cPsBnts5yYK6SM+7EwG2kFECrewnoX+uQZHSo5ewKa8KDqzbn749G/W
NnE7gHkITRSSffjPnx+ilh2HzJwY07oka1Z5uaNN4d8rJ4n/93qej2LYKqQNUf9rCipSu7TSihBZ
q5a014PPsXoBSqx847fwIa3Amvhhq7C+uzpbSrJUuK+GLi5//q9zcmIFlSkESlpR6nt6rL/pwTyG
I0eKrLnHWXtIjPHBH6fHwDV3uUautBumu7zEuFv0znsV4OeZUS2sUQ5bEDqafw6Kxi0vKBdDp45v
JnNwO19YTop2Ps3h4arT/dcyR67XMR4i0v7S/kOE7SIjdaEcmRh9A2RlgBF0vCCMppq8OHcCsSvW
8p05dId0NG/dpoBk0uwnHPEU5cVLy6lvGqN0VRrZLe5GWmSNtqWlzEkgiOtDbhaZR2ipIsDUuQl7
qGIczHeMHG4aNW4HME/4obPwdcaWsAxGtR/MvuYCGH8NjlppALo2Q2PgmwEpghYL1YQi1xunFRLL
QmlXortrW2dj9jZ6Rj0l3rxIrxoagzkvzE6vqJfbHZYnfJZ+vMAF+gFd4KNs2rPfioPSXI6MVr2y
BEwps9jAXPst52b2AuJiK5eGnSr8vZYnezdLwoesLM/iIoUwuoce3zTBvDSp3fLRbYsEV4q7d2lm
GaFzM7M7LIIxgxJQDmQtGx+9U+0wVKwdFe7mxsKJo+t3ljPdarNz1yoIibr0XGgHDm5wc6pBI6bX
TRquHFqyBvybxSjTh2ZWd34/nbh1V5U+nbDQQ3tLVzp2l1wTd2GNrt3KEEHH8iRy3CNxqDBhheZ9
0OgHOCBYUbNnzcbJkeQfWZofSB/YzS0FmcEEqrEFEpEUEyUOqDwbN5TnxEXpya+mZWDdxddZiLGg
mE9C+G+2jJ8SDFFAxp61ltAsUZ/kaN+VCn6bHobvEWAJg06V7pTgxFv1e9C7A6f/t3rCWphDT06K
+Tq7SL/ctmUOrj35dO0WEnhUK4PHQaE5derqhnDc61oTbzZ2OzvQTxWl3aInM9GLJZzTKDGwvEt3
lfaXuXJxNajCM50YCWY/nlJi5Jnt3xQQtxgaI4+TWLIT7TEMSZaf0sfL1q6G8b0N/FVmIfSRwVUz
WFtG+/S5bY+8tXu4lqc6LDwpJ2xoaLlLsD32BBSF/HfTQsxpmydNi+oFFr4VRKX11Cps0e0uczjK
M+etVI4d1F03VbXMEHJMBg7nOdzGWXMjUvuq7twTqwShdLRplbnP0nQ5O/mJf+OOV461IFWcWWp/
pRXiV5jOD4aGPC/NVzp7VReO50oozP3VqhOY/MfueeyqVUROA6JgLyuROXVIKDrtHWJnvsiC5iou
u5PBMkLeanlxGy0trdsParyyMmNfdmKFNoZ1ofWvlhviM0qBeTTXUzp5tjushqHcDmTggUt8rmV9
PwU4eakFELqC7Rejosh0eVBsbY+m6qYhT42x6BpG7gZBwQrExUNaaFe2lj+i4b8lYwMjlbvueqEW
YWrdDJqENqcD5LEOdmytWCUfg8u4qjLHu6QcDxGOLSSjeNnUBpUXP4dyVpoP36s1r8BUPuCiuG7L
YRP79LdG9Cx2cTtTpvhF+UtqzJZc038xJlghVbUt8vlJkyHwrhguS1kgzmj9XlI6+aBv2S1I9LkK
3DqFWEVX0MZja0ImYexr3YXagFYHO26aGhqTL4zYcd2dh2F+yVT2PnbqNJbdW1v0e44nVO2oLtla
JVJ3sXUiCy2AszKIHs+SZFuj92TwcAdSYw2s5bZWdK0E/DiPKMu73I7PbW0+GGO/1OpgbTkaw1PM
SrrzGQQxvm3M5TmyyC4GYtqVvEL12jqaMdjWMocc0vcPMrpIN/2Jp0Ohyp2pdp1uZzOXzOreU7n7
0DL3iVzzht/+COZ98AjOmheMV+nGKnPpTvNr2UuEfnpI805cDxGwHDKNXyOE0FFa0Q2YG9J3jH1h
kKVtmZigAwfgRajj7bp07EO0yPI02HBY8f3F9cCEt1oa1rTHmHbSDfo6fZkeUqOmqrYLIgkoYIsY
vaurhVtpNOvGhirih+Gut9Idv+KyaM1dNU87xb1a0mi51imuUajXxdJNx70Zm5COi4MIm/tEOs94
0zF+46O2AnXsB4ltBoQliAFm3hwdkf4wpw7LYSdbE2FicSOMmtuM9il29grvUp4TvGTVr/y8dwni
LSTuzq6QLGFOZIPU9vRC0qXvOod8jl/NzDQXc2q/+2E/s5j1T0dLj72RfVhzamAZ7NcTqhOH2KjB
6p/HgfKrqTUCxrtfxN5kR1hyjIkQg6De3PX1cAVS5JxU0yFyAGr1FUmFSTf/NpwRtY5FMBtdi0N8
iYgEZO7jEkMohrRtQmSSBsUeD9WCofo7BOA3F0ANJI0tbdp64U7hVvHS6KoIdMwsppXdDczK+llf
N+BqQBluxsk9dnH2SKANfpH0voS6RNONCD7EhAeZQH4BGXlK5fDoE7pYRz3wQBvPSwqDAA6wXFD3
tcshta/9qT8Dhr1cARzWojkG+qco099Drr+LsoUOAWymUs0BBSDGBLltUWxOtrUyhktPu+quWgIS
6e1CYYlnVDid4O4X07WlI2pw0SO7TPgiA+N3LmV/gTq+hEI8JBNjYsVbiJkkpxhtG8/wXJW2RR4E
GGhGEKw1N6Y9IFO/aBLQaBJTvq3z8Zpy2lrQvkQQpV2ZTslbUn60DhTSLL+eCPnkKldtpT7nvjlM
w0WpkVxjC9rBn0VzmK+S4KHprbOTRjuZolS2aDjGcw6LTYN+1nZr0683BDndimhamw3MLAJkR54Z
rRX3kH8TT8jwlGXoitvmnBj+uYKnE4+9p2OCTNLksa6smxFVtS+ddWyDn3G78yTlygQAimdl617w
wOAbaG5c2SisrBq8SW2ucWxGCzxSn7DofidDf19n05EO5LnsZjohhvSEEVwVqe/ZDZr8IZLr0fTv
bQa/WQvvKmHkkALxy/xzL2jIofPgXs48fPDrQvQDNXRCV+cYBOcm5n3uvkRm+Uqi86mw1C3uybNf
Zc96VFDETQGuavJJtfDBBNuodwOdrDrA4DM8SXifWA+dhw7sDyj4p7qdUATQ0vMjojDG2u8Wqsvv
5k6cQ4OM4cpcowi5QE/ZX2kCbuYO14fR4lBqmbfkMvGKIF+5DbKfrPAUb+gs4YyIq1tLAEgRhHOR
MS77DvUIWmzs68kSm+Wajg7lof7bjKdPx5xZBWF667rtxQQeSn7OAeVAMS7CyMF+a3JwKNZJYKDf
nPfO4JOHpx8uYaEs9PqXG0emN7r6GRgpImaU6RO2zpYfhUgTj7HJJ1TW+6EctnSTvRzP2pSCLSCm
BHgTFBmq0KuipJPU5Y+5oe3buMGmq06XsyxCZpatPW+hH6/+Xtd8U9UwvLPJaEK96tAy+7Oq6dKC
yV7oyl1ug9NGhueOv4vGxOU0OY32UzzXN/Wp65hEvCtBcoT7T5jvv2qosiavo22hbvp+2+irobTq
AWVKND5FFxgTxl7e9jygjVJr4VhW9z9XqAzZmAHLS8ypgM7859WWoexF64MIbh39IZxM+sYSc+y6
q8fm8+839puQDKpgBr/CtGmFyK/NkHxoAquHOryb3VrBR7PPZes0PLNiXEozgsOegvZujfDewH+3
sFtBE1vi+/n79/hvE4ivwXCJJhrxOc7XEIOmop51YluDlwN66YKXuiA+on7+NIsCDlIOc/qH4vy/
v7JFUIUtHZprDCu+tjyYDLCVh2WwbzKDAiGxg7zfQ9kr3kTdsQG5fsTpg0xC514BAy1++JG/uWJG
0gzBOVbTcrG/tNhM+AnlmOsIxOesR1vbpdZ1hex7IJjrVRvJgfrfPxDzlCEtWqSmbssv6RV6EbRT
jNBmN4DuxGlYlx+FQRz1okArfaJimtZ//03/+9DSvydHVl4aSjyS4s9lbNtYkrte2rTCZNqu0rLW
mqWTA95d1B3Uwh+u7/L9/2zrEfckLgkr7BHIGb70dYDFg/qKJwfRSgtujsQlr3eAVwYTIcflMF47
dB2onsCdpiMqvL9f7H9bwRbNLIcJJZ/N0OLLMztNJUcF7scuNjPnOkV0f6dhsPnhU75ZNFLaTEGZ
2JD18E9U/L92prmfi6wfDXvXT06O/LIhThXDb80oEGhadhfUuNZ/uK//bT9zZSTl0Cq77Ef6lytD
2t2aUxLRL8ud4sY3tLJljJUmNzNJMPjO5dxfG0Dewh8+95vnk89VyGEQxFzmvn8unwl/utMju9xN
BsRwe+Q1WJZ5cMLEh+kemJ2nUb7sE72ZfrjL322KhMnAMbF4YYJN+NKgDPOunEGdo22bGBDXRw5Y
9NkvVMNl45AL4erV7NXJ6CyG/oeH5rurdmhOshcrU+cL/HnVTt40jLm525Ps1Lyc+sD/cCfq4QXv
/v7V1gsYzn6kMX/+P87OpDdOZQ3DvwgJKChg2zO2EzvOnA3KyDxTTL/+PmQVY9Stc490sokUmqKq
vukdbEer88fr23jrELkuIzCPr42z7ao3bpKO48TOmS3g0Dx1OIG+j7uUuWSQ2bO7Q1DW9fPRQJ6y
GaPYb/M2/Xz9FzgbP8E2dAs/aEx9dNbg5QrQDXYwg/KkXyCXK/eQQ+R7GgjJtJ9pu/QImXRAmC0E
u6JdkHvyYuqo8oUa1FnIecyhj5qBHmNWRd17MZjGKSpI5MdKn78iw0xDXRsbJNVqz3yfz3H9nI1O
gioKmpM/UqQ0oQRWGfaYSM2eKZzQombg+FdnCMatcEbqRR4dPkOo7H+1jAgl7uNaB9wD7zJfm7XB
x+dOwGxxrPKUeT1iOaMTVjNg0Sn3Ho0wCnattO2F8Q8J+4SWcf4BI3lFd6zK7khKVHm0e5E96h2T
SMwmqL9AGIAr3yUVHI19mrqt/eDgQvRrCJZO1VzGDqjgIBTjPsS45y5P8N5RHqJvyQii0qA42Mdx
Ojyhv6gdk1LWpymp5FMaKrlHSQQRj8LM7xCaLz5nqjLPcalZXzBWsU90dyAv9J35psHwBY33yqCm
LVAZOJU19ivXv/7GNepI3WagBgTEpH/98uOXLoihHJAvnmgDumn4D7/DRGm44WPkbNyjwD1cT+jM
uJYg9fIxhjb3ESpauj+BgE19W0Na44Dqbjjvgyal++FM8c+uCRhBmObovJO2ctQ+T8Yk3yEv2/4p
GGi2u9jGGeHU0D9AvYDRfHuUoZsjvxss2mmeJn+BXLK+jrrojGOjxOTROK+CXxkmvjayiCMcJq2Y
5wRbm4huGlpFOrL1czY9m+04vdUWUYomasKfZjUGvxGBpIMIX98BpqbikX54giXFbhnhfRux9vyJ
TPEMEbABqUJbvxrpy6WojQHCoCgEIvacAg9BFctT6Ds2Zv7HafoKve5kgh+WdBO2hWieoVYYZt1E
KxQzl7cIt5jZhUd09Phhah1cdI9pl2dPSa0+Mz9BI8ND2jE2rcb4ShZHC1kA1znaiJgZ6JV4zTsJ
ZS8/zIZIWJyKNnfjIdFG7aKh/drSfMQSoSltv85jAWzUWSSRITNU1eH69jI2chKXFEgnhNrcseus
yx1gUWiRjkwCMUXgzfGx1c3+1MAECbTdPFefwmpYFHRo4+n28K6UHxsIocz0UAyDZJTsUxpyn67/
qo3duIzelvuWSGf/xTD+E9URzzPqHI0vvw8U/YtyivQCzndPGSUmZij7rqvH4kaQ2zhpnmFhO2ss
YVquYxx2DmnYF43wMztu7rIc/QzYSKOZ3BhJbay4J9CN5gUFsMc1tsI1AK6aarZJjByolgjAcTF1
5mVMW+/GOhpb78SoDegs60nBsIpewkxkYKU1ZC4tMd8LbenJ5OnXnhPzzc5NqHlxirBSa4f7xAWS
EzeKlq8ojpPVMSUz7AZhJrO/caf9rRdXmaknPM/EF1Z3iWirdCKVSH5F4Iv9svOgxQ2RKN4FdYNc
lzZMM7rtcFemp0bPovxh4Zl8yjRasQ+6DRTtkCpUw/Y41y4Cpo610CLDzs3PI2Yf5n0ytPNDJGSJ
vAJCwm+60kC7q6voCnL29Wr6otqqv2eMnrX7RhbV71A4OeJWOiqJsYQQWqog/laUDJX3HAeR753U
TDxOH23mhxK+JWsYNmAYtdzOwf2Xsn2DO1Nl+lXVVX+cJLW/VImR03gNgvlD37pUFzpI6nxv2VGx
KNbWDZYrrQVkPmS4Mn2sZG98w4whgafN/MgFGmYAd64WA5bT9aO14VNm0y2z/i69Z+nraa8Xt0Hb
xZXlV53lsIJarR507vV5j1sH2rShZsTh2xFa7W+8RqGbZ3qz4HGMoXvICKUdZHUixcnIZy+4KBXL
8l5PQm3Ru5l+G4E7aw84nhrODj0Ke3qCGqo9Nehtfbn+Ipt7m5E5DvV8ZTLiZe//c0kMGCclRdOa
/jiiTPaYRa43PfQjUnM7Ucnpa4/pH4al7ZyeQLnRodYKjFrJShKjedvYKsOMbYZ9f9bM3MtOOhS4
99d/orns4/U+Z87tWLq0sRhd32Nxp+tTl6ZcKQP75ntOswkh/WAqGsRdopgeEw2X3y0dq/Bgexhu
EVGZxKGWnlzYzBa883ygpVPl3XgcRgdYxUC3FantPM+OURfO8AjbJL9vBML3u1xaxS1MMfikVy8h
CYRknwIUkeBFXq4zZk9OZWWxoC53e+tPCOANMGTNoBKVVmn9TrpldhBW4zKEQt0HnVTRTR4wEgPg
b9HXY32JcF77g+QN5PsE95kK4Y0UaBdeHpWfJaPmZ9Aq38QcRLCVZFKLpdbkPHadHdCmm0cOE3C0
zt1nZltiTTaE7u86GYLfelP3P+PBoAc8Ban2WTMKJEBEp6FFa1cOKqKqzSBEoUtCTMuLu1xZGkQN
hhQjU3RTF9hxDPKxtVpcnqpIf8p0vbJPetqh1RzhN1Tv+t5qMTsJ9PlLPwu0R2VmnzJnuiO33qdd
+Wj0DWqYtUI6tpjgyduL2VsGggUBjUV1FFO74BeJnP2mqLrx3dzK6TcoQZxQUiCLNBm97JfZGijg
RTDr1CnAUuQjojazfaityPqFX6mD5JcTljMOO3KIjyhk6J+a3G0sBFKwnHHaSVp7eAMiPLMdFy4+
VaDaoyqDvACsGw32rjfwnfDRcRRDLa3S39ruADrBlTqy21pVO1+LcYTPUgqFMJ4lS1hnVS2bc5XR
am/p2TZxg2eQgCnAX9MmPKD6030QFdh2xF1iBJ3yusnfN7GO6ohClDF8qFGLJkcucU3e5dmitWQ1
yAqi9WjC4uryFjCDW/bnzGin6F6TIdQ0ox/DcJ/JCXHwnB6NuY/crGem4qD+e4phbzb8W2i1nwgF
3QNs3Bq5KFFH3xE+Mt5xJ4nPEP6QGLx+nl8X/tIQRCyb2h/0yt+T8s+N02AHNmppPfujhzJRIRC9
QUyghPODuOwwHnMjMj51wWT515/7OopDbHfJz5drDvOSpUT+57mZcGZVe3i2R2VSf2RMQTOO1kNy
q+e4caXyIDq9Fg04YTt/77N/HuQhAZg1MCD80IktX1Ow9iyESg6TqPInq6lKSqOqp9MbaxUCs1GZ
f+pKxPzQcJV/7G5s2pM3mBAJtQmXtOuLsHENGVJIEKK0IRwahC8XQcNEFhZVMUIgcErnwc5qKry+
13pxdGEBOf85S5OG9OhgLVma/qp9leK3ZwGfHHx8ouYPxVxVp9F2kN7slHmDtrH1eelqG5RGHvFY
N1++mbIg1mnwUfx0iCK0nhKjIx1LLLO+sX9ft1Joq3oOBscmLUh6vS8f1I5Y6IUuS0iIxwJmUNV0
FG7pffTG1ijPA4DpJ5m2iFuUVVaK4/UPuPWariBegzEkx3ZXSR/48lDX83byM4CM9T7oOiS7pRmO
3vn6g7Z2Cmk1HXzOjEtr9+VruoABiWcDDwJ3lZ/Q+TfGA54SM8pPmouJyPXH0c7kH3wZ5qUBLBxZ
LUoHAuXqgdUUVkndpjPMTwFAYUaa/aDKBKZggswu8qDtV6ua+bSBZ9c/q9ZhXA9XaLwr69j7Dro8
RCQ1seIEm0zRj0fcNF18XoegA1+ieekbwuKY401nl9OubjX7C+Vr+wvnJa5dZcn86JZ0e3eNK3OC
GFIlc+WZJ1dXXYeEXxu+L6U5aLsBu4K72kknHFoHLUwZWKf4hsyZK35gmKvvRaHXfzJXxwZoqi2g
Dp427PK+1fd55tV3WRjC7A5sUZ1yjGFiM06e6hat7tKTuXOYAwSV0xB7Ca7D6fM4FerO0uv208Qv
uUfWGaL0PAA8AyIfHwHNIJ2SNBJCf2V+ktXQ3OOtOe1Fq+v7OenoLGSyno9FowOA5Tiiqx/Jj2EJ
K4LyIf7SdR06iUJlH5oCAzELK5Eno20LeXTsCI2RafKieyxBtM9R3TcgysupuTgGWvTYjPfiAOyx
e7CiyvlE1BkeRGklTzjKIZ7P8rcnuIELuX1274M0aU/AkN0HVVrp7xL3pW5UzqOLUuO9zAk+NBjS
/eTWaDtY+XRWmDV/i504QBWC6LYr+OujQ9EV7Tos3x9sGPKk9/Q19mWbz3e93XTvVBskZ3Jw6uws
nb+1SVs8NLWLKGIHXG9XMJJ+G2uu8dYh1Tov+2lvCvqielWWCwO0EvlBDp16E4YQY4OiEj+VHVFT
gSUCI5N46fvSHpAAvr79t3Y/FZwDzJxM3LCN1a0SpckcNaTd/jCO/aeMnYCUh9ZW4aG1xZyfgOoZ
6hDHbYpJTpYBp+zQz0Hvr6SbQnKX43OUFeqt3Wb218xmL0Q5cpZR63qobTYVfc54CjgiXpjiIifT
LEcdrcjdXypN2eBDHIeg+OoEJ8J4sqYfkI5yBONN+ktHUWGwDihhxhdMSwmaT9ff3lsu59XZJ7En
MBk0KiBircJS4dGIUF5k+M04m7Se0Lqn18S3oyFe6o4NfwGt7c9465LvFuCbv2qAME4g4ZROmecO
e9OZjDdhPCMYGw6ISl7MYjaB0UxE15B/Ak9jxQZBdi1TT5BP+y9tSbK+z3TEfAQ2SfeDq9efDX20
gjdhHgztXWy09hF2GhmpmoIZdFMyeZAN0LvaK1dgTNPqdomhqaGeXc1kUoE1SA6StcvcD7HjzMXe
qFPMoxtzMO9iu2y/zFVpfsi8uYRuHQXj3RRCdTroOD9l96I36kXHWPXdIQpcD7mN3kyhGo9CaBQo
kIqAAQ5JdqrR1fuSxQNXMe5gDRLN1ATePvWs5hPHEVnCPInH0W/6JetQskdIW4QaJPKmCJ9be0DY
1qTHPjFytYrfrQEDea+jDPCrQdTTPMZVz5jQs/o+2k0WCJq9UwDQcxpsxYAG0/Y2pqnBbxYXjLeE
3fiXOeQyPrSj6n/ZpVddOsiLb7TCRU2zZcTeXJZs933nAI0F42BAlnV7ZYFAUY73IOcIleZxbMYb
Vfrrlv+Ckl4mTNwy9KJWtS3NmhbZfhKxTpvHHSrWepKd26kvGbLEqCfNCWL1sQp3GAzVN7ozxkY4
g/HjMHIgVJsQR17GT9qkdLSrbvLBA6g7t5/EsciQh5m02TvVc+C80f7KANqpPAUiGj/morA+Xj9X
GzRlVoDGN8gCppevKDpIt+s8vkCJAd2Rg16Z9akCvHdKS9yk56z5YTRe/c2dSucwlUN49trCPTTA
lAg0Yni4/ms2En9+jANLGUA2nJPl7//NiwHUYONS4fzRadMPywW2Eur1J40OB7mxThunnrwbLfmN
LEbA5qWKQnNs2Qwvn6miJJaBcic/zkivD+h5cR1MJKo7R0+AkF5/w+VfW11jUN4pb5ar3GYE8PJp
PSNvynuL5e6U+y5DfudktLjYRR6I7bqT3Y2cd2OiSIVhCz4tWxye2WqH62h2DQk+ZX5Sc/GgCrXg
bYDpdcK99HWOWFobPoNgRl9ydo6lpc41bfbD9bfeWmOmKp4NBIDE2F3+/p/v2sAA1XTE8307EeUj
4gK40xgjjr9hfYtks7XAaAlAsWGCi8vKKskP9EpKo0RcBpmhoTw1qSy9pwh3Y9sn+BfN4pUX32qR
LV9t/VWB20iYHQuLbz3V6cK+C2CJzj4syEncWYCU7sI5Ul8HTOm+DmC2ngElOHfSy+TjbA71Mzo+
8nOvz/FTJtrhp5t4/Y/ra/6XXL/+UYzNmcHAVYcovjpMKARJTfSAj+O5w/PdG3KoP4p24lcbAzlq
Oq9KaxrWUxrdVall41XrTqjZYf8nflIbuljSYVVCVqXaPLvjuBr2vh1MzTvYpVEuxpdCmRfNqdFy
qowQsQ3DSHGK0KSXI2MeTv37sLeNj6ClpI7CnN29S6Z2tg5MPN1qj1ABKqrXX3pzuzNfw7jRg4ci
xOrzh9Ih9zJmENe65TzEiPtCHIZS+qsepbuP+qaGJowrU+HiuuTg1j40/DYv0OLL9V+ydZXR/9UX
wQWLGnD1Q0Td2ipuXVYfCzkspKeY0jlv5+ZNGiX9SdZIGD07RMEb19nW/ueccb/AaaMMXR21Fhm7
lO87+x1t4nMewx+xI/wO0TH7orlmcyMr3QqgHj0T9j7vaVurTZblht4nqcXJdpV+6WHV3qWtniJa
5H1iLLcAu9DMdcjHdrZCPvD6Im8U2tSCDgxI0hCGL6tFBnjtNhgqcu7oF14Mr3MPZWhFj+gUDYdS
j+yHqMWm1VLWLczPRpFNxAQlwp8IFa+ZZF4clUYUo95XjKJ2j4GhrB+GMir9/3hDXhCrYnRZBIHq
5c1pJkJ6YV9Jv8nyX22C7rrIox9IAiAUJgF6nhB4Q0onSOR/xmNIlpQmEMRsYrJYBSoNaRs8mifp
l0bvvB8pY2GOZ8yZk06+S6AT3I9CxmeriJLzKNzwRsTYyks4wBxlh1SAgme1j5MJXXAsWKSvRk9p
u2AYxRGaeuRQ5NU4I3SgyvJLHAgDwsbkxUjZK3RlubwwCiWrguCACmRq3fgeW0mbBUic/c5gbckX
Xn6QIsGCY06F9GEkiYuRIZ/LZPutHIX2xqy1aA9SeAaLPYHZGBoDwtXk3FibjWjKZl/GmgKhD2eN
0rRlE/Ej+DThjPkhAFXlDywKOgIiOl4/YBu3icVLAlcgcAOOXP7+n8CNfpk7dWMsoSxWI5JT9J81
SELvOtdIP5Ir/x/NR3qvywgE3j1t2NWBHmAr9KbkeZ2FGJDbYx2UZ/iT9W1an//7qy2osiVuu9zQ
qw02JUFsk1daPjqoAAPxVTJryrUs1HaJh1gT5BMYfKfrD926NjzuKZ5HyglB/eV6apGJtkBqCr9O
0HXYGSodP9hF0d94t41bGXdnz+XNwHIB9Xz5GCMn0IjR4jGOPlXnnCqUEjLsn3uL+u7cMhoQX9BF
E8lRx2Ee03nH9H5ff9WNrQOv2jUYPoMmk+uxYd2xG4te0t7uhgY+l2drGe4aM/agg5Lt9FgnGJZe
f+bGyViADGTYKBxxP6wOZ1wFlNu1YflNpRZaSKCwCZil/DwgaPl8/VlbTXzyWZs+pCdI5dchgEoE
hQbFcF3TtLbF6wWj+n2kx/h6jLT3sQIyAlP/nbeje6EgSH56QTEOAP3tanqnuWLEs2hIJJ69Vsu4
ZpKFcUs7x9r6CDbNbtS9aJ2Chni5EbpiXFSoastHhtnpC2zxPAZ98Gvyp7bzdMw4tQhOqkCyw8QF
U7j1oWIAUiNNV0g0OUXYHkpE774Q5mVL7Ik9BtUmnOmd6vrGxrXQTNM9YZ9GQD5x7aE47Lh46EUG
yqHWrGiHGnatxg+WqJlSKWGHp8hO63hfUvxjPR0YDDjHoQqKs5MqLGHqDkkOjFsiJA/HQMPcfGiz
3kVYB1M4+1eLUt9nyfTeRHwcoOpizILR49zHnXFqsBJpDn2ik+zEc/mBMXmCxa1DhEFCpc/EjYJ1
IwGB48qQBLa1jQDR6n40mJw5stIdDppxbyLpefIkw5l0UmijqEkBWUJlM8jbG2nX5uZb0MZyqZRt
ap2XH7bN8EOEfARcklEnHmtdiJq0BetnbiR8urDBfWVy3bOVpN0Dmlp4u2bF0r82ALOOwY8wc5tz
l43uu+unYuPmoY/gAocGLWy46xM4Nky7DC+QwOiK8lcQC3lscE7dKbpv+76aQ9/KqwKWFyKwOVro
N0Ljxv0KftUm3wbGuVx/L5cFyfYSp72E74EG07jrW+V+RfcMHun119xKAxi6myb/g62h2nj5oFwG
nRrJm3yCbnzJAgOYbJQZ722TdXXxvHpSboo5TZIaeyhW1gEW6K1Bz8Ztx0ID3bLMZeutlbEMETke
fX3TdzsXR3Dq3WQ6M/YX4x06c3p+Y89trC1LSyZAxsu8Z41xKlU4lhS1hg+KCjMcvWu0NxN3+62c
Y2ttXdbUpngCCE2a9XJt9Qq8c21BeG7ruL/zkgi+HG6FmIoGNc1lw35C8hqHYRkdBh0Pz65p0hvf
d6N6A1JhYJ1Lu1k31tu4UTrkvyjT/YzrjSE/fj7oMLvIFBZ1+W5IWgx/zUneCCkbt7UL/pY8XzeX
ruQqbJsjoMS512Zfp096pzKjBu+OSHPW4jIy4g904y03V9qzHIcIQZZAkH+50gGqUh1R2GDWGwbY
CRR142d6aZ24ecD8AlEFE6OCPY1kcYfTHpy4Lopu9EFfvzXJhdCXIAWGB+Gllz8CkD+Q6lLDk6l1
0hOMcwGCGUHmJgAT5ulxceOtN55HNYUGEikm99Ra1cbBpcNwyhn+eu40X4rS6GgA1NaE2jg2cvTJ
1Y078fU55bhA6DIdooRBfvLyBdE+iju3dBofJYaMOZ9M0IVuAVefs2bM/zvskW9J+kxTd5Hpc1eR
QTghLLLK7vyy8MYPiZaVH4fO1nwrsafj9VvwdfTjOZI+DaWBhaTN6rYdAa2IvLCVX2vY590xK7S9
Sz4nzLz7aFY7WGTju6Q0xfcIAZIbOe7rz0iXhyveXtIaT3qrbYNONPlHHHV+NkVQLTvnVJQDkkFG
ZeEZ6Mz/ua+yPM5DtlxwUsgXXn7ELg+gWWO/7UurDnG6wTacAIMzmFedtR5Mxl1mA6P3r6/wxktS
4BuwMaAqASVcrbBQKZAB1dUMH4XCcmgUxptsgEktMqYrUjKYvv7ADZwy2DMP/AtDETaPu9qsgIUg
HMdjDVkrwuAs0rJDWIjvPe5l+1xofxDU+EzrqbnTvX7CxXohoo/YKSFYiApKOWflvkD1ykesxbwl
oPM6AtFogdfo0mtia/+FXP5TjfYNRrxW0DV+7wwhkvXkoc0hsQucdq6vwsbGtsSCeaSRvNQwq2VH
ItaT5ow6yoh7/DeeYv52ygy7V2y79plAkLvuRnkObRTOrz95a/3pXYO9oeAGlChX619YTZ2aqZP6
iA4E5yoPTdB5eAFZdhIdwhkndkAK+GYZc/4QjSTHad4yj0WJco+8+i8ul+Sj7GEb2wWuttd/3MZu
hDXAOSDhoO+27mnaEkGTpAgz2ElecqE5UJ+7WDgJvju6ebQz+prXH7jxwf8GQ7BgjEpou7w8dHk6
IV1vGvAkoAL8LsY4OnXYTvy4/pQNqO5Ce0L2GOoRIPj1Y+I069sqNTPcBVGRjwM8aneTCPD3HZmj
AwWJytm6BGOkxAO+K+hSamWGUVFZSTs9m1br/hhRskHbfvqq48TyWLdNPIPzEWm1R3ZbhZjVNw6e
83OZBkcHDSjjwrjW/O93FPW2Ti3qchnTNnu5XAB1Rlzsq8QvLLS0pkl+1CvLOzjMm/Z9fzNRW7bi
ywEDRwOiGlkhm8JzVzfwQkkcHHNMfK2El133OqZe0jggVFZc8jzO3+QTDuOOpYXfMtwrr3+0jQpo
OZg2LV7wvmQQq4NiR32V50WN20KiDeoQTE2Bpr4HJep5qLM8eNvNFW1JRpVT8eyMQeU+tbaRDc9T
XnQ6VvZ6+t4m/EINaB2Njrw7Vf2NyL+1QuCi6E/r1CTeOrXxEBH18OBL/WRJzvcIEqKHFGCSbOyQ
47G7U20A68DII3F+uDgIdh9Gql77Rit3CU3r7wSnjSEg+G2O0SrLCzsbYY3ASnzXpVpFk7Z36ue+
adXnslemvLEJN55GlGSobEBvWmLIy01o9FavhNtH0DtG/XsfduGf0BrxZwvEjbvy9e0A2QIQpeTs
UvCttQJh/etDhOar7zDHh7NlIkJy6twidG6Eg2Ujv1xAagBGiShnunzGNZPE1tNi7vROu+RB3lXn
HuRJhbcqkOF9Kuvyh9ab5rSbTcsOblyArzcQCiWUQLpDpoVs3LLY/0S82oh1lPBN7VJldTXulG6D
sMMYfFfMY/1BVwl2xsbiSeGa+Teap3jmXD9mW6/OEIAzRjENRmH1NbG5sLJhGhA/mzo8boJGZ+IX
lMODthhb2V6JiC6t8huvvVxU6wVfxisWUABggGsAsNVHhYcNI5Ilk1GqQ9EN5slUrfxpM7pzQgEe
7fprbj1wEWFFiZBIw38v15lyLNJiTwt9TwCcwnFdIA2vQjSWzzWAn4ykneL6xv7dWltkUdlYjMSX
Z798KDrKtgfWGfETt7DvXFvEKMgp930RTF8B1uVPrnXzLtgo+ZZXZKAj6cMsBdDLh2pTl9VWuqgU
Ydroj0aKmVmi03VDMeBQVOaITA5axu6c1x8TZDkONlHt5/XV3jq4S3uaPIdC/1WOOXMZmlmudL/O
8PrYtUB8MIIzA1b7+oM2PiuYYuoDSaCgDb1aYV4kcRMKEr/ShDPQsjTTt15taCetH/IjbcFbEfh1
4kjDYMlReRgF/F+RxH/Oa2+oGux8FftRWODSHjfWfnRipG/kXO9SHRPfIixxGm4G4V9/1dfX7tKq
WB5KJ3Kp/l5+18SbAtFnVuhrdhFfyklL7ivYB8dIzfONVd16SVD5wPNpsjmmu9pCMcDUBvhm6JtJ
pt4AQCPw4qftPrdxVFRHK+0k0NAp7x/0LEDg8PqLbpwagDouBAEuZEi0qxupH7xad9KOp6f62z4a
3HuRB85DGo3aKU2V9FMHAajrz9xINqAsLixJIigFyDrU5GBX2rzPIwR+dfuSMILNLKdELRt6fKV3
GJWjp3LQFxLtXI3Zd9QZPzeDwr1MNca9FRftocLZ4f9YCqYPdOQYYuE0sfoQIgcoZw4OcWlosRHW
3ew3gOUULK4WPsMe1y85f9546NYNYhCSFjkcB8HPNcIgHzD0VVaBKVGI+JWiOOcG0dIzzXn91Di0
r+oM13iYDegFkG7vx7JIb6Q0W1uQqP/XrwTCtrE62Ei12QNCScRFJ5t9+lj5h7jIWO4CiYaxiufT
1NvjHsl5md3YC1sHjVvbZWSznLW1YIxuY1lujlnoT60H7FFzusde4Y3EhLo4Xd92W9cXuERw/LT4
JYPwl2e6RWqtIPVe7upkupQp4JHKBiCoukFhbRTeqq+3VhVuxLKlyFUQa3n5PAdadVxa6HhCRy/v
UJYENNuK6WwUAItTr2wPmYiiczKg0HT9Tf/iRFYRn2Se4R1DZt3idnn56FyLciQTePSojcYjmAOB
8lkcjN2x7LhrqGHgcO9GrPSgNLk48OZlPX3IjRxj5GAOItPX4rB8V8eJ+xMcdGLtJLD4n0EydM9t
FIH7EqCy3mk63G+UC56oa+azbNVhktOAVZ6jzIeu9j67lAJ/YstgONs6QY9HcpKXJaqjsXNf9G6R
v00dUB6XIJPFAK12tJx9VWC44XMnZxUylFC7dr2Fuc1xmoYJX4wAJsCxaVs579lOQXHvhGiKPFQI
Qbc75jPBeICqEJsfGRPI8UZY2DqtFCB0d2l5oj28nqjbwJ6EN9ehH9Erg4mJVeFeLSaErXRHoLYq
67/l3ZtZb46q+yhno3dv7OKNA2Py+L9aKsusdDWDLIFyCCIfkcmqKbYmt3rQ+S0PCSCHG5Fp48CA
4qTModqhPbTutHIhpm0JIc0HEa2eA576oGu58ztzzPCDgvN8q1G09W4U2+D+kIuhCF0FI/wd8qHB
b4F214SnK3JXCGvjr0mHDiP68s/1U/I3OVudEq5TU9D/Ytr4isFkNh5X79xlfm6TNx4BLXcpkG2h
in1LgYTVhV312qlD/einm5aOzlBq1s2zYyrM7QEbe08pGpkJg1mz1fZ1kzQVhnf6yGF3AuuhT+zh
TujB9BNZO/uTXQos2xx07+pTEUm+WRfXyXy8/lYbayjgM6M7xp9MI1a33BAyk9R6mfkx7NrHnPZq
fNS9Zgp2nSrt5//+MKZlOlRhWiRcqy/vGQw46qmMVeYLJfVHBDFdBJ+z4uxWXnXjvTZaeRCw6B/S
m6YJABj15bOqvDXdvNAzfzYoXvbIKmHQYetKXsqwVd9F55jN3Zhmpnqu89n96NXz7By6kRTnlLeV
9cGu6hk/ZzRE3f0kIdzsyGUr58b5/EscWe8qSjswsxwabt/V3YsxcYaXPF0KDSYHHjVaMsE+AE/V
HvTGgj1d2Ib3aMXVaDLvt7UPjqoVRN3JtB6HKNVRoEkbDM17y+z+83yd7j4WRwZ0L0TL1mEhdmgm
JOmc+lIZ57IQ4lhBy9zHGfrfldEjUxHW4w9cIW98u41ICNiOkb5JJ4OCcLVNorQdCzseaTxCJMYv
y8aaeUiKaVExRZ0nhkPVkOidWsQxL9d36NaNvai2A+DU/7ZZlwT4nxqCg4lG+6Cn/hBV8XihR1+U
d6auMrUbi8DDhTHP3C9dbi9jdYpa41lWTuSwfVw6Add/zNbZJM+CrArrDuj26n5DeUHSm0KGNuxU
Y+7qVkeyU7bddHbonN2aJ22k9vSMlkQHlxLzVUGMIIZyYyfJ/Lav2jvwWOahn6bk4mRFfNAU6M7W
UzeZRSznevcvYyyTUTNF4rr0t4ZisrB6RQJmLudD6AVQcDL7hz1pj+ihlBfTafRT4vbVXRmM/50p
CsKRd6aWImi9cthYKpeR5J0rIjCavcrj9Ow4GFqJTn6TNDGPdihqxGOn/EZesLXUixMckofcuUjH
vdxkPeoTiLY3mR9ojjohVhF+H5UbnXC98A6wdRlQLm6l13fT37R8tdaISPDCODCA0loTOF1c2/sa
5rkv3Xh2z/jk9r5Bb5hGZCXe9QMktH3lNGF/jKxamXuMbdWja+XW56nUMfiW+NV6exnq0SUgzKNe
ZMTo6rfc5Xi6Vr0b+xIUTHXQoqK+ZReycSeQbC+80+U8vGo4x9Ds564Tud+EgX1CVRhWnZZY6q4I
RhuzoFzgl9lW0VtlTLfuo43EBggdtBib9JwztwolYgbCEzs1IgINwtD7IobZd8p0mEJHzJbzP2Ga
oYN6/Wv9ZWWsvxZ9XDo1QMjoLqziQhkLN0LhLPc1005/lbFnzbtaa93nsq7nC3IcIUahYF7AO7of
aC0HGEcVbf0nKKfwhF4JbK3CMnD+zHF+PYCAC1Hnbku5CGpj3x6Xk3HHMEM8YOhXPZetEjhU180n
GpzFJxeIzXOtj92zMQT1x9wM5s9ml1h+GpEkhzgJmjsLwbhLUIfdwcCE7WhjPJ0gFGpkJ6ub7bdj
FIifZts68P1qdG3nJKcugLkAQTCvjceiK6fvkd1WzS7RNAoLqEfqDwKDRrzr5t59mAFSPgJxMeSi
COrt0qbx1GUqwcnuKid3erQiCuhQWV4Cf4uMZsIEOUOUATqPbn+M86R95peN3zCkxve2r/CPAHvg
6JdadOHDGBbWpRqC8sFEcg+75HxEv3uKjmlWxuehUiWVfKTeNtQg58IWzl3ReyGWaajgPVeu6O7l
WGGXGNqtuCxY6s+62eKcktRa8JC3TfMUJ91Q30gXNkLCMnRnoGGR976au8NgH9tRl7nveVNIeQOG
8TlQrYvONbJity7IjXtqAbHSb2DAtDA6Xt5TuWdF8VywB+0Kwb0SFCJix329m+PxEKGQApaxNG9s
/OUwrfe9J5GogpoHL24NdOLNJUJ/aYK/wOC0AMtHqwJrmAW/pIlfCQ7dUV4eLWxHyn3f9KWGVEfx
P87OY0luY2u3T4QIeDNFOVR7miYpTRAyFLx3CTz9Xdn/4LLQiEbwDDShKGUl0m3zGX0PnLMV7NvQ
RzzQVjIMUVdoIFtJbLcQVoLvQ6ajATaLMaglRxnFDxqMOCOM4kVD8Q0cSZnazVNalpH1zctGEdLe
mirr0WtN86WYdC1EUbosw4uG6XWM2EjdP4ZxDzZNixdbP+RcYzDYC4rA1x4uA3bxhqJYfl85e5Wb
DVoSvXPCfCAUvPTOun6nLZXdQ9Ah2qy8Hufb1MAZDCKUgUy8Mc5/GqEiwuuC9d2AXXEbxQiRdHGO
h7xBNTVB6849lVyxyucKkf7xkC7YLqJa00V3OfDG7ILqbT6jW8L3e6ZQ6F77yFqQlS4EdO5eQ5bm
2FRZ/U8vS+yJPij/8uRih0xTOyr9wSqSvZLlxu3NPUqITXWQpVxnwHGnjDB+zQzUtzHi0oESzqcu
y6z5QHszxzi4zMZh563d2MTSh4ekitwUfqP8Tb9GkZpRTdRw0+uITc0RNfXw2uPxiOMxOJJsKjLC
mSo75pPmUkpCosz/+PXYOLgA2CDI/N/oa5RVGiF5oJk0h8tYz1DucRCGcpdhQXWHs1Viw7bgeJHI
BvtOLWlz5sTORDXUa6nZ3s48dhcKK6gPXruuz7DryONLHndQaNHeemH7zSeIJdGhQzPQ8SJjJ8Hc
6G3AVsEIjneTzb1G7FQOJTLbq2j5cmHcTbZiXRqkGXeJblt7inIZnVYKOPSs5DX9y/oiYtFpfRhn
1wIjyS/oNc4AftPl2MwdwOioNo6ZBYkbm0mYfkusYhSbfxFkC8eh0GfkI2rMOSqRnqWazEFJLXOH
eboRLnFvyaAFjCpN+tUyeJEyK7UypxQTFZxPkw4eOW+37tsFjuC5ZiNORavkLzj/zU7WuPFESTUw
wAkW0EbDWEVLoVd3lsAA85oi+J+fMy8TxRGxpy67NCaR7sc7/Y3JsHovKITTwaPxIpuWqzjJKZaK
2ibDVXpjc6Tsjixam/Iu9I1W5+1AqjXJfdWOjMl34gVlBhdIHcW/2NIvZdy/qm1f9QClS689EBl3
qY+obKqewmaZzEfTzbOXrNZnDT+GesmQ/RjDHHnWzn7GzaygL4yCHOVMu13+h+KM1ADi9xigzyBV
3G4zR1sGRan67OrNanimbxeGpxjbmQ5LDtyt/4c9Qz7LfgbFDTtm9SULNA1gdXnZtcZY1jzn/ZgN
iOFZONMuiMkvz0jpIG5SUaluXnXkvPb8ODdOL7mgBBQiaiM7lLfTdRWv01TkBq+uKbCH13XFwoPA
VcM9j9GN0wGIEI47CTogr7WcRYHOghvLTAiB9+SCUfU0Qz4SafMYOvAtrtXUlcMZfc4ueSD0N3Zu
540TQj0WxC3VDVWnvXA7z0lECNnFPZ5efenhd2/k1zpfMkANSXL6+Hi88YxXx4NrUJL4wL6CsFpt
oSRSBywFGGscq9DBfMZG1Zk4tRQHAw2K6m6xnBgj9qppL9BnFHGE7VVhYFWTf/tTy8MOrHDAd3ax
zPDO1WP731S4Hca2GhaYhyleJuuPj3/0hhgfBgyI6BJzsj7vnFK7YRoW+BPJFbXIheVoa3zLukwm
mWrQqt9mfem/IysXRXe9mgx8PbVtzlFWj+ah77Tik0afPT3CRmndJzOqI+8ujcu5CEK9B2mtpJF2
oU8apqfM6k3v4KW5NV0a/r7zw4AcjREAno9tRaE8+HhqW0tP+RjXRwduGEWu26XvZiyLy9gg/rLz
5a4Xwru2g55/Clsr3DnOW0OxwTlOXCBS4ut2KN5blbmBZUSjydN8kw6ZclC8KVchbqqjevx4Zhtn
Cs4gtA9GpFe7hk52yTR1Bv7nvDj98NyarXrphtb+2szFU0wsEqAsKoLCqZffP02AgojViDkk/381
TzSdixYsTn4nIuHeu3Voommi5mdbFcrLx3PcCKtkgYwqLQUy6AmrC6pvndk04GJevcZ7asuhP2ZU
zE9zBYNM2Foe9JH4fc0KbkL6vGwW0J+kIrfLCBPDiBOtEdd0KsZ7vXXnExhR5dGcUCCy52EvctjY
NtBLQKpRIKKrsm7uFnZczKaVTddUhM01dXX7ItJaHO0iN3e2zFvF6eZykn0Aym9EilJUaU1wNaLJ
jLXOFVe9Kcz/SHq0u7bsk8+1kU/RAavk5E+zLpKnPAunO63OtK9dG3XpMbfG1EGseo6+JGpFBJXa
IrqmOHslyGs35r3ThVN8WrLGecWQajQObZ4MewK/72vFhPiy++RKoTfUT1c7Ty3LTu2HYr6ifqV8
MmkpIL47fW50DCCibDIuqAeVgVLCH+kizTmNOo7ev7kj5U/gJSFTJkkFp3a7OwYUylq3a1E0iUL8
Guvxy6BhX8L+N3EiN5072gS/G98xJIdcihrrJJFvQv6/xL6Kg1x20yATY9bQyPI4LQ45WmfBqCe/
zbWWQzlEsJKSTCy5SsJTslG99jTc6tGRe9LqsTsJo9cvbJk9OOO7iB6xPPYyjheg7bjBVkfbcyez
Rp+4u0aC7FitHeurAG5Y+TPwsZNQQ3XnM24MKKHCrmXSo9LR77hdOdVpyyYJ2wG4sC7rXOEYH6zB
taczpjjDc5mYVfe7LwKoPlnchxEM1I61ux2ybwD81Zo5XHUvJOAZyDqiPJ+CMcvCnTTwXSjHUPhJ
0Lxx0RhHpvB2qIwiQ9TM2XCdM5uaR7Z4BiXTSizOjmDm1mcEeMV1TAsTQt4qaIUXANonEcPVUFzW
yRjqvzyqRN86J02DMa3aLx8fuM3xAHlB04DWS5vqdmIoexW1o7JsixYZ5zRd9M9tjZFZaFif+Yl7
Ko/vXhypXiJxZeQ3gEDX39ESjj2yc4drmLviEcM/89h3BopFiFcFROjJqSqpoe7cKu9Xj1FpT8gk
HmEne7U3iwGr0npWmaSnl1Sz2iwQuZh3XtP3cjFycuDXZbYOzma9H8N2KbyEeiog8rh+TtVaXBYJ
67WzLDkrhiv8rCuMkzl1IR1YqbEgVMdPTWsvSn5XtJA/hIKIXFQocGshskL3igEBJpQc+HuXib/3
VJnLD9VVqs7PK/ruPoRSUDhVjU6/Y827VHF2ze1DKGkdlKnoiUvuyyosVL05QbNCmii7o/2vCCOb
2Bvl79PHm3djXU2TN5eTSX0E1tft5rWsLm6pBJTYA1ZzdUSSiCpQNTbz3kBvP/jdhMCnAQPj6n6X
duQRcozGsJS0jsvcOMWKmeqnln7tQ1hHQwAKP8kvQrVwMZmbLoWiYSdaFcRLYU7Y2C1eedYNJcdw
0w37PRmRd6EqpTFMQMi+kCmC6CP//S8vGFggTZiFW14rt1ii89RMWY0OwNin9EloxR5qd3B+VFGs
k+cj1ad/+3gZ3oVY+C8AjOWC5O1GT3G12q67GD0MjeoqZks7WqHW+ZC7oqeYc3L+/aFkPu2i2wm2
YK3R05TMc8Cj6tpnUXpZmrL9odaKclcbYbUz1Naao7gPupmfSTt3fTU6VTVq6VK01xYrl2cxNgmG
2thSarZSXHA1SC5NaiuoujvJ1TH77EJTZTnlveZRyE/izwBQxE4d9v1tTfwgIyQ40w7A61UtSoTd
UCjt0lL7HYrXuBLTqQZxgSdij3J/Ne8ZjWyMBxecVESSgCQ183Zn1TWPUJP09TVp0C/vUEM79lUi
HvS2aj7rYTRfPl7ejecBihZMUy4NSjDrqAUlCTEr01heNTXyLjhONL6XGq9GlNonwrG/FFGFXz8e
cmPzkhsABqEuhSzSG53rl8PTpxFcWyuvrujC20FSNv2dF+mWbynK8PrxUBsBtkYlUYLXmNx7PQOz
MRdLS9oKYkD8rbDU8bNZYdahzqr5ZIwwQKcZLrykET5aaFejGTjOO9PdeBq4IKCsysQPNabVitId
im2sqfNrZYj5R99UyUtcYhsDGzU90IltHy3Fa/wutcsfYaUWf+98Ahm/rC5S2nx0veQrKdE4tzvK
bDBamxEsv2YizPDswxEVak9NpTnUhK/jMPvsZcvy3Be504OmUtpj1g7pK55B5UvkIl68Extsrb+E
nUMNQUad0Pz2B2G0lSlJzwcBGeCdceLKMRqoi+WTwcH+6/dnz81lgO/zJJZrLe2X0smdG5UNIBSj
+ibs4e9Zn1GzE03jWzmG5JaGo6unFZav1Y75uU8Xjf58aRy8drJ/E6FLNYqmAskxjVBKpJy426mb
ZTHqyhxawaAKXPgqu75GdgH6b0biuOD5OOELYZw7a9H2vvpakUuOLTFAlNNRbOfVWj3dJShuHQUE
J0DRzlT8SJhoMVvtiGFRHbX9QFuya8YjCnxq5YsoHUf0AD3tLEbuhThpn5D2zf78eHlWtx1VCZme
cdtT0JIX3uo3ZZUOKH8BBbBEeT357Vy6rxBWhoUWiNbQNG3HYqc0uNp9b0NSBOHygUMD1WN1HISV
53PRLkYA+FL9y4oyBdbhgK0ZliI7Cdrqbv2/oaRYqHyoSfNXqz3HQuB/2hrBgu73WXhNhuNWZJ9L
L/ocN/F07lIhfu8+Z0xcqrjooF3Jh2vdv7IaZN1EZ89Bqjf1g9sb7ddSsfWvaVkpQEGH9kuYzIuy
c6TX9+zbsCiZQXSD5k4pRi70L3c6lu4D0m3WEnS5rd1PHXZmh0SljHEkj8Rx0a4KnOgtriELloc2
vszIjCcvSqgMp4+31Pv1laEZ+TCyH1RW1s0jwymL3KoUfgnqkj9nkXvfE6XNvxdz0v8eVfJt0r8M
ta4b2mWEwtgQq8GEJuW5RRcZQotmB7WHYOnOF35/UmjGSjkIrnEAsOt2XNFjrJub4HYgxJog6W2j
++5WhLqDVS1/IFgV7rmwbowIYRHIOVOUCjmrGBe/rVprExOkkOZVx0hM1SV0BuUTVawxGLRm2Luh
VkE1nxO8ppRylvEIbNvVgLwYuRisfAyiJCqbi6VMjKulDmBsSu/qfygH0FPpUOtKCfdme8/W4/2E
KUpJtTVa/LL/uxp/6FqEf3p9CKTcf3kea1iLQEWT11gdDfOUqA4uhh9v1lU69TZlqQGI96fEpK1X
VW9TY7bsbgQF5XV/k/GUT3R76vPHo2x8WF1DVUQnqKQguz6cIMkXb4TWFTgIQjeHzO2qq17by9nu
quFO6EtxdObOvENKP9qp4ry/AgnjEdgkN5Yqm+sJkgA5Wh7rOAnqovnWdQOlV7dOL7MXtn86ZlL9
FdXK9PrxfN+6mr+EPPKzgsZG3JOuBT3stVlfHWLo6w4xoBFr6hGH18vxh0qcMfvhOA4PGVoC373Q
Gl+pl+jfDUTy1UMzNN6PHsTy5OMNb9zFdXE2epwr/RJbIcWHW9O4O/WLVWj49jvJpOlYSiDNO3Yu
PfxIzad2CqZZEV9dFzxNKRyr80F2qqc0KprnyE2mQ62orm90ubdDw9oY36QpQJudl4KQbBWJpeEw
5rmoxkAYNQ0IShgF5NloXh5mty1jfCVcW/gR0KXh2mAgbB6Hvkbt+uPlen9jI48iqUNSkoJqvjwk
v7wdxVSLrLadIaiN2MOAOXac0tcUve99JRwLe2e4rUlTwqQ49eb1925z2GiyJDPUN1eozWdIP97z
GGZUvGtHf8q4oI5TaQMQBIdy32JbufM+vTuMyAnLeUKWoIXHe3k721bH/6ngSb6YIq+vhbrwLC5R
dQSTF7+g7if+sdzKRQeu2HOafmsu3RwLSjak1WCK6M4jOLaKR8LMnrph9LxAMUO1DZQimiuQ4V2a
vNixW9V/Rs6sKCeEY7T239zQuxeF2Pp+siKAOHHlYCdoiC4PBth7euB1rXQ5iPHxurd7Ja2+YPrL
jbkMbXEXdejdNH6ip1b/t+VmfXyq4uZLNqMz4w9Io5RBshg25t5JDgRSH9P5uzKI9IARx4tQrDo7
mnUmgIfGDdYrJJKQPDpbrf8AKqf/SxsRm0AdoMZywD0OZIqlRPVJwzwMHmXpjqemWxzlmID7nI5L
FyOg3uS+IEd4RjPUvqs696oUyXEpvcFPw0e012ufH34mJ/mKSNqprpc7K/0zB+4FBRNstV8lKK4j
8jjjO2O17qVqxqE+TQ5yQseFGk99P5oAnI8FgPy/pzH0PjnIW/zVJab+o0Qu/GsEjuffvsRviwON
v9qxs5HXpIYef88BjcTnMhzN/ABBrSE8J6XRDwAlJEENKfJHtVyS6KFrSwvYdOQ0VaB0WXsQk9sA
k9PhMJnm0HxZOlFgD+katKzod2bPrh5186sMRB8j5JjyQ50Z81789+4Is7OAipFgwQmHrL3aWW2F
OHlU9GFAlxVoFq53Qep2OCYDT94p128MxUOCKCkdcEtiWm7PTx7VFXSJ2A0wLklOZdlqz+S1xjWC
Fr/zbr4LCGRn0YSiTOXc4BmRP+WXi0nDvyNOJtMN8lxXnmmZCj9RXSTtOq87uJmh/+7NxHhSJZo0
nfkB0r0dr86jzhmV2AFUbCVfx6FKnuLYil/aIgQ1E81t9GTaiXHJFqf6Zo1LuQeRf/da8wP4rJQ1
aUiynqtlDBeALFlpOYHdYBlyBe7fLGf8ifOfuLck/w2WHuWXJomXPZ7K1pfmagKDRaAgA93bmeNd
qiUgtJ0AE9UpUDBxu5R2r58RX9HPk+umf3/85GyOJ+tsAGigqqx7PnPXom/WsolUui5np08GhM6B
bWSplR+r3nZ3Lv2tTSt1Rm1iMFhB6xqMZ7SILS2qE/CqOU9VGaLsSUv6oOXm8u/HU9scSmKfqXgR
6q3PR5oTNYxAtIJu1FWpLtIc0HmOL1A07ODjoba2Cy8JhQyJL0BM4HbV4rxvSEtcN0ASt5toa8TQ
uE1BbyOxe+u1nXoTum4UOnvNgY3lo8uKTwNaT7yk6wpSZYbKOGqVEpgjrlVlWfaPWCJEr/pscToL
ZfzdKJYCBXp8vDL0I224I7cThaxBpVJBz0Q1M/0URWN6X+F4+dnA7eccdmH2zczt6vf3DIMSmAF4
pkq2VqxDMMzS+hEHAoFLrD9G2vhYmXN7LFVe2Y8X8n1tSE4QzCXFSBhFeIvfTjCCeobHBzaw2jRg
/KaAPv4S4tL4lHZ582cGsO1fo0L1yre7vo1OGW4ISFJVRWz7Kjbz8bnr62lP1GVjJ1OqIotHRxQs
1xpNiBgGDQBbDYOoTPLvNiZHx7warW+Di+Lwxx/gXUzI/GnawRmQFal3VRNNXYQj/bGujVgEjltg
2+CNtQ8tbBf0SRPzjG97cVLUrj1GIZX/j4ff2s8gUEEokHvKKt3t55d3VL3olXMVlt7c5/nYfsWm
1wz9zBmzz0j16L+JteLsyBebZBd6BJfSukzkmGm/6ImpBPOcFV96MZlHljPEerkpu9fFMfq7FFgf
Yle7NdCNW4OhwUeQ9vLevREMfnlVc4P5YZKqBGVUGMd0TLLTRPf0j6G34BfZdXvJsjp6/fgLvwkd
rWJfHnOSUJDMsqih335i1QipWLRQy1NYsvpJ02vMu2buT/KbdDbuc4iwrXSy78Hb9NMyHZpIh6Q1
DfP0ZxzmiXv2ZprNyEQlJX7gI//Wb2sTOgd5Gv9pVA1u6s/jmMe/WyRlrchX3hpC/Pj1RRAuzeBO
lqUEMYrLd91cWGcbACI6VgTu5VIMl51vJZ/5X78VrUWai5SRJIxWXj633wpLCHXgjlACygkvOODY
x2rU3dc6SaZHL32arXsvzVD+7p/Nwdi5at8kt98NLn2GSFFAOK4flXQicocfp5CThmZ5GtN6qM+d
2VvfyaPdHjcYbYzOJt3Of7w8cbwAGL22vJpqlo2nCT7xS0cQbjvl4NILR4UKSxGYwD4osaW5wKrR
3DvkTK3Jt8ulmgjtcVg+GXNDpjvE1vQflIpJO6HpZv5d6sJ2z6Id871a0/oQyE9MkEdVBniL++5F
SamHum3Fr++SKF6w4gld81GUJi4ZUxVRPcTY3f1Ox1/R91ZXXibrDyy50SAF4EJStL9dXY/EHsNx
wwvGvpjDQ9Y5+R/4T2DIWc1u8joYg2LTBtIm0hRvgp2tF3AAk2mccYnW050SxPrqkx8C6y6gWUgm
g55a/Zo494Z6SYUXuPh8Z35d42o3VJl3mdwh8wc7c34PwkRuwoAossn+k26yyW6n32uiri019oJ5
yL3P0aK1P5NuWR6wipt3Du76AZND2baMo3Hvoqst5/7LTbdId8e0bcKghltEBp0vZoej92j8dJQk
3HtENkdz0AiRra73hI0mCpce0aYwcOpoecAlcPk09mZzXuxlTxJka/dyPoHuwaUjW1l9w1DDa61R
pjBYBC5TvWlVj2PcZKdyrjuK/L3ix0Of73RTtuZH80xy6iQTy1yVZ/NEyeJ+XMJgGrDJxnuUw3Eo
Y69/qZJs2Imi14pRb9uEw0kLHstO6u6r0UoL/oeJ+magL+ng+LM75/ZhGjvvm9qNBoxy8vMffSja
0m9TCSoSSlc8U/ivJZixTZ3zkALLRnvBaGyCCcWsd7oP74I2ub3k5UFsiBkdwcPt9mqNMEf7u/WC
Jm14jJZI/WPGKu6kap15jPKkAtJJiSOfVHoxLRAvTdjxc1cW2rWnDHraeTXkq7C+V+gVWGASASSS
od/+HK7KOQaf4AXTVKan1unDyzLYGo69mJzrox5ezawVBzWj6erl2XwelUo7VP38X4dK4DGslnYH
u7G1Y+TFAk8e/in79PYXGXE1tBg/ekDP4P/fJ2E2m1isqw1A2m4Jp50oenM4jGGk0CL/rH19qtEW
KCuOXgDyC/dBWhlXbAaqqxo31v/ysYnYpQIAZcx3PoQILaRqtgxhkKDHMx4qA1vlw+QM4XPkIKCJ
x64uvltJYzSnKB6Tr9gLexFIEtMYqYFrkXrS6rJwDonVRNbOd3jXDJQbk58F4NymioGK6O1391qH
BqsZcnZ4hGpE/usxOpJhTN9QvU5sf84T60evlfNnjWLc7M9VuizwypxC2/lOG0tCNA80lnuKt3Zd
0KDh3RpGRs871EKYJnU5XzodLduwBsfz8f7fHIpeL6ELRx8o3u2kTaRommII7WAgcNCZ7MNi6eIc
0un69PFI8v+0OmiACP//SPJ2/uVZgUTPm2lHTmCgr3MIm3w6eGM63Dm9M/gaekE767k1HnmRDrAQ
Sh4h2e14TmFmtsATJAC46t55CzJU3ZSa31FUnYOxjveEC9YwMHn3kgeRokjcxntCXivLw0oU2UGv
9Xbp81eNwqfZnaZn0mCjPSKRiEWX6rz0ZaSP9xrdJAt2qsObqgsDRCJsOOVvcBbpt48//cbDJ/NR
2gfyvqXcefspBk8LJ8cq7MDoRfkqwiFq/dFtlseyLrxHCaI7t23d7MENt1YAFVca1jai4hyu22FJ
W5TG0REeKlLLelooivp60o7PSYgH/WRN9vHjaW7sZVn1hBXJ1cJUV9NUuyRBNap1gxTyyHOOosWd
q5QzBW3V2XnF1pk3a00lh/iI6h9d33X8R6sX3d3JZTMveqygQG02vd+GWfvVqiSFfFJL67+yauPc
t13qvH4WRyLZiYm35guOHmFIJDEBn61OlA4kKbKilHJgElkwyZ1I+Q+sQuv45ogoif/x15XX3+r8
gj8htIAqwN29Bm/mqZPOA2DzIPLy9lWHSPjQYaW0UyffuoU5GdIIAMQRAeHq2Cq56Y5uDj3cUooU
1NPEMC0SUE1l4/g0etD3Wsc6NsifB7Hn0IppsEr/eKpbYRQVDQzTyCeRIVlDYPJUuNNMtySAA9mB
5e3t7GcbpnnjxyhGRRdEiMb4NIXojb9A+3bNC3p+l9lku52H2I5fxYQ8igEj50fb62m5s9HlRl4t
BZhHUI86DxVlFnnwfrlK4cRWnj4bTrBYc/bTEnP7aclqKNd60SCX6OD5/WMaoGP7bMZ6L9fd2HYG
qQ+0Sq4UnMhWK+QtbaOjsuIEbZQ0L95SuoGos/GOGoyyc8y2dgNVfbkdpDAVQIfbmdozno+ZQi9D
r1zvc6u3NcZGjq0g7+k67Z/ognmfkOEcfqZ5m34Shv5Sdom7s/M3J4wGt6yxEZKtP3cc95WCtQd+
amKxHksP1Ljqdu4R8aR2Z6iNK5NGCjAgPBbh6K5vajMWKMq6hceRLvRD65HhjWNRPQp0ij9XfbFn
Z7I1NaJeIk3AB7yTqyvaC81W63Xy2KGMcwpavQnAUq0/LeO8l+htrqVpSos8QDKY5a7aNC0mAUWd
s1uiydAeYgzvD9mIDj2odDy/u7Aik88rH6uDws8aZJYyeKn/fnyyN15CZgrdgDoeKdK6RjSUiED3
FQebo/qz7gr7jlOtUz6MCT6j2Djh0eN8+XjMrW8MrVzKEoBnpft3u4fdeJRd7coNljbXjnrstGdC
SWSmwnrPgXHrYpAMp7cGEXt/dTEgZqTUps7NmPbuQsfaDo17z+gAz6CBcSl7y7sfihi7WiQYdu6k
rVkSZUmFQ1mtXN8Kk1WGTVPRwNEao7sMnYqld2G3p46bfmcoc+P6w2aI7poUQKDzd/tBqb22vTfp
9IqQXvo7Fbn5XyWUPW7M1oSkcRLdWlrEyAPcjoLvmDdrduYSGdfONTQrQjrsVmmjV+POhLZ2Jde4
RDnTsaULdjsUEnAzlli9G8xCE61vR579LYFwnl/wAJDmrrkS6YcRpZjs8vHe3PyUEF45/Kg5UzW4
HTk2c3zXRybp2NB7UIHwshrNe6ssdgbauNgIl5CLphvF51wzXid3gVWeIoqVp012gcaYXxDv/t4A
wTygAaAFH89rY/EkIE5ylukNqaac9y8vZBv3jnCF7oAdU4pAzSv9EZZVc8ZJck9mZ2soKkqsnwzE
4OLdDrWIFC053VOClKDvMPIIBjUc+ydCG+Xv358VlzXHDPYOl9d6qKHEn9iIomsoQOyflKLOXL9e
hs49p0rk7kGOtmaGQCfUcpnPEFffzqxpHYPkBNshfY7sw2KY8ydXGctALRNjJ+zbHErCImixUJ1b
Y/1IkpYWHzhmBqHjPNMKuU+HtnqeI+HuFOTkr14FTxIgSmrtUJTDJuJ2VsUU4gNqxfE1s4zBCKou
6n6qgPviS6JmQ+mrkzI6P5amqvSd5ds4A0DGqF4jEsDjs74ia+TaMqulH7uY1fipaMLEkaXilJr2
HMZ/REPoquff3jEYGkqSOTg1esGrt0fprNCy24gOaT9Nlh/qofVHUuqReaCEXO8lfFufVjrOgGJk
vyB0e/tpM2/C2aUqlAANYOVIsWc4eT1avmnUPBuTScsKE86PJ7hxgUmlNmqdSLUhg7BaTXWetGrK
qelaVKnrUzsnRemHBoiPnZxga/GAipMRUB1637xv6wkqdFGFmIM4yT8uSjnLHXhxrus8HvPlZCtl
tBfnb5UUpDzuG85Q56VbzW5I0R4ADhIG+kgb6zgiP/izoGSbU12weZBi6OEjcDVzeIrHOAZgjFjt
s2qgEf8wcA/bQUorCAe3unSnnRbIGwl9fZAAGmFLYJMlOevrgT9STYE0T+DqKSlvWkyZdvGEm0Sn
BtXm9pI7LlssVEKVWLnQx4s1tcUlyZv+qRqnDkl1EB6ylyHORZRnjR/27jRdXA0lhmPPx/7qNIb2
vUtn+wnj6rA7WoqGXgkOx9lfvIhxeZwQHPw7HBCQOYhMre6FXVJNUY0RTF7EnRiiiegtmKKjLb8H
/H5DAa8/AHBI9jrgH7irq9VB73AZuwYjhBImafXQqPXyGllW8zCXRnJy21RF2I1eq+F7qHU/OH2W
/GPlNTHuWBsNuqI1yOOLUSnakxA2hsgC36ImWPJyKE8eG/vVgR/rHfq4Lj9XcKy9szZPWE/1c3WC
wzo8NJnXPiqwLvGDaKxhORVJy3mbbDfNePrc8b6b7PABJY2xfwnBHt+rfZpWfjZDfz59fBI3Dghd
OWCifA9KBGvPnqqrWgMqlrQrEtU9feqxflYaK28CkXhhccJJdFh+P3CSlAmOBrkwEHP5m3555kcn
acihEsYsC0XFmm8Bx5chzgrKEgyOi+Sc3eUnESnmngvGxosFE4c2EukEamhrXtIUd6idmV58jTAv
/GySjh4VXAt+2FGl7iSFW0ORsVB1kRyZdwA7W/rJOE2SXCvgbV8rNxGHepqTp1Fp5t+Pm6SOHFA2
LlTuEP32gwq7YYEnLbnORlH/QWg9SAvCLjqmRmK+fLxh3nxeV+eHuILGH0VheD9vVZhfVi/LAeLg
sBWD2Fuq4pjErmI8OFXr/AOO2z1rYVdiq6E6032cpHCPnHi+oicyf6p69Kg73Vye6yyuez/KdO1P
txYpnKXKaA+TCYh2jAr7tclN0RymwWs/wXnRnyesGv6JRuiVAM2U3PajrlfgGCrGMnyrp745As4l
xzeW6UgAVz8tUTdWvmX38QNq6X+5tKwyv0Dr9KCEHUaEtt5elagNpb/acsSvpQ4mmhrLAbq7eqIC
3F69hC4SYpdJGmg1l+NiDei/C2HE90tjNf/lmTU1xxD0UgbUF2S1nwraC0Wm5A+GKrQHdcybK7QW
/egl3AGI7hUDctxpqdGgapw/UpSAnpy8x3RaL5WLZw/tveLWynfDGYrqnHax8Tg1OhGGo1DCooYH
GEo3hnRvo8r4c72gPFcIGlFmRk5tFZ8W9piQWSJh2qrWXJ8d8NDexc5d/VuZoq0dGOakTk/4Ey0s
DKiwnWBnrasgK/DwnS2P2hRwN3tdYaCYJ2DNol3qIS16qLvO+Ct1BuOYUHA4m0VYHa14mA+N8H7O
Nd88qbFGGpG33fshMjdcfwgQSgjT4BJI33cVdgnqODBU1eQ64DFVXeYGQY5jzkaojgm2hSWVy378
oZhKe0lA0PNMlKbTH+ayj/RAd4VbH6uwTv7BTMf+H8p3tPmogoAal3z1VWqkxFRtKbImV86Pfu3d
tH6JFY+9yUf7/vEJ3yr58C5CEuKG9iiTr3Lohj+pG9EmV8skJEF3c7aqgxL303cri0v9fshQJDug
mQiEy0oyPfY1OtSvY5JHyj8f/5aNvcliAJyg1SXjxdXeZAxRAb2Or1ZDevqzzFpt+tym1igOWG8u
zdFc8jy6oJ5i/pdMeAzvPI8bl7gji19Y1EM1fMeEW4zEUNtWKEFL+eLUDLZ3b0neSrv04U7VVMYd
q91HPgpfAqUHCXdYrXCteWLWkXq+khzT1x/QlrD8qFHt525crPjq6HGhHbM6MfZkADYXnMYlPk20
3WSOdft+DBmNy9qSybDZdU8aXd2L5yEDOg+ieJnQ+CV40ZNDG5nxKfec9ICQzB5qeWulkaaSCvOS
nvSugwCJQM8FwLM57a1/+zitv4qx05RLVDhWeBxmS3SHYUhwWKBAZcY7+eVaeVDeQoAEoW7DnWXD
rQ9/Bu54rN0yvhKCgOldGs3uTkA4a0EnYxjsgzNblHPyTPEi33EyGgxuaJf9YSn05hvPspW+zM2S
qX4lwmm49LVZhYcQj936sCSVZx9UDzjgj4/Ph1yZ9aahggGEDOleAFZy//7yGNt5ZCdxbeBFOFrq
ZTCkTm5fz+hNgeJrHH8KhfL/ODuPHcmRJA0/EQFqcaUKlREpKmVdiJJOrZ3q6feL3stWVqITvcDM
HAY9w4wIp7nZb7/45Jv66JWAREbNxuQHQvS7cdEoV6VLdBf6aj1rfqlVeJa69XDBidL55FHXgvv+
03EjXIelqxT1PYRvLM4g2wqvNAypi8DbDCNYtbqPMvgEZwUnCVzdTZoNpxvYUY72J+ytD6ZUWDlX
GTtkZQbyd69Fu0DTrDcV3lwqCbTABZO4Jg/2XPHfW0X8N6i1VBjt71gJuQk5DVWa7CX+H18VXIV+
kRiy4YBSKgRn//uR+eiku4B6vOjX6CPvPaCROlPPokjCVLHUOm7UEn5lkq5DHTjc/L3vMZQLf8lc
43lYFCiOODGmAXLPxt1NLOh/KxBA7pB0dmaYmZqo9/VcqRig5piE74U5f1qfPjhy1AWayitK/beW
bHWdTCM1xtuLtqweisxMQez0JkyTpH6Ucr2YxYqrXirdi9NNRrh2uhMjflh27Swe13VYDm1r8LdN
dvcJkvFR7WSlDHWLX4/IhfdLxykZM8VARLK3ClfeNSTn0o1jQripmt+Vy7fyKtlKtfVnK4q7vG8+
k9F8xGFlcQBECzZF5XzPBallhuQWU5D9NAtzDBepV2e7L7TNT5alqvcNFhgPas+G/ZQ1M/kFxUBd
951KLZwoMYUHLXVa4yFBVI+WwnG+EhEFVzXFcqjyvW5Sy6CrpVcFXlOp9gn5nFD8xjJ6GbE0Z13f
bCOpjngayEdSrrdHNx28z3ghHx2B69iBwhdyFbuoPwvdNKZmU+E6uid+pNt7IhvnwKk1K/acTHy2
9PrwYYDr6IO4Fjl4fz5skFyUSb2Ckbgk2tzALyq8eO5TY8VnoIM5+u9v5AdX39WbxuF0Y3cFhezP
x0kVDKZYeFxZex3m9aZJzDOeISdAiCzwkASH2Zpbvxak85+M4h99Uo4NT77i+xTaPx9NDc1LLIY4
vRoGU2OS5CRGbPYTrDrjk2L+0aO4VuGyoDKhyXk3pFprozkAPywtl7kOraa2j+VCYI0zN8snqN+H
j4K6QkkFeP+LC+tabEN1WXJY9KnvQnVBDBnN7qTqvqfW3meulh9cU1eODlimfTVle986bHOWJJvX
AjK2wv6WXBFqnxAok6j71Dm409ofRDn0ud/pXXLqh1QTn5ygjz4wSKqpY59LB/de+U4ayFatZZ7s
iyrrXmrVLN2wUhYPhCPN0//HmfmHB2qwE0Zf+m48cDAUmhY27vth2dZzIWzzmNauE2Mr8+2/vxjw
ra5eDRTXv9CapiYTvdMrShvmpeseyvq27D0bEo+PtUlx6EviK/xC4uMbNGldfkYO+6AlpwIAUCH+
wq3hfS6Bjk7W8FrJyjIlxtFKPPsLyaxF6Fj4uaLcK/2sle0nXccHLR1MGku75tQji3iPT5a5lmwp
zOv9ior97CxzGSp6leMnWnWBGLd09+9f8gddDuQILlYAHeik71vIQWmvCmP0bcbqKFag/G/xl7JW
//u2CBNimJHUE2xF3s9ybSeNWZcgz/aiDi9NiUHQS8mq9gvahER7+PdP9cE7iZAFLgaYJlSg9zHs
faKnBmwGBrckdb5MbVdjfuzdACxaO6sFhNdcrsJVrEnEPTd8Uuv+PjikaAJtOtjAfqQZtMdEVMnK
Aod2rz1npVJM4bhtpA/ZpOH2kdWMBlRkJfny7x/7wwdfmXv0SVgiv/8xp7HJp2pjWdV5Thd59Wy3
fusWVmCu4xAZGI3vapm2nzRBfx+ha2gokicXAOcahPPnLcJ+ZSaakAsMryBIilD6wNSzxF4+87D4
u87xILj2eApc+51/Uqj+z7hTmwWtfw8TGbLt3IcZ7W2zaxZP/HAwhe3+c6GDOcQ55QZhwmKn+ufH
SjQFKwxvU/aK12tHA1XUbrFkGya19VkX9/dx5eVD0H7tItmIvd8RJ8IqCxWt5T4nmMcXttHki6+I
zW7wisJhJNAztK3+Sh7l6AMibOWNqjFuRv9+fP6uPcCA0CauC3GY9dY7baApk2yrBleHxje0PqtY
68WcOptAqUzey838j3a4DN3sX65yU+a7Dxh7BkGiopt7c49jcSd3WoLc0kf/nhIw1KRp61deu3mf
/KwffMhrlwW8hYGq9dd1jUtyxe01W3uNr3RifeMWeZBNFbnQrjma6a5rK0y6//2b/eDkYrmN8JVB
jzHvvd98bVpTVo+aue8W1cwCMFa6OrrvZvFtpJHNJ2/kPyLvP0dnWhHeEciY+PD9BVylm7OJSst4
3iC7Nqhzk+gPh3AObGmSPL0np2K6MapMu6UfvcqxPHv4qVr19pyNEPO8tCju07lw7iq912K9Nj4T
hX5QqRAaswLiB4DJ8n5u6pzaU2wzU/drXS5vOGDAByW/K38uFp0ImMmpG/LZVL1/+/cf4oNaxaaL
vSeZ8JyC963SlQxFAzao+01NitI31nWcjqmbl5/ZV39wzMAMrjcdznWQsd9Bl32GFxmfUt0jP1mj
osB7x9dTb8HvLjME0pRUrJ8csr8HCe462M3cOfTYFK0/C1bt2Zkz5q22l8PEriUrlwLft7QiM2LV
KpEGHZYvlU8T0DxuhpJ8Rrn8gIHLH4D1Ics1fty/KK6DkDhedjqpF95KiF4zLGvxVmFBUATTjBFN
zBTvyBCjgF6JUFyvcwCokuU7vS5HNVLnce4PiSjbx1la3jeEs4v+yXf0wcCOCBluDK0yC3DQvD+/
JEtZqja3LEzrDEdhyRTbpHb/rKam81lImyc2hzIamnVBOoITR00F+c8dF4MCVCCmR/4Fmv/nXzBW
wzhgm7ftZQ+Ty8+shM7OqLPmM6eLv7ypqK+8XjZKCjS9NEHvzuDAFzCIfln3LNzI7x4nHc9qhMS3
ytg6RpCRgR0lWUc+LjPDE3JocSm6ZQf9A9K/ytdjVEV2L+a+OOtrizEViTumtf/3N/KDU8tLgrYI
0gSn5/1o72r10kqTpajnpGpcj8twzI0G7EFp2u1Rxzv86I0kgpG+UH7y6A+qMmb9V39Ki9YUys2f
v4TMDWGUNmcBh7uFDN1ty/yiIU5+nQzrs77+g8rzTzIA4wwjN5Xv3cOaHgWxsa37zOuMnxaOhHkj
izDHZ9rvsoX/SMvmluv3oVnKL9Moo7VNDqu6HOptugEl8PXO81MridOqFPAN22giWWOTpj/PW0CY
+U21oj7y2hutrL4k+nqbLdYXb+xDtazOHgqsZXvbyObor+0D2VDEcfh5xRnvnaO5Sd8sHzuIXMYi
b6oq8Wt1+G4KUr9b1T7A2hz9oUkuWiFjRAx+rX8j1fRgpkpogVq4Y3u7rbAtcRxy1zxMB7lbpvbc
rzLSiT/0634m0cZ03rBe+sw854MdogZ0St0zSCiC6/Ou8hH/42ID7617RozVHyXTabdm2D+ijts3
hc1VkpreFz3rRFjT6sX03mXM2nPQ/vMozl8CUHW1Q7muVN+Vl5wY0HlhPwI3uzTcAC25CkOzSZtX
g/Tg7//+6nxwx9gmEBW9t+eSGvjuYRu/kmwIV97nPVJ9cE8z/ZabZu9hU25qP+DTfJYp8+ETAatg
i4EB8NQ/D7GdiTbrhX61hkzUItjmbTobg9veeyP3ql+YpvLZrfJBp0CDyJIDIjYLl784G3o+y8ys
uFS0LAkUDJ3Pma60T7jDe6Heyu3QlO5nUqGPKgPEGJYOyDWYJN99s43pYmDm8c1OxqBcZDJlXdAZ
Uv2mFOVndL8PPiArJ4QKjE9Xpsi779RNllXqc6Pty1H/UrEsSuFRFaOMBf3aEYYCBKHpM9DxA0Uv
owb2S+wcWB4h1vjzl6xX1q1Trmj7RZPqGNmNNjnBLNbWDe16LtLA0Uf8UKZtnKEeEevLBZLjlxCU
5trVgVKiBwu1tEjnT/pzVN3XHdK77hVVK5Yd1y8Er5/ruPR/5jyvBov2rNLe437W+VO9jOx3yn1j
yFC6zUm3hkurKrNfcwZ9e7FOYmseKzoLAMaI8A3iHNdYVfKg8d7K3H5TiZ3wlSk7Gsk8XZZ2DIXB
/n5QrSchnk2teG28gos43ZukJE+2s/pCbV4dLE8b6qJM5O/Wa7qgVxr1kFfqA4Gcl6yZonH46S7D
wRi0+4Fi2LbVDZMwEtk+Smf3h9WrXy2zpvGq1TWeazn7W799MdWqDa8DfFSVxamFGOJPc/5dqg2B
QGr/aIoyEoN1rxnZrqrK3wpBA/5aYyVCiBBJX+l6kxbesVzre3jpld9q45laHi72dgQLvLGyOqpL
VBKteuM1w+s2OvdkHMSm3sdQx6sAYUzqW4DOVPEOVmlSUyC3tj4JC/eKtcQHRhVGtOlahEckYa/N
l21r7lej+DowQYxNc5gsjCwIvxvzNayt19Qt9/g2d77ise9MzBexLGfCt++zRN7V8AeK7grBqizQ
Ru3ZGQYZZcl8sd0Be9X8CbXnG8vLqNDBSbxqD/yd+dRY3J1yM6LyHRQ1C/M1NfZWar7ge4WddGMo
vqlvUVa2DaLzFK80JZ4N9SKLootKbh+Au+kBuLQL1tJ5mFQkrD2klrjmDrikqhOWRnav4Rm8Y/N7
PdkewVF1cexMYuemdYtL8hx2jcPo7Toz67D0VSrWSU3ZAUhtbQ86ian+eM0P3/DHvSv68avmZq9m
s9yVpF2v/Xypm41bPFdWznHd+4b0TkABYQNSEsNRE2GKN7uvWOlRr1Phs4cb49rOt8DQy6tsgZ2D
jiwQ+O/3lk5IMyDm4MH3qir2TVY2e7w98BKz1N/b5IQo794St3ka856zr95vowg0xNi2PR3d3uN0
lE1AmAa9rmoHU+q1fE9JVBerHWUNJq1r/1Qa4mERMgszpgVfZBWdGMsiP6m3dVcNq+Wv43IxCpLL
aNZGlP6lFpR2/2LNQzwvzY6BdnqYzU7ETU1/jZXNjxnlB08xszjx1Ouhgjc5u/mu71Q9MIz10rNS
JLz7uPV2+Vi52zfhVKU/5h0UEzxTQlXokWcsSyBXUUI5FbNfJmPlb6TEDYkSOb2x0uCyykwd97B4
hP2y67rH79uLKke7slRHBQfGVvBH8ytWjJuqlN2NYV3Rsi2pQtg96ilRevuibTp01GLTQ5ymQ4Fr
Ubyq6ra3WjI3GhOvJEHcht+uyhCysSrj632092CK+Gvfj0HvrN/VZsrhK3DgHXe+06rstTG129Qd
j5ZWhbjTcVnq/BcKBqwlU7eBYp60Ap/o0WcLZgtqo3WAHwrTpVace81kIJmxg4qWxS2gvosnOKtZ
uLhrG+RSfDEVh52/fcj5i81u+V1m6b1Lur2O6iAwa+NHq+sHs7NwnDU1O3Jb44fIy/GQ1q0eEUWR
hki7XJ8R8tEsNQRlc5buila9k3nS7p1ZnQKtHbYL/uV5oK5VLBvtvmryg2Ppv1nGXmwvz31Nq37i
dx7i1nW/NfJGFNoJWyfcLDLLDFRFqUN4b6d1Im22Iw3IKOugKPDwWOECJ1V+w9k8E/WaB3B5JGEv
xiWzS9UvO8f0pxEt8qzyzdUQ9qi7P+q2EFEi85fBIgGlHe6TwXj0llw9uLUIJptgM7fhBtW7sOLh
vk71T7WuCtt+sANDuPgYmCrkujzjXHBfmKUjI6to3LNttXt8NYNNmFE+ZEfITlOkeXPMTucEB/JH
Oa5Qu62D0U1FyCT3c3SmHUy5HSRPGThFAvEPX+ADZnwsR5Xm+5DkXBTJrrRLzILy1h/6AksKkd93
KXOwl5zrdQnbZInavrtz6+57flVLbdOdYSSpP7Tym2njZIE4Bp7Z9D2Z8kcvn770mDYdB9dJEebZ
dWgow+MCV3BXuBmm9ibFx3Rqvur01BbKfZnA67K3rxpOHSwyKGTjlpy2RXxzuvZY52I41o75UhPQ
Hq64TwWbl9RxmcA/1uqhJ+Yu1fdma91daVCogm4y4b1UrsPa0gtB4g8LhwMP7ewbhJ6UsIPuLs3W
yOibL66x7rkC9r2t3xm9+UIGx505rhdeyldv0N8mR3tsZJX78NJu+qw/i61+GBuNpAyrjEsrO82t
foclyouUQzQqA2ykdmwobumN1y6Gj87GvNpHxbo+79jhuv5IoHVEBkMWL079kFVD3JfOz5Rk89Cy
BJ5TxeATp/qwDN4Sywkae9GdbHc8lWnvBnI23UDrte/bqj5LU7/QKna+utZLmLv2q1qYj0oj+nDS
eM036cwEHWBYYLYmxQFIMwQ39g5gEEbQbGsWlGOWvlr1bPh0kUiiJzJLm8JBQlkBQXppS1xU48lg
Qy50ydul0on7NggkQ7oxBZbILEzpVrEzi0TEDOpTDIM6fdOrxvSt3E2O6VKjIDDMeJkzzVetDQMO
W3vUnLTdudNC6MHMGtKtDTc2c4piPdX4zeruz5LpzFdI+fQJKolVLBbDzc4QRyVEpQztciq7YfSd
hOwwHysGTCD0ZQ08koeYcNw7rR7d2K7aZxpOEWHE+qg3w7PeCwP/3X70O4/DglfCS+Yst/rQ3v+z
EOE43uZDIf3eKOwgMQbd17KNaal2YNp2CKFbBYIV4JzJ2mTUzj2+gVilpadRVW6MVn2Z4K0g7tZu
GvCikFF+CyElnXt2g4VjXrrOutP0/LVzt7O9KSf8Tm8HMV6E2l4UodzabXvHPSb9YWwf825ZgMy0
iJHtm5jEblOzXebOno+BM0SnyZSnQda37G9iPZ1zf7KuaeFrEztKu0ski+a+HJ7tKvlJR6NFQrW+
dUbzYOX9jePmL1IpL9Pc3rpr82Yn+iHrtV99mxyLrPzVe7Q+ykB6F0YUdlXtWiFiKLhnDFIJ3PYQ
OBV9/0Y9+mVcvfANb32mDc8CUm2nYKzHY9FhGbRp2vPGH1WnS+k7Y0W3mfAPGdaSUrznr8Lsvq9p
xk+KS1OR5jtRLL8kYVeBruVLbGxEF2tOFWBedixc90FfvFOiTb9Ymc9RMafqRbfnKkhM+Za6kkOg
plUk0+UsZIeTwZq+akmloZsw4y5tLYqPXcTuZHMZeXrQ2nK/0iBPmDfO5VL7St040A2MKlp1gubx
Vx4PODB8W73sZ9fND2MNT8XohR3WmfY0Sc8KrwfWdxfe2mFFDjXBbjM0hVJeD1M4TOwrumYrQtrI
t0QWwteM9gbS/z0T+0O/updO6a9Fw/mqOpUMAITUvSjnQ7t1edRW+RSSbLWvjPWYNnrCD+8ckPlc
KYEPTjcbod0nwp/TfI+H4yH3Zo5ut47BSKZO7KzJHFGK6p0oGzuwlOTHZAu+pGR14QgXz4Rc3tlV
eqCQx502XIZF+008huN7KLhxpCnyc+poP8EtvH2byc4ne92I29VwQ2sjeax0tMNWoFOYBaIww5Lo
iQgODedBxPwSk2935bPl1BOg9oRDajt4/jgasz+ZWJgUhnLpbe/NK5WXtve+CLnAELLkTif+HazU
JCPc1Q59P78ky9RfRFFizw6gEKpbflGqgjY0/9VX85NSkOhHxJFBMXKPNqR3XWOwGfvmpdGsNEgm
W8YQkqqAu2y6tbVJCWy71HYjGRlEiQ2xYTb2TsnM282u89CebO2s4z7tj0YP+73Bf6X2iGRI6H+s
+U2FHhd7ebKbWrlGTZlX0JTmp7p0oaSy5ghW2p+hUH/PeOe9QrwgFq17qG2d5OiiuJMOGA99L1UN
FwKjvBn79MHanLA3tDsxkglKCqovavd58eQOLpfh25j4+3yUKlgGxH1VkhJIXNnnrmIr5zbkVw3u
De7cX1NXC4ThMPVI7CIsJX/FiuguxxcXkz8Tqz1hq1Gj1hrwme1wOpgWnIlLwEFw1/uKObgXw16r
aFhzhyzYkdltmV2cvDw3eSk7W7vDQNUMsiEVx3VxxR7CYnHUjLH9ama8VDcKl5UXNA1CSLHYeigR
8aPc039thfMzIxk3zqqk3o24mVw8s1dehNLq4TZL9V4jA/m1Nvt5BwNQ32FKuUW5ez32o+7sDHtY
Ipmv0ynxKtQTeqVp52VeMmYuzZ3qYGYaue09CxaYA0HZd+Xihuko57d01DuMgDupBBtJSJafZ+V4
btMEz5N2mu4nezCa28Ve6N9LXZ/utEkfblWrETupiV8W/x9BUY7bU0UW7S1s3PSLZQ1lIBjUvxq5
wrgI4WYi6nCTQZl0LI5Yp+2M2p73ujuOcaMk2V0mUzKYMqverWy9dmDJOl+4sB96CGOxUa9uWIq8
OppuooJzazZhvuTbmb3w4tSbhwhx96O1ioK2PwFq1UV2BEZOfxv6WF7sSk6PWn01qy+ZmffIlIfb
1VvnqK97BFvZ4jgMNspyxu7NCjLWHtE0eq9QLnOS1orl2KqNHs3kF9/z7zJE9V8/WkPSxkZq95kv
N6WOdAR5e71Tk0hXBcZwiKn2a6VoAUGT1YFLV9AaCCtaU9uK+lGSE56Ct8qBEouRbxapq/fNZMg9
OKsnQ7fukQVPxYSxaNv5M3KOPbOyHWBinx+H1CWXCiXLwzYQh1QOTYlb1tjFMN6nHaI+OxxMxfJL
6bk7tTUJyGMef169bogljffdwELnUAvDjbKlng4lUH9oUhuPWqe3Yd+UTsh417ykEHhojWyEybXS
3KdFxh+z2YAU+uAYBwWO/J3jpENgd9N4khBR47FRsxu5CPPgze1w/aj2HW6KbheM6PeCpQaF2EZp
ouu0S8ajXHZvW5aaMUB8fs7cqdxh6zKPXDfUfTI3kqhxlzQqjKkIBgPMq60HQihIQCakpKbXqYFt
3rwkL+DjV+aBlA4ldgZleJ61RXzNxo5VwWBbS4RCqYqLWVtPstPB55P8SPJQaC2K5o/ZRn/VJfeU
vtCrzHBTMH9U1i/5WB1mD4dRu5hv6Sa+u3r3BE790nYd7X954ckv9rz97ix5P6zaFqmJ+6xs6I4U
98QC66odZ3AZqulFyfWnBes/H+T5AaTvuXa9MTAG8WTOdtzMyj1zCMADL3p25bf3iu4PvFBIperf
9kStzozYSvJflqs84pnyvOX5UevbO7jlYLvyR49wcS67u3XwQjLr0jgfGcmIK6nDdmmNaCqbJ32D
HFFWWDfpd8SgxrZNpygqL0ry1g6x4YsdOtdgcoqvZZWE6jyVYdVqN4w+t5Oo30otvXRFd7Bn5Zbs
60d1RG0l+b/3xZRSgjitytKxAVlOy2bucTXa6aPWBN3m6GFmu0/Kpnd+32iHJLGPq1092mMTiQxA
YPrH5TM5mb0+0vlk+8zofjkqkwsbVH/mD+82fQnGzfrWu/VlhXCAm6brC6vuAnXmmuyR5tKWpt6K
bFfTk69inqcWyAeLwbyEEaJL79kr1LPoAQ0TE03jvLyUlbMEnjdDwiu2wzbogWpU+y4bfjVC7vDf
uulnS4syXQXdmUkMX51HEsqeHWOhGZagLmKJEss5q/p844gmyobhmzZpaEMyJoV65bwKx/7lbvPJ
aGa2qsweVg+S0ZhK6yeF9tBgGc56+omwoZ9eZRykXM69ZHbYzLuU2ZHLKIUbpPEZa7fEW91wrgNP
9sNuxuakNl0bd2b9iB4J2gDS/kNrtnhQMnEGSJ+KPZ4sX4mCTfmO87gYNtjHHbOwEk/WELdtcwc3
J/OdddSDuVHOWOQTgJG7Udo5x94wj8pk7VeP+RFScYCzji+FIBBQD2zJKGKKBFAMO2TuEvBKfJsC
4TlTVEzVvtq0OC2WkCDBszF2R11wiaMm9ZdEO7W8GfT2M3I9hohl816rbolqdY5dI3vpZ/VR9Okb
MUS5D3FyN1tDlK4KIJxR7Go29T77pCaQaY23qDfcj5UeYlLNBMj8O2b1jbLYKKTLhiG1iDxp3W80
B7LpIskFMlRdNJoi86s0q4KV8FSq7fQKVHYLKzuqxi1MMyAB3L5/uFbxJfGGR0exsTRwI3vWXnRH
/lQX9SiVLiBi5LJBcsZY58FdyniqqZQpmyf+3vmLlc84KK3Cz1Pl5EwuFLdJq+PBNgGf1Q0sx/gq
xHoHj+ik5uZNk+nRJMs7Q03OQ6s+KZSSvNTul2QJ1tk9W2nzrVPznVt1azRaq0bJQv9vm1hnK9c7
SbjVyxVcWb0eL+/MCmSfBNJrf/SFGxuZfrsmznct6aM+K3NG/+3sMhDsSotXqi2Rkm2Td9tW9VfD
FZzxpdoCN+/vVgyT/MWZOvCegvaMl73q+3tFJdNYyvOI3o/i3k0XPMzusQnGqLmfUt9W559sm0SA
ZfqdnhV96DpVuh/mYQ1BeY9Yn0Vts34vU/O1zUoZmnKuUIEWQyBqpyXJNrEvXS3KfbGK22b2XlxP
+baOVrRUykvvKi9lUsbSE0toZ/T3I+hj3blnXa9tv9OsX1dBFdi7WYd22X9t0/4wG7kItr72Tuk/
ymZS1ACOVy8oFGKGhCFt+let5gQPati6vRLIwogbwf4facKDavJBS4qt0Z6SlHQiRf1dgCn71ugQ
ytr+rucmFtPwpKpq3HpI8z1UtmoKDDB+U0bqZNrcldnQ++5I6iJAX8Rq4DZT0jVqt+wmc9I+SKQT
qHUST5k4lqb2W68MRqp1O7ZldktO6N5Okh9JWwxhs253mZudJ005Wl0Su31axYIprMq9A83pN09s
oVcP/lh4vrK1gY3odlw3xvblpRirk+etlOQmwgbsVHfKSBh2e6t5Ce0W8t4yj2Gl84aZbPH0vQqt
D9JMBF2Mf9g46cnVeLEZI/IpH9LrnSWAeUzlMLXWodrS46Q3sWWMketYP60UY4IOk89JrXZyrMMF
UFz2l1HIu7zSbthK/yLX7VeqkiOtuVU4ayJuVbmvMfEufIvkXUr1V4IdIrcuf2DNPe823TpKPc1D
sVkIKLhsS2IN2Wnsx9m+xdYLZ47RfkQJwSSZbDfamp8JON05/M29M1DUrex1LUkJKlSWJlij/mZR
uhuM4lQxKuZMLmNTnDKzlb4tZz2sthL8fNACz6zOSuOlIEnNDYJrX+tmerFWDjHscrEvUxI820QO
hwmjFbvcQgGdNSq24hbXs/2WUCVyU39JDF45le6kdXLatu7L7ORnbU2eQehjhtvvIu+PfZ961N3y
lzlkl4LBi3s6BLSJPEW7yaRKWdwAb3JcVQ0LvDp5xt80cITJBgsedrV8n3QgKqVV6DWgCJTGLjeN
WzNLblWnv/Gs+mwvtvYgOZZ1MYbD8DJv3Y2ZGYE2qaSmfVF75UktbEyF1+OqF5HJvLQ17LXStoim
xnmpuw5AqMxvhzLlzLA68IzQK6Z9Tu/ndTLasE8gRfQ4zvJV2sCY6vzQJiZ2C3glT90BMs7iT6r5
anb8r+tKhL14Sihaqt09Dqv6kDkd9PxU7FS7pwop8abDRyHHts6XB27bh6Rc3ywvOQA6xtMCPpDl
T6PZEkmFUSaUzcHRdhoisaVo8DssP3Ht+GDr7mGQf+UOujpUnnfbaFWYqvSUwtlX85zu3ZEVIjEA
fuJlebR0hvGJFPXv5bd+tV+FqALpnjXku8fVPSFh7pI4hABoXKBmBQElaNreIuAc+4L0E8rE35/u
umdH0wP5DqO+9y5TetGRPy3L4qAp5hT0jf6jmEflVdnUIaw1M4n/K2mCx12pBExr6KXey5v1TCgK
iEhxoB3BZKRg9XCaDZtNXStZBaUsqf7zA23cPPA3hed4Jb+/22bPap8uzgL676hrEaH0qzBOb0Bs
w3Fp2QYlG5rTT0hmH/DcmG244ukGVCjZ6jv2cp/Va+/AbTsQ8qT0e88t2G+gDaXEppYqlVg1RDlF
mHp1t60nK+cGK0jSeDUoX59ac17JBH8u9A0yqUnVxIvHwvXjHdEKRWNJxAseQ8RhjtVRaxV3vskw
UerBKSHIC+tGlbYFtJlnTT76BIgzrq+JN/4PZWe2HDevZelXOfHf8xTnoaJORXTOs5SZkiX7hmF5
4DzPfKN+jn6x/gipLFvy+d19wyCADTAlkiCw91prpxD/Y17Occzr7g8w/d/AhrgrFhA8pAdgJL0V
Uos6YqXEMbsNPqhk2dp1Vs1GEJQEmaXk0e3APcGVc45VgY8xx+O2irWy+pQgYvMHWY334LDpl4B1
gPIBJtZ48w+SlChHllWZsjPmOqBkU252XZ5rfxL8e5ebBLiRjmY/2A92GGDa3yClYl0ba3wuHXJn
ZKgY0DaogwifT5/ddgl+ZklSl8loIIph3uh8LoocJ6zdFZvYVnZqJUur0lcehzT5nMWxc2ia6P8b
0wQPjQRPyO8DzHuHXC5GqQvUxgUmV9ugXqTSLWqgP4MtrUt2xM2c3UfzJ9TWewwiT+XEoZykxFHW
ewOG8TLmdW5Ot0kbPfDWNnGbigi/Mn6qkyIMWAUGmrSQRs3DM2B7+R9Aqe9nQAPCjwkGEjQXqKo3
d9/pJT1IrKyf2LPjXWM1/mOppjAuZaP4jDpG8wex+mm8X19HyH7gaqCnQGt+J6jph8rgGXZvbEvW
HJvOIIBGUsFinnuyTu7E/iGPgj9l3vwNGPXXi77BP8qmkViDEvPkWal90+RhsDR6UixIQYgMky1Z
q6zX9TnAn5NmkwfRRzMLnhfuXqeTWT8Zknm0c3VgYeIHc72Xvv79NP2bV/Dnf4r5ltgO8glZwKjb
VK4ZrryxbfG5EzX+w2Xef1whCbOXnURyeOLeIstiva19KG/DpoyYbRIQoUciuTapvcrwD9/x9081
SD0SkKAxxafAfgsPxH3chFmQ5mzWTKVa5AX88kViBf6w0uQgc8GetsUxZAEYz3yt9/0/PNbv/1TE
PmHr6oJdpjpv5hpJcRKIc062KeE8ILDOpstL+mE5Ror0h2/sby6lgp9jcwCJDbmOqf0nxBhUBWJZ
JLJlX6KRQiMqQhOYwGCPOsENST///aPy7n0FZAonEWwHesose99cDa4l8X0EfjZJDPd5ppuZ8eCy
7SCOYaNmvqnMWvrTKundzUQunGvZEyGSZeDbL0Tc9xapqjp3rRQEYGcla1qCPLgGWRCyuLp4Va+S
MSrqECSyir76Exny3X94mp5YvoBUnD4g9pubORBrgyop6ytTy7NlE7MtVny9wu2jx4u///e+vxRr
JWRAYedM0PW3DNO44VZDcNBXuu2TSD6r/fvQbKPv3En5D4/ouzvJykyGUc595KkBkv/rc1MRN+s7
QO0rryRZc4uvfpXojQ5Gqqj2Otkl/rDkePencePIJYisPsrvyC+8mekJ8UxqD4638pteAtOAKLo2
lDjQ+Vz/4ZVQpxXez7O8BWwHqV0FXQKVlIlv151oJWSOFFv4HMOC3Wm8bUrzortBz7QGVEnruz1y
udWC7bs/r438rgrdk4wfJUMGmGVEOGvkatuA2qitYkF2zJT01OPB84p1lTu7AYgkCXHz5d/ffAEh
fvezoS2AC4XHAgT011uiq1Jcx66abJRI3YZRc2AFd41lGYyMZQUzv0b+qQviTxKieUsL+cTAae15
oVe7OAsBMBRs6F3T2FVWtDBJRD7isSfWIY/EP1BelaTs4CvjRmEjTSLCoxmaey2wngZHI65EuDQz
9I1jJIcmlw5ccA+7mPx0hrzrquLGhMTSESSek38mm8W2ifyIWgeLYmDWKQ2TwGd8IEED+SvUW6ME
ZRYTZSH2rY/zrJT2EYIpIC60776r6Kcc6seCEKa+yImkFAHxHL1N72IzP5On4Czncjdz+sg5qEF/
k2vyg+IjX6Z3lbJWQ8AOY2J9TxzEOBp7nPkey2RtUA8eep2pW1/yZNj4asfM61QFfzw+hChshxmh
/WxV9d1T6bgHvxw+Fqo9j8fso1blC/YlK7Xq962WHsELrMA9HTPNv5Fc/Hdy4C+TwrkpC+McyAph
TLyF8Z9yR79bKfCsgmaH4gkfBBziWxaraaH2gDB1TUiPiEodKBcUqT4Dn73XmeTn4FSatT6a+17P
yJ1mbWAnrhQcwqj8f/HGEkiT3aHcVUN5+/tn8x1oevplbKeY53CbwzN4M11YZRuWSWDX69SptaWm
gbeN5GahauiX4mu8g9d0Skzp5HvdoVHA9tlNvmuzKv3Dl/3tNEKY1wYzjhaoxirCeJvEEVwcSVL9
ftznigc0cCZ1lU5kZdoL3iNKmL+kkfiPL/1/et9ww+MlztLqv/+L8pcsHwiB+vWb4n8fgy8lepDf
6/+auv0w+7XTf9/k39JrXX77Vh8/528tf+nI+C/XX3yuP/9SWKY1cpjn5ls5XL5VTVyLi/BLJ8v/
18Z/fBOj3A35t3/99SWjkFLz10v19uu//gJnO02K//Hz6C/Np88Jvf5X8n/+N9GOz//4+i3+x7Up
f9P52+eq/tdfQJr+STJlPov8h3UYvCo7iO6baLKVf+K7wW1D+g3o4DzYf/2DJCK1/6+/FPWf+Dww
n1hz0BE1elVZMzVJhvFPRWUONG1o7DLLDfOv//mdv9yv1/v3j7RJyD+W1tW//kKO59evga4jbCfU
tVgQ8sy8/RrIjuX6YRiRWSf0+QLojnfM3NE7dplSHeQQXzA1r4eI8NJPRUktq4Ma7kQ14cUqGIOL
HmbGTRehFpTo+vBYmaq7tNLYWYNtHh5D0z5khupfhRn5twhWT/VuUmmzQgo66VoPEsn3NN+4gsVE
gHbs6pUh1cY18zrnAMj2k+85JB6P1XCvdU568ztb1uzuvq73+PNBcg5l8qUvpUNuSz4OUFNZ9VEw
bBsw6xdPBarxw4LHLnjwvdp5+TFJmtnXMOwL41jHq2rUk42KZOSKP61+zPpk6eCoegLm7aKaq0RH
s9ZqABAxrLjG8p9Ybd8Eugc+Ru7GTZ2E/75nWKXeEg04c56Fw8pAbP8r680vkPnKe1R0AOkTmtkB
nupPYajFi4HEhZ8STMldYn6Va/sL08+LqSqZzhy3thkdk6D+NvRevR+VemMXuX6KLVc7JWrmE6eA
JDOrWrVZiUpzahY2Y61V+8JvN6JeMUf91Ggu/vbEAQozZE4tXYd2yC+6RwgTfy95AhILB3QKRwR0
Rwlu264urd8lu8SGNi6KZBWoL3GVEvgr9Z97MA3lt82U78OawzPcws2qbsTBMHN/EWRlsqz75qWu
nM6sqUFp4peGNK16Y/ZaCeW0ugmhCe6rbDynVmoQZIHrAdohvYJWfYqqMnhqMwBGTjXW5z4x6n2S
kgokV2z/SdcOmlO5nzLFf+nYxlJyzQrrSbQXXfLS0ZeaZgYIhQzECqE9dXqYJ28FkaR23JW50z/G
EiuVJnuQgKgdhBUEuuGx/2E19imqcNnQrZzR6IlNNNay8H1/IYrigLRBdSQh88pF1opMLZg91yfV
p4LVzS5225d60R0/ogeV/H9sQ94v0R3YZr9uUkKVntpVN8F0qCJyPbD0/kY+v+qmhbN1I85+1Asr
Yf9rvTANc6JAP82nL/PUz/MSOgq/zkumTpSMTz1zEiRwPC9vtt3RUCdRWSjhbnDbzl15g5HsNb9C
A3rM2wc/JDkPsg/eOvG09iHR2fpYhZkdRWvgs+LRUv2+6SzpRgdHIKojppWN09fqIpK7EFCTXu29
nGAuiBFi5pxlCQCT5zPSYp/1gVBGndMB76+5jFApOYtDU1nQLkMAEcGPutBsEL/09JuaoNg5crto
r6jZHMD4YzdY+ccR+AWeDTIKWChSfizLK34P7zHy1B4RiXiCFe+4LWEPLiUmdORo1ZRCFngwKMwl
4GvvGCmBfxRnEFi85zNRF7slYHL8BQRJ/AlOAzzHgcV6Yn1L4sXeSL5YQAqytn0qVLdEp9IPSKOL
gdkUa3g0d4bmZXPFw+9XZi1qRNPBBbVGYjPe5Vng18GudbRlgi7sNW+ZNAzJG7a+37TXZlT6nTfC
iIrQOsjnhlJtvdEqbiQE7K55H0PqTt1s6Vo+xpI93pYu4A9h+2aoEhnTpRpo4Z78duOyA3lxIX28
PSfEk3zIwfPMgO93nxKjuUdTPP+WkwAl7NMMJGMNDtcIEMx21R2U7fBLRSqtWSCl/SN6RaAijRH6
Fi5acVDZkO+kPv0gSnGSKqQmBKhkuDBSMjf64oMtnhWJHd8H+eAvB5tQgBkhiIODDJTOEKWnEnYC
gFBtpwfNsEcw4uUwwHKZZ4Htzp8beg1mjTgd05h8GUa090MQ7uKQGO3nse+RikXn3lzovl8e+jhd
iEatzx8NtfG2ojR0UGIQORyWlVNV86xpM2M99W+mSGmaQo2QVchOXiH5+nxM6zt4E8McZKn20TbD
mzjx9O9DUc/hpWhfrDproe5W/R3z+q09aOYuiQg6OoWhrAw9s46VM1jHYjqIs3wspa0UBQc/cKzj
q4U4E3WifzIOEGmnXu60Ffz7ieF5K/zTPpCVj6qQRQrFNzCLE2f6131gEfs55OEh3tkT9rwH1EzS
Yg4aIdi5ZETqwgOA81wnGkTRl2EjVZ1itpegtu7FisMczUXeKOU9uE7zCGhcnsl2tPKHQbuESpau
UieMdyDV6nPgjwPLFChLad1tO8OVHnoLaQKe9MaPigc9YanCjB4Eo7xLgjRYOL5H6NnvmgPfYHWZ
5WG7Q7/dvzjhiNa/kbZPcVs/8rVnY6dZ+DtDMif1tmQ/ZLmyHlvUlrWArJ0kWiyPoeo81IPv3wEa
9e70KFq1VQnpYSq1haXO4YeXG4gDWBQjwmJaEM9Fhz4I0lsjUeagp3yk6+HKeHGqruI4ARZELuWk
ssL7HOXWi28Ec+QGontRVcaPQPr1q6ghS9kO9El9K5oyw/6Knnd1FG1EYOyZlhvKLlWb8L40VKSp
Wi3fiFa96IylbKMv2IWrwJOVmQUx4QTizXs5ZYXaPreQpic7KempGGuTzXZoZNu0hFoaBkbL8r93
T+TnfDmMuhZvNXK2v9Z3LEbXSkbGKckmuC8No3yoI+ACihQpKzd15IOqpc5WkcmJc9AGMJ9q4Z/E
fI2KgLEFP1GgG8YsL6b1QhmHpdlEzuJ15occSd5fE2BOkWSfTWOcdMiNtJ5Ji9SCQzLJ5KHnkdjn
RBqrTdQTUonMT6XDhLrqAwhSalM5CL2E48lIZBgUTTUuwRu7DwQnD5KXhF9zP/3i8s24C0q+crJS
6gsrLFN7O6rxU+vY2aYK/LvCarUH1SFjYJ4W6NUXjvZA9goi33mer9rSesg1NeWT1FZ70KD5Q+Ma
Oz+Py4sUpvrVK+2lqEY7yd0p0nemcoi+/mA96qZ0qYm9fVcmmJxZKV8DWctmiWfl92HktLOid+6U
ZqzQ5Y+qZVEDj9OHDDS0uLWiJXfA+/Akwidlplzn05bi9RBNmwpRDEHFNcC99x1gpqOoT30FSC6L
4VWqV0+daTefh6h4gmXUfp5qpKxpfj15b5OCQb2RGvKOuTrYwdsYxQFSsme9qe3IZB92xHfZyMjc
kEUEQm0+mGqvbh0Fhn6a6PsSILPljnylg3ItAbhZyTmIcrNXgQF4ysegsqD9eqVxUF0vuIMscnDq
Qf4oDRmo+9CtN6LYykeJP/8csxDf94VV7wiWf2SCCUiRPCTrSiVttR9V1vrvZ0l0yd8un6YIL2sn
tP+QT2bG/HWWDNWhLfTB9nf90Ec78uTw5SRBFMRERbKZJlFvX0AKiA88gyHgH88GIVGyM5DGb+TI
2rlF4H60pEQCADl2NyQ0aLa6W9jrJHX1czrl6Biszn5San8uOo2u8aQUafzBjuSWJA2AODvfdPZZ
QjbLvjVg2sAfzh0jvGygIYXPp7Xiyju584OZaIkA5Z0hMPiRa6KMysUG76usQlZxpDI+G12tz4IU
SZMNOUlQwVbuFXhtF1TJ64tmu/ZClSB2ibosL+xbHx0VViKrNuq9i+bL6r1l2Cv22NLZDfLwFi7c
GRcb63UFxrFp+c4exLfzAPdELcijpQEC04rxrs8HfYXed7kzuz6+yV2Wa5qvKwtF8nALaqTd2vRG
uolSO/vecoIbJfsuR/mmczP/zshxRwILk++a2jz3ujN+7tg5Mmkn3Ykdl3wy1AHiadyOn1PLudCx
udMGn1wFXaRurMqu8KfJHijmvD/qhtQdx6JchXkWHUgKOa7tBjKxohr9SS6qHlJjIT0ogXdn6LHO
fTLsG/bRK0hpiYej019JYa0wVXlsNP2FOW00e27MrKvU6q5pCbnlNr6pQW3u//BckuD+jcOB7zeZ
NIBY4MIlovvuyTSjZkhsp3dYIjrqPsx8I7/v/OiDN8baib3ApGsS1wsxvaV8D+e8wOlOTG+Zlu/q
wrAn0KN7HnXlJKxeOwmrQcYPKzrlreVtswKNlHjmpKl/aMqeBU0YpXCQWImFnWUd/emAkH4zzuIx
qLeJGt8+F0VLVnrtOBN98GjE6+eyaArMsj5MqDFW3tcJMvDQxnm37B01OgCOSY5aNCWWJDfCo18Y
B69prK+GUT+b6nHbLau2/tnU693FswfEGNFg/mmiej612mvtBdFByZwAovM0iYppDNR+sMYvCGCs
jD7XRaDukeetL0jYDKfQGRHKpCQONczXlemQESNp+pc6zUk+Q8RV9qLK/qUTSS2ULXnkAOkVhb+R
rdydlbBDzrISVudJZnyDr8NlM5R0/vy1LJqHHzaiX5y27YvNT+N0Je4ESZYPtuV90GpYHW7T81+J
Rndexu3wCQnce2OqV3L0bXoplG+GJjQJR4zORtxxYtZXKHL+GYK0eZUsaSWeC5gF9q5lCwSpmI9j
zdzwu04KyiibRoH7vegjvqQ6SIj7YYQwkZBMeyVpnnqf9GZHFp8AguTU6trEm81CQzthKiZkvF7W
sak9G9swcMgYFJCmYmptbagYUS4Nz0WJNNZLYC/dSp1a/cqxl6wa4DIBJJtVgeZukFxAgElPkmVX
OPI5NXr5PAyhMk8NsGiiKBq6OO1mhtxGW1EnDmFsfgBYNO6HH11tBzBpEGoLUilnc7n35OPrAY6b
fOwtTYeM5Q0L0aB6YGpUJZ7lYRpfSbg3kFjD4e77VnRNkA87kbsEblbC8j5jOTMbqz7bCuM+jcZD
EVaPwlYcDAeaAbq3w46scPEV7QJtEQUkSjAjrZuz4TO+jJvRdNwvgAPreWDJ482ooAPcabq/UtIi
fnDjHlIYFrFpfXJtO7yv0iFcS7hetq4mlWenCdBamCzy1mTL7jSfkzjIAVJZ2lEPpOZQlo1EOKYb
PzaoUPP5kL7UJejNpPOcC5+bepPqqr9plba9psoYP48mxeqmIgfAo4+G5tL0Y+/QjWF2CrXSRzbA
jp46/5u4LjJdEpjy0byVfc0iC04KPrsOtPu29x+EhdZqF/6X3Qd3IGtorQX1Li/L6LbIkhROC1i6
KIvN7RiaJlSRCsmCxpcTNPrUcB4rbb+xYFFemE2M22yE7sc/6iIOhTYCee1qefFap7nBkQSV1jED
XHEJq8zc5eSGfO4lBpIlPvx2rfUb0cv3XOOWJQ9sXq5STnDcxkDMw5Wi7OTCnl4aeRfP+7zNTu10
EA3izIjQCsiYXuZOFLMKFC2AhbKT6oUvLcLwtXNLUHw15gkJRELZuEp1K7MjYYUm46e7Or053BS4
Z0WjH2FRDePTCAvpIKoiLZNX3QhzCJaj+Woveouqv7Uv9Ha4iftxK+zFiH2iPo8vqjwfir9RDfNe
6bm2ipBInPItaadiCpx/OySmMxOtoi4uF1Hs5ldRUzeE9sLJ3nOdn+0jL9BBxFr2RkyhieKGSz8q
g2UqZkYQuy9liUX7Wdj82zrT7ILl86z7avM6M9eO/jKWmInHvsETrsYf3ZaFjlP7yCaHcnvta74V
5O2EWOam7dXEwX7lLb1F3sU7jZOFwnOxcmyIVKLRgT93UbSvok30ESPaST5sRHEA7grMHZSyMBFX
mUb09NhHMImLwJ3uZ8QJNvnkDNYhwu4LJ3wSJXEwjaJdZBFRxte6LotJPZappyCS60uqwav6TSdX
MQhVDhV52HD+VpOXWByUIvmYohW9fa0yJgvPDt/WZ15U3/S1/1O9GOyHfeW6/dZS/AG+9PsxRJXo
8OsYpWS5exLefcyz8msnedXXyJTxHfTex6RVpUXoyeqhTqFWGWQ1XeRj13+0anftK335tRodj01l
Xt+BSkjWSq4OW2t0tduSwONcmCSfS/BPX8EzZKx9yuLW8WR7K8OVWTnweu+mywpDdD3eXtasOhhd
02XN0e0/6iHBl+kX4pzle9spL5cdvGbYll2G8EXsVEtkOu+NPB8eZX1wVg4CJbC7WUp3dvYhk9Xi
LGkJjpNBvRfVJTozq8S0rJXDp/3RGJLfWfGVeLESQ9dJ+aFPyuKsJkN9LiGnZHZs7WCEG/NuSNON
3RTRMkzM7AERY5/ZwLS4x2n+MGotbh2tvDXJzHE/5B/IcpU/1IAITknoxjNhZMUkQGW1Fi1FqxhC
7kkQLFphMN0X0xCyUQ5ImFhk8Kq6GSK7xlUtU+1+Kg2Ra1wVfJL3ndc/t/0o+Xj6Xi3/2O/HmKIf
6Rmq1eB55dzOM5x5Y5qdQ7kJ1yFpR/cmbIe9PxINULrWOPdm0s/xH0Yfm7q5C5q8QjEIPHyWeWwa
oHarbtM8vhmIoNTLQHpVEN0PLeNcoTiIr9XyLxqqm7P+ICOZfQUoY11NeZhE1UMV7vtU7DRkiTW1
gQBX2Fcd+cxL0qB/hOu4nIveSe65O3dqnWJf68TXUAab+spmJN/ynC8th98AVy77Hid2dhC2WeeN
qzponGfbpA39mzZpD8+2sjfeGVqkHsVARj4qS589CHnYMgOCWyevOy+4act+/J509kRUrXEN81/o
y55/ihrlB5ZYxlOQA6rwVKV/1EqZNCY5mzN0DeoF72541k03WvGsOkdFKtnNhXG4Z++A2nNUj0gD
RM0xMKN2FVfJcNv3yB5WQSuvLdPK90nXHqQ2MUndRsmuEBeCcsWpOLApz/cpqdFfKn01Mey5aBK9
Xy17Le8nzWx78TxGwJSwgASlP4/2xnogCrkXg7+O8O7akl7DJ2MPk6EsBpzrKg4jCYtmjp7pyM9E
yjX1yMyXhWhbyST+voq6uvFmI1rUF9HB1cNg4UN7XNfTIMOgeodasb8Le2FhJN1ekxP/RlTV7EOW
QTdoS1FM3NE4qZ16EKaiKtLtr9bQpgzDgLqvgaRA5woFFTG+YZ1DpZ74lgOSXaBynn+uAUm1JA3x
fR5F2zZttPusLJJdlMfhUrG84ZMhJduK/Bz3pN5MdsBpg2U17SjcfgI9US/sa68MCcyU4XXEaWGi
xTN527eBi+aQOLCNyI7hdHgtRjI6KdC1ulUUZUCnCj0Br/6ji976cAYi40bUlzDSN4meffSdQt4h
6PJoDpZ8K+kJjOaqQ0wJkh4uy/QkqkQjIJJkTswwXBu9OqK6mVX+RovgkogewqaME/lGTq989Xg3
RVVft8EMOkW3FUVh66eGtQSGSJLS6bLigLJudUD7c/88uqjTwPtWoVQcxK9oWe/NmmGKiumxeibG
LK311gzwots4ivUIiq8yRApvHc1h0WMz5g7eoExZvdbFVjnBrMJwK+riyW7s0jvdCKS9UiHfMx8b
dl6Wkt2AQGIkualvfe9zWI3d1tJIw91XiX4TZkiPhl1VP6VpdkA4s//QyIGyNpvB3wCjtu75NN0k
qlM99R5KFKOhFrdu6Dr7wvDY+kw9kTwdMvi8/LfiZZn08d6FxHwu7LRBVYOeaqTdEe8y7ljDKxu5
KIO15vTygxPkG2GgWbC8GmlXTE7WmRTYHIMQ/8KqQexkH0qQ4OdalBDs6gqoYVMl0SR3g6g0mCkk
lfJWLdqVgX903w/k/RCV4qAnUL+qshwWzzavzQlSc3NXHeU1meDMPXovpIg1CIFBB5cOUZYCbUIQ
aopqxKchVj6ZQ9Le665a3xixddanUpLm+i1sgp3oKPdadHFYtot+Kv6t6xi3z4NGfhvcqz4vWmuT
nLQ4Txk9d1UR1dtict85mbNXk1I+ihKJU8eTNZZrUQIAEF2ipAo2UqPFc7lCBWtejmxduzzL11bS
hBdhSLD+UOWG/eLv0MiltfU1v9i3lYaQGKSsD6MJm9s2zHopinB/5EXkocorij2qCvBB85GMmhi3
g33wW7k51+AWPoQ4kInbfwhy1bgdSIoobCwIaQfAMMaszFP9A5Lf0caUJWjnYgStDpddTs5NUazz
1gY2q5l7UTQjdBdVuX8eSS9XNpJJHyQk05BRuKiVzUOeOf2H1jcRP2zDeCGKma83qzBsipUompGe
LdBsIG1fVQwfIr+UZ5WeFAfRmvvedbT8mDmBxrHuZ3mbDHcR/sprhUKtMPJlt4UKXz9kgw0tWUmN
uVar1jHJK+uotrUMhQ7gzVSSExWnVu34HB1JHefBGCEaM1k/V4qOoo81fP+pCpQtHtdeL/daJbez
RGE92cKFOw4W0mh9OBSfA2AtaSOZd4POeskNPGUp6lX1rszRkylsFnJSAMi7b+LqIXTilWh3XXdY
hFGC2FviDRdNKr54sld+zgFJwuUnS7wSdcXJHwvwkNOFdCf7oJNu7WpnirKLCWw9XwjWPryEeHzU
Wa7AHO+20EC0BTN9dTWatLgMytmYCqImjSYdJLg0a1FsBzk6ksl1+jC8WLRQGWcl+7t9EEjVVZYJ
rAQx3HI+dmjp2Xm5ADii3T73qOHgI4tFTH0yBoSNWkklLUxhiwIKLvV05C5PwwMhHvfJtMd6Hsrq
0zuvicqjaO1iJjGjaxwyV3rlTV2E9o3q+Cu3rNJH8h3jSjAA4xqamzx6nVPMDVD7e1EMUXlUkvrB
QNjkEGqJNROdGtBQy0GSAEBOndS63Bd5GlydtO1ved8/ehVD4w1L13KiVJBlsQK8CKMz6JObVu7i
tcV+uHhqVMi5beOWdzAw2PUHwyefL8qibfJo7xJ/FfWmXpb7SMtdmKA+NMdqUG9b1Um2nmdp67g1
7UtbAqAlFmZ+Vd0reZ6qL4bEHjlJ0hfTGLL22hmi+BKTH7cK1k7otdLVN/kEVYm1DgLZugPl4K6C
Lg+WpCKz7uw8Tndj1Xlz0ar5VnLKlPGDaFTj2rn4BWlKp57edPDHDqeaJJ+rEII2q5ZkXg2deYiU
mmWRWp1bcrKRM3iq03LTPIiz0ErMQxwjEBkokrOSI17mxWvzryO81me5naO49GMYYSeGgYiwlRyf
58wwk0OcRekhnQ6iiGNXQigrNxaiKBqEiSj+27osUOYJu93dq1mj1S9j/q5OJcNFq3FjLQQkj4oc
lzMIINGDlqGyirJbsGx7JXwI1bZcOMTntqJVarpvSAjYJ9FoRrdxWHkfigoFq9pKLqK2iRR1pxZ4
9kQXUyrDVdEAjxateRWBixstZa4nDq+zbBk3fZWDJ9Yc8HxkXrdAoVOZWAZaNXWmr6se4bfnysiC
k20E1enZMJULe9uo3kdb64yb5zqnLgAA2K26MIKR4Lkf2rOudaI9WifRPm7ll0MlsVabCN4cn89h
LowZwFzMxrRqNoU+rn+2En0BG0mLQJbheJe9fay08RaR6HIbybj+nuvgdNrHAvXVlWMWqJ4VcSAv
CCo4x+cuYwg5PtX3b7tUHhCUQEVRZDBIrDj0OtmfZVJ4z6UotHeW1AQuqmqVvUO5jLKHaFRKaoyl
U/JGkRwGdZkO+sdM2Ig+r9a/q/NSlOUmp/i6HGxlaYM8WSL6iBvP1aK7PlX7Qwse92LiWTxWSXYU
JXHoGiSAec+AfacNUYTJ7N90CryUEV87PF8hqby7siRC7JurUtb8teUV+E+1uMjWSeNEEMmnshQO
yTGR0k3cePqtOIDX0G+1Ydyqig8APipnIWAMSVXyRWUP5kkc/NoxT2EV5scOTEyHKpT93Aqi0AUa
5oMnLTPzJOxEj1C1pa1u9mdR4utlnhyrKTRcutGnVnc9NkfUiV7irIyRCFG6opuJotsQyR00C6FE
o7/IhfwU9q28D8p4uARSNACaz0+ijTXacOm00V6QVMfBw+9lSLdkCJElSXkjTGwLgW9cHuVMGIs6
063Qra6kdiOKCnuhs6k924saAP8Zy6WMIL4YEvGap4bEgnvRKknNT79BL4tia3uTOl8ha/vqxyEZ
eIBiyZIXVqqAmxUtOUSiciVO/dF5MTf8UtvnSevvNELhryM898us2popYyQtmiBQDnWty4e2J4Jp
uhAJrKAFLCZaeq18aRbFarLuJ0M/Rqf/tbOwey2+9hWjNqWlPxu/jiLOXovqaDV7Y+xn7Fnmkpp2
t5IUjBc9DYOtyzuMzHdQ4W13s4nqoaLuZzXjBb5WdzP0xrIlRVgyV+zYRGE0Qcxy6vw8QmPv3cD0
T6LUWLGHZzIOiLNiIQZpA/3/cnZey5HrShb9IkbQm9fyvlTy0gujLb33/PpZROl06er0nZiYFwYB
JExZApk794ZbxI28jahLyzi474gwTxOImhH+0DVOBpMchn86ISj3bZLy2osqfqCwHSkQC7J/fRr4
5S7rnJ9N0eXak19Ab24W3UdRtN6KolUYV5MxD9/Pxre+baV+DHU1liAC0V3ON15uhwf8JeEht4bw
MIGQV3YcfxOlW/2tKDqI4q0Ozi5nC6Rr8aU+VntIQHLihy40RX8brXRR8VVa1ASlrvls8rWLmBbu
ggc3KsZ1KKxvs13Lg4lnfSZqAVhqMwQb/OVtlTdzMViSjY91EMu7qMvNZZgbkB+puXmyQtWcO63X
fh+yb5LTJT+hJrZAU9nFxbWCYusrZrF2jaB+zFPttw0f5s+wtbYymayvBSRfS8JA6WEMW/0YSews
YbBz31Ni8WqDbK2WmDByRn2erwf4vjzUrt5Ip+uWmmdYZBBRtNy3hCSxl64K1V1nTjxqoGXfEl2G
FbdxyjMxCuPyp7cCIeSn3mZ37Q08v5nnVacV32u9WrhgBBdtjPJHr0Bc3ZjBuEWUJjvx0+Cp5xTe
s4oyKPCnoP1VNCcBJzQq8zlR6ui1cboQRk77o3dIDAc8jfbRO3Ud6QnaFZLHJjvDh1471MEZR9Au
66ltX64XJF52noof8VYHRD1bQf6MqvsfOyXXynkhGePaleAmAk9lPoI79A9lEg8bVcsymJ5MDzBj
7bYH18u6A1H/tSMZKkJClIwwpdUS16tl3csjxOrDREVPH3Hx5b673olOou5qbfPYxGc4bK/F60D2
NPL1Vg5hNvcNE/pNsY5rLRx+iJyKseB+2Chm12xvK7y2Xu0RXiZoXOKYENbXSnKt2JCLCjHVdSA5
4lyuwGaSAklZXV+YaOns3F4iNFLBDfXP67gaXYerWnPrQ460/bSsTy8RqQlpaZgSJOnT6xItn5co
KjzCuq4ahDxNsBGG11UC4+xhnSbAtIJAFc7eMkELFB07QMLs76xpy9YVeCjCZhKBMq81oloeFXUz
BVdnonizZ9ca8BwvqmXq9Rx3RHPcpPc8v9SdKImLnejKMTPkuW94abx0laxZR6OtXqc2J6DerO70
fB60Ur269RMzRaa5cSsnPYh6UdVmkX+we3PLMcI4X+cuipYdHiDt+Zf+lV/JBALScX0bQNxVeTwn
J9A+XgcYFLXbkYn8IAa92YJBI482cGP2mcx2e/U6IWOe15xLP716feKwla9vnjCNkzLkyIjH+0t3
HDXFImzUgK/l9K5Isv7kjUN2fd9EXz9utSWZIzyqo2wJira5y8ivWbamnxGPJeZa1014ququWkem
4h2VOEg2gRRK+yaU/W2emO6ua1p36+WjtzPswd7xuAm3Q2TY+1hy002b9e6hq6waipzeP4WxRn5e
rMVnH8LN5TiGFXyRJI8qlTpeik6BeROBTqSPGv403CZ9TAgRzc3Bl5+I1BPANnTC665F1Nnz+9cA
wiOOsZX/7qnFbztsgoes7H7DEH3UJUX9lRTGToWPhdhaLs2j0ujPZE1X20FSJQIUTn+xmuljso3m
O7DWOclbCulcNVC4wHgeO0OdQQVwj+RrchylpNzH3VCtKiQ6Hke3KmbCHn8Qz/ZfML2igoBj/IH4
w0i+UBPsgf2C3QpGb0lcI37x6/RFdEmRfugk1/tuBFk+9wB2XPKuTzYQMMV4EUbrTNTU5LzqZO9d
VG3FizFK54QKjvlaKmm5qL1EP3VNxIaslOt1oBbNfap20IMilvhD8RIWxzcT+ur4wc+0X9BpGHBL
ZvISXssW3trWPwRF5Cz5D0+eOhOGPjFLX16gQc1/xjxqZkXeSPca/AFrXWnBL4B3PGVBMSLc3MWv
auNcxMtJVD7fzHXedejd2Po01V2hxJD6yWa/aUscBF6vQF2uKfmbBlwQl9hwaOq6P0SljuyJuBUX
ydP6Q1plwaEoVrcacedDTnAAov1PBzGK7rSwueVNfrUWdTZ4Mdi8tUIhVoi6iegohhiSMVpB3Zhd
p/w6e+Ml8grF0het1fOdarWfL//Pulu31orzhR6a0P07RrUuiG3OyGUITyHR8dOQO8H1riniYe/4
5fJWJe66yULcKaa76NVC2VtK2QFEzpxlEcn57napdfujKGfVJKHxpyxs+JVTKW4NRS82mRnsM9tR
70IlgsoW3NB7W5Fgbbupe2iTSrmHCeQ5kvg6Er3OFjIyq+xULe2x0mAPnOwr/tUhTbesbTmkznMH
2P5aH0roSqow5AL0bYngdukbkhCirdP5Z7EaK12LojE8tORgvWYhKkilkoWra7UHcg56ruc0qf1d
ZPU4hCD9vEs9xAV9SODvqzCAe6sLxh+GnuztrrdegtKQlnrMdglxoOxOMqspkoEFTPhwjFvxNzMe
SJ2Gq/CQKLF+lBIjWows9rsj7XGbDT/AOzWgKe3sLA1yu+9LKMYQMQzenDxaD3bzwC9BP4WZkT06
+jriRPnoFLn3lKJ2YnRxe6n9TnpMI+VbruTKUbTJSgsjHxIKO2E/+KlMdk4zrEVrbPf6Cg1bSNym
0YDy1vxVIaUWiKJS9Ad4MqNZToqCRm4h+W5efFdUeBcmA92svi7F6qAOb5qLaJf74b8vBWD6x1LE
ZHErAYFtSK2+LcWqY0BL00xh4H8s5aMIiBLA2nUZidtextRK1oYRdysNctqLBw5/LndV8JJ7oJJS
/qh+dJwMK6WEvlTvWgh+LKTti+qVP+nwzdCGdO4SN3rgXDgsyYWLTyjZqRtpDNwtxJQK6kZjByGP
2VxclcFxmgcvukTWd+Ia3WuuoT5SWcZjGyicAy3c2qII5b7LZtneV+QetPMcuKyml4+iLejju8QM
4nPE/9ajbtXPCE9OigrjwvQg2+Rh6l5sPMAXxSviWdOF6a4L6wra+c7chD2YuFALh3knWT7xFzc8
sNXOZ2nR+k/sA8i9682zaPQjLXyIXXSXpjZxkSsTz0Yi3YvSSNLU2FvZ1dzJSFhFuMU7iEYf2QBA
j/jcocIJh8G7QLUVzq7gSU6bSEQU1tFOU++iTRBKKQUc4EaIY0Ax2xCOXJUavLdJXkYH0fC3Yt+Y
fTWpIH7u8i/D8nEItGiEOJ1s/GNj2avKCILvhRNp89GC0yZ2B+dUu2SnkKsVfHda55C0evBsJWO6
gXEqX0sknbyMoElKWMWvPSOz/ujJWzxlmMrqrrTCflm22kbR8WY7gR6ukiDPdzg1sgu+NAIrXZH8
cMGKNxGsXTcLW6+2YwEgHx7CjFO72y4HJCzmZpLH8pq8h3ZJBLmY+wCwT3WML3NxqwS6l52S3CV5
BZ5y4r6OHSzgMEQnZ8qyi5/4Ljnf4zFKF6gKltAq2urxc3sSxFNIR9aiY526+bYCXwVa2HzvJ2yZ
AIyZ9rArJIIBokqLYgILstyu2smih8/8L/Zt5hfrMrZ/fflIzKJGL+j20Zpaf497RV+LKmH85SO/
1RkIROxjsAIyMrEZKpHuLnPR+jG0xn/w+B1veKQ2qP5MrVHi7UUrEeO5WoTWfVobsPeSJr1DakoD
g6OEOKn9caf6APGD3vlXqzBWjfpfxre+IKG0p/w/RxYTqV437OLYQ9ciH6KdHETwL4MgXRtj0j5G
5HNtYEl0584gtY+KZBnH3CpfRKOo8goAsFXwWIRj+5iqConbRXQUTbexRKMYSwEY82Us0Vg6/vME
w9igVi3tpSmDsphyKRPO1rPOGoOVqBMXz3eglbyVheGtn2gQ/eQwDVa13lolChm/ZDtzX0bJvINE
Hy2LsLxEOC79WezLPHSa7kceQfTQEel4yUhemKeAqu/rECr4qM2lo5wR2u7ATe0UOGcPdmtD4Rqz
1bcs1OhzySyePN+SZ3o/2O+VZH9Mo0t3bVQOn6bBX/kxDbFSKHttv723c89cjvwLc4gfNkYtO5K0
uvozzJbYdAHYLwyq4kHPhqeK4O674vXaPO0sVEoj377UWfWr7Ep+DiO51OjqSUdIARvkGpAA93gx
bgHtRxN1R0edhJmAT+P16OBULxLAgbaUXziN/lRiYpCS66cL8vjSfY1m4ROd1sLetIN8ZelQoopi
6i/Ipavexso2N75lGEvRm+DCTqsz9bF2SQtJSai6zmYV6LKZyD7dyabWnlsF6XUxDqw6NfIHmo6r
QR0eTEiNx2kZg19ky8SsQdWMfvza8YATEwC0IXNjyMGUT6+iKMtFyFvyHHnsrPEIoscwdbci4zmH
X/C+8F39aBlIt4l6olZoX3VafRo1Zbz4qvVN8t1uZsaZuuvrbnyw3G6uDFl2iQBlP7TIMSw6ezRX
opFLeWzH8klP+Dzm5Js9l2afIC2DLagId1UFSrcQtrZXNheAkQRtJts4h2ecWIy2badptHq0tsYY
GTPR9y9TdwCqF3KamCtAiSOg04+phX0CkRa6WL60ntaAKsXHGqRSJe27Lb6uQXQSlybCyWy1trq9
DmSx17ytgyQ1SLFju+Ug0HWEJWvzh0Uqdt3/yDRHmQMlcE5yZfR7VBPaJed5+bUn0iUMMwVHhewk
yUOU+tVGakt/Exu59tC4PACFiTkJllmm94oKp76MTSnat55enTlltdfZbNjpTLn+oTuQ2lr4FU55
Vsl7E6/O0lFa7dWznY0YSzf4dnOSCwiOJoSewkxaN6FuPrgtYWNhMqIv5g1hsagLsz12uQ8+PIgI
YcAd+qzAtAtzgvkih312gOaUmOhUdGW3WZZOEm6UKrcQwcnesljK7lRwcY+2idjiZFUnrbdPp9RB
Ucx55i3qsoq3ojiMxnlEQ+niQU1076dQE0+d2ti3tkTgsoUYWp2SbirOc7u+bMyXqkRAVC7rB1Op
k4sepw+iUwR7zqbJwLt60xidapRQRfnddUgF7UEf/+lTYLbq2XWGH6JTQ7bFWo7hbxBF/AHA1WLf
OIiZ4MuH4998tgsbvDk7gJlYj2SmOn88OTwf03oGyS5mVhxEJzd3vBdE+1QdYq9U1a1l6fsPIcDZ
d39AdjHs3eBQonF77yjKi6iXCledV42rHlJPDe8riQf8ZG8UpFIHloEimdGUl9DkUxAdcqUjxhA4
3qly6vEO1sLs2hBFE9MU9Ben1pLssxF47bUhjHI46rWgOpPKk5ylZMDRMM0BJV410/w4JNfX704S
0XjgjKn23slRgjIzgheh2ptHgJ7pXPQoYx4KjpkNF5U0hqPih908Kwr1PW6rbwkyd/d1kvYHq0R/
RHQAyfU86kP4kGWVsydNLVyIeoL2l4i07gfkVoq9XCkN8BtmLkLt6GYAPTKp0HYcmIyrfV5lO5LL
hieCrPFOzo14KebVGrLXQCaAxpFOedonPKUKeFM7bdKyKbNFhXTIVhRtzdsmtVE/OEpi31Ukaotq
p53oKOuSjdnUKS88e6aPfB6iCPH7MBjlC1LBw7HuCfGI6shXvZWdDMhbBCBgPV3/3kMbc1YGs3vk
LHsdKw4kZZc37cd6yLnJFlkgOVvRSQ7Be1lOM6EgLZJIg+fr0IYd4SPkX0MUq8ZGF1Lqtet6wNi4
hVwxoz/AR2F+rEcv84nezejW7SjL93DqnVFJ3mtaEwEKb/sFilXuseSVQ1kTZCsZySOexOYvvvrB
L1PqFrFt9d+AWqnzRur1s5fyD6z5Sb1utCZ+SDgbz4RtWW0Nwwl/erkJiLPsAMJERblJslTd6JIW
X+y6iuadPTQ/jPoVt1jwqyDBeFZ4sfpQksO95osZ7nKzys+phfQDSjfOe+o5S2ELUeR3V8utpw4y
m6VWpOOeoF43cRwai75qMs70cGG0sWtz1mRbWmVD/dYj/aBJSf80THqOasfGRNTLHdm+OnoAJ/yB
9r3rVhdRr2euNeFF240oqnk442OUX9A6kEllSarFdVhHhtvNyuxzCFAYarTsh6j3a3QHtaLWt2ZV
AeZXZxoO/zcfx9A2TfBuXkdV5dccB8AF/oUMPFNd8jnG3a6uU2+B2FZ6LjVjUXe2drCrMD2Li6gP
Eu/ZbDR9m9iyS2IR6ZlksSXp+mYi7nRJQrqCZ+fSgYwdYnRNT85GASBTChr8KdOoYkBxl+pJhPCy
iQdLDJsZqbWTLfN4MxF2SWn8rJ1Ww2djpqh+kWzjEbvnl/4pc/FTdmOIvgY//4NIW7zVA2kGODb1
BaIHj94tE/JmmGgN3HkQklzJhPKf7P6BFf65mIGSrvWON1jUkTqmoOzE/9yqjAFgi8pw8jXOeOKB
ljVCojVT72ulkarxCrFicE1TpUoC486Ji5894nJnpSi+B+Hov8SdoW39VPcWopja5rBsi6hfi6Jn
ePoMIuDyEFde8FLH6dZVrP4eNqEIBaY4QrPJjV9UedNlVfVMqnd+V/blk6g1qzrehS1/AMlkVIXd
uOTnPaxFq6z4aFCYoX2w1XpcwTiCWiyKphcT4uy1XrjFXJmKw6AHlxKMxtaL7QQ+REQOUagdo4NZ
9mfRKi48mnEnSGTM/ekl6qMQ1C7EF59MC8M5wG49HHDVtYc6KE8iG6ZCPQ2EkNpvRSZMUDjpRXKf
bpkyqsrmAehDOb/V/a1TNDyZHHuPfevCeyE5sBzAOv4KQnnSgUqQQpSK4XES7hX1PRkqG8lBEtzS
LfnVDR302MCcnPM87h80398Ls6DEkR7YNkGDXFNeI8P45Vl6cFcbuM3xYJxF7wjCQgQRmnYlOiWD
8epCknVJ/Li/5Hr7JKqzzNZX8IgB7838tV7K3T7yZGkj7nA2ftz5ni2RtF+ieTHd/e92X1r/63g3
u6hpXnRwnKQsJcYeeIVl8bHyvvPZ1gidiqK49H2OuJ3pKhsATt68MMLq5CJDexfCIcS/q6S/RzH/
E4lVNWcYWLyzmnnGtcHoJHgji3K4axGGOrYJpx+nrI33zo1+F5asXbxmdA5F0spIXTISh4+Xvsnd
+4xctf2QVdFC1OPHuus7JXmMW0faVVWhXOuHxNjpftryRO3ga6vddCnsYfxaeUpuPuOgz7ae1VsA
ipg3DZO5hgflFfcA8DjT7lbCXnWAsUQwHViwlEBxka7jfGjfjR+G3OnvuK/dldkCoi0r038btV/X
xboZGYocWDbReEYOJDt5Jqm1o+tHxxL1PJiIPajc0K/byWGSbWVUzw5pw/mIBBPgXrGCKEiJO9rz
THNhAlh8UKNKmyM05jyh3WTO4iAwX12LzTmgGutb4DVklkXRL8uVeOhO59ayvOCSDkJAUx6xgFZC
BnJA6YPl/0xi76nsIQjtCUA9yq25BhfXvcLTLHEwgLmlqfh2ep7DY2QigfljodettOx0U+Nsj2Cr
QKlc0S34EuQPjAuM5gdAMvbmWifAMAKYIszlII1WquQg3SGRcTuxS0iWI61bqa9Wetcob0Tot1kP
Kh3fT3Zw3HicCzM+MeCRLQqOath0F4j8vhFQVt6Q5NShLHHineclxsv/bVivRulcdBfDggYDjK4o
/Zy0zOyQ1gt3olNxJhIVl1SFgyjaxDqJUE8t/5gJC+glAPhU/ogGDv6FteXih/XJS3uCNX1AGw0n
u1oCp8ilXl4Nupw9NATMZzV/tz8GXZvFZRz/hkX1ZWyH7gXZJHmRqXF3CpHg3lZQ5a+7oaguBPnK
ORvw+Jvf2mtvUKLfZjmdv5eltQkGDRK6KTUrasyjKIkUq+A/Spasf2prU/ta+s9+vuFk22ZEAsoo
HP+hSXqH4Jif4Hnu/Qei2MWxIsM+m0qi6otFKGvFEWLBe9FofdfNZrxTO5A4cqT0i7Y0zTu+Zrh0
YlfbOk0FbYoaFehfq/F4zpT3MJDqZlln0p1PzhWZnFMjclSzVFIWTdbpu6GEvEVCAzdQ/b3iZRDU
/imKu/9aJ3oIE3Fppm63ouj2N5MIwbfBHEEj/rHPvHHnq9W7U7TaGw8HfxF1Qb03gRs8hT6UZMmo
vilFDuZPGfq1KBa4gsMkTl7kuG93Ou5r5KUw64LiNW7V9GCaJcwCiizvM7nwj1GfVJcG5NqHo7kf
DADJXja882hdGFXZvRBzCrbaQF59VqjX+kZy2hfPHIMtgqI8myb70v+Xfc0heKF3ZAvFM8UmioBK
kzKDCaz6aTYnv2vlXznSxDPNjKTHBo6ZlWp45t4zc/1gFRHnaZS2nhGq+y5soZhE2g6WlKS3oUkZ
K/NipVm84GkCyFb1zui2zkKND33W2Vl/VxXswqOIM/K1soGfaB2MELB3NcziM1xc3l2uL2vwHHei
h7iEXaxAQNj7m1tdowM3qxvi4teuosWzFpZfB3fXqrrFlSRJRrm+zqaZtYqTY8TJOC2m/DPJUMUz
F7LE89UuGmH+4betrW52vuM121JuglnpG1a5HPtsYbR+dBImCnlyW39iaVa1oDRnXqZ6uxLuNfTK
0b20QC2uOyvWZik5PHDYjahF26GdLfLcGc51hMsDJ4gO2YBqFKtrpwDRzllfgHK/dlLHCpF73SFd
Y/inT7ExlaQ9J6TSmbOBjdoB3NFGDGoZAG2rnD1dmU2SOVrjPstQZcyDFLhB1wFByGXOPxW6WWTd
IDNZwbLEYULNthB66QdCBIglKyFbG+C4vFhTfwha2O9IX7RfjKHjW2LEKjq3obF3a2+tKFZ5tsCJ
3YPhI1la4Ytv8nRL57goX1M1rVDzo5UcJLzuGjircUzQOfGlHBR7icZlWLxwQkMavK7wyLAdS5Ou
3LaZXp/KvHUXncyhLEl1vruoi/504X1Oisz9rUXtJWzrksexL6PUTiap7JKx02bQYYcticdak0vL
RDnKKUqi16xutuQ74FI9YMiE4EgmRRu1buSzyOo2NQlSL5nUHJEUPpBbe0ey61I0Oo2+VFwpv0sI
m8xkaMi3YsiyaIud16pooocyqefTJSySjT4NKyzEsDxfkSqdEsXFsEDpltcltDnnp7BtDCgS6OpO
KxTDiTWIHv9tONFBrGla3KfhbqsTw4nUdL9Fuw5twYTndUZILjKdQwS6acGzPllmWqU4MMUkzsHO
000iih0Zi7h52PmjEiNtfLes73TTq++iWCVK0jXITJHhUCy1ZlzAeWQfbya2kimLSNHBUouxojJM
jo7rr8WgN7uK7NiZ05QawwMTn8H0A8tUXDRoizJdWzu7UK69Oz5+ARLVyqB5Yj8kcJ3DoNRPBvCh
CQL6T4vAg4qW/2cfMRrhn/qJAW5D279v919HFi2u1R3kVG4XItyVw4e0rj1w8cFEl1DBMHjBB34t
iaqwgkcbSYx6z2duPvhJ16wVu0TObYqIBWR935FQs4Q9JC3nfRPEs5jMqr3o6/hjvtYUu7iOJ2nF
cAez4FJMLSxMVFxmWepZezGcZ3cLpMy+wUykPFhdDAi4unAvP4gau7IADthsUqO2Vh5iDU+Jqzb8
LG8m/F44LdcX0WGEUxZKQqiD4mnErkATLtT7bzf7pJJOjW9WJ1HVSvwWkW4qUVxhUmAIzTmHq0IM
JqoccwhnuHAVgnOMCHLHXhsQDMxvSzaUO7E8UWO0EpLYupt+WjLhRTyMU3dxsVmyQ6rMzIxc9SL5
4+8skXQYk6Fuq1C7Qzb8FCR57c04yJ0lZI6/RUHfApUs/eeh4fDRhm52KWsJLTpHC48IjmZbyPGG
rY7n7RDUirxSsta6k+W6WAx+MzylOSkTius571rAHxTbw99N/d2EgBOJDt1cetUQPCuF+Tbqob+3
Y5xiMzldkJKv7HBq4lN1DdPbi4swaa3e27dSlJrzLy234s36b3VOVjFJb3RbX3I88r7/zPJp2E+1
X0YTC/hS99VaNANm/VV7UJV9WcTVuIwiZA1HAHWa2eVkdbcDYuZu/Oq2TrIIhyDaGSZwKxIJliNJ
nI9KG5A8Gw8BJ/IJhtXHw2osLW8tehlj9yMbKunMJ2Y9KFa4EVZGl4Be9VFFrthHEkppHlWcGvNY
NsLXXFajGTrKwXeO/WdfsYrfrd3NC0AA/Im4J28YE3AaYbWNkOv4IRv5N5WHx5uEpvOs9SL3qYIW
cN5EQXtfGGW1DDRUElQ9x/lrqu2ha30gYLW9RbavOuiuDtd4Yr5OWVNrUSUDf6sRyaTV8xP0adIa
/9XkZpeMIkAw/E+zHZmBuhLNUUOWvVTbG1H6Os6nPo7eA/tkqy0M82loYS2KTuJAfSDFSr6GYe13
kXSgV/W8ApKqWGc58uyzbqTaeUQZrfioEE0BFBEbf0S+52Yp7lwZ/xbb4Wb1pUG2eCTgXTve6kNV
rXacoh9vVeIOQLe8qH0yw24NYn6njR/cJJB3t3oo95xDXIOanlYsLsp0F6sIhYINbeaFkyBMIV5L
LkHOXTT9x+sThmOvXeSeOGJ1ug0hrD+9xrAn/CYqDRdh99vrI3HG5QSXSkuQF+lRI0n12EuJss1L
cyeq6h4BZDyyNIgyuq7pkd21OdOUdFx+aRBFcemyQd73qXHtKqqMaRBxNxQ94c+gqYy51KNMcusm
hv80sWMieS0rE3YQ3uhbq+gR17W7UAI3m39qvo0lhoGHeRXXyri71d/Wca3rLcRVrUSfwemiHuzI
UK6XfCp+qYtal3gkhFuLm50wEcai7tajSmV7VpdyvLzV/W1QnQf/QVcnndGxLFa3Uf42qKgjKvCK
5iJB6Wm1X8bsDdWCjTwa5yrbjHMju7CrZ8pPnk/eFs2V+uyznT6Lu04PvzWlUn6t9zvjBZErdXsb
QtjLjfpoIvy1+1Jfy+ZFgflhdxtazDviG5ajBjrTaUqwk+TjZZV50NCM2Is6FG/HRQh+au3kZQA9
muLOFFWX7sXFlJjPNVzenkq6h+SSHaqGjoloHCczJ+EB3RKoEFWWEgw7NTAuxFGCbduV+U4fjUFe
yiAJdiSJ9x+319qvBhqai+Nc2BL5ztmmWT5xsyjApahqxIl6d2W1bY3+NsWi1PuZ2fewtQeRDnPL
vEnc5AV0RnLC3wHfwP/aydMQDM4tgrFG2R0rQ2uvl9zwwUw0RghVD6ow8INKsJZcm/8YgiFepxo+
slvnYBzvfQ5/C3PS7BZEelBxEnPqYDoVRblo4V7Ta/0gWPdM98XOuvK5U3TrdOuU9VW9Ji/KW7ED
guLLKU4WlMVB3Hk/ClLU4Bds5Tu5DqVd2fJg0wvPeCu8ZCEswr5BVMjWyrOKxvMhh+544UJn8k22
XuNI8n74lOaoGEYnCZrAo55NSi9Tw7DsOt3+jm4NAkZ94B0tifxyvpzqXLSP+u+xDJJvNuoQ0Ox2
9h5Cnf7s9DhgxdRwWC7MLuzfajVRljXamrvUCEwQpK1GSIrl+1K0jYnlvwQxQS6+jOa2kvToPsm6
4mohydnZ8sf6GanPeN1CF7BR2qR/6KX0t1hFjQC5qevOI8AybyMHGk70opQePfR/hEHhqb8dQ2kf
9BxRWxTMCIKNI+gxNTiYwMgtdrBTOjFSpbVNxL7MNRIkYMlvVoVd5XNZd/+pxO+kzTSbuKGw9HH+
nsVdPSlPKMV4FCV16qF3g7FzqvaCNDM5A6lrwIoIu9BCmFwnNsMyIZ4xoAc1zSz6oUCbrIwgeetB
H+Gb0KBxrEGIlFVrnWTZc8+igWjcvxoqC9i84yfj1x6iIfjPodqhdM91y/P6NkflGNbJUhXnOodo
AAb+Mbno0Uxz3HrcVnWb/EsPMcd/XdWnOcIm3ZLO4i0tra72qqVWaLC7vUOaCOW2lQaS3abaPjWV
udGO40quasi3E5BiDfggewjdTSMV6Er6bfzq6DUMLA08Fw1xy9ejsHH6ajjAPyuRGWezEQzAf48Q
Fm9Eq5ka+zHvnftUaaw7rQ1exEiwMY1rxWogKJ4G9ogJzyDlLU4KEcan3Ma/NM2vDYa7QygdzimO
QTOzMIdNCmfdfZu8EyVMHzUnyx5tK/wONts7ohAPnQHSVwtc5upKNMKC3uxy+J5mojXptPQeSDUw
xFCCNDrWXyo/GK5dYZ1WFlrih2th28W+tA0d15mJkcIqHy5eAMXqNI2YPqrlh7HUI+jpWExSVUSC
B6Vdi2Lh4CtHgDmeiw5DLTl3BucpRDg0svaJEdVkbwNUCat7rQH80XmRfWSHqW/kUvF3tl0UBwgQ
HPg9iv4Odbh6EfpW82RDvzKT0cj55uX5XWdlEAJ0ObJoFsg725jkvWE10NGEmLVB2r/cponSAYxJ
3PxrmlEmQG7gYr9Oo6dN8yT15v9hGl+H2FpMg4bdx6sR09xeDSEEf1dXfnEQ0+CMGD5Nc3s1Y1p+
vJpIOXaORaBkejV6opd/fTW3N02yeeV5AG5LJXVkxhbUeGzCXrkoer4UJXGJG21eq2Z2PxqN8WgG
7o+oatOjaCOONcxdKwq2ojHugmhVj7B5iVb+KnsCuVoxF609B42jnyRvojGNSvdeJiFWlMQFjZh1
ZRreRZgjbpHOWjJxD6LRkHISiBI/3YjWofWtlW1L4XUq3eMLq+LHgzaIVcJ05Z6MtLyIri3Me4+w
Kt9mKuzuEAErPwtrzUE8jYztZC8s/KFTFsC46rVoNUE9r9vCxKkwvUMGrsUr/PzaCubrLgo+uooq
pdk5TepOe3rjERQWhFyufBJNJD0QEkiGdHddSxb8D2tnthw3rnTrJ2IE5+G25lmlyZJ8w7DsNud5
5tP/H0G1y6323rFPxLlBMIFMkJarWABy5Vr5uutDmDSnpy57rd6F0DEuSo6HOCXVD32Y6geFXVi6
EJeis5hGxNUn87M3XDt+ym7vb/fP458nFuOxoesHp6UISYvn+4u7iO4+9JlQuHUOlBU+xytsgWFT
BYmwrMrnZPTDp9JSimcS4puULwhJ9clSzUsat9adsLRB+RYptnMWFvxp5aJK7OgkTJho/SW83h0I
cSLZ5lA2pXbSTpgNjGIA1txhO4wB91NUc13ofrkRowawsm1RGclajBpk8XdBihaHGM0sxdxnfDGW
YrQkTXr0ikFezKOVFZ1RaiYxMc3MG8K78yTrUQxS/CxdWRTthTWkRvjoQ4UsLMTjyucnoED58+w7
JEv2eowmbUtBasdnLdcpVh28tDsJW1xZJIxWVm7CiPbPAaCq/oe3GBFNllwUpdCPtx5x9S/fmApL
y/DUeVLhc7vlLXiO24yAUE5/chphI1k4SiTvU2VYqEHqv5VyFuzBhaTracvw1jYZ2GW9Tq42EOB7
vapfRD888u66QrdoJ6KKyloPAX/zDh6ZUxyW5b6eGIcbS8oeW7fMH5Wh3Tt6F92JrtFWTPJMWrMS
pmhs1mmm6jwI99ht9FU9leSIsTDzdDC8/raaJjQq1CJSEtSjvCwHGbxWP6howXePENY259kqvaq+
VKFtHqTO3OsGOMGF6BNNWgbRNlTielFXiqGvXIiKkK3I4CIGLrgSPvM8puzXl3xsi0UxDvkWAl1T
n8ebUd11IfrzwttWrGyjDIqy7T2oAvvYf7E45DrA1WmuBk9y30og62EX6w+RmVXnxINwo7Q79w3l
Mjiygty99EYvXZ1G+yn6dRuu6wAK5SPyP8Ekorqf+2FhArv21XYDqOrbVFkYfmEdpFqFdLGm9Kfp
mmEjRo1WC2B8HkAcTaNq4AYXQ/e+fIS6+ZOBDMc05E6TWd74EIf1eBFdhZ+vtJL/FsWJrK2nqd4j
We30rpIQyJysUgv8R330jWWfaPLsgfZjf2clqNtMHvpUgyA7nbOsPNgCRZ8ZBdZdUjtrMSi6esP1
V1DLpbOHZinxFaHtlbiB8EAoMVlVsuPNHpZTtlfQvysxaJQ25fUTP7NS1utg7M23mALKdeEqECFo
dsOhKO8XRYvz7xAUJr4kf3eSelwW0ShdwNzLxyFySnYNafRWU8+vxY3yXZM7SElqI3mQfT/mt08D
NobMyzNpx1fhoQ7Vswcw+lm2kLiCeaLZ105u3AddjwzNNEcyOGuowGCz1ot4zWsIDVFLHy9jJOvL
ClAYnNrC0e9ryNdqybxIqqUfqQjI16hsIkBF5a3wMCDDWPhW7j8AwM72fqZEW1X12+ce5uqG0vLv
vd18QbRlePapONyyEoLhYKjce2O0ASBMHpG39AHDUhGTvQdVxFH0qLRneaAerldiCq2RV31PPYBZ
HNu/6FRabBWUb3aUO2nPfKnvHFJQ7xCBmgvTRLOLnEiJcM5Qr8SUlfeXGiL71JvqRKVugNiqIv1h
ULtJ4Imphwg6z1GT1YdotJKDH7j6Ws3b4WsrvwuHvA+alU1p48lUUv9aaLaxEFMDZrorvEZ5jguD
goDULaH8G7OXhM+3cGhCi+2T7GmXcXS6c1D05vzvJBe3qhvKvXSAPnsjGfVHZC8WOdXZz3rjWk8N
IM4gjIYlSNvYt6kBq8eOlSTcrE3pPgpHuXGXA+fiD8JSoevtya3dCysPnIPed8ZVxHmtfYfmiskn
nFmCzn1u1cy6UNXVP1Po/+4EsXsWcY5mhwuyu/658eseLBWi9UPlJScxCjmftoBjvTyKUADdiFhl
6XCY71InaI/BvrQXoxzqW8uma/muT/cpzDJfxXFUoTmDqfgtv6aIomyFGclDti4oiNiKqbSe/6wi
gSZVmCD7q00mjfZamF3JV9nXinItYg2lhMvBQLxsvlHZAyP15XI2jSGnuqCoo02kR5CNTU3w60ri
GHXuUyOvzhdiWHSWFuRnNxP2r1PiUpt5i/2PU4nQ/zyziMsob9mYifkorD9NNUYKvPKed6Dqoz/H
qdad0Z3pz7KM8MgQePtbvxgUjejLlOS+GExpd+tq2gIVF2GTr74Px+Bj9FOoMPlJvM+h7P0t/pOb
Zw73gVJ8eMyDQidGXFJsch/DxryLRd9877J5Jg2pP1FxhUCBVwVn34u0o5JV3mYw/fKZkzJgVWFc
/8VbjfpF336X0V9nn5sU95zdFbtWR5nXq63+qiCJuIRG1/7mAS1n1Vz9FUfltxEqsS82PL9r5JzK
kxG3NSInsLz1QW5sOxliraI3fhamZB1Fg/45DDxRYfOmny7lJOzKxQAj5Dyu2N0ld1Nvd/O+BSuW
grOwc/6pWX7qi/5rq4/ZYz01RVpTrhO2w1FW0uwxLkJ5X3Z8GoUp/HwAOa2myhexhBhQmAOzkUJe
O8ULN7V9Un0zZL/CFHqmJ2tJkxySfJjW2OhXhZo5YYnGaEJOWQsr2IlHYLPXwL1lPXgjf4Jlk8Lx
kr/0kiIfxC1ceegOahzVC/EAYooqZuUcGsNZWFE+sKXLMmW+iYjqjGGpQ0RGlsfoN+XYp2dTTdNz
aTrJ+WZyln/X94m0E4NKpnJuLy5FozWOw0+X/XoL/ezi6Q2nQyl1zHIbEBz35ZaEorHWncR9bAb9
AclO6atVAOfj6MM+GXJc3fs6eG8xYKK8CFwvCMAc1yAmVXgi5wiJ5LZUFQ2CQbl5ynROLLJMl77y
S0mJg4NMWge+oZEUC2h94n1rS3iL8pBqqgoQaZ8HMXhe/CHhHaAKf3O9utyyDpW3gLTjt5hzNnEj
AwWw9cVxQnPJq9m8m2oB5ibWSakPte/sbgOekiWQzu9Sg+2KNZolBAxoBG6dukJtbwq9+aaOA1t7
4nUbMWAPig5uEkVyN0+aE0mmdjmkEMHnga5AZAgSEs608gGM5pOaVcMbGk/F2mB5s5eSon1LF6I3
7OV4H1LAsw4z6NyhFX6K0Yt8CGwEYiqr06NzWEP45yeqdgrHUtpmtqSd/OkqnPqyYJS2HqeE89Uf
/bK6WYFC17eaFQZ3opFGUtB6nqVoQTQBSGY/0xdgtsDqyRyE1oaKLTzZJeXn1Ifv7VfwfBX74aEb
KFG2rTb65mfNVQvk7kni0PNg9ChwaIUbfYNxdtmGQ/7a9Iq7bQov2mq5br/p5lXEqbEHmqULi71k
9tJzBpGVHaHAaNWhdnV9v1hNhF/HlPX3g+/k3+ebJTanaWNFaY6SxncG4Jj5KcTzVBRD3jdNnfF6
cIKViIDx+RQBWn/2O1XZN32D6Mv02CV5WCdo87c8l+qtpOXQ9ta2/dqTYRAOXgGXk63nDkGJdsjk
6Sypo6zB8KjOi6tIRSVTrTl6K5u/gqd+CJK/gpS6FklpMrQyYCW2JbA0kHMNF1vvy5WrArYFQXEW
IRSlnOA+it46bShWpp3Klw5hqkNT2OG2Tilq8wG4o3obh3+B2BIx4Nd5fwQma5gCyDtVu/kdS/wW
6BIkeEUQas+NXbZHKWo0Fk4qsjbTqDAltsgHOPiVqYxAWZIZzrc3NmBjLE4xFAwzXbBUe+pFCqOt
YAoWXo4ehDs/amOyktALi4FPE4kBNa9+myiRFOUil/G2tkZ/WZMuOFYOKZJggPEvLyhsGX2J7Ko0
Ya28tHl1wcMCUOweM11W+P8dvdmtLvRkU5A83IqokvwJpenWfc2J971jel9EtD5Y0RbO8AFNCuZO
PekdRZ7sCuRkOrtFWHrqjm0n3qHepazTyewCn1e1JWkXtJqGJ4ps52hkyfJ93qYWSl1l/VoZk8xs
EBRnyeurL2bbwgNAuFOn7cFWy3B2M/iBhUuldI9Ar7PX9iiCk6bSjo0i71DmuwvCuoPfwmrnprLb
FvblnlRmGaF2OjW30U/OYvST3ydTxN7CbvMJv5Zkw5Z1+fc69pIl8GzjTkrB+BaGhCCcW+dvRhBu
urCpvgcVFRtUq3r3LRV7h3Isk43vD/oLqoeH3JdKQMAKokFWkT9EVDzti9xxNrqj5F/QXkOyDY8g
ZslPYmV8lFO9pUzL07ZuIFlPlkxB1eRRqM0rNSfSU10kytYBhbVrSj4AJVR5C+FRSso1q5XkLNn6
Pf8DCiQ0MBX2eiOfvLYftorvv966xFU1ediCwVD4pZo+bCm0fPnkJ6YTHpSP+AdZizeiy4Kt4uYv
gigPAuwofIVLGiT7HkJLpH6LR3IVyaO+UQFQPIqmkHu42qYKXWGOnaNcYNM6CkuEIHkB7zNaPAfR
Z3uWwecIvWphzk0iTRw8+iQiXDxC0jRAuYIGdSl7H7dJ4mdDN6IH4Q5LLFSOso185fQcgPrNO6Wm
xueXu6406H5TfLgXHuNo5Vuv8deZbWUHn2Tyyrfa4DUrB2Mpd4ZxyLIgeLWR9kXtJ4PJXHMuUQ3q
xK6d4DXx3H6DjDNbhClKsqOfQxwOdyrL2qekA8M3Rd/mFkHOiCzIbW6TuTlP/5g7bIxoIaL4xPlr
o0+mzVWblQvVdvjjTQ0EnAvF77tDUIGsWpVJas4DcJC41Ub4iE5lLGZH0TWMcUhVkNSeQrN8kEfP
ewePDxtz0Kl3LYy3Jz/voO/24Hey22itV1r1GqDVys/W2O0sXdaec6O4iMiMMq5lXlEcUhnZeM7g
ogRSSmRsN2yQ2kUQdjKv/iY9mo4ycjYlqau+1NKj6BNNn8Up9DT/6BMDHky8v/nNzr/8RNitTw+g
dUuQpP8fQuHr/hGO1MqNIKaPWRhPjNc0kGloy7KER95XQWSfxDBM81Bl9aKdO6YgP40fmho08q1L
TPFbiLAL3Ua2yx38uliIsWIYq4ORUbwhZhQ3FwMDXJ5bx677ZcBpch+O3gPcPM0z9E9HtvL9VVhA
DR+1IIvvhFV6BdzUlXnuB6WBBR8iwTqhCEsMxghdLVro0I9IHDfPvU+9Dxi39CBGUYPQl0qfc6Iz
jUJbU68MNJ13YlTloB5W7iDdilFqSe11iyrPRozqgapuWCb1azEaJfK4jSiPXonHKIxk2OVNG62E
s2c6xtpI4QiWJubfcjCtw2+XrHWn3hKSYPIdjrqD7g0NXD1r1qlS+S5EkMoi9jz1WMtNewW13V6t
uioXo1JBszSZg24wEATOllMXFTwpfUUXfgwkzVd2+tmd6BaNH+fyUg4CztF/ubbI+B2k1H0RgaK/
Q5t3qcEMf5XDZGuOQ0y2yUcMKoBlTQU+Vhu++SqnfbmU0sF8iEmkrntdQ+2Fr9HeDYtmbzZ9cY6c
BgBO2lYPSWJ0y0GPi1e4NflJZknTx9VypKwAIfcEBieXH4k8UqfUkLJOUPZZNipYy8BLqkvqulBH
UI1mLotMcla5UdY6PO9ddWn0pF6kSovKnAjXSu1K8bW2d1tlDaPw13JMzRfFRqVEC1DfFCYc9QeF
8oOHvja1e7P0rh68Gy961cV72PuVlTBjqCaXbmE6B2HKjcOZlpw+SeShr2BAXkR343X5rtYsgOjT
nULVhX/B5tdfjJqVPqnzyc9O0Gd39iD9FA+gVkG7LYJKYilGUK+56IV4pncWQaO9gfwrfJEUD71I
HaHBcnTOWZI754a6UliN4KAQ5m1AmEYcmEf0T5ef+jM3Jy061mO74EBQ3vwp1iwzfnc177VJAwXd
UpMqqZy/Kq/Y862xkZSbzQgaf7bq470YFP3gejaWHWanJreTQ1bp+loO6vFrrH9L5DB7d/y6XaFR
lp2GRo2uEWyxCwNm7/cxba7p2CAFldjVrnHcdKvGTf8CIcFORELkx/kdn6SL5kfGOVQGddJ9y94l
bSSDb9avAcQDG7nrnF0Z9/JTa9tP89QyZ5+2V9lXj08Dqj/BtJrjYTIUQF2ItdyYg189ro2DJnNW
GnoSBZPT1I4Xvzt62z4GhqvskcaON2VEwYyN1IpwgEEsWmkyNVKgIBokPCpvOU+dmCcqnooVyEyA
sDA3ncq6zE/iqp6ubqZZc1agBzJKqv/JTzFVDg1EnOcVDmt27+E2QZuxEp+DP00d6c4aZjwT2tH/
9gRiKhEqnsWT85rDwumWgyPnp9/ufpsnbHpnW1rufWWO8GnYwTI3Gvs1KZ1mNUKGeBCmjgR7I3uv
SCVmx8bgQFZ0I8BM6i8OYaiLbeWZLBBfaKIBT6i7oe0aKkumfdiUecpUObgiViLdUy74KNxMsAOA
l+VmK8woHI7o7Y6PSWSMl7C0oXmZwjuOtjmVrM29cLP6L9Doti8O26xjm1jy/CyaZiSIOkr9SUps
/8nM8q8RJGdra0K0ikabQK/iKpnwp2wW22QFke70IoTMugqHenEbHgXgVXiKznior2HerqrGRME3
TtAiGeELdwy3fbeTft8bFgDdtHrkPaj8dCP1abQL/c1oKUQy2AejdQT9uh8gQGxZXbtzWw1CoDaD
+LYt5U3btfl9ALUZhDut9KVOYN4HSth91211A/UqL1eLoiPX68a/eHu/SS264XVnFMsoR0/T7iSN
ajV+RuGn9PZhGI77vM7Ds16igE7dene0reqh6tlPwRWg7jUKtx+aooPfeaLRirT4ZEicwktkHf7o
ofjRySv9/EW2SUn1bfKvOX55ONMc8MD/zx6w1UCMP7GHTXOYFT+XahyP93EAvbMXpz8544DeQ88C
dswcU6Ud0iFhKJ2rKEtAmhnxoueH4aWIUUKzDfAqQH8oz9FMGIHaCEU+JJJOajelUdLSQKkJHWc+
8MU27dISdgAOOoaocyFtIpWUyIH0pff4fWaPWn/7x0O0EJmTsBzDhc4egofoUH2BA2J+iAxlwZey
G0t0eJSJp4eHyMbOvQtGdlPi1o2uZispUpaZBlLAnao7kW+mdlNcSlNh53w1lXxGEpt729VmP2nq
unkIN0rmPgIm32KaU3gI309TzvdpWd6KOQtIpEiIuylkdCT/UirFNmkO77Q5ZfpK3fQfPYh+Byj3
RE9U9MFGdVJpJcZEnzE8KE7h3osZKlKSv83wt8Nthv/tFuIZxC2yoSzOrAWe/lIh+nmSjcF4yo38
kpp2eycsvS7kBSrbwVGYhlVR2RORnmwryXjKfKndVl0/riqpNJ/KxESLwg7A+0wzDd043jmxfPYs
iXO/3+7huunF5Rzw/+0efVS99oD8THmduFp5j0YxCBTbOXUDKswUe40rTYrdk1MW5Ae12qYGKfDP
mqbmu8zXIH3RvXOpmmFHpWVKKzqUaZg6+EcOFD1UhDINJfbIJLE9C7bkpAW3ad27pLwT9wItSHVy
rXA9pmnvrESfjqCCFmshLwTcKtWl3NeJ8n49tAiuzvYtuLWjtbDmGfow+OpI3aWhNKGjjACitnPA
eQNnUm44Hk1b3kpxoJNWz0xrFTkdatWqVWxEpwl0FMe+J+/9tyOcwqhFV5UF5Mn8QnahOHu5pD/6
A4Jdg4WQF0wRwFUbYCqkVc/CEs0//ZsIxcBarbI1mCb/pLZ+u/DYi65Rig4OAGLTRz3S3uVA9t+1
kA0M/Hn1vRklDaJhmb1qJzZEJT5DLe98FYFpUnwE+obxLsZFYJ759f0glffUGfYrCOa8ezUM4HNx
ZBO6072uJtaPhHfYIvTS4SF1UREl0SDtPrlm/iHPNPNHbuqc94Fjm12rFKzMzbWH+en7P1xvsxaT
a9GM3n3pJd8MHWxjtyDZBRsopPHRYPZX39QgYp009xQj9Ja3gUSR/zyQTQNwF3xEqEPjHRCd0JGH
8Qzr0fPJBGVmN34Zffnjqv91dRu9Xf3/9ssgqpifYL4H34TlOPFddbaebkKLb79puuXFzzOojWw7
AU6RbpHPM3+4SvUeZ/Lw/Mm1qeoPV0lNtlalmj/SoJhdKez6mNVp5fLyT9fMiq0fapO+o8M+fp71
nw/wz1n/6wMkii19sf3xMfOHH1CTseqVxwxWDw7ihigr7xsPclJAk+EPfhfB9Hrhu5KZrBWGob54
qalSEc2Zn1yo8WvV6sc8V8IflH/+8MtceWrbONs6vv37ZMKjl6k5+jWZIgevAzmD6RTMO3e3d5Cw
HSSP1mXO9kaYagh51Wq0Q2UPnQ/IEw9J2sJMr4ZUG49ZPXSrzjapqdR84xGNNf/U9BwfilFrcrHh
rfgUkEmVj1SmaTwOcsYJpP+djRKohKnx9fGjaW0SlHAbYBeZ5m9shMKplvtPPo3FsQX5lWIlu8Bb
xGpHq9g+VNF7D0R/FbGyPBkJX6B/O7hB2q2kNvxwUJTEWJqwSH93lSPfkPD95tB1KC8M0y26JEko
Xa3H1fyiHKwgZJ1pGyvxUhSNrFT6BWi1zxnUYXYTXerUjwRRMAfML1DD9zd6VjS7UR7zSeMtfYQd
GbkXsgrveahvHK3Tf9p5s28NOf0WavB+WnHWPmhOrm2QrwOECyn8yWN1PYdLGsVIhVHEIhwIp/6z
1dt9MEyrSPQ4tzAID9chBiPIn+fijkZ/FU3oQlBRyWW3kQyOGhadE7d7qhFJDOrRMPsIx1jqEezo
64vd5vhBAvgRB4lStDGitDr6xYElt/rK8bG8NwItXPMBkN8UNf7SQin0gBhaeTEDWV14Qa68GeyV
l5AJwDaBvs+Tb3un3rPkt4r0zwaSs3InwoEqWVZWvmYsofcFu7hFTonwyZSq4FqSwbzm7rUPyuhO
8fTCXsQqW93KRVXAJM9jL4TfYHAY6OQVtA6TD2pW2b5S0cjJpwnELKKRNFCCLfnHHZir8MrC74Gi
BmsvyWqNCCEfermW62MAt9qmVsD7DANsjhUl7V9HE/6u3JN+NuQYfNlxv/uZQYpQVYPnRgYy5Bcs
5pM2MjnHUOClV1lGonCdrEg8qi/+kH7ltyRZyXZrrAcUnS6iKS0TPW7HG1aV5krqQnSGlqtdIhgn
SeBEhsxXWPSEuS+vkLrjnw4hSlNV0vch5EDJ5aR0UfY/XBStf5JMeRgsr/lqNuzxE6t3nljdUxgH
7gzC6STZtmXnHKn5qQ/FaNa7oKryCziIcS3FkfVQe2AOEPcNX900//kfbkIt0EMctX++SRlIMdW2
EFAh6eEemkTqr8DplOUAkGAjTIjBAVu3vrofJeen5FKDvxADvp6ADC7iCwVZ6AZPzadQ4SZCe0Lh
OwtWqR6pKOtV0kk04PfRbpttWV94VlQf0179GBX9wszsymkXfV6cU4WiJdE3kh+ZZ7n5iStV7dGM
VAZv+/v00z0dtTnBHo2eKjybD00Th2fwsg/CUqauzFWoBhkCee2Y8RmeC+PAHpNDj9J8Nccw2gxu
4OtLMdD4hk5KAg2GmymuIq2MUoTLGL7NcPMRIbfRP7n8qW+eVfJMuDwrPaXepS5OYq7SHDt7PY/8
7iWeXEwFMTVPLe45O4jeOYL/T3/RkMncVBNvtmiUiVB7nJpbX2AWV06rpe2nfk9O49/cRIAWwqqx
sJxqV8dhDMUNE9/8qE5n9NM0wtTbAnh9XR9+m2X2nmcUzyXGJqVe3+Dk+58P+cm8/TtyNYmPkv3y
x3vf3MTcolEyw4JYO1p/mlL8M3LLbw8Q78bnOuvyu0BDVzDw3VM2xPldnUeJsfBz/ai6Y3pMPOA/
6z4GhGfJyn52maLEVd4GySKuBpD8joWQhoGqJ9xytrOZ7chx+2XZudpad82PGBHI72mzsgD0rsQj
tL9mjLKcoyE4PXo1HDaFQi7Ncg3jaEyNMEUzUnEBVGgaFo0Y9rQ02CHocf7swpuQbJLwUdyo3daR
/NekPLJJbENexTUi8sisuXexIk31lvqj6LLL/i/D6LITCA0ceutf/nbhbudoskOlQRFjbpbKumma
fpWkbO1gIMOW9LFfGYVOUq6cbGeyU+hx7kf4+s9V4VzAC1ys1ml+TBd83psfoeHPF7+GYno8S5Wu
WlxHnbMok6Ze3xKdaqmv2ZQA9J8ypqJfNJ9zpFpjrNU+iA9iVB8qZZHKmbftU/YevdNGu9vvtd+C
J4TlyIS4n1998fNNTXR6ZZ8oDOHqG/y+38Id8fOvR4W6VR3TnB2VKvK3lAb5JJ+66k5XjZ+hlZo7
eP6qO9FFdqO662117s+keDAWYvRTX+L1LWsehCrKAfoe8EuX1pP9E6w8+RouPuW17929larhj7o1
SEvnXfKU84uwDWtQ77E26Pfp4HMWP7loJhp7itx/Gyst5iix+pjNproTXopQee18EIMS6+vbbCA0
w22GNp1n9XDcThVk2tTYHOtQsjiVlYlLWym6NQuRBE4/6WNYDAhvESdMK60J+S/zTPOKybLAAsFl
++6hijae0yjHzHjXOfg/SLmlspOduiQlYJstLrVIV47i6tYQ0QbSeJh9b2E3jyCaMNeFds4kw9vC
IIco4sRAJBqVpe6dFLM6oaedfnLF1ZgjLGU2lrW7uVLM+xF+8xPhmfpXPUVyxmYs0g7Id7kMcxOR
KBB716x9cosOGaLJcNGGvZKTB5sak5hvZcm20dCa3VTfiu7QzU1ZYKEyWRXxMU/PFhWl94HpVfch
TIfXv3tq34z3kt+jZ+ZHASxNLHfWKup5yxzNoEs5NeIKQq/sIkaVTnoJtPZi5SsvldyLHufVXVZX
00czmrt8Z4QByFV7Y2H80cutq/oQmZynUB8SrtWJNN91nHKr9t3vJujicK35svrMlxOeo3+OforN
c/V3ZzFqdNZXKZWKC3Qq/5pdeGgGdP4Uj5fbP8XfRv90bzHaVs2bquU1TNm5usutGqEKdleJOTQf
+655C3bbcwnHdHK8+aiu2u7SKge/rSC9OzUjpSbzVWqUvNkTKZCXcW3raBkYvLs/Od0Codw058Cb
S1+54xxsx9LPtMmgjoVsFGWQ/qxKiXoaKm+iMfvbDLuc91I8yPNopjjoUST2kdMUOBKmxm/zv690
DRzjrz7o/4FtxlntLqoUQT3Hyd1lpQfuWz8AbCGLoV8dDQxbrzWok04Dg+FD4VSm0dmAyuqRGt+H
WpadN2pLpZXix9I+prTjJSffIvrjnkVuTgZpGw5Ftuep9UXZxeFTtzF1B+j6dK3ZbDdkTruOZmQE
T3HqKBvFQwZamGGiaOeyhhrIiMDIR3CkqznlqGKaPg7bJao55k7MFKXduJMSCAipaw3v+1ymIMEu
N0i4gyAJcuSBEiRbddgMjEXu2gu1ZWvfee2w9mqIf3yhMetI6IQ5oXaKJ01aM26bs8WXah6U3GxY
Q775L2d2SIghefKSVMOdYGUUjRAivZm1gAVpaJW6Vd7vwBbefSZzTBHsRn3IH9eD+GaCSGYbmRjH
2fQ6quzdOvtaa6zvHFlmG+q6MgSn09GWJeymDM2LF8lADnhRzT6dacK+JlvRfvbxJGIkNBQ+Yirf
Kxc6HJIru2qCJX8Z9bkuQ+UgTOR0tGczqj5MY6zV2Szb4V/Ot1hvUIPlzVlMJczclT+mEs65okmb
KOzaZQg0KAlL/yAATLcVwidz/v33sk09jv7nVYOZOlRJBZWz1VC/89oq/x402bCIQid+qjOUJRxQ
ASdXhkakgppli2DTQFYGPhN/HMKvsGCeoT/Tfip/h49S+RHu+uhfZJJlnnKK9w+tZcAjSuXPbTl3
W9OJKzh1eCeI9ZvrKtGiGmx7ffOeF4O/LQnFinG2G+iOF8oEfSuRyDgNheWsQquVvg55M+e3sriq
lw4/8IBObP8Uu577P3jotS99LdBGErmp2xzIvxXrjk+/YJfsMitaJoBxdgZ51Uczke2zZCHfzv48
W+a1FC37FBaxPuyjezv+kUT1iFQfZCbi6taIvtrywW+LzvZ2eXNXJD8+QHJLYgn0HExevb1wm0zf
QoWgLCy7SaHaVqIXbejLwzxsxaW21/Xg+zxqezDcp2kBWZ+IbmM+xuRC9ZVhjbugRiMpDDMUJzRe
exuVwsKl6Axsh06zaBqSuZAdzk5Kbpt3/gjvp2ZfqE4sNjU191tNs0/mkI8/czUHO9aM75SaQBpS
p/kjX4Vqk0wv32xqhAnXX/aIKhAuk/MUJcKnecpQB5DiI6tpZ2V5Cfzgux96wRdfAjvd9W2JsnEd
fLHcMD2yeWfvP5npaBt7x87kpTBJKrc73XHqlTALdSoOswGsiqnisko2TsyKyg/M4EuLKMZ6zACA
CedcH49Olp74KKSPw1RE4P6wNaSiRIehIy0dm3q2sQYrfcw5cLgqtrd2Jkt0gbnslq1jJTsRQFU7
35tQeRBTia7YsOoFkKrmIMyClWKF3vjj4EjBNpbjYJ2Cl3h2rCjdl4pNvRuv4Wc5gnTNGjmeEKMN
K8iLrTlfhBVD93wfyu5GWB5phacC+tJpmrmnRZIyLb2HMbSiZzXLH305cC4fsRRJmkEXnsR9/MGu
lhwnQX8x3bbN4J3XGq2BuoTZihBaaZ5znJ8RPcxu5/cDIi+Tc65aYEWHb5IFsWpQeByFQsKx9m1M
0cdqd7jLrbBdqFVrbG2lg4B16hOjMhJcFlVah1uA0bnq/1F2Xkuu48q2/SJG0JtXeZVKUnn3wliu
6b0Bya+/g1B1afXavc8594XBBBKgSkWRQObMObfmaG4mNzU2FJZCCtragiqDclglDW82abqB6YCU
8fWDNuTDy2jEb4lP4ZvsREd+VYESevQqw3sy9b9kqwkS+85P8jtpjUK1bmO02xbShOta7KGZ9JfS
LEZhbcYevmJp8m2MKzMah8vFi8ggttjDoSp7FWER5qyLs/wodUf6qVEafghu8Nw336VPH5f7eIqh
XY9z7hbkjj4yob5QL0plTGPC6qohFzSGNu1lfdPpgBgTJBj2cdNPa3VuT9Rk2aklEm4E73cih+5g
LAz9w7t3ukL58CvUOcJiqHd51Xqvlhqw0uYy5ImbtQeEAIAF6E3dSW7ldJBglBTVxObBtQf7wcjb
9y5SkzfbjxYqe7fbIG/UZAVLSnrbGkV2K8+IbKLSBcnVOp6obLx0IwVgADWQ/qqnHvw00nbSXU50
6b7a4zy7NFPbGQ4FDBV9ZuxLdrWJYaCsYLXHfFZPa8cckbRqDt6Y6cA7WZ7Krj4U9c4JmmNiVT/J
gMzSimZ1H2gn6hfYD4yRb7GNGWYF+SZJlxFgiCUJI3t76YdVZqmomnsOxFg+GDDRHwiX/bh0AiBp
VrodLPQyHVcIL4A4nw9mm8+50LY/Ia6tuT15Untukp2w05QrodufAwZv+OzwoqQ74SpHX/2l2QVk
ZHoLxc/ITcimsuA6jg3Pw6Csz1HiUIOVDelamvIwGhNCZkZar/LRs1fXNnlWmZBf2hrpGenXOUFr
LUCzQ34C7P7iLR3VeZqatMO6DgyPdTSXuxw6vz6DgyQEEhjqpaMMdHeRl9qwDjId2ptWRbnMq+9g
q7DP9XyQ7THqLGtSBiFSD//osEbk82xEB3bXDrs1gGeR1Lwt0aLd9CVqrj1p1hMUiMGKDVfzzbGt
ZZDU4qcT6Tww46Z97FpH3TotEs2xWyb3pQurtnSJniJLK36mfpwsc6iO7gwDWbpRmdptAaXxo6m1
GXeCLX6qk7Fiuex9WH2VribVhr1o6uuDC1vfuldS/SUy8qdQVZBL9irlsQjCs+l4xuuYl+16VHlq
mqiCHeHOHVdqNZjvWqlt5YcIXdj5CUydTfhJlnah/+AOU7cZC3uqyCMDZKbftEdpR4PbLvN0cFah
p7dHeZAdVxMGBGNtD6N9GSY7YDZjGnnK0tzcuUVDzQ0TXMfGUQcn7DCYI4o+d9fprh6yTX4UMzJ2
HbuzG9kUd/qNqtj1qYXb5iaztGbB6hlwwuSYj2aWLWNfHe8nJ7ceDa3yltA9uFtpXgc0RZnWy9nZ
tg2ERFEyWKv9CXax6MGcF1BalwWbPm7DdTrTe8tDnZ5UOKEepCEdwlLdC6XchqzNFiSv9OcAUTbC
eJiV6rImT4bh1obKmI0UHKyuQIOnm3HkYRyfqdixd4a+q4Y6ODlVGJyonI+gEbHyYGEXk7mVPTwr
g5OWkwhZuISL19BAFfAKacHJHdrgpkyD17KCYhHu53jbVMX0rsNvMYnIfR5GcwD0XHrLobTH97Qr
+SB1K85jYof3WeD8kO2KrqqrMYOHfwqE8aqiwS3bwSfHu9J38s3FLSgPaC0UT2FG2DRonGrpEoFa
FzG0dIkdN+eKF9l+oLi7HbrmnOcNsQrZNtEmPdoJfsF6RP3FjxskLZLa/TYl4UdNWv2x6LroRvSx
sTYQMQVLuZT9dScq0kuUShXABx+CYfh1Gdfz50SmVxBl68WmzSZEW0s4423L/VaCME4o83+vy0hA
Nu8gVO3xpmu86F466HY6E2HXhJjQIT52QQQItC+8b0J0Owr/41cdRTqWZ/q0zYu4f+1s6BrmqVWv
Q7JK04CuIoV2nn+RrL4unylWokcLlpOnFFTsPhjialOZefRR8y+VH7oIJ2sVpFl/sB0NuGvubgAP
xD9GB5yyMumUtueIEWVUUSwiSGdR4k0pNzRSHsySi03cexXxxMUIrIssNOUNRtwhppqsiVBqtLv3
F08xj9FYtsl5PJvS8EWIPqIdk6aE85LIm50Mx8kiC6j69a1iRuTRLZpiLaVSTHbIg6a2t5CUa5AW
4CsP16FyhFVUFw/ZXqkDJcuDH7XHyTBb4CqhsbUCy38a4KuA9c5CZ1xLlacyHIe9yWJhCSu+z+Ns
dG9FUEA8O/daRW7dFR2hW5t6kKUFyFboT9LTNB1KA90S0gYczQGO/oG6JzTGmaaYWkJgVFPuZW8x
UnhX1Gm/kR9hoshj5+tNuZK9mS9CVuPpGzW+wcHO/YCSmCx54EbNlk7tJd/SMGcJL6a/Mhh3fVUZ
v/U91fNho6B8qIT2Bt6QEhU4rWOTmgbojw3KY5nE06LpG3TgYh3VObh1Qe6ckfZr3mPDMJaeFhl3
RV1428hTz6ixQGScn0F+UwtfAZgPhXbocusFTssPX6+VgwWOr+6SedfkCOTOno2wClZqIdCF0Ld9
n+u7fsw+/NYqEAjUdqaGsBzfx6pLLOUWDcJm0Ve9ePEja5kPvQsVCNK5Zu2Xi0F1t7GjwoHbB89W
G61MQ/xsR/uYWtEZiqOtb7dLvtRVOUA/jlR1lmk7y7E3nRV88Ch5UPRmW1fNdwXIH3Afo9zmefHL
tY+up3zzoI9DgapH2db1CxZkxs8YDMPC833Yl9Rw67BGg1U+WjV69AAVvXtMpl+F0z+puXBuwE4u
kpQ8nulGD0mtkRoNQBBUDZjBYG8NZrtWa8NeTmW6UEjQlno+//KBS8QdK1zcJtdY2qobLIVSrx0b
cupu0J0FiFdQ7H5sL8okj9CrGkAvdZDZ6ojvuW60IzqmoPmoTNDQZFQpzNfWkfxVHEhq67lUzQum
fknhfLHW6hAMoBcdnEG7qRNvXBVKlizhLdyUgfukd5m3V3V1XOoF8Su7q79ZmQafdRChrTn43P+2
f2ym5k2k7zH1vRnJdRTLAZr2EVGDGnaxhetTQBQq1ibXg4HErbmkhrrbq9ycC4NdctJrfLh5FRKS
zF/okYiWqmG+RCRIFuSjZ1H4tNrU8TKI43xZVCoo0HbjVGz7XOHNAmP2d2qTsgXrHEgPG2dZqm26
8TtB5N/dFe53S1Cn1EVNcZiS8j6tuValDeM6HAvoWV/AiKsb3S8ftembUAcETPrs5M2/tSgzwl0j
7HtueWVXaBHkkUHA0jWpgl2i2fdl338koQehHCRRi24sPpw8QejR6j/MNt4oc1VZlYTI4rn9LlVV
fxW0FNcRWIR+3Y5+5m5frJzaXtWNKVhH46nr3S50vGE7oCuQewsUa0gc8Nes1LCBqMiwxKLNH3uU
+Xic32RlYK3jgD8pdr0fPETejOk+qKE0yvQy3JZIlzaGt9ZY9K2ttn4juYxKKFqG1O92NyNvB368
a60UzU6tMjJyQfUAcVSz7XyIjFWIkZ3yF3V75VJvqGuxc6Dafj6eHGMwl4oh7mK1GJeBa1FB125c
K0PhAsq6A3fNUbX7jWiJqtSR12wsX21vUMg4pYSkJx8BmcTQ9JvxGRSE80CFLje33dT7KA72o+o4
rECJmvNI2kW+G51r2512vGCmRU5mfwnBZQWJDdCe3r1XhiSkpMo5RrwuliPSTVnm/9UJe+LLJdbf
omBMjXx6RIfuowaOu/IFPIxVRrEJ/FMgW8NlNmr15tFJil9Z2Hl3rl3PlajxrWOdIs9gtxxWlMqq
lgcpj7MT9ZxgGjp3Eefdt5hX29ZJrW+55o8ojTqnUOGvcPyOp7HRP3ogXBeNkk57hZMAvopF3zkV
Ah/lSbPhdxxLP16pg/umTIF1o9qdej/4yjaJuDHFxM+80xDFrg2EG3XklQzlXqjcJ1mdH/Mxj+6p
AHKOOeq4/mS/Uis97tAC33d24t0nmXNwwvS5oRTzxhTUeOmq5qxjo7TfYt39bnTFdNeyB7/XbP9Z
NrssejfK0AlkTg2YrsELZa3SPhp26Z5qMBoLp0qdN8QxvZUYPcQs5skah3+gFQ0vU2Tx5g2SYinb
88HRkK+3xGGwHet1KG/lrN2oe8tx5CdFio1YqjuMbyPkHMvWsK1bF269lywuF7K97amlsRXSTP3s
phQAK6Wb0mbFJrXIMRCGbagtgmiCLeEdSUZ+eV8mSe0n4yKVEjkGEC8bvFIbJdkPNkQb06H+PCxT
fT0I3tBAZSgy+/IoeoIk4VC9Wvzwaztw34zwl+/64wd8bQOZ1rLcyeZqpKxQgAVFNui3Zryvza0a
lruyhA+OylOLFIed+ffwkOsrg9rIgzFm0b3ouDWF3wK+rbOPwXUm9CN6az/muoJ65NR/aGjDzv1D
HhorUej/OpDdqlgbvlatoA0rFlFP/Yk5wwdLJ1K33ZBTQzWbSAkn943IVrKzn0GHZuP/xwAY2+NV
r5iUu3h1Rnod0Xr+wdT2HhPQm0eR8i5BrybZSvPacTVzV9V2ic/7cB5wbb+a8swLWUSmXzNde+Wc
jrBN1i4N/ASRA+vhfLCL/D6KRyRT1L5G5f6ziaqYP5tAnMW3I4F+6KENcZM42vdciPQp6JpyB/uU
te1CgyLsunuNgzj7Uffm94C17NMQqeUunkxtPSLrdouybnlKZFIz6pz3vIXIrw9D7aib+vQQ6/aT
Mbez5PVWtm8EN42mj68Z2lsjYvPvQQ3bwogC9Maa3YYUpqKpN1/g1RzQsnRH6vTm9mx4z1ld3l8v
J4ePiC5dLgfBl/oAS9zlciTrPYIRfXDT/X05Oc983Qvm3YfUkiCLM61tVmc3dho3d+U08toNkApL
k2kdKln57hMyBoYRfXq4ApJG+X2Mmfq/eAg84nmO2iLyaZHE8ss6fBRWDNpRhVZXmn1lhI/s8p8o
z+Hb/KdHUDFAtn15SP94dMBptryzZac8DJ7z2xxRI85xpPebIugojxZu81BVRftAAdEEPUkxbLuM
SrFlVKqzNM14J128jOpzOUI6y7brCGkSTzplSh8Q5Xatvv4mwvGRmtfkxz9OeK2nP4ZM/Zcu6dz/
3fW/+LTzPP+Y+etacYX6OdCDl2pOx4sUjv0s1uEwq6NU3V5trUhgn1erbTFRNABjSbGq9YikSpyX
K1iA0HyZAwaeln/2djLlQmZ/pdphdwct7e+90llGEL7GS+s6e1ESRxz7F20Ck0qMWVvq+pTfqo2i
qIvAddWD0huqva2NSYXBzSJ5S40B6xwFiR09fxjR4JrrXvObtK+yU+kGBqBfS7z2SvECzNb/BVvi
n4N80XwO4pkJl3GghHXL6pB9deUIoJ+Roa9tqEfe6ipPKEdviO+ZgXjkXX0j23UtzEjnevq6HZ3h
DZWChCUeXKuF0Qwoaxlu6L1R+gBVZlWVd7nS2HdZE/yE3qh6pyo4IIOqDnsUMLjjU66QK28KFRj7
RCErJJvl6KnRPkeHuvfjOrrOvWFvbUMq1AiVWcapjewaFuvmFMSJeWny4Va/nBU66zoT/PhW+soO
6de1pKzmUdf2sta5WRFnJmXL8uNeZKZ6aq1hWppjnf2AclGDE/GbGVj6KlXq7tZTI+1U5JRxtZOd
/ejFO0VZhIW5bTZGUB5laMjKx+7ONqvjJW6UULQ6W7Iv+ocV/G1Jz/8ybpw8OIGjYDgpZH4JH/Xm
c5L3I+zmLqoVYW5twb2bN5WZhiham9Ym1oLqnlyCswQDPr12KUxcYe3/zH2oCCBoDtghQaABXuK7
9zVl6JafU4q2+33KLBusjRk11b3C0nLZjAf5aQH6hZsQfuWN/MM6kg0XU8bDpOk2Q7WRzqzjP50b
GTz7Mv8YSwHE9BTrexv+q1sr6ZNbaCj0VWNnwdIfTar3vjpk77VNCbWRL2fudgNXozK1mhVbmeHq
g0bE/ec9aysuFcBFswcQyy8+gO98SW7a38onZs7deZp7feDisK34UbSsWElMAkoml6prX+dJUlna
N3iZul1sWiFYoMk0lnliEaQtBnfvO+Z7VwzeWcwHr8q8c5d6/EuCUl//0cHvFxp/Cl3TzP30/ZpD
jry2/zFHqrrDQqeee6vNiKPMpspV+PZaWsbcBGabgsc+aD87yMrO+7zmNpmC5uy1xIOE3Xfs8uvm
LNva+Yxd9QjjBcpERF+Klza8kes5Kse8jUNsbws9+fTuo34wr+dGRf+9Ge9rMzsdtBx9W33/z2Y5
yT/mNooiXgSKZ4BegmhSSij0IfujoVRK5EZ143Xy6/e0CrO7wbPMJwXyUdkcR/WcRwUZI4UW/mUQ
f3ALrrsmvibG+h5OGvNcJNVCWi2Ip/sxAtsCRUdDZrJhK5NF3sGw/PZopa6xyu3af4OA4hAmvv2T
soHnsIqslz9cAw25TvLjI1R9lCx2quXfVVA/6jNyyqm6i6XNGC5pAZmnIgpLLKix649V7oqj6Ex/
TZQA0j3dqa2b3PT9dYVwPRrxRUDMXJR/xuyoB9Y2o7Ch0ZiDeb+F+hTTJhneCKP6PoFWr/vYXWp9
WR6TOkRoCCT+kqdC+D2xQfCPufYcVWq/qyA03BL3Sd/g/F5LB1vzoY8cleKIigIC2571ObLVjJOh
2+rz4NnqQlQOj3krb+/LBIZryLbqn+TN46G3f5IxNAADIadQJla2G+Ne30nXenYFQiFdNdE3H91E
zLDtTvIN0fWi2owk9LfSDEzKLk0/ekmLyTlMFkWPgRDVu6OxjuMJTgid99TjPFybX0MtWMSNbxnO
vw0vO3+VDppNwLUJvxdeuikdK3iDKDbdmlUBO2bY288GKFHpUI0gGvKkSUhgBdwaWmAvXZREvqtq
vFHbPLyMtALiBUUS2c+BpxzteDi4g0ns3LXFI8+bSxpBWnkJ9Gt+Ln5Z8rEorZI+aVUAIh5iaxP5
3b3hW9pZInZma7QS/WLFirj0SXDPbF37/jku/NtTzjJ72hXL3t5TF3HrEhmal5uK1Zr3k/t2eUb2
Qe6uZKdcaUL/YN7zjf+2zvxykG1jY5n3LkRd81RyyHWGrFP03eduM6HG7jh6AxG0IIm+g4/aWdwx
r47jiq1SRcEuyJz+pSY0JR3MsUPOL0qm08DT8lg2xIQnY7yMBIr5OVLYZbCzhypfD0WtbOQmiAgV
0ckgK3c6oLJwWUTECKXthT622gEikXY6y5K6SXcwBi85U8FvwkAn7DVxmOxp4FF/UFMIIPR4yEia
TMlTuSy1yWmWKBqnTCGcg3S9jPRdey1dR4jtfh8JUv7W150Hcml7fV5yRAZqMXVbinul11CiM6kW
7IH8vf6LhwZN7GLKyQltqdxIu5WtR+mua5R8YVZCgKIXRHOpsMrBZWT2Qkx2zqciW5XOJkV8xeVV
Xg2weMheeRfKNFaRiOGkOtB8ZijAVknNUq4kup/CtLRXUq98D6obKnuaNy/QqhvLQmZPNutTm5K/
j+2zHO1k/W+jicF9jjbGmzhCYnnKjOzOjlV1D6MGt8D8kIRcnoJgYIA0yOckchQhoT4ofy62VXP6
42pfx5dVWOztoK9X5FPFGiqmcD92lvouD9IcjJji5Lmtc8N7RxjxY4b6D7I6aLyHItfeY9J0S9nG
Xjl+1NyY/wbt/3VK2MjFWg79mjJS1WQbBe5tpYz1w+CPSyfSrCd5oIJmbY6VdS+teCj/CqCwvJVW
l4zqsifSsUOr3n5KxBhvUEIAbz+bdts2+5BS48tspdf0x9FXvslOeSWYAJdmXlNy/p9XgT5QuZXT
/nGVDm6xRTtZKrwDfbPOvDJ/0oamuy1y7y9Kj7mvm+qmKXtAJfMPAGoK6AwJT15ucs8gFg+PUnP5
eXyNtLuG/S0jjV6NT2ZT3TWZrj/75rjXXKLMZQQN4Wy14AKvliCLdLW62fo/jZNzfnnKcVATbyLK
OQ6xowVr4uLR05AG4XKgHuy98z00hMPhF6iFZW5M1KU15CoIJIW/yNB/2GyD3lV0ckBhjhr13lO2
jiiqOoOU8LY+YbFDi1LqAaZEbZsAwjvryAddrjJmyedVvMF5haPmcpXeH2d9EWAt8ipibD5yJ7Zf
xuEvVJwgEGNxuJJffwrK4VgEoK0uX79dzPK2cCHM3z95PqBygx/fSFMOtbtOX0nza+jn989QJW/S
jeVBLe6ljXgg+3wmRDO+wSc0boNgyjcBicE3sF+z+lFxh8jjp9fcTIXvBN8e/+Qvr3j20v/hFeU+
RHjKyK0wByChSPghvVihKncQ6gFnoHRizrnLnXLhzOkXh29StsFoEZy7GuWlr6w8a1N1abS2y0uY
fXhZ+MH5aw7ppswef8zRMIfcmVMHv8xa0zyTz/LWrogmGOAs/x7uE0LDJN1YJ8AiJNsuHaM4KOUw
HvWBL1pj23/WQBNfB02DKG7YVlHWPE8kD3LyBpa3lRwl2wj5+2Cak/YyueyIs/GQF95wLHo7ukXf
8rk2fciA2Mdpqhs/ZHWRPNii0VB5jtyFbJMHQqABBKWBtSHBkjzINh+4UaUksOTOTQgEdOcIJdrr
oFyHqBrGk/+YCGbAhPU+VJU5rATHqIzarTxTYqe5nAVzWxRUAuaEv3v/q991FiiH/of5/qufvAYl
QPmqSFJ1r3vR0o7L+q5rIwTYBUykXliUC2lKILinGjDo9RnZl9lFHv45qveIhOtFXcKtDXLcCKJ+
8bnWaEbIQVfREHe/ijEQizIfWxAhkPKXXtVyKSFOVlI2qxQY0XtiREfpmxQE4GBNf0cUuV6R6OPV
6Irmpq0ERU++1TxCCEGqDsbCXzt5vM4umjLYhqPV3OidLU5N3ZG4RfHnn7MXZjgTeIwmT8Y4vhWT
CaHI3zer64Dcr3q0+myjsmPQ0YgUqJS1bqSPvL+KWn/zFQ3OjMpyYgjTFlUcaJd7tKhalO/smaOE
KaW74wNQRcWEdHoY4S+nLEc2d58/j33QVsO5QpdlBbOvvop0gIu1Dl/WIr+3ETO9U83UcxfWnHA2
+8RYgdRx3EXVUEc9qPFfhq0QY7V6b5uZ/XAX2aOz7En8vZlRAgcTJeUmm0tDrfWfUTEUC9CI1XOH
yuXaDhzjKIdrufEfwzWfqOg8XGd419vfIquo72Ypr1vPRFJZvlSk6cymfB9IE+q+z16zdcfbS6/f
G8+w+Y63svfqLHvr+f2UdOTYRU3hXtwRN5tXPpUz5AtB9u6c6+SEetV8k+3U95JA7INwX8zrJc++
S8iqviV1DaG3Cn3gdXRQVdO5B0t1HT0owanQdAJ4XppRNM4nq1Me2xdzfnH+ZsrPbaSfvfJv1mdT
n5HG8nP/5vw11px7UWo5kMp07+QAOft1fGpD6CS/huv4SYPzqY073oNw6MKyWOabsiVaPLAEvhsT
NbuTHb0L1giF7KNsl4eS3wVhxuzTt6tM5fwZSGkRDsjH5gUS+deigLikoeTOn7L6HXXncRVUuXFM
qcI5RErhXF0NHToUlEH3LXDLd5F3t1PgWYv/Ep3LeBP9Fr4TcaudUq24hu+kQz9O+gry6e5WOsj4
nlyNE9/7IwBYFdCMml57mGrSGeq8YRGhdtI9R3suUW3f2fBJb9vKSNkE2muYfcPvruY6yzyzymNP
fP1clyxA5IblX0YOJWWBbkAAOht0FJVKl1rNQahbT03rmzhTa2qyp35N0azz5LESJGZAXaEVU4KY
BeZf4APuWIM2BFrJKEaKUCBDh7FaA2ny53CEPxCSQOYjL4zqlVhHPAMdso8oTT/Prm3Bv7RJv6Bx
lAPiEd4CDC76EHogdvI2j0OARsOYvSZUBx10UUaX239I1G7RGqpzMqjKelBc51H6tyosmIMP9a/8
8aQMT/L09+GT6TbHOguapaaFP/uq1k9BaagvbTbrEbvVYxerxtOIcIts9gPLhXwrfpbWBEvBIapb
99IpQtRBeh1UwWWKMe/Xxph2W2lqLLBIgHTGjTQ7xf9xvVxQtOt+Ev+HywEMd0kqVcCsrY+yEcEO
JQ6BcJniPwhHBA/WzIUFXKsEI3oxYotC5w4w13oaPEKP4MHd2Bsfqpkwy+lGAyR1Wa4H2fmfI9MM
HI70tXu/mlkz8pUSt85WFKl3Gxmps1WC3rvNK9++nIHcd7bj3PuvfhmkAyibggXqvFmj1TvHnijA
VpM7QgWnyNZVzxqp6vRgmxCgnxWEcWoh4ysG5SSHhXnsnbPB/Bwmzet8cjwQ2XihJTD/yS8c4plg
5dW52Mtvr6ycatG5fnZMu0R7Cd3h4JuZeq8IbXwRl39ooE7iXijQkMy3RJS78RFlkPrSOTpNu++c
Irr8t6MubDawlXSbP64mzTE0/+9Xi48h1SvPA5Knd+4UHeV2VVpNnB0BQVGKOfdNdXLps7tI/OE5
j5P73i/Pf4679s2exmQXC90PqyM46/wYFsil2b1mvdhNHuzBdTarsizmqCS4w7GC6Ef2OrqeL9vO
CA/u7NyU4atwKuMsO+P0uza05bPZWdVDEgNhkRPO86O8Uy/kEKXpQWUhurWSvUOpESBt7YJCUC7X
+HbOsqwLD5rpoRReoGgVlw6kDDyelKbjZpwU5QHwarGrS6hQRy32H0BJ1ZD74OIZZE11oCdDVegr
XQ2jo5lOyu3Yd8bK0cbw45+zBWodPBJXyXeuZ5Q7CAi8B5b99UKMM9Gfg2jBdKgc00W4oNCeQqs0
FoqvGzfSdBM/W+vJRMB07jV7E2x4nOhLJda0pyQO+6OWxN9kp29QaKNP32WXbEkpGmi+po5EaywE
PPqXqf156pjo8SZMmMujkGM3NC0KbPOVqIXY2rGikTabmj7+nuiQYzta944+WLhEfzx8ahonWKej
W50pXtW2lojKQ5J4wSGDBWlLHD84V7D+r134mB7bKAZLG2XhexhUH2rVRb90hyftMO8zi6JahvYg
fpVl8KY5efeuJby1Bi2PLlcBnFGdQZnql6sMKUBJeRXCvsEZYep+VXnvqhOMH271WvlV/B4Xeboz
QZ5swF2OH414qYwsIRuuJJfmcm6evBfDNuPfmqX34P3p/dX8NXemessUgrB1aDvFixGKu2amboyS
MEXelHsGOh34T2xkiajeKf9/PIzITxYotPkPlqJE+8jpoq1AsfXmE67RJfVAvY3uHCnLyVi3NiDQ
xsAFF9U4R9khz2Sb14m7PEvrvWw351ENsIxpQeDuc+yU6djXwZ3t/BpUpdrdIDyNIuV8cAiKG4sk
qgdgwG62BeyI0o6rq1DuFcg364k1cHfxwF8pgeadbqjmweE6wTB2A8SgXDMsKS+XHUAekmWceR3b
Xjc4DvDmLsuhUFfSlAd/7pBnXttBBxgBnCOKHf/uI7sdEG/H2Bg/vaXfQOXfygyjBMrceR7pI8/k
AUjH1qW6cT/ErnYwnVFDxVuLg9Wfp9JWRzVekQsolld3kDdGtfjNPVCjF7NxUXUzBRwF0lMZeQGS
2ERzZb6EPPzrFH90X6aAuJ4X7xD9flnpWFlIHGdxaG0UFXXD0Wf/TU0YgPdortP3vhqVPqSxn5XT
BYI5F0+k45pzMDtK72vHb1NcG6WjCUz20AmK04pkPHj6kChLeXo9ODDX3AArli2oWZBLuPpCWAZH
e6UjiXLpp9ru81SOo1Im6FVrVRqkRGVu6ALjlohuCfLulJkAP1Jm5VFSR7JDnsleaf7hcu2QfvLg
5fzP/DkL1dsd6lhjTTmS7h0umUloME+11cfwgcbeIpvNa5JSmrIX6Sb30ivRG1c/tynjjey9dlSh
20MxZ1bbei5L4Jl5nHwvPMiCBNkkyxXapDwKsHpbKyvhyOAfc1sGhobAqJmu57LT15CyIk3rYE9s
w7vEnSxwSFq2lq4sGj9dp85wXkfTQIja75etI5De6cu0gpNTlWF4NTTqlzL27E1oxvAEVTxyhXWU
DznZjCKuv4Fsqd3aDpq0Kg9J0lUExVd6DEylm0LhAS7JsxtYle6kT0+9g4f2eXujUlxAbQHjNKfn
GRBOSgpGq7NWstFpe/8kz5JWaMuB/cMqStJt0MTw+NipdmuIUb0dU/fzkE36hLDobPcoyZRW7ez/
tfc6bvZTM9XZX5t+m0UOVv+eDxYG/JwkWSb5VKxEZByaCRz9ktyls+6LxF1davkJ5r9YYMcgnCGg
E3S+e/R083AN+VwHyLaWcq5VrXo2qA1RUOTTCN9BJw7E+18UeOnb2EueLwmeVAWuMJuVr878DLPZ
aNH/YM7OEiLXmGp4QKfqRz5TBrIFVlAdhfdYov+Q5I73ra5l7J3oRRO4fURtWPZJjCARkX/3R6jv
HFINAzqwtO1woerDN12BElamXr6sak4HzpY5931Z0lMiKua+nJXX6cuSfVfPqNCpMpKYBT9iA15H
OvqFRivQNzK/y5vdgk/Hsd3iI66HfIU8RHtqpyw4SFfEMcUzlSxg+0h2Uym8MScrXelCRNy8EzCL
+SDPkLICnh4G8eaPDmmi9zIjM2ZvMOvUUyrxkC7C6G930wycJQiyfOVmjb4GK5x+QrXietTXxsyu
cnlSQOOyyQa/3Ocp2De7eB1tq741WR4sUZQifN1l0aqitPCCW8Ir1fLyFeAvNTDgPAhY1OO2y5uI
DbndxDAvRcCtBttolxfQm3Cc/v8x9mXNkeramn/lxHluopnE0NG3H5KcM52e7ap6IWpkRoCYxK/v
T4ss4/Le+9z7QiBpCadzAGmtb1g5XmMeCNIWijy+L9vvFpP43lKwEfWterXigQ5lrfUrbQRkpYjH
KrAgg7D/c5bduQ7YAL9nEXyuU3+GZv3TnxnaqQ0qcE4DYJT4DVjoyOmlYDiFrfD3rZZHe79J+oei
GkAeSyJ8QhDEhyfBdy7Ka6gFTZy91wMj7fHS2xkm9sgtBOtAnmidnJ8brYbAxxjOz/BWyBZpUDsd
jmPNNpBm6vC0rWx+npEDQDiXK3D4sJWjg6ElQdS0zra2zN99asBJv7auNC8Ga67dOjBSe9lMHEza
P0KL/3CN0dcb7GR7lPmpMg7pQjChjOHkp3Z1646FWX+LscmAajB8v+FCrxZgtNSKIq8M7NhuNkmf
gIhNqzXJdOcEYfd3cfPqjObRFCuTzWZewlFnP2LVBJ4bPHKc4peOj+CYDErlpY2zXxN8o69NNep6
RXMcSRLmLTij4LemoxSFrHpaXZf/GYiOm6HrgRxihj4FcegnG3q0xZmsrDV1OlA5ac0C0gXWQ+hY
4amFZ8UJ/rFus6K2Z3EHKE441Z7m0ymy5Q5Ukoe4Bz57RfE0TOF0GErQaR1WaOuP9+5sFK9R3+k7
upPPo1WV4imBtCfSNmocW48TduDWqbDYdNJav9oK2Hs9OfADWEFOM/lpwJVhiMOfEAVNkA/uhmeU
vcEhd/AcBSJGP4GR8n6SkZY0qWrbz9eVeM6874NXnHify8tc/QFTaN+0IUxpCaP5NkqFoLjRyz2g
J3wFWdijsPFmuyhw32BF7T1VyKKiFFDHMwSPmhCoeN8s2uh9swZ5aUbvUXBmAAHnauEn4lkvDOpu
kkFdVFCoUeTspT8qC7mxXQ0c3Dd2NtCxVzq2y6Bn58nrrAbONwG0HCYIyeHXE0ofsIYMUiPQ+XdX
kCLrTvBOurHUr2n5SdUxVguwgDXWNDAHV5Z76Xj793OltH6WLXiAMragcOmBW2t0lQ7x7wRSrKqv
gz/ZLtPxs6YmDYS5M9xOUKVQAUsoTcceXYcoKkxgVqNblDtogKdB3TTQ6cYK55QK/rnMuf3LlRss
27SfrBcR3IVl+4LtCRQeYPV1AUgLDI/KGXHvAm/ZqzXoA0+O8apmk/YLmDs029bhqkez7YxjdlXI
wAGM5OTH4zpCyfk+wkb0qZlqJFdZZh2oWbJEgP8MbAQ1jYmllyoF/kbF0iGBmOlUAOzBzLScp9ed
Z87TsTYUu3SYJLZHxR5GNN7Okex12Q3RxmfeQNHOh0Wut4MJ4OuyGZr7zfTFY4oDq42VYOtMxv0l
yb06AK1wxp5ELHXu2AQvarVS+ZuWxzbNKME394XcErRvWVjHhVPsM1H8+NBPy+eMxbBHweCymKaz
+WajZjLoOdPFTJSQ4EDpGVtzMrLb7vusLn9tRKBBQWYLq1VYsoIGqtL/lPmnGkDTtXddo/HT0u81
g7ZbYpcBFZviGkGJtO/8OAX3oseG2lnNT+Lct5GMBesMSRGg0+k56WrY19RaAmcL9QD+MEPvzBAO
2KRrmJXOuNbxqAg0z4bdnHqEjKVmBYU1vG8ChyoO8wpKBdMoIWQGLArmuRm3eGBqeAwAeId7YBzF
xjmvgb/ist/PLRqA9TyG56C3cV3aJer9Q31quKHfge370oa19VoZuo5nM+ACUWdbrz6slwMOBdoT
jXr2tIEbCX/qushYJiWu0PdNbgJQ3UCt8FrTtEPcI7TJim7owJ0WG3I96td5jTd4GfDaOJ5Dlj6I
VABLZSTFxh0HwERnJGtbdxDKAVwbuisZv3Tw8rngYXY941gezKP5xPiFQjwASIwVjVjw194aJZwc
tcbWcD+ujaeqVrRGYJ/xvLCMJ8gh+uvehxw3jZpDDoidBudsGnXKNjybsfmTBsFSguh94cJ8Xs1U
VyuMcI/7X39HXcu15/iy8deRlsc7GkXpv9l7zgQeppoa9wDZWtGhMO9i3C3py4vHG+qWblbD/wTv
x4466auK2s9w0nFHntQ3nbrosMRCgQQF0agXw0ldj0bnviWGOumiInP6U9uptDhqZmkEBy8IKsdr
2q52yRhu2kF2AQQN4eiQsvra7rRnaOd4AIbaDViWcXO/cWulBErnO1IBFW9jK7/rk5sxsTKglet2
NNco4oI+g/9g/k8hv5WtZOpr+4JePYNY79HX5WcoSuGfocgotsDNDSts1sYOOhkLZ2gywMuTstnP
96nWhZSc68diTzGEsvvQR1yj/s846jMbqFp61We4bLZnuxrz16Z5MaNGfvIMOR4tp0tBCbblpxBJ
seCvUQCx62vBYLxG31D6ItJhaHN3C9dtZKfoe7l8dyPbcuaRD1/qZV5UO/2KvtlQQBDbmRPkJmaz
0vvKv8DwAyxsBXDxezgQ9dB92BMqBqIfe7+woicKa0ysRah/DsPNaZNDs2SHnJxVFuOM8mVvZ9Qn
INJxgwBCANPYEkp9wkUBIKreXUEOyAOtKPb37Iixcg+/+udc6SoCKHs9dKRsX751irjV1qk9eCit
IIW0okias8Q4UBhfQRteR746HZL+YOUAiOoZ7NI6rOGYFk37aIqghw7YL1JQ8gu8N3QA0oX1AP34
PNC4xh+cLHO3XZw0pwJZqnPFUd+WltnBLBvyMNgutd8grrOlAmYVV0c9GbQvNL2Om+ohrpFQmVBF
n6cnTgh8alk3N32X31RZL+5AgtSx3PPib2CjP2up3TzZcOw92H0utsLO9c9TpgCPCHAquG0aWQ6X
rTj725l9aVUH3w+brQm/Aui+uMYeFlPhBsIm+bmADtgZVPxwI5KSPdkeDDFQI/F/7keDhz953eB+
3zIH+Lki3KAKm50hbQeU559TigzYCbNoutXQ6/5tPtS/qtjCV73k8bYsQbIjrk3aQBR4MNyHstXm
KGLk5BNUqTStxucHDNa5Cd3+uX2mKn777pz6OSyjqv48ZhEetKW4sXne3RHqFx7wN2nutHekKvjW
orG401C+6dPO3XVSesHkQnQFZTRobUhWBqTIkkH24lHYgWUNWYOIJFzZjOmHSGm2UKxTG+U81S5S
7YHr24ZvTBsG68TMILYG0TOW5kLZWPpKHZSK3DxRKERikUNYZjVt9zA0fnSgBQyrkTJv3PI0k72i
FIbCLZbTQ5TIlWVb9XG+i2rmJ61JsxPdN9+6MqCjTvO9tWzZHFGZWXJ/3TtDUAJcgeKnCNsTi5OS
TqzfJ29Dbyf/k5iBDdGz57FJ++7EUBgNQegl/FrRTQ/S76sb2v9Ay7g4GE3lg/b5W7Ymb8YHaaf1
DXUpXppXGdWNZwButIokVvN2WsJURz1O/qbZABl8pmePXVZQHB3L+1Tz8Nc7mZ/oA4eTmLnzJR5R
9JnGsPC6r3tv/vipa5lAXwmmJjhDBw8zED7W+tD56yVBTEljgH2g/Q+/nqWfzihnTGcqYtQhXESt
JUu9NPFCfsBM+xpBl/W71j/pSGj6AdMqO4hhTL2NwaiEP5pqp6rdGQ7aXZVf22WjI4kRt+aGNGjJ
9YN0Z5emGPp4bbABusLqTroMjHTTXNpmxJ0TdFyCLcQuUMzwdDFsckhhbUjGcTmQjKOhF9fR1M2D
TB+dz1ZaHuA4lXxqcw24HmMqjjXTGlCfIThiKXD4W4Sw7Hw7cIGycmydS6xsTm3lHkjqOlUa2KSG
/dbv51m6jf3q1YvaFNsty4OgOmDgpZalB+ii+AEtgaFQ9H50Cabl87umlsld3icG3AX4Dwf+dVhM
WfJBL/wL3Z78CuyovuDFlm5iKmryimKJolsdRQH3do3q8uaHp66ly3Sia9HkZBL6jqIoxaeuBVlA
vmt1C8gEi8ePAgueNXAPKLgiZfsYOqN/l2VpUA4M9HqAifs1KxJjO2jGeDM/zuNQRqcoQ0n8nJqy
3sHKzzvr0GEMXM9xbsJhBNMwrDhs1EAICZUMol2Ll7KPk/2ghSgkdLx75czdUQDN1O3BuTE09/3M
EqashYN8JPcnPSgjCU2BMavOeW9qpwrFma09ZNOTjIpqhf2B+RO703EIf+pgN+HpAJZ1A8WGeU7t
atopGvB4ENKfnnyWVCtgg5sdVBiSQwExydTo5GtYWmJXV3kGdltSvRhFeqbX6ME1AVDs3L60YWWD
WY6dlQY10G9vMzURip1h+eneKwz+EnnI7rZu81gYeFT5k4kNlwEYt2HYkH3/jbwMvULbQCfOvuby
Jy5fHQ64IUEv8XX+OMGHSoJKBR3DNOq1R+zmBu1RS1lx7+g1NkMQi8TKFXwZpONWMC6Tn3IUfdes
9csDU0leFWZZkH6MGtBq8gqCsi4oOIGAg+4xdCGnqEAX/Tg4j2+tUbUm3q0InkFjby2HZ+8ia8d7
F0ljb5F/zoPAWbj1IPUBgaxjAYuoB6x17EekpcEg0zlT4l/s0W+ZfwATxVlRkw4qHg/LB4tZeE5C
+CfQwNbYd7bR3eFusB2RboJaJkhJyIQMc7PILRtaxdlXCHOzR4oAVO7oS1PcUitTSs2i94ZtpqwG
XACGKV7voTBpMysPQuWbyM2uetVhg0hF9VY5NLpI5DwMuWUeGuXf+BbBUU+5HyMYUtDvHxvWnzKN
7TmJhoTD3KI7B2+tuUW3lT8j31o09hb5D/NGbQwhUlrs/QQ+5ij6fyMVh6iAeK8uwEFN22Q4VXi/
16VazqX6bRX77EsZ4neCXVIEaQtM1IYQOiMYh4vs+4m6pUFHZkQyHTqw9olDSxFMrgF2v+p+2EBM
BYxDO5wTBjSaqCaloJcmvR/LXF2/ZNBSv5PypXGhIBXwqbYPFsDc72DcY6Sb6wmvCYJVv2HcTV1/
gavAeDIUAjyHlaO6BjXoQNeJhlasljl0Ha7DURZegEJ7zHGX/6YoRJasnOeUJ81OmhXbQ19BPAIu
rHgdYCobDuAxhseei8yFL+U0vo8gsnMXag+a3bOP14BQULwy1eOnqNZW5/HnNIOyZCOmV3rTrAy5
z8E2XuldEXphw2vZeG2ivIGPJ8CQ8cTDvY3yzyZWZALXr7oVlJ6ai8gH80kv5Jb6C2ifvgtLxgLi
yh3PkU10x8AkjLwsvOPgwDZIvYXUNYCjtTFzHyr4KoIGWoXQ91MJxLXqowMI9jA2YvfUKH5fZ5nz
4TpJUWlruGYrOe9Vikz+a8Yr1Gu99BeUjqtXGJCzva3S9NQM+1CsHUfyw9Qa/BXJ5K9KTuyWWYX3
AhkV6n27Al1vKhx7P8a9taZBg0O5jU/h1sijn0NdDVAthNrY3kKTHAPavMh/Z7dmzleG/Pyn0a0C
x/XEF8OM801bCfMkWTLcok4BHQMlz8FTZHiypp0jNMtKUHBOhg10vLzH3M/uIcsmvwzmBGcn+I2c
oEv7rj927ff9EBm6L9U2LwcJDwqg8XCyi9IKzBL5wA+wAWcyXUjnRuB4KVDBclhWepEJ8SYWFreW
CznHd/mHhHurQbjNnFGh5EkNQYQNxVGGYoEdq1gHlfb9MJo/UiE1lIKrjJcbPOtjlAOVYl1fV80B
K6PLO1bssrCkUeF2F6fzvyRxBv0DaCYRAhsQoBoqd2jS7soa4dZMo4SxplG9l9dRRwV/mEujBKim
udRM7AzuHmYKmoW0mjMdYgg0wrzZZkkgfMgNUGeVxuLcdB2U+JfIAhwYqAa1MNQApIGzCJYWmVEb
8LRXpzzODdzr7Xz9PiEZCm4eZOVZgAoNa6w32KWlxbBqlub0vkmjSEBjqaxGEx+FiMJg8aZl8j6K
2LjXxtoQR1CFUTSxh3sY+sl95w2AEU25HPbA7d0teQfKJlBegTU5WxWTyDbL6JKk8IH9vWYhaHiJ
1urIX0EYpH+wx/hI9yJIR40obsHF12aws2w5vOeiqHJe/TidIxI9BXBKy6JNDVjnamSyOeu1h0pw
hiJIEqaHXkvxB2kAUlild0D16mBFZnoo/EGZUcTFE8v15By5fb0bUDjdtV3Zfek39BNoLH7thX1s
DpLuZN/0g1JogArYmfbUo2pWHHRyIuQCrfi+uYzSlpvmUjA1l1GaK838h93u+ZCOHBogabfrzRi+
19SWJh+hia7UkiLL/LHkd90S9Vykh6oJFjoRnpCwpR4uocPXhuCBtE3tBTpwcqNBwelcd4LfoArh
rMeqMD95NWyLFGU77NKnfKjehzaqKE2hcFxvVk3ujBAQVfI1uPmsQHnDU9BHtXad90D8zO3INV7D
sXFPHUotDzk25Hf+AK4sBfeQmYbZFIrpHyd7GUQc8H23117bvgxxKs5DHZdPoeG0G5ReILzh6+Dk
ajbIrY4rUCTCKLf67pGnB61H0jzoHbjruRIfyzJVauV1Ko8T1MzU1KKDy2Hccn3FYiyshBJCGI4W
Mju3S4elhuTcy1kOCBh+eO1tfKA4mlPGTrkDRLdfj8BNTENZf4EpfbmGfW536QhiIatqOyk0BnJH
gJYCYqHKFxQKFGK5BgqwnUPhig7Fful/S9T2BpofHvLR5mFUex/DjpLHFGWxYAKZZ0cR0F/xL305
HWrRm7eVFRXxenCG7SCksQISwDoQ7FwkrgGJ7fi1VtBy6jJi01hNfmgeqO8tggZrZeNMEcs1XCsz
z74bvswR6kLLX4kkBAbs9EtW9y7qXrk8NAWkw+isfTtbRpezf4wTdWftYdRr19/MTEBungywplhb
6cDo72a/LEAwNCz0C23HKEtuy/w6TuEVuLjrpnerFVGaICuLzCBYC7uZvwRdXf/UWzBwt/ryriLC
k+wHZyWxkdxdOU96GDg+qhllW8lNpk326h0Ycj6lGuHH8SlrIbfpxwx1I6EFMQfVq7ZF+ugaxnNX
JUifeoMW6A5Lzj2z08cpG59Jd+NDPDwenrFelF+6OP4lRuNQToX7NfPumbIP9XXAjQteQvU7M3To
xAnI0XPD/ToOUDEDmJYCoqzZj9mgnWMHastSZifDh5Bf44zg+VflwPFlscydaEdYJatD1BXOJZG+
t6+H5Ct1waKNXVBnw34dJgLmBDAJxNaxoy9DUN10CG/SGXSYxkuPtU5oQFW97Bhj67Hw7UNmi/sl
bInF90lfW+ag9N07aNHFDow2jQTInzbykWm1p4tWwOumhvrHc+z54LH0efWdiW6jV1BVXpk2tE0L
Z/zWsUJCAzE1n1Kg0DZ9zrPLhyslkl2vVJcxdAZ/Xwl77eJFxjHtqU8dh7uIkuZ4l3Kndpp14pTm
+HWD5YwkYwJBEqvkEhKFKOAXkn+DahKI7C1zb4dQOIey14udD6+3RwjkwFxWkZ8YFDE/xKK84RxM
SMPytn5IQqRpDau6gdKP/mCkdn2qRPoLUkzGA1cHFkL2Ou9YuqeI3E26+6R+hfb8BOFWMepb19Wh
c6diKUJd0Xq7ool93inW+K95wnI1mmA42sHJDOvMpynQpYH0ljmAaGACgAX8D24MrDfNu57J62hu
KfteAMa2dGegUTV3binWyzIfm/n4MQPM6e5DhN/+5RrLX1jm28JsNpBSFtAogZu8B91ZmI/JC9TE
w3spS//iJRDEATAkDTxkiw+S+d2KRmmCgdvJpnUkZJadCVRIK8RaViR2DpCjmgMXpZ1l2uPfXtDN
8u5QlnAHpwui6vADyUL7AJAkKjX4u8R2WSgv1pTCQzxhLPgw0Pg+nhHMPiz9sajna8y8m2jQXezk
K7apGp0F1Jlj1/vvf/3v//d/v4//J/rJ73guI17+q+yKO56Urfivfxu69e9/oeKi+g8//uvfjmM7
0L2BS4JlMpt5vu1h/PvXh6SMVPj/ao0QJSIPDLvOsgEoqYath1LqE7aX9QX51W5Vq6xMb2fZBprp
kHxVTRUWQZfrmGlw5HjIkJPa17nJcb+IOfCqDb84A1R5gS2YttTMIuQ8sAH4Cc8h8dCI8QxHEfuG
WhVEYc+eHT7JMizuNfeJiQrqXPHI98wpndWc18VtgO8jo3FWpidQDqVxD+9Ik4K0MBgJRJ0rlKG5
b5zMykq3oc6wVXFYt/a8FNlh9TzVywL6ovndkGHLtNFso0bZX2Zb+M6MT7GVaBsLdWwI4k4/XJON
X+BY1wWNKVF5KsdmW3D/15TpbbLFVRt/eCayhNmPOvRoPPucQ9r1IWT51yxSwgGOC1ElHbbQqWZ5
hzEf5KcR2lJ9V0JRvlnHqLnfCzaAtqT0eJI6/OqqFJwM4Z4RZzZSgYZw9kab9dsSq4RDCt+ZTUbu
6nCVNSFc8Zr0rDxkUWij+AQmxpBacAQzZZDzEfdlsu3lKC2focsW4AOC5wPTvE//3ZfIdv/yLYJg
Or5EtmNYlv6XbxH0dDPcMAztABNv/zCvkOAZcyyF9+BPdVrA3eUX3PSAGlD7SVtyRXPo5K1TxuXt
hwGtTq8DHZw95gLkhxkfBmjGBMDox0ul0Ju4DSHTFYgO6sPTYDfngRnG3k3k2YkTcfbUoVa5oBW1
351SoGATCMGYRoc4r7F4nHG2Qwr5f/V9R9km30Gv9tpsc7O21tQJgNC1U1e/CeDAgJugEUi11Svq
nMPNNLkrAAUPAL3tcVOCdCsdEpXfh1OWt1kGjBaWApmP516OrPUpiyZ+Al6Tn6gJy7gYXHg18m5Y
JKeowCJp6U/fIqiPLkCXMvQhul7AbaxjyNxuL/vMO8U5AEGoIHqnsoqjream2Yr6aHRQIXT2IXhp
0hldwHHb276BXDl1/eNUw63wy5rMPighi3eUojCOgI8ASPCurTqp+e4AJNE1ZlDDcplD7SVyvuSf
l6ggvSIdUEXiQnwrTNAvOhGV0FZWp/xDGz/qayedtVBkOdFZpNnmnjvJnmYsc2kQfk9iIwUEvmJ4
rptKWQhoJt+Sq6arzUurDp2mGfPB8+UznA/EgboimCft3Kj42Y/ucGrVQa+yBB5Ljby26cy03GTD
TOAbKIb65kBsnfHdpQ46WMBx4ttIFymsbDxRLx91iOm07f7jn1hC5invxpeXVOHZt80z7yddq/YB
Nob2ZCoP2cUQU/5TScC2qCf8yluIOesceL9eB/evLKCaW+jaypNmByd4/rlh1piCHQS+BOAPKwCL
4cbipauyuW/g3JSsohrcY7M1MA8UCS5rCeyg2WyFUY2/8iQ5tH7d/wzr9mykXfcDmbm7MhqMW+5p
3bbVgdld5Y5pHufTgXM4pgr42+MbpLrnDogh/nFqekA9BBRAQ3QFz5qwpcqTek19NEoDEF+EDsdY
HypoL5kJ7FhfW1sAng1tnaBPBHaLted1Z7cr+nNYw5pmLRJ8rQczPogUFuwP0CcMd1AufUhR80HK
+i2azsBl3uTpZ2cY65fIaqYjLAXrgJqF1dd7I4QfCTU7cHm3uizrLTXxSoAq7atqT01Iz9fwLcJy
lpqThdRV040gvkAZ7rkqjcCVD+RFppNzWakYxxzaR9QElItdkKA/mmUMYb5JQyqp7bEGo1EszZ2T
7vg/qUWHxC2+S+ioncm8zAED7uBIOPXYNN8wxIG38Gul2NY3/K1dg5A6N+2JPwL6Ulrt+EA92RjF
gFhn2Zau5skaoq2Rva5a5Z8ZgUUTwESaQ2kJnmvIifIb6E08zqNTO9bQ8QKrk0ZBdu2OkPxqV8v/
KnLvvquiu7qu5MEB4+epdODVFna+tc3NJn0C3gcbq7gHnkg1s1rVh1ropVadCMbeQhKwmdoTVJmS
pxyAiS3P4mJDV6oSh9+IOPlMM+erdflawnHhnloaNJoC04qrA6v7TV2F4sU3830z1NGLlhTR0Syy
ciPUEsAD/LPT8fKy1ANfaGAo/AFzGGUg8YVA0kN0Jbdf9Sy7r123g6h6Jx7DSaiNhPUqUkce/+Ok
wZ7620S2kMPWh2dbQZoc2gmBxjTeUDvKrH4/eZCxVxuoOUQNmmZzP7RQxhnZ9ESvNePAWMQ5106w
NeCPsKea+znowQLamMJydpEPgeqhZciRVzHWeB6ajDNIm9c9AJhaPUDe3mpuCiO9HgDV5MehSPY2
yLpAIqoBlH6aG7z915C8dvFUdaLD0g/YcLkNfavdQccqX2s972+HAuoedZdP+7SqkrvaK/3AgRAb
9BaiWyihlb9srMgAhU6+uYMXIwWv8we/HPNdmlr6sS2T/oZDFANiZpn2DGNimMeoWckIcmvj/DRs
lq8gyVI9l5U5bkJIv52LIspOltNCASgzGH7DOSq5Hp7CK0AQLg6koE/YFGKzKa3IPeoFPPf0AVpV
ACdDjlyZYtVTZ6x0Tw7H0KrcG90rU8j8ad1LU5r60QXUMEh11r/kkNffFSZ+NXIQ/UuRi2ljTCFe
vBptYx+4Ca+o9zkAFHYEGPZQ6fJkZkN5P0UhmNyqoDwZ1VcQubvHlLf+IRYWTHQMx/iij49UiY7H
9joxhjzB303UXCXnqJv9wVF7w1wfkOuuJmBf1VZzEiZMlfrkQoONSjpRRIXlwx76oO067hhcmiFB
HMQDKy9t7su7aQQwC5BIpExKKOPTQBoOoBMk2FbhZxKvbasAd0xVT/H0K06Q5MeiRzVnP/fcD4Ag
4PfUVYxtvDbVBGpaBstPbQ3wDMVqwkUBStW3oZoCO7BNVBnigYfVJ6VoBEZVvpxEcTNCTLXtt4RF
ai3sqHU7ucy5LSMV929dLuWzWOa9iygN4xYLty82pJDxEWsuMNRMQo8v8jeOPRifWFfvKOkDGvtf
IrwYshyjptkry4qie2T8579BrRGE9BKQU3ol0BSJ7kFaox56pU01OUEDkYcl3UwQ4xIeHkdkxDfU
T119NCItvLSXEFPAksFHPVCIVy2FdwydJX51PaO+AdbX70Y/xGlpau5bnwT3x7Ydjk7dgnAGF8MM
ZMcwOzfKv69t6/jQFcjt/9lPgx/6qEkDlgarWHt2RYiHzjsv+Ppmitt1H8EBZOGjzlq7TR/eNMBV
0/s2f6iebkFoyTbnz5gGIB1nBY3qm9OUS3t5iwESusbMqU2KMTJ2AlG7DMiHkA65+p+W5t/1SeGv
smYYj4uF4YcwHW5W+yEMfTjg2I+c9+lNryTomcWbA7N9550sfYWIKmXQ2FDinhSRWN1e4dahv302
1AMF/DoHm1YkxgjTrk24h3ZD7B8I8Y7WGZqo3YONes6DmhSqx800FO7fTvJ6+4kN3hgMhTHwHfL4
gHmzFGhpatdCT1bDKPNbowXkChYQGtxZALS3lX2HaZq3/mTUz7mTB9Qdg912LqYKnjcqKuvgJEWT
6KHXJM48CW5D5j6rJDJX0JKAYbsndqGScu6VqDOdGVkgnBp7yrduPDfcHTB4I8jQCF0GuLRsOLyj
7vdh4I9rmPoU4dbC821at54FZAt0kJ1uAJoZOddbN+/MXRcDx0BlomIw3jdpVJOZu6aqERDdfxmt
u14EV+5A3aRiQ5VNiIE2SQDkWRngpj2y4jvdG/osMm5c1Ebw1GqKdTia0ff/MO7KMvqe39D9Zpmv
s7y96YuiWL8fh95GAm+62rj5MN6d/nF+F+VKeWt4Rq3Fvg1HHe9xbFo7auptxG7prMEHJmJNv1n6
bYg2wr5X3soG/PkVxdaTA1uf0DCCJu2hoLRcNG4hQD1Q5J8XnAPfLgbdm7NX8WMEjPKz3okSaEKc
ucZwPfPfzj6M5qnvzXE2aOQ7J6/1VQ6NogsKV0gENeawBoUce5xCi6eLeedi6eeuKcJ4iwCVEBEA
uMYrV/Ml9lLXzzV3wWBSiQJ4LHt7l0OOTSUQSlRh2MqtNPc/91GOQUDbDEib7jgXuUBjhbepcaQC
13L4azdVygwxLNF25HWnwhcnym16ooDXUmeawSwgpE3jtzitpwN8LrA9MMye33hetpmbH6ZQk1Kf
dBZxfZ6bRMzaj4XrrBovjW/yEY+qHhvrT3A7gu5aBy06yrbBmw0in2YDVAbCUhVG/RQmhB1tHc30
Dl07iYOh5ZdlrUpL12X9+haxrHKXCOoT6hoe1h9L/3zGh/GGzmDCUm3B2hoDR++i/nOLhQ0hxFg9
wvM4LFGWUCAy7g/1rYSjt8wqCFO57vQlnYRzpkHHrOEgNQHLT/izWsUCQH60JtjNBD5iRW1eY+MU
iUO6rqWwZ1ZR1LcJM480k7r+Jj4VNvBHPhZJyAu/4xN8rNdT0d4QmbnqG0hUUZMOCwCAmprZ3//n
dKPJnA/ZRte0DaQbDR3PIcN3PBvj73LWXq+xCEmrcj9Obr8dXWYcUmZ30GJFbpEbcpvGxviicJ0H
uOy+64+wNn+h+BpynEs89fMU3Myy0+yga8EsN53afuVNW6MyhT9Qu731ahk28NlR9jA2MLDM9OSk
1T7of6xMj3DSgIeOan6YFPUw4Mv0fMdaF/SckmPd2gsXZbU4uosAXwpArXQ/F7F5qhUclHF+BF+A
f4EtKgp7SQJ5TBRX9qLVXSACMClRk7Qs8eZJZhVuxrq1D8jRQjRSpBrsrfzwuYLhk67k0IehYLvM
zNstFC/rz1K9IEPvH+3J8m68pmcrCqPpli2u07Mumqe3YDjM04sOi3kPAjK7McYWZB0NDruYFRxG
kJKsPrVh81DwMfwJONYGCWz/q+lpBVzqmuk+E7a9S4RpH5jWs0s8Di2UpUDrFLoWb1xA2ddw6QrX
WPgrWpIMQSfnYDdxsLVkVpZ3yBQaqJPzcA1B++IOBKriTsBL8FzEBlSuqjJEoSCTd0MO/HTO3cvc
N5RWE4RhDn0XG6MUUkGZ8sAmOM75TMM8sN/HO5cBNQGZicvcJ5m5EZxpP1zAGoYCqU4IVaV04iOh
/7tHAFQRw4v1VAIWc2MmqSmOPPecbTnWSFFRJ9xJxFpzGFapk5+cK8P0goKV/NzLFunx3n2hWkPX
u16QOHp5JoQJYl999cJ8K4Z9+WCfqJWHvbwL7RC+j7XvYoOvIuj1l65zSiz9Eql3YekPp/TddOoP
UfN5Nz1rL1l9T1sZBjEsWNzyCKUMbIVkZMa7Ggi29aBQqq3J+f8n7bya3FaSbf1XTux3zAUKtiLu
nAeAZLOd2sjrBSFpS/De49ffD2ydrW6wg7yaMzGhGboulMvKyly51n2gWLunK9Lyjd8/OLxXK86v
HzCrGQjkELryJ0aBzqiDPSJk9c3hn/IQcv/92l7i8DmKYpshMDTv9wfTEnz//bKGpWWvztWbgvDS
DfXm+8NyOPzTLgsj6oPUa/tE7iixY/H8873Dinl6jz31nojWPqic7cGsHkwiYJoYDU2YAw/GcZYy
v6iVuX4yy1WaTvd6Zm8PHx5+0BLjdBuZG2d+cLDNgTGQ1YYY7/rw28Nfn2vCWYcHADM83mv89cMr
Snja3WmrqaniyGqS4YOvSFeJfhvYzZdW0zbAqknEGPfTU7VgHWm92yxMOvoSTqn1qtxRt0C04Z/3
Dv+vMqo7SXwxWxaz5shdO9T5ldXNXPKe3jss8OUTJB/hgdOi8PbwQV9OX0O1sJAa7NOqiS7sRi+Q
uEzkO0pm9Zu5bKOnl0iI2fdaWO8PH6poR75bQFiZnb07vNNKLlnKrN4dXvHkrUvJiHZ9eAlRfbTp
2/TXrwmmVTvRJCqFc7SUS1KhgTqO3uFl6lNDMeXDr4aHpeGkbZ4aPnyjhV9ozvOnhq1Y3rb/NMzF
pYV+YaZ4jaMUtQLgqkHzTEdlDMFl/v7goK1y+MrvD36/Vy+Ao/mfXxhqiSZFBCa/9qrQAqJykGL2
RecdqkOfZJhXbx5ojw7vHf6BuezXt3+/Vy3zfGYx2ebRYrJt3eQYtjVTiqPFBA6WbJmtOxdVKgXl
nHXwqGEYRJ3r7/95ZeYq9P6KePqMxPFwY1bODzjY5F0xs9+JuO8trZB3JrGLxU3P6+1IFefm8Obh
Hxhg+Dis32uZ2lz9fl+jeuv373+/z0H462/kTaCi2QjXX8dZGQi3K/Ws3Y4RkVs9SK4yx+oHz6qK
9wfIrTJRktWM0eUTHtd3nKeXkquMK1BH3R/c8cM/Q6/7XkPOBt9gDvQnVz4OI/O2Em+7Q9bVqUrj
jbX8UxitjzYj2I7DbyPNmcFeILy7ZLnLigigAZcrnsoCwRTEHo9ez1NhXJaLiE1PgcwFtF+ze7CI
K9so2h6IYzuYHQWXUfT0ncMXn1lbdbGnhx9aifohs4V9UWukJcdQ07d1qUMLw8kd3JZACG8Pn4jM
1rftAfBZKXDmyUT6u8Dw0bQN1PRXhYARJuuX7fJpE6vxO6hD3dEqPxbBbD3OuUE55qjZXtGV05fl
/TjKrce+qKubwS4+WY2EbmS4RZnHh74IIaAxG/KLIDadjxpKkhQBR99QR6WCf5bDra3BXqjD7+YB
R4y+zX737Jdqof/6pU+xxOELnTRIxlTJVZnBKtgvQkCU8NUPiOn1kFfBEmgsM/P7vXr53kEw6PDl
39+rrvWmCG8Q0EpuKNhLbopg+PXP7/fMtsqvfevd4bPfb//+avbPjw7vzar/4bBb/88LlEdzQH18
L8qpjqhhW73879voOxmi4mf7f5ef/fO1lz/674sfxZuvFDSuv/TiN/zpX01vvrZfX7zYwinSTg/d
j3p6/NFA3/0/UJTlm/+/H/7Xj8NfAWLy499/fS+6vF3+WhAV+V+/PlqQKzrH2z9Il+XP//psef5/
/+XWX5soXX//BzC1f/+FONW/hERfT6qmZmpIQPKnhh+Hj2z9X5IDUnBQoh1kQyr213/l+Ovhv/8y
/yVUEFISOgxpapygIGmaols+Akb/Ly4Z/ADmZ93ShaP99T89/wXCeZqP10E5L683pgXwzjaFDoG6
aRnI564gObAWt5FdzSGV2mH10Rm1ejNXo3nVycrYOnMTnwMBaS+NuU69qaqbyGdJx1K5zKzuU2U9
1U4dhCP00DKHArgbOIU2UdqHzi1kxSHB935G1wjZEMMi85S0cerafj8YmyRVgFI/m6pXQEmrs0UH
SCIwO0LYGulAcXBknl3viBUUeUy1ARG+OBSuFA0cuJNtSi/ok2Tz5405oKAsS7VUsMPLwzxrLBi4
Js6R32O8sspNyb96fW9Y28oZhzPjvOqXYXF7sFVNkJ3Rgcg4i4P2rKmafKII5hmxrAac9dAFwaXU
0ihxs0B23uluaStc19KYbdiqI6mihBN3PaektlsqfkFYD7PZ7JA8nLbDHFoXwKCCXQZF/tYinH1f
FZRXx05nETWJWkp1hs6n/r0mLmihAHL6oY4GQBOmCXiOvaUaqr2+twcmkPUMJBhqGdP8Bd14+xJi
imaj+n1xZg1py2A+w7UBRDJUzSR2YNpsY/bky8FuJr3RuiyFFGMaQJehMoA4ekHhDmFA81H4Re5W
qQMNeKMiCjkWGnfQLn8T5SXl70507nlWXcdHYlML1plpCkyHiV15PvdBMmZzWrSZG5XVuB8Kbd50
pADdxLGi29OjvO76U1uYNVs3cPMNcwFrPVtnImhG5Dn1zGVFa6ZrNEYBfUA/UEDaoChXoXVLsY3i
ggdq8v2Ed5t/GmP4RE2jaHd932TtmdW4GJBnk2Gy/ngcoRKqWeyno758otIwrb4jQ+2yaPOHro+t
N6XU7TOtvLSbjK1ma7pjmthtjKitL1viWb8TK3NM2DlDN4K9a9PUhXR1rSr3Lf+5yLu4vD490Kte
GZZQNRaWwdPjCAtz3avaSmzZscXwfIlAdaNzI6PCfvdnrRBuB/iDHaSwC6at9UI2E7zXoIDdxFCo
+ZxagvM96M3H060sZ8qzGTKWYZMYXmyGNFTKnl+OHWRJOfph2P65zKPbzg/sD5Kk562VoAkMs098
kRLBuYdeSZ6ZtYMleta0JaRmYg4sqZuqKYSz2hoDsPgqEk4GpyQ1UTNJuL3w22+OGXEC+pRQaun4
BZJKWOCHi7KhQi1O4nqf6mPkhaaM3FKRZw4FbZm6Z8+0DAeHgmOZ2BC2rbp6psjp1FlWLCVFFw/Q
9X8Glq1tSju8KZR5GzctNVKzv+21aN+G4swGfmUuANI7hiVtsP+GvV7HlWhDwmihO1u6tvP95N0Y
Zt+VDCiQn9ebNmEO5tS5P70CtJUXsPSZzSlZbAb22XYWE/Zs+1S1LFLUvVOqKcBwhl2rlt6IOuCW
QmzU5eYKWt1cWNuS8ppLQ6gK3HxqdOnAlbg//SirjbVcKIW0DENYrEXQAqvFWM0KFNgC3qIeuO4d
FJ/DAxJmUndPN7Oe5aUdneIDANAGWnBHhnIOkjiF7qQBxt6Xm9Zw+qvaJFDrlEa36wi1fp36xnSb
mVuVYTEQ46yeCWYfP4OO1eJYcOgwzpdcnVNaWGTl1GU5zp6sP/dqb2wEnOKbXh3rrV/nXMww25eK
X9hgr0bKcaPh6vQ4LIv52WJfrLMtOJI4mDktHWv1CHFiJsB3qxyoEugRMwLu0Vh+faGjO0pNYAcW
Z8zivVpbjpeaSnrG9LxyNIKZYRB4AA0fdL3uRrWxLbWHfL2I6yuCINy3zbwuZncw/PKMtXmtMYOz
wVwcMHyE1dlYxjVgytTvPAPJe+rMRL1HZ9t6gzWozyyvFSZ6OYYt28SYLh2zcKtf7idSqXCpVC3Y
1SoGSdbHumO7sNjVn5u5yP82YYu0LgdFUrFyej6PHQBd6HhYJulem4uKuuyvZzsZlcq2obYNBIzS
q14mQEeZBhLmKXm3TZMpnzjQgq1cKsTyWVU2HTDzzbSA5HMqkj6ffprVMDgCR8wiSiRU1bJsy1iZ
0hByvjLW4U1qaq37Hg+19q61Wv3CDxYaYaP4W3aG9fF0m0crejX0KwtaSrXo4rRj6Nl4Xl8MkJ8m
pBmmVqTXSAKTcs0WRZFAbx67JlLObOqVI/I089ypOEfJUplitcjssshFNCInAG+h9hlWIm0P0YTz
Fikx+EXUPj0z4a+0R5CDq4VtCYdr42qI26mKo6g/7KAAhKxe6/BztaVQOSohfHykhE4Pz2wk7ahR
fLrDuS1MnK6jU0pLKaIvJmDWUtYKPOs+DL5TWMpFF55cfGDO1C9Q3HwfjirqpAjOtvGWyJHYhsoU
/41zpStXtt0aH7jJQ5g4CR0hGQqZzj2oODZv1rITdMyco1rr2WhnWMmDCTSvkPGM6KBRfZjS3N4B
stU3bdar15EBE4Zam/HH2Z6K21m9HQVC9/To4vS6PLI+jBlLwiLwIEzc85Wps2tRj5oW5a6CXqi5
EZVpkHSa4JzfOFODUNX/rrnVOkwJvRfKBJEzF/xQdaMCNGPajpKbwDSlZ3ymlddydIqs+lY5EXCS
oeQg8zUqrqQ5WtBzG21fuMT+xy8jOD10Zx2/RIpG1/Ize2Dpy8tDDNcR/1jVJFMtxMoZB2SZatUU
5qz7ZLwRLVTK46DFD4leTJ6uwH/TOqO6PT3AR44KhpZqFxxEnWCNkKuNh4pooTjwNLl66WdfYSah
mtqEfqk5M7ZH9mw5oTlDiCw5xJis1USGvumkowIxRgRVshJtNTEqFKWa5Db+RtlIZ7uhBpJvJhOx
wv00jUq4ycKSK93p/h72ymqUX5wsK8OayxIR5XyRQu6j/UyG3LP6+CbRBcVTVMXZaR97vYxVF0rl
fdMXf/tIQousvE1zYjipo30rm/p7kYkPpZzzDQSd8OaDJvYkwulbvfCXukgJ1y/iX24/a9pmUqxF
TKe/g/T65nRvjpfMMqoEBxZPgIvVavaqYoL5yDLgZ66BX4WtcgtHcVSomTfUg3FBkGs649i+0qJD
jMnQhGbj6KyDTVlVSsWQBMNNZ6CwLWu78dssEUvx4kIpv2V+Gb5tB4Rizszbsd0R3FSpd4OQj/9Z
97T3daos0rx0ZV063ymL6FzLaIv3ZTudCyYeL1X2oSZ1hxiqajrrQEfb9zYy80RXNJ2sAXnzZJf0
Vb9PoPDYNnD9IDJPfRLsHzmcJ9385vScHluhxfVxVNUQpiD0tTIDcFsYeaezQJN0EoarmXrwxq/C
6K3uzGhKt5blUqKBtux08R80LHCeVZTrHLk+g2HnJ2Y8YQqiuRA3MNbcg97w7w0hyJKWsf9FpqV5
55RVcWZNHZ/D9Ph3w+vYSgNLnzaUofA0Px535UQutDGhCwFyPm56GxLL0x19ZS3pLF+53JuIrq39
OQi8JsSBG+w8sTy0APOU2Czsm9CdlWfM3mvmlZ5ZtuFIwb5ZbVCR96baTHlOWFaN34ZzAso4H4Zv
pzv0WiukMQl9E6FyjLWfDjHo7NQ5pdmmTM2cIgO1Gy99oxmsz3/eEANGxEjlbsDqfOmWp3Npq3lT
FG4ddWp7X8R6ClmFRgHMmbX42hQtRg1yCJYGBu5lQ9JOIV4VNZS0QzlrijfolJB+ykNMEsqXjlpn
Z3r2yq4j/iVwazh8uXCsrjp9aTXoj+PX+K0/WS5gJzBO05ACwRDahQrTiqu1ItkothnfnR7UY5O6
bHTpGDZBdWJxqzXiO/E0thlrxFAr7VMblvaHQcvKdttONawPY+ootVdnPi7o6YZX+26513BoEF9V
TYswu7Xqc9aO5YzLk7ulGvkX5Im0W0DkMQlx+EjRTukvT7envdJT3V5WDue/gUOwMm22oeIdhxHa
ETY4CghOLChYrUCJhasbBJg9LdNq2OW6SAEcHdaAn5GZm1D7FclELbYvpshTDar3rtNCIK4VKl3y
SQ1Jwt5Qg6HEnl9Z5+KKr95FbQ2XjDulg7ldls6zu6gWDiP7i4rkcdacCzMM46VyG0m3KtO8ou60
C6lY4XXQwu+gUlt9FxOzfdf3lnHbx6Z1xmFbVsPKf+FCDpxqye3p1nqvJ4QKO7jxmbS+zTdlyMUl
UhMLkqxort/U3Mbhxrao458N/SLK1HNX81d2JqvGsIkZc18jCPFyNNJ4GMderUpiSmrsiqbLPzYy
cW6otenORKdf3ZO6QWe5EToExF82BRFlEggLhxhtKQiVizhr3cIxU5I/LQTbhRrEEDBG6P+q1bvT
S/X1psmjUtQA1Zy+WqnU3bSQxRHutyc7/ylag+oImYQfwAnlXqrBKBxpar0HNWlu/nctr/zTrgYa
OarceBR7wX7JmDAiKAEhvmj+NH4RoaT4ytGqh0qYhNRPN76O5XH5JtEkCS8RAdAdonovh9yuhOw0
7nFuYPZpsrV76KSAfJnx1zK0aQ7QIMJCZo4pdDFo6VdSQiEVb4315wmXF1ZxnZpIdDO0egeDHMcl
0nZpDf/mTtMJPJ3p86tTLbmX6FT+q87BaD3b3n0Qi6g5uD2OEX5Iy2Dcz7BaAvRrAeUrQ/wOuQ/K
cIapeDw92s7KAJMXVzUI3Jd8Bbb4KF5dILlCsXBKhSV0T1Gv77hZuz5yge0weC1IeSMjFRTug+mu
7j/p4mMKIxUkdbCwbIbeALEZXkxxvWksACbtg69N26geXKtRSZca4JBMAmbWlTNbH7p5TjbBIvxm
au+bnphspHxfhEmsXOxILXLMGF6lWB7T7koOo6pEzXlqbiO1gFsivBvDFsGHZgcZ8TagUhPozV0O
OB0Zhl1YWvu5GT21zTY51IZp3LtBDJYzq/cY82++r+wkuhJDBMP4cAttpFr9PcsH1U43eVC8sdUP
Y3whh6+i/dl1ABLDftPDZCFDA0pRa+vk2jaZ1MsBGRaNoJQPR1gBZVAh7luohIU2wf1hn1kXK0Nn
gc0mgbGk/HSbcOvaK820fK4HNfgcVnkMRFtoziMBYDO7akqrP+ORrhw4SyNxoeosQK7/Aud/5QLE
czSPkVNOwG0zTWwNWc7l1giCSZ5JzKxW3FNDS5YMj3uJ7q1MKiSO2WhzmJJxsrLqvpLmpF0M8HoZ
t5MSxMF3pDUi60wQZ9W7xc8QtqkKx8Cm8D+r3nXSj2Iw3SAgdG6OHimRCAG0sNC7M7bzaMoYRrxF
h2gG3j1poJfWy09mXxQ+tfR2BwW8QnBqC+elsrWlmHen9+7KlTkMJEQ7MJBiMUg6rpoijGnagZ9O
aJmBl8TzVz8Vc9hdOCayr5HpN/tR9NYZr3jtijy1SgbVIjCOI7WGRJi1EUp4vOigksCCGP4wu+TK
b+r3ICSvori7jar4Y09+HmKOfptoIcJibV2deYzVfPIUhP+kihdAHJDer/peLv5GN0MdNZJWupNl
m13PYzecaeV4Mgl02swi1w1VZ+28nEywPm1cGyORviqjkq0Y63dlxImYO/r4+fRkHo/rApwhWcqV
g0g/L162Nac5vMxA65CWUTwWGH4kEYwctrsCtoM5nx9nqIRdO54eQhikklCFfMIaf55+jKMeL0+x
YLcIRhNeXVscgAftOJp+5IkyMBqkVobc9+y46jkU8gkxi9PNrZcwkTgd/98iLMe/zhpsoKZGQS2C
hqRJ0sjbuo6uUDjKv0e9ndxW2WR8SaQJQ8vpRtcGaGnUMMjPEudcwAcrAxQH2pwQ5x48c5BU4ata
us26oPIi3Q5x7evmTCfXOWE8Gg52kCtc6SwivOvFWkFTwzWzJJNRo9UENwlhcWnA3KEHG5QHd7Cy
RS6ZSYpxxp1jjNNeUwNrf7rX6x2zPISDh6FykrxyliAu3vZEXEgQDpMJE5LvX8rC7z+dbmW9fgR7
UtLVpUgSi2Qtnz/zZHx9GCxdMeACKSOBQKSV/YiB1+zD0q/PHFjnmlqm+VlTdkRALLDMDC6TjksQ
/Bq7rhoTzx+79MzYHS1TDisVYwOebkECrSN/poiUpO4kE2jMWuShLxp9DrMp0QCd9SUeclNYSKhh
gZsza1V7pZecxiiK2mxLQIWrW4CYCHZoVExDy4pMi6qmcIwQiLiwtcxB7KEePClQiSYl0l7msKgl
QIRhqcqr1PL8wcCZKnofVBZ4NX1o5fZPpxsDDKJmQXpaZGVW0133iUW1Pa5aLsPuMqlR9/Hl4D9k
XRaccRteGwjwBRpnnb7s3cWHfjbdVdaExPbJjASFoC/ISm6r1kA0I03jMwfrq03pZJ1xiDUcsFVT
USUrS+u5/+iy15diaf1yIBi0rVELPtPUayvLeNbUyi9pSa7UmsIAJnP9th0VeNrQufJQxPG31VB/
N6vOf3t6zpanf3Z7BykEMpdDDZfSIexySEk+G8jS4CoFr83oOfVo/ZiLNKHuzNZv7CxPdDaT3l0q
SIl4vV+l3ummjywvTdtEtyR5AoAaxmKjnjUNbURUVbTugt5VPmZJmb6LiAM3ZAkg2zZ60MT/wfgC
kTQJfgrwX+sDJi8JAVE9l7uiSMoPkU2xAYCBRf0Tgl49srqFJrZy3p/u55GtxZMmQWA6AIAcSzdW
J0wn9IQoFuF7wIrhHShq47GOa/EftKIRmsBhwBvCEXw5mkACBFS2lORUbaAkZIAG8VYzlHPp1lfW
i8F6wZpLEyjV2nXmQCu6zE4Kt7Vq0DOVyHf0DY4/J/2BbrX/GBSVsi1CcJinR/EV2wf+Ag+Trhnm
guR+2UH4EJm0lOBL3M2i2nSBVaKZ0XcTpYOpOYOuGpsr6iOayRso8/w4lul824ddMW+SXHaPAFPg
vKqMabrquix7oGKv+sMYwRPuTi5VtCCfIbdfbMmzJV07+WDFJscqyWgqTwANWObWjkF5n/Eiji0F
GAiMESHa5b/ayig1QCSQTyBjIOzM9pxwNHZx7gMyd/UuR2Gg7YJFTBk9V/uM5T1eAEv42+Qwx3kg
XLCahoCrWW/aS96LagA4+ZBYzi6CDO6Ju6rlyrgVjpiLe9OuJhmQ8EdM7cxKODbIhyvV4pIiPsh9
5+Ugt0EOBKXk9q7Hgw7PrhZuYTAvL2D2ys8M8ytNsdKW+w33Clb8yg23KNghGavP3sCZd0H5ZfY5
yhUQXDD+l2e6dWwmlusLosRkTLgHr/1CKywItpik2Qa7s65JNgSPZdsr+9Pb6NjocrVf7i82wX2Q
NKseUfWW5kMpCKUgwjx4oTJEd70ipptMI62VBWL6frrB1RASQ1qgLAZrBkAgF6hVg/AL+Ij4SM3r
uAbuCkQwr/QEoWbhxOewGa9tChNsLzXsEPHhY79cGI4a5xQoYyFGvQPpl6YhhQBdUE4Vspx85mpW
kcFq0Ezln5tF7qCsbBK0FLSQy3vZ9FBWMJ6U+COxD4NyX8N4O/Q20gwDemjwFy2URJH5OJp9+f70
+B7fJ9jrFs4gUWGgpkdrNEzbVk+yhdVjgg8nKVr/CzJL4SMhqdhK+m3jxz5UMmng1pmUgtwKdlMb
A+/0c7y2sPCIwYtQZmI664NhRkLEzKFhJX2CRLxuIJsZ+XZwh9hTd2fazZ87m8D/GHPS0hys1jpw
lGIelarFAvq1WaOYZ7bwqB/q4a3p4XTXXhli2sLRJPZuMMJitYadojH6RIf+SnSJg01rfxZ6Gt/G
pfKTgov0e922xU9ftSIMg6bukV6GGdYxzsGujtc3j0E5DZhWjZ27vqpaBu4/wtg8huYbX1Qoavd1
j4oIC3P6DN2leEhkjBDWmd4vl4qXLiKBb0JmwCy4uZIoe7m2lQ4gebuMtAEc7AceCPXGwZyR7zFV
oK2avGiCMdmMYtHKsQuMcDKLc6zKx8treQguPQsoCh9qdfOZIejEP2d5DVbi7NvGqjNXK4j3eDCK
Qb4VBecgvCt7jJ/ItZUwq85RTnXN2vbnwZhDH0QAGWJskwpWI3uj5sgv/OHwYiC5jGMX8c/0BRq/
Gt5cpIqFBuFCwVlIBZ7aAPbsJAyJg0xVrt3PvTr8DIPZ11xrSNBYpjCpy1AqWHIRp6f6qMvLo1Ct
YC/PsyD7VjMNjjUkk40GPLrgqJAncEVchLaODMPphl45FIigcXVGzpJ49tpZlQ409tStF65WiXg3
Ruk7ZSSXPcS2ecblX+/d5fzh1JGEmAlC4DCs/OKgMQ2rXWrkG05YrwcPBpqTwvq9riPYRe0llF3N
iBKeBk0hNT5USJDbChE57OL2z7vNpUWS7mQXL4UhL8d3nLQhKWy7gGbORrfAaWMXkm2Yr5NRP9Pv
1X5Zus2NDi8NZwJg5JqDfG7RIytsyVQmsyo3quzA6NhVjSxeDpkqVFilCdXmH08rJpbrOGlpYobr
U7AkWlajK124nW21EItVyFS7HFxt7IGsts7gkl5ZRERGmVwKS5ixNZSFlHwdOujds01EtEvTZtzM
4ZRvYlTOz3hNK8t7GE2ui7hMIKwcYgEvJ86wJmeGA6N0Y1Md4k0k/G6D9FR4CbuJrb/xk3rWPlSD
NM8c7kddxEdjLcAhTzUldn+1eNOyVCornqJNps6owviKj5wycF/T6Isz5/dRF182tXYMC5SoELgQ
NDXAASph5rgIs3i8KPrJuh1D87uYtT8Eth2GlTIJlRrZ5TouVt2TdRM3XTcIL+rC5lrPwvwiD4PS
a8fC2Zhoje5kKAAtxnbzkKWtuD+9XNfJ5aX9pWSZAi1GmI25ukkkgOqioAE3249ze5FSsfsgnEpu
gZcXO5SPywviisq+bBtzl0Uiv3ays07rsnSena6HZ8AscY0Dw7TUlr5cWtS7dWkZ8gypAlmhW5la
yBwkfnuuNOdoguksdZKU5xCOYIuKlw1llgoprO3gHcOyGV/XaupnF3XQwfsf9nn+XvajQj0rlBh/
urJomICLAeJMw2Nbw4mMKop4GhqGN0Bczfr4CRzVo+UQQ5MOAu54MxenJ/YQaVwPKs1xzwEtSY5v
2VfP7uEwrCYBhFsgJq2h2dRwfO8A8wJMyZ3R7cPhchIARHOjSjZVafauk5vCs0epX6Z4ervQLtE6
qAr4SgPjg0NU/n62/cAth4J7r2bGV50abIK8sLeTmLJNG43wa3QWDJ22fec0GfD37j0BybcKShOu
hS/BoeJD7x78hCY64UylHjRPlGBj46HPhfOBJOdn6kZmV0tybd/m1IzNUdBflYtnoOZm5wI+/BZ3
JaSwwzdyYN1maIxLwWm90ZsMvjb9fQ/f6GBbt1nc3kc6nASp3CU5AlpQn3vCnBs3itWHLqzvk8b8
2CJOvamp1jg99kcma7nvUWCOxTpcwlYxzIkciy9DNOs0H6UCr4IsCxJlZ0xdBLTDt/9BYyQwlkTu
cu1abZ6aIAeMIYnu+eoUKe+i0ZbhNSxIYfkNyiM5/Tjd3GtbiLAGppjoP7mN1T0ghpIyAP+Hq1Yl
qGG3WtoH20YdddZ2AuUBOAGjEu6UNRAqn276lWEl77jU+mCnYUtYreiJVANy3j7lvtqUb+1SNeHR
LtBh6uL8zO55tSmTnDVeA8n/tcdU6k5iDI7kmtG3EOtOZUteahgfws7Rz5iGY+OHt0CXGFAsH27w
y30qu1gYMQIfVFMoUwNtdayhVDm13bmsG94rf+qlScD0QGBkEu5WiZmt1iW8B5Yf13gLjXkdLbzQ
F5PSeBw2nHa8dqBOyT7m5adMr7ZD+7dfRu6IcLUStG4F7kV6nZQQ8CIDktwx7a5SLxmtTe9cpVTE
Nw2RN+VdjaTwPLcb4ARV8CVg7zux6pFO3CXpYzffO4uA+9hv1DzZ+giZ2tvUoBb0Up978CMAufo7
kZN77BBbbnZqtE9G30MzqtXGnZ9FXt2YN04TbQN5o6g7XX7tHXOTh7U3WKMbjNlmWpinQyRYr5yo
cUPN59JfUV7auil4GdeHM3bo4uoqC8fPCvYxUL448jKN6gXqvO2cLwFakLU/7oFc74PO/GgW74d2
Z4d71hrTr6ETrFU3SXs5aXdOZyCKASJGTBsrBv0SARxKH4zpne/cqvH7UNuHKlRz5getG7ZB9t7o
Lddq9032MIzvUhVOwcArxWPXEapE1yzpcRl1t5rvLPXO566HFHRS/DSK2O3G97WCMmN91SrBNjfE
xg79TSiDneN/h77D1a2fNSkw/U0CTLZGmqYr3WSIPGj2ZmStxsRN2q9Jx7GzJSXlZknl9mbotWrl
FflH1AyuKCLYzElyx3Hlak7nzjD0l8SPsl3ubCGM6hGPwU9A7vAq0TeD/NyYDtGl6nLMUVZAjEzp
0DASe6H7V51ygb54QibSwc+3PSvfhf6b0G+Q47wYhhAi4duh2qhQ4OlFsimC9wD4Uv9Om+8G9e1Q
XRu5p8pvRXGLDoAoYi/qu6sQMe62R4jnIWj3Xc/Nt3gcDYdykXu/h9O9BXsYblrl3ujErggRLVY+
AzOZ5QdBqF5N3kbD19HaKv5nNd1r9kU2/Ajm90V7I5CYr9yJvd5eWckjIEYzfRDJrs9tt4RXvYmK
XVNRbVRA8/qtJg5StZY3R0hhKJc9LP+5fQmwai6RQpbXOVppUZp6cf+mNC7tNKGinFosapZyspBx
DdSn/WJ2bxJA/Hm4jwhJUQw+yx9F/zaO3lLq4yZJfjnGEMveOekXM0WvKY+uHKv0TFN5j+zqVkHs
qzYJryXjlRjTfalv0xZ6ZThUWN670rrq5UNYMQTk6BTQg9ywvTmcXSXt9pGabVvD3NYopKVcbVvr
Hv0h5DGdW44TPqqQliKe3jNL1lb6dwJNUATwZukK5Zvwx/uq67cacrMa+zN04ZA9c3k7NosvbNUa
lqzUviBeRySnEGjqkM6RLP0q/jM0K57ny1ZWlxqznOGI0rCIWVqUl7Uc4z14D0ry07z+OoXA7xLI
en13GKJzF+FzHVydZiAjpDb3NJ2TbES1Mkj3Nvy8Z3DsxwcZl0qAo/oS7aZ6fmXyhT50da9jCBBB
FttkbOMHDXD7TgDdPDNjr5wucBrw1DYFMnjYy3X8mcO5BHfMep5R9si0mzlMTWR8gnLejFGTolgz
5jdFiv097RMcN7pk2Unbqvx9QuirCVSWtFbc6liyRnPeIlFq3GfjWHtWEIzXld2g3pJS57Y93eor
ERWapTTvcHMjrL8aVmtAnYRkW+WWVgmlNxneXHeVzFfvDT+rHs1aa78VpRbHXoaAYO0WaZ5cJy1F
6ODQ4EE4MwqHxN+zk31B8wHL4jkcTeOasYYdLFmVEdrPAuUoBWuFVsGnpjU+LYwt6FLGUBzxyB/h
TMZEl9nj4oa6UTrKpSy/cmsr9imQC9WNrzvj1VJ0tOs62W87Uxk5EQtnV5i94wVmWnlB57e7qsqn
jV3ZX+ZZEy68ZrifBdXBcLh+0nriR5kaXBkjQhMpCUA3R8pwl6pl4JmpdmkYoeaZanidKN0+aPQf
pfSvo8C57Wr5s3ISddOZY3BdisxZtKY+lX3yGaVXTFIIJXmgTqY3qiK7zVtOtsZIELCvKB1U68BT
Z1PzoHE/B7Bfg9EwFFC/EEgCd6rjg65jSUM2K3Fht1A5JbZ4o0cgSqRWhVdN3TQo3YbFdjDT6EtH
sag3QVWDZofRevpoN5tiaPMz6++1VU+0gGQSDv/yZC+3GuKvc4QnWXEstRwS1aheyCrCGw5aymKy
rNnE6GNkZ1bZK7GChZuGUiPiatwB1vkGmfa+KUpgdrJqaxeWxkz5kFw7ceV2rVO9CVo5uX0h9Ld9
5hvnGl8uFs+W+DIDLxoXL/tclV0HkpQ++774YFZjfNOUonmsr7tyGi7zdKMTcvfsBB3HkkC5Kwe1
85JwyhC4qYJ3pw3AKxPAwwBlgMqNeVjv/zopSHZVjATa5wNEUxWy6ZU6bhSV9Nf4/yg7j+W4kW2L
flFGwCXMFKY8i95pgpCh4F3C4+vfqju6re64HW8miaTAAhKZ5+yzjfGSjHYX/u9L/n0nd5F4AU6D
kDAC+HO4ZDhr5tg1/eqspnI3jIV2TPKxlv7as8P9y8X+Dp1yMQmiyNXYyf8UlMR96iwt6eRhqVTp
BKZZrncrYTMXYxxIt8HoPPuX5/sPHw+U4+aNAyuPGd4ffeVotYhJCdMOqe9JDXOw1zplVdnu9TX/
t4X8t2vZTMw0jn6ohy4v8+3r/3VSjVO8dp6d5KGHk5V99taiV2FO9LR5xtYssf+lyPjHy3EnTaiz
MCKcP95Wp81KZwTDCOesTx8r0rYjzRnsA7kd4v1/L5Jbs/+Xl4RPhj4WoxsUI3/nRIhxBqNJLAxk
y17cEzXp+mls0Bt1q3auJsP73eAPhy5rzH/87yv/bcX858r/cTdiNsXb+td7altN424UaCHJPNAu
Fl1LXTZs6TY0BWlCpWgLDqP/fdHb6f63j2ug4cQli/3uTz6MqHQ4BP2EIcCwVW8Z5iS72XSaf8Ed
/ummsi4Zn6AXvamP//rRBDE4K3pbPlqLOSkTqumMthwd0hbPxWNV6+Nx7Ap2pnlI5b+5j/1tp+G+
IvulesPFR/+bayGGvRtZVFYeWsVs7IW19c+jW2eBExMDRQ4IztZywkz8f9/Yf3iaNzECTlGMMJis
//k2almvDY6ncFcxNzeg/mKMkuPnWAL/1/S6CwbD/zLL+IdP+pdr/rGCKFNmpPlVD2BZjRcpY/tb
GTdWIOJe31cuyepF9q/jqH94tjdmhqPxZiJq/ZNNKkhQbuVYdmHsYWUXFFhZj6QnEpk1/hw6J9sb
Ux3ToueJtNpv1ab9fzkvGCPddqKbnBY5IxL+2xr/r82oNVKlETSTh0k+aBdr9ZzDRJn3Lw/0H/Yg
aLo3TzkozfCu/yhYvbQnvqZzWUa6U0Vu7rhhQaDKyaGQ+/9vd4ykoOBxWCEy+U8V8V8fyEmlFjem
ufgQJUgw01drbL/KWXfLZwOOsP31/12qN6tV2psbIxg+8B8DlHawpxQdbxaWo552UaflOF4BZKGO
B8BoSuYWhK4tze5/X/Yftp6/fMo/LuvZqZJOiqgDm4UBq29Nf/G89t8sy/7hPfzLVf4oetxkxuHb
FsAE2Mh8T8yMFEO31rYx7JjP3uVxOTfR//5gt6nhP6yWv1z2j9ffU2poUwwjonZw7rPeMboRzUNu
wR9qlhH0e4dIYQJTcJfE0eYAeGGCDM6QgZR7kjvICmD0STCwu+ekMW8oQgzSFtdO10w+JZNbfaxj
0heQ05ENgSoRBJdmQIkbhg4DhLZeqCGYG6UtDwaqAPmqlVIHR6nXZbLhlw8tTkCBGyd944UQL7ec
afVmNm0ayH5EshwwiWlaM5hUXXc3vw+rNtP9OIMrPNS21U8+dk4zMjqmI0TsEoVbTL5FPPayS61k
iUTW5sccgud55RUFnbVFfqq7zTx1crAvtZZ4gWWUElguq57WeppGbFQsvQ+KcdMigum3J6NusyBW
XXaBAliT9zB7V6W8breRmBe0Onool7T4AFy7OamyM5/cWesvZTaOkYGTxT7hlwjytiGYk7j3XUqT
F8RbXAU28Y0nqzVWPKwdcex556MMW7eLGJJlN+imIvvVk2c5jRXDYTHbX8KQxa5BjnVP+VCdktG0
uWN9E+lYdH/2aMzvgPvdz2WZi7vNWZYdGknxuiF+m8EH6exCHNXaJzERNLl0jv4tr4cy1BAdRQIz
X9RA/Uh28A1S2lxtvqsSZ4jcXlbP82RnPwQIy8FeMgKxVevuso1edHaNPCg7G3XWNGivWUwqgk1i
zhZMW15XRGQbzffbgPK0JnOQ9eebsx6A3DwNg7+uxfTdnMshZR4Vb3uvZl6o8KwIpu6k1tGfqHc+
kVc6wie1PglLCqdQgX+DkbrqLuk97TjpVnHPXtG9USuRA0XRe+ksHMzabBiuI1IY5aeDXv0WrZa/
ZW1LgU92A7e3VWaUl6IF9xVoZWzhLqEmbigzQkHfLMrqQrB6E8gcxZvUF+MbnrDtnR0TlOoVsfO8
lkCSQ5yY+3XQPzCkB3PVZHryClVPkVOlaHobIQ/ptlmfm56MAPS14bs4i4dG56ThuCzVnWDsHqDe
YaWZakp3ZNgA1c7usAY5YsV9M8jHYai9SMsHO2zqdDjM6F1Onpfv5lRGIJZJ7/fuNifR4tSLDMZC
X97rerB/VkuO2B/n8IihoRPGnT5ju2VkOkq2rttVizFgjKSnU7vHi0l/itcJs+eleNCtHF+I8Xel
F69o76Jpy35upXfomv5AmOG5ztvXtuy+GHn8guNKligWVgdvq1DopRQ31rpU/mLApRJm9yLk8No4
mOtlyzZHvb0q0vlM484aWl/0pPkqvQRZ6L03kdY8BLc4NtZ8Rzr6s5a2c2S2ThctHmOVtdOshzyu
7ssyW4K2ryI8o256hh47RK4GfBAKS300Y/ZqZ8YHB7EBFp8UhJ0yqDTi/liU0wXoDkin2L6x4b1C
REr9RE9W/Eps/BDSwjx2OEQNGj6fhlE/enb+tVX1feZmyS5r4gbfqCrxccZdfSutGCt4W0KFrrEu
IY/Xst4bwjZ3WDL2wVpnPxBAtUEK79tP8DkI6wqQfey8MF8raOaxsN5j3QpxAChO25YPfjHK+dJO
0wPL+q43DS6ojCSIh0mG5jJsvLP6adgMhEJj9WTK6gmXib3L/fY7SO/sHNhWCllZu3i2k2iyN8PP
5hzRebWqPvRGmyLILA0+sZcKv3P1BcPhuvBLTWiHxdB/FSkcwZ5cUyhF9W5MinSXtFb2ENtuGuYM
CphCxxIRe5nDL8AEq/Urk8wS3azVVV/N5aHKO6ijyBG2h2VKvPtOFBO1N5GFoeN+rSI9e6TiLcDj
kCo+2EtY2wgnfOqSpzlxD64D+77s0DUz6u2huYEKqWZPa2ITtSr3WHMCVlmHlYh7QyvuE888tTIO
47iPvJFxcYq+MZltxudwRX1iu3HJquefabeNwdYXe8zmXvIk/xzt5bRZKU50uPU7q7vPy/9MIbaL
2pZXU/V3LdMK/ECbMCOIHYoDMRyLYGRRledyNc9dX4YTFmYZtuzRIpL7Kc/28Bq/li5OseCgZuur
JvGp7CKPkJ5KDU4ITJAFjSh25NGm/mQQ6DXZ2uankxHVjbjrNvlRzdW3cuNl6ktfNd1j0zI7aeuR
iCeTpYRvQzmsH55qDnXOEKvUQt2BIdumyysusTzNhKihyt6+ktZuyJHzoqnVviYtDiZ3aAKkB0GM
9WQyrhc5VcYd4SLPekYoqb3NYWPHk7942VNfFcqfu2yX5smhVsXBmUs/1tODbPuTWE1syj3WMhJl
yIyW892ps8sqTHzVqA78TUt/aukWGWQoNAJXq00z980ixqgYi6vXWndeLbPRXyGArXtNZrkHCUHQ
puEF2d5rvdf8LMcs+ZXYXnU2JmWEIjXeldoQcd628ZrvCFh7l6F3o2kSp60tcBjIlulbaa0qKua0
R0687jLJ26WKvWKBABU8DeidD+PWqjARzCnVaAMnCDVihtFXYIPJuWM/42/JVeebCr3Zm0N8XxVm
daKICewm3edeEbW5wTKGvmkbWKNa66Epqpyhjn07gsrrPBg7yso7xRzPqdXTak1YCenXUqsenNpG
8ZraMSUh7sEiJ6mN8yQYe5M8xtScwlGfbhO2dC/QjyLK80KvNx6ySo+wvc2uUNNIt+izU49/x9id
da879E12ihkvEW3CC5Q3gdGQ9EiyIfTArDxtXnIhwNLyC8fJfKPM3rUKc5huglgirB1mSiTmqY9+
tHez4+08u6TQKeXPBEpNxlnpbOZ7nfXs9RurR/vUtXVXzumrKfoeX408yqWKnGnbjXEduATtDjlj
yqQTj6tt76refvEag9MAcoWTGYfESPZ9E0erVYTWOO8sYV3rAvCxjLtfepz+SCRgobYwKtPJUUtb
3cciDYru4j7Eo/Oum9t1yGG/yMzamUP/XMz6E8I63MQyrKCTV6dZPyuDoAIrcET/4JbeZYOJEUi9
PZIXf4GaVjDd9b71xfQ4W2k0DlaYLHRXGzYMjEJdY4hKuEbUYCsjflxZMy15XrTyU8sy6Xex8T6t
uPM2ZfyZrPXDpm9HkcggNubHyjMf0mSRvjkvhA0b3/Lcvcqy+ebd4lw2s8bRoc4epIq/MJ6nAluN
b66eo38i1zRT4qF2gWk1lR1dDTvxTv/OF/c1WoB6+ZTJHHaxZYWurC7S3F63VB3FzWhzaJZrkyzH
jNJIjL+SeWIJ63ctxhDEb4W5wX1e2SnGWESkgStwZ8JFmfSeplRFiQFLurEe6q7ZeZU8eFb8G4rm
PsW5IXQNLt6K4qvSsh+dx5sNi+e11Or3JF5X366Me1q2L2n0W5AzTy0gwXnNGBJxbvqy6oRf9DlP
XSc0GLq9Xwtd+CU5KsuM7SvRd2EvqLEsi8QtaZ2MHGptYWl3KidhOrfcgxLedS0qTIrqc16Nt9v8
LLZpb07ytBg9ThYwC+2NaFgChddtOmPi9aX1khQ4iisrIxy+0R7KRFUHr8x+tYLyvUssxrGV9zw7
3akx8ydpEpW5zY/FZgUQ23adaM8xVQLEer9bf+B+TallP+Mf+y3R29NCpR/X7YEX56hgvq19dhgT
gR/5GBLRG+k9w/2xcZ4YqoQmB1jJnBppYEyij40FvzwOsx2Z3RhZTvetiu3Cd5hhr9KMllI/pxP8
iti7ziRZGQisW/RqyOQwI7WKwNrYxuscOB+l8m4aM8a867u73q4E7xTaFYsltoOqUQSAz0eJE0ix
2L+GLo4Y9ByGdiTX49Xj7BpK7VHx+mRJboZkdzv7tWnfSbqXHBjqfbB5GfrtVOUVPCjZBLhHPZum
LLBFHB7xtr0j+iv2scdefDnZCVT7OcSZn22DW4Crctm8pL311GEqgp7G7xP1UZjgm3MZpiu8FFCa
tVZ7WUuCmGCE8T0c2O3ohmMBU81T1yYzj+QTR4nbXxnNhCusUoLq8dL54gWIJhO1JySS1OguuXB5
2qavZfnezdodIrrHZioeRMPX0zui5k9pVTzLqoyampm6wJvSa+8aR/mterETjlpze1msDzF/b/Tn
tpz3WDG+DQOjNCqwMaOT9t5k+03rf/R5wc2TAQpe1qP1mo3Hig9Z2jdWzifZ01Dr3oDhTkPWMnSD
TcLMTm+uzXwVzYuXuqyYNZyH2U+mOqzbn+x1e9Pcjtqs+XJ9FVNyiEVxDzWo9Cvi7Sh2/G0m8VBp
RLt/WfBznCLz66YNTfNBYL0HM/JqNVAV7EuqfYc7F1EzBrh7PY/zcu31OCq6Eage5y+45OkEfbD7
KMs4MhPj1FVQRryvBOfg2e6JLX/KlHOZjfZeDG9x/FDCtKj6+JqVPS4yb02KaQUJWk6Cq4OV7Ra5
hqWlQhK+6Aty5M0lstFPsy/uMF/z3XHwa/3R4lwuNArJqjr2yRG+FAWCICB22iXjz40ztNhoTkht
7NbprGkcdMRLQZTbr/ybW7vBAnMmhY7h0r3lmOcANpxy89EadsKskHdMoak/NeKo569j9lkS4OF6
TZR36W6lw+nY9u2dTkktkl/V2oZym8iCPDbtVS/vbkNJlx9QVliaNWbGXRN6pggW99tkpX6vxaRP
9v5c6rs2eU2se/Jin+rhfaj2McSeQu3W9pNsdNh0SE2U5R5XjXNgtBg5p/1P236saHB7ST71QhZt
11wVXCIJ88nOuhO0Ew07986k96mcs7Kci6jzxF+WJRyb4cVZvWC13+Mk91WPmd7nNA5Xon3feveH
ac5gHVmU5bHpr+l4qtn2zbWKiurV69ZjbGePsrbIcNR2cV6/6wYlj9dFOMhFMyWDiAuK8JGwU3Gy
bgE7KwwHOUIn4dQoi8PNf79wYf4cNzFETbXutnk9gilj8GxMEbMzJvmshRd3/lrNOqqs51Z+bJrF
fO+hsR+S8bS5W+gVAlWXfSeyvW1l5x6JuGrZQpuZ51HfIllIEgKDkunOdNtT0817bBHpUNyTI9XZ
4CHEaZWEmfUs3el1nPitqxkBbRIl5Y+6unfGFXgpu5gs5qIzH8V8SFHy+137ZQNa5Ga+k9TgWalC
T20ZvcLZTvWXvh1Pc1ftuqmH7uAEFXJUyZjdcn9R9SNfsaDOtJDWbILFUJU8ZHr7HUflJ9UtNPno
Zdu2hWMjyoAo5qfMld/ZCw5zSeCpHg+PFp7OaiV7dGJg7vcNRWmR/U7Xhg3cAPogXeml0flmZpJT
uJr2nRHbBxfOG3+mZirFXVqLoNDuQJ4O/cy7RHvQVc2DwrHdotMbbcf3MiKEo1l3YIzgCchZFigp
D/q4XOM1gQygv+Yq44Rx9lamcdpM0VDnQVPmpyxrL4qWGShlCmt7CmX7WdQPcZK9jPX0Y4nnoHfT
g0fott32EccrLfNvE1KZ0j4YzFG55VHb2QaSrvY8xlS5LMjZomhWR6uF5Usw4LDKp4LgtbpMaFhs
z9e6ZQyqEsM9+7NnpJduGZU14uzS5iAYfxs2foXiS9jbk/DKqOSE11cYkDOtxWxGyWTuadH80sov
bcNZSvgqwINe/MrZLNTg7XR+YiU2oB7l06CWkxBMCdyfHYNmc8vuvPnBnhyfVo4oTvApnfCWR/wD
+sAaeeqGO4Zx3kaqSXcjdjl5zTkhTWvPrOx5SpxTbbgvi6NOVN/P0nwrdC2Avn1yJi9ctDSyvOeN
ztnAcsuuDyZPdGuBiNjUREOg3dS9gTTtytrEweQ1k3yrPnQPljmex8oAM/VCBvLfE9t4seHmujpF
aKEOIkelTWTh2cm8O2qLg2m0H1JTaEfT0DLdeyN5UYUWeF56rCYTl1/PhzMGXOjP3hy0Tsweir+F
k9Ah3czHOiiHvO31T6OVe+Fyy7PktpkEg/OstCbqdRy0jWPdNL/0OjLjQ6E14Rj/yBmQchuHgzfr
RxQ9UbkZIb2cDwp8IEjLr8nQGuw4dMQYVvKC02IZTN5MrVgfiJSHfvZujSNLZ/BH9htr+yZiM4zn
6lK3w6Ww04jMKp9a3XflUfHMuqzh9BiAl968bJ/lSZAkh5R/xKXF3xLpb0RV9cYvzL58jb3KpOun
7z7FRv1BjgkwwfpBNNM+cV/hvtDmiU8SVk+znMKMO2ZqHwOhaovQ7rNkO4518dHwboOi+XNujgcd
Fzh/NGh5SSj8QM19zTtxKTrgs8WDeNunxwUHqUh5K/nFo/HUrf1vhqsE9WjFFSIQYzg6Y7Txv3LN
ejOt9smx5+ck5lOuznzfYpAHa+TJNKur23o/RKs/FT0s3355HdNdRQys51wTbXwe7Se0YfD47w3n
o+T8UP2nJAYVC6Iw1ssjw+RjY3o04kXo3bKCrz1OTEMq7rRlDWVv7Zm+7JKqPKzq9xh7YWcLnHuy
QBJjAyZpjzObzs9m2qKKUYXDXy2JZSEHgSv81PrBeHqXyM9xmg+2e7XpojdOsoxtUzi/h/hNg1/h
4jhuc+DaaRe6RRegQdxXiXkqFNtVd2AisLf18eTZYg8vA/LmvZzS77HFMxY5tlysmDY/DOXiG2qs
Dra9rlfirICMQKLYn7zlgQV8bLctlJ7YFfNhJgl92T6z4najx920vXtoEFJZ7enuj3bnHezkw/Hi
01qO5zzNMWTofPwt4P44+7z4QQYaAxMjyFPnUNFyi6Ulg0guz1W6vWx6cZpggpn5KTXqB4tIEpm+
iFg/2zYh3PSq09cW33sLZxilEir4IFl3STcc8pwNRUNnocpwm8eDmwPFmo8GdXNhkMFV3/XLs5MI
iuzvsbKhok5+Nb2lXRKo6TmjSW+4sVl2MnMwiuKRpYyxtOuXq0bwEPtU914ZQ6DcixzMcBxpVeB9
p4dSHG5mP3VDy79+leaLBcQTZ8sZ0MIfDP4D9VVrrW9vv+tm2YPmXuqt+j5ILKUqJ8wtwkCGJCor
M2gLE8NQTx0XTR4m86EuHyrnZS6bfT2BYyq/Y4jQe9davkokxGMDnB/vHeF9mzGCHks92kDCWyUR
INDAAi5VkpzuN6PqrusEruWWYVWRXO7hjOk0B82Y96JfCd2erxlJT1k2nATE4TjPR+DZeTd07lM8
97hrcYQ0brOPy3RX2yR5u9pzOciDkdeHwhZPsd3sK4NgqLSf71RVP81VVfn5TASCAWKgtJ59Treg
+gIVbnqElkkP6tY64252yNu64OAe7YAEtewuVXMRTnXys+g64kOS93zongqYzfZqR4bwotZIDuuS
nBZN/z61zsMGDHOoUvdFljSSnlZmgFSwKetizfxSyt/lpIDrGnf4iVZ2OuIOSQDfhD9kkScnJNX7
paIx9wRUUI353t4V/b1uUk8boNJz1ia7QgFIK9U9IdQi7tXLtoOmUlq/0SopyOTBWtLDBk3Cj3Hk
IfYiPuDq8jINreFPs/faWpC6nXrrAq8rd0vV7XulPirdvrcGSo3evm9uk/Qt5Yk0Ji+ksIsftZsx
Lai5gM7EqSmhz1tJr4Fh2/qOmRxnHpT/Yb64Zrk3NkMGAAV08fExvq3IguEYpWV9NdZlDqqcuZea
1+9lYXy2HowB1+uze73YunDSDVjo664bzePWJMPuNlUm870isG4w2qPupdluNKdvrU3iwdzI4Tyr
5hcNmxv0Lc+2YeYUeHGPj0B3jZ3lSVOOfEy1+oTH77Mnc2peOZMuJAW9IWkGVBCK7ISszLFkcmfY
IoMHKmZKpiVmZWNdDLOg6RE9zPqzo631q/LawsM5ah7frBgs8bXgTrPIDUMdWQwFvvft4N1GFfmZ
MoI0ayUXZyBjcdAY9CgQa5ngyOkl7Q9PxhghVm7aHkSayzcyry1x2dAZVA/gvFv2I1tM5f5sRKPy
nTXYBXAC78Rlkb1517ksq1U13p1mz+SWaAwn0mHQPnqSNkJjcGlKaSki5ivpiTFn82mMVnzIJjVF
CU6LT/aYxehM4nLBhLip7orM7IhgV5tfVnP/KFLdPiZik2cT39CDWeX9DmSjuWgbcSVGXmVRl48W
mKfZ5TsszqvQncenkY72mCU0il5dmg+6atBFaEBtkdCNLtgg4wZrOeGe7Rbz1+x1edDOkFhQAcO6
r+OzDb5z2RT7QBkzlBjLNYtKVcp5VxnucARSqiNFeMuZaTPGg5VbvjgLA03eKaiNUwVWvI7pIxId
zYkEFhBb6DpLeplT02PDx/Cdso7/bW1yG871VBdH01sYlBBp/Gi1Ux9ZEIWeRTzX96xfI9QgZ+Om
IJn1pehKCsgSyGD0at7PC/a9Tl1PNOFOfyhiW0XN5sUXL7adwLJTejg3rvJgjRPjfb0t0bmkjbYK
Ow5qqMcPXnnb5xZcKQsDG8XaFGjpOgeiKM4NNPmJvq7nVu/Ta1Vso+ar1OttSjm2G6vTq6MGGBhV
bZruY0OLf8S2yaiVPJv+NanX4eRlqR7enEUAkyWRk9oC+LBqBlMjzT1s6VBd1Fjre2uapO+uHj7t
0huYYdneqRaguVD8OFDc3olREjXduRGWeZcY5Iquiaczk6whH+cZAsNkrM5zcWtHAJp37YZ0yJyo
fmt849+krL7JYnZ8m6HOvpejuMGG+ouUkwqMWAFkFlPxZgxEl4ZpTYYT0ywmOJtqKoz/p/LJwjvn
d+ZMdaCXfRL0+E7utHaGOdoBVw75MF3WZuSgHxL9uaxqYifMqWrVHjbPzDE7Gh0mwGvNEJDcHRdP
5tet1++hiEkINlmR3nkiKdBuYFJdFAzL0tZM69BIl8m7oI4scDs09QaHSeDCMi3PZmlqw3dPEzqd
FvyPPBl9iR+mosgQ1VS+d3WlWd9J49yWfmdZ2zB0x0SuW8nUyKm7901scfPQ5kI5L5unbH6QmJ6h
pNzhQUzvjlOZ8rdlDHJh0lIInRGeuw3uesIw0C0ei4G441PuzZZHNRLLerc6nI+XUYnyNhrKyHXT
/WHzMuGGbQF1gXGalE75qbe4Jn0l1mTaPxqROMsvuE0GLYLZeCszJ3teNMrg2Jz6LInatrCG7wAd
o7qb+k3FXajLhWrNX91BbA9ZY1XeSbe7uSG9zWuW9l0rWjuJfZzzDQnAY3kqYRGpOUeX2tWWB64H
/BZXn4XVz4AebDzp+CUc5mZ06anWa79YbA4IMeQSfiW/dbKh+4QDVo+PtjUt3lFYuaXe41jv0YU5
iRH/dlj66/3axMv6QX59b55yu4mHoB+chBhlCx7uIaknZfM2tlkWjnZRa2+Nx8DubFs0FpFLcBzi
yLW31I4ZB2+NqZFK/in7DhZz6UxLSyGwEKBWjTgcIlG2HQZmA5zZa991CrlVh7d3lPVjbEJEcRNn
bySr+FyNxv3sLReaqb8mihifdBJpuoTxgs+mE2ARQMb90SXnE+hwsJq6n/dxK1xKCL3UivE3H7mz
IxxdkbhJbFR/j9o4Tl9q8USeBYj+J/VZQTOgmLQWR6vAHeJtyF6FNk7E/4JY8Di0trU/XI8NH4gu
y7buOAyLRgme23IzXxqzSX/1rrF056W2licUkSPEB1R5+b1nK6OKqgYMHMTPNIVagxbJQ+X4dbYy
2KO+SibmuWLdkv5mmG20n9a0sa3CCvdZqsAyNMJ+Az2j9HEzaRJUJ06m030nznpOZWk5z0KS1hX2
atK+iARchyeywQwS2DvP7BDeMZj7vRI9RghmXnZN0NkSQYffO1MPlQ2mVUaTZkwiaJNRN3eW01N8
q8lY87O7tnrHzRkb0f1oK+iZu0Yj+vosOqlkqBbUeL+7qXGW0FSxJt+8RNvin6YqpjtHMReZbl51
psMEJ0niZr+iKwPvwl63psqwiiYNu6xsxRdGxq77ZmvLgn4jEaD6P5qh3bRnZjQb4jptGtMLjglF
etAhh2NJt2WQNcetnIbvG18VH06ds3365TbFCmauVskAXera/Y576RXPsLq27ODaeKeRj4QrDLLI
eCvbGqhsLrXxvi8lxV/aOHn2PrYMgj+SxVnkPo4H07m42ONPL7JZ7TaSyJHRfqgK4cc3PZudYK6T
lNp4HLo+WBLD+VXqaZ/s+W+l5a8Yu0BPjEFrFsBXDAmgRUWJxby5ZZoX1b3y5l1vpMZhKdMZWV0y
ksdRTrRJhc6zCuJ+3cBhvBWdXRzX7jVdkvLKTonpVNMZH17GdBqCt4oDpnXp27SoYW8nFKulO0oU
HP1arL7ed6A/ZSpIrnDHxoK8NmXuFcoa9YwXa2cC8+C1WWuRVfd5UbU/8t41P1RzG0aI3nG+WqST
u1pq3aPMreIJLXHzLS3wKVVCgdYWLkZKkZholjF47BmhaFZ81dHv9Eei1MDl19FdnlvNExYNiRv3
8CwYAQQj7BY4QmkBYF1j2vDTGGYUhKbbLB50gtjcYfmFkUS89teuGzPc2orSfbRRuW8vQ4nhAM1K
/YVnPmK2YbJy6Wdus/XhjPHLqVr69J6s6u4+1YVCIhl/WMn4Sf311jr/x9F5LDeOa2H4iVhFgnkr
UllyTu0Ny/bYzGAAGJ/+frq7qZmpblsigXP+qLpIKRv5XdemG+msWNun6ZKuam95w5tbk8wxEnvN
WBKqba3tIKpd492cYdi81HvPUdVeernUu1Qgs2tG/6EiR4uFcpanpExLeCZ6nJp1SN8SV/c/AM7p
gzQU0fRLcyBez4tcMR6rWhk7pioEXX6Df2gp1j3Xoby4id1/sl1kTPzdKUGHFymiqWK3SACpxm7d
rEXj7NPEIqNE9+rQt5PxUHAdmJFZmFN155eJdUXAxIdYORAfS5Yzzxv5lY6XY6C66nFM1Xot3ewr
WIa+ODQdG4kK6CQMlFAVmE/pYAJKRusYaN41zD9dfUVagNanrtjGY3fuwqfFEPZJe4M9RJZHpeYG
yQuubyoj39GX6E3b6N9cN168qhZiZ1yHPb/N3yhbY1eE4Qq4jheWdF3mB3INdrKVIlJ82sfZU07c
Bf0lA+Ty6p7g29uPaGBzTRciyQkdh4mwFfZiy02MqGmDOtLLGGIydd7dvod4l7Z79RGhMdK48gFb
k4wmu3sTHXCn6TfruRdJ+qS7Nb9Nh+NGCvuqK3E2w4rFhQK9qK3tOpozz9m0Xfi4YpRm1EEukPic
a+G8vg1DgDykWLBzJdauGXoCIGZ/olSGLKTEYamzZr6AQWQP6wpDXo6uE4V1f+/0pbtpvJoj5abc
mCtkqKjsPNRvfkcxJDbwdvDFeRzcB8aTL6NiakrhH3lW6zVCb6q3btkyE/oM+CMZWxvXXVkETYtP
tWCcsyePkt4iIBFVpqdutE/DzQvuqVJGvRlGyVjVINYIN3jbMUjjRgulaZ7mZvV2btsjaRiHmbsI
JKGjr4GFH7/yxLt7R0QOuu6qzKKaawm15eMcrhWfEW+0Ud7OfPijo6nzcufNhCbTrnqGrswisVoJ
l2K9bql5CmPaNz5CrUEwGWe3QUB0f5V1PxMsQiv9+WKUzoujcJ3RFvg2eKsdKTNzI0rL5i2ZneVx
Jrs85v7RcZm2ep+Xi3um48/YIxGYXn3nlt9naGeLZuLcjhNziMRR3JXTQ5WpNuq5pKO2mwRJJuJI
vXizH3r30GXQIHODnLCoqSjLcrhKPcR5ysagx4Lv2Rjt7epZn70ivpziD3gsyQeMx3KNSqeqjiDt
FsKBEp4jZVCpy2qPqgMeIR8vQehChYFlw832FydRcI6lax95qoyoqhmayqx4FyMqBwT00ZquL9lc
trFT6XNTG8+3TJ+l9T8KGzgcsvxADzHhEX72gObrdXDALNapfcJt8JEx0d90CyJKnW58TJsOLZxd
jw9FWEy7iiTb2Owthqt6jqZQvnMC29sm59TOS2q+QqSN0eJCsZgpTimMI5DX/DvqOMlZyPPSAU9h
W6pvTHG1lL+DZXpxSVpNRKSoHWfa/0nEcG/lyz/kuB9t2/3rh/5e9MFdng33oBo7yYi80UTDe9Iw
3vLUuq99CZkYyGVrqwDMaHiz+uQJY4G981fr3hrJQxhzNf81EyHZtpuDRs61WfDHMLtQ61RWJhuV
Ko5OT47UILw1goKqj3MNartp3CK9+k6pUeSYPBYBZeWDtt3dogtzq0kTBn1Q+ROomYJpsKtzQU3G
AwDE+GSiXn6ToVpfe8cZnwihtHdjOMprG4R6jy24uMyjyHxo9AZZFDyXG2zlVHTLo9kqXkqPeLA5
Dj3ZIRnzXy2UOpp1ktZVtkZPN3GySgvAqCW3LOpMdVWuvU9t09ysY4lIwXL0XTl3xps2vWUX5KaK
+SB/UtOFDvR7tstpzbDwjyGiv2k9EYewRGXOUtoA+Wwb1oPYcweSLlweWm/Js4iIauhDHRB0QfHs
IQzT85w0HzTXllGOzvS97uFFpmrpjizJ7XYwvf5c1qz7ZZnFxErQYDbU8DP9XenOTuzqtd/5g708
4FVztolhTTuQnkO6tuC+lj7mSYoiBByhCCR6ZDaM/SJ9E19trQ+IuwW7Uf0FR7XeDUPKudYq5BIE
A5or0RYL6OnJrMv0qko+Fj5Vi8r3jLhChC2vhASJjSwgUOepu1j2/IwzrkXpU/DejT0SiDR7dNZZ
7sPUqW4lDPyB3gUdIPs3rqxo7iZk9lTKoFSf7Vjydf1WgwIqX+fnNbQH0D4ff13p9EeryhCgaHPr
36DQxgK47pu24J4r7xjMwaEmFjIXH2kytQd3phIn0cfSHFdcA8Gn0uNPq7B09ozRezQaKIOy9Ffn
2a1k49hWePirfmcbsrzQVHG/1n61Ie4V8RZHPQA9oh4w8WAzijXb+p1XRhXqJnedCKEIw6i3yycR
pifO6HjIxE+h2vdqBOqu1PowkPMfYRZiNeiaf37dOju6en6tOS+3i+/8yIxHaB06M8ICx3cwdEdR
2dRUQjuNN0lJMr2kSRZuWYJIpXd7a0JKkr27WiRRiqITYbus3lrXerYC4kGcMkTAuCwXfyzfy0kd
asGWvgzmz2SW26CpRuR1XfpGpsv/ZR1F7KYhcIWuDnquzuThGydz5GDIbqKVyan6S1DAphAK/cgV
e9aELBLApC902Z2kzegrFyoZQgyfLFzJqcoBt4Lgkyc6Gv3qKhaszXNwbxbJm7VMD0M1H4QD9b1k
1hcGUWD9qYRiInJ2R5t8FvttgHKwIPbIyQpy3Keen7ORIVLZAdn/mPHkS3ROuTV6iF9soDwv86nY
RMvh+tp/nf3UwlvsJc6JYXsCckY8MPTdtSsDcjYyOinJduIuEP6l9q39nBl53Ld4ZMBUBiI0yjfw
SvRpgYJ9qVcHpUqLQJSy2Wjl3raKmmVqPQM5tSiVF/qUxr9c3KSJDfpLzAZj5E2sVEm73CcMspGY
rMe1gqHEx05sFtLL3pm/+rQa4gLDPdLi4TcJW/+eBmsS5JLxa5H6s6yhcARi/ijVLKh9Jx6r0X5M
q36fJWT1mlP4nJvYXLH9/k6jj1bF11WUo0gggnEq+E41Y0uuPmYWzFxRc505dpzCHh07kmq4GkW3
g9g2NoMSKDGrbjv6rbubwvpELYw+BQYSazux1q2Jl+esWwtitnL+yIxGlhaI17ZxbH47uLVM/klR
7K3CvbZw7LguADmTNDsMS3ZiO71v5/RepQxCCrS98KfPIEueepbI7drl/0lGd+BOeezXkeiVKtms
XVhzxFnDxurTRwPxWGDIOzX6F8xjfzMd2hRxGl8o7o6cgwgIXGdXFYDOWRluqV7xo2Gha5F067Tr
v9MAifzYMgmudv/kr2QYBeGPneVhBC9PAVrjvJOo/2BX5XUOx/SMRf5fns8pheLWRwF8BnHCeu81
6z/cFSOfSnBIkNI/jss07waKGiIzIEW9zi8Tq8UjHiD7GrAUgwG7kfDms24IP+A5jusUTDBMqw0R
4bt1zvf9YFcxRxOfi7T/MwUyWrMy9hmgphVBOzrnajb/I8rvX7pKxJNt/bKm2UNjLx/km0WDafbQ
bYZ+NPj/InPI94Wojv5cnPUqzxSWqAhrgPmQ1uFRGlrA+pHUgymcmWwKwZBHNwWhxWA8dsh3yrY4
FZM+Oo0l4qqmnk/53lOWNNz+IvhNyumZRX7P0XifWAbudWf+o4sFCoZcs4NyQeb4fbwJSQN31dYu
x1+u4TsJN7QNK2bDKQ3vbCtArmU8eak1xFUjH30tNdPPtOPXQweTfPq3uoGBB5LJsuEEnY7WiCbU
6IqDRyYsjFBzWG9BUYlbk5ZmJCKuV/2bdXkaW3P3qY1pSyf0GwYxlGTinjjlN+acK+f391CgX+Tc
aba9gXAF6My4yIl2EKfL9jqpYWNbgqhhj7CvQICPQSa3eafVdVJryLhVXEvTPrmpQFI0/Viz/ZFK
NulEJbAF/CxocQrSM+CRkbuKqGdV5+AE1hobHfuAQyjpEa+UC+hiK8qXInMex8R6FAlRQK2TCOSp
PL7+QthOU9ibjMHsJoqu0a0fsyLQMMqcPk7N2pfqt8zxaWcD/0zT6kijyWtoNGejdw6+RiDQi6Ob
JHFZB4y+mbvv21tSUB1wNTSxqDS+h9X7B9nwES5qT4wQr2R2XHJgdyoLRvQU6w4rpBcjaXkOvCKL
4aDSuO+ZN8zpkDcCyjo0zinpr1FjG2g7kUfo3r3MnntzmCyxmRU/TWN5G8cojrKv+405j+YRY8G+
HGjI44oprkFl/DregH1nUC8APd1mVmKTGN5ZIU4dO6JoA5R1tkLqMV14BbYk7W977zvJ2keh2zjU
809ld2cj0Lxy4k6J+mkE7g31uG/F+pGH6RbAbDvLFfJcLc9yMGK74lQrxPDpiiSL/Ck/Tc6Ax98x
9yzUj7Ra7MGq9l1TIKwAVRIpIUpisyL9nGDIc3prOs+Pg4Wj1c5P1fIbVoj02I5gAqz5pQnmDyuZ
dDTO7rN2h70yg4gg2Zs8YFDLtdHdXbcaPvQ2j11X41qY/zCb4HiEmY7SYn2VxfK+BOLZbZETuMSw
OfR+7KdGPi08RREdq4fG7HYaHBBDh3vv5T5cWX1VKVqKIMMrpJ3PQPrfrnY/FtJ4ImzJNDq4ehs6
3kHY6Noa4GKgZLM+6Lw+9jXwuO77nWi9v8WqeaXVqYYUKxzzIFd/0/Xja1DJQzE5Z2D2K1QwD2l9
l5MFVmtvr6j6QWzrnbqM+i3LMtDBpUHkGvLBGhy5TVI0HWE+3YdLctaWPBaJe7FvPk9EMgiNvP7T
RfSFMPMkU4D/ar6zKzAte1W7gifW0IO9kVnzJGX/1toEeVk63Uz1zcyUUGkz0Y4y2MW+HmbEfw1j
S/DqIiZoxZ2/jocqQJHUVAjRUaTnRnf07PzSm+MxybFudgFUu/9oawJrQ2M7zOkDgzMt1lnwmLXD
3hBtlAboIMMwrIhABTk0pPtmzDdDWY7JwGXma+r5bg7n3TInO2DdirMMZcJKTkzMwX9fphgwzbAG
+ih+fMVDdROaoBEMFWJ7Jr1EVddJWue0HP9rS/OTOqKL7dRvhjk+ueu8bMfAN2IrbY6rPz3b7rBT
IweEU38YZReD8W9xRDGja/LMbIuN2rLtQ61HtII3d9a4XTwHsQ6uBzNIHmwCuzdrS24eoXljMn2t
4fQCwstGXN8ydU5QPqdeY75cgj+TLW4jVsfZqD5BOzXeac/3I1n7dzjmt57tcWymn4Zw/uZRP3t4
iDb26L0DYbogXvnfmnNE9oEFCy6WKk5RGm5kN24bZZ97hdIbl/TJ1m63rW3n2M1i1/rlblldGMsy
wrxGPB5uA2f8l7rJkSTqU8YhU3egiK4PoA1qESyopvr5y2xtgs6SiOdjlxvrH1EBMZv+xWKi6EtB
uoZ9nwr2h8kbd2M+ngpz+YNndDGiF9c8sKCCUAum39NNWVY3KF+1Pib19LSIZ0qT3gmZYqwOYg+P
5E2ALlD6u2p1IzUln21nQmFN55SsauLtEEHO6oU0pkdwOgjFYjg5a7XNavCc6QZXJimCYbgRP0JW
gVguQduVTIOKx6Q+An99F0m57XtassKmeHZEgi1CTTs/WR/C0XqbMhIV5doe0tn4zyok5YGpfArN
5BKYlYh1l766JRtgvZAFk5F/v3oMcqN3DZb1a/Hch7AEJAGgQOzF29eiS6IVdEXxZlmAEdI5+dZ4
RGfInoLfUJJaCI4+iqoG5wOakF4LfE6mJxF9jIZPVO0RTQkHnk8c5u41W8VXm1rfaYPKNNS7dNa3
J3ife6hsdb+CVpvOvoSqUoG1DeZwX8HrFnVzX3nkYfFyXny/CrYVhI4uxp+MVCqsqncFbjkMBSQK
iiQmcSlWs3prRH2kx7HnBc1MJGUdnW16PsxD9903zs0eZB8wYJlotTCxCnVnDvISYLu29dOoNCjg
Ko6Zt5zDwn006vxzQmXThTCnRXDvph9z3cc6ac81xgz79ot6zo6M07OqHWDeAF+c8UxQ1slo54M1
plcs0kTe4QxuR+dJ+GacOT1Db2AcGYe7aJpCjesOnQ7EW7lTSIX1+qahSK06OQcpSX1TXf3lZfDi
mTg3JTaO2B+LZScC3KGsBTJqGhAxt/3Nb/0dKGxggCTzmwcVA3rbR3MBeiiS5RkTNG5wHAS5LLE9
ORAMXVL+Bm1wt4bzj7P6KNo5Y6rSepyS8Oyv7e/gF/9sWZ5MS/IOwsbaASbC7t0cKLPpRrL9KMnm
F0KaPuXiXzEo+IyRrsVqrLd+gAkZ0zwcothm7Ioh6wD6scJYnw1LPSiriVHHIi8Ykj9zQjw2dyeT
3pMMgzRVNq+8+Ns6e29Tc1+J4JA7PE0B21Q+7UEkI3yf6D8riyRDDWDGIlsX38JGgdaKWNkBfjtv
gq1IXPyLpozTydGxLafsTq1E53cz+CyyAw8qk4XNckYeWiuZ78cMe0/oaeYw6TfXLs01UL9Yzt2i
7X3gKbXrGlk8qhazJZ7mnzH1WsSX8pb2CUBYmab88rFb0vSjrbjqRRGbqH6upugrxF6gT8RefPRZ
ioygTrdUov9VRnNi0DtwOG/96Xtup88+9/ajXH/7wop80Iy03sMhEz0YOxIlARYKdBS4Fzm/LZ9k
Vro260KcFiIyZQcVDpIHZn7NNG0nTTpEahYHBGLHFrdFWTIAyQr5VNKrvVu1u9DSd5RUEuPKlowF
0R2bresvPLDmgzTdbcL7ntTtdWjYym0/Hhi17WB4MP+/fo5XTV6kcmSclTIucTHJco58a1KxUVRH
lEKbwkbNlOqv1kz200jOB6l/K86bWngETeYvcmId1FlxcQv1EUrvysuBt8/eJMOH8BvMMnhB7PSU
6vycoq8OWLiMn3EyOXSJfkmtKx/WJa/Fob3FfLIaoLw/BASQ5oH9XqfODzFsV1oqyIPtGPO95hbo
XJY/cmqGCDK6IGxWbUsR7opRIGHr+b6smL7RHYst6XT1ieT8ywwHgx3qUaYP/FQ7OcNfLJPzZxTW
EeFUpPVwdRA4Jik/mJG8dSk8G3CPr2hswN7rzvuyAj8C/Am95K0wPISNr8300kw/YYE03gcnVBU5
ISBaXU3R2vxRemM0yF+V+y9p5x0weN1bs371Cr1LVnJJ9biz0ZS7Y74dBzzIMOifhARA0WI0AWYY
b+aE/Mlr5H6w6oOtKyq30KtKq2So4yFuh395epVmvh+4WdQ8/HiNvroAoFXKrHCjTHu3caNVmnsf
lRcVXZs1YKEI/RM8yXEoh/0YvPJ7x025PI14dW85D8vwNfjLVvMgd0N+Dvr2zm/qc5OyodX5s1zT
azjMJz3ZZyf0LoUyr3hnQztjVATqBsXU5XJ2fJOqpYavc7JPTHz3Zppv5yCIzRaqI5ufscBidCtO
bch9aYz3mbMQ/+BeUfFY6E396+wAdRvrOVmD7wpJWNo36Bvzg4GpVc3mi8qsc2L9mWt1FKt3Hpir
6XtgUyP7oyPfgthCjkB//OQl+A1dgyGU2FRBOADN1d4DBOdzRspg0qkrmUdRK5cHjBfntTiFACeE
XSG3gG9MxD6HI1hCULiptaFwjX3vqwe7t1+Fz550A0qDyf+WOv+BycYN53oSNEAea9e6lEP9XQXt
CwdTPFfDrqExbOGqJAwqqoDCVW5+3djTIanOVpE9L/mCHQrI1puqD6+p3kUZUCxV5NcqQVeqjecw
J/kv54tZ1l07cIPRc7K78SpImNSGiQTBY0r+M2Ln1bvLvYbdo9lbUCVl2ZwbalDdtowDNQDWwSNl
fJp4svl6Hnh8LtW8/FVe5cBy4VHozDdJz5Jv9X8p2giiMRRxC9mnYNDJq+F5Ap8nFe2gU7Slk7++
JC73ViZo1faS9+4G57nqhTpPaD483Z060CvRI9sQ+9YlxbHGgpeDx6OeeRqU8Wh38wNs8LZwrEc/
/BydFbt7Q8e5++blwc1xjkKmZGuwXU5XzIGkVPMf45CtX0+EeBfYAyaVvbHMHGscJHX/lAzlV1ug
124fJ9Pm3ahOFgiKsoFP+yU2EgIFkeHXOPhpZ4i9ZNp5bXa2kW8PwWkoLNaXLrmbO3Rbozr4tnwt
C/u0YI9Yci6VcNgZqFSTFf8bARE2fHDvvnbJdN/T0hGBG4JHJ+YOgrSzjP/wzETAInjH8t/ZcR7m
YrqY3fs4cqOWKV9i/mCq6oRp8sBGeWeY62Ed67sRw1i42JiSiSZ2yAGGkm5JNLktDWFFKVbK8FsA
BI8K2Lmsfkba84DFu+MAhzDY6ocx71Q7zBdde7OEOO+2Ne57oZHZG4+mWI9dJt88PZNtgqkOVa8h
tzOKJ9H5j34/H3B4IQw7YtlxOSlTzhPCCPr1b61q4lzWXa9nQow9jMAMs9W5md+4KE5cEn8J2SOi
JdnIfM1ppclHlIMLOwTmtLALXwMuLhbnuAgXvSVk+62cx31G8nBh66M3lKQbl5E1c0vAZwdMHxYe
KFraM5rpyzF4dIA/ZgcWvv8qyKPNk5AnOrgyvxxdlWzSZNw6df7FLLZxyLCmmm3jILNtAc06JsFS
GrGcy63bWrsMIbWJoNdaWPPamYZiM3zVhvmLXGRf1QzIXguNGdrBWdA8kKVA5930gNbtol1AHRfp
jSIkQ9rOloMv7nMfL/pImshqXBonfNdIboeswS7i/Tc3eO2HNQaePhYGCfEYRcGR6ZZcyd8u4Rl7
c5uFD8bkfNg5kuBgwPZJlo5v7HxC/xZSIZo03JlzGuMJAyX+ZSvg/pZ7S9l/45CceyBPw3il+wE5
QTs9OPVyclBLNEBtEtHoBh3p3eSPF+21j33hbDNdXgoyBKF//7tRIfksHibHep8tSRZ0RlC3vV/V
AFlfRCMBUt6sjtUU4h6U2wLB9eqmJ+rsTyr5SubyjgsOmo+MilYyNLqPoWUhzJZbfu1328mfAC3/
GVPRb1IfIA1PDIC/Q851SuZpvfNTRaXv64JFb3aJO3BXFBhTgWvB2VJOeBZdTnYG+bTJ6DBw9Cma
OwJ5EJ2WCOzS1YEUHqjA+AxgQmvomLyw32Z6HDeQwJDHPHbJv1Zi4qa+DdVTn+nTIniFvRcioVBg
mSJCcrwNAQpEvZduvw+ZSAewtpj4dwEroPTVXq5l+dWpP7OTkR382cQiOZxLdtJ8EdwdoDuy4tUq
TtjsPrMpPNZg6Ey/032t7I/GID63QtFQAX/l5nJpiiDyvXNtiJ2rHgbsGo75H6lId4oc/XHx/xqc
EFSqEDUDlUaYhez1ZXK+nQLnfTlvCyIaliTZ2Nnf0C4IpzVc6B87HBbe/icvsLcm/sWjN9pQOq5V
BwCWXSuG8QA1OGt/Jm0mX5KvcGxdqAs6gPFSlMCRp0t1IqL/M/D7fVlQDEQUO+tL3vFiueK8qA/d
17HR49OrxPACrefEZT7fjZX97fVcy+vQ3DEG/0uRYS8cBZwIeGADhwnW64avyu0fHMLQuraL3IBy
Liv59iQKNjfrGIu8JhpI4QpdNIAVH7WZ1aQVF/gYh8dZl6914cZDf0OrS4IikLtYt2Aplb13/NWU
dN0vdXtJ+UAngTAbozuCFiANDrOeuLxePaXJd5v/42KKnBuB5wZw/g7CJ86WYeXnWodl79bZ7UNd
3ufc+sxA3m/Vvr9uZyKk9W8pGdjgs5RpSrdf0sRqL8RD53b/civ4dIc3YGtzK5ZknxTmrnazd0C3
zyy4n2X5p5flVdZ7VG54NV4I8PhHUNlOsAi1+TOZYf/MSV5CS8VJY33pPPxPUffSWmfJOdBXya9h
2qRw5t+u34u9qUks8kjmicI0rGK87dxsNTkS5SVNmMaksdzhQ8ufgnlJPvvbI1nW+jXP7QBtITwh
MrIFeFjk26AKmkfdGnUMq7HE7kLodr8KEwemCs5uG9DR0moCOgik2urSPqNqSgSvQsbrS1vsQWIp
jDtHE6nhs9ujISdpwib3o/T1La++S8+L6RI7LHVHsqiNw8RwFsS8wRcq+a91oQ4P1u3TF3x5tXVD
tEXzVHdNuUv85WtyLYx/IUSgMeNulrPvbAhwfh062mqkMYw3eva6zt6w7xwQUFXoGtnTfM4GYzi6
ZIxHIAwN1TVc37qjmxrU7mGyoL0pLqqiVMJPeAyUo5vvEA7wx9QQWagi78cleArG3AdFrW0msW6b
COyH2WDlm2KRYh9k68UDOOSgxa87NON+VN4XcnzFwKkfCDqhOd5BT6f8FGhQfhPBTp6BxW9Au0KN
5bmGb9qI1HoQZfg4umDXrncoWyiuYsZUrT1Y9WB4DuRwaE3+CjBVmuh3XtDHs5ZHEp6+AnASHzik
UMmDYcCcLjcX0GBfwn648VbGS8U8udIBAv2tAIj0N8JGOKQxyioBqoPTypF3/NFI2/lM08TON0Pr
4lrR63c588L0azZv15rVdrLIUsmCGrKPnHb3FpkugiNfz38kVXl4MY2j9KrHiWSo0V8egcmwZPjk
XtkuQQCIPABXy3bniuriN+BisJovE4pHt5zfcwXeUCBHjGanQiUXDMc6X0OI2JZ5MPS++3H1Huq6
AfZKevqtRj+NSJiJV46jnNwwqp3PgcnQqjL1X1Jwrmes0NHqVC+WLn/zdb4WlcKwqJ8GYT6bQfOf
sy63WwhYjHR6LGVj++PZBnJ6mR0xG8Rt73wmAZ4Mx8URHxaQVHnnoByuf63cs5AJYl1QDYNBI0GU
nbp7kr2HexFrhxeuR5Et6AcqPR+pEbpvveyK0v2/1bHEia30m8/1x6pbM1orzNiWeEAm93nDtprb
VCKLG/zUR1lHVAO90nm0+FYUItwFUg2SDbXMFI5kE/1XxfRp6ZWMeJJB1vWrvHnBu2TYdcIhNihJ
7pqmvIqcY44lJt+MdU5m0LCWaCzTHRGKmmgJog1ba6ZdoCCQwuJUjhxerU2hmy+diOeVl1vyYvMt
kkulKSfYZLZtHQcbLHhCxw8ViPZNOmRyzJ75WysemkVhgeGufAtb5W+QkaESLIiWYd/dagFyTVE8
mWHY0lDb/+YSlU03+R2JbTi//I5wrRp9BfXYB1XPvwAA06FXAndWMT6WgXeA6GY7Ko8G4kRS1qZY
3SBOpzLA5pGFkDlzgvf6qpxg2/IPGP5Qrkwz06djwFMQjE2TFR54i7iSZDSZvG+U/iSsi0sGU7zK
ceJQEJh+WZz9ggPXLo0d5M4uG01u58o9Fy657cnSvjRz9RWEuF3r1tpXumWbn5kvx/TO7ljg7M7d
TKSkRC1cb0sl5c5Lktd18e619H7kEHJJNXFVyYexbz87jfSxMWAha6SIecGKI8Rzi6KMSB3pxJNy
l8jOEgNVf3Pu6uQOTf6ln8W56K2D7Qw+yPI/x7XMXbV4z6TQvY4BuguUP09yGX7KIbtfBn2UhX8t
ChCeGg38zc3lZNZDnwOFCFHt83a415bzqer0fZ3GN6sT78D6jKGmfYYo3ZnaAGIO/xNob4/ZRIPh
IkB588IaDmuAQL5a93Zm/sJokT18i3nEwo0BGkMn2edN2mHwJ4ZwVilRAfQY2ByWiTMcVUtGP3LB
fyxhNtYj3ICe3X21JdyTWXBOQordzVP9VBS36XBFfWoKIvuKnoejcPt7WQb1LoSApPXOjEufG8dA
YGAGxR2K5XTj19SOC03H0OLSjcQt8EHUDjU8S/9PpHjwVzI9XK1qxMoaV5E/+ru07+poaehX6mlg
4zl1Igj6504E6B7AUl1MRNty5AFskoVXmsIBE0d2uqQPHEQnVYjvQJWXucQfQCgRcUgVNQ1JJ5Nd
1iKDNgXaHTGfc2HfW0H7t5pg84vPnEpqJ0p2ElyOSbpcFf99VNAeyj4mrbccjFHzc7pEfdkdaag3
Mm0tiLbqCmB1Q+rzQqxlnLvqfvL0ySYdauWNR4uzJxQjh4Acz7Xt1VuizLDwFP0dmwXMrBE8FY34
z7JVFntDyO1dGIyhyQ16gio4aI87uhk5Z5dSczhJ4oDAXXOaJ/ynLOOcIUri8D+Ozmu5dVwLol+E
KiYwvEqisixbtpxeWE6HOQeQ/PpZnNdbU3c8tgRs9O5enXh8Jls2PgGGHyxTzIbj4Ect/UNCvjlQ
bYI4uBBp2jux9uTl8VEKlgylyNjmljhyedrd2iA+KQCmq2HioVrZ2SbrShgNBopOjRhE6giTVPxZ
Y7+YeXCLMPzWBrhDo8GJhbqND9M4MIWziB37+Llz4YxkTvFe5IiiJNb8nv/0fPHoTv2AVpMhw/I6
TOyJoPs0JFuNdrN1FLbdvvWAexLcac6hNvACrzDmDA4+MakC5xFvuLNvgmopc34yDEvf6oV99xJX
IzQNQ23ubACFBiGXMoZcORS1tulyEOG1y9ve0eYK1knwz+uh9jCbr3HbpttERwIm9omtsV4QCYig
tJTCLG8EJ1l3ayrF4zl8TVBxqsT+rEb0fgtTPg0rWwuzwtrMqNzI0ld8VPxpmr2EoxZhHet1Xkcm
NoGIMx8b+Dx1+84RL7NrPA6O9erhOZSs/d1Ze58gWaUldXiV4Vy0afIZQbaqSf156DdTTqG9nSzu
dSdlzwjrsS6rO3yFY9UQjpSR9tlV6tDjaTRr571W04fjGZQLWj1LeWHd8xQ2qZUY+j6uUKyzMmSQ
yydWIro5+K4y4Jh41XkwAWGEDsUnTfnBruFhQBtehaz5QABqz2nEgFjZ8j6X7XPLVGAV7UE4UD7a
eb+8PZMyfhGReCDAfQfPfIEdzvO+O1mReTaaqzMhQPHKWWgDa70qT7qAoTLIHUnTeVUh2q5bOEda
22ytZrzYBVG6OB+/wvLZS5p7FeR7FrnHPptvRdny0oG3keqbwRYIvqhxeYdsyZjVR86dzxR0f5yo
Bnk05K7gcZbTO3WNiiih/CdryLQhbzANzZW1BGjlxOaFb635aIcnPI71YtK+D1l4ndLgFLEm7EGz
TBMvohCDS2/cXZn9plO0DbT8oUNG6PqvtJsuFtSoJHXfUISuXebhWmXl0rX7vv9iAbyKK405jtei
NZ+DrBwWaCRlXmLYCENc0emwyyZv2D7WWfE5ORCwJv0uWbvHmjqXdXdsHII+0MBWBe2cDtZqImPn
stW+Aw2bjMslbJndS1/awJVBNwIqCBUDqdf+Q4RuBnnAYLkKPLk1HDpYZuxnY+acBIdpRbYZD9dD
OGSnScXn3Ct2Eb3xTdnaHLcWSJcgfw2q/s0U9jHDXkOi7g24HthNeVUMLMi5Lt9Vl/Eg77EsFS3w
x6aJNoEFH1j1k9x1kuds0e0iE0GgSd4CXA5tURwjr9sgmKDDVmvqOHezckESfta6vJE625M4/QwW
yxE2+UOCBuBAAPbE+GLh8LOKLw0xTa8wEWPQafUZqoZtEnLAxZyH+2zgkzKF/PNqY2EmFzPlAHPx
7pSPHjduSFeAZQFO6H5KAquMwBVG9jl+GzrrC4EGYXjsvpkangmXbqAj78ju3VpnKelzHuvM+SV8
AedjOlaD+GNs9XsKQXPdvSmwgkPfbXPb4w9ebGQwrnOOYaK9s2/P1sFGPuRpydyE1SlM/xkpwe0p
xluKjDGn6ujYNfuzQt1r3lHc5VvdHna6mxwDixyXQ6EbxuFMsBNOBzyb2vNQmIsizAkBfkJPcK0n
6BEQ0KTaVYE6dxbDZjm5l46N/lBqT8A7ibpaKWvj+exw0rM7p/o04RPPD7EbMgAjpQlFcGYQm1v1
2dX2zhIzk6KY30mEoNQae9GIM7Hop6UBMyRVxjJ2ijZQPvcYiU+T062npHkLR8xjWs7jY/hnMg+s
7RH7QF3n+6gKLjpmMnJjp9IrT40HtTXIO97i9KKzt+iTTZfCNE5z+nAdw9nLQN+7JjlkOrXpYdS6
td5kazESTGMVAp6r4dNcEDmtDAHIqDiNgCo3FEi+h2XzFmU9R87IhCOdYicyrsWlXSEykkPNZF7B
VqxtGHsu17Jj4nTX0RlBN6c+2jqNrBrUFUeulQf7IU8nw88iwzjxan0BxU9SH/8ZNw+BJiruyPyv
Pdoh03L4tIryUTn03JF16F3jAZtquzIK4HtR3TxVsfc55d64HpLgJbbh6lQ8BbzoUi24ciLwe47v
O6L0JnDkSnemYztYN8YGHu+CY1WsvFw9lMABidY5OhBazJdKqJOFZ4y3+qZkX6Yq6Mj2N7GFBeDK
XTXmM9Ndia2P/6lwn7X8DhmCb5lLlL85FQ2PfdaXGg6vKH0jfAMqCUEbNBtwo5LXUq6V+2FuT67d
PXu44cAHGWjZU/OItJPADYp4sQHuGpmn0GJtj9vWy8sbgme56rCATlFyKqIJHyZ/IhQDAoOVfAsE
SNwSYFinO7CzojvD6lrvTH/Qpw+dWRfnJSeb6ZHcGWoxHbAe7mKM7qvcjkjKSMA6Uec9hSRM7FS8
VUl+A6KsGDSNp1jXAEDYP5MeH4aGfRsFMWsW3YpRDPdHpOxs57qN31c95xuKRDXqO5WKeJ07fzbL
bNKjM1CBgph3euwLpgXjk92k3zYJ6uAvqP0NF8w6yLTzWEPR60s+O82C2HYugUyQrxtxnQEYrTz8
KZsgGsuNZvRv0jGvc487J3CsR6/yeIjbguksCY6SBXOPXXfT6e7WUzXn78yr0H7WjOg5t5HbqqaF
NWKDMpw0ymaM0fq2R25mPMkbACF8sGeNSdhqYmbF8kajEo5s/adBpTdd5RNVZTtKbGkkkN7UpLZT
66FKCncnAveWTUXoM4o+Rpm703qsV6wNfsOa+BmM/ZdGpNR72U26bvIIVk2qXdUQPwVSPgg92SVR
zPSADwx1rd1ZKTNN3/FuiytoMN2AMJJP99Lw/qqp5C2A6NTiNSojNrih5CcroX1hVJchEWNAdaV8
spFt12WKduJYPbaL6IWc2E+UZdsGplhXWc9G7tw9Hhkrw4ygQTV7eLVXZ1nY8sTkdM4+PKG/TI75
3WvuwyRGRsvgNJMqQxUh+64IadgVVQsBqnYn22adGDU66KAe416+sOZjeRCRFsjtP3t8IHgBTbgh
t1E5ESJzkLzbo3yqS/MSxMmBGOamsHEZsieyBoVtn59B09+GWN9nHNRhtyw1qFwyA345BsNyQHVs
KoWfudZWUzawA0hB0zRzLuFEoZM011+qmbiBE7Q7kvrM9zSfSp4TcIY11XzgBCHwHn3oVrB2W3fP
3tPaGQaC0UDdUTTrXIghkjbLmLeCqzDWIzB905H+b9R74+ZYJR8gjUdPw+wyuvMlKhcwq31tre7c
1zitPCoGSjbiWT/+NXyXiznBV6Vr3J7aW2tyFaA9vMuZ5gujEw+8JTcBZdZkR7r1SCB70m45Ne8I
HOXiY1oLNWwUl1qCTziIhosbm2dLeXucEBvdgoNkOI+BJfhm2xzNKdtzZPeBLsoEe2GM+h2jC/Cw
0PcBnrOo7LeueYsw/IcD3BDDYJYNHPOVjO4VmSw5kyYrT17r/crR3JOxP5IBJHsYpEQmcODZP2Y9
7cYARPmQmAdVJ4wE6SOUlD+MH1zzIngfLJySRFLmdRc3b33Q3ubgvY7ZbyTjW5ipm94kxdYxwGe4
In9M2tE3Qnx2qcnczBZcadrJbsYcPS0FLFO6awuyqJHjVCdLsAmmYt5MM8kpzXtq5sInKOOPFuVG
lor9fBqeTZsgX1U07JOsCOt+m/8z7f7WhtSn18HIJIEZlihWjmUaWz4yF3VxYraZWe1bONU/Wgx9
Cp2OV7oX2VQWIySaxTl02+/QwFHmUVfVhk7OM4T/flbf3tB91L2eQZA0fB7ue03X85XA4Vjl+ScR
MIbFmnmST+gT6veN38QagsqxX6YPk72Z2+0d3TstLlxVGFvLxq3iSd/wik+BPVbr+oNq67PXxV+o
Zoe4bFBEWHZJS482plC7qa0ewFwfPPjvTSRv2C/1tUYAmA08BchoD381VgzhmlTTltWuN/W9hX+S
LkxWLSx9S2/UoYy0X/14KAxyK/rMl5Z+TD9U0H6Ggy3Lt2yKFmgIXvqJ0hQxhueir/GnABlOnGZb
1+5eq7ZWSLzW+KHWHLUPzs8eUchdi0bCuIIDOymBfwGGZW89jwqveJc/hAE0taR5YdOHtw50L8la
PSBNPU5PsymfcdruhJOS5kfpx0vd81nxsuk8KQYzGZt/xHkxDKtrH/Ag5aTfJnxUtQZn4DLhJbL3
aMvm1uUvToJCipJpNfI1iOhzS2+L2wwCBHrCD0Q1ApK4TbLRJXo+11/0beVrOiMWQnDLBVcV/OZY
UhtMtwBeVh6LU7YCANlyjvO4aP8k5zJrCOPD0Pt/tQKHmwcvvN/23Syvc2ReBGklWPqCG55RS5DV
WevF8N4sD1McN292gQOImNVHPCCz6NlzRZPQyi7Z4TjDChPZChixyaulpXFqF4ckn0axpkOUz5lw
3sopY5WR1t9t2fkqVpssCLh7h5gmC1ESg8e+A1zQV1R7Upt5GKMae1b0nRvYDBMBiJ8tYMddrDva
OnR0Zr7Kd0zajmPWINPcsZ7G9Sc7D2RwwxYs5bLVquSsQoJCVTKdsynzZyvgVcYN3KT8kZVx6Xrr
YIGNMSIqeuIUCGRQp6dO4BScLEZDk0oVdDH3qyYl1FvDCYtRhXukh04fLU7vouhXEZhlV8nnfPBu
esUxHEZYguknEI+UlXjMCc0ZJNVZkv8rVXPsTSIFWo3z5hctey00FO5U/+Shji9LEOMByHwbje6n
aEq6vUMAFDIU7+5oP+eVYvRppT9RpUjiF+tcgYE9sXceQyf15fy1yGH9kgC+l3PwmuvtzxSgiaGw
HI3+pzERgq002s1s6AMyksaAzSKObVo2DPWvKD7ETDDBpZGWF0jhpbt8lidTPecO95SOe3yIeRI7
nn7mH7gFHTM8tpVHW1Offea+kvvEUQSSZCfjkc9hrL0nqX4dRgfYwPAvUsyTQ+KWRxnIl8qtfkaN
QHq1rL9MfrthAH8hik65Imhpe3uXx0YPyr9u2M2UnbmNCuMVKscfKVuKvB8kMf/CO4ERei/QFYzO
+Q1i8VDwS27G8Wgn1ttYcWo36SEw+ANQqFMBPW1D7dEJ0SFEfokVC1fG2NltN9A7+AAicMXNRpvv
Not1TTd3Vod8L05TdK35r9NxPCbMUDSRY47eA0RajjxykLRNYsVMypof/SEDTDmxeiwxpea4Yuds
T1yHSNm4bYnbq2g4KCE2YcsrDV/zoHNkzbVvaNmLt5hkOOR0Xm4zybgMUblo2VmyCl6bTUclvfWk
IeEXWeLj11Lh17AEt8q7wXgCtYTvubzVlKp0oBX5wLxqY3KcFyOhyHepjQ/f5Jjs4y+ZsBnma1XT
WoD22ldi74w5N567K2VxsWbr4lq/hDH4yycrunlXk8kLxilWjfOasDuwJba58NedvTUgq5cps79Y
xbthtnjpgUtSw7IfWmfbNaTM3Q5JzvhmC72UvO5SVA4t/C4WzLmnNlHOmrt7GVCfJm7AUjj7NJYI
NSlPk2CXmnzeC+YqzfiyuWXo4uFHi0gcsshAVXqFX3Epimo7RV9TW26l42xHOLWLzRujO9SB3G/R
/XKLTabjLZTSFWXCK3cw1kZPtLfOj4IFBbWhh5o1f7lwfUOJvkRLOjVcDRJb754TXOs6/r7OQy2B
46VYtrPDw7HC24DZqCq+CxN/Q0gaE8EoDLa48QijhrtG9EdD+5AFBoHZXJXQlGITb2T7IcwzyFP+
/DAAhpeJIMzAYUiAnPHzUE6AY0mIQs0Drs3pzBXf6u2uBsMJZPWhL19zQWbaDapNFJ3bxsJZa/7W
E9ce10qVI8gLHtwscqdnoz9n6rlQe41cm6f2c39IxnojBRCLgjIOxbXjZLtkSP0y/HHRJ1IoJHK+
0XGx1QTvhoWfbh9Bkjy4VrG1MSt4UfjpauF5Ksx/FlDyyQPmLPRi3Rv9JuxD6KX6i8xLVOTGo4PB
wfHUD78W52aIH0kbMp9aTs71btrmNcL9aJDMbShL4BEakg6sjnCGz1SvPsp84gGVEigtf5tmurbj
RcDfkUNwMmzhj7FYG5DIYna449TsWu5eSz3zXkjMb5eud4UuhzZXKYspTPcVoDtpdgBomGdVTRwT
kTvni80yd150oJYyi6o/IEey/nB9hHESJ9UZsGVnqVUagmwU+sYlblTOOWOFs5+7r85D+JTeQamn
uAPxhqspvUZklBd9fa63Ot8it83PLRFR6yGMgPzVA4b7znkicE1LwrWrj4P2YvBd1OONJbYcOKj0
XwlVpEJ/a8qDiKjkUU+K8SJ8HNt7kT50lkGHwrK3+MHAtKpYB7m6Hy5LA9fy9Q6Dm3xN2M6QiJRj
tjcUa/ocRHCibeLeWo3O8uikXaLstm1o+TP8WAMXeY4/XgN+FrLAMHBoucOPNcAWS0kqL4DpaNqZ
vXazCloPnLPmbHklLfh6Pfqem7eKB1E4I9UxQ44Rv90EPhbBNYHVqj64XBAmHn5lbhf9U88/Mddl
9bmavgps1BURrzn8534GFUnP+KHgdYoU7OJa1LkEIQYAFFpL2BS274yfsQZz+8p2xR63bKdRzgjS
7VSzg+4Y1hdnYYhDCUuAmME6tHkkymqbuy9t9mI3mwH/sQ2ih/g374SzDP8scn8mDWXtvBkEFhjv
wTVmvwvHo8QRIywy8mlxLLkputyjx6BBcxz9hrKexvQ4J0jxkEkMTSI+LGMRNP064q5n/qS+jyHu
UBq+F/zakha99MHwzN3oinWOhuGyv57k4vKl6m/Oz5Z34DuH8LzqtBohkGyAYb95EXxWI93j8j22
MQBoO/0rE7HuyuavFxIcoYYHYKw7PHzkx/Ncvy2aNS0fEY+xKILTMKtvK4RsX4IrpUFs3IJyOrpe
ePcMDEjSSR7Z54MUgGIDRiMmBlKOzp6muU2OXMDYtzFj3m7uloK0aHrq4A2V5otV4cojiAAIazae
M9iVjUbTt50Q+gc92dvHqDXXWtM9OkySbCHeSslQwE60iOJDrl1dDcDjSycfw+GCKrUyeBYLGrLl
/DmykeotcUnLj0EnCYE1kFBWLuO3Fp0sryC42dVJDs8iEb6LDRIM4aaLnaONpRGIGc+mjZLvGkEC
jChgjFY5jzS0Fqvc5/Y7bHAnIIzcbAqUzqL86Kiexy+ix63viBkzDfFBYL4hnVTa8i3jvgifq+hV
au+afWqCh0HRd+U8TECdO1J7FVuwTQLLT5+OzKu2w/4Oddj6SbFqLysOgJks8F7yamIpkB7awdsa
Kd9dOnFyYq+STp7MeunnneXdSlqQgI7ijCwPBgHuwfrR65Hs64OVgAba0Wxz8eYPRaAVC5IflOMm
hmnd8wBH8Czkw4TTMb477iHTn93yHa6ptG1fgX603X0SPNt8AGVymPUtdh1kCEwdrv5OSybaBf4S
9qrHxX64eHxVuB9G8LiUYt1j78FmoU6Yxeuzzdhvkd1ksjXx85qsPGOyvN0toIZJYiT1snNU0zLh
t3TH8AlVxGcD5WyJH50rLlSQEctdvcqgLVC0h2Ynt3oy3byyF4CfQY/ZJpeXG7rvyAiKbgW+P8iR
QUxyGVsuwVrvPpvDkwYjUx8Q6UR37Jv0WCvyKtW1zEve7c9s6o+w9B9zGDZRqa3HeF7D8kFQqFYR
+0899T5zDJkOEzAsSAR8Z2NNFxaBUHh1GhP4O7QANONmKynzQyowm9caXlV7aGnRmsWjss5h/aLa
60gaMtsVWbF1jewnjvigiq48jYJIFvw/NrtrE+9lkJk7oLmfE404NKrZ21RLdwX+egfbvDdgVkz0
c5en/1xSEq1UTwx2R0HbTUN6nWuebZS+L9iTKdTxMDs3lToOLbUqAmHOcMmVTx1w4pq41Ljm/+fQ
ab+Wq2202IaIxRBUTb+zqd2GYnid3fiit/POFghqQ82pW5rfoUMSGM7XnMuVJeBds2YnogI8OOB8
cSjIUcGMPS0xiNH9haJ67CdfR6boPkZ2vba3ig0wALQuskiZDllNluQeVMxL06ab6qs5jsDhnpbH
MvyafTAlPo0+dEXu51x90YmI7QTPc1v4whmOKQ0FYZe/udq0Vjq9lPukHThe1aop+sc2gWDNt/UC
BhAlLddQ/rRNi9uThel7LvD7m3LXa2BVrb+hOs1M2U5+mWdjZyPquNNZ6JU/1NcQZowSdGKRbWB3
PSQaVtb2ISPcRI9BYMCSPYpgW/IoTCfzjJN1r6orMXlOFIqnOsxRM/aAWKpnnOSbgd6oukOKS7VH
3Va7oavvYM7OEheY3mL0d+7kI7OlvJInroEDQ5riqfLEq9Wz1GIgC4xon4IDK9QjwZRfS3iPZTUy
IuZwSWjWG8O16QDxmviwgm5hYgIugokt2DAc39ijggVYiEDRzozBTDXWAQ3fp5KIWsh/PaJk1L5r
TBAjESe8Yl50tMR7we6mET9qLA6G9mtDDM4UDQ4oEk11GapXsPl8uRnzreCoYvtssCgmWrubFLR0
FPfB5cxEv4zV2nOMbbGA4CFnF/xj0ZxAyJi2tYXZre/2+UjiuokOFFW9JFZwi7tLX81bI/zlBMIB
TuRCYQOceVXZTN4Z94w4S8s65OBz+uGp45LQnovGOfDd19wfjWEw797b5rWU/O2yQ9rcI7LxMfNn
EpDkqcOXAPdvhgcXi4SfSoV3vP9XLGgEFTFCgfdlusXwlMEcbzILRKrv8S63qwq9daB4wd7UJkkr
9UGAMzKOTahzFYkDkaWxQibF621Vb1P0Oof0BIW8RSLehfkjbWL8K0y/5s8MhfPad7gRZlz17rHl
BROTaotNco3pjdwcf57MD8hPDgO/KTVSH0mFku7dRrmZkntnHAb6sE31JEqep7rYwT718VI5orvk
EV7enKe7NN8CftX4QIvi23WeXFh+NR6GoryOrAW97LWtP1pj3rQ2n+zxXSXHFkdVRSscywZ+mukP
Fzm5AskJ4uyXO9dNmj2Nysubi6mFymaus2YzKazNSq0kyDRWsmvNgzhFGiue2m0Fhbib2PYRIKXP
kYTeTOmPsV9KUAJRbhNc5jz1eUrBIXDLU+pWu6qxdwFpfc3ULhghX7gloMcJ9sQTvq/4oHrTT9Ng
3deoLVGzLohjLasrMiUb3qH4eS9OL59iaNw67h9XjvucL3jJCTQDupuFQV+MdSSttoe8csZgeNAC
xq4qfSV/9BzTFAi2dz3Ow6aePHAwCL+AsiJKtKKmW9G26scZYQy+bZWBgmmTauVrXw6/GuMulwv+
ojY4QKzfdJh/kplsQarvARofhtx70rxPmcTXiO6EUIl9JUGMN4y4JtgCbvjJynl7aoBmtU1OuNBM
YshSAWnEaVOH7nPicDbGUFmCZEdi/Ew49WATtl472K+uc8A2WC9wtTB22XHyPtgOEofDa6GeKMhg
XRWuOjeDTpilfzU02qKHczjEl9QY7zPGqtQpqN6srwZZy7zPdlZvfomEvE/x2sj5Jcv+miLErKXe
RkVPsW4+hKTDazM5aVF4Vao9dNL7F47eW8SOtqk0/ibL9fEITs0P01ubc1xK7Zf9yV+nDxvX1v1+
UvT9VUcQ++CKaqyHNTaA16LEXugt6qjL0NbOsL+dedekvY8DY+Na+WkY+oeyq1+bqUF2OqcWrGMs
Ax68QWlv4c8LMQBtKY4uulJUTs8RSppp6TvH0Z56ukJnBtdWG9B9zRupmh0INiTs9yp/HGzW/t6R
Axu/06T78Mu3tlK+xdjMefKdxvyMHLyQ4/5gGVzTiCwm2XrL5JOO9pDwc7iMKNlQ7HvXuqT6kiq8
6MobSDkZzMhw7sR3RCqK75XzMWNp74wvJqCMIgYn/50w3GaJ2ERjdu84TCI9+QDQySFIpkQLnVUM
W87m/zIx3rALIXD8dZKVsZPxkKRsFIP1sZ9f4en9/+CZRrKHevoQBT5+37+QX73qtTXM4T3pdvgh
zNaOTHYNOasSjEpZ6JDlf4bsZaTlbLDrrUGiTQU2lkV6CCw2Wq59Gafy2pTZJqltooQEbsvmOLct
rEwLTiVdGmP3OhAfK7TgQc2Vr6OlciedIRFvnAZ9rYoeDSQNNxd/SJmvMr0n3m9c3xMB7DSQVJ2B
w9YVs267sebrVElybB3EIoB0lvZVmdxnKV51qZMe4Ns+g/mUyAcF5gxnajalU2xrh1oVL9lzg2zU
TH9gOpzj2DimHck69YSZ4WBF96XHg9JJfrUx81nqY0i6xhmG8p7WmeY91iAK9CM9cB3YhkX8Cc8i
7v069fDxGE9hWu8NpPkFQxQMvIwmaBVkhA1xVC7TQ28eZcwiNovgXHm8qJnQrLil/IZRgEc/uF+p
MzYV7tbmphOUJ9Il9w9WPl+yys8ym1aTOSY5fkx7LO70DNVl6MuQkAyctEufSZLyqe9VJvjNcIth
pu0l0As0W6qrx/yJFNkTKS7yAs6LnS2HEDtP/o01BrZWHiW6nuHZO33WPrRggcxINoAwWkTHKz/B
y5fyI3QCL3Pe60+azI5a3/+lcwveaPhOifUxTYMyikZsDWMOZzg1U3s19NMPMMEnb+wfFD/lOp8z
zBvkPheHPAO9mBdsBCycPJfbxmkmfglp9oIjrr0W0xRco7q8uxZN3jplRU7BVZ/XzxkgLLqPus/e
hL9ATR1HRBFg1UvNlykKf8m9vYoo/QMG8ooM8TfOEbO3zulZKwgxMQ10vlMzvyaV/q36kWeByXKo
nFTvm7UivKzmFrJ5Knew1U4ThOyAP3XV9FiiZVPxci+znSeJH8Tj1Y6SlmyI+DXN9JHem3g3xyPL
reCW83rZtPxi18oqKwIeIbiV1LobisN3UmRX4XrqO2+i/EEurmmzCKjN4b+ZhmiqHnWvJ2DEAVG3
xr8qJdMWZibulUE9OKTq0S0dIh2aLdZDqXv406tnDcV6UYUeDQBta0CTfFSk/AjjaeemwWNfZNtw
Lo9do+0jg9O3MF5cRkq9MHfG6DyQ6nc2ug7Hxk7xilu3xkS+p55rZan6X6k5z2FovIYgXonTR9Cm
iY1KTRyjpnhpGXpXuQk2gryeqdSblqTAe9LpbmrxPW8se1P0Nlc5aMIYeEOq9yeyosBNO3yMzq5Y
OsdTJ7xKF3eR58C2ZWFaauwEZS4QxR0SH+l5oOQ2ntTZboYjC5s9gOtyl+TzW1ySDoeCT/LN2Qwh
r8hBbDGm3VSG9BhU+I/ll6vqRwJlvpl4j9qIaDRiCIGuHqTjB46Uc1W2KDCYeZEkzcihz615pS7h
knXNk9R5kJK5JIOuOWdjnFk6GtuRMu1mwUpxxKGH3BWSO8mXW2l10BI0fV839l5ZbBvQKLjP6orf
cJ8/u2H4NMRYTRrDPZVt9h3FCMctBU09EkA0/2MX8mnV1C2rftOZ1dsgacGKTLS0VD6X5vw8jazK
4G1QTmGnZxFw4lCS69mmzvwVvFFV9mTqE6J0erXz/HXIoovqwq8FrWSq8dwgf9K9cQjLudqafb8N
DKSAmm1vofktdWJmrD9URvgP3RUc13iQmnVosY4SBc03ajSrVdsxUuQMOlEvkAK1h1R3OYWMPWwZ
ogt4zyruV8pvm8Y9JGxqczEeIVrtm6jdwE/BGNgxo7JFwMJ0FgIcQGbfa5flg5ESalqeMRWPuHxy
rpOR8vSKdy1wAdoE6eKwWdMWh2DSjxR2bN0qA7sOOMkD58jyh62Plt5mI9gWFUSM4aeOqa1TezwJ
/liR+eP2o49wlbnZGurD0DD74kZEv7hgNd/RnHQoXeNqy+4F9tNhHPInip43kikz7PNtr4vHrP6L
sZcNEhc42ZzdgheOguLJnbIrJ9PeiPvTqEHcYB0jSue1T8W+KZ+d+V0SFtH6F00TW7oJPl2xVBY6
N2U8Aix+CM3pIofkpNj0qYR0JU8CTPjreXKeajP1IzsHrkdnpI3tYcYhlLjV0ZkmrL/l2vPOC8WK
3ugNuZ9N5xA2YA4svHhnCIfBkGaIuud+t7Dx2ecw/jYWmU7UR5PwGCac1vsuJqqMOnBrLB+iyPSd
iQGLL2MB6jDx2Jl5/DyIJdZtDnknsdkrvTeN9XCDZoAIzeeZPnLNOnZBcClck94vyCjcor1d7TSD
eEPwl/fedsysbW2KHQVOe9ot/MIhrG0ZiEbE1D108BTlbnkbldySzPv80f6ZVfmVCXxY/eRiwb1o
Di0jZAThRQVzug8DtOl04otd/WN2PDT63ciLPRUWq9bG/BD5dZaeG7DvWvqVFq9Vq6/FZH2Y43ki
iRkSfJJUtKe4/qlIWheKEbpGiMRbxNWyhVxHouYlBhhe4JeNNZruWb10LbGEBGZIafIORDaGxlgZ
sLqypr8ZmKs0Hfx5Nh69KSI9Ma51kfNqazASYHgG4OSaZzf/cFHUqQJCAS18yAth9qTP2U7jWWcu
tLKlRyRT6CQlMxoQxBI0xsiUW7TGdrHaNIoDnAzFBHil+7GHu47W29vPi9TUu/Q5UhQXSu/s5dre
1MR69qJTw9xfEiMJaf8K+p9aP6VKblqse3L+oZxyHWr6r9Hjik9mJEO2a3XAZrmDMkJXxaSH33oa
3f7j6DyWG8e2IPhFiIA3W5IAvTciuUFITQnee3z9JGb1JuZ1T6tJ4N5jqrIkrbPTINwFY7FPANdq
PXd96a5TK7FND6N38IfkKuzys96W/wSPTKnOohoIWeXiU2E0RXjE1jRJOsavhU9wbebKskW51xtX
FdoQ/AI0kgaS9N5xUWxZpP8go3cM3mIjAjuUfzf+V2ISpcN8RULUK4OI8KeqZZiIAozBW0pUFX8e
VBxUADtBFTeej9+75VgdhjdH2IIbfFdU3k5kRd2MR095WqItdF8AT1n1ga8VPaevjEcR9t+pbhBi
meO3Vh7SoP9xOm6gKANwEPddAlCJjZWcnKXuT0ev4tHKAMnEXz1pG6xqb2FcMIarSKWVTV9rlq3S
wbWRgNqxdiN9ad5dCsEjgmufMAzXebnqHL4tADlEdLJ074X04Zbij1QXGKnxwKCl5G/aFKByRpgb
+F8bC74HHxbMnFUvl3+dIP8DojGEPaspn2EqUQ4cFkzVwoggp3FT4ZlmHhMLR2NKjkWk3KENKxg+
VgJuFM7rRERSVcWrcZw2Pv02hVY/KIBA2IzXOLRDJdmLyM5MRFJtUWJBKhekW6IblsiwBTMDSP8v
VC1U4cXGZBfCk17zCCZkTTcYnMi54VF/RCO+YL7agCV3VwSTC+hBsg2vJdNtXHskfpNsWUBziJct
cAJLvVfxBR981+2pDU0Uy8I291ZBvQvR+8KvGK1VRJeDBpYk+GLY54juvNCuxRWjy6pec1F3YDqO
OugV6ykXd318Ji2iOrS7o/pMlF+N1Yi50bWTkUk20xLOryCe18xC8X11ygkg5CgA7YLv9S3hudMd
bKQsCSGRwM2WuNkNMAAxrx8SABQ1lHPVlNnVOyWnooKHUPtJhmfM9KT6Fc3dGC6ZA0inqNkpLekl
Nu/SRKGv/qkg2uFhsrob6An14Q5GgNyB66jBtwJiG29dFTsbteYyYVsX6P6y8x59Swni7w34XRrA
76up/PQhCoeFZB2Q+q0q443SAQOuDCAtsZq1J4+abcRPM73XXJgEUdkBNDI2aBo2gH7peVslWTbC
huE5WeB2BpQ7LJYqaMDWHAiXulF5zVUfyZyANoYV91soz3rwl/XnQoNyCYsNRtyhaGZqMitiEKSz
vPoIWNqrLz1ZGuKesjAZ/5nxpKMEvQQspCWabtelDC7zG5n3YXJGIRAK2Fi6R5cjSrZT7RME9EQ7
DaILGXBI96Jl8AUAxTTBOU1yoWILVL/U1uTPxOZCbR25eNG9ioAc3QLAIlQPwqLL7AFgwcguhhDC
z6ZvWQMxBYWAOCtBpQZDDMC7nWJw7P8Mye5POT2VURxiQDnSNTW/JzG7YeyHkv3vM0YNKna2nDmN
eYzlRz3FUN5Bu4yYeRDhjN0eBGOefItTSsZgB2z4ZeDbWCY8mgQw2SKW/WUcmPuk9da6cGoTJ5Mw
snjqiTEqd83chd89I4kptk5ND6SZAEQMnmR3BVRWy1R/9yrRhh7AtmzjM6WI+UU1syGBhU5Ya3NL
8UikZj9xlvon4qC6Wjf+lUwPXi1MeeVP2i1ajJTtsinwtIHCgLfeHvXsjmGf6zJDuYyJwmPFTyIv
SmzenpqR/TP/Sonu0ThZ/9HkYJ86DKhLXNR3CsnvuFmZutyq6MSTYuCosZQjQ+cwh382JaQ4MY2O
Rt3WgfHDKpsRSsQA3bflcismXzI/XeSfo+y3AXpAtSGctPyQgvAZ/MTx5XXYrevq3PUn/HkbPF2F
umSR0nKJ+y0C/g+gz8BYKZCKgfYzg97hALsBp5cnw2PfbRW+dIviP6omdy1+zoBIAqRUCcwVIHoi
n1WIh2qh/IMqJHgbADvSeOjNu9AS/rBAYeQfBRRgMXBzXhxcswX5cA1wmlUnmERS7qvhrDD9kugZ
ymh89ILtTscatuc82eODRIa51PCMWM2i/fbGDzkpgf/H6sQUWlvEW0HoIr5zj/Sg01CtEqa8ANSn
Jwu1wKKbzr38YaFtKyXqQvmvkr2FPyBuQzPiUeuLPVuHGx6DdngrwleHkiZTf5VxjZSjDJzUsFOy
ygdzYVKFVd5eatYAYiLUgCTeKjwgkXmSvK2UXRPMUDXUpuFfmO5KeQcHj2ZhD2sxN/4NTNsNXmj/
GncOLlb+dF8/mtbDix0BAyZj0u4v4v0nQKy5WuBPxZXOQrvZJcihKLQs5YCIujK6CeUBlB/mA6US
itlhPxiPgAh0iZPQSVtwEzBFNqn2HVcvI3da7xiFL01xApeGG8TcFQMZ/sMy+R54MtUl/1c2LgiZ
PLu47M21n7JoSRaRugn9XYv7TlBXPXKFUXpCYKgtFrkQmQjAMddQ3o0GgzUzNVEeHGFSvhKkKGMg
Qh81PlLghbX4T8QMWG0HbU/cOlmjw/Dp/J+aWAPuTsgFmbUc5DnCM7+jOsenSYLB5EZ/Mw/XSe8x
ASHOpgkI5592NLFaEJdC039tg23RrAgNVEO6IsYYTKsIFjQ4/sb4xEirHXeNuvCnlfK/sK4Zpc7H
V1+gL1vxcnrtPFFsRlbgVBFZ6x6LcqSBjXBMvEeSP3OfuTLbmjYZD9jaiwpXLTNDDmjLe/vyj2jd
0hi4wXQbbSP2pNbdUm4jgErDnlhPgg8aM3Di5FKOT4+llCG0OznwF154nqKHgozrpv2paM28RRSv
h3CveyszXkLid9rmiZUWxfQrBjwvfgLlOynQc9CpVd5Xnb/wJ2MsAZ4ep0x20f3YvbeWq2XvPcXq
S5CDjSmLc5x/PHYWC/9euUfIOEuVv0XLB5Ld/A8L8uoS9t3GbPF6DrOq3SXZDyXQQtO+x+ipslhF
XJT8C313wagEtuexhGwoQwUvqLMArbvasddlh02iDjwcqWh98yHcSP3kd3t57UtrW7sf+0Ud4xDz
GZ0g89awH0BVqsdbysGFJxO2IqcyKUoF6it2gx05bAYFhGx7EP0ztJwGTVSZok/UYLMfgHyN6Fbi
bNVdYl0+srbIhGOqOYKE+kq568EwM9Q9GwvlaYj/Qp7DGDdeqsATQn0Lg/numza22Jkp/BhIgMC/
yOFNT1ZVtG7ikxXeVfeIlwhlRgz+R7rr1cKstyjNLVZCLcclhyL7fRHhku1x8gbAl0rNSa1L0wC6
Uf4kvhoGOjBDt3J1FZE6ptoVdiN62+XYW7Oi69VZrf3x4fnhUSXySNVt0gSoqF78ucGuIXoS8Y/l
Htzk7Fp3UTnX2lqSDp1+KvOvpAPp63jJUx33JWB82SYUoscngeUgIgVspEHPs50AuqEkP4AQYZHL
eSUPi9y4p/lLouj0LHFhwrYUmDeyPZZJcUaGUnMHQ9Ga+camrQkpL9dh/Se03713BmaBuGoBzRtU
fwNrx241G7VPhFUSfxaZv3P+mCE+q4EtWrtA+1IbApEINg8olUjeRJf2V7EMhv3F44T+quBbLNcC
lXRWGYdoYJgLQC+bC1NqVXsXhTP7Hys9TiJXl7H2tHA4p6DOAlHbK6YKbRkj0DKUKMF+RcR78bsx
4D+xlxt/pO7bYvPta8pSr7dm/qUzQhFtEvMKjGU0YBSE+PMYwajQNsMeYqSwTLHjZLhysKKUCK/D
oxsSuM0KGnoNXCl16XNrjMyar7X/lL9gjqg6mwrCLjQZ0CY2yFtesZOvf8fkCp6ijjcl0jjmPT4h
LSFY/hwn8GcIl129N/UfjUupOnXDDwv1uT881WFtunZsUYZyT7BCFYZH4LPKoeGcdwLgDsZKJrAx
YgZXhrxu+q2IQj9UtqgQrP4vhWiAsL4iaYI1mksKWkCoBpNqRGQLeh2otIMFcWRVMPcP2KpL6O7R
Y3rlQUDQPIjYwoZ5ozxQkwX+aoqn6JlPZ+R5Z9OOp8zpDbC4dqtBclz97kmvhP4VDUWD/qaL/pLy
Z8T+KRmgaECJsORljtwIcIxbJk17NT9JEJR9nWqBx2JkbrKo5U8PI1JLQNaE7465SiEvC04nMMoa
TN5wFRY3s8ESlm+lnFuzo4IhZ5DzqfvCQTCQijV+MRYArbrh2WPlmSpnn2ldsdKLtw6Mz2LOC1Lo
JUmYV6Z/An4SrepwE4i8GCnDonxZFt9RSMDTYVCdscPO3r7wJ0zSMnysNuhgjzCoqt6ReMFku58X
gL9cqvg6BV36ydDpN+GuYfpZOog0ZgOPQQUzMIoOmfsXUvdJUewYqmPkJwVdFORsjg2d36zZncfZ
DkQbGyA79K86hDp6J4Z1aJDTKg8zfck0tcj1/OJmSH9yfqosQPD5bEquzgqcLfMKGbn85TLvwIbA
ho9wl+SsE+di8U8sdFP+M/mhg0A8AbrQJ4/4NDlDX6RPq0G2YHUZiKAlMTTkHJZxMMxjiOOEIZTG
KjUfBMozL9T56IPyrvT/EuiSxg96AgxYZ/MFz0z3nCI+lOOvV1AJkD9vzoP0HSNozeuH53N981PQ
9FtjR/3oLQSu8IXkX6uW+QaGF6e95DwB5aJAANJomCE3noaMIQBOt9CrP7Ui5mstyc8KP7FmoSCs
Dqmx6A/YEueTelMCww880+OqBxzWaNueo9GlRWBk4SXbALzC2H2kkTjphTDsQqKN6HDAXoLN74Lf
0OeR/cvSfzkSFuK51pH6a45v/5+GOkIW1rHyxsblaElIhtGy42srp8f6C7mnKVyEHG+vwY3CErm+
hu27RUykWqi7sEvvh+FIWBbZyhqeJMMl3s0RkTqDVuZYkcQ/ViexsHeFTSEQi3ilDWnZUpfjoQlx
nMUkpIP01fxVU+RLKwzsEAqJjq+D7kCSfnVSwPg1GNTYXaPaPepY0zA1mwMxmvjBHgpD6NRQbZ3j
nj+KcxTUmjW+Y2xZZf5R/W0r7brGXYhUJUG8CPAlJ367J6Rc5C8URdsImt64B7DXdFsrP4ne1mWZ
4T60C8q5unvqAvO2ewyVThuc1KfpYkv7raKIMpHG6eRP1dG1+JA9B8PCbz8ZPkLmPSAA9x4CV0ip
8oN+pAGaoK9Ml7noHNxh0k5slFkvviX9N8xphFnRzLX2YeSfUrsp4Rp44FxvNjmvpQwV8KqNByjx
VsiEdy+xEnBVypDpK1a4e69G+x0G3+Rs+NiCldbRMgfJGRgiXnmWyEb/6GL4BGvR51i3JXOeG06X
7LV+zi65YtCnrbnERx2/CbQRhIARhylPx5Ct6Vfx/w3WoqkumjnMiv49cj/x6Ykc1NEeTnSFOjZi
GatfafFIWokYrMstY7UNIa0OiEeUczPLJ5/ljDCVia6ebMfg4ApffvYSWodJmhpd/QSTVPpuY9YP
V1FE57gkmQBepIFytVQdVz2Z6qGVbKhMQXyuhgsrsTbAT17/RojrWsyXw+Rr4oAM24BElRWVuCYf
omo31L9SHq1KbnfQXouRmNHsezoAowQzfcBAr3hkkzWdEaZSTENPGtvkbfg/uRRt9PzHZMSKtc1s
WUHMM+OU0rxgAiNPkY06FxRSjNIRzF3RMO9bJd0+bIgNJ8mB2DZSGVEZN9/QF1CVrcPk9/+i7S6Z
Nx/PoMr4epFgyqw4cy2OJh31NAiuhou7zejVw4eqYGQ6TMD5jq/H93HUzvwpG+Mf4eCoivYEACvJ
yspOlXBsOaZJVGk5aIadTJYwAQKmxnG/kXVi4zaBtiEQs/tA7mny31EGKgMrD+gGmkYQ4SgRUABH
j4GthP8Zh4+BKKChmEyKnawgSO0JZmLf2bBI5ZXlqVxW2cmgwwy1j8esWgyxCz6G6BRV1y5dVRJy
yJWrnFMLFQSm8UyZCSEkJW7BCJ0rGAf0P9mi7VGakqdYI2zAalZitPxtPPytV81r+elBEUwtHlMN
AcoVqdrkMnh7eCsB43dcYNbY7qUH26WIl6/ZTPRZFCx0PrhTdRS7LBXSxFF/p32FYgbOxNNsR7RA
oFBukY5Bcq5GWxYJHZRyTufmqVV7YPb+uCbILjcfcbOBcY16CUhVQaec9EDUlZl4wvnFc2Ge2FM2
9Q4E1UBCltIcWuHPUA7BQ3Bx1GBzKpHFsAoNASnErMzzirvmAJ+LnAQb9xmNlVlx3c0mfKKpAD2c
ZbeKYXkdBvNIYpczdXhEnKIwIO8ILkq8McsVi1TcmQhUpl9QyY88uWbi5OrD3WDXwkvviQ5a+iZ9
Brz4gYdmXJAHliIu4J6E7iZ4CLd/C6KP+61X+Shxe+4ZW9KJ+cD8fXUjEwcSSO1vVbnm/XJgT4Ap
UGVwjV0J5RQqQZGcioz3AlXSbNiH5o3EEmqIBaGranFHvUOuRxW/MyxR8IQqOP2RM8Z0IDDKl4qF
qluhQzg0tKwHL3Lq9gwihGpmT4xszguUXtjTCb0Ga5s2hJ205AT+Ouf18Yedb7xD5dtXv6rxXy9c
rO5HzlfMcRvU2Gw1rQb2uGqwZ+WMKN+SfPVrlwHTnDUAAz+Et05VbHVNw4UBqe6osiXTgk2Kkxej
j0Z8sIlv2ZCvFvvvIF8zwCB0FUIM/+If5ZU45QKgWcbKv4yCjTgq1wZ1pCRNFPdyhsFmJkvbBJ5N
/Mkw5IoOpbaEdnxjXA2EP506rPx/Yrsv6kPGBtAtfhWsvy0DUppwke2xgkh46amPzp1Rtibqh49r
2fA66eY/mBPhiAW4y1GOn7lEsO6P0rZr7mGDK54vAF0fpJH6VX1H5SlIDn10TEcoFSfoZCwhsKts
fIYrxlYrzoOFWZTbOGQnhNKl3VZoVBh9KFgMT7l6MU1Ks3Ila5u8sl0YIjXb3Hbl5afW/2mBBRcj
cMumtaFnLU3o62n30aIVro3WJKtb3IXoseCBEeTFBAMcdhrcavJ74+RP7beFuPNjPi3rVQzrOjDR
0+PpP4r5s8pyGwAHCnrR5MZYB7xzWbci3x2yyikKlz2ikVgCb0H2Jz+CFR8EsIJ0PurabNfMzOL4
MkiYZ7Sj+gmlDPXmWWw37Uh4YrJNSPJyc964XcSGQlwnIzE4XEe9fO6kE/1cHp0CXFyM0ec6HZR8
UFzHjGwjUkiO6uaCdcPMjU0LKl5GFc6dPNoCR2KOsYOEQiomH0hIUj8yThlkmUnxJ3c2wjSZDnzg
kG+qyhb53xr3T0iyj+rPUVDXJG4l/N3oEIhDz9EER18UTSJ7W/f/W97m/WsUNn0S1wW3WDVN/3PW
ZJV2TrRFLZpbv/9O4D20gIczaskGlV+Fsvve9jeQHY5FuIsqziPNBpYK9vAjtj+adkuMs45qFdkb
9RKzsfILcKVSnFiRtBMbbc4+uiGUlKiNUQ8WRMAvk4hBBVqLyoVB6e/xM60ikoL1IPl2y50WX2PQ
U4yZS84/qsUX2hWs5AEkGixkJkl11EPViml3C2Sa68L703FeWj5uaI/x2Z6gGlJVjPGnYlgRu1up
/VM/xnCUdEeX7SrBv8Cn8gv7dgBkGUfLEMXxcKb4Uxi2qDe93FURT/tSb1njH/VyJSkdjmm7TuU1
IBJaTscLMfQh4c7KaGXBiKzG8oYmCWTBECgLbsSeIMCw4vorA9y0nOXDPEy/63A7FSJ+Qr3eSbNU
3nThO0yXIW0gpw/hN4P6IEtTm5RuG368irJNU9ciKrg1EZwVFADF3PVP8oE0ZW5pO/ZDbvtjxicA
NpoB9im8RuZRyh8s7xDKqvqxE4F3oRejx+Ar2FrJqWwvckbUncP6KI8V22xPDLgVc8tH7AYXU7uU
iF59jK9jvTHEkyAeWm59hD/sbkymdXL0r5MwU6AUQznu5fvOA6gdAl1tjnp1iBiyS9UxaPYDgK+W
QQP5U+J0JpHbyhBtumNndbBmzKybVDMIPmDXSYSQaS9Zyxm6AfFg71FGXxII1Ej/x6ISvRjZhGvy
Dh3sFCwOSa0iEnebmXA2HnWzx28Px4olzDOHow15aqZqfLVnQTlZBr40RlCZetLbsxafPaoEWb6q
z0K7j903GUcywZT0MNnFj2/TYtbFlql+VG/p1raf/QSSu0o1AMj5V9E//PTSEZZHyqFOA7mui+vg
8oTbuUUuXYcdeTb6GBvI+aUZZkktoB5GAdWdXAbaqT02LDLRFsRrl+mreY6krTDsO4sD7V6pqjOB
KUugkDFF/yc0GbtITpz+xqKyrzXmXoz/UcPvQmWKrelsaYTVj8PSVWmdzQwNZOZUlIeFCgXybxqr
yMOKcAMsTzGfA2dHfDK6SygtBvEUqMdc2oEKo5gLifBluZIoyBlJhqjnofJCFe0qi6IF8PObmE7C
0JeSpkEZrjLSyXn0pfyLeE6IrOvK36XU1j7YgrIKZqp70zXbHOcVGsgqeFqcOsNw1tIP/nStc0ak
bmxHUdTL+ZG1f5H5CMsfSUba0NKlRuJ8rrg2JufOIZV+4DPgu/QaSET79jNKw8zSx42aE0w++X4f
/JtVBQWhgvygo5tIUUvg98b/bjLJDl7oU3j+AXWa7t23tiJfELeFD4Mj/MunI4q3vAx/k+zNh8pe
OPXeNWM4yCrmpCXIARQmO/l3yNjIchOhHVXQdYosm+863agrs+1ixYBricnDxuANU5mmnSGIGgPH
FV4o4ZsnM+qXhJQY+IyLlaVfBAaWpbwtiqXIS1fhWc3kFR6+CPNjSF5GNI1Cd6P7SyECSpoh0VzJ
VkWEpnGBEnsQuP0YPHsAEpq2WCkd7dPdyP8plU6gwEdkvtEziui+edsgWijqHzuHItmaKVIHRBq8
qVsGV1YI1vWFboR+DU5uytwvIyliY7EOwZcWySi1Ga4SHaMA27hWuJgBBkvWsWkYTrdEcHETtja7
B/nhV/XWst5SfJ/IZrEE6tcM58PB9485/baQWMzKClDLjV2Kx6BsFn3+2yAYkBaKsQ5hII/SV4qq
kITjuTA+Qv0R9ieILlbppGBkqkcdUj5mZ79mCBttAhUAa/4WWU+kRHLodb2rsRuG2q40NnkesFa6
lhFBugoNi3g12B2HD8W/4aM2RZbsh0qIFoZ4zEf0UxekAVaJ4/Xkak4z9RnyCaooFe9ODG49R5Op
03/0tpoPS3aCJnyxjK4I2S0t71dgPGSmcQPgRIIGhs42wi/RO1hYborityQUhk+AOYG7hS3A79JN
Dh4Ylg31J0O4bA4BfxWEFx+PXNI+DfYzLnIX/WGiU0RCjJWSCzai2InegneWi4NaPMz+HA1Obq67
Q5jsaWDAg3SBM3I/ZX8pWqosWuNlZMrZJQt5PCc1ZXlji7h3QClHG9ZbcbWS7+jOFH016ss6u6i9
nUg0+3avsCqoGDwjs8za7wRFipdeyUjF0X5O9SNrKkaVLSuOTdoDw114/Rmagtyv1ebWNW8ZSLn/
LUcHN14pTK694t5pFtPicc5FYWtqtdbVU6/fRCAQovWdRZgSLlFCMdHb2sD4Gr/LXCU4lHKt/Bso
bnPzHueHiNCHfq30n8RdTcYUbdAXUrAa+l8L312CGJQ/Aa+Ndkh7cGeczcTqyPikI+8H5QXxC72O
wGhJ+StYiL67ixIjdydwEuePUq1T/wcVbGBcoqm9WQIrcNVDT2HNBxyGf2X7g74qStfTnNNL9j1w
EaZGvuHkPf03/lK8om18TM2b2J1dPtsEEb+KFN9Gx8p2hw1PuyaNFv+LS2yttq9ZzYXMlEvI95jg
3zWtqY/toSW2VgAF4senAJU/ZFU1e5pQjBMbxJ/ZLVHbN+HF8LbY/oL8RzD+aSyxEQyy6lc5rqtg
6RNBH8zVcCWr12GkcKzRD9zUALuv07xyohvkU4+GuEZZIk43W0MoktN55wKGNiY55aNE+KtQsjIA
Rz9Cg9jE18rftw1HiLUQ3SszDNUoyE+9JKhzcqxfThKscDr21amt3YWVHgZdwbb/hxZqWXU5Kq5q
3qjWCgb7omXUP0YXc5KoV2918kq9lWIa2xIeFzG+dlXu8E/ZPHITMLTJz08ry7JmNlCAKxQwEVVU
wk9Ti+KVzNp+l5ZkDDIse3nRq6PkKIKTYLBFJesxAxjI4NGnd86lV3mRPZbCj+oah+iRyY7gJaXn
5PJTG0cQd03/FoRsxRVAMS9yqNRLmmYII6X7KzNFMua1ctBHnu9VqcOjcIafYFzJPiX++IanIrC3
7/ofVb/7oJWILSC+a2YaR0HYmf1jCksZlkFrC5ozwOTGKaJex2zLjHRQVxV/EeVf0P1rwZVMEeBx
t+3UVxKupeHpwh6p1L0nkfJ9ohES8Eh1WIJQjpmPDCFlcZxM2Mlf9SrSfl6iAGOBJTdXBXVIziNI
0xUH9qjvVf0wKJvIeCbkOmcr9NzIFZQ7M1o3heK9wLlBEQu4aWagKR95L80pa/WRsiU1uO1H0x55
XvUU+hU7K/gngoGxgKnAV1TeVIMh3PcYg39w/5RkJ2pbFWECdugWFaF/xxOm9A9Z2aYxtSiPAOEN
NNNlCbN7r/FiRLpjTl/nR8l21TSPq7a4KGP/omADkylceiqciMXi4F364ppHGgXst5kcpYwU22nM
uoyaDRITzL8JfOTG2/TKW+rgGSYL/UdE1AxjpR6OIebFLH766U9onbVsoz69em7Bq2SCDJ9NxUnL
OEBKkJIjMpT5PCksy96fgUzw9ItYT9QsdFoxFzSdsStvu9bftKDkQs5agmkkBImTsn7yK9Zes2jE
1aA4AkSz7JGhtxzUs4YnIETxL6d2km4F3FlQG9S5/CPLK4k2LnaPEfLfVDjSNyaotIUJVPavaBbs
vIeUugARH6uGowWCrCPulPBU8sCf8JeMd+2f41EkCQzgJjouEEvETzVd4phDO/fG7SjupPZTCBfS
iAN5x8eKArsZljg+ZuW3MO0/WrSzDP4YbTY8CCaWNS1YmMW/xLX1jgrH+xV6u1M/DI9j19EAOCgS
PRcdji/9ywtrpiO5aRhAqM9Inhc+c4V7zBWB9NzBQCDt1RQg2H1Q0NDkD0P4akEsxN7FrE7YxBhE
au0NPnHlPSLDYMBJA9GsepQNUgelARecZy08/svIBKcz0BZwcrfKt1Fd04YfPd630R40WIdzPHY3
SvGHo1MXf8xhoZKki8NLbhxJIIR7dPkmP31zBNXYto8WLG1v3XrKMkF+B3K+1OPzgNGuRpXr86MQ
FDGPGG1JE4Fvkiuyx7RC3DwL0VtmYWqL8r12VxMbyrDV8Tkwy6zQLTZUr9ku7R1Lw96RHGWYMsZK
LTeEnnGCb41o66sH9kZ4+H4KYsRGhTUxMS+jdKID1NV91uw7QrOTTZQvBN328P6KW7yGavauGGRG
5t3XrmbzB9QhN059dkWeyGFQJDuu5DLkNbaHkvL51BT8Hjat0H3Iu4X9uqiKVervCt7zKkkWvnxR
0ZbDGJwuotxfDfU1ra/o1YF07opiXX9zrXIO5aQXxXfPp6uZxRIE5gXakMS4tP2ZIb45Aq6/JPKe
K6p76TKqvS8QVPPiyoqZlQYrzIA7LCMvg9OG0ATs5vUK0ZNKIIt8abOr9E6iS9208/orZdMp8qmS
BPKSTO7WhtRDMbIlIrs4jlHZB8EVBVHG35dRDvtx9L3mVaM3m/IeKoTaEW5WGXV5DPUotZQt1jse
7Je+E61lWhwbZPOBd3WbtSstUmMb1/UJZNkiYGIUePAQYQqTAdag45ZZDC+xahcqA6nRmXT5w6M0
PKTWF7zMYkzZ40SlzYWUN3Zwb832Cjd1wWgmHdmuhQcQuHDn3PYX7kNVkowSoBskX0vZC+NZa4CL
JRexOfdwN92tFv9EAE/i/jfTTlHOHc0oqXRMBDQAeQk0LVmItqfIf7nDs0bCzoH0DPzfUkVkam4B
2+WkFVv9ositpUDpJ7woEczpqsTiCzE1oXARWexQCuKnz5DYYIZl4520N69bxw8/QBOrqgDKzqiP
aI4FJLPow3qYr6htSu1rgNvRouy1rN8+3YxsMUz304lPWR5sDzq83rxolIccxKaJvAQ6lI8WQ2UI
FQecq+FG0Oz2rsMkxcftb3AIMbTN4wWXew7BDsWvxDTfJHLX7sYfxvVa+5FQVPRkbzNp3UXSJtV3
BeVhr927aDsIq54vSB4gg0lsQDJtzTEzatE5ShmDS3PePVDxCn87v/7qSPurawpaAwrUVVX2Oeuq
8iyMe3BGc5pqjCWcgqnv6KBb4CkR9e2KdstnMImlVTsEVVzlex65lL0hY5/M+E0os5giQDaqdK6Q
7qcyjn18UAnqasKco5v0HADH8vdgwEBh/F6jmEv2cj4zqLwG1LBIE4olD7gaHjRx7dH7k0tJUw49
oZgx86n0t3QPwn/ougXRDrW56D2V8lWEvyowZJFM2nFaAMr1Iy82FjzX/CZzI2Pur7dqf+JLhqig
WoeJdNKxrydtnIa/YASXMB0uP7kCq3MrIxgBZG6t9Ao9J2LBVQsKC+ahuHU1cvZQo1WLGjUUpz3z
hUlyge6f8yXnPYh7pAftA4vKooyukT46ektSSF/fZf0HI5szariRwMJ6c0G9qOig1ayeDQJA/h4p
G782lVW2//xxzMuDxEVUnT0NxAxkJ50KM59nMKxbstFJvWk0canK16R8hkK51uoH3uwyeLmpxp2F
2tQ4t8arCXBwMpNS2uvAPDamjG5caTkiF5DCQ1P9EWxoV4jqZAoDVIK9N6yUUEWL7Z8KwstLPn6L
wSFoUr+aC0AqcoSJKuVZpL2jZN1kp7Lce1gPAsjESpjeY6z/Fua7QnIE9xSjf1QSO6AAt2DsDCR1
x7LOXGmSNzNqUR89eHVSLucdQDni7hd+Lc9UuCpNSwqiU7B3EwmLRUfaQkLCEuaM7t9Atpr/bUGD
Y1XIxrba1YRqxdU1IV7C41Q0Naf3nJCZLTDgWce6EccDvCQidNCvmOyhx1Bnj8ViCONfRxouUE/6
hxWRUut2JKHKtU2CFAomGGHNGUaPg7dprnboKBizKGRhWUW0HNRPoOuUHTL6F3SLg1MOrEr0EecL
E5cFzsqULZ86BKgWcfhjnWKE2sNQ0PHAWlQ/MiRSwOs8QntsZHaIvCvtvwiNWY3hpQ/Yq3JxROh/
MBggrsY6JmtzWcKWTx6aajQ32KBHZGYbVbEQYMboW6sfyYV3UFbRjHVFGK6T/zg6jx3JjSgIfhGB
oiev04bt/fSYCzFui977r1dQgA4CtNqd7SarnsmMJABldNf1bMp/leNf61wxWOGuvPoV5yCbW9hk
RnZ1lQ/F/0qdA5zFxTC+dv41UT+M8qMCmkd3MJ2y7BREn5p2LQivlLxwFbfeOLCCZLlCOQKhYISP
FXD+MDMstZQr9w3P9CJSHyK5G83nFL2r7rFmjTY6T4Fah5VnxKrbLP2FdJmsasypNc7HgHuLvEj2
h4xcpsk5pUPpBUy9wvo4++8LgYqr+osj5z7OKtmAVMY0/HELakb4hBldNbSEl0o9C8JnnGuftC99
P99gYD3Ac8bNOXCKPZGjbvAeIZbXdHSHCvFMAb8DtUGXRpuEmWGHT4w8uEXKoFFD3WdhvyhMHbDI
/IX2T4Gn3+24Z7R8NSjKir0CiG5W0VbDBJO+pTQ2BDpwYajIxX+6ihVZ3UhObP2Q9yWL2/JfA2TO
5qkAU8ZFDVBdD8FXlauyrTYQvFchQsWho6gJfaSZG7M69pFBaFt8V6ufiFTHhDSiqnorG0kM0I2o
ELPZ9MPOz4pzaMR4dZwXwXKq1Gleu3FFEDXjnM98/tHnD6NuV6NrcRdk7MItF8Xq3FYBbQkZYGg7
I9NIVJ/GddR0/1I9OtWm+qegZgr6/wUqi5bZpeI8dOtMdgEoGi4YeCGm3iA8HfBRt8sENQJTU8vF
Rrfm2gsa3HcsPiKgUVr4izMCqCY1U4A+fWuYe43NAZJU37j69rvTHYyI47b3jDrZl+8atc3EIjnH
9NrY5kLGn3b3v1mLKG8FbM+RyO4SCWFX60CMSWqJo3VI5dYrwYtP0zMBBnBrTIn9PY25IDYp0zTL
YV84EYFkUPyx1jzU6twbXg3rEvYuO2PAeFD0es9FQ9Oli9T4yfPfScQ4/yf4g+uKzXJdfKNmPCnR
e4D6XPlwKOmozypn3aLxRf8ZSoRFLEW3asVjti8acED6TjTkJmlHIb8E++oClYpYMKS7FLp5Hs30
mbGqoxExsl0L+j5Bjjep5IjGBzMw5kyEhUAT6GDbsfMfuxjX7fAPxEyMOaJCoMY4hr3+DJnXT4rh
dWLnWPo+zmwMVz2Vu86XPZPBgAZQkzkVtMrhplo/RLRNyHvg2eN/qZtvHd0Nwbas6ndAW3RGh0N/
j7QZwfrS6AzfTDJ9N5LFXYD3Z8lLQMBP8GOPFwpkTXmLHIxEjEAcVDFJ91qUkB7Eax5HgMaoteDk
zulOTAD89JD2D1eLMeZRmiNE0ZY5T1PNl6CG76XDdULaeZ8hlHUgha6j5Bvxs2xvXXE1SsB9/J2T
hYMcAIvcS2NjhUerbbAxZx651FUw+8vefUdOEGX6Umcj6kn/1VEABmpLwfmtON0azvZLxHALhkrA
soIjK3aWGRSqYBur28C0QB4/Bx/xGYROtlasY34NnvUSP0Ju12sTiyQJnfxJIwB/Jn9DfHctus+e
T+uO+rXi30p/Y4iLGPdptRv+peD6nFFZlMhF5l6WLZtaX8ivRP1B9NUhz9CgX6YJSQd7NR9JzYmm
Keo2KoahjsHfEDI1aE5x/2uYJSBijAN7WyNDWuWn/ckL9tIzsyyhYu3XFUMtIx1AxC3BR2KGsk37
RWKeSsS0sp3Oi1XqKWKEUxiDqCnr1Qha38ceMFNEOnOD/C1FGihFvrW11xDp/pDky/l3SRmm5A0+
pujeQAiUXtkcx3anOMyTtulrpry18nv2GPBPiaBLX1X+LoWXVYOFmR5KuEbKKdn96DwCV3w6TnGz
Q7STMM0rIh3VeQUIUksHcqVh5RiRI5HDd8XcefRRq+TsP0bG0TEdbybL0xTPC11YpvUo1qih1gGW
+wTvAXF2XyNNQNO128ZNcKkza1KLUxok2wBD0YgYEVPXReath+gy4dGQxOvtmeKOhjfnEwCPI5Wq
B6BzxrQU6OuM7A6xJtzLjbfJsLKSS0KCojzQQBDyMAuRMYpLwj075u24GwlhddBkMsMcliaD+wao
5qMtPHgvZuxBa8I2MrKAKTajttZ0dBtPBZf7XSvPubYo8PZkJMr4UQyz584V2k6oIr75c7o6+hBs
X6VYDyxa2AHje0GZ4ZIAXevfOS7Sojlb7bbK7g2agOGvptauSi6j+o0wtxe6RaIHEnNOz/jpmLAP
1cRtQWpHkx8TFvk1B7aw/0eLjvrHJM51zZ5C8zTpHuimmdAZnBVT4BlGuCyryUOvjrtBHxQUMk+N
FiiO3saoW+fVVSZskeS2IGMrZjsLqTcVvjeYVA5nqWHZ77lKBqY6eF2bm2DtbBBZzAeo8YEZ5Hay
GU8ZF78W3b8JvG0NHxzHOxE5p25YNea9ROTfOE9HVJTfl1gemvBoUwdqikuBfQj0s9tcTJv1iti7
2XOwk+VIJ20VH7oKYVUQuI25FSdkmYNWTOR6hq4MyTHVr5X+L2AtoajPYkbZ9zsXy6OZfhltygwu
Q8B9JLKZ+OtIpxPjV9SkYBVfaUFoG0wGyqWTI64JCW3Yt8O3PN6QZMQUBiHvZoyKHVM61b/k6CES
7FSK/etySIw0k1V9r9q1DlYYBwggcxQ3UMXANz4ie93WcpkF8T0nx029DOExmD4QDYTuPFFvzIps
MmMpbVJL3fd2vErzVFKFw5BfT9kGFgtmJt3EoYdUdVbo+fjWU3Ll3yZmHC0vHjN1vNSSbNV4pVjN
GvVmB4kgZAruZxTHeLdQmakakg841to/FTRN1Du4Nz212IYB23kpdyK8BP1PjOpfKzRKishzTDYI
ylvDQa5iabXk7OVECjDzp9l8tNFZJBS+a5xm2y48Tf7Nqe42cRBWhuoHLGh+ZmAGNRmFJ+1sw4r7
WxrzHAlmOhKPv1BbJsQk+W9Wf+wypEMIgkwXoBhK9ci4Ke+uay1d+RER41nyrhjKAp0W8WyWgW1z
UbLwy9hSBJvU3tlQd3NV20uFBbZJY8G7HV0d9RGDbICis26UiaDnZp3UQLsqlRkygEkEeDaDWVWv
vDKqWLH9OjRCuPRfbEQLfNdxgweVD7zCVYKZgTsJze0K0I6FRtX6MMD3hMPWt3al/zYMe6NU/tif
37M6YxVt4bPnEiH2QZCLKjkKCFfbWI7P+QL9K0cGr/CX1vBri20Q/6rhR8sKbbDHbdvvsqqnCe3W
hG16ncZeglo+xHfRMxgsSJzIU4jcbVp/RkqI+cldJuGlcB1og6aNNJ0JlWp1G0dzt/PTW3zWzAZI
LUerXDAdm16FQ+MtOiKr07eJ3bAWf7UIawosPCkqGCOj3kCKkfgo3gr3z+mO0dCyJcTEpgascNwV
4s6vkDGcrwaHRkdXJhnw+ZB/q+44NSPKEoD8TMRbjBXSJL8MMI3vclPpQ73vrf+7VbIA6cWkby1t
+sGWTC0lqxDX46Oph9or0Z9YGj51bt6OPS9lV2zU7xnMJPwBw9YhFk1TDbAEODoGfozJekmMyium
p8WcF/WrfEzIYlzSgVQNzjUlIvLGiDm+ruGC40lL9HqHAGZp19YmnOAhQbYrGxu99DwbeQ0nMN2B
vZImcaL4v7VuWYm7OQQrAgpp5Z8Dj7/GdLAjJo4wtMb6g8AArCM8ZjF56BHbmjTr/2GCY5xW+/fA
T5fFYK3HPMF+Yo9raemfJo7WhE2Uc1dyZrKJ12M1TTk8YhT3voSNidOnGZg/gjfWEfyHDq+2vaUd
ozpn7Ypxxedjxgy3sBuOorp6V9CkVVjDW39nt9/cWxLxS46BIclIb7PFM2T/BRQNV4W9mgiBR2vu
k2OrGMU1m3SCpcs3nLXp2PyUFmT/IYdmkGNPImMQUWQc+kul+RoFoA1DP0jezsyZ1cNym3DQ5GZK
Z4jpgUe2LPt10DCfZ1cRUSJ3PDR5hUdcbhtm6H3zlbYXgoPOpIoviMR+sTF9u8iszGo8ZdZzhiwI
95CgI+gnH9Nuu3AShG5NDOvJJVzCQOoh3eBksd2wyx9+4bXN9a2YPrscQyfzqSpdNyTTufn4itGA
tU42k4xXIUIjX2VkiRM5rty9k+4F+DKrdL02Cc9lx6wtVT6datReOoC19lfAelTixUwZYEX6QgdZ
q0SI6rN8HWNKd7uNlR06FBVDutWjdunwKotpI9Ftj/lRQTriMrzTwDhn/U9B5z6isVE7nN7AwbnM
+bsbq1Y7w95bTxUGX1IYbGjPVQL6Or83KCT8+eMd+CNilOnmiIBjbJGPnwoE6cSYv0Su2EUiJUUm
WmRauksmpitoRdFP5e0rH8OWrDsYV1wmqAt0VXpKeiD0hvEaHPOinLDEzETOdhkm6qGsgnM14v7B
JtNC6bSsZqP2TH/NjJK3uhAQudFmO6+W3FJ72BQYRAxEjTmLW625WVyPrkqz29Hdl0FB3JhCSv2/
dEzGl6rtzmFAGiYMOVe4tHAezKKlW6dLOgtP0amS6ER99kXUVl3LeiygkjRffayFfs0pGjrdUi31
A/3/Iw6Y1juQHY4tZGqKqKWL+CFri4VOm6pgKUjJvhlbyLUw3SwdJGzjLBUdZjuGK6BLLXxrXVe2
Cp1vywHy1Huv1dzvnibV51mODPXfxG6Mu4Ntq7FwNHPJzhzzzUJg4c512gM9fo/M4hnQZKosdptU
Y2bRrRusOCgvX7ruz4bfN5UUzkEJLYK5vrTOah8tB2TfCUIdCM7r2ZnNHG+ty57dJ/WD6jXprs2t
lRk9bMb6CgmMyfhrhpB59Z+xRPfxZTrgaFqI13p0dFE1K3byOljDx6gcEfYNGtpHJyHZDYJk52Wi
eJIogqy973EyGvInH+N9J91ZH7vMiuJh2Y8mNyHj1ICxcwkJA8ZPc3WrV9s52nqOfOvTrYjDGvAc
SjjdjXMtmv5qIvb2ubJr7mEdrV37rNFYEYYSw7pOX3vb3ofS3aR6jSyAUy0dz4Hi/o5lCDkPafKA
JKYKcC7eWxezZk7dC9yJYGDNRC6pzVaqe94pzLbNXdjYmz7y2aSjbChBx5HygHkXZX6DUy+k7TF+
YbUu8ojWdRY1cD3CoTbMiA73XdPfY6ZTWvzd2ozaI/OPbFm6JxWwDctOiakvrDfxSJZeExDHGtE/
nFWe+7YFvoC7I5dfE2JeX7YjG5oKfzlopKC4aRmWG8VcohjBz59lP8zKh5KsyPS3cp0fN5wlXAS2
qP3SYJnIqoB9rbvKGa6NWNj6GkU1DjSrVQgZObd2xXe9UVD76rw8OmOKvM9uyZz16VOukbPX9c+C
o5IEowymRvcQrN8C/Q5SvnQPhUnlUr26uIMiupdgr7cIYwgDyA3mzx8R9nBd+sSP0Aez/Q5byTrs
6NrzVnvWF/Wonv/G8rsyQKrKSxojBu6xAnNez7EY+QimugUPQhCQyqRusNdw7mn3IzpfIBpl6Kx6
Tb8r8DEmBFQwupcd29oUv5rFveynID39cDOxzQ7m5S8PRs13VoH0E6F49TEFtJqAqt4j7DU2EbFj
SmkfpjDawSskVGx+ucn2Bvt6TmuCP3yOyghNvYFjT7ogzrhKXNmt1VliiyiHPbv+V+vtC47R0q1W
U+58dPGQMs6yPSo/guBilqyQO4lAs+BMo1F1zesQMCxg8DvZqIJ4GDWMskNwq9mu8z/yXH6TPLUN
GzjgPNdMZDHM7xwIRFUD4Fy8G/SFtbbsUXubJdnZGeyce0UOSY3VsMCIVDYd3Ev7pci+JxNXK+Pd
Wndxu5GKVtRrC++CnULXd3YRDkRGgVwy5brCEy3SajuaES1ruFJYbBfaPhmvvmz2NXHKaSWOOvYM
I08WqXn0k3QTEpEOme9T75pd6uhAMFqiUXfxnENn3gqhsQpEl8qARuvSfwpbxVgo3DzQ0NM5WXhf
856VJiIv5EgajpiesWMYG5teZtuqQz+vj16KZJLMmFVMvWchadSc0CtqyFpV+Tl29ltijYi0fnIm
kCrgWtvXFlHzkeb6MTJZP3NYJW5zI658qbP1biuNted0Auj2EjKgKAUshD4/zar4GMBezsABXN0N
4gchOA/HpElu2CY26pLLlNBgfa857RqsQJVfBq2dM0d+5+zkgXq2Erchai8qNU822RR1jVe51pY0
7hcjKV+boKeveMO7B3o1WdlULXlZrlSj244UJ27jQ057zlIzharQIW5Ro7rrsK3Fhdz21rg3hOMV
XeaVc9cDs45ynoQY8gMc3g525KQTRyDWs1i8022hShHrCGGh6MNHKJ8yVc+miwyYmV4zkrB0TdAC
lNSH6XjzBTE5eKjwuW5dBdwZZ9fIgRbh+st87alhs2U/EbZkf7Iv04iCJdxvncX52v+fF2quKHp5
0TvPKFBY+MTnTvk5YrBlVCuHV6xQvtr0YlgR0Gi2VOSb9iFgEJyBoziVNePAKv03xNO6oFlqVH/v
BqHnJNm5r7JdCZzB4eOWHBAFmKOsekdxSjfQ3PjwIzRSBqK5rp1uRn7oDEoQJ2R3TVGlQCFzamrF
zD010j/6dny2W2eZDPRtJCKWmF3Z9kRx5Q2lvo5ILEy0aG0gWnVjsdZUeydDMGq0wYKBgMpNggne
FtoR2GxePwwKCfc1CrGP+hYSInIcCpqeih/zl2WOo4WLHh9+jWyLFeJiKPNzj1NTAuTJfNIa2Br6
BqsBimKb7cbWYnlQFANaQfz7tOvCFsSV5F5W7xz0rAkmqwJmlonbHcgHlGPPh0tj2fBYsreABjWs
Yq56RkXcT1kR7x1SqexKHikkUdT5pxCzi9FlqyBkX6XIjTram7opVgV1OaB95Lr1rfGV1wr3bcNW
YMAAPTEqGVPOYr9dsejvO2YhIoAzp658+Cki63mH2cqudP4LkWALW082gcFcpfd3BVlHlgWpiR/K
MrCSPa2G/Aakn3wGsco7gu+uQEfuYEY1fvzyk/xAP3pTmThkUixdUAwZcCk331AZeaE/vbkW2VZB
z92ZLiVWb1P/rgCFBWzze/FIs2Us0PnBJ+yMctFPFIe+dZlMhREBsTQm8B8UHLNWxB4ZcmXguHRA
xG6/bhm8+p38aEjajFN0jWnFq4DUGTaED/yjQliB3GBjTAjZE0ox/DpGlOxNy/3Vje84p6qWyt3V
rWOvDl6vD5jT1dVI6T8EykNxCaVommPj/2vH3zRcNlyOkZzrI3VvuwoMtM/afI0mdyXFX2/9KaZ/
E/QX87y+Lv/pVr+QyCSGRDCP1XelQ5+TVCsQfEsdp4lgTpDyV9X0qwaXfEjZHNNOxhwR2HgVdrhQ
3YDstejiaujD7Puw/hglUE2kSdW0oRl6WIGLIQzrLlPi2k3o5P1lXAOtcPrp3Ubu1GEabdXwOOKE
KYLBCxQGm6WxU/VmWyTB3mSvOlSvRn1qBzY/gjGg7xs4slmjYnewIA3hsTrhwNuoQkG64V5hBcLY
xlxJKY6iYZMa3UGyO3ZiPAshxlnNwUyUkY/ib220HqpAMtpm/E9JvaqS6msah63NZMXpSs+a0KTZ
LdcFn/ZIrgIgBGDoh7Ern7aT7CJnukqNGZodbg1s4DkE5k4wr5zCfYduWoxErVogGazYg8PsDcOb
dMYHRR8TUrGKXWi1OlIII4cDEZoZ+oUEB7qzc2HNCMzvEgtm65OdkVdgFgcGQRJVKstZBMlarAK9
r2+jdWrpmRNSeoWf/auhpr/kkX6VLPlagktqJp3JVHpZIS4xEofW1YhE/QnlK1tyz1awS0B2rMsK
9e+8e4A101nQ5PR9xa9Waqyj4MRYc+4bVi4GZ0SPyLcfoKwEKpLy+FQX4YOX/jROwZtjxtwTmpUt
BvWpMpXXyifDpo2dA15FEFWwo0oRaynlb07gD2HOG8C9f2Phwd9eB4j8guaDTpDqVb5Q6GMsQmZ6
7gNKbd1CEZOBMsJTi8sogXYf2ftc/SnltuJu5Jnbm6PzUEljr4BDpwOfwBxlSJfgT9O+c4ffJmZg
j70tJpslIJNSlZyS4HtH6hbH/GyK0MvZDI85ztaBxZL6Msfh1Da3EXq+ICp/s4HsToumK6mT9Yjv
QDCk7gLqEY4fB5icav3rGR8pozz6cBEqSAdFqN6FOlM8aamBxpnGHVkuntJ4oYGZb1q6U7QEJvrg
SPyaCL6kEFgtS6wd8FcN/TKIypunsJlmtR55t7MbC2ydhH3xGJo3gbc2hAfkjzu1pN4VXPYF7BY2
m4eAN7UszSfJIK+IOK9+gzfHSudDO4SmFx5odC52BAuPxV+jL20KVYXQHlZkL6pgbqUxMsgYbvqB
7glFPQ6cx+EIJrK3/4XZvMLlNzOxQBisnYFlfEhmAgPCvspE3w55Z1TWQ5rfSpf5UjBuI9avLibe
NMp20mAz11TsmtNFQzRYjeNAscptqpLMh8d07OmtA/tHy/pnxXGTKhoFl4H+TbefSYnAkfo6j+XM
emEBVu51ecvgnGSyuySTsXLq4F0CdXTyZD+k9a1jYyDGZKtUPG1z/kOJXkaPX/lt7rX9VU7DMahs
BkLFAsD+Ku95VRsip+DxacO46tn+a7NByHbejIDGdSh2GaCIMkGeort/TWKGaFZbYDv2jQjCEE+b
6qfPiuOGKAIE5eF0MGKwfnyGuRQEf2WronePLV4xMXWPgMJ7GvFNxeB/CiB5+ZpXZmsPEt9CM3lE
11OwM/1WLbEW+rMxqOBUif8g4YGwavRyWiXeouqK0cyNrW3R5+jVKQkTNTmT4nAx+u8iefbdtC8N
zsfSPLi64O75nsNcTKB8hbFUByx/YJ1F4+6nYdzaRQlMzlVXfcNYKcCyLzuXrAB0iqKBSpSeGigL
buJie6BsLsu7liFoyUJPELFXx0gjHOanTbvXbYsrRJJk0lKo0TSYKFbJ+31Uo7WxBIJfCwBRae6C
9Cl8pChzighRCK3t3nNwSWU/4iGYF30VFkQmUii4pG6uY+3YT9ZTVs2m1vVTFzqezs7RzIKFKopd
aQ9ro2r2aZMjA0JixsjyX+mn+77kOZwvwb7GO5ysDUKt9JGFiG2t+6J69vGXTL+nBrhJma8BfHMM
sWXKurU+yV0q+m0YTxe/KFYuume2QEy+44UxYfvC2axPB50ZmN/aKy5m9E0pbCNiLtXPxiVb3V06
0ElLYZ+0mj1JLDYtcpU0OYY+l4nsyO/95aHA0EN6HhTjYaKFgs5Iujt3sHmSEZhKSO6dNLe9C0uR
JUwOMaRUbbQ5jA3HWOOM7W8OO/+ebJYgDD2NrCXMEoY9dw2zyxXWdHZOg4KVCAvAgDRbkfe4y9wj
SJqmy68+4kHu2vtYt8s+w05gSnYjlL4VwKBJ+U7pSjVkmIYsD0ngeFFk/cgezYaoN6oxcSCunOg+
9yCRqN/pt1gjJCzbWpQknwXKuAGx9yT6XRFWSIz/ZIMi38arOUsRGrQvatGdU4E9RRVn3XY8sypw
cg27wQS5HwckQbD9Vmz1WLn+1tftldnVN0W1MM5B7mCiao8SQ9rJIhl8crxWBWv3kandKik4TFEq
JkwMOxVLbb6RNUpYSm6zrL7T/rNCIp25XyajbdizD3divW3nHuFxpDgnyWfMjRyEI6acIdgHPQPa
qPm2rOBesH5fJlaLxcdnAW+o/WxDijFAC/Npd2enyI7SjRdDerdnSz2mRCc8iDLZpTiEOzZAQBCY
sPGu9T3no3WfSScZnL842uTlezJFe7u5GhBkwng8YvbwSjwNrjWck2jC0okTANG4bvSYvutFNFD+
zWCB3vkokAzobf8Yx3Rv99pdI2ZLyOJpBMzIBmvVoAd6GQU8QaCuVo8aksLSN9PZ8T/dgmACppHe
VLtEy1j8KaXPsq9nThT9qHVO+dfz0LWtCTYnGt5R2ZGGJJkL1aHDsMOofGKofC8KCVIizdIGXpEX
sSfQokzlqRyzq66ScYX6JIvSi6vBIbCPsQzBV9Up8XexQjFiHIrwV2Y23SyivoAtTWkmayZ4uwGH
ZJcDcinVtyBlijnWs9oYCAbEWyNOCcFAyj/8tgbTdGh1K+G3OzFaTH8KLx4lhnhA4I12LGv8Qm6+
9HupoaOhSpvcY5B1NwMJcMTRpojmJB3rWsThyRbjWovNTZ+13J8tDgub+Jqzmb9O/kUZKWcG+9w4
KtZ/XARpcY1yfT8G9dbBvTWhMa415aI4NlZJBsNEXepde44hTlcBTH53crejRNaoA7aeZ85kL8QK
Fky6KaVqjxKycjjTAoHkQYzmok738SAWVffuJo0nTa5I6HG9XS0aUhFDjiH+PJZMiLiDZD8b0ctC
QPbVPOpzFA5UWBxvXtymW1MxTwqXdS8lTz1R52CkwhSgJBlB5kBnOOvVueQjHT2vYDCJVmKYKPAC
c1Gns5Yc7ZweMV5sMLNzgKtyW4rfkdAIjb1aEomtCwUlBlgMf4b0bn3bauOmVPgtUw2TBfozE/6F
bwPsHQPQXz1Y3Dy4TmP1DxHepg7N16AMa6YL9GKYctGn9igcofa2Wv505ljvCLFmi4wqmvtg3EuN
25+p/NBaYC4zXc4uPtavhD6tnt0uCnuNRDU+NaU5dL7/UPL6j6PkPFbmaYzyf4aNKihDmynoFa0J
glTM3jQnI75zXI1Bj8awsqVvTLkhQKmCtrUn7m0n1Hmh2+98FmBHo3NxB/Nc1b9ddgmSflq3Aaac
MnhlmLyUucSfBTD4hXsNNqhYleqjK+iXlXNZTF7nxyzrSEvtc74jsJhcTZY1MeSXFecexWpZlYR6
wkVXM+pjbpQOFjosclQwNV3gFBI3E6VbtUgelf2m6TwzFeWDbtgglSEk+XCZbEQiQ01GbU/vqjjs
w8PKucUKqDwt2nWcViN0B7uXeyPRTymRO4CayDiN+LlDUHydLD/GQnsaLoHYNPxKam+TxgBCAr3S
V00vdZQNI8wFVfbGhEsVOcJTKIUZ8K17rX9EmTYv+PAwYOnizFWSehdGIysMi3FTtmwkG82kudes
+NYB737W9+uRw1QiPhhr41SDxG/s/Ktt+p1q0Wyn5nJKimMKOU9n/Zsp//z8EROGx4AWpzY2HS0j
6HdC4kPwEe0XI0P8/AZ6T6UB3IifM4vwdBbRoyXJx8xz4lqzXRz0G6f87qn023padN3dorqhX8Fb
jvStiW8FDi5cqaBonk4+vOcTaqCe0HPzTt/7kePqC1XN0zEnK0nBvKeGfIy/R0KW5MZWZqQCPVYX
HmSDmCyapR/LHlSnb5AIZjWHWha3OOrvVqbelAzu8KSDJQH4KKzHkPRfpmw3xbhxMEiWlbIsWqpA
k/wNxf8oamsxsZ11GDmIHrsng6poVBEmjHzTjcq8IfkNFYdgpNkpIMJfoshv3YgDvVWd177oPmvI
ZS9BPSPS1T00TpolCdloyvQb0tmbHSGKVwY8fSZFiopirdAtAFYO/i3xWeKRTvgAUxyxuTpAfZtw
4ZTFpbbinUq+kWb7PzDgD6ziIf/Km4s9pDX4NrP+Wur2pdQJXCHVSENWjUbkytUwMMtipqWgfQ3T
c2rmN5XJXjTWBHA4vmdU+d7MyPssaBBzxNEITUzF/ax01NVCPJRGPTo6HrZeNkQchZ6OKmbSjZOR
OZ4MIq92ERMh2DF7aq1Ie4Dxh2UEnYyZzWkQzDYzi+OhDdh+iJAqAuqNVlf3qDTWqnBe85LWpomH
ddVKqkSDqAbSVlLz00UTgLvrL6RAIYDkarWBhY12xP8MdT2NVJNqARGLVIh790FUyzl5qA3FnL0N
b8SI2FtUsnpVa3kx3O7e04Yy0gS+qIGGG3KE7LDT+Oy9GkxTw+iObvicIgURccAcsz64fNWFkk4v
g0skniNz+sPEU5tmZVHV1pFyZW5BSGAHXRgz4Ni/5TVdM9bwjhY/RBrMnBxwssmx2EQBXUv/Rrf5
R4+KUwiNWVkwHith5qORZ/bIlN42niULiwTnZTLUv1rH9lMjSaWcFkOCllwOB41tpwLBmA+Hdjnd
jsGwtjJ3JQyTU89eBa5DNDW4CjizKg0LMunlBANAabWlhfvHhvNqIFaxGHi1oX3vu6Rbps4cDIZa
pXDfcx1gIIWHVddsoKov7lhrkQbOtlVLOgy84uHgRjjYZyg1jfGM0q6luHcJqt3COuHFI/7Wx1GW
g8b4V7dQsrL3rCko2vRDZYz7urD2RT2dijS5pl3s+SnkMa0ytqH+CKAB6Q1SWIvRBSJ0g33sYqw0
JAq2Zm2YjVzqQF/k86TRLY6svP+SAhCuDXgrD8mGS6f2iJYTlX0ancoAiHpGBECiOGyqkL7mnJ2r
qTbuNuds4OcIKwtco5iSsdylEYyqHD10ZFd7pWquXV6fiLpbFxQTYKP09yJBMFFELTt6JV7klYMj
14Kwoa3yrqRT1bO71TNv7Yszc7ETjhesAuqz0lqBKotj3W65ovLIoptMvxrdKki5cNjYinJnKt1b
PmbfbtQvp8zaN3p4Y8jNVAlACxmT4H3lGv/7T+eyuG9K4hhrXkPs2vyLDRPBtPN3rZh2so3/MpkS
Z6bs4wYPQWHxKIRXo0P8z39kfcFMqqn9tWozLErl3qQoihyEiaXCCiJg/F7jTOSAJGhEg+s2kRZc
x6ycBKY0GVDUOhRjOb5stfS/2zQ7oPDfVCQZSB1BrBb8ibi/FBro31yZPDVGw+yOxiNwtK/OBKAZ
IegaKdSCzkanSC0NbHysmMiQJGVPlvsytMw6M2gxmdlGS0dM217vCaHGVmbWrBpcCMU4enzMamWT
nTS/OFpD+i+2O9K+AcjmsljFWkO0n1mus56AMSXapQQTc93kOypVfA2IP1Rnm9HVWNVHgjqwnuS5
EhCubVhYTLjUhNz6xF0YdvQoY+ER9UuJD+/ZIK+7rKsHy8PVf5Sd2W7kTHpEX2Uw106YTCY3w+ML
1V6SSlJpbd0QaqmbO5M7k3x6H46fwBhggFn+bqmKzOWLiBMSijf1SuSSEuuxRE1c1LAVNgYh27tI
ixOmngmVyObEh4eNTOymNRuVD92eAdPttMhLlGKY4cjaVuO9tJxnnbLgl9V9kof7srL+5gJnT4Mf
KPCoWZddTC683ofwDDHdkBa1Udc4o0wBTiIflyrzLImNrXhysZbdzCiipY/UxjwPCyLp+2V5MT7s
wC4WRPGtYL9wvjZYpewsvfV9BKkc7c+yGyzF5jlt+0sWPtuyOMXWeJum6pvGsJ32stvaYkNurHvZ
I347VFn5OOTAU8Z1tDFB/SsJk5cmnvGluXd5iFI/I6lTfIvrBEQB9nBVfZT+8rJ+VHoC/2bpPa8B
AVnCPQhXOcPLODZEbeO/bQRqoRb6YRDjQ0LMUoRsEZlz78JxzsblkCUhdxhJ7CX5O2qA21I5DhE/
w5kNN06iL0a4Lx1KlhiQSyTZQhPAHsFFcaOLgml3wE1plDgSOGgBX5O3s20dnAHP0EwFnGInSXr3
aZhztilwKca6UtN7U43uFuX86BX0tHFSvqko66zsAWQ6pxg85ONgv0ehxnkleOJJCCiuvDms4dJr
L5bLaEMTd4tcbriGkzqxa8oUe3eb1MRR5rS86yyi0L2LP68fiUJWqwW2S85L4L+WGZV2hDTXlBM2
lVNHxqe17I/GNi+Dt3pXdHSwwmU3TuOn7wn+7uTg+8mlgLiLc9HetuS6IPZcxYD83nnquYqaY0+o
JbDjszd0Twufu3bxpZTgoBOVYNL4DlzgV+n87DoB5y5ZIe0Vr0PN0NULObJND0XYsQJWTwO3NQ80
nBNVz0OcvVhecp6H5bVcBFIUCZw6fy4BJ2gF/gLxGh2GoTLgOgvkPYVzBDpBMBAemeIT1YRccaHJ
4NAary6Bf+5d+yBeue76GGTuzpmKe5faaBmCzbOG8DPgFiJY5JPBDWHA4dM003cXvLNmfNjR8GwH
jIipCHHtZ7V4m1RzD5/EdQCLNHM0db32KSDD5FXyw5vDx4ShW0kteANhBQ/ASbZPgGYJULQ7R73m
AFTYeiBVIRjhDpSzuCwGO8XIE1OX/muKfOQRTvFU8weT1nviZyQ3X91JPpHT+eOwEuv0Gb360mTu
yTWQ/dNfbsH7iSFEu+y8DexgNd3ZJQ6YtOpubcfcU2NIvvRV2QUaZ4rDLPeGu8xfi17wiccpjQL0
l4UW43aFDVTPv5sIDYh0qwOvRRALRAN+NDMPle9tjH4TbkfuruA2DTCukadRRqdY/GgIgX2vj7MH
Fl0OHYdVOBBLx7fbQ2sbg9dGf5icjyie39IRfzRzUhsUiy7oUCZeahSjLZ3QNEJ108wuPixk6sIS
PhHEkLwChQEselUbll9phuEj8v64NmtlBcIqBxZIpSBo9ECRB7O+Wu7DEyn3fJopnh7udA5svA/v
iTxeosn7dNgW6kl+BE1100JymILsdbYVfe3fU6tf/RjE9dRDy8QQjFpkV+NBrEmn7m520cQkYTIn
xAORF5qpaXHWtmBIFa58sV1NNVZQUAniUQ9jsvvMAhohWusovAHYImJGSlWoiWBBLZxUIVM/ZC1+
NDdIn6a4u7gxJlJ7cOlHHijnRIVHhcHXcpBpd5uSr/XV97LKLZ73QHKD89nvxng/edA/LHodVOMx
KBI35EZE2qlhojJN3zP25sWn5DwV6qkOWvT0eRvBhnAQSqBMd6ivDumgvkl/urrCLMlXHg7zhd6N
vcGwxrz/NGO+7lO6E3hErD54Bxb/IVqasUiGaQyepRuuvYvipurYL8rZu1tG3LZ9hVLfVwf8U9a2
nRFPMrToChv3TevoigQHoOm8TFkPK6A30NuF+F3EM+bDMDr683C00v42tFiYpaA/ulzMgzAFwKOO
k1r5LQLPuqtqNDNvIg6sKxyjeUyD4Bh2tA7WhDesbvnoLefaFt2pHsjQSg64bfeX2MY1qRFambpT
9RTi5inakSIGHWJoGQ+EQklNFfKPmomszb74bPHEcwT0ypv14Qi45+B5wLhgwIlUI+NN22F+wDJ5
XaqO4kD/DlsJCYQkfWhXqJjdoIFZ00WN9dUZGLYzFgDu0N9OBnbIVMozuw33lBkb9eShNEwyv4Ad
80FIAG9fyuW30PWDrIJrnTGabxp+Zvx/T1lZ38m4Oqqaemu/e1Jucha0qbt9/tYBZZgIE5WUrWEO
CH+5zMNajuzdJEB+pdyTAwUbuPA8wmZk72n3W8sabKhvTs/nnjXwAWarPi0FNnTha4z5zn1qlc9h
3HyF+OQn3yIW4ZCqA8TlgfCiUMtzaA8uUi4ZdvEDiHi75H+Djq9UBGcQZVczVV9MDx6pgjhmBZvz
mH1DRXL2g68wnIH2Q0ViuM1+EiJVpIV7yti8b6bwS4FpdmEVtMS0fLf+8ZT9MeTLmVnkk2vqQ9wn
L3Ww7ENp6FQVTLziMSCgFp/zwuJEJMiqA6miTmQTZf2L23TPjls+NBoMJadVfCnUFuMdyxbK2IkF
GBwfIdtnLtVnNsbbpnCfsxbv88xJYQYMleUT3jq8qcamPS+g/dAmJBrI5kWm4Wsh4VMHdfiiLOeV
koc/E6MO0wWwU+FF+MkJjMedN4+QzILh3LrWyfDyx0V5F9ftPeLULrBIuvriMkXBJrDJn1v9MUoh
32Ws3xysCaVyjfbUR6HAnfQz9Wgs8nVUMoJ2iXLjurO9FCZeRnDagYEY1TSyi+iY6+RWWvnDLO33
vKIgrrP3FCDApFqBiIBcHZ85sIfRoB7bSzgQVQUgmNrZdvIfbIiIhvmPK9cqBqt9GkJ9YMvfJ8Y7
tc55cl0b1Eih7j0bZluVPFIePW9G2qr6athLU9CqxVwTb6o940Jz8eBOpqVVYs72s+NSQdPtTNHc
OTnCN78mHa3J41BAs4wY+BH/zCnxgnIpDTeHeAKivQwruIsatJIp8zIBgmksRp+cV2Ys57MWLw4e
n9nO7toOcHEVY7cQnAVr2pFdboBbOcPvy8VyHlv76mbLqbLp3plt/DZd3lKU6X6PQ3Dp2+HF2EBY
u8r6JTvnIyi5BzYrJnzCW+ppUl9hl7Ok1ni+TaqPXbXsW41kK9PyGBEnNGWs9lPrLdsySV77QJJ5
Y5mXkBoi85rNxavT0SiCWs8iFIiVN8Mq1enh5CbO55RxJwP6+5ByKt/bU7hfWIg8oTgFwHRiLqF3
moTBTWfnv3Xsff97zi+Xj9ShNTZexN849F5qK+x2WhAupQjzFBTmlqK++zxdvgIrwuayBK9BSVq9
b5MzDasHA5uUnY8YlIFzphP/fQjmz3qJn5jxHQp6I5tpOCbc1bBWDs+wjiJAptF2qCoDjR7qkUVs
WTv1VXnlqyhHdvTZfNq9XxzXrvmxnSx8V9MpbllMp2C9W2eYO3rDTAt2MdqL4nCcl8QUrRrX3Mqv
q5ZNLaNdr6YXXWbExzNoEWOP8qQqIoVJ6Vw5E69Nc/Vz6bkotxiaOuc2nYL3cSbkGOX5tJarsbb1
9nPb9XyBCTSxOq7uvTy4qGJyNxwoKOswE3LFTFIGuKZlodH6I7eIbI3BNo59TcKqvZsCMOP8zd+T
g7rbBN6bN6JQ2hPn156b/o0I9VsJhSKcYAp0hg/BoL3vvcnG2VJQhzz1P9GyTpRzyYub0R0dDM3v
RTUvbqbUVjSA9eR4xcHKaDDHBWZz31ZxcoynnGFSddsmGC9SfO4LLYXlwxA130pxhMkl2e9QT/ed
7f7iQf3NKbdD+mmAI/GjcaXgazXBTAbBBTNYp0z/YCG8pGrwLy5meBJUhWD7LwCi+VmErywF6yQL
H4bzYI3W9FDaCWd3EyWoh4zR0xJgSkXCymJ8J6bhj7EI9aPRuUF4NjzIDaro7KCUjMuCRJNUZLm0
5C5b6K+qGt7TaoF/YCg7VODPp5AGq6ZjrOuM/qeXV1ym2/KddMHDhOF169LycO4Suzw0eNi24SB+
W6VDy9vaiubQhTKS49oNKYzILumqs2k8ZElASEE4NLeGFOXjaGPsUB1YMCY5GA+Aere1N5/9vsiu
jdfUBHc1XqiC3tD4MV/A0oLR72tmpJQBeJS2Dis0w/Ba96RFPK55CWRuq4rI3mr5t1zQmnKYGi1E
EuBSZH3mq4PVC4cUkuYWB4ThDhFc6tXq/sk7b5WHEtBL++FN26G59MvF7lfbB0d395hROJ7jDtqA
s4No7tA0BEF0k43PoPQTFGyJhtG8Lv7J7T6c4NRo6g5KvQvaahvpLx3D/RR7Cbja0MDkx0cgj1s7
L3dRRy4/5CPcTERwadYZ/McAcQl3QPdJGhKFAqHlpp7eCIMy9kv7PVyyergHJeVo0OrHBRlsraxY
mfs3lBqHyVHizUeyTKpn0j8hPcJmbSe4lOOBqzJZ2xw3RhW/x1CoIw8f9NV0u2CAPwYzZwFwAEdH
F2RVsU+mF45pBbdsx72f66+UTFMShVzy/gqgj4D8GcL8icnwjGO5yfC1eU76wECRF4W7NmuYj74W
sl87cbbJWuRpweLc88aI/lJgt/NI+qX8nSn2fFAkuMgYtYK7/BqpsKAVsL9zWijB+tSEfB5Qnz8T
59yLdxRyqrhEdOs8Edjcohoz9abzFMl8I/1DCWlUJdB4CePFJw1KHPZM+j573tG0GMBu5Cdfj91Q
PBzsNEZHLk540G8N82jF1oW0xv1Gpw+r6N40bzXE/gRFGHVPU5WrOZVRUgFgHYXrVFS7VOEK4pTA
dZdUCUv9uI57NxXuWqt8g6Vs8y5QFRa0v5LkzGM89AfmFTSOuePZjHu8NmRmNwB2BSeUqv6zfrbd
bV3dufYKsdL1ryo7Of1jB51jIDaRMlfaNAZRot741f1YPCa22eB9sv+0jFFBDkjngXIJa/htFrwW
l256ykHKyoMbWzSDHTja39g/Pldnj1Gs7R91ux/xz2SrtoI1OL/41ZV8WQjIj4tkAm+1omii449+
z/ER9Ol51ccJjWJbrdy3pr/OzZ86J8Rh/tS0DQQc50OmLFR6tXyFeX3qswv3oZY4QBQi+IOwBzlZ
VTeKqQe3DOwe5W02T1cb/qFOxdnjKE4yhc2HUMBtwE+0PDfFbRVi4eSgDrSn4feAC+CT0/XeCbEv
6toGsAXeOuKHYleHJzGc2v57KB6W7ro4t8QusGXyVsScma5AlqgxKJl0iWZrz+yTEczPBVZh8SIp
fgCxgWzHzIbAjQ9U4otQQZe8cQ5dp8/LcVK7NN4ajdH6uPQHE7ObjLiib6bauiEcwt0Qn/lhNUSh
NRRez9m13VYp01xsg3IrOyboV9gLDtTw8SvKnj3/trQlOUF1rFZUhapInwy7AL2wu4zZL1EUh2WF
4dvDDQUZeFRk9+846VqHy523FPc1/KUmvG/Xx48phre19V/Hekr11TK/yCaWJEVxAABBO0AYoVwj
T77y5tg4r0zjXBYSo3iWiObnj/ynreeTO9EYDLk2EanI760UMmt7V0b0nm8txJya+6k3BvuwwwWy
s3F2ii867Z9LeRhc/gCidbMCLM1eT9oNuecmnS8zUhCXn12XYF4bwZTXz+Rct41F8kEh3aR0PPl0
Jx5c8wsCyJ6g/iYgdRa7HBs8bnCPrfuk010cHjLgB4t8csxpZNawrA1p3WuEO7Vf2n1YHT2xSg2/
Sg7t+VcS7BsD169+69SbxlglXsp8pTiQLdiUQX3TxB6Xz99QyNJxnwHc9Ppbjz1mJYlR54rPwDlC
1qA3RoqdhMslgTNwY5tT8CZw8YNjry+pfE+5xUuYLnlxQYzC2XEWCwxR62HIGPYONEyp7dh/g+lU
/a1J7pGNc407aDdMGM9TJJFNzxNaPiX4ndkeZfjTmrtk/umcL1ClbM8c8XAembtCX6dJ4mg9ZmsC
1ZybGchdcjFD+xTXd/W0bGhSO+QZEHsYiNF9n77HyU9IlsBkv2JeK5atEciDVd8N8kDIf0xe8dGo
h8x9pF0m5DcHvhPqvU2uL+bzaZ13x/5rQeJZtqHzwcVROXtf3lrmAaIjSn9p9nNBNuVxwok3sRzx
ilEpOefvMmZIR+OaefQrTpJ8Ivmp4TJDm0fRQY55b9cNg3krE8mbnOdbR3tOVieXip/kWGONmS/N
9GozBHd/C4JRyUBf6DPk+RunXaEBBaCEGkxJ91jNe5dzcgQwDm6v89FRm4Qs3Uoclpi33TPpkrK9
a3HeCcB7QECH/lgQCS6XkGX9nNi3vfvdik9fnEZqKDJ65VyF3rGzPzsSKRauwu5kpz82+JahfBLd
2yIcUkcAY1w2D1ImKJ4Vb4WisDLpTx29rEKE7/lMyQWQymw5+h64ZkajHFiTeGurt0yT/z+3Qbeb
nLdCSExdp8r76LvHmo4Q66PC2hJxKW4pPcMLNlJhM68chjuD+ZCUeiVpTrm6ab51oEp60Vnw8sLo
4Xq0ddhgiuESSbxIjJhYWsq9DNtDVwGQ54lLr6uhgcdTxg6BgOPKcBrgJzJ8IxZeT1iJyRgAGC7P
DTdhmfyi1kwXZx8QZpZds/C1tnFPWa9yXAdFzEyTkKqTJwu0AuJ11lDHO63FkJ+uVQCxcnDP37fp
iyk//PBtaBFjjg5SWMBC5k7su9Ony/y6BHlPpII7Rs2h8t4raow/w5Yytn0ftBtMgKwM0CTnu2Ee
0UDqQ5+jQe6tMD51zryfmZdyF+SC/aF5DltzBJV+WLryMFUXpQjtOpegco+dAL7tHHuFYQbIe3ZU
/sfKuc+gxuHbav0PO0932AY3HS5UUrALJYaBRikcvu3g4hI9wRbOmAe3OtFa9j+SSS2wAfBjQ/As
4q9ekpQiABmmkC8MydsWMCCJ59WE5E1vPvykKfGPUjdXbSefEU01QSN5eNaAF54i1Hsbq3YQUD6E
AhtpTS5d3nRDeI+2SK2EOYtGPPcj4+mQFEWx5iRSLz3BmzgkNL7ZKY5e4CSQcH/hlOXCVcLltCqw
sjpyWbvdrYuiYFG/nrD1FFOxa701DEbllPGs+l63WkKFjHCRhPkLrgwAuECYSktuUj889qupp0qS
Z7zCqJU4LJyU5GnoH2b4COS9u1vLBQZnVt6AQKbdNJFzcCP/UAQRRWJR9ifxGbtpHqCgL+LT4DYv
c4PFLGQW+zi4XXSSCTzeOQ4pkq9NuRXpUL9nfUNQaoaKjql05qwVDulvE/577gD1o5nDuyn0T8ap
V+7gQrDZ5Q1wFG90TW9D5y4JFPbBPcWVePT9OD9G5dCcBx+z2NxVGDhd61433ntg2wZUEI/cVNYM
tmLPZhWHG07Sv7sE/Lg3+eS9U1GMtOdPau8ZN3rDXMA43+lBlxqUUMiDTE3881JC08efyHluMZdQ
EJQpa8dfP83HSavh1hJxs/EVtU/+RHzdk/aF0Sr3qeW+IGMQOi2njWm+TTnoFaUkpBI8OCHju4Sj
1Ua25JiR8441Ed4+s74ch/TiwP6BXE9LX72xWultywZ5RKM5lIpXVqbDxPgcqscAbM+jtIR4f67n
cxWAx5zd70DgDwdSyTbbk9HuGudgpOscMXscTbpWAmVn1/UBAIWGSIPi92nK8WKc/D1lZEHGNjgt
XHZmjPGz3aCckciaV9ogW22HLq0DgI/tsHYI5EhDNXREy/Poj6APgGBSQFhkBtYeJdlfXLC08dKe
OrhXSQOmyCAgpz3osIp2sxkjtzswstC/UhVcRzx3Cdb/bTeOh772/1RL/h03qBL8bOgoBupIJ75M
QqxOMZqveuur79dYtviRWfwnccSrdsGQhBztHXFf0Lc1oNB3sgU0p+8zlZ76hG9clJcySEBaJLRA
ssYtzqnnYF+o4A3LDJbDsLpHVZLo2iRp+vJE0m8/+j2Du/iYgeVNM3LMNKIpryNM2Z0dvzs4lvVW
TngUMd1g+Uq3WQtQsSe4sHhkOrzqwuUYEpuXPZUtzeF5/5J23Je6ELYJpD/RcYGRn0UkepAkNinw
PvIdmnptH0qAPIzBPFl/YMEYghFuV7nTb8tJlfcV59hBf+xxaAYULZD7jkUjVWFRuDgRJICg6Ygi
RwCo9Fhx6NKernK5j1ul2Ul60SzgjdieEUQTpy6QlboQhBEpBApO6Cn0OT6SsYuTWsiHRAcuMN6+
jEAGbpyqChW9jh1EC/ZTv63xoNLz3jJEYkvTBSOnpVzNz63ka7sJFtFSNUxMtVUIiQuK8O855aLz
18LxSHmCv3SS4iYlxmj8iPhn19FAaMeDf21Gv4SRVWYFShGe22jg0CDKuQ5+JZGHfYDRk580D9x1
R/idOuhy1gYf+NMqrQx8VWqbK9Fz4QfqyaWhRwlo/qD12wMe876Q7Ct6RBa8nfJyrIpt45fuxNEj
5qB/3zlUboNI80en3nReTDvElITq7OZTVrILTSgD2y5wShhwJNcSuoIxtVZcSXNMhMVnFzLYnTeV
lWiGUjmmoeh35KIClDtCbIoJekrHLztTOaTF4G/jwkQdJUBuhC0WyEYMpF8n0eI22PPGyTmCe9Tc
B/yoptdi4wdocSUPHqZKWAZ9CIC1no3+uzTSlp/aga6BS83KknzGw9iO0LFVsYS+fYety6S/ArBd
VBYKoxMCeFWYxLEAHBwrhDgrSkzxpx0aD1Z+ZzGJu7fyMYf4MQ/ReunOmoCDZ8GfhGk4X9y1HCQ2
Xlt/5hn2OTwhXoyluZp9rPR6ERNis+VJ5pQ3StqBi9I1ldlqJU/97Dl3SLCRWQjAMww7cmXhzC0+
ncsZjokdKOB9sWwyILUccpKLH9YRqOYxtHKER8PiwcwtSNu/xssK+kdFq2egbklsz1hD3X52qKkI
cla/aQfpPfBefEeS/mEiH6SKQlZnDkJn0499yWGhCgslFvT9sjYPvs/5ErHftl1C7bhOi2JfJPPC
t0f+3I/Mi6rqYp22uiaIPvoxSwm6QU6b05/UDzIioB076/Dt4WMk4MXa0Z/mUcxrhrQLWxsZq4s5
G+78hBhFMlEyjyTok1OELCPHMe8wSaBRpvLYV8S4p7Mvhaa9ak4yHw13EF4K+LCEgpJLqO1O6NDH
YnXSFvshrLV5c4lREGHNVJZ7uH+c2vc52hj8ngLndUj9GQ6clFVeLm1kkvjYVEU0gv2J+xHXcoc0
givQq+1kx4/YBkfZLA0iR++J1UFTEv6MR1AiKwY/xtYEEGeoWi6lBG40x8a+b0eIdi0eeIa6vgzn
tzLo4k7cVt2QVWbXiSkOunvLcYvS2w5J3HbEZApnxXFGc6HqrzEY4iUFtNQ16pfMxw6DqW1ZpcVc
FrRfrra8cTGDECT9fgx2Mm1T+dzJKCqGXRN12nKeCojeOCcFtvzhr81MfSifKw+dr/qjOhHjcs14
QhZg9lZaMVPokzQovlSkcvs+zhPVdBtIIxWurKkhfQx7xtaKiP0s/DJcm3Q7b3iL8imX8yFvJxka
TBpNgueXY8PIzKwmbKdYmUXtPURhq+TZKpuKBkPJV/liHEDoQOWnkF/ax/CKghd3MQ9DmWZx84E3
hydt02DLG+8jPCe4vvp8D2LFf4ktl2oio1AfnxIroUBiXvwKHWyU0IlZQ/ELhXO4HjGTgfkfnq3y
thoC3OaY24Lxj1SFy5DZp+XVvM+dqWnIDftZckkalqa1/yJix8s9vxuPQrbEefoEXVGrO8e116kB
1A828MzKlvyQFKnt3LmmZVtvWMbJ92Ue96HONuR0s7LMQ8iiwToJbNtQ3I1oocsJtHAPRZB/eH5e
+rS48hWn2W0atu7427elWU6WTgvIWIlNUAjCuBc9zQwWfFwIvV0dnWUoQ4AefRUOBxUXFrSyQnDB
9ZcyhXRY94nHvNVkQXMlxCWgCwa6slKGYUvbjEfsiGEPEzYjsENEvcqYRvRVR55T4DYMdwxMVbJV
fbsEFhtJPXuf4VIzPeURdpgxSAePNROJecn++m5ZTiSP0jhtn3HjlkwS50jQ2hTLPGg+pk6lnKb5
jgSzkDZeJnKKRRThHYmreEpRa3AHHEtDrzjRbb3w7DDHXF1tfq850FCj5hYZf0O06GI851BhIpsu
1ZEJGVDluItQxgvLM/d+yCz7zEtRe0/xMLakZzli46bjdDW787doRtrX41C8tfjlsMZl2bD4t0JV
uZpYM6siA1kUmhgnsTEzgHlYCHDTdnEa4Qupa9g7PNLzTqGbQZGMQesFxcKtUYdznSZ4NYI4BPLR
UAehja+ijkZzJYCllm06pFgz9FiAASq8JD8YO0B1Ll0Ws71DA5Z/CIhRiN9myGOmcBOC9aGvaOe7
E4kmAu+UM5Uf7ET4JoOqBiDpA4+I7kSoUKstKxiS75B09vDAtGWMDo2I5XyLFWrsXqnwyAlVtXkF
0Y4IocGd5MiIxUOwPT/Oeak8lF4KOBle6bxilatlTsl00v84PND3smu0/ZNUXctJq3VlyfDGcQdr
AJYU6HLfKIsQlsjwdiCGcQ27X0Li/o/d2AX2bT0hCr1FPLPNqXKaRt028RLVTDliu5//RFGLNJg6
y8xIpmJz3MpA8Ea1Ud/h7ct71VLP0XOWFWqpstekLav+lVdVZ5upEzSlBak9TBdW7Dk7Y1+IWKuN
a5a7vucdt41fx9uu94mb+nhNXqpWQdTJg9xIinACQGAm8FKK/1CA6KMdEs2zJ4CquvV5MhOlqyU5
guQOSXLoCeppqOF4BbHEeLmbTmfH5aR4Y1zlJ/dW1SDTTIwsx107oqXvVWRZP7bylnVvGwP1aEdR
jqO9HnHQwDHzYi57tU0x0FQx0eytsvW/llTmZC0qfxqfGMIW4aFUvo9/1Pd71qY2D/CSaRFOxQly
2qB2Li+L2uRuzbI4GUe7PIYaYGEjWwlvfs7prefEIb8Trx1/xlD3/DiJA4vfnscQlko12Rd+mexB
SZU01DCxyG9FP6GbzJByW6rPWpHhiphyhuk5zB/mhYtgPKd62L8zdnlqepKQ1lyJV+rGnxaiqYXl
Y8HDnRzjr/TgG535ShqiXbqegnVA6mUX5ZfG3dTAmKnQ7L3+d94plZO4D+EXDGlQFgyD7Cw8BM2A
E0ygSNtXmUqDO8DLQ3Vd0gVt07YxLD3kwE8eZB1lv0hpADVx+iyGCN+UMz4KSX2Li2P7s/Ha+cmP
AsJOdpfHZz/ymXbHLCgYxXDEM+d1Gk2bUezTdt5oMNgRmdbfupN5sTFSV/z7PM4/GNI5YHQY3vN9
RiDulyUj9yu0DYF55Fx6bvNmSgl0xCxU4ADk8BsYWADAokywcc4Mkj7mYeiuUAmb77SoKbdx6yoh
y9amGnMXR0vA9iob4Nngs6QoV3kJDZdYVNOjYyt4mCL0JYxHCAbPreUtVMb1pNmgEUF6W8/sPAXC
dVTBdDIAhCjaSczbmVWGP7ibShA1Tt6Xx6oLNYNG1vF5ZwabWpCeEHlFvManxzduLcmGJAKSg/zl
VbyrbBt+ALhJF8A7EQZrR64StumcpOgy3ZRRBO9BYiBh6FvVyByv7V+MwKi0K0sfHjTZGlfsWc29
4C7jfDttMjeuwlMSu/0PoPyxom6beBdxv9nlasRzJdipFS5QkeAVABBVnesy8IEzA7WF1zblXnLl
8KJgyBSjA5dXS6qOY+UCSMFn5FMRmSfw/0gEcrZxLWak+3ksrOYVrlHV73uuYfkHD2TVPZDsqdJt
qISF5zYxZXsMxCTaL09PdJcGczcln+0wEFi1AXinP0VcD+5eDzZuGThjs6zoqQCTlT+GAMt45hfc
sirguDKSH7FzrwmOsE7n4i3E+pSzb9XeeNcjXU0nE1k6+2b7LHhIlhk8DIazMUEw5UQgorsx9dDv
ufD4euRY2IIsY6qD225kSrYise15eTSK4lv6AZfZgKDtMr0fPVfWT0Hr+w54/9BwE4KT5edcglPy
ZWPje3/lUmcLR2wfkjPPedIdIzg56U9tdxXngyYVMPuTmpKtUKWY1vMywG/fVwu30mwUxXUaa4Gb
a9Y2bjEZkO6j2ME3B6hj5TUfPelfldNjSwU1HX9xHlza3YiyoY7FqLz4NYbSSZ9Mb1k12k7SVCwL
xkRZBNBL6Sk9jFjaIDIOrQcpISyme1ePQ7pTdaLLC35SBqMp4cRTWxi75i33GZq7gwvLdmzKPL9t
ptbvDylWkOlomSpPsNrGJWGweF23lkFXoMQWfy0pKEyuw03ROlO0q9njkncfN15IeE6V6LO5COvh
FQdIx7E9JlWBDGPaucfHqXyAw3BcwNQqB4HzP6I0lVzkWfPJTG1ZQFF3vxv/WXUruXHYjKRKYuiH
qiYFlRNqatcjvrusdYB4FfqeaX7b+DctsrilDSRmBjdL/tbwGg84p4oEpxqOh1CZzT//8Z//89/f
5r/iP/pRF3Osq39UQ/lIQKbv/vVP95//qP/vvz39/Oufnh94Fv8KLFfJwObCqvjfv7+uaRXzf7b/
I8Isigd+AA6UliDO7TZi8pdIzD/R8vP//6vs/2XuPLYjR7I0/Sp1ao8cAAZ5znQvXMEFnSrIYAQ3
OAwFrTWefj5EZVWRIN29K3szmaskkzDAxDWze38hg52zbVsYqm6/bSrTIMJkXjGQWo0M3RkQjZP3
hgrvF+eGNq+3/6vmDPltcxxfQc2JAc2IwBTXjSRhxzxg3UgKoN6cb2rqpHknvvoyQ3nbFGDbSpIN
ELSNHJX6uhjy/HvFkugX/2k7AiCkJSuKYikWU/ttOyUoK5QC4Lr1yG0od1yCJFQWqKMUx/MNGe8+
SBiWJhtCR8LNktVZ33WK50XEeyzlQ6EWR7xpMv8r0pCjdx03QRI6ZZuZ6vX5RpX3c5G2LNOyNfLt
uqHOPo9TZt6FQnD9xlNbwBlZjT35xxwA9BKiHcUSbreHWpXMW1syuyuNyynXIZ08smTBZ8vy8q6Z
0Ey1hWnd+ZebvZulIj6g8lqasISqqerUY6/WSQsqCaxXimVKQro1a8P8YAMjfpL58fP5pt7Ppred
r75tavR0Mo2gkLHG0oEasFl3OwUMS3RhNpnvB9mUgXzJqlB0XZVns7ZVsr6H3u+tasiZyGZ0Pfdp
oAAjGrVLpUhxB1gGVQdNaCW1bKkXIs8Hc8yUTRNkG0pwuibPwkEg5EbYqEKsLA507U5kIu2fZVNV
UYxEUEeokIDUqFud71xl+qq3a1WYssWcNmRLlnVFvO1dJNfCIdCA7xYKUthNiiRmUKYATcZe46KK
mlIIhG7pVgpI5HGieADABdktqcp/1gH/mFLInemKqZPMErM3aYdC5zIDs1WTKutrXPXQbWvNFNyG
EffDrUIStnthGs/G/B9tWmSU0IaRTVuepvmraayJWDeNlsKC2+gExAH8xwviRqMO2Ta34QjaxkRq
l03X+Atfa8rEfUvgN6UYs+HWtR6ShO6zgBRYFzhdGlG1jBVdqbmkaMrPNCkhq18YbOvtYE+fq9qG
ZgjZ1GXr3aqlVsCuL7hNUQerD36IipRAsHwTT3KhdhD1DjhLWB3j8MX0qTfapV07+gRTknWqrCO5
/lUvUOdGwM3Yd9rwK/A9ZFvs3Lg6/6qzRT+9qUCeBJy4otlsyLPuGTuZVIcegYUpq3anZUlDEdkI
P51v5fd2/mr204xGOULRaUAWtmXOQmwHAlJVfCBDFurOhu9uevSZgFvrPY641cHsAQYqygpiItaU
jb2CDYxchNWj0uy3B8Wq7s+/0CwITO8DYFVGu1Wd9hl7ttHYIztLwTVlURkWzrYuSHkbnj46qmw+
bYNv7Pn23ofxqT3BnUllD6W3385/ydRVgg6kWi7X+hcPU4OFJJfEubTzL3yaor6bfFNbJp1NGcCU
1dlaqz2jAmwGQoLi0oCLQ8YUPeqKilLM2HCPWZRSkbdo55lV6UT5CIKkNagBAIIM8C6CHgL2T0Mu
6tv5Pvioz0mGC8EU0HRVmWLEqxjQ9p4pS6SBQN615U9KDMgmVSS40taVqZwW3sP59j7qcyroitBM
zTBVY3qfV+2lbt/HMJNh58uduKnHRHlqSKUvfNPoLzT1PryRKKFcZOl8oP1uT1FjkN9j0YEPDBGw
Qg8o/RSSM10ViWrfUHkneyzJ6v78971fuhqRlN3ElhWEvtVpHrz6vshrXT3JSB6bqY2exqDbqbSx
Rg2P5vMNfdCRUN11xeDoR7lGnjVkIfDbjAboR0627s7v2OdAb5DfLYIQmP75xpQp4sxCBa1xP2DL
UTgHziJSaMdF3ecy07cdg2hJNogTGIpl9Zp6JCVzoSbXfZeZK9MP/W3U9L/FLIqHEadzJ8/YM2US
3wCKRsrGoSfi+8hOGmBiLpc9nTTWrZcqlGrPv/b7iK/Lhm0aNvUXlaTcNFivBqO0W7StwFVS6a+o
SJKOdFdDQvI59M0EkaCh2SSVyG7KZgyd801/sOApvirWtNkYOiF2dqAqyqCoJMw0FpwihmGRVc03
WFzo65UNXF2Pn+gaJFEyuAvDHfoHlAi43iGyuvSUsbiwFN7PSl6G8bOnf23OWW87QgwtCoMBmMgE
RcArPw26lWK31qUz+3RIeTtLOMBwGWE3YaeV53Oy10Ov4jKSLZRev9L8mPQEgu9adcw0gYCsWUdr
g8rTD8vVvSu/qpAEQDh1JHu9aCME1M8PwfsVYtjA8YWtC06Usj2bsxUVgVbOUF4KXOR0G6SatnlC
oidxq0uL8X3/mjLQf1uxNT6fGP+2f63ArVAkAsUPUYPCgz/09hVMJ/vSuUmZtsC3PTwdkIVBbkdT
uKbPwienUakycwMEOeBhXBBEdx+l7aMWjj7pGMO69fKBuUXaJ76zDEoWaPpznb5wm36/abCDcWqw
LXqYgZ59rkzNyHTRZlxouFJs/EbrPo2hMG77Hpn0qo7SzfmR/L0Lvf1sDomciZhZCh1tz+bvqJdJ
l3pjjlLl4O2Dphh3vZmiYNaX6ETrur3W46pycCQtESLT0MuT3eheITqQVLM9XJQMmJ6uDpBibHNO
tgOMdAPlq0svOkXd+YsSaQ1TMdlOWXJvJ4LIDBW0lozUDXrjtqXe+YzKUqmMgzmp4vYY80bjt7Eo
3LWewWqhXleADTvfXe83Po40GtcI3oIUiz7rLRTcDO4PEDtSkZnwHvte/tqBN3iUrR7iG1UvFOOS
0vflC/H2g2UAyoFDvcH1mNvkrGFdjxAfoDLBIdFPtwq+HejKYEpz/vPeR3XTlPnHVDRNqO8ubXBy
RWh41A7FVDgrE6AThYsME2UmsQ19ZA9Jz5tbt0K0/XzL73dBRlQjGaIQVsx3HRuOuUEa0EM8Wk8e
qbQf0Zh5ari54UuE1plkfuW4gY2Rpt2cb/iDT37T8CyUUdm0G8TGCyZzXD/6sa8eW12pltzMcMsB
SLWhJO1tqobyxfmWP1jqLHEuIxapaVIeszN5ro6RYQToaynCkJ9rgapWGUzCcsqISQp4x1a5lIp4
38vEOMO2FRIshkL0fruGqNGmYa1Deq2UB7hsxYGtFAI8/6C6mELEsgD4Dw25CrOD/3v+e9/3tKUY
ikZiUpALRXbzbeNWY/tSMGkK16MrH6wJVuuW15YEyt1Q5Oamr7C9SoQZX2h3nu/iPqqT5yLvatiq
yTYyG2I3scYhyEB1dkkZgu009PyIKgmAcy3KrjpdSNzN0f2hRNwfPS2V77Whym8aA6JFFIIQBbWj
Ue9P7CNF6fT+fLe8W9nT2zEmNoBNc7pHv+0Ws/Gok5ckSkqS5d66iQ2sp+O0jZ3z7bzf4GiII6Y1
Le1p8KcXeXVkI/qrlcX1fwEQR6DPOEoIBVMkgwMu1lkLVg9SJPIrqFlvWaTa56SXo//tS0wni1cv
4VEesIwOomoou9WmGrISxa42+p4ZIjxEBvD8Rg8gcQwDgnIGbKUuBZL+uyf+z5tkfPU7Of89y4cS
99169p//fZP/xHey/PmzPr7k/3f603/9r2//8L+Pwfcyq7Jf9fz/evNHPP/P9lcv9cub/1iniD0M
d83Pcrj/WTVx/c+ywfR//k9/+befv5/yMOQ//+vv37MmBRB2/9OjfPn3P3811RlMYsy/qhLT4//8
3fVLwp85zcvwkr78bVO+pN9/Vi/zv/z5UtX/9XdJV/5gmU5pK66RHGc0Jkr38x+/0v7gOjTNI5QF
yGdOv0qzsvYpePzBVYkUA4lllrYsTE4uUKynX6l/UDbmxmabtq4LVVXNv/+zC27/scP/Y3Q+rqRw
HmOO/PskwBao6TJLRbWm5UI4mwWSwPBNu+pasPO9Kn5GWc4mkWUZGu6WjLBgizDM4LbQm80BJF6l
Fv4BhmK58V2sFLsqcEEA+cDVGoxpCpb7pscYxJFwp/pFncza1UWvO6LE4FKAbDq25Ii/A/4tdn7S
dGjttt26HwYTyCI+BisyCf5LOw7JrTdq8qEm2m96xbVvNQv9LC2t40PsanDtxgJlnCDOoh27gTh4
qlxeAVrH/7SJYzykSuN7IaFoRb1KbHyBtW3Ux4rTeBAdcr/LDkJg4pYYHogA35ZuC08WKG/10QOw
uXQfkKv/prkRpIBaEleVSMdr5BP8YxbVk82g9Q04nbauwLxiBQbOlKchftop0rOwMJpJk37YJiMl
xCqw7UPQNvWubuJk39eKvhkDULdrL6+lZklyJ75Gsck4pkCxoV3YiVNJVrEDNq4ty0iA/7C1Eby9
OW4Lo1M2BSilwwgl+ynLdP2hsAPwCEFgTjBXP5LuWh+hftOTagPRhqa+suQ+gGmMXOxetwPrh9SK
bqOV4fDZlipskEjnrnu7M/e+UWU7hD7afS1L2rauNRl8eIGQWxo2+vcGVwF13fQoOHegaPplnETF
DdhboMVBLYH4MnV2PQDTe3SSQYklXnrVtKNx1SZyPSEEvBH1Cz/5hNBreKX6UGm8tLA+gabJMSfN
lTujqGvMV5vsQW0G79rV0YnyrZQcKzokfb5N8jZQEcjWvUMb6kG1Aww5XJsx7CrVGOsvaoIVrBxg
6mvYseG0SRNtLODq2nKgBrXpKjPG6dOAJZ61nfUtEmV/G+a9vfdR41o1ozeSV0+A31WNJj5HTWtc
aXKh/tKiybMHJ9UIrxt8cQQpmzWEE7hzHZJhW6n2TQn+YmXA1GvBOT+IRqGmQwIXFd80I3kF8j2x
P6e+pDxa4JyvUVlOHpGAxB4pG93jgGPfXq0mfRJP25aNYlp3wpSwpBkSgXbr4Ld4qFlhI8HQrXxg
Isgqj7hDIL1xY43KcFe3agztySp+IPgLgxKgtdxuA30QI+Pn4/DrVihruGWaYuvY9z8RixwerSxD
Ss+N9Oxa5Ub8OJZKgvW2msNv6oDmLV3XAvcd90UJy6CuokddHtEnjLB+0R0XxawbQxTkw1OWoL3A
pcTCzAqEHY4Zv0kqyPYx+jKKJyamcU2sqoBHAMZSGnY/jxBdjnWPRqkb4nqRINnddGn1bLa98sUn
L8H5AgBYGmbGvkyDXwCH70CUld8RvQ1WJT2zjyoIm20HBThAxnGdRSVCV5lVTCbA8HwVOxE3lo5i
SxXkiBxiu5GD3FohA6U5DVi8lcEsNRAfuZYaxJSsFKEfIXsy5cr0dhQpZ2cByR87WS5yP/OmFSsO
XwM18A6pPjuD0ZZ6xjrxQqC3dnb0rKlMU6UvmWYjad2YDSAENb9VIhfnLgROeBv7Pso0tCtHbJRC
C3UlKYyNT10z4kokgA4cFHINS3SCbNJz+Ggza/Jlq7t3I4nBF8VrzZ0ll/JXA2w42o16gfgss6AQ
40bLpW4BYjz6nEssUcmyMOwkzYdm0JVo2pvekx80T4LTJe7ZfxB7tSckVS8wZilDfZ+j1bZpg166
RdMCZwXBHXEoQJRXbaAcmPaGvugNlAw2CrL1R+B49c5ty3GvBG6z0xRJ3kM1GG4Q7MPMpq+0Fkef
HgejsLqq++QlzMByZFpVf/HTBuyAlTW4Q/WsO780j7IR7WTRXad+3yM6ithRONTNkiITqtAe/Jxu
QKYdCUUMq7HhJiEdohyuYLFoGNHK8+wQqY4R48qiUB1t0sAiN/0zA5/1TDK0vtUwhXR69MaXWqOP
O8SWV5GZY+ap1QleLar3q0WrZlyA/TSuAXHdx43yEOfZd8+X79IMBFJW4moBSA35rCrZ2A3LpBi6
73IkPbYIfn3Kx7YjTBvBFiRUrzldP+hfk6o1c3ih7cAdwZLvEEgJtlqR3hGJUMcMIPrlAW65VhNi
KmSZ8TWzhXmjaXxZVXo/XM3G1xqR9QTpLmSmVmVou+gDFHl+H2cyw5MWZRM4gDARMuzHQNwmMtdc
p7DZaxxDaRFSa1sRr6qmb++TEbBkQIiDZt+0Xb3RA8p2uPGY4y5Jh/QXuGntti4sbHvadMBmqDI6
IPI1mQ2v9HoMyRtmrVcYMKcrs8KcFRt3oDSt+FomhnWHX0EmbfRCtbr7FO2U56LounHfybHhYXVq
l5lTqkPgrUk9iQeYNuVnjmi1tVB8ySVole5YYsbDhrssNMvfNXEBPc4iDjzVAxDGddEkFsY8gdTi
shi5pbzqOWrhy9hSg+Ge4XnQ+yCLXee6iZ13aIurWmoNXI9Q08OWj3MSpNoa0Azc7CLZyuaYfeUO
529cpeWezFHJXKHthDOgmZXozXdV7H0pBRQPHLZRYHQq5uMRuIT8A8HE5JbSlfIssZh+lV4WOI0d
uY+1p9ifOgGXmNoIUSHvcULxkxiiqxL7zbOF9chnrbD0DaSaSKHUECu8SQrpGPiHEw6Ii5ZoaFog
jdEq3rhYmu/ULo7vC+Q2fwi30p5AqA6HPPOAk030AExIIesdUf+P96NU44gqNU1wMGz0XwfFKK9q
iJjrCr20faDHmAcWKYp1HMWMVWYq0ZfBDmtI40CMeGTzUy0xHkjTWMYnHmvPosXUW0XRaccpqFr5
ZorLtUayOBKIIAlr7H90A1VGq0mDK00phtuxsRGEi1zYSlArlK3Ut8h6W3V31RToAsMoC/bQPdpF
3iQ+tl5Wvg0ry16nlhfuGBnlW4slBkxjiL93cmqGsIvr8ZD42Iajgu1mGExgXQCMDR87dtSlblrV
HYq3wW2Iqae3GNoImrwEwRFpLfVIjRrQI9CQOyUpsImS+mGPlKa7xVdIPHB9Tp69WKDp6rrDoahx
ZzZ7aqrgHDX8vIE26qTvr5PUIrahQ7XOue9Sa8zG7pBLPcYMnZ5aGce/zqBEnnbyvSKQHhDgbgEM
Ay6GwqfHW+HJxgMJoQBtAmP8xk0tOvadqqD2S1pun8DMS5FTDKQ7TxHYDhulh9t8XEMnHfqbTA/L
NUXK+KVVMENM3YmjW/c1dhaD0uA3gJY1rDb/WkkaBIwqrUe8BZFZJUyA+kMoQb98SMUVKlz4+SDZ
NP5S4ky6La0mWycILS3tok9vJk7Vkn1mdHwYPdchssuf/vO748kb4Ztb5Nkb5v+Pd0cSD6fvjrsq
fqn+dnwBpZi+VG9ujvzdP2+O5h9TzQzgFHlajXjDzezPm6Oh/EHmh+QTSVMDEMaESvvz5ijp8h9k
P2yTP6WiBCCJC9+fV0eUyf4g9U/JTzUpMxiyrf0nd8cpl/LvmyPQEQpVvJ2YZU/7upc608WrUnPq
HUpgDpohW/ngX8huvM1w/fvxU6bvVVIjqgez1loYvjFSY/KIclyZS+tA4pJS6z87I34R2H+uXvX/
n/fi14jC6Z0/+pZZBgVSHXw+v8F9htO1BpJY4DGoKA9Cfjbc8kIjs6TRvz+Ji/7rT1LCHC1Xr7ed
MbyCZ1oVGIvmP60RLLaFIhyG0ejyj3fnP+ltRvTfjc3SkkPWhGDWG9Op5esBtzqUmK/a9qvQ29vz
DbzNHPy7AfXt1xjUwnu7rTH8UT9jPQJ09SEzvcfzD/8NafpoRGY1G90NylzEleUgL7fxl+ilRYvk
0VpRBXdqJ+zWlyqgU+d/1NAsY9zhLZYiC206gbwrDQ/dlUuT6jdY4oNHz7OQse+ZHFNGOPNjctXD
vkh9+2GMsOMO2bZ67deg4lTlFrd9XE+zmnonJNcgkrA+4QI5xO414nAjyFoPW7L0WhL6i+6bX4Ne
RZmvxSe5klGYjLc66jPn+/3ErFFnaSBLkvVIalzDMSprpUA6KNsaZ5nbMrxQfBUnwgZ5qzeLQG5H
yZDMwXbcpnmoEEhelhKyIhH5UiVujkKDxsd98Kuu9D+oVG9KmZGvwtoRuvxZlPlqHOIj/r8rxQyw
dMjzrx4qtP6oHnGr8RFbzD7rJD7quNvqHvf2TP6RDsqjzr65NBDA5o6IygHiFgk+PVqtrsFT33h4
6uaq+yhpLYJDcE06eTyc79ETy2ReAjXVvjAQozecLImvpRHZtAyxiUi2LyzDUyM2C12ugAKeEOwd
Q3yVca8Wbb9C0HgF9+bL+S84tRbn2Na0M1LcWxPdkfewRteZo94iplyWC9vJVqjzfJPl5YWmTkR9
dRa1SOL5ZaxgvIKJxp0t5we0io+Spt8WRfiUt/bXVodC7nUZ5hMjUU2Pc1Lstf7JC7nf+8G4yXwO
yn5FZQI22a6L8nR9/t1ODeQs3il5yMVvVC2y/PeS7ujwaNvhUhefGsVZuFPI7wUWFVqnWTbrAcHC
jbK1VsZKu5Fxjtt5D2IJydrBpu6vfcws6vWkl6Dre1hfoQkrOTFaL0hEnX/2qfnyG53zaus2Rd4r
yajajvLJuCt36cZb4/AWLfqluslWqSNdwB+e2LWVWbBSWcE9FT4kK3GG7iNkrPA3DCT4m+6zXwYX
WjmxQcwhZyALQs2Me9KI1bYp0RVAqeJ8R5168jQZXvUTkhQQnknNI9W27vovpdpdePCJqfq7ePfq
wRK8CM2sS9tR8wPMrUURYiJ0ocZ76qWnn796dosjOXhQ33XyenyU5OZ+zCCQne+QU+89W/0NtZFK
zTrbEQXi8P3KKFAYUl/OP/zExvMbAfXqxVm6gxeHg8l51do3TuQIR+IoYe7OP/5Uv8xWsO2qPpk3
CbIs0T38Vqubv/bc2UpNPbcWOmhQBz0lGwkQD034809WTgSddyh2q4wGOMC4zbtgc0gg9Fn0CB0c
PpOrUemZpHlCVDwJqll85KCCwkWXYl6Hx1FWkwRNsAiqzfBCTDoVN+TZevYrV4UGzkpDQmw5rH2M
/BbWql6QQF/n+9wRf23LlGdHEA2Ve9jHOU5REMfCcSMH2aIwt1ZzYchOduxsYffY1pB14aCPzHfq
dGv87Ry089fNRjp6aBLvsXFfeKv4wrI5NY7Tcno1syk6NtCbibd6gzajiIY7nBL2IkfSM/QuRMET
S1OeLXsozQIFU7iuik7R9wVPg+QvXiTk2apHAW1MqkroTqfXm9K09qip1WiGXpjlJ3aJOcqPo2Oi
oexuOpLG0mnYQg1Ne+nwA3MN9Ys+yST5PvJXgVU9jYk7rBAAdyo3+QIlZ1siJAUHfq979ZdYxq/2
/EudOOa8Q6QNaZsrVO2cslRR+umKK6sSG7cyN5QZt2OL3noQXGjrRGCSZwEkyQbJizvuth5KqxIa
hdQUzn/FDDz6zyvgO8iiht4ehRUVIc81nsereJU4+VbjWFg70iq7cID++P3leWUaAZpcommI5tlw
n6k6zjiWdgkKNoPs/fsTZrEgyzPZG4qISqmcYbgJbHiB0MROIz1ahDA+mvQ5K9UnTACpBnrlpumt
5zConjllDvtRTz/3GmJ0PsVmy0vy1fmOPfXJs/hhm2SYCbvsJcrXDPdc4V5kl3y8GmR7FivCtLIs
6jqcmSyqxXX7qWrwFykllNmxOIrTL8ikMUUUsL2QuABSedDkfetXj8ModYBVLGnPOrYP5z/046gy
JaLeRK5S6WrTdX3dmcT/qiJZuuwzyXChG089fRZY9CZDyltjS84NGAtVjd1j5mPy1GrO+dc/NU7q
29fXm7hqYIazjNVsmRmOfjFqfRzSZXt2mlB6iRKfm1kOF5hNpaLT1l8r4Q6lkQtr91QDs6igog1b
UkVDu4A90E+PMbW32LrNxdP5rjnx/Dk+zFaYwVnInoQ0/wK7L8SqkC37kV0+vZzofGt2WlCx2sB5
i4s18s8byoQ3/kq+1Y/j0tzXy2AVH5EsPv8tJ+aRNYsRqu/JYz9ahoM+pK3vGvsGc8Dzjz5xVCDF
+3YKlY3UK6VBP3X7cTOuin1xbNHGXY6OtcgegHKsmmrpXocXhv3Up0w/f3VUaBo/MUl5GY6iffb8
zxpOP5fO1yc/ZbaYyWPaypjnGNQulQ2mmNjZ7n0Lr95luwS4sgrXMfJ3umPfXroAnpoCswVeBF0A
chejWll7qMqdH1xgx6jTMnufuYN997ab0HFx03Q0jd93hfZWfHP36U5e559atjex9++TW4Rl12IZ
rVAVMq6L7fnpcOqDZsteEkGkdpAQnVwxFk0Bj7L4dP7JJw7XQNPfflKVgRYZBhIX0FLzXbLut6xI
66pftmttU9wMW+3+fEsnvsGc7l+vpphUDqmeAG9yEDaA7iNF13Y2eKu/9vDZokdjq4oDl1RUi4Nz
/av2f5x/7ol1MYeCg5RRkPLgJOOZyaaUxBp9k+9uJr2cf/yp3p8wha87RZa7uEMclzPu0r0zlYXr
NA5l726JlD/OFHv1gJvXhbamSfrB5DVna1xu2j4zY9ZhuVI26kt3bLft0lokX8s96qAXAsmpUZ5+
/mqU+1Qxx16alt5wo6WP9XBh6Z167mxJj3Iw5v6U0zFRb81TSFvShSh+6smzNY0oiGb302FVlXcG
1jb/g0PVqUfPlq2sItipK9QQ8HxeSwu4wTfeM9nlBU7ty+ITGW1zdWFwTzU1W8ZliTbDYKemU+21
vb1pHtun4aviIEmxyjbyN45PDxda+viOAjHt7QjXaAqOXipT2dm4R29bOUhSHwROZU8YlCzsO/PY
rcSauIE3nnJh7p5YhsZseduFK0td79pOkR9cd0eWXw/+2jXCmG/iKXufXSWu0w03RYgVRf54vqOm
JfzBcptTRCV5ZKuoqVQZFeSe5JscJYRWFCW9S6fkE2NuzBY0YjGIdyEL6cSCxEH11RcXTh+nhnhq
8NUitsAzdhxuLAehvOsQaWLTjp3Acc1vwvrcN+vzHXSqldmSnrR6vAj+p6OErr0g7XycdLoDVwmW
6DYck6gHXpRdGudTwzFb5lWBJgvyryaWf8a6djdj6WEBfyikC/Nomi8fDfdsrWd6Dvc+tBDmzqku
NDsfJdky2PY4743qpQzVTPHhX9fSOY9FaRCskkv8WoYkBwyM07mG8ZinGddlVPyiQpLA8ocQNaBS
j3HcQSQX8jwn5tpc6EYeuQYTJ3UHIksc2CgAXSx/n9iX5vx1revyoEKCgD0Qd8wtwR0nh4VJDcl4
ip1L5KdTXTenk6VaAtxWrjmGji1FoMKPF0Brv8Vtwi4lYAbJAW6wo7nq7PgJvQ0ErLzhwoI6tc/r
06x8taL0WO7hgHBVmBTcP+N/vcyOWKv5yw7l3U26lnbBpaP8iYmuz6KCBlu9jzXZdEblpxBXru6v
zGAPzPr8qp0e88E8nzNbktGtCf4jaSMcUxXZd1JRrSUQvOcff2qezYJCmATCA1OtO3XwoqU3bnlp
BE7Nstn6D3t0gWv/d06qW3MLWRm32POstI26dZfj7fm3PznOsyhQmUOagMGZ7jp5ucI10nFX5HcR
32PHz1b+8yV4wqlhmO33DfcBBB0H3UmL3ejepAYy6ePqwldMb/vBGGuzLb6nzIIJSm6Qv3MdbSrs
/iAHtp529fxSLepUV2mzPd1Iq0DOCo6j0+Eo/zFVXjgY7dWNvkxWlDQvxOXpnT/6lilev1p5tjz4
rjuONlc2byu29lo4yrp0Lo3DifmqzRZ2JxkecD88i3qF2jcFtp0apxfOvKduztpsKSMSWwGeB0SD
uclaWQXrGhDfV3cH6ZfYxSkyW8Ers1eXVKtOfcz081d9FRptHusphRa9OTSxtEBw9cKUOjFdtdmy
RgOlaUydvFUSPA3ZISwF0NLF+en6m9T40RDPlnaE+1heauSshkC/Ndz6xvN7dCdr9Uh6Bqk+DTcs
Y5uR94FpgPNMrN93gXYLSg6dcFASKHJLYNeNz5BGDoVrYr6Gp0EXKE9Cjq79XgFzY/X3faJhSWXi
e4Hgc+0/glPe11q0G/xqIuMfYk/CwlFIB9mL15PcaKfishbgPSHi/kKV9URw12bxRWMT06hFmI7n
4reHubrUDLgMjftkUHbnu/PUJJhFFtzq4E7lmuUEyoOpb3ujvTBOJ979N/Ln1ezyMlC4aScsEDvf
eqGs00kkAhOJMrwkAHgqpsxpr6mGXoU+angvbfWb6S6N4e+qIkO/Ujet020v1R5OBJU5xtEstbrz
gVw5mutfC0wv8S+9iXMJ7wvzSx1ZX4VIHzug9X9pSMQsyAyt4XMPKwyuP7dFnCAyGV4Yk1N1DjEL
MS4yZTl2zRzCtXFjhv0T3INhgeql44fdQwJzRzLb+3oIbowYI/m4wGLUzYJ9JUEwsCbh2SEuPukq
Gbxc3Z7/3JPDOItDEAw15O4L15Hv8ErfRXtMFJ/UT+1aWft7rFm+Xmjn1IycRSU9SdHmG+Cep57y
BDtkH47DrapqB6RjjWVdFU96VzUbE/Xtfefy4bayT/Pqh2/pCyWU1noeqQvoNpeo46feZxbIYlIP
MiRBjm4qflDkez1cdNEGRfu6uXC+OhGIxSyADH2IdM3IuSHP70rzXvXIW6oXttoTQFaMTd7uH53f
I7ovj2yG/TiJhFovWe/eQ/2KVyBCNurYLxDCXZlt/hxm9dOFUZxG64PwP4dTZl4euPBuAOIUyGst
ScduvLtk2ZpL018Gt/UyXxr359s6MUBzGKSJuJXh2TQVps9ttJXy4DrC+SBLL4T3E7F3DoK0E4Oz
+5QwKvpt5f2Iw0vF3um081EfzSII+v3ymEQmCBpX2xmKk2Uv7Mirnn24V7+c75xTLz8LJT5SaImc
sMejd7sYs+/aJSWcUw+ehYMG8+vWLQBvaphldZ2xbk1/c/6dTyyHOa5Q8uN6MuegotqVy9FG6cn1
t0HhXYpkp159tqJhfJYoETCg1RqXtHs8tnfYtO6KK2wQF9HG3v3FW9/visWrzTUBC5xhr4a5I+CY
EHnezHwc3I1KleWv9dRsbVcwWzzILJZDsuYQo1wjjPg4htWFU8eJgZhjAxGLD3QY+K7jIm1k2O5n
cFNL2LAX8MsnxmEOCZRQ/TYDj12tkcYIdD3Uv7qXL0yiUw+fXTHMzHRL6AAcyuSb3LoeLqWU1Jlu
2b/SPb8vBq9G1ev0MMQL3HVUnJSksLltMMdbIMzGAmvlQ1/aD0U04g1i41AszCRcia76YrTtrwwm
/VIIyudGWD4bcvgk2cZVpqpI0Nuf2sE7xm15pRXhoZ0s4jOb60WWHzhW3vpodiyqyVu5a8dPNop6
HH9bSEFKt0d29ZhgOayl9iYb673aJp9l/AXR0NgW/sDe3HgB3OPiyugxSDYsaTs24sbwIRTm0YOR
pLgGoMScQ0caK/tb0sgbO+nxHVafMjO6Rkv3RTTWWmCkslBQlR6Rw7UtdGInQ3J1dNddxT236cxn
XGwc+LnQqVdYn2A9nx/SEpMtucJrmAPJwhKYbvcCVQhXrM1c7Es7/WS7dbSE/gn1Nr031fRuSMtP
7pD/IDnQAg22UIX3LJxX2wiKrn+oyVHibIZBVyLb37x2xNsNvqzR4PJbNTiaYXjwzQSMiJqMU+ni
swdz1x3DcpHlPXYL1gKLCadKqs9lFS71sjsGeokLuZLc60qzrRvUfdQAvrbidfDyksdYhgXGCf84
AMbIc5QXNPT9YHtVt0baYbvtN/tMw58S+nezSKUuxym4Aynh52swByut65+qFhfvWDHwom6u9MG4
DTIDJmwRbqNyPKQdOvpt9wOzkvUgdxsBuVe0kE7yUHpGxJ9zQf91yNvvue0u67AEIqENHP3c5hva
o3gXZs0x0jR3jRvpIqgS7wYcxbdRCr5pFc6+mBrVfbSWEcIWw9AujKI/prn/XHXujprsjZ2UG6Wy
8aAE4bEKDCVdpNykOrzxet2KFxiy7P4fZ9e1IzkOJL9IgLx5lSmpXPueNi/EdM8MJZHyXl9/obnD
oYdbKgGNfdntBagimZkkMyMjrBYPuKSMH5NWi9G9G/sObqW57byPGqTRJQCusonf6zXJAVKAAaN5
8dTGDhQe5BCNfxAHhZiZCy73PU3nZ0dOAru0obUGNmVogkEdEx2uswGOM7uVwRVq5Pou0yVoEAx9
JMfyETruJi4wesDN4igXxgmzeGpr7aRU1t5Ri2elH+8zA/KAsz2d0IV5u1Q2R3X6U4PtZiPkXoor
Fhg9hLtapcTGQsJII5DPg6vQCFpF3nhRLEkW8T6wDC1E8ykfB1VKGMVk01NVkNtOldzWQDZPbaEM
mk17Pm7RTV9MY+BjYsWoGcci10ZbCs1z/1qfoNX3u3g276a3zod462s+A80AeenNzNLKuonVIq44
3QjaXhqhqzOY1HAI+5f+oLwvFW30i4GTlPpb5+6li9UyNzH2pyC56HgRR3mbwsY6l0PifKhAoYdm
evXx+tm7NiHh9gZhGCVTasj56uqblN9BJ/tb44opcRMSQDFIQmg0mS81Ehn1xu9dftcF6xKz3cVs
JCWxHYiVEcWVEdyAlYcqCUggjOD6L79oU+C8FqHsOoT6SIudRlpP2+U7snfQUjD7zGt89tR6cWBZ
wQRVdujAbpW2L81q+eSyO18OY2hMG5D5QlWsidVjzZqdJgMFSqb+d5Xr38uu/30Rf/kGnpzo+ZdR
0lPUysMhE7QsHOTnjUW75PXLDITbKBgHeAIKMBDuPC7v6gbJaV4GEEcPHER14DPRyB6BrALC3dCe
2MoxXLLe5atCGIPe0dBD/RJoUPThL6wfWTdumcHa2EIco07b9TwDxA4KJR11a189qEESxL6ag4UF
N+04as+gJ7q+gCuXVBEYD6xGOUA4B4G+jmR+pzWnutx4Wa5MRMS444mQxmgyRw4z+52Dqx21/I0f
vYbGFWHtIEQBK337t/KhY3XSneSB7t8I7V0Z2t4mLkC74PTYZlkIUoU2p4o64DOQn+r9JKrC9giC
AUBUi72KPDV6ccpvmpRI+d7NMpD0DD2mDTDtFGw+314swckNEOONuAnaf0EyMcpEfWQEDcpEPODh
VjlwJZKIyPYaEpZG5ixoJfWUxJHToWvOCXj287qZrtmS4OZoOZFQ9UPZQFMhUFjpkFraqkgsQ4iR
fdlkwZdp00FHCFqfCLvMdI3TfITWjTdXHgXkLfe2Qq3A7f7/Dx8RnG5D2iZvFmMquZfvlxKUvq8/
QH7qnBV8q/0N1sRf11fr0mbgBBf5dWmvQWxJRUpdZQdZe8yqbDcrUZF0G1etS7uxjL8E4y8hfeKZ
bao9AHZIe8ccLQzaxil7KRotAwtXj1gjeJM7CBkdedFHKBzErV8wa+PFvDa64M6d6eBJsEQNqt2z
9rawwWK1keVaG3r5+5cVUWqAxVnWkrBtQCh0G897R/nm0IL7TlYMSrS8Q9Vyigbzrp/Rwrv7np0s
ce/Lr4576K5O9UBC6Nju7Aq0IVDyNtj0YA3NRrpozRQFxx2qfjbiUZYAnnsnKfTWM6i6gxloKzCs
LbzgveB5s6iFRm6YonbLc3JfUj2EXPvG5eVv468YHRaLFE5j0kB5eAQXSwiRK2B7GRLZLT/gMf7a
2vrTXCcPjpqfCAhyPFA2MbC6jK9K0swgYLbvx3QKwMWW+gAXeJD/0g55OhReN4NaHPxL6DNjULuo
Zt+Rq1CztzJDF5PW+NEiXsImqBrlREdxWK+sgGbzU1lCkmrIjF+8BcUUV6bbwazNXa9IB71s/lw3
p5WwIN4mQTtn9E2ukDBeEhJ6/JEozRYw/WIBBXMSUfZjraaMNSMJHcWt91rEzsyzb41gwTtAFsbX
N7r2L9XBlu8Isa3hzFSbDpMgzvgAeqK7OckDqoGNzSoUV1L0d1UewzGpguuL9ld/4IKFiZB7iH0D
co/IF1pmpHQurDewvdrXD5pfhE6wwB2doACy61GJgW2lHnh/Nk+lFfcUMfkoeQEsREYpjPM87JJp
r0ndj2FInmuUmq9PcMVDbTE0QllaM+gkgXXCuK3ahesq+VMPW6/Vi3fBZcOE+BhL4LRjViOFxiOk
QiIlygC1MmIP2qWetAkCvlhVXD4jxEpOUpaB3CuOGrQwQ+/1bPH8zqmMPQjyvCRBdVZtAqM1jmwa
XrKePkJUYQ9xwx3X5L0K0XKjt3aca9S7vqxrdioEVivOi75pLUg6NKgKoTwBkVe3g0ykW3KwpY0B
tIjRz2duuMVaTBFVE3ITiqtocgHvDYS3pXyEbmIeNIr9q5vZqbVeHUU/JLPj5abkX5/hSh5ChPHb
nV6ZLG5pZPHJSwBhGCBOUtOnMrUCxbi7/pEVBxAh/F1d25LR4iMp+dBMkFsq1DWb2k14s/veF4SA
koEIS0vZLIUQRAfF4lnXkDiQz8TeGF/gqf7fiyUsUwT023qpq7yDD9fEQRLRAK6p014h8HICpeXt
VOVPqiPtwRgS6gxNs2abt35jFrdAjzagyCtPyPVutaCuHAEi+H8mBssdB7+lyX/T7snaah5a2yYh
iCROE8dzCSeXtdeBHdHiiiqXG29lo9aGF2KIPvcgvGbIHULaaXLVFJKAiVm9QeEXSZhqw57X1kaI
ID2H3JmsZTSayzzMC8WnZfy9W5YlBANwbIKv1mpoxK3JhRj0C0PRg6ulb7F8S93wf+muLpxUIjhb
m+NeQRhEzq4kJ6Pkt9AIe544vwG4wR/q6pDiEDHrXD/Gdv8JRdcdM7qHaTIfVANC3qykaDxHk/FQ
B/Dthw5siKXU3Q8WUmkEyj8knRTXBj9kWzHsxHiMu3QHOt4wA6LdjQ2Lul3fH6FFvYeWB3ht1aH0
S7uNvYbkUaqzx55y1B565RX9z9TNhhpcx854A1XjCKR6HZgbJ5RyymFwW6ZNi9JK7NqgLfJ7DWyL
ZNGw7zvJ1zRyhMB27Mlj1XitY4CktS1ukkRHR7tcvMqS/VNS7N/gpoNiZRzoKUaEdNI7ZHdB8Cyh
20gfD8wpj2DVfegq8mJMdHbjDJInmV59Ug30V51ao9o+HLOp2rcp1DoqJFe7GsyAllOlHqmYJ5f5
bdmMz7RpD2xktWcVzq02VQfVAqwfQorBHGtnXgHYWyziJklVu1Suf4FqYwiJzR4VOt6MinlWWBKB
F/Nc5c09yD2fQT9RuHkl32mc/ZYd8IhAqRdL3OEcMVm26KzuaQfFblvK7vRCPxWdGUB8Cvol7aJO
Ld3jOADdn5beq9OwI/G0U8vuQZrmHz24f+gYI2tpF6Wfpk3pN4pxY9RW0BjDy8jrx7lJU6jpQSRk
LsFvpG3UW1f8S4Tx1lWRGLqp0qgfx1A3zOPkJBuXtJU7jCh8YGs8LmoIAEcgWW7dqe1v8iYGS5e+
1Q2yEoAMwYEnW42VgSC9nLLkUFrDYRrsdySdceEcX66fQyvHqSG8lEwwdeK2i0cBQeWSxmDqpydA
MQMOvXVrSxdmbR7CcykBSymYHfGRDCXWagRdMLjViZtvqR6sjC/CeMuKDFAh6GkEbSvUiFtjj3j0
koCza54gonR9pdaulP/B8TLm9BCRphHecrtyR+5aF6WzV4BhPepvofdXbEoXch1NCuQmyM2x5dB8
ohDAteUbld9fn8LKZosYXrsuWtuiC/agBvRteCPxO9cO3Ri7Lflz/RPL/eXCaSAieRtdQqXb4CQ0
8ndHv7WtJEQDutuRJ4o+6Kp2NiBYa1MRzmar4YPSD+hmmkuIPrOHBXIVpyZUNW5S8uv6XNb2Qjia
E2eUcX2mBKg5+dnWUq/qQVaBNo6N83ltfMG9h6zHEdEs44PI3W9KB+WcilmQbgEq7ntTENx7gq5Q
HKsS0DLNuANXMQ4y9IRoGcrP1z+wEl51wbU56IybDhmSMFHPeopTatzyt5XVEVG0nEll3FZLgz64
7DnRdk4/RY7TbWR4//LPXbBUEULLskRN4GsgdOFUg95beR8zez9WTu7PKgkkrkeo7KHbgEn7tpF/
EUqfsjb9rUHBxDda6ZYQXHBaU+OAqUKcEHroule1NricaR/IUKVtB+2XY4ydb2v2yeRmoIxFtrHu
KyHPFOzf5JmRVyrKsVlVeFZ2T1qUtUjjSYn2zS8I1m8m3TRCwgtBVSt7CL8tHPjoYdMbfogneWuX
1+ah/pts1JSG9VMOHFrW/9Qh49PknStbt6BL3pjGSqAQpd5qtWwUcD3gEgwYUKmku9RBQbBuwqZz
vxcnxF41wpxxNDjmEGs/DPWn0j5Mztt191pxArEbrVH6JGsorvClvR/6p9ncpVuXixXPFbvRIK1i
x3ZjAXRBcANPoZU7m+G3frWIGqfI8DFLA6y5pg98+sysKGcbGYeVBRER4o0qFUBwMCT8oOUhSRrW
Q/cJWOWv//IVcxRR4noy0qQ1ehIWQxsW7MNp0N+rfMw23TDHtd8v+O0gTwrNQR8eTuMUQhlhUdg8
1ul3unTw6hdlqWW5y3grY3jC/rQobOO5cH1hVs51TfDTpEv71FYaEiajebYz1ZNqoBAaSJzZWffc
cD0YjS3m3hXLFKHbHfTYSMexCflsVG4xSxFKNN+rm4jIbZKUs13NqJvMhXafUecm05mXZFsdZSvL
JEK0bRWsmKaO89au1NFNterdwH/U6nwAl82+NYp91m4xkl1s9MRmiyDtDOSP1fI+CDUaLCyT9cd4
D6HAJ+mw3fa1lkcSkdrqkGQSFFswiV37miYuYHwl6pTxzvGg91xALzUwvDLc7O9fW8HFM79Un4Aw
0+J8QmdL+dnvli+NUX7EU1TV3Pl+9vRdfyj2BQDFKJgC93Ldulcs7i+B8ZePEqLShXAIt1b2bit/
pup7gVAkji36xOw5UPuQv1D9XKvRS8remVNVG9Fk7U0iwrqLHsSIqQEyyiZQdsDHzq1bHnUXTwdv
/s31TdqFlbD1t0zxZYGMPB8YSXGtT4E3sdHmLeWl5Bok3So6XiyEL8Ys3FTLro61Xl6WypM9/itH
k86OHnp0NOUgreuhdOUWt1v1x7W6kSpcWyXHTm0VEBcgHRZcVQZ7zl+s4C9B68652+JwX7l8iGBv
ldl4whOE49jgH4M0Uh8axgHqqo9zkqLnN2bBdQNeObdE2De0EeMiozL2J38zk3NGE4CqXjMksq6P
v7L/f+sfX/Z/0lpaSg7qX2DxdhVj8CvroEM4+ProK+4nor9VLU66QcavdwqAvx+tfiP3cxE8B6MS
wXPVWFUTpzMJJTadmNO8VDN6e4vEp9bU4EZYJMiMySFgEdpOMa0WYEZ+p0uTigxL9ik1mUscB6rI
9q/rE12z8r/2+GUd20bqpM5eZqp6S3ADMfBzDazzI4S5d5Bb8x0f6K7rH1uzCfXfSAqdpwGKq0Af
DPlN2u1NwLKhv2ptU+mtGYXgsrJaALinlAg+Bs6EhVFJf0IiTPencdcHaDwIeaho/uaL8K81X3iy
/a1CfVk9lebQoteQv2gC/tTvish8qP3+JL2kjwrxujc0ryHwQe4RamcbjrVimiISLiXDICGRicaE
5qFoO9+x8u+dOSIQDlJ4upQQ2GbfRnq3J87T9W1fAyeIMDhtzitokKq4PhU9WtH4foibW+hh/WGS
5pF5OqZIs5POPsVyvlM1o/a4jpbhWZpfLL08TWNB3baCOHZR5J7VMVdFOyvElHLiJpbymtrZS5f3
T9JWM/aKnYp4urozB1ma4BN9jndf7VogMc/47TBuUSKsRGERRDdWkH8FW9MSHNFrwbPzYI2pK3NU
jNJh15bfrb7+hyMWyt0VyEZtCFvXp6p9hqCfZ/X5jjUp9AIl4E3rKG60jfTR2rSEB3qcDeOgjWDu
HNVfRfbCQLdD87cCPIBbrOxrxi9EEEq4ASSwRMKKnluAQcuN5N3ajguBQ5rzBCUKQkJ7xC1Cz9jg
NXn6ZMbzaz2ajn/dEVbCkwitG6auJ+VMpZBMVcCc7qyiSGU41e47w0Nc/d/wKstlqVk6jsSytXyt
M3dynN8oibmxu5fX3hbRdGkzOFnV6fCK4o2D9hoivBvnwuV1sUU4XalocseIg65xdFdPNfFk5y0r
xo1Vv7y3trP8/UuMhsadmZk6RrcYeFL3EKuI0nHfbVKOro2/zOrL+HTOdL2DLBXSdjtjfmAKCG2m
Q47mnevburbuy9+/jC9ZXO1tkLKGQwKRmlFSwQ1lbNnMyr3TFvXmRwOg2xSCyLjlDsEC4C68JGx2
pos6fUj9LXqWtUkIjpvZcooG5VQKleotLX5Z8+v1xVlbfMFxa0IVPZOwuWwKWPmAgyXoBtSNnC1i
gzXbFO7lySJp0PbwWSV768lOA6Jd739f//EriyJixcD22pQlw6LYGYiCnqZ4I0e3Nu7ykv1iMQYr
nckqYJF9lu7ksg/NIdlY75XlEFFgqMwUczfbWG9+sCDf3pt3avn4veUQHDWHTLmkDbkEmCePOnn2
bSO+/97Qgo+2bZmVigx4ZEV/Q3e7zx6uj7tifiKoy67tJrXA1xLO/UueBATEASo4k9N5q1tsbb2F
I1Ut52SiZgL35MZdXiQ3cmLtGlPZ2M41SxHc0nJAlSdRDE8gA51gzV1Jnraax9d+u+CbkDEogHHA
4hgEhUkUJGR6k2yxp64NLvhljzyTZIDxKcz1AIopLTXRKruVol9ZFhFt5bQsKRQJgwNlcduUfM8M
Ely3mMt3JHvRjvvqm8W89JvUEHhRyXziKGHUZgIUT4Nu4N4C9W/iX//OimWKaKthTCRAsTAFKDe7
TKsqf2Kz6nbQ965mVoTXv7KyCyKOyqwVux7bUgohBPQE6qraj6XmDLGoTYq6ZV3++8KCdt6/61Vm
SaHpBtYLdCi35V1xABHTfNQHr43KYMLjCrLUslueSeZ20RZEY23xFrv4EkAh/Z6YTYOPWn0FiHQG
SE7O0dk0K2cO+rrd9cVbszLBt7XUVOeCASymdWHdUjdG//b3RhbcurCcvHDSCocWfNqF7q6Htu8/
18de23LBqytkXfoUjzc0+6quiuaHUdJ9LS6/Obzg1zav0VSmtVKIhnDX7rhPdDSTTbp3/devuJ/Y
EGvPPaQdeYeA1/8EEkzNqd/nLej8Qb4cfy/PYYtdsEUlgeh+QQES43GClG8K6TiKlnHLGTf8bsV0
xN7XmuiFBbFnCRI0xdFMUBmyq4161t+M4wWPE9lTodyUyJONHeg8X7+fwH5WA859WP6RvE8r/Gl4
5HXaI6PxsNUItGJTImLPTHSzYDlOfjXRI60bT3rruIU9b1TWV2KIWJqu5A5yzDbcWW6l41BCD1mD
jn0LaTYjy054ej+rqfp+3cDWdkZwarW0zbawMRVzfK4U6uXzVmfW2iwEp9Y1aKLU1TKy/VKbAbgJ
HsvRTxKkukBfPcjtRvBY2wzBwWtJbfQMyVVoEDV7KgP5Ycw0zGRANq8v0UrO0RbL0yCMk+Syxkz6
XfVzESmhgf0GQHMdDH7rddA0usk2HvYrkxHL1RazzTGVlkWTz1Oqeh0wnAsA4vpM1kYXDnMomoG6
38FS6cWdDuji8N5Z37MjsUFcnbWujMclhCMJLOuOT7t0Y02WfMAFBxd7xDPLGXroEuFX8+Itm6sX
Vne/CU0PGbeZi+m8xl1/bKStUsCKS4htPrNecM6W06hrGWAtOkgOvsOpZTlghfj3oGZIpQNDtNhq
9yrzGZR/t0zZcoSVWpYtwilVQ7ORnK4BiU9cPI49FsxR8nspZik/67CLrhvRRaqZZRKCY9tKS+d4
wPosJbP+Tv6R+yj+fLCz7ktnGRK+yhktIndUdp1N8oQ1yxWcHEQbJc11+IXctK4zfub1Dwhub0xo
OasvGZhwhoOZRspphxNk1ioQr+Sv2QCpca09c7sOe54+NvHQuUNH7gGx3TjYV4xaRFyqODkIkE8w
amgfswDglB2Ok2irPrdiwyLUchx7zgnuPmDMLqN4Mm/7JN44cNfCoYiwZDqYAeQEY487FBI8dl+d
AeX8v+ttY7v52Xq6vjMruy7CLTWpgGIW6gdhXfYox71BTNyTtS3Rs7U1Wr765dZcm3qZTgMuJXJy
P4B6ohy5/73fvXzxy8iz0sdt2mBkhQ9+DUbZwqw8a9ikSVkO5wsGK3KkTkhsJkUDD9TDedotzPqg
x/HAoKEc2C/0V++20DAr4AVbF3wdOhbI+SxfUm7ZD9A0Wa+mV+Etw/9Q1a1OFYAEeVhtBPqVZihb
5CztR12bZxVfAyfyPomSg/agHLRAPm62W61cSkS0pUo7tbAUuLoTWbf5U4sKYhOOkZJ6+bHzNc/6
oUdqNB15uOXoK1YmojALljhyE8PRU3rT0cOQPV23sbVxhbO8ipvM4gyJ0HSqXKJ/mkgjXh95xetE
8Nk8g9y36zEybVNXyl4rK3YH7fn64Gs/e3nCfnENWx4cAJyRwZnHI5DU7pTM3/zZgjuX8axzZOBw
tpq/TMhaOyz2HNP45ujLfL787qIyC5vnyKuCGsuMDzQ9jVso5rUlEa7gckMUpCXww/nUHeIBCmDI
hGy1Fy3reiFUiLAzZ3JMNEchr6IWkMc2Hc8a9Zs0Hl4zvtXMvWYvwtnM85IlvQJ7sUGZ3INHLpP2
DWiyrhvM2gSEw1maDackGUZvBuspb8HoZks7rvBIy5INSNvaiSaCzkqupH3RI7G9FBXmp+6s+GBU
DWw/2xd3rHOnaAudtbJWIuLMLJVatjqcnbn1c9a9uYBYYLm/vlJrtRERaaZTDjnjFr7VBFMwJoH1
kcauE7TBHMSmb0Cg0rc3ri9r8xDcWG3NbJ7BAhdaOUKn8kAIepjMl+sTWdlyEUzWQ6RCkQ3MYyTn
PtddDhA5BSMQVOU3dnzt5wvePFhJ7QAWjFSvVrtSXrv6nLgNf73++9dOTRFUppUkd8Abt9jTomOW
BAMQmF7ny37mJ8hDyJH2ptx982PiER0bkjmiKxqv0+xm0YvofgIyEiUe29eJl7r9Ofe2DrO1E/o/
ILPZHBte4GN8MH9B5rIBOftDU90behGWhX6E/vKBdgMoabconleiowg002JtHFo+OaGlKJ4eYxHJ
1nVjWaELsVEEl0FpowPDO2hRzBIcV6AG83vL/ctSExR+/XvrErWSwxOhZdSGUHohYwZNnO8M+QQq
KvQF6m6f3Tjk4boVrLiMCC/Th7RpqxTf4Eg11+CW6zv0iR3pFgJkxWFEgFnL64S1Mkp0Br3j04OJ
3Db5/b2fvnzyy8lqy5rmxG0BQDEtweaxS2IQKdl3CmpT1z+wAvO1/4b9L1+AHh6R0hGUxsb/0U1J
waIao/rxYQvltLY+whnu9JoZK7NqhUw5GNZnreEFjEvlxgTWdldw8aGNeZNq4JNL9+xh4G67X1Rh
0Byruzb4K0FeAe4Un91+85T6u5BfFgwCPkyjeYKeJCgtDU/cOtL5c2Mua04nnOdN09A2oSOL9DSq
99aOgYKtfAESegyyt2RXbZwhKxd9EXbWdXWONqMiiWTTvkMX71vevZTUuBtp+1bbrzVSndcn9Bf4
fiGKiDA0p9QSECOiFTqbC+KXcfwBZp4Pkk8luH8M1evn7GcLKCFoVjn1iwxJJa2BfAQij0+QWcpB
s+4XSPRHo9E2vqIkYI7VUxZYOgOlAR9e9TGDSHAmQ6BC+alN6O2ejGqEApFGdxpkgdDHB/WCKvF7
85sQFxECx+RsAH9pE0c2vR3A+igzr1e3Bl/bG+HygN1vODXRzTqNIK2FWsBzZfQ3ceWM7jQhyz1a
4Pw1JXsDXrCWFxPha7ys2pxL6GDWQ6NwF5hl4ikH/gBebTCRbXrpYsGXDEG8VDgk5tPSKE3OYNLx
6aEM2h/FTvpmaysC47+RMpuSSSO9TCPJMg8ljXel3NwwZUvOY+3+KOqc5wmzbCJrSbTEyR2L5oj4
n9MOwKxoS2Nnhe/FFmnhxhwcL+WIbwweWNSym49d5cU79Vf2OkJ2t/rlHLLdN5NgIn7NwJuE97qc
RBAnIVXUZBv3u8vhGLDof/dhknq7l4ccsYUdGvlVqT4yzVdRdL0eUS7fF5Bh/Xd4xeDphPJtEhVV
pXjgzH4YTcX2Ul6Hpd2d524r8Xk5Bwl2+X8/lMDJST0iclVNprpgMwn6mn1So/rs23IP1i1MsW3r
jevW5SPSEnFtDK/+3gEbWkS4fRhb7aEd+IPDnA0+pLVVE64R2aDzqawbMFIU0rsZO3dlXn1YAFe7
hVpXEL/ju+vbszYPwc1nygwTFC9YtTmPqmzwcpvcyH3mbwzv/GWJ+m8gsUSMW5PaGu3rGBzcCdV8
KzV+xBnD+0TpQZNZRFNe3hmd/T4P+oNCutp1UklygeVR3V6vXyzJvM0t5ZSWXeRIseVJctO4KRt+
molzU2eqdMx1+b0sZxlHkvMoSSx2qar73dj9zssyqPXq3eTF0Sr1x6ZRTzONW1dxoL1j1vyVpsqL
RFM1LCuURlKOHE5Ox8flhnuQwFNeFcZDr7wUBZvcOpGOdAA7B6/Mp7hq96penLWm8qaBmp7jlCAF
aqErayf3Vd1EIA85dnr7WeSq4VvqCGD/uE87pURXTlF7qUapm8uqEk2x8QSy+ZDb802lQnSSpR/y
DInDqQJ0GJwPOyW+YcycXMMYblmHdD4109IvZJDbGPy+1Kq7LLPfCgaFLBKfOzodM0m/g8rYQVen
MJvVW5s43E1mUE+PpbHr0hJYI0cfQVA8Rpqc555tJofJ7o5qIg+eXVTvtTwcWjK9VXX63FP5Y5az
u87otaODYronq/1PkI38xGOWhaMuP5FpPuUTyOs7nOaujGeCKw1IdupVB6GVpYs3BT9qorKoT1TF
S3PTgT5kd5S1PBg0q3GTwT5zrUZHmczye5aqlg+5oXdVn7RwnLNznJM/NZs8R4aQWTkFRC6Af7N+
xiUO3Fi5zQl6KJAwU1yo5R5K3lCX2xQVtuJZq8F6bkv5pzpXqi93KhjSTe3GjJPH3mjARhBD+llN
+xtq214rFz8gAXQAC8yLE2P1jOJ1srXf6gy2rsq6J470YWaGs5MVOwmShu4drX1kufVEKv3DqOKj
Y9axq8yNT/r8sa96sPrlyrlDPg8EMWyXKYhFEjDO6SwdURF9GSXA/U20KehgWgtVRwU3WWYGc1aF
PVqSRvDTJET2m6kgXp1JUZ7C0ggvn8GYdhzV/A8O0XPTNu9jDyp/Zg53fa/PyBZa+yyF8KqqWLXP
OwVt6/3DnJiyhy7oT6gDgHxjqt80vXsw5swnCbsbUC+freFu7MA6D8Ir8Oyj2RvMkiEvzBgUnj0k
CJL7zBo/uKYcpSK9IQzJBmmQwQ5jZz/AcQiC+dY56EZ6mMf8T6JYL6lRQvaX5u/NFCeuXczMxf/+
IOZ4Cwb/U9xlkL7rKDTDDHakuXWvdX0wS+YRnMOyCws7E9V6mp0CWKrMOPRdvcvQgrgbAeRuJXrb
2bhoJvXgyjKkcHgxfg5aF5Xlgn5nn8pEKn9Oq2LXppnutaP5WTTIX/S15k1Z9uA082vS6L/yOgHr
qvGZDuZPx2xvS4CpPAgIDN5oT+h8yEpv4umPJKPPYxf/lDmeLqVZgsu2e9fb+YfqVHtd0XK3kECq
n89viZTqXmk66JjIoGhtMsTXaZdkSlB2Q9hIA5oOKlKhAChVLgiWn5y6R1ejXocJReFpnCAHoZT7
SimfRpkh7MDW9H44gR3yoHItInI6usOYa76RNs9GRf6ocXeyyvbUDejZ0NXkntRSAIQF9+JGj6op
vx3UJBx6wJLM1AHzroK9BBxzUkug4PoxPRpUvTE7BoB8m5w7pf6JZieyM6gS0dzW/dLMo7Ghp8nh
YFnLytjtS+0jIW3v2kSZQTsOiQRZei+V2PZ7ow1SvCBcptav1OSvsjKwyGmNNMjy6vfUoIFktF90
6Aa06XyjKdpNZSTh2LLIZjM4yDh9i3l9TodFqYPzh0Sv/2ionM+tcgIP892clXdsiJ+zDqsj19p9
bg1BL9HMNzj07+z02Zz7qHXKUNXLe6qOAXQFX2dSIqxLUkASfirbJEMtNPZKhpcnyaojfgLOgBFc
fF2N2CWNFv6NJuep7n6CgOVxqNIfMpG91OTEnUwwZ41p/YPM0HYvHTSQkUqx0Ikqn1MGHglFZa+4
rO8aDY0z0lxHWR6HNObn3GH7Nplfc5uCrVW5mRnCHCWfXWWdkfc86InmD3lr4DsxZAOTZyXub8iQ
H7hWhHUs3xtpwV0IWj2Umdl4lq1zN68hKFkDAatUVes1rRHQvHmNiwps1GkSpU08eRmUT4qx9Rxb
rQCLas9MMg5jld5Al/KmV0y/TZ1fRLfRyK2CoDMx7SdWLkbaUxRHO/MBrzLHzXrtw4mTu7oxEkja
a5Ub2yTzAHx+kLG9VtGextaxwKIlBbFMHztTv6exGkGLyXAL4L2COi8DzO+R1ba213Vjn48ghJms
oQo0K5UgTZglYNaCrq8y9bJvSTgFca613HxC1H8toX6SpOSmdozWzXU9AtXXycFZ5Nid4aodpIAh
ULJXchVtfe1Bt+QzW1afkCjvLdAxOp+sn/+UbXxTTUg9qE4O0g+8aId+2JkzORAqeUpKP5MBgpNm
g5M/I7UHTMiLEgPj4GQ8LGTtJuunBqgKQ3I1fWAeKk3PtWz+MP+HoytZkhRXgl+EmRAIiStL7mut
XXWR1TIFCMQmVn3983yHaZu+dFGZKBTh7uFucLiVX45Jlf+0jo21mS5EHYXv0Jgu8tMJvKMN1j+e
dc9+K940HBJgzDgv2DBUsQ3YbYXYO+IwwyLCLFvoIc+93ye4QGMOqB2y5DKyi39WjgQWHv4iTGaJ
xmY8OLTPY0aWE9Vwhhofl806wXKnDbMUcb87uqrEhdnzzuK8kaC+90yM6G0G1JX8UPhLkptRJX1I
nwbekmSQJDzyenSiohRrUlQUJ7+cfpoBzvl9j2CYrFZ3cP/4OXO+0cY/B3IZI9eXF9jB3DIpYTKX
n1q6nJyZ/aea9o6o6/0ggpgIF1W5JhXcusP77FTnVcvPzKhLKcW51u2erD2KWNfFc+DHTW/xIko1
7wW8ourKIgGhhvUpwb9Gx/NkcSKGijQJGxmYFU/DBQ5rMrRHrzFW1XtIp9eJ5kNscSvFa+GfTGgR
vDIsXTS38suB6DTu6sWPWtnsypF96w6Fui5vIQuPTRug72nIqZbZW16GOkJmyN2f6pc5oD+Ki7eQ
mWMohY6GIgBDMapDHYw/Q6F0jPv9jkL0hUiVS29aGes22HPL07awcFSGCUEy9OvBzPO+Yf0xG+uU
QZ7cUfmvZViy6/230YCxdgnfUa9/D5hBC9nYgzOg2qn+ozVS4Z4JTwuRO039EUfeX+PMFqln5KZo
7BtCWi9wbT3nbc0SPWd/gV99ek32XfTm7DtzHXE9uXEn16cJDQFW+wly7UP6k2cgjcoyreXUpqLo
kwGEoZlygasu6xImaBDloXhVfXmYHLTaMAGMhszdLEwm/eyKaHU6pKqaZuuaYMe7FZ3ECLvxZcUm
av4OOdoRsU7/xJD9uMP8b5DVLZ/Y1Y56gKnH8jEQ4PDCgw0f4kYz6x3NFMRCN1cYFx1b4t2h4Xih
beNFfMX+4toOn6Qs9jqc++9yXlUE74tEthp2+aPCELoSHYulgZddNV2nxsDPzlmOYuwQnjeojW9A
Fc+ZPCi4OPeiveVF3cTIjxg2fVWeF3fZIPKvi2zWIx0q9/6rOd06qntVujr4RD/Tcb5Mk3kOBXr8
iWYbQyWYGYoIrrKgsM4d/vVZdoSlJm6P2cVGGsxLaBs3xpwbU3/ADPcKL7wzMc4jfvKUZ/yEmMmz
dMiTzbyrOzUHhNbW0aDbbSFDD8R2f6qzOgWz68UaqU3ZMt7Z7H7yEFVLyy/W0wS+m6ecZj+rA6NF
pCj/gnRMuqGYo3KZPrKqWtN+IVPiNMgOQUTkLdPI95ndyC9JkoMUARAvyr0x/ZMKvEPA5Fu+lmQb
GgQdVqz6pIjJiiwkNXgEON/hwTZd6KC5k+1Nedru/UDBqEHtyNiaaFr1+8Tly6oZhiVUO3Ste2ep
4YIbNLvMVq/g7Y8KxzvqcngBaT5USeH773OTv9h19ZDGhcnFlubHrdchJmqEWA9DYuRynkXIfxKx
Vh6Ouxte6hlxqLzrX3rPvU9t8WWn4SIKsWd2vEzBcudoXr3xWJHil/Jyw4f6unotSCcR5xU7YS+8
wYzSB0lnkaNNFbaRQrQGfDJnowJsnKkLD+pLlZs87V1zqw3MnSbjvtdZZ1Pkex9q3R/HeuGRZ/1v
RyDKCqX3K5wFKi+rMCQ0CPmSf1m1bFxBzjWWz7F4G57KSgwxq3PMUIgaRRccpqv0Ly6MMSId9Kik
Mo8dR579Bu31UnU67R11LLVv4YZb9cmoyZZ3E2jHQV9ahFFMwRpb6pz1Elx5eECIpMS3we6Z6/6J
rp+ixaDkOqQ8Msp2eBsvY+f+N7lq1zTrvp50GNHMO/PB7HzkhMXTKM9euybOYL3YG/Gkztg8FT12
wYXXblS/7J3CB6dKwkNQqt9STh9d4f1zxoFuLG36yJLhKnIWF351oMyN84BuFh9BYEg/1FWYhBV/
bdVyVXi4ovZSMeV+TB9XkHWWH0dn/7xQvaK3PI5u9eau5Wto4GXOw/Ng6B7b+zoSRp9Ibt9KB5NG
p4qngNit42NaLQrniUz+v6mQL+WiN1WDd8Xh8sO3y9UtWSqX/q1X+rpa/GcGWJn2N+zAbHI0beNo
rta0B0zgsTL6ZhdeR1kwt/gMypfJb4IbqxxEyY0DdIyLYyLalhsn87oU8bZhgg/xU3F6W0r216Ps
a9F99SurI+iyf9g4pwyB4SkGmVe6kJ+1y75UIH+x9qhwd2Q0Hh7LC1Y6X+0wD4kjQxGV7vg3r00e
w7RLw2O+SWTvI7tOiJ00aMACVfYRse5JdNUlHx1oYlb+AGQEcHchY9n2Lws87tBB3nvTn6jpsyNZ
qxkhlBnCxEyIquYWBwwL52zAbF978sUVzmkVCOmVVqMn7NcTtr7SsMj3nhdAxTwu23oRadGT/4aZ
dLFt3fciH+9ZU706YEWBBkwXwRzMokMajpjotBcPOYAIDjYeMMBRiGGIZa1M4jHAJMtgp7imwZk/
OvZ2zF8yHJ3InRU+LorcvnZeT8i42OlySUI3cJM5rD+GBmMbnBtpVJA2SHzKPzhtsKfXwbVI/A6M
7rt8SofFOy7QyETGM6AkBrJlSzMBYWrSnrWbNg+PCOULIxCUG0s6mBqoY8uQwjqsE5zXNEYZAF06
DJ79ermY0lUwmkUzVYkz9UB01A1uhh7D7DyQFzgx4/w58rVlAQ4wLAU8WmZxLoKD5zt9hIf5T4fV
EXogdMFc7heNNjBf2xPG2p+O4P6qQ/00UvevDPTPyJeXJSAXYsaXps/ulCHvG3PciYQGtdp9UQgu
zLmbNiUiBmY5fGEwduPw4Wfb9Xt42cGAdmLfYSBSVYVH6eA6d7vic5Y1akjlPQu1/PiEvpdBvbWj
HyMzjnEOG96yeJGPAMVRL4lHxIvEUOvhxMYTZC5mGTZt5fzOA+/wEgkPXWf73BKJMDp5zRfuJcTv
lySog6dSN0llxktdh6d6YpcRfWbYTNmGMczTUut7yyRubLX16gmilqXAEzY3Fy7acdVWvyUbtrTn
7x7uxqK0v7L8GTr5VHAgiLAov1EtS7hQFkOMSLyn5jG4Fbm3W5HH0OGUR5iTVTyUDAEj1Um4/bNy
l6ewEwCvl52Y7eZBXEVoLa65nI9j0byxOdz07rglEKfI1k/HOj8OnN2HkbwbST863912lT24/YpR
Hi7iad7aM1myHTqUT2HXqxL9RiBvJCvWnZeh95VV2rVZH5uOnrhTfgPROHtUvgAwOfN68DC4Zj9e
QL4Krz8Id1oR8SbeqIMKv0zeaxeQtJ7qd8kWN3HL4SUYySst1V/bYq+qLsXGcexNDPUxQ4sceRgR
deFesm5uY03oJ7ZvUXOqDez4rq6URUQFxkLm6TdTmEPWYcYKi27DFoVfRb1Pur5zW0Exa6sNTK8g
QQ3896WvvpqK7oNcbtzFHBCXlMrK5BER8AgmHUbtbAM32CoC7HceRL2vO/5fw/W/fM12jZvvJicH
KJZdGce5VuWRIjRRPy5ZTGhLlt2dGXGXVJxwbbx0MrtWmnx7YXMBQr0Nx3GPkOTXroRrkGBlHLjB
gff004wU8xbQFRLm+wG4dGNpieRFSCcGO0asaX8GrRGN0781C73lGaotlo/ZXKX5aBNEYlw9H/mS
SFysoecC6okymIX92RXhDb3sYanhcyJm95sAfdIA0AimWJnTl2xtUrcLYsqb8yq6rWOyp7aZEtvV
32PvvXU63DVako1H7Vejgldkkh+AqX6sZZdwvzkahikG1h357F+ZGn8Jyf/Vrr/L+XrAkve+cgxg
4AJgZb5FyvlukGpnvOrRk9XvI+4clGtAp0bEFbw6I/R5m9lM7yosO/SBNX5JtIzMUftMVGgT5YO9
pM7OhIiSR9cHW527LcaXMGsu7tKjDYf3tsPYFcf6nPnza1NNEUJOSAKLy/+cFc3+QpE0zhxglN5L
oSoRG9YmnXT6uB0cgLdhFwO+3+tcvbk1hi4JfEuuVTx21cnkb10md03ZPHqo3QQBOCK1keqRLUnb
kGNbV5uwAqiAewvWxQnMtI4Apl/RMkdNKRLlsp3t8nQkPNHruJml92KBOtVT+Ye+NSmr5hAAa7H4
SzyPcPvEzXmmyH8Hunp92EWwtU28yh9gh8zucyN3kyabXln0Xu7WOjOyFFh2aZjcwL8J75N/G6TG
pbLEdYlGZhE/swgPg68/YLCdziJLecdSAeAKDXK/FyU5+4J/cpiAK895Ryj91pIm7YIZzix1Qmi1
6ytIk4QXbhfUg0jWA75DpMnySXzSDDnf1Nk3ld4i7GyrKvMNI9PzRJAD2oDuwlA6pe08XLC09tXO
9khMt1+hFIqmTl8aWd8Gxk9h2OXwNxe7OWx2tl7+tDbbxqH7vmU/LR8QgsRPVYHkPImQ2FX5/8oO
TzFPDhb/0b/5zbh3YaPHVfFSh8NVNUAk0SLKlVzHIkio636MWr5yvCRhUx8p1v0mp0SNtezWUj/O
6HSSvUTijbkAfeuAvJJDNoep5xEPHXO9y1hzGN3xn6nXz6VGC0JXRJgGgxOFnbsjnJ2QrwTQEUAc
NfMWvvk36FB/RPn6iLZSTvOKRKpUDc0aTw4KeGYPkFWkc+HAHMvpQD4EiP9169eaYRxuexJpvzjk
bh0bjq5/DBF57wxFojRp4xaCRFZOO63nFI7iyC23016g1wOt/Y0IrxzRwmjHBmojk/k8wuuPquLX
AESBLpDwVYjiuRl+tYNBtpUJWpsTjHNBU2TFZWH9lg5QPgEnEwWK+QgNFPDG2GlFkdSCP7mme8+D
5tutu7+C0m1VGwK8kr6HnjrIYYnHOnzqKpl4vPwjKJBV191WLo8hjPjLrnyq4eyjmnE7cgTWl2H+
PeILT0eH7zmCDTAGC7y6M5JtW4aQqn6bt91PMVb70Rj8UWLsDfwx9f3lkufOviycQ6DpNkc/IPIR
ZckANKiTmmfHRpoUFkTbQP2ZoCpSUnUqCpm+9KX4h8TaLQlRQyHMKMvlrauC52YESq9JCRixF8/K
H+JJBiyeMDDgju7QEvBfCX10EirvPfC5iFt3Tvys9PCLDFM8+Vhqw7A2BNmRan0JFr6HgK+OAFh+
dNNcpNRZ9tatXrXjHhTrNzNFpafre7U4V5cAOuFQW0elQDSw6rI7X/M+qsJSP4r60Tb9lXfme838
T7aGpyxwMRcXEEMuyMbyl7mIvBCxwbUQT8VkdnIYd1RlMWv4H8vz+9CyKgr5xE+Tmx+x6R71EhUA
EuBcqiwJKQc2wYCtTARiUcOhiUDGkJ49WFt17Rldq4nChj7LBaGr5SB/zVCBWMs7MDZmTusKrChz
AOcLehbU17F2hs8JOdcRpDiItmb101o4P4tr4IbugwSDLxymOhTR7mlolr3R81aFDPNAgQiXJrhY
36YzgLE5R/UMq/0UOqe8Hvwkb3OcDRlsqgxhKyzju3YmVzoOe5yTu0V8lPHWPTXraez6BrGUi4gK
r61Ti+KJnMc3Jyy+DBrVbkVvruYUiNWLP48/Ro6PpjjfKJENkQn9ImprCmSfP1VueVV8iGi+BPGa
T3+C9uhJ8QXq5bFRCpIxFQv253wDJMtk96IvX4g3bPKqQrw6eUbKCgIlGny+NKd3Voikcel3PX83
tKn3vQyOjpdhkvOWDarxrtLqp5UL3ncGOV+AbwTk29btOwrntNBLWseLNC4JsDmJt4AWGGfoIVdb
4oFqFey7YtjzQF6YN+Kzypejg7iJDWlAvQrBvrIy3GK//dsGFiFgjvp1OoifepZvZDfvmUS6p0/q
uw7sBqPQGpFmOWR4vMEs07WaEdEcWoRfsLScnae1XDd9PZ0q2yY1Lc4od0+iy2DhjxrSWn3Iwqnc
ecL+zUuXdvO8GQNz84CJeHb5z6JxjQLSpSz3NZoxkE/DsBVF9klDebYavzrR/mYmdQBY30SDCfFx
0TeRk+nMYYcelSNw+w6O67nCknKHUIxqrcXZMPhn1jM6Gndm7qaumlPm1qk/jG9WsLgpEGxt0EIV
YRUcJpLH87L+zlQucUWADGMTs0qDApeg355HuVzDFuPDHPT/9X6QLLm7XatHf/rIq2ieGr9R8VIO
QaT0ApdIOjyN1dhFARdd7K/qaXXhCm88vFecWj/1dX6vrAv7fo9dmynYO409tf66cfCPdS2Cvo2z
XumsULVDAGDBWL+W4N573zsi5KNAGsZyQjNw4323DfWUQA+I9F0wX0uFxokKjKbG8Xa0w2lVNYS4
4BMfiW6eIImT0f00ZjfTd+9Ura+5P4FjhXU0IGlv54cttOgjlAnORpZFkaKef9KlRNqM9qMAERpx
yckpH/w8cnpYZeUrbk0ODQEMira2Fv/xxbw5iI6LAwawfRxg/zhRef6/NG10ZB03a/k02PbYZtWu
qRcXqSu1RfEHcGQDBw5WMkJGzN7m/R5EbTTM069qVouAYXmUgiekLo84baepzxMGuAknDqpOJ9iB
MEymvvhcKmePVflNVsJHAOU1yVGVUyj9XoCM34YVw8AK1Rf65DYhLoYQgGYva0HHaBEEMKpBJBFc
k2Inc350qZNh5PuhDHadGtMga+Hd0O/MgkvG+HuIPD4QKP/UDMAogjC8F2N3DXm3MW7+CrT0TwOf
i6cFFhae5CTtamRhMTbdFEgACDT6G2v8fy2QhVXbXTPzhLbBl8hLB++o91QO9JW60xBnYGYiD3mI
veuUia/M21rIA7DLL7ivIlMdnFOkQg2t4XQamxmhs2T80U2GgOYup9AhTNt+guqgKp5nJ7+Nbr1R
Fhyr7s6BwxLwqEfVhP6v8tbjZEDm+O2/aRj/fHzr3qB5VFqkO4bOxdIi9dl0bf3upERzIU57X1DM
VgaX6mxm12q1uymcwKOtUJ0EQ3smcA2YRUymJvUL1OTGVfxEJ3tnw3QM6Kq3VbiqtKrdA1iOHXc7
Fosw9+LR6969Vf0imQDWjrWBlpZsdJgdJyb+QYiCPHU9gFsaIHpslnxXeNhcd+pmo4VcEbuLt7ZX
C4jeHCvguK/RdHhNGSmmXt0u29i1zDarKW6aD8MOgqE5Cce6jBcoeGKjW+iCubunYtnPFiC6EG2e
zDLPtzAXKFMf+bsHpI3adNG5xESiPx3Cj6NH7tmqs2hZ+LNZp9TL/P+6MKCR7eTRy/OUdeNhhvw/
Z+B9Aa1FuUN3Kvd+g648e3V/yMsRFvokJYGHjKAy7ttueMb4BMJqQJ8wZzp10WeWdPgq/R5xNlOz
C/38g4n8bTbjnvZoWpZJ4btpGHIWyN1rs42/1puJis81nw/OWJ96iKaiRzqRIO5tqdfYnWyPWS8D
mEYbPABFGOzsfTe4J31Zb0PZITsAbYe3fq2oWab6sLjzsTeHfJ9eqAM0M5+VQQeJjMkkMyO4PqzQ
jP6me1D2fALKVE3ODmj2FSuj4LJBQFeYPwbCTGJz/7NcLNxiQY0Duz75VbDExUogVxAI52Pz3ZYt
lEkhRc0BFKwc+m8yzROVE48hs01yLsfYTh6POneM9GjR8XgQ/CGKi6d0wcwMtdGXm4VbO9ttP84H
t6zQOa8JK+TJusZNgP8mkpKLHyIEqPCfGke7CV9R8UNfbspxQLcjxIemw78GVycAwQ9hoclpy1Ng
55ecL7++DW6CQ9iQ9WPSE/82m6JJWr+8D7V7ZQ2Ls8xBYQYWBe+fbubHUCxXRqfPyc4bBlVH1s4v
CLS4LR3ia0u6LtgFWxC5TSVYyCZF43VmXk1iCfIs7qc8XSB3jua8gxRtKmOf9k9kKQ+Z52wefmCZ
o09drZ64I24ctD7ipdom1hr/Z1Z2o7n9DQCRaYu5s0dpqYzcB/O8JA0Ht148iJgcYso47CtwXE0P
lKZAgJWnwCQUtThY/6FeQzJA6MOOgs3mWU7dp2z5AZjoLlMNeDuMDC4/skkVyeB2ZI9sUvifmVs7
B4cCAS0K/mLgeMfXufOOXmlVkk38OQsWRPQs+GGjAk0Fb96Ej+7ZseOPdcr9XIL/WR9MSzDwzxnk
lMANGzV+e8gK5A6ueueLFunYXnPHhH2r2vGZq27L+XwdEWgFxRtOyRAk7kpuZS/vAk0gXMY3uUdM
5ObtjuazuyekTJ2i2RbC3dVIW/qPre7F6/Fr4cPCffrUNGD7y/AhLC1PUqBjnJ12A7l5Bv8+TnAN
Bet3wG0Tl0yBBbe8hx6i7rD1Q6HX86E0bJrvUVgNAzRjn1Fcs6R8fKVTxnZBicgud0Fz5Q2rSVSL
69bgOKcLVS1gsZYh6sqDUBHSC40/Rt5V8cKaBADHHerGPwMCYBWQ6+jQC2I2+x+ynC5zve6UqD4l
8UXkK7FH9cM8B3UbyD0vDUXVxPWa/eebwk0nTmS8supLlQ7fEQtRwFpguoQykXGWhhLg6DqW4YZ1
mICmKktJQZ8RhHNye72jQMYCH4vV4BSPqq7iBunMGfhHCC2/wrEFOE626JuQVm9FxFtWRnNTskTV
C+hGAWkRgXhjSmdidswUf0znaHgkOFINMNLT6uzm/tmHxVuh8tRxnLtH2RnA2il0Q3SE/jP0fReA
3ZsaCtNdISTyMecachVxUw3ivngtPvpHyIpoMTPLwkNia26vIsNzYTCYiwQacQwyTtvHJfJXrJrj
bsSmsyb9jlmIV0vHjxl7lQb4RjGsgCpGBjjKKS8VpFqc6190GGOaBe014FDTmkbhd5r7PaKoSiQG
yTZa/baLkdJ8GWvyqiy2FgoOP9xg9L+hH3xx7YheKcBiVWnBA2cm9fwCFIFY09UV4I1NdvSmQMZN
43upnU0dWdbfO588h6qNOxICiPMFMHN7hR1SDJHgDhK3pPCGBG6xPtSIMg1aZHIbuyQdvapHHZYc
rSFUNIk7Ld6BjDV44+mD6nyvoXcgoPyoV/xql8ZeT0CCGAZqCx9k2zkpBCuHrnQhje1xXXV0M4Zi
o3P/G2GlNqq43fUlQDIVAH0gI4h7nbYazbsuTt3I0d2giK9QA97mgvwFIDwT3rU/hQW2GNLw0cHx
Q5/j9ce7gW9tGA/9EH73nvjDDb0zNiiTsYbwkTPQk7UYU+K4z1k4n5jpzo5JOkyVMbE+VF5Lgbah
Juhop86iHkjFv+qAX/1pBUito1LpZ1M4jwJDYaGArKdc9Q6u5Wm/mvykKnoecBjO0IK+asyayO1j
sTuoDA49Jm6R/tyX/S4QQEUFUkhZ/gMsfUJTDmmhHpp9QNoENzuFCsT/p/w8hTRsAZLQllHfUuQx
u9meha674VP7GTr9S7Agz0RA0ls1u2o1G1rBIHz1oQMpsn9usyARrKs5+Npu24RsOwTL2eF2ikLa
JLYowC/J9uSw5gE7Tm+4lGm6KAYlbn8z3QgMWw+xG7ZvmefBPBvIZGbKh4hihEnz8loFDuKtFojD
2Xb0GHyGFZxz3TffEHBITbhXPVReeOFPYGf5SXfg/z0Ll0SyAk+a1lNtsegI62dr7KExuFqU5yZU
1sDVINEGNT7evJx3z1Ax1hFZIOtxXBhDY4xfYrtKVKa8y/ZBzVU8Vt60RfBa+znJYd3mSlxynr34
ZL7y4gG2l/gwPAb34wAiX99aAzM50L8zbw+MjBZwU/hs2DIlOusPAygXZ1HXYunxVqoBdzBYucrv
T1DeRCPTbyNzf0ER0D04M+A93bnofYaxgd4KUC6x40NTJ+lv4Yu/oG5/XON9TB55nlx0VZiUWFK2
Ptj64K/MRh13rHNBi/tAzu2lEPiWJ/6LkhQAAM8PI1MbJmd8aGuB1YgajaIZgT9PQYYfrZC2JEAt
KGhtCgPFC/z3OuN+roJB1mxxVhsHgKAt6WmcnINeG6QOh83GsnK3+tO+g9HarqrLHXVxayLxaKOY
3ZRNfUAoz1OQYS1qZR/ZnP/ISXxUmcFuGeNHrDskiO+SmHSHd+wgORGH9gS0KDIxKn8Dr/vjMk6J
8hE0hQ84aiFniBqgF7gAdy4wpzrwzpOe4tXTv3k4g7Xs0HpbbGpVx5Kvz4UId1hzWPGOytfJJQfs
SaPFBYe1FMhzFGWQOKz3X0LXeQF/9R+BoFg8sosrCXW5D8hutGPc58EMVHPS6BPLNkY2Ih4lBxJV
BPIFIj+oPRqZJdTkP6t1YpBVx3qtsXDoAX4rcwylsgpOcuXHQpMJMgXgD5rzY9W3dcI1mZN2QaEs
KXfiDJTVM/d6P8nIHED0agia3KpIFhjybdyQqkj08sNl4Y1Re5oK8qynGo2TuanC3Po13Lnl4kFE
hhUEUuegzR5qstp7zsBudlr81+cdHPnzBi409X+BLe6D375ToPMZpUcP8xvY/epJBCFYZHVomP4x
DX2d0QbiFQvSRbA7GLAL1uyetHV3OAtYH1jVhs50Awnw3kzuNzqSqxTVAbTUbwOVAZnX7FioxcdJ
qMQGwnQHQaojfPX7NWmk++SGSNd00RkWDoa96qEErEoN6Fx3V1WXe/2IkisYS50FiF1TVjxS5sHa
SPPfTDuIOQJlYsAbuF0wQwGsdBfQzm65XpZW7pySvOYLpokaryK2Zp+dqb32dr1l/YDyDn2kXuip
qNdXUpRF3HoOAM6hh/vABOxBFnbPybLJdPBCuhYidO8hHQbA6hL5HPTivg440sozANPRxDZd6kxy
2hZ5FTmiQEwDUFGUi3lrA3RI6jGSlsB107kMjj6aww3QxjpyG/eLgwBIXZc9B8K78AU/AtLJNwM8
YsY3DL3YPV+yr5Lj1gucAFJCuF+sXlBuh5VuGbanEzKU6HT+x9F5LLeOJFH0iyoCKJgCtvSeFOW1
QUhPanhT8MDXz+FsZjH9opuPBKoyb557k1j4MWJ6K5o1+b0he2iTyzD77y0ZOIHTgpSF2EhgGsbE
WNdK7wu2eHsAXAvBMuplJm3nqMc4W/mPrRKuEW/djqlDlDMx18GiCgOqpQd43PTxGpClfMzyoeqI
BdvPQzq8zBScqxhZ4aNkJFKXzU/pazjTVhs73/3zpTMvmJQ5a9lYz5HIz0lkv0oxX9xQvIoUur3w
yefxausY6iJ9MCVvnsMuZPa4u8vco7OuDOksVDOyGTzixOvygbm7KBbeaHI7lcVXLoeAtzhGRKux
7VAyLjSgzLEIqAJ5JT7cqX92+unJ1TC7uR/dJDDoAr/ApQAVWeqsebHGWK/q2E5WWoQnOyr9TRuO
bAvJ867EbWOtFXJh57mLuKxZ6xImO8EXJPIGVYd1o6E5m091PvzGY3o2skzfZMzmPzHOHkRw/V8Z
NSZ7ANn83RbqjrTzOKuanz63Thpny7ItgXLM0O1XAczbJqf0rRxG9CxExwZ0DZkLaU9tjIab3y++
qa9eVW51fNHis3LI9stGGCx6+A9zHvYIXCgAaCkgGuWw0H13DYOILTEZcsYUWDcf8QpWdcGc/qoq
mKo6DngyB5PJRNfuzMk9pPX8zGt3s3zn10FsmKS1HPz+kOAmuVljsnVnAGF+Oz/0n6LOeS4qveuK
+RDC5GcJQqwDyD1Fh6weD7qxD1zse52k94kK2BLduirmeenIap+SKOZ2+Zuw+URFyM7iUdYgq8Em
DOtqJZVauV2zDiwJRxClO/at3NJEPaUPGKVy9anBcwFJiUilhpWH8WCR6vxb9jhXvM599hxUGTEx
j6ycdliEFjJul126Sq1DI68X0mN3iYMtJB89kFVBxVUd0r7Yz+DLug6GRW7Fb0bWfMaxeah8EFJ2
IywGOz32g73nUEQDSuQul/nNjNVr4XoG1FGIvzoTpzEAH00Tetf5aZqBYLp4GxfhrcyjHZJGvDCE
/MfCc/wejf/TTuk6TMtnZSRbw/bTdQlhtW/H9jKZ0YaztFnYzuOI7sbviB8idxK4LHVyYz6m0Tir
WrNVvo0wOyfiseY5PjtNtB2b9MLKpZ3lJo/WrbwOnr2pMaZETOD0PH1YkScYePU/ZcrXR5WKGKHy
16ySB7dPP4Ekdn7sP1lFgERW092wAA4GlIlfNm3rwlwO7byHKHjy/PRHjpwYUg3vYRWzVSWSUFI4
aVz2GAcOAbyJLkpe0WbpmfG9b8L/tJOv5qA98kdxpuXFruDrCCxEb5U+12xwQz8YXpQ9lsusj4e1
Nv2vSn45veADROYSLe42OuESavJAHOJh1N4+UNETevt7GIcb12x3A19DabofoUhBVPKPPpwyZmXj
xirarU3OAieHCdkdPI+58SYGdUhzAkqUH7zINFjy/Bxs34QMwH1WoJy32UALIWE87eEDQmBnRnO3
caf2ZDf1JUfF5/cA/umak4kRoivLZ8NjJXvlAfcjSnHGbGMDGkiW4i64k6Hj9qDqz6CG3+ivJmoE
1S3jk+PkRffYjTZ0bSsjI4/FglQKYPHDFq0+9eCpR+DnvIDPVDGOOmZgBgHgSyFdaxHpWsHFDse+
7GKm/JAUBP8yCE/93YDGDRi7LQpjUyLYTtLolzixlvRn8boQTbqaWkDGIUhZ8ZqnoAVVe9BT9c0/
fxvH5KJLOkmYrlVujsECvWTtJ/zopKdSrmP292Z1RoPb9YxpZFzzXsHFIHVHvrG3u1FSwXhPXtRu
IAAPCThrEDUVz8x04IZnzu/+8fK4Kw9aYuHPCvGqtddGFONqojVoEgxCQ5E/0a5bC7TnFaHzK6tx
nqNerXzh7Qq3PUa2wU2dXy3PXmO2Xue1869IQ8ieZLow5Ny3rvGVBOETxR6rhgKCe+SwMsLQ2rLJ
goTWPNkbQOIl1tCeW+FZSZg4f2jZn5zwDmBLzFd9G30E44ToYQ+71hzuVpockLTVIgqCg5zdD101
5XoOPLHPx44zKk+oSsW9m/LXUMTH2vCf6fXWRiKeoWOeS5M2x8jIO/VJeNk1tVyL3HrGSvZdYx/p
rH5XJgyMFHHdg8gBXjOCjabmIkq9d5RN6UUUAwTafFSNTZcFUbT0K2beaXNzk5E5t/05Tj2KaAh0
TddpjPldoxsxIXVfyX865egKRg+lX2R7HYbMM7nAy+w2mYFcWBmHUScARit7qFcmwIEZTO0iSM2L
qz1EZCuDtusD+rV+OeOspRdBbq0H6xuQce3q4HNqi79ZTexkbI6ssnslC/5a9dk5gIjqWXVadfQJ
XPvvLP7liZXWey00vy8iOH6oBdacVZtz4GEAwMAysqlGlM0mHqppYfXRfvJbnpqC5QZzsxnLAZxi
mJep7zwbE2rJNBMFKoPWItvKCNdpEV+nutoIY2bkkv9FBKLETXpC4jxkof8+S+vs6nLtN+1+8Lp+
UYf5BuSAz6SGxehE365ozK3o0H8hChsGsm2evPQ1L5ARgIw53RNxtstOGjxxwdlVMbutmMzShXXZ
uK0q92ss3V0J72yZzU81t28NURB6prQqWG0uNJ49y6bfLRPrI7bMmw89VkXebUp4mrXZbEO3HNcl
VodYMDPqaWtFHr0DYP1UQ0XmgkoshqPzwrdUzkQPpCN+5Jo03H6lAzabDg78Z/Rw8Lb4a9CN5kBx
hjjh36yNs2WlR5E5S0aNuKXQbvFP0RZl6V44dLHzcKgSuSltulIPXoAhxz7S7n0qOQRnVkXnsrk4
Bo2a7nC91q19khm4iY1NuQEq76ruJcbUghUoWfA32ddhv3Xq7HVKAA6VotKn41+abr/0h+oSJ9Am
bdjW9FT6Yg7lFW1rb7QJoPQ4P4yTmJ10tfQSnEB2TW2lnUOa2SuXOqH1kMst/y0r+h5XKHBJFxt6
w0K6A0agcxsUL9lg+puyAlJ/+J+m7l4M9tY03XXFYnPZiFdnlIC5jGfheFyWw9d0lLF3KIwWX5U8
JX5GlQYg7df2pvQ8a9M8ENaoesJ19+YV4tMw7C8cJ4A17Wc5TN9GiH4XFcXBJBoc+s3eZm6BJ0dJ
guzJSoU6N/xFTbRCXDmfFUIxSvK3cNj1GuifvoOdCAX6Vm8hAQx1dKyzCla/Esdg0Me2KnaRn9C6
hb9dkKylke/NKPqbQkTZKblMwpmXQ9M+V3DISe6905auyyL5z2P+7JgzLpF8KTPznsbul9VldPuT
A/iRHaFVmWqoAwWmRVch3i3eoYbPuRjD7F10uEdcbzrpoIE0qTa9ttdEBd5mJ9rLAbG4yZj6Cv2f
zo3jpNRvkYMhl8zN8DcB3oZUumMrr5ahoC3Cj8HEYNQnPGGx8r5Kt7oMTN/ixAYn0vLPs5HvKllR
W9A6MA0ACySMwkibpW37e09quuTpqRpYll0j+IRx/tOJaCl9mILeoQnPqC69APatjzcRFt2lYSbU
AmWbEQUurqFFcmyZvQSd6awIQMbYB4aLe8ORFLAdzCJWxTLIT42mWeDKROyQmO6SGCN2iKeKyYvc
B3Yrll7j/ctiyh4Orm/RYZ7KWvzw6R1xFX2puxuVfZBjd1FSXIoM8Dgyb25qrStHHpAJDwNd7DJC
c142dnRtVHdq8+GLFYfMr8AkcEata+lcpeDuDMpbNDLB6JriHhjxOy5S8uoqB0MK874Oz1pjyY1t
WF91Dq1hsr20eswWhbklERZ8z8PhVNcsq8+8Zsm1eG0wTtfOcHGIrGga803G1VkOzl0SslO0eczI
AZFWleVrHwX1YnSbjAISz0vt2JdpYDXDwMS0FBXTSTry0sV2HKbrBuNYEcJvJeq9i8QmlMPJLfhV
+6islmmaaUwo1W70GjDGDjCpZmUwAwPq8HJrSH0MkNuwcfaLvI62uSWNRVtUn04tN8oIN14O+jJ4
/GRlkf031DiU43mnugCnp5ml/FdwcLmJu/YNdOyMyaEZ9jtghaVw9KpwUtzMbG9uU2UvcHac9DT9
Vb76oKXI4RHaHzFRG/Qp9m54pWSqH57lZl5irlqhnSzBK3FNZ+B8Zqs2bpN+I8IuKzvgFK7kXdVU
y73v3FK7gxQy+50n2F1u+ANi4bgRkc93aH9RZ+2SIfueM+NSNOwjE5iel4/KawxTBAcmaLrZGT2P
YO/iV2oprBTY+SIV5nLGwvu46RRKwPiRpL2xtLwSS4TkYc6i/WwkjCcoT0VhsTulvkkxbN222NJU
v9Vheyw9aLg0sV4NzSJilniuRpeVG0q99VxKLIs6GGW2prDZGWX1jOaz11V5ZY60DXT4gmkVL23F
MBNwZipTLMeTdyv6ZK8lDFuUkmqdB87Cb6gbgxDCanaw0TjmuQxdytX+4IN6CIBrZkysju3rt0Hp
7RSYa6OR95JIBN3pnySbTkZj1Ou8788+1rExseTabO2P2ivWuEeJDIgn6tso2EvffAGgGx9/qd/c
yN+SVu1yi1qa7J8teZ7pxooy/Mht023AySOsuPC1bo+poUn5n362QMkFoRgIlZCOfvsOcxFjKifH
AhzDjc2nQLh45lOoo/lhTDDoWwsetdb6bTXaksNGUazSvBNONH1qUjedgvvZkMG/qQ8wHFhcm9rN
oS1V0h9I07oKh7j6ONZP+cMe1+GrlIwCuIfwtlROubVr4+BGEBmeab4YBSkFjxhVGiLCq75rhqKL
chqORlziM7HzIx7+d+m4jLPbbFsH/CsrD+1pCDY6s9MV9eWvxWkDHhGmiLoDmVlRae2Tckz3RWti
4g+6/j0ewJY8oj0XrpWA5kzWbmKS5/dUF25V7eJpqpezz/jKMwlllPam86Jr4qrV3PivarLuvacH
zJD2v9yd6ocCe9Qtw8Km/tCz9xbVvcEGOH8Rud17yrLQRdsCBpLSkbGBh1iDG6PtZaErkJM2WBA5
+TWICTuGVb3H9M7Ee4X8m7N9xFbzpaaURdfxX3US/TkC4LfmwnZp41JtvVB33NqieJdC38n3dtbF
pJ4Ni3SVYmxIEaMAku306bKONQ05UnJMmQvGSC9V6jp4wt33qmaP62CPz4nIX/jzd4VPrHSidR9j
IuBo89n2R4U8fGSde+hmBnGQ7XtlVef/m/1Nsz+mYvxJOnGYQsDXsvgRvhKrprPuZTjywmYr4ona
JXDuCjeSDeVs75vBpZOJYSla51snmB+acfordQl/YXG/1n78YnXswk2i8BX29xp0zn/W7PyI1Hst
I/WZgiVlFKdmBwxHV14lHPTx8F3VDFaMlt4jq5ONSzQlWnK5zfPs1jAWqiRbTdP5J6jkKU9x9Mp8
JQv5SWv24wlxktJbSpW8BzVwiZd95yjZD0f5W2OQrjIX6jWhB5nx9HvzTP01YMAc9d2xmwObUW4C
jlr36upMI1JoePDUtJGjGJAACUcxcnIO6kq9mkKuXLY8T5lzzi33X9Z375YzuKvJsr4EXItApeVa
ri4hTpZmmD8ap1s1I4avSYCvOEaLBWVABELPitJ2HT6Ox5H/+KDyXZg9OMCEGDnR1M+2RZ9RlPKg
44yBVCZ/YqUwvkaWveoz/AtpA3mOYMDEByI/xHhV0MvGLAvPod5Zdq/RzsUTNp+1BHcBYT90Wher
Vg0YN1vnakzuAqL0Y6gb/L30VG3ZfiCUf/hjdJxkEW+Uy41gud1qrG28s83VjS+iim+OL59sXDDJ
DJwIKi5G51yKeefgV8SUemyNAXZDMaEG1UCqb8dPp51e+iR6cqtonfhy3+n+n1/017ogkmzGQFy5
u8yijnCVNjZjwhioSvZKlJ/VbN6zyv5rpPmCWvPtQ3KNDsob7MBPLYKaHiaQQDD47OjS/trYO+UI
qoy39E2F1TEircA3xr2QcbrwCqaIrkDkDxuBnQujbs192Xl8bRGYZWdyTToNeG2aoAV4AXj8AOlI
Xse2REEgICNbQMKlnODBK49mvZRenS4yTFxED52o7DYNN0TbuFetylNOssSaAUyHyUMTM6N9uua2
vc6ZfTAc/T5FADDgDEDh6T6dI2JjrE9Z0YSaLedjEb8nGb1HlLSfyNyfcpop1YtXw3pk/qhr75g/
Fci6iQy4bqp826qRIVn0ZPl0byF49xh5h76YX4GE/uunctVAhrSh92OU6tSF3b4sEDIHY9/N+FRa
Y9p4gudCPXZIFi6XekWSyELlKShK4V1U1L1YQXYejfhuhN0bI/KNFRvfRVdsMgJu1m0w/0uNdOd2
dD9sY2eOasZXPynWRts+q0ps/HIg4KD5MxVm9MhX1cKq8/9MLtPIQeowtY2nUO3mznnNCBJxBrWU
ptgFvX3ASrLhXV6x0PHbRdbKTXRAV+Nr1MRiTWbRrwzXeVUEX7VEqGLTbd+drviJZElaSVJ+aavF
OhRrjoE6Rw6v5t9yNF4EjrCWz7hjbPFAipxr3kXTSuIeNhKVXebEe2m79C2OPLwnob6LDsUroYwI
W32vMyhFv/p1LeuaEguSAjTwZM3buS+PIMkEDSlmclAvdpSGZPUkeyeL+qXWaUoeU7T3k2jkpdXh
YWxKZhtd99rZzrubo2KxH3PZGT42bBWmzHnSX2pzFqtx6Uk9vPhxQ5B/Y3xQ5Vo8YtmSP7bEKENf
PsJU1CEPeEdK1CJokFYU/uOFW8QUbsmhDtQ6Km1A80gA9ztPXZT/ZDXoDDriXbCVBQQJ7Cpk4a1l
6haNdUyWeZ3rgwXLeSD6h0imhApa0Kau07rfdugrJWGTC76HeD0z7x509wKCelQCgKzNgzcjwlGM
iu6MHggNym0apNmKSh4pOocZc+eKDbI5dqxmBOgfx82EmE+KlrUHYHkeMJTFA7EeyVycXEu+GgOg
Uec1v32Nu2esrqYzfJhF+2rj/FK1WjIMvZaO8am6aRe5xjYLTcwg5ocw453MyqtrjueksPFCZf+G
OY1O+ZCGPOzirZMdLt8BD978rES1y7JO8o0BwOJR+WttxUyifRmZsFVJeOgUzaSbfwY+kKeO8q8U
KJ/9SN5Hk8tDwWFHD8BPbOfvdgz954Ucu55pvQIXnhKbFdP2oBl1ZmG8ra2A0llvvb7KT6Ov6rUH
4koow2oyonNVEMjgqd7hWdInvGzbpATVHHz1anjjbRD+uxrcL2/Q8WaI+73LCMtOq23lJB/MBbko
8uo+l+XN8tJfFfLrzjUGU784ddJHcsAe0CYVES8FFXxkEgaUVQPIS7518+xFjTNeYttaTNm0byfz
px3CixUzuWpKu+UF5HWQqMx9HdyBJkhCxTQGVDIMxTHHLLEwXJbCpTYaQkbOopqrf71l7D1/WhFU
+jbX7dl1qeDtPJ+BDPxfz88vU4k9zyDbeY6SZ9/JbnJ8oEU+tag0/4re3JlzMTzor6vRZvfx/6R0
vI1gk+ExXnBP8afpqugyPvxs+poeQ0Qrf7VEEi+V0NuYKXpuYhifeDUAHKlwOgMu3obAlY//bt3w
1kdwSTy7bK0/0Duv+bo2xRwSTCIwQkXeA/ZQ1XXEcrUImAUsUxSUNLJuxBa9Usy9DZbxY4hH19bb
5MEmyVuaQz/0E0dy8oxL/MpGOOfcdAQ+jBkdPPLRiCrsnm27+POc/FvbBCtIy9yPs3unKPfW3lRe
9QAgJdxp5Tt4yfvW/MGReY1bCvC+0mT7jD7/PGFwXw+XkaBGFAZI28wBHtXez6gDSJTEoXFPRkQ7
7yuwi31J316J+OqM/iUcvU1WGT9+Gz8ZD7p48FbV/JhcKxOETMtnNlisZ9s7zhDeglNjLowzCthO
2uP3QFSCMSWnPvK/3NQDfemfyoxAe1uX7apLhqttk0bQPAa7jA/wlMQ7gXOGEfN1kiFUmNPcU6Rk
rMMhu8TD13xu5CVPH0zmaNTneNYXkRT1xmfu52ERvE6m+0SVzX3ISVukDNgyQ9JoBRgdpuATw2K5
76VmBTq1wquu1HUMc4bMVXfJcf1xasxvbRSrlWnDzaaV+i+zYR/F+Ess3ibP1QsbUTnw+uHkcfY3
STSsGhMt1bO6T4aNy6AkSsFE5aUm0gPEO/z9tq6qVdDGay8nuWOCd7E5++ZEkn71uG8CuQqJnPAd
sW9N7PSoIKcstU/K+cTTT9gJex+mJNk2sljJsPlywvlmZdkunOLLlKszUuAmyn+NqmA6Ot54G57r
qN+YZfLkM4bOrfBguuG+H/D6zbRKdBLWCcvSZWQMsRKjBLzR+Ys9ZC8W6pYXi+9U+szVXPs2h9Pd
bbEsd5mXnJuYeWmXYguGt9OBdW+zmUS1XlRLopG/E6/tnvKUX663ENAdc3jySgQ3W9XVc80G7800
EG6T1cfBzrclDnGOi+ko/BCBuaEICPpl7eJVSpdIKswnJSCbJw/tZAfr2QCe6sZ5GVq4QHCL3iMj
u/eBfy8dtcxIWSvq8s9g6rCoE+N96GNWyBErqFX1VOOC7glR5AiMbhnt7YL0z1dDcHLS+Dxwzl1k
R+fem4D1fHmaaj7NjEvTyIJNM+pz2OOlHj2C27Lx4ju8O6ieC0DYbecP55II0cjyeDk556QUv25t
wpiGnE72maH4E0FCx6LFHUwvVuYYNplyNCByWiQ7GXLqOZ69z1u19KKQdBo1cyaChoh0m7T6zXGz
Hm+OhxfVuY4eW7lgou5B3u28bLjxN9lOFfTgrC3iNInkRuGJOStNJjLYWZhpBGzwnUhYGOCGE994
Mn1Xb6XJh3WbZkMphBpAXzboKzfhkx0ZWzHHJYQkUeX+LFcNFQucxkkT/ePHZBwGbCRzopPWSJ7a
78GicCWY3osI2hVWdXIJuPMxVnlPddbc4kiVRCEOnzyRr1PU7uyhOT7u+3Em0TvpXnKOlrpp3/qA
WWU3TeEaMgFjjWO+CwK6lug3ggFd4+9czYe2XcA9sMYYfdn3M2YK1bhn9jnyaOF/osDcWpmP1Cn/
eZZ6JUz0ZgjAMjmRSp9/WUVz4Eja0u5uvZENQjyhndl/N3G/Vqn7RhLOZ/FQAWUSn4bmIcmmA2EM
5MwpGv/Kqi6QX79kTvLfmgA4Gz19JTLYx3XyEfrlXybmL+1gUHR47leukfxkj6KmzeH6Re3VyzgE
x/Z8D8kof4wo03wdh+qYZP2Jr/VNMGYKTIWPxzMJ+3gcKjHOO32xQudNls4Gl9EhtPWmkMZ6cucT
Q0PMZsnGh/KdifpKWZa6iMx4k8fzxqy9iaDPCJHaI5NOrudseBsTTNZNtyXj9zY4zrFsRzAxr24Q
OMhAREwYqIUxk8uzgKNb1sW8Bl14mpSzR5r+GiookjDcPogNWkBG6MNPTpRZNbvPtcNSZ18RQNdl
t8A2X7LePU+Vi7JuvKmx/m92h6fKnL4gyjeDI09VN+wihLHAYQ5bJfXBL8YPC3esGXCtwbAjEdV3
0YZnOKh0NcLpBiYIba5uJgLmlJF+hLZ9neJwLfAGzp1xfuhHiarv8Oh7f8iZbU7u0e94GXCVEvPl
xWeijEF09HlM1BmVsFySLfmXhvG1or6iFvikYeN1uaYu4aFhvPbT5ITgj+BDLu44jP+Zk30z/ZrM
B8t+xv52V2ZODVfsGqkPSTI8kwgfL7vUHqHR0qe0qvdaAakSMXP2QhMO1oWFThjY83H+OXPxXJT9
BUSVJmOq9z0oNSF7auGEMW4wX5iLNE1/iYQgDs/Xv7UnblOvnv2WGODIZPpXY4WZvZTIDYKE0vql
s9TWIkGCKLGNJx/HizLNdazQCNqQwARCFizST3AbACN3fUZV4dnLZPAJOMVrluXhkkwCNjoQNRjE
4dVzAn8jsuIDieyEnfMaMiIclV5CDEIDhlRrmYrhmGEZ10UiizuRr4cIHs0KsOo0IXGiheez3iy3
oYjHHe/TO6TStGJ2+DPV3rVpvPss6WHtFoeOFW3cjJShcjxpHLrVDInaBzWUu2mR+1Fnt0FFz3MQ
U5lGEeglHo2BrD8GfvJmu/rTZCJBDBzFQYuFpQLKjBP9Vls+bYZZQQKH7DgMmPzOyUfhlF95F+CO
ZO4R9ftK9fz1i/CbH+W7cKZvP4+YHMprXAx0tTgoyPXGEdH+S2e6YdXcqhkErmS4Xnrq3Zx9e5cY
eDIn459UpCwSY+6vyAj1VuRRbsq6xdoy00YFWeSgyxbPA3PTVZ/m//W4ZwEdacl4eHxs+Pbb2Mfm
pkts/PB++Ttp+NwmjVZqCGHevYMp/UMhsJpl/pnp4NWxSMaaGSHIpjrFYb5UGEn2yu6PKgh7ZlcI
Kb7j2mtCTTGlWy/FDI+kxM2cY0ar/r0evPemiJBeEIgqwkYq5GRfNDa1lNopazg3vsv5V+A390FD
GhXde224u9AwiIvCYFNM4N3V3iFW8Djo/j/bA8jkmCHpcXh4AqrxJYae9tvoy6bjWBEQMB3ZtRYs
DKRgkl1BezmCUsFeCYOs6TSidJhyIhm1zmB+wm5VWe68GGtLXCaV/YSG+ohzr1s5s/+TQxTiN7+4
TbW2FA4bZHRf8GB7JA8GNSp1tLYjha7A/iZhfPWxtfXI4JKRU68zj8CyJPCP6EDrpjQ+CIbaOwQP
l8W8qXLMd33vLeao2w8NeYwOtu5pogYQgdy3IjpYrCHsJoJHI9tZE2uFHqUAA9qvdixxzIqM/7Mi
U4XmLzS6admN0cG0qdUNWW+b3vkzQ4zcQOYRUm071I/PsMsNE1dN+eSa4pzm3LOKBCe3uxVEinRR
SQ5VAgeaufeSLKiWvKZHQLduGZIUVUvMZ71v0M6jmvAR6a3MJDjxrO7jNs0ZcaNu2YbgMkEkdCfj
y8CEufTkFC1E2MQs7ImOrPXjscop2cbkxN7FYhkg/Fgl4npXe8Tqum/5xCZB5b+TrfjXTWIzxu1T
mfcvZmsd8EK9EXj2nZh0cSnEVpo6nCMaV57P3QPmcQm6oIGSqwHErasiwDcr7W6pvem1Blloggfz
1V8Da6RICB/OaqIwsjbfD321q7D1w4UwHQubz8jLnzNiRPLMOroYzhYVFgdhTEdyGJ6rrmKfU2o/
qSjbBt68j1P5AvD0iJxSP74WX1FIjTwWcL9Ny01WyK01jOsqxKxTx8ZZVhZta/xdsdIIqbC/DblJ
4kXG667TW2sypTe1/BoT/eQT+Yu82ixpx3ZJbSEBM/yN/fi9rrM79Mi+GUmXRDct5opbSVgEKZTj
vZTJC7sV113jtsjW7UW0zt23MEl7mC1l3edMsqJXp4wulKuovrX3XqIcr7DHQlCOL2YMQo426VuV
Bt9Dm50opc0hW4YPuMor23Pe6Xenp9EtmGxLDvFc/cnRh/e3/asnvE3r6p85s+iXwLF7tbGbeT8w
y8umaROV7mGw9CqS/pLedO1XE/tL5pRuSE7fZsMdDgKwTh7mIH+GszPa6iuuopwxY3Umtzaix8X6
PPaCSsP/LUX/rxjdjxYQbNk4zYaM2f9sVRwaL13LsCqxL4y/VTRgo8eozczyBOl1zJR9NNLoD17p
VBXJjXUnxaJqnQUWzR3enhJq1XDQIObD1OWrsDDxkAYPX+eK3uyNRRmXKSrwuiXqJ9T95xBG66IB
UY/yNVO6HYm/dUf+claQMaEe0dXOJu3iPaAzJ/+8myr/Pj1ytGA7AbTp3LMZVL8ex68wYMrXzvYt
mHhVqOv/0d6Tw4yDNo/jTVV4INZTsRBNdhOPplj4D16mzFbYA97TMr2amCcWYUu7GMqaUsAL/1P/
4+w8dhxXgiz6K4PZE6A3W4mSKJXK+9oQ1Y7ee379HPaqHqcoAr1p4DX6kWKSGZkZceNcEINIFuUP
V4HvMcb3LrtjxTQftQ5/T038Rdfaplbyc0IeMiUiyahCNHJAfh5uUTSxXRc6ga6MHGw0bexWc7Da
4TrwgwMACGMjBvqdJ3CC0seC5YyvXxg1B7n9fRcmb8ng0SNP//y20rV9PrinIBJDm/8gC9vkUOmJ
8G46SS00SGJBkx5YGiPieS+z+Gc3TSY4A/E8h3rnueVJcxt81cJdW8rH0aUjWiEr3Wf6Z+N6V9HY
tHst7K5UAbmNBNeLw/9LX4Kmi4BAxAMKCd9NrqTC/QwLK9hUKNe8Vr3r655lTUXL6YvPTd+8p568
R5WMPNMQN72EPIOW3092jfVecH3eS+7olRrspaj8ELrI7hSo94jsbQrJCEmpxFZ6u6uG/G0IGvjd
uvSU1eynG+VPmCq/Ybc8UgIHZmlKBZkMuv4jg7oppBEn0WUQyN2THIbgnbTXPCjpWEgI5zBBTtbY
I+cw/XgfhshsKaVC848gV7nWraIo16ORP7muiDBG1unapXi2Iet2TH3vKTato6wYD0PCLIyz6C6u
vce+6fH8oCXVSIQnzxipo0XsUCk5hN6j3NKEGvgjlb3+J5gqgVNjWmypaaMdoKMgquSPqaG6sfSp
stvtVDf/iQYYcwI4tkVlvVZwRnqxmcDJnRPT6gH5khoWu2DSLehPMvF2tMr3KkZ35YriR5JwUKin
wn8s3eW55eQuTQumLv0uLZ2y5cBQhOzm6Av7UarqK6x2MMKVq211s3yjKk3+V6OXrUqiF5ITOgGm
f4wL2gV1n1SIUSSPETISqlRIcDmOi1QhdkFGkc0wA3pRw7y1JVCLe4tvXfMKemiKcT9Qo7BN1uxt
1fjKaaiDJ3QWL75anUmHcLbWhzuyOTdsAjw6ZYubCukzwh7tMwqhPZYtJHBXPFeV9VMlseckBVwT
Ue7JMJPzR/jfM+tKeI0YB/stC2umq5+hV5AvC+iHFwYkyKMPlMaykPGSZZUUib02Qj3DiGGQ6a9W
WwMw0cU3Ir5tpdXPpBr0nZiTgQ6pIgAyeaAxLN/UEgct1K8TaNL/BeQX6Y+A5KEUunPdq+bPVtPf
fZ06v97TNVOWArg9iW3myA61eEtF74a9IrX9Tr2PYjbHnRs+JhUeTkhM3ky5H/aGNzgThiZ0u/dB
R6BJ5QGzD+i9bbEH4PzSNcVzWmhXHRx9Wew/K3FEe8G+DaHgz1rj1+SCek6ShOay6qFugx+timYH
4mYNPIiDVCw36MpJ9ft+dIqlhA1T7Z/KdlI90XrA4syBXSSpFd4NQ/SzpAN8xaXlf//nG68nw5o5
srlSgio6D0MnD4Zz76Hcs8z7aOh3/3b5maXqWPX06QxBSNMULJLuSaE6ZJTPly/+vaOiYc0c2MI6
FBtlihRtCwuga18KWu4vX3rBGcmcOSNho0qnKrt0J9c5gI9gCOtflpqgWG9WBn7pDjNzpAK+n48t
UuBY7avc27U+iU4O5E//7QFmlkhmQftrh4TY0Yl32h9gDpuKjZo7vly+vrQw+Ob0XF+s9Wrfakqv
M30nfZvQE8dkF9qchJ7VctdvpW1mC3Ttr4yVNBmDfWMkZM48kWgyjaWx4Gbuc7MzT9UBWQzAJdAB
W3NDWpgur8Pl51owRTJnpki915SCKOYBmVCOQfpz5v5hcVmxRFowDQON9N9BQxbgeyoiAse8JpuC
aeB4LG/Hq9opbP1WfhNO42//ZByTf3OqMmeTm3NhLxLzgHvqbKiy32Xv7mNr5aWoS1/wbG5LiHij
MbYCpxeZ3KoAVrXwDTQWRflCz4K4xcbgceiruyRC8qj49w0rESpfIDyB+KNGxqxH6bs41lcD/co4
jjxqVm3cwNRkR9z3dqWk10Gi3phkubIkQPo+5iXrSOxtG7kqEUuI0qaom4MctxgqRx0kSJSFnqE9
l5V+nRjWQZABGTTIOihF0ocIzGer9NSTVYukjJo+o0qzAwPPntE0Vmxsl0ZlFpTInFUqvdCeM21r
6fzYWya6Ov9NVI7/9IUas9Dk6TIrT5ehIeulW/w07pNQO2fZ+G8TwJjFpTJLMS12aY+sMv0hySkJ
ZMaTNJj7y79+IWwYs7hUxynS7DoNHQ60cHxaEh4rZnbSwsgb099/iUijHBZ+aSaho9zqKMc22q17
0LfhXtimjnRfa3vcdw5qssmcy48iL8QKYxaVspoNeii2oZMmnM+ysD5TAwph8VQ7iS6pjdorT1nm
3amWwZGRI77cFrRHgJfLs0e5qA+tKzlsnmwxI/PhZg/DGL4AF/ztpajN1QpRWJ62v9UO6Q4Y0PPl
nz2N9DexVJsNU+yXXlUnmFZmCvz9HmUbzUQa52PSQ5hlXb6J9L2HpKHNxkYNQLZbbIccgTahXkUs
IO7N/p5Huarrn6JBagqdYCT9Y2Q1ZnE7drV0GDq+K/Gk+LZUOtlfC+nxyrf9H/AzLdhJf5AEbzmy
rgXA7wfSmAXzAYJlWypN4KQYOnvybyO/uTx401T75g0Zs7CNKtDtK7Z6TqAPP80BWVhc4xCF5h+l
iD1yjlNS4R+n+yyIdwpyLmSzoeN64NI5t6ioWay02V1+lL8W1N89yywcZp3qyhF6SIcEu2IeRG0v
7ianXMAYIFft/MX4M/6hqsip5E7ecERfea6FYKDPoqRZC1Kkagkgs5zjiPhDq2DODfsRU4XLT7Yw
jfRZnExELWlNCsoOGXZwUbXtjQCQTSDaXfpMTcRfm0nT5/TNCOrTD/gS1ooysTKcwTw8ED/SMj5l
xR+jeG0iVO9udt8LL5GHGzfeXahGaxKXbbzy7paGcBYojArNCThF6rfpva4/N/hTqJ8w2Femz9IA
ziKE1IqNQFo7dDRR+kHN/BQV0OfDMLjjCEJ+VevGleAwXfG7EZzFhggEWklljDit1VcC/LjCgCmO
l8flL2FpnGZxIEZbxb4DzlZbW7aQ0njTIYXXb1V6kS/fYWmzrc8jQqYrg55XoWM+t/th5zn+ltaJ
HY5WiP1tOkl3xspYTWPy3VjN4oFmmLU0dGrgDHCdquQ9CVYm5DTxvrvwLBAIphtbquoGDj4717QQ
7VNfoTneUH95A6VZL7Y+wD8hjOweLg/awlvXZhFg0AMSw4ofOk0z0IcgoScubmVpbcVZuvxs/iNS
bSMpQd1ATlrOPugkTpvj5V8uKQtvQZvN+aTPVbWJyoiLp7gsDRTJWq+lO1ZhESiU0NZb5TSOwU0b
DtUu75SruDAes3akV7k8UO44qopnbXGEGyb4Fv+3qv/IQV8nBmyzAT3riNo2VpGJ+qaE+s/9pUaS
thlyuMc94MFQMj/jTmY3bZIMtsJ4b6rKh2jhx5GIhROQWK5C5QWn6Ps0zeNtHlj7VjM+64yMaUcL
bxiS3PaRLjST2VCQPeo6jRRQNjs9vsWESKUdGO8Ivwl/1IJ535nozS2NPgh0YTiUiCkF0MSJXXAA
2XCgenDOLKp9gwmYTAEoHquI+MCJ+G31u040ssNi9rMBAuWq43WVwJyRVKpkaTNO3rGYWdERt4HJ
quJtU6NlDV9Nr/tZxBJptLx/E2AY2ZJp9Fty+Q89tWWEA5C/yM9OYjaqFQZNCGVAX01mqGzlXBOJ
mPUMkfejwPO9SJGWNeNbX5U0XOuvQWjcwmsiOxW3O7kWf0iBe8xaEcIoO/eqNR5w7dsZHhpDwxt/
peiMGpE1xBf3YQzfuGuGx8qCmR8kz1nLXdH251stFPaGQd47sm5SOcn2VqHQZqn7Zwr8V0JSf8YV
zmNVSVt5iJ+ugWa7LIdqJWJLS9/8PJASHJQRPorDgGhvgSPhq827phVmI5zSGzx8sCEf7y7PgoWA
oc3CqhAqjS7S9uToOXgEDFDHDqBrfk8yfCur1d4EZWnG95dvtnR40GYRtpUoalqm6TkanJ+t6Jq8
SvPYKBNht63/DLmpOiPGPST/aaNJaPqVso/IKx3XiN/atAdFQZOWYK2E4aWRnoVhMJqjOniMtOmP
NE1Z1k0iq+gt/WElHC9u0GfxODG1TDAqBaEULaJFlV1j+Y4tWY1OWuL8Arl4SjRvYLndJgjJLg/z
ws5WncVkJOsUvMEeIFILngIKDaMI/99yH6NgUl5LGmR0CvOXb7b0uaqzEC3BIOrqyWZ+KkPsk3Ib
25Tn7B4qLaumbPe/451guyu3W9gGqLOYPfpRTCMazyZ6AholU9oYuDLLnO+obvX/eJPZniytFCMP
ihw/WQTYBY3aeQehT+9tqfvxj6M2fZJf9pth2yMPox7nqIfsJuCQ3m98G9qTTb35WJ6MyC5P+cFc
eaCl71CdxRQUhGPde1LiuBiklAdJ3dXlCeZuldLm1jlG60KOfr78bAvLqqr899FSRbGkSFAYvWF4
spBlwPlaeY6FaKXO4gedPEOPORCV3SONu9fBITkqO8wT1qbr0syZB4Q2CiHSQFumocYWX6CW13b6
SEv+Hv7MXr8S7cgWWFM36bO7uzxa0vTbv9myqbMQofJ9qZHKM6Vn4af6O9glW7gT2+RXc/fPG05l
FhKY84YlkIdz+uoArILu+8u/fiGCKrPJ75pWZkTZlMcq7gL5tUxh275dvvTSdlyZTXXPworBL0YC
S6PsPCt1Qs29jvzwEIUPHS4Qk2DfG1+Jm5tmfK0DqMdtug9EebPyA6Y38M2bUWZhoEgCs3M1xUM2
S1FaCa7MFEvuUGbFl3Y+Kd46bHdNY+4G833llgvhTZmHhVCxhBTIC/n+6CU/qjv4xVvrU7uWDo2t
78sD2NPdP6ZW/u6Lv8Qgs/UiseoFVmNNP0lYfY3Yga48yDRjvhu7WRCgV1hSjCISDsotQI6/awKF
tT2deFfm2sxZGqxZNJALqrGJGKNGwDlYblDUI5cqY4CC8BFRSOyH1HeySZgxKeLouuvh7Rfi+xj3
WPD9xK9wZR+xEPGUWdiA6yZhwc3DGkNHjVanhSRaG8ilh5yFh5rm+AIDCuFgfpCuhEClnyDyoVqX
YptHo/VUO+j7/IDtm7Fyz4UoK8+DhdircZZzy0oQd71k2NS0doL+pqBbHWIV8Xexs2j9XflUpk/i
m09FnsWQMgGr3g9wxYIX0LXxxt8GO2Fbb2pzO+7gVK7uHZZCrTyLKH0Ulq7fcidkOOYhcOh+sqNz
+UJueLN+m4WYKM/CRtZIHrnY2HfiML0RDMDJOjVqQ1kpmi4+xSxGgK5v6CPNfTLw417eFQf3Sd+M
f8cKAvPKJ72Udpenb/1LcPDDCvFm25PABmp3BPrsuAflHN+RcR9eDACzL3q5gYZsZwdr2+3TT8w7
8DDcwHbha1xbkRdmljwLI0rsKi76EM8RaHTDyFUbgpXPbunKs+ARZYap0r1A3o1G7ZhfLD+ufM9L
738WDYrWknBY4crsG+XN8EfbV9N3hgHnSd0nj4ya/c8LuzwLD+IoJIlocTM4yrbXP7o4qqw8x8II
/U02f/kCUGGHltVxae12oIya75Fo0zSY79qdtk0/xt/Bo/F0+V4LEUeahQA/tGqSqtxKPGl7xQkO
9U7d4xSxtq9bepTZxEf8r9etR3a3tGN505+jE4r9YaOf1Udxj97uQK5jtSgzfUHfxLO/h98v40Z3
nxHR3+I5oJ4xUN9DwMM3e0eL+y6xC0zAj5cHbfrx391nHgfitkoFXeKhJgtqZPey5t9C0NmWHCt0
WE+Xb7OwAP3dnn15nDGgb8NqKLUaSr3TFYOOiRrWZLWtxnLl/SzMmL+ChC+3yBqFxvUu8J1c/lVa
AJe7D81a2+UsXXw20WVee1VXmJAUtAkV8UuTK5h9ZGuzZOltz2Y7phUxKUTW/mqHjG0X771rqEAn
NjoO+MUVicHS9zub5UYn+qZs8gwgUWw6Ts+64V5ffr0LU0+cLfZ1ZzSAz/j9QBBPRr1LIIQkALt7
DS+7mwZ9pkij9OV7LbwKcT7N/UHFkml6FQhDDdXJpy52d2U6LF18NsebfMRtewwgCAe/hIQGIKcM
45UfviSNEWdrOpUNZRA7Rkl/9m5Gu9pUv62b6l14HvZsHhypti+P0MJkE6eH+zIT3NH0aA2l7igp
v9qpQdBnafePWbASaJc2D+L0hX25QV7WCh04hXCgEexD0AAPmzUaVd9DrKwNNNWr96ob/wIrYzdR
utWN9FgM8eflp1u8+2w5T3SaCiiLIwdFWHKClHzKrmEJbAHddbfri+LSNz3N1S8Pabp9NsgCtwkT
DNJN7Rqcl2vz5MccKaufor3LcseQkWtffrDpA/4mFIuzIODHVTvW6AwPwGsOGq0WYUjyX97HYWvj
0AV49V8/xFkkgHEzkJmCFNI14Cnlvs9sCyyrMoD7HUSnShPR9tTsI0yED6kAjEk7Z1ykiKaNNXHJ
wlvE6eu/w+sJTWGJXe0e1IP6R931DiSrP8VbdpzkaKWy9qjT2/r/g6pbs2iB1ijQRHS2h+il2037
XGEboMc+w3y1B5LjK+/u7ybju/vMAkdUKjWkgtY91HsouAfwpWBu0dnBp8O04m08gai2DkhdSbyv
bXi+/2B0axZPGqTIbplwTzfH39C9E807bYSELbxWuOvIK0v398uGbs2iidLlyLy9no27cav7n0Nw
e/lzX7ruLIi4cU+nbIjjUipaAioyXoulSyvv/fs4rluzGAGGysNea7p4BYZF3/c91SA6GS//9MWP
d/ravsSGvJFkqjxMVZqUyrO6pTFuTyZnPPa7qcK7mtabfu53X9UsJIRR6Ja4ZwsH8K12fpfcY/+7
6fb9ztvqr6BT1p5n6T6zgOAhcJXFgPu0e/FPc1Nss61FRDWGDa2PFIrWEu8Lqkp9LtbFEj7KO6+l
LHWP0Ly11W1zjcLkxj0Od/2JvhTrMGlE9Zv2feVVTUP1zRCaswDgomhOpbTzHZwOdio5JPdYn+il
3nv7NXXZwpdszuY+dXBcDQseSpJlqDUWJVlv7Zw+vYHvfv5sjuu4U7dKhDhYPWCqu08ODW9f29aH
yrk8QAtBZK7XhY+JJbzbBk5ZpFem321Dn55QWLu1cs7z36AY/u0+s+meYphG8wASLKCKW6N8mjoC
65K9aLvPXXcbFitin6W5ORfuphb6i97gRsmLeUC261hb5SDce9tyi4f9yoxZGrVZAEiFUK0gPvkO
JDYyg7ChpM+s0jY4L25wtgv8fwuS5iwAeLGgN2ku+I5awBIQqr0khfblF7I4ULNJH8pD6spKGDjx
kZP/h7+PQM1v5P3fkbKhCFy+z8LsmItg4a5VWauRafI1POorvDxWN9Tfb3Rxh52FYT3QFbUGEx0D
MCLPHdwLiBLA0m0yfNVe6kPnKEf5Ax/BlePB0rPMZrrs00sGMMx3xARSC+eEax80xT8O1GyqY94Z
k5KrCSPtto9/x7SlXX4DC4vhXPxa+4jSsENHkq9Lt7paX2dY/ITmmlxo6fKzmY1c2wwKq/HhwYTX
ecn+WGgd2cxX9h/SQgSfizcpADaV4ZKFNzt4fmPIOpHSIhR37HUC12BfXv+kE+sT2AV9dGN65WfZ
yrl26X3PprlYBHKpYzHkiM1Dmb1m/a/Lb2ShlKobs3k9qF5XA2jFJQTP9x2lE5gFeBCE9ehui4x+
hlQwHzE48iAw5c3GioqVcL9QEEN4/985k2m9buUTmlYxweFalYJHXtPSwyR/crB+NaA310J+wPTX
CQ0astvOpCMMFFs0gRL6dVXDwmudyz4bNy31fOpJ6LbSngbnnalsVLuxVZIe2BhdHuhpYn6zfM6l
n3gyZV1ecZPQxa4+1zBCNrZ4CaGVwC1PXnmdC3ForvuklU9tjVJHiacl2yh9NCGT+cYbNfLLT/H9
UVTXZ5EhbaHLy6UGTlgKlGMAcQsnFB8VFmLTjSH4165RllObe0g3Z2xfvumCzkbXZxt/LypTN1MC
7pr64d6wvEc0WDn2t4G591u/ZL+LzZZuVjucaQ+qGH4wDGdVwh+mEsKjymzMuwKncEN8/MefNM3T
L/tuK6VPB9OCwPF669hOaWq0oQkUAghXyvhRh+mxFfS9PORbo4n+iDpzyo29dDP4YCdGpYTmkZ7p
98xXQuvSm5821F9+EC3d+LnK/CBXhuni9sqNm1t4X7qY2fbx3eXHnp7uu494FoU8oxuSIGOL5vfF
sfVBtPgG0NXLF1+I3vosEpVyjtgwygKnqcxXHAb3OYScWMpWVsylCTgLN64fFpIrQUiPy6ljX67P
mhEnmzQ038feetNG/+nycyx9rnMRKcZgYWNNMvIaSiMu3lvPqQ6Y723xm9oBmOtftG1+WKsGLLwT
bbb1SDxdEMzG8JwO0+4hfVdoz115kIXAOFeUWojw8dJgAwulWtjhuHmW+/ClirxnYFkvY4+Bn4Bh
977EKKsH3AeR9eHyrZXps/3mS5s3nNSWicBXZ1vbAduFAWBZGFwXN1hZ3VZycqvHRbgDNf/gqv4T
2IjY7lrZTqvsHMSeaAdFdVfgVW5rsmvRde579zieuxOjKjyD/ntXMeKiyX3kQ/Aw4ijE5thgGrqB
gNvyx4A/SK07IWZQp0ZJ8d8xleusSwUWRwotl59xaTvx/9pdsHXtxJItNVS+7De2hiQSxTLctlpJ
Tz9tytuhwG4xqfYVtAEVzza9HFZmw9JXM/39l3DhwvEJq5bDqIQfg+9egb5ceyx54dXNIpHgpnqc
jgV74WN9TO5Zh7bpi7TFx52Mk7zygSyksPW59lJJLDmhcu87pbojubJ3j965NjbSobPp2LkXbOV9
5TUtPc8sLqVGY3k9qgVUVNI+uIp2+rF60xFQlQfPHv/1LrPwpGFKGKqaRtEIn4thm9Mbmx2UGxxx
0k90h06ztu1aeJy5nFKDXtHHosgm9rm23UNzSK7Lq3wXPsAR+tegNFdRihg7d1D8aFQW6fIMP3p5
ZR+8NGnmikm4SGantHSiCXQwSr2vIKsu841eWg/ykOzD1IcBK/0QK/0zQIxbKmvfwcIC+7ej9cuM
kbHxUkGKeU5EL2hvtb8b8Ai+mdq4Yt9f/tSmkP1N0FNn+xwV5pybhQh4x87wjl6I8Sas2mZDZ+WN
q3uUXdPyMUr83eXbWQu3m8UAVRXh3US5APQ13aA1CvIPH8xmZN1iVdg1vxJMfC/fafGtzWKCppnY
RPeZcChtiNM7losrj8z3VKsW9pfvIf/Vcnw3fNMX/+UNDYDxJmdv4TCmyr0YmTvOg6A5/QI+gdde
Y9nqZDpSXkW91sNmF4zxoShcxNhNt6ukdvL1vsF+JAWEJAC+KUCfBRAJmSFZtI/k5tBGg+1GJcju
0g4C/6CIbn8eEpWkSxp+MpZHo4PlGgP+EMfgzjL1dFM28c/WcqFRJg1sR4w9jMa8ljrCbqDSlTOW
N6FSHjpjsItyMPDu6Gl6EzC26KrqWjILtkLNp+FhFCT1V02KJ1iABQrEy3EbRtFBEIyzZrYPURRg
ghRfiWp6D9ZuL3gTVGuyfShBp5XVmwDQfRKkZ5LxJik53Q0hcA6/a9WNEvX3pgAts/Dq+zxp3vtC
gf3mubuoMxiXoQReU8vqBvOJuygDltGGCvO67nWME3Mo5XEibLHLK+A24h4HheyxNJs7zpZvsqg8
CX1+HbnmDjPOnZ83mCSL1gdUhII+UuSuQ/zzL9cHdbIne1sBI4pQzJ7AgezFyTNGHc7wCRuIwvxg
JaSbpZTFn0FbeJh/aFgdeWPKSh+BXFJ/tkl1rKNa2FelH9iDOkIbp5dlKKAf4+pz29ayufN7TAJr
5VbtyiuA7FddHL4UhXHb6b3T6tpWidJdnpQHaJFXcW29a3r7LtTuqzQ0n1UrYCsb0jQXRwjfx0C8
raz2Pq3GjzIyrgOvcJSyvdKK/lyNybOLO0nNcWBjmBVyPrNrN02SvWk0rTcqPmeGa2EDld51sgvi
PqIhtPjTjlB8p3qYGp+AtX9Eeo8ptOb+9Eo8vmoJ+9BBm4xWPXztfO8tCsMIUxoAdhldQPbYN7tq
7AiKdfPO1AttPxP3ajI+W3HwK9QmzinwnyC8j7Hx64TkISnM504ojmB43I3i1pghFcW2Ew2gR2Nj
biC2YsASCBBdAE1vQ2tIzoIv3CYCRJlOUfUTvqNvoWlep3TIhUB4RywWoBYg4kgeJMl7C5U+umo1
/tzQohDvMbUJdggNJhe17D0rasf3s5MRUyQBkNvwWK3lyFG2RoNYOFyos0Xca3hHlUZL6YTvU2IQ
X+3B9H37cuxZ2o3MVc+RbtXRmAeeAzDgQXyZqojBFtjcnbKLd+uV4IXuBH0ufPZwtsQ5g8fASwoj
JwA0T/KuOXg7a1ftvV/jH6ZlubqKLxVJ5nroVHVV3Q/B5/fSpnpp4U4UBwwCHtrTuGWSnoQP4ZAg
IVfWTrEL29K5SFpqRATxAeMot/K2aM8Qf1cWu6UrzzIXQhlA5cFN0tH7aDeA7smM35df/tKVp0/u
y7IT95w4uqlbWZSYpfKfOlqRyfyVSX+zoM0VzbGpDrFhcZBUkvAmiqzDaI5PutlPxyA7GQa4u8Pr
WEOS6lULy7pABg2FM7RexPdmL95qpvc5Jvl7GMfXXWRcpX15EOVgTybtUejjMypfR9VczGvxrgHw
TMjA6/kqlUxCETg7eMz1VtQlwAg4hyu4KcqyePAGvJouD93i9zzbFyh51haaXLOba9J22+S4SWra
SdehMAXBXU0Pfh4r5NGNApErdKpOT14MoY02ig901sNhQNIe/vG3zLYPhlfntGMgEfUzysBK0dwV
KpTGSL9zsVP0QvPe0PARyzpAYb99rd1ZvXcYRssO5PiXJfsrb30pLzqXX8fGCCEgQyTa7lu629+V
K6zsPKg12qm9UR35Srhbk8UuREVlduiAKgjbmhXEscarbGJDij96Km6XB3RhXsx112La+/IoooIM
Re1dKpOznqxF84WN8lxjbXQy3LuKyezX5tGvkANUdGuM2QmnF9uS89+61T1efoqFbf9cZB0U7NBa
jaO5Kd37FiYzWbSRVcfF2u/yDZaC7FxgHSuCyp6COdAKAojIRD4OiXQVqOZ7kwrJNshLHZsBYx+r
+tvYlNKuoyudmhn/FqNhWy2wb8xxyXO7u7qSVoqkSzKSv0LqL1EtjVJJSP2K1NXOewg+pbdJZlr/
wLFvH9y1p8YmWXGMgaOsIWqWot1com2MXcw2F6GpACfWjlvzKaq0kyv15T2eyeyxtdy8dw2MMkYs
g+Amo+yb3OFlKzgbYCa9rnMG14iw62WvGLMVKxGqq32OqaUCmE1AwCwZ0H86sT+VOiHNjzQYyLDa
TCU6dUJzF3TaD0UvExrZqzepzq71PrjVM+EI9G97+XV/f+jS5lVuqbKiVA3o8ph6viRHPw4gZkDX
rh3vv5/SwO//uxqlAGCCqmknoUZvj3Zs16h+YHg/oNpF57CbhD/CXVivlIUXarfavMhtdFbsuR33
m7IjUHMPuB/Wp3an7wdH9TbR6+VhW1gptDmWKq7zGnrGKCCfMt7G856ji21tjWtpW53Z0NJXsRYU
Fx9ptlcsKlE1xpBbtW/6qT+OjvIgXPOd2ZRxr9bq9t/HFc2chd5RMno5yIiOMXx9VzMpmmCK3Jjn
Nn++PGTf30GfNxtkjeByjOQOVo6N42tk4ugos7O2Xi5ff2nTK88WTK3JesWfbhCfpf1ol7f+PqHR
BZuJ93oSlx0v3+dvuvmbbZA8ex9aESZdKtJFJmnxe5VF71nPvqDKsd6t37DbeFQyxQZ5c2wC5bEM
rB2+zXvYsc+RAjI2C8U3T0ufejjJWFFJ94Oac4CLgDu0prnXcGTGewoParHqfo+ldUDRKdquEoSb
qqI4FwlQgpNUp6+7/qk14lPjx09Cp/1OAp8jlgnGTKqw9cMJhhLPSPmr7xLxQ5GBSFi0NOEdo+Ja
pH7mQu9YQXD21eRHD1SycdWrWvLPQuI+dyLkzbx6V1TRYAsknCWzvca4ZC0qLK3Fs68tsQYqEtgt
0jGQnsXteJY22TY4CB/jVkFXtd5os3CjeZeFm4LIVzQ28EnV3RRV8GpU1spC+X1k0+ddFWEMCDTW
WfQRLx9EOmeEKkC5r65sV5YuP9WNvix4WljGfuCz2TZkdHNtCzYApLZgri2o01B/8xXP+yj0pFS8
Pp9eQa6dU3G8KkDwiNZ4p/vmNlXyp8Aozj0KWxzqVpKlCxHgbyz98khkNyAyq9wyM7HKgD+utfgs
J+9FtRKVl972bLHBQ1aVkz70nGBUzhDXHxqMIS7P+qVLz04GjS/meNDxIQXSEx7EQyz+43ueRa3C
NXTY02yvFf9KFIJDgMvWIAgrr3npK5rFqkqU+twYBw/0q7ftK/ji/nMc/bg8JksXn83iosVMUGxa
4Nre8NYGoa0E/h14lcPlyy8M+bx3IhXGQVJTDkASv13vxJ1X/aOiaN4qYYpiU0dCQ0m0CA59lZ78
sd7/26+ezdsqVxNrVOgb4gj2ieXUXaL1K5/K3xXmmzk775MQTcoKLukrB+oqe9/Cn6xg8DYb4uwa
gPOuqlw7UsMjqR/2PaO/qXLxIa+qmtnm/+rK8soywE82wRDtOsUUTrqG+iNmkuDKd9f38orUcOHD
mPdZKIngZUZJXR4iEuXDYyS9tGOyMgpLn8X091+iiNE1oVVZHZoSyyw2iU7iDOz0ynZY+tt+/t0Y
zyY6nl64mgcAN0bdfXTr9kYYFOskhRmUKk2+SrEK2dS6KeIZUqqbzJLecD0cAHKU+Y2m5QdMHO5q
AZP0kP4xWOnDg2IZGzkBQi4WcAgMPQH5P2ghdlb9IYo701GCMTsUQQf3OmvvewCndeunW/yV6QLD
XTQI2qvYyncRGCILzYhvWFuI8lTu1QyC0A1ugrjwBFeGUTxl+ogxTuydMVoptQezJysd6iXmcVGR
b2tTuWtwzUsSOp30EFcUPC5cX35Lc23ilf4YjOSU+LTHj1K9cTMNwZ0e2Fow7nrP32uedoI07rgC
0ifcnLGvDTVb0esH2VcO+uD9atX8RzX6u8qKq00ZMV5N2zqGmLsb0uJnQHZOg9Z10xWqgiOvfi25
3r0fNzdWZ7xiofdUuNpJ9oajWAnmti7qXdwUV15hHXqY8Jib/2kAGWuCeBs33Wsnjpjw0RAS4bLS
UXsrc/OYiM0zTXX7wot/A2k6YBdw0uQ3vCf3CR6BqNOPfUquPzNAeFnkj+TibLQoMK2UDvApK95Q
G1CwnMXsOosVB0+z/Vj91NHQtfVBoasnl4v/4+w7eivXmSh/kQCJIhW2Sjc6p7Y3hN3dVpaoHH79
HHlm4cfPuhr0poFnPFBXFFksVp0ALfNRwKyF+jC8e6S2FpR2ck1K9SlJ9YfLoeTnbQQNif+u9CkZ
lBJunQje5JMkKTCiikfKaGOp/1y0gCjaf0fv1RZuDkgCkPHTHRKNxrHz+c4yqg4i9YDWtQXdd3m9
kfIZa9tWOudyuJTHijWm+wZqTj6k3Y+xZeE07Z3ZSG+KZnipQpjndnoEZVzlBMH031EXVnDDakpU
yJXRzTi5VxP2luXVaVTpPeON5hhGcWVoZev3in5N0PcKaGfc1BTlQkjHx07XzE+oQ8IlabyLef6H
65BcinssQd0GVnIGAIcBxDUrPBCsL2CJYZ6zSHdtDfu8S/QZolxRGHAIicDDN3prhga7fkLPyu7u
1AZG1hCOb2b2xJT6UITWI7q85xjuKaXgr33bvphs1r2RNi8lhOE1HTzrEeaSmY4QHKvx73Gw7y+v
luWA+d/AhcbWf78n/O2GWotxpkErAdr7Eey1W7gRLOZtDwrkrS8/ZaU8xGSF2hRuMFAeFkiERP7L
EhCvhzH2gdXJwbIKHyZULqvUHdPerT4Ketv2++FJQa9R6asdPGS92gAqT403ZEbXVpWU35iL7ifY
UilYurrTWeCF9v8ISVGl7CYzG9PokiLdx7gNW3DBsMeNxGYF5MpkilcRC2rWOs6Ylvf+WAHfSQS8
rszRmagJkwSYrTXzLlFhvolk/PKHWyn0yHyvnEcstKmF7wbLmiFg8VOlfHLrykrPkXhIuy1g6UrQ
sqVlSOBRWwOBjEKd+K0OMCh8Gba40iulaCbzukgjAKeyISlIdzU4tKUDS7AjDPWuzLv5szn0O/G0
BWNbKTjCnOK/24mLsSsmdCzwrMlfJJhTQH+dYYAntluFHihTozv6ZVBc0Q4GRsdsi6T685JmtpTf
2JZi5E07Qc02bV8zU/OVvP51eQ2sfRspt7EHDXHOhHgf7J0c3oFYGBNHKT8vj766rKUQbyutMXVA
oKNTAIeYXb5rgupg7JV/VCtmtrTbGRTDJ6D8cIHseaA0yh9iqxsp60r1iNnSdqeNYXa9wI8fg/5s
GE77EPq9o+/YMXSnhbu2Jayz8n1lphd8W/rCCkswSyD9OBuvMds4Yr96AD+cADKji9EypEJAy7uZ
8mPS1H863SZOJTr80yfnViUQvqpTyF5mrHSV3vqVFXG5G+fJgLZOeSiEfp5Ie+jt+a5UtYOdA4VX
ZYszG6yNwsE8lE39W2X9CxwzYbg+QgC5n4I2od7lFbQ2NVLssECoRHKAs2WwLQAM7vt8qza4NvJS
kvh2aRjHloOFD4Z5HxCIYEC9OdCv6722i9DAMl8Td0tRaPmpP3wDmVJSDzBC1qtmkWd7q1GQ4zAd
zgYgoBNr1xbzxin8BcH66THLe357H0MrxGDOkI0Yc7abLPOJw2MHbqRWYBVJdAAaxzdzmIfBGj0n
CQj1Ruc1ECrEGQkddqY/Kw1EL8EBfJhNGNRR9tSlyevAcyCR4V4HNv7rkE6+KJOTAoucDjTrhgAs
Mds2c8wh9/OZndH7f6/r6KqaYG8Ov0vFpnDD4nC+nujk1LAoCmZY2yUMmXlp57AojW/6Or0ngj6p
U7ORJS+f8KepkILaaEzUgKMsDrZ6fGLheaDnGIrMBMaGl1fl2rEja5mPfZHO06JUBifGY3haSKBA
uzj2nQWxmf8fCaWVVSqTX7pU5QWjUKsuYH7WFs9kS0ZybWApuA0tTWItNMN9WHzW4z01NjKZlXFl
qkrK0oFqTZLuLX4N8LDbq1ski5WjSuanpGMnulnDyCEQXzDksxjEj8yNqthaS0XmpcR5hLIYQBJ7
420E1VZzQh/mbEMA0/ib0Os2dunaO0hBh6ltFzc6GgW4ziN7FGcd7lhk2Gp1LQv8h4Uv01Bg0Guy
seSgWqJr504+blS+4rfTwXA019qnwVYutLLDvq5034JNAW6NnUJNZF91GZSEK5dnla8awleUytvY
Y2tzJe1is+WsrMsSz6hB4YF+GPVD37xvNfCtUWuAO8/sJEd+v9XvWnuelKskJRyruJaC3YGJU/ZK
S10Kf93Lb7M2YVKeoitDMZsMwFkY7EKT4zTCMyaEWXuob+y7tV8v7+emmhO4L+HwAnysLdSrWGio
0mxhAFaGlxkjdpVnMWzS4XilnhUd6Ee/nO4vT81a41Tmh4hRswpbwPAKVKTlK4/7LvHRF4s+l2UL
P9V9ued/py29qJUIJXNGxrgz89nAeawmfyLrtCnSsHKdkgkhzRBnRlNBmjPVXuviagozFx5q6KA6
DdTgi8JnyZ+NGVuW5A/7nC1f6dv2s0iiRr2Wg4juLTcR8AEP832GviaBNg5v/i1YsWUCvz2F6OCd
M6vGtUNJ7iIl7UENg71JUm8RntYWlbTDtXyCrSA8kPbchohTrzhiAqcRfLjL07Sy52QCRmybdgTi
FM7O6YGGf2ewZ2bzFipe7uXx1xaStKdtzRjifoDuYJO+zPCOtMytZG7tNGLSbma6YSbFMvR8A/n0
PcgjMEhxyAMEwQKUZ7e+8FoeI1Mt6NDHczXjOYOrusRt3HkvPgDHpg+gtu7sQ1x6/b/pjDCZcTH2
3WANeYrpEukzekPnooiObVNv5GRfEhI/bIr/4V3AnCflCoW7gK09WElW75R6uBEGdBKVpNqJCGbI
AHuhXpp8NNUIVCqg3CNvX0hYwvjTMoOKRL/JXHssg4myquJoBj7Ho1bRuX0bnQYD5XeepPdmV5x1
XfvNu+xGVyvicD7NboTWOOx4UXVqrX7wpkgHnMHWvLKMzqlqonZtTPdjZ+4MK3WHZDyRNmGoxKef
Bs8ZkMVqCpro4Ie9VYBKXHmTqTybfIJpsx3fLhV7SCZkGcrefPCSWd9P5XiidXwHTsH91IR/lDa7
rRPTLbt3SNrum3H8xcgMe+gkvGpIdtP3mjeFOvBDJkzohzkwlPQ0g9J4KNv6g7H4T5Hy3o21+iNa
YNBJyuBIjgGtLLziOUVfLGM3hW3/DuP6b1KrgF5OACnknXJvNVsqwCthVGaxRHmd2SUSjH3WFKcZ
vtcKA4BBN+C4rXTKYcyUwUMRZhd2duNf3shrFUyZ1jLaXO1seCLuB8s4p6MasBKSK7wkMHAfqxt9
quBwxVo3y9qr0YJ4Fr5G61qh+qhHJFCm2CcgXXS0O+u99rTxo1aCvCwhXs52kbCYLbWTyde9KOCP
86724d8HNSZjKwSs3E6pFIOjxbFx0hHkG9gAZLN5yADHQsUfq+8qV7eELdYCmiwkHqWRBnAUXkaA
WpAbAygdhe0UaXYsYuWcC+62ZncgE7m2EvjQWzAnbENjowyytqSkQK0nIhqBWUCRiE4nQ9OCClTM
YYI/8VQGuVZ6cNk76VO8VThaOXhkrP2U2LquMrTYW2/04MgNf/sjhzdUfB4CzWVIabI7EJq2ykcr
x6gMuY9RoKk6YsJSgkRXY6t5c8/vzbzZuBqtHHMyxJ6qbasQgs2h12RnJpw4s2J+XF7kaz99WZXf
UowmjqH0V+GITnGty4zHEFztYjBeL4++8h2+GrrfRoeL9MiA8Y32oUZcMy7cejahJf40VS+XH7Cy
eb6Aot8e0BKbk8TGbx+r4caYoJhOuW9F6p6a1a1uas+XH7M2S1IiZhsVU2KBU7qPxj3jmdNR4K/M
28ujr31fKQLE0QDG0nKvVov2bFe9p8Bb/PLQa6m9vsS2bxOkIk4qsYL6o/WGNkb0OHuakwCDpxke
PJ7gL7coDXnZ1uPWXkXa6MY4lGLI4Fk1wK97Vx9iB2pjXg8Urj8fk+dF4rbf0gT6Iub8kG/I0PRS
sVTQ7RTApQZ07ZvpitcNCHla6TSJ4Q3CCspc/Qj79HGwys+UWWPQaPOp0NntpFlvJkqsoRWdGA9f
7aK6AakMBy00xbU8PBINTD29cZNWmZyu1q8VGv8q2wq+b7ARFdUYjFrjFKO1izowwcMRZkbTnYAM
5xQ3n50Y91ZW7Us79mB0tBNVutFcW1mJMmIelO8GfBskF+lIcIE9dtZfkr9dXixrY1v/XStthOTD
MLHKeQ3yy6zYUI6tiE/Rlb/8gJXV8VUk/7YYh1EoVdeWUKiJiBOrPgfS5d9GXgLQt5E1xEjFBsID
lN8QSR/T/bhWn/5t7GW6vo1NkmQcJw2KRIlGQM2shhoCpVs7Zm1Klr9/GxxKR2QQFaaE558QIXGy
fuPu9YXh/WF3yNjeYoqjVO3R9BOVfqePZugpTHPBm7kvjFlxkmpxj0DXMW71h7YodhNMAIM8Ma7H
uSl9obQgMlg935tUfA6xeqX21n6okcLrhHz0JX/joEAGUIjdcqNbW35SqALVGKxEE1r1RCkPhgr/
3eoq2pqOZQ3/NBtSYNJLdSpLA/PMhHDG9LHQAHOEMsAYejHwuCDoBpdXy9pbSBfHMrIzo4qXNQ48
EoljlzfC6dstCOrKepHBs2zsQW9YclIFuKa+UWPXrhCQLv/2lUmS4bM9j3AF6qEgJRS4Ehhx/1JX
jadPxVHt2OzpCcxGmt6//LC1bu7XXeDb0gfuKJ9iHQtUI8kprWFJb0VeUZavHHZX8LPf5chDYj6D
RTWXVzTi3BFs8Euh1LgZNbdGoroAcsAxwQ5PaYrW8+UftpK0yCjcegJ50oTHH2q4g2ujVNzkJfFg
FU4czZ62dM7Wmpsy8raOiyiDY95y8+/Bwlg8IKDYu6cOJiIodtG/xdyvwsO3We4ZEoC5gArcqNGr
UlQ7wMG8yxO1stS/3uzb0OnQR3rcRvF+7n6hn7abotcw+zdzTfZ1j/k2OC4E7VQRaFCofHoRKEm1
nN6ydNPwam0jSQFBKJnVRASSHVPCJw+OAgee89hJLb13tEgBHQbUY8D7wTOatDEO0nIIlBaM9soy
oQiUfOpCwa2TpqNjwv/PtUoNGLYyGFR461oj/udaO5lGchebrZvT+SbHy3iDVgAzO4u/ZkuYS8eo
dtKwfKKD+TRl2UlPSvgI69zvI1QdMi5OsQn7cy0HuTuDXDX4m/xcFiVwfBlSnBFuoGU4v5cMKgKl
MTnDNEOrYLrreANFA1Lea7r1wuaE3dJy+NMLw961Fn/M2uwNeElwfbrMPIQTVKmwh0AgTBqIE2io
WZzzHmDDXIDJdnmtrMg7sC+AwrfvqU0ZIbUJNRkoHmG5G+5CbFqMXNqrLd2SlfAlg5O1GdMMWWh0
kNpkx8PhylCY12bmyVLIoukNvXpD3RJrXgH+Mhmv3Iwqj6scQqpdcQ13xqF/0jN3AIzuecmxqx1K
TO3OMvbafMC/3MTLLpaqcbBFQlrZfqp0dUujcOrrRd9RryqvtM9tHfvZVoN1bXApoRK1mnR5QfG5
+hNCcRqfR/3fTkgZicx6KDooygSZUF7ellR5VZow6HJtIyqtXAllvXcWhhCWsWYMX78n861QXK3L
/dYOnUZ/uryYV2KHKl3YSqK1RT8iNkHj4qbWpsdMiTZuzGvHgiplQWKs4aUKcZw9e+g91OCCyIPo
Icj0uoucOdgSN157BSn82UY40nrK4n2pXgmUKGm31d1ZgxzJIL257YXCaiCawuv8WgRoJgXGL8S5
TbbXV7Lzv8kclbF6CWAQEwmrGDwc44PS5hFKEY+hFnujWr0S07rirCk9XsGChOvwTFV8JlJ4zhJ6
pVXsJku0wUmXfv5Aorl2SiX8VISxcUNbqbRRGdUnUD4zWujxfEU6BeZOiTfuw90iFg//mI1VvnKx
pzKmr2wUVlGBfmBxLn1j1z4uz4Gi7Cl57jwdt/p6E3f3cyygMsSPjgzCIhTn/JREDnSRoUmYoFax
5SX2c75FZVSfrbBQNaIFQQhBhxbaOlZ5I2CrXikbZ8/Pa53K6D0sSCBjFu1ghiMv6T5pulFnXBtY
igN50ZCqNRZRYjCyYVV8UmLmXw4xa5MihYFYzSMSIj/eU9DVC3Kfoc0Pm1PHZBuVs7UHSAEgFhYj
OcResIeGKyCAQKfQHaabYDWwjTW6Nj3SVaie1Ay+zdimzM6vlNJ6rPMtK+uVJSkD9pR4mqiVIcYY
6ZHSh3G64erH5Zlf+dUyYk9VyAy+hg6f0iL0jRj6EX24+7ehpRNbCTmhQmuzPZBhuI0jAcw3svwV
QUlqLZ/5W3oFOmnbzHCGBzR2MWvJYTPzRgan3tdwLwvIGVdd8G1b6nF7o+Sy9gmWv397ImSA83Lo
0bdQlNnl0d+iNh07+8d+BZVJ6oSOvQBRNAV0Hkolma1DajgmPs5Hr8mG341RnWY78VsCM2uh/rYo
+Uyg+bbxcj+nklSmrDck4r0NgS4IjVa4YpfJIQ2jq7SAKmcR3aKTueTuG6ti5cinMm99Vttp0GA2
AI/XGcgn80U7RUGLz4bkOHT/2TmBygLthV6XM/ir6R7QJFf1G6dNXdw5nfxQ+O3ohN5WQ2QF9kot
aeuPhj61sZ2hpL2DH8wtEBLHIXWAadcD9sH23RWD/6ALO/FHGhTHBn1X1z7qT3nAZy9GkvygPF7e
cithTubrWDrlRVcumonIxJsHAx3YOnlG4WTjbFnZBf/D2Ikmu7Z7A+naRN0oNvye/YJc1cPlX78S
i2T+CE3qtKwbVHsJEHcjwPv23eWBV24v9H8oI8lUwvTZzveiZmc1iqnDCbOhnT09DYm202woozF7
Yl5fenM6xJ4OTTevjxXAgEJIZqB/2BvTnzQ1TGeC9FBFxAMz59SzW+0tnwE4vfxD12ZAijIZtyaG
Lk+2r0aAB6DnEQ0bBdIl6P6QRJrLE7/Fr1rUBYGwCnRSGH+ZjPQ+5/Uxh9xRChHbsJqfL7/A2gKR
cgRAtsxSiAl7jowgz5kOzW60fuMzrg0uZQlVkzfzmEDrZQRDOTSjYByy+8xkG/nNyqWdyuBXTQe3
y6RJtlf2FCas0Y16ABUQqfw2f2D1GVKosOtEmRsF4DPVtN/TOYQE4Phbn7VfyDhTtzfz/ozmXg8B
XubFkFx4h1Le1l1xBX5DZbBsXJkzL0B224fvXeX+X8ulHnIhkATmTu5BocL7p2UgY2fnUavNkeFB
xjQFhZI6bKqDJt0SUlpZCIaUWcRJq0NfkaV7GIF9CGgD2r1+nrm98evXjihZ1H2s5qpPcwWcLm/w
e3hV+jPU60bXwH9D4uf/Q75u2Rc/bEsZQdtPpErGtMv2ie4aSy7jQorD8kA1BJMN1xo01DbO+JWj
QYbQTg0vhV50KfSNCyB8hntAQmvWePHQBZc/+oqlLDWkzW9GrM5Ta8mALeMUqiEUROze9Mpu+oSb
yTs04fY0a5kjtO590qYHwCLeKw2lEFOFeGTM4VXP++IFaMOnUtGKpSIe0BBifsmwy+c8gzimea3U
9cHouve40rc09tamRoorWtLpXGeLebqRHhLGdkVYXZOOBmO/CflZxvrpQ0sXkLoMrWZKU3zoA3Ej
t41gS9XC2ln3xVu86X2ztjGk6FJnDOCyGbR300a5s33QTdWlxf7y913LumVQbh5PqmloYwLjU2ch
o/uaJ25SONU5k3CKDx0Vv9yDUgJ71R8vP3LlfWSoLmSt7NgmyAiyEQ44yQjPvQPRDf/y6Gv7XIbm
xqndgdqGpL4P0EZfDInEvncNZ4QolDhul59Wmj9UxuryjNLMpB2i/pEf0cAi8BE1Qyc8avt41/0K
bzUfpwzI+gV8qrcA5muFIxm2C1KOUikVoG3aw4IMoi4YX9Be8FUfprVIhI1q33jF9XwVB0bobHEO
lozih5Uuw3jhWoDqhqniqfZTAr0xHY2Fy99rbWQ5vqRibABWjPexPZ+jgZxUAAYvD726FKQY0LRW
pkUE2ODGn/zI1U+5a/p833nIpdGdsrdyjJU8jElxIMOBOI4DuJURmOF41HgobuI77jE0QdzkGmg7
5BvDi30YbzfebCXyyNjegljgWs41lIFwmC0ua/1yGRld+FVc2a9b5jUr7yUje8HhSqAlF6Xo1AKQ
yivwfIJMbzwjgyQr36q2filp/bC4ZFBvZxeDQgYsaQX6q7PbQaI5QOsUJqPK6LQ+Cvi79qp/1iKX
O91jmAPxs5jkbW6pZan99Hwp81DmarJIyrAEtZ21I/4ASO+H6Zp3ee7O7/y0TXlZK6zKwFQNSB6L
L48y3nBVqQ9Ykrt5B2MJdoS826ak7cqmkrGonNU1DRtkILXxN9Jf52HjtFgbd/n7twtH0gkopypY
6MWcurqoXW2rlb5yKMgQ0qmkumigpLU387d54I5KzzWsIS5vl7XBpThAezsWUMQG4khp3HZ4rvh7
wzZd0VYKLbLocmHVrOtUHXpFQXFgXnUa3BCkE6R9QPxGATnQBwXJwTtxIn+rJrD2RlJOwLKU1mWF
WxMRzybIp/ZNNWxkfGtleRkKOlXGIKJGx9h3c2DX3rIlILLgk9DH3oMdNywhuBt+XP42a0FahoYy
CwJCoWWjQHAX3of7ard0i5Sr/ABRB7Qat7pFK/mgLm3yHNiLxjawJRqjOQ7g+Vdt40d2/KcM9c/L
r2L/HEdkqGgBYT47rhYUaglz1TJkH7OtQjAksa5tZoGF1MbcGQuiOYsXq3P5oWt1Khk/mjYwCgM9
Pt3DmdartGiXdc2ux8kXaHX6OtSgzJrims+25s7q+Cbs+SXtOWT/WPQea6JxLG2+pRQc3sTYA/pz
Su0iQH/+ScPfLA0KwBOrR49AXNQQUDkpbbj45gC7byRsax9GiilDz+0UOuwoABTwuz1oDTCJ2k0z
/L48P2sh98t751vM6qt2jC1u45py1flAwuzak3adn1UvDxSv3JIzXjlDZJDqZApKUOhZVCLFof4D
JriXutBHMhy4QezsxNG3jv5li/9wWulSsjHFRSog85JC38miTpwYf2MSQQspOqRDCnxPmgFEASOf
oeOnfrNbsba2pYDTdeOsWwQgawX7xRlzM+BNfp4jdooqE1RtWOiZFXwgidiobZGV95RhopBxzHWW
qEsPcsClJAvI5xJTyx15Cv3UbbzuzH/lr/WdcJWDspXKLbP4w+zKmsuRDoJw0QE/NrL8L4vJuzbm
mGBInNE0cSwjv+s6OLLE5nOnwD53mO2t8spKsiUjSxOIf4W2gq65oPf5WLsJaP6TkgXGfKbm6+XN
sLLXZBFmmGOEkAeD4GZo/ZqzylEZjAiKGYFhy0CVsJWdIEsqi9ys2lijuCq0AzTzbX6bQgUpEyrM
IswHW41Up6/ALxVh+VIYNLCosZ+nGXYZbRNQaFM5oVneJhETLkS1gBzi5RFMRScu2l/UgHxXU7j2
lZ3onjFE1y1Vd4oeB0Trn9UeG66Ai6MDxp5+Dhu72SmGz/irBgsRXUOfJ/arCN2kuW8c2Dy7Skgf
kyYfHUXFqHQWoJTowvTmLheewadXlMahT22+FXnjagAWVZPhzUYfO7SNMxhdM+BVVPV1qiBFlAtN
BZm8+0MH3YFa8EGBXt48Da4p8sZhsXm08/ImHuD1VvP5OKrGaU7r1zQTkVMQ0Kw7XNoM9W0wjDOb
yZ0aivkoVFR24Ac+OI0NCY2q3Ft1C5P4yKlLwxU5+iuTHTnQ1bgptOyYz9kTqjAvjPW6nw/TY2yV
PrdwQzR6QQ5MtNDTDnsDRLMWQLH43barN5HF4cHUjmGu9Oc6BjnD0nnnlhN9ghVHf90njPyBiSWY
2SCknQczywGipCdUmpOgMMTrOAFX2+SB3uf7mluDb3Xipkssv1DEc6HlN6HKKliOQFtOCNB0wk5x
LIuetdxEUSzNoRNmH7pJPRq0/xj7nHuwNVm0J9inXuT9b51rgD6wAalVmKPfYyxadk3R+7BdKR0y
hdyDEmHtmk3oGRNctAkwZkaEdzVb8VBa1cEmuJk3ffdS1e0T00zTBxhyH1lx4/EZqnYzMjRDmI/V
IIJuYDe6AkxwZdoPmgUpN7gJoGKYhS4fwepHSwOVkuqUzOlnJDjIeaPiZXa/IxM9UUAagChmqV+a
fF9G9VPEG8uhE+x+y+YjrptdnFl3MXh6dZ8dBrseHR4XsM+lHxnCq15mXjj2UMlLo9KBPMENRDKe
SBHq4ADmj5YYYkgFRRCPSS1P7/Qjtec3pavuSNOdElqdbYvfLKAYnOxvzOA+UMJn0ZInPa+fBZ19
qsyQzIBW+JHU9q+uJ9dVqAZ8iA8gAwdRV/pRD4wElJuBEY9zn1ro27CUDbDz1A5EhSaamXYd7n9p
0KnV4Ig5PKpKcttykjtCAS2wrvChQX+8i+MYIh+QL675cDf2dHasPEV3t6KVE0/aWRD+u6364bod
ikNlij/1iO6CYSv3DSzh9Mp4ZDYHuLZLu61zeiVxVqXTU+/jvKHtjDTQ15E2u80OcmKQDNeO3Ck9
829xFwdb1dm1Z0ln5ghoZlbBjBGUG+pEvYFdCmB//PdfYrkuI4imBJJFCpy59nF+EieRHbX+6s/l
oVdyJl3G/yipWYgRctIwNuMPSdjt27y9Ltvm3OdQUZhj7aGazZ1mGNcNC6H8Yiu3aYFUd+PxPx9T
ELLE4fwtZSMkD7PexKupd9OxPs8epBYhyRVeQVoqc8Ah1311D9mgrUXxc6qhy+ggkReQxm1x4wk1
G5WNqfGGNn2Eja2rpd0utTJ3jsVTWpSwOrZ/XX7JlVuj7AOgAH9rAu2J4z5UfaPCflacDPLuteUZ
ilsnW9erlSu7zKGoh7rDsYbnLPLliy5CInxwzLGDR+DxSi8McuGPRXD5rdaeRv775SaVsKEeQCMc
G+Wm6KLrwp42LvFrQ0s7d4JjTpoICyWv6nGy7/N0Q/Dk58VGv/LPb4sN0gGNNU883Q/jGyVXqB47
eg/fp+fLM7ISBGS2w2RXrOMtVEYHegQ9FlKgJ5ps0eHX7uoy3cEe+xFJBW61Kpwz3exVCxYCfuLV
++i6V/5ft2krQ10JC1SmOyTwMYfgJlh+xpsauTXMG/kheTGFmz7q8LjTbi9P2cqXltkLfILcfM0W
MuF8A/KCkyePlwde+dRfs/jtUzNRj6TFbt9byQt8heLwYSEqUwjO/tv4ywt9Gx+dILNX1QRxayqv
CovvR17utIKdhiH+x7lZsu5vj+gnSjWYraGdXaanRAVTdKo3OLprK1XauyyGEYA+ZgV4tFAgtJQD
pFrdNN/Ed61ccL66599+eoyyXou4vvA4U/gwoWWmOMUDP3Cotj/m5/IQvlr76Gge5o25Wl2vS7z/
9kRQmjlgMqQAP8V0rM/pKQK8ND2Mz/wj3OzIrEybDNmPu6YdphGnfMVOtXXsxfNINqLpWm9fBuiD
d1w2s9DQxAR9f7FKRXCKXprA3oVu5NgHAr7DFsR0rRAng/EnM6F2n2K2rLfBT/fllXihXtgDRVC7
04m7W1o9K9tblhsf1JYkE8VVQc0eClylyPz7n7afjMoHZFlVCn353NCfnKdnrcn9xjoSOLdffsBa
s1QG5pNwrIjOzGI/Z259Vv1h11ROemUcomeo8LrTeXxKofRF7jeet7JlZJQ+HcdQNyFDty8rrQyA
dXrrVS2IGvKni4wzhAcPNLPuoW3opg2StFIPqri4qzqaw1qw3EVAI8+4XrFkS1RmbbFLMULTFUNg
1GzfZ/UfQQokREJzaFxtpGI/R2hdBlJbEc/HqcUnLPLS6dLfA7j8hjjo5dPGjC5b/3/rO7oMpObq
qJczAX51sTCEGNixCfpnWCm7Wz4uxs8VJN2WIjSK8nFPOkTonppAQxoW93OjfGpBu8uQovdVfCeM
6cnEDdNvQdJChnDTT1DmgSsUlDsF8kBU3wfg2KzeFZyBANC+mzT2ixrXpgK3a5hleoWWvucV7DGH
ju0bddzBbwMOUN0TMYx9Hg4+Z7YvUN3NbZDbwvEM976dVXd7GOb8CknyNliQp9Zyr+rGdwUZb5+n
fzObP8O/pXONBqTPYXJh3elpkdo6mYGlBkdZluZ+lg6Foyaw0U1x0hVh0JfGQeiIsaV+ZbHsDXIM
Gxvu5+UGWdH/BnClgLAMmXAPMbVbop5y456Kl42VsHyPn1aClE/WoWqlKhmyvSXgpeU0DqjDT6Pq
GnAidkI3uyue9C2m1c/7WJdVYEcT3sNdYxRgUgGLOP6ZUeXK6b0lXgEL8/7thWRAOXQYIZJJcGsa
7hbLa8ABAnGabpem8FLq3ux2/xy/dRld3obUiqnAy0AQtHMXOywNCRV8hd3wUYMRaJW69mGrObsS
EKxlRr8d4U2aMlQIgHCazdQpq87XmlutKl1rtneX5+0Lr/HDQpBx52QWoNqMPTbsUpxB4S/UDFT7
qHjO2nlfAKdUMNRCktSzlOiBN5NPzXRnzoonRhTneo36gKL6ZaE7Oh0LV6TC11kDnd9GfdEI/Bca
0t9nkGj0chvKTgnUS50hiqEMWTKn7cnOItj+MBlwFWt4jkBWduB37GVJd503sc96cN5jsksIO3RU
88AnFq6YMg/s26Nqte44VaeqKD0UpF9MyFDZKT0JXd2hB7TrGTKFUT0qCt+VqfKXlKjCXJ64lQq9
bkqRjhejmZu4KUNEanb7nuFl6uJFywCuzfr6qULpzKpMr9G7X0WsZa4JLQaYGptuYmqnOkXF0qrv
0lDdpbS7SZXco1GHtnJV+Zd/4MrtSJdd6DKtFERRCfCxpgq+acnOCp13I40Nx5qNU/R/OPuOJVlx
rtsnUgQIEDDFpq8sbyZEmVMY4Z3M0/8rz6hv3c6uiG/YFX1IjLS1zTKq2vYFu3VXfWSG/Ti5DsTL
6tUOWpaFBUdD0da3v9zLlWPhJxmA5PgFaOt0G0cklNYiUK4FfGbjweDCCZW9xA4roQHjwyJhXe4N
n/0SF67toB9fafX7ofZnaNnn8GMx1tCHLfCMb1Wipfjfz3btF35EaZH1CNIcHgzrZD7D7WAOljXb
q9ZKpBK//MaVk+An7n8wvNIyHQawlYZlsmka8K0wsWv8Vv5vSoLWT8D/DO7FIIC13wymEVn6U2ZA
vZXf//2OrqDFrJ8ofiDsvLnjvNs8FQcYwOKAvcy1LrqLNgxa4NIWzjGOa/TejQBqLL/s0Sux+ie2
XyvPh9fCxQt7AMxkTMdJ/LK5rnz0n7j+uluqRgHOAlHtFc2r7SKNjcqnULbjLxPAK+UbEt3/N/a3
HdfzOI7dxhdsDIiVj4EwchatK9IjGzKPrBFgsVyc2uF3cUBbeZMZ8y2cun+D7l8pwKyfutvI7nAX
Dmriy8ca4P3oHPIdD+mNiwpMAmP3Gzzhyvr+CeU3aJ5nrAeYluR3HVx2+0WlOvc+f1l9VxKQn1rT
irNuWpSJtPeTD+G0U+H0jn5RdBE20re8iIt3GV/k6H/rFV17nh/ZVV4PoHJxMCLz1j20ln+v7X43
l+Ov5KprT/SjthfU8LMes9oNexS7NapA0Glv5PNluN9+Fyc4OUctRivhr5C7Kz/4E2fPF7Oy62Vu
Nh5wBNB5TNkWQP903XgtWqkeetLFrpyD6mj8wsK9snf/P7w9x+x0KbAklG1EZm992x4C3n8viGvX
vjzkP9IqrXuQJzMM1y0FVqapjDMdjF8iw79DBayfQHtjsCaZcXTTi3pEaBvZsauLIXDqIeLWlI6e
kxjTCH9b3ozh//Y4l1X4j8cxR5NmVYtMpKG7svgizvMv1732LJf3948LV7TNZMHwDSzeb1StnqEY
9OTycQmGbnnKvG7aGRTzSuhNyhtDQqmT0rKBOYIVWlDOCl25TAn2cxPLEWPDyWpkZGFmAqcqWQXM
8s9Wa0eSoyu2UPNPDRix7Na4ltbXmk1QAQagVBf71h5o2q+cYQBHj5mwH3wY15HRb8IVdmUhH/Vx
Fc2xHhzYoEOgUA4KrrhedyzmoQ8APgoqr8N4blx3QvIPY6GJxX6VDL+S2/zkCNTQCpnaGkretFuL
FC3ipIBMRye7NEe5G2A4/uI4PkyJ6lsIJL0CEPXbOr4SZtiP1KOEXbvwLaDXDWffqy8YcQd9l0e/
fH185H8pDP5W+P/4+AZrLOJXeKylP4/Gqz3/srGvHWzsZ+xSklXUHqBv/wjLme2SkrivwnJLk7+F
2td/3/6Vd/MT2e+5nT22DhqT1poS3w1pdquG30wDr3QLrZ8ofoeBwNGKudqURlrD5LncwRKZwyB2
DGAjfwHoptB/+e8nuRKtfkL6s9XtctWhCFwwkC9vSPNLx/tKSP9bEf7jA2eF8HOhcV3l7nm/G7zn
nj/o6jiYvxXlV+LHT7R+7kxgTdkITHV1aIoHkzxocej0d0sOk5sS+kucuvYgP8KUX05mYwkPVMhJ
HiGzmaJNVKGhpLesW47wR/1NWPcv+upf9sRf1M8/XllbjDPQJHggmVRn6LBt3QS0l55i5lTc0K17
V4bNFn4dsZ9eRNerfZP0qfnqfUDjKh0+IFH0v4X8n8LcZg3dLJbhRnjFQ/hsok3Yp/+93K7tz594
/p5Re/RmXNtOrWQKxV/AWXkYtt6eRGb1P67qH1GgE1OWtZdDa3XH0DE2/ur9cuVraetP4H4PO3jP
rXFpJ1gj9XSpMtZNvfdusqACCrn+81uad2Vn/oTuV7plQz8gkuX5d+NsDPoL0PwvbvJf1pl9Wen/
WGfAx65Z+RenMffPQ9ffzo5qwnqF+WWe2V6Q90sykO4EAN6d5Ebaj6QNykLslMvbyMiyp1l2Vez4
/UmXdDeLJs2nCicg/hJkOC7ZBJ1b+GXumto5uqv3Rbvhlvje0TezR4+AlpS1zUe5FI/Ijn7JjK69
rR8FTcbs2gFwDbB8Pt1NBFm3/i09vXbpHxmQb/De86wWTazizih2rf36y164duHL3//xISwCVw6g
0zhasAF6E+V7lvZJtjW+7IsaDVhVHXqLv7X/r+28nzSAzM2yvrr82ppAsT6q7h1QprdzbCJ6VH+c
38iBV3/nR94AtXG75kCm4XespI2QzFfxhQxawN8E4mhAMv3y+q4cwj/JAY70gEfTKCDl0N8v6CnO
Zv3pkWlv9WYG8Z7u6GbulzuJw2Ctr35jP1Df8qOp00E9wKSVNP3Tf9/KtQ/5I9wYeho9/9Ktq3Wi
2sf8N7mnK9f9SRewM4/Njo8n1Paf3nkxfyO3X2kw/OQFeL1hzUbu1DDS9C5amg+G9sLBR4bnef1v
mdi1m/8RZvhK21a3dr2ZX1SI3msIF5qoj+snI7nwHn8nT1/7oR9bfx08SDddUph6aU45RisNLX8R
TrmSY/wkAJCVMKC/gTBxDLFFI2FX9F481e3OUZ+GnEM+gJ6op1+X9JVs37o84j8iAoNcvdstOWY/
4D3WUZeWqZNCFjkodr8Rz2zc6b8n3z9h+3UBVKXjgOeKV3dgoCUYnSn3QNCdjE4eTAX3ekvfstra
+rpFa9nelVkd2fANqzP+krmNAmx2hKgc4r019VDjz7aD7afmihlFPp2pADuP2TeFhn+BI9GyVuOZ
aQ7oLvjnRd/f6A7mmYYHq9NuJgmAi3nglmDVjwZgWkV3sitnLwsvnSwFF0/otMHHOGUGuWB9nQdl
WSezX+5V4aNbP6t7CZUi4HzXZBLFcR7Xm5z2Z0HbE2W9CghgsMHIoCHi0xwl4nRa5LLzq3HTZNV+
5u6nIyHOZ9H8ttTyZsizs8lNnGfZkvjwhTWtwQh40ZYBWu1H23POTg8CbyUVCUWtNmaHeYPK5zsD
DhP7EW1wf9EJr/PnMu821O/fppUdGYrRHK2iaJAAxfR0jEgN4Cy1q+faLcxo4JQHK2VbaGlF3B2S
RsxN4JL6qylKB+m/58KY2wEtdZ7/NJP3NhLnVSj4OYlhOJZr8dZNw/3MPXBTqh0R/QLNXhEMM5y2
HeicVbkVTyWApSVD+Sox0szN6c4v2Y57bR4Qr6Cwi9AvRsZV4mfVkWfCvwCVx3jtIY/n5CSashE6
U5a9E5TRsFTzR4PHCj0kEHjL03s3i5e+M/bS827KBh1/2sHQtxeopVVlY2NmBcxmMUYNlU+SuTbe
HFDIQwLLZkCgk8I2x8CazSqyqbydHP61DvYNzN73c9e85g3tI9cWKpAly6OiLvYSLg8Qjkz6wW+i
vnJbQMzLe8GLIqByOM/F9GixRged7ZzHvnqrGbp/BXuWTBvhNMzn9ZLLC1sCsdc0D3bu4f9l/KGE
au7RatX6WND6c1T8ha4QoOkwvqisoYudTj/IGnBiAvmV2KTT3ehRGfSuvKcAcJbjRTqcfg+z+7B0
/r7M3cdlBFQ5G9GEyMTyhlq+C0p/GoO1cPeyrKCz5Ww4VqDnmMeO1mnfQcazGijYGPacctk+2hU3
Qt3WT2UBP4/V0AHAnO+ckG8EqdfCzz66UTvQUre3zHGsR1iTnMZmTNnaPE6gfASNW3wwwdHMy5Y7
At5xCBLqDkqFJz3PAOpmQxl1BQu11ZIIU8gyLDwb6sTj+MGxkhPgDQ/omPAYlPlwNvM4q0kytfOr
JjkaIVP22g9wUQLnHf0nJ+mJL4K6NU7DrPNwHXsET4Fnysh3BUq6ZdMt7NYYuFEguhQwfiF1tm9E
D+xFec6YNYaCORBTnfh97mck4jzb1myxQ1FOXbj0dR8y2YpjbmZxaToE4/jhYe7zxJyN1BKwfTXK
XZZZRgiR9gdsjiNwAWlFJLQfB8sF/rQ4T7731a7WSXlyY7X5u8kzBu+6/Cia/nHw6V6NTRX0k/sG
b7B0zKFqZzreuc+RrsGhsgjmvLix++YZru+ABei4GOgdz9y7qqI3MLLCmKvGoTcwKOBUbeCu6q2V
eSr67KFfhvuecz+10e4KDa4wJc/BWS1mHoD+Cc1VK3uVoxOBwbtdWBkDVQA1YCHii8wtWbxjVUoe
cbsVIaRGQ3+Sz7WG+7p/sUbJl+eiNvekbsGORmsqoqJwPqVTGgmtmhvfZR9KlE6kZ7Ff6vVUrs4r
qUfQqeHCCOCTPeWh5ZrfpSu2C4aLASkgmQihLYjVOiJwM/tb6v5mnYfInBc7YOBkZKM4sbltDnXl
ZlAfMCLh8xPLoQygMIWB12ygR9wymDeIIjXb2GqF8JJ4YD6NYZDzBsP7j46CJMzoSdX6YaReqPts
7y4QG8iL+97vwrygG2VyBIFq/ehK7F7PCWds/RCAg8gYgAEgVhbqCgEdRFqKWV/hF0+I8nFZV1/L
4MQD1gl4fUYyYs8upUrB2YtMOARP7rAZzSpR/KstMG6p4FFfDCIymyqkBTmsbXvrrfangjBzsBoL
LDEsAEPYI3MpBHWBBIG/RDJ65ecw1HE+23eV638Y7VMHkV9OnVO9LqGzrFtXZYkjdCguwoCkjgSC
Wm9C9qWr4bpiuDw2Bw0DUm1dRtcp1m84Nk7YCPt+xMj3puFQ92ZubFV/hlwPQdaLPpy5/hSOcRYV
+NutcSjlJSTVKtRkQXeqiTqAn6epRAR0uoDXbWKba8iZLDE2NwLFQAyt3UvodeO+WKK87AO4x0Jz
O0sNgyyR4c6JTbK7gbDU58tOkfIzs0SUzZkRSGbuukwC91KcPWtJVx8fmXDrAR3JZMpoWC/evW2x
nR4uBhlkBBW825kEB4qGJURAXUPHlbZZPM5weW8LMO9ntwyFhw2Nc9+aLMyFLAekf5038DXEUgBO
oYPRpCXJGcrbUQeKkvLqaOzlpz/4kVdKaLmftDcFtvzjOsttNh2h4pzMxHmezDYAEDayzfxttqeE
MHJGe/1kU/9MiXgDBeahGfK4hc6k04to8jj4OG1KCrVBhQOhfxqPhJbR1MyPZF5D7QLQkNep1VpG
MLnFUbPxaYYTlbYqG+nD8DZVxW2tUEs79pBo2Oool+Kf988lghbi+RATa7ldM7pt2h5PhB7fbPgX
JtSB29hojdN+LSb/0y3ToaAEZKE+4No+2KJ5GYv8NvPlUUNbHg8ttp1dpWM9pV5PE9Gtn6ZBjq4B
bMzi+sepUTczmGNQT1Kwxs7SuXc2pTXvdWt8WGOB92ix+95y3svVhYwtLUJuUxW5S/NEM8KCpps/
zWK+8er6zgcZh6/lFDpygingVIqwIlXcLf7JGEgyVOUbkWwH36DvrmYCCHDz1SnwoSHc9YwfD0y3
Trky4J6VQ9X6wpSRI0SakVR1jTq3Dk/82n4pRhOoD/VQOaCAuTMJ1prclnSNZlqCLwQVVWPaOG3b
RpjsHCYDnriF6XBMsUHBIcsn4ePeKGSCFl6sNEjE/brshV1mG1Gs3ivIQtzBgEA3AdhjJpQSmjMB
5zhoffgt++1J4hjsXX5fdgraH4PYTMI6OMz3A9B/zjCLTDGJGeKGThvmY1DbOiCWrZZJcUoNWQpb
cBv+y9KElr1ZPHTt2oDyBZxxAWHatWXjQTjsLctmMPPAbs5XezcSQaPeN1CaVxI1QVsFfjGOz50Q
6WzJb3vOP5S225gAjQFctCV2MxFTJOlynio7dcGGLkb3UCzsoergiM24epozwOVrqBYKkkWiZGvU
N/xos859XDUhe9X0yzf+DCk1RD6+NGVEkesPbhENkzhVo3ggFolrJY+ToiGfp43Wy6bmfQTtSkCm
WzBj3XzXCrNI2Dw7MVQf0R9X98uav0H9tgH9qny2s4wmuA2EmA6tAWouCIayjaRf/Jnmxov8DOYI
xABirLQ528x1I0MsyA1gPGAwIQ2nPMFB+8Qt1YEMjCy2dg+YWv5ptQGLZTPpATcKLE3jVVU7y2oT
A8ZorPJ2Y8O2nHo9HJat25YYJ1Y5duDnONvgbHZgnF7eatA5S3vM3OqlzO0Ii/pYTPnnYJmxDz3q
MZuPrWU+z019LNSSFC7YlKDHVaFnj/dM8gQhf5OtCwZRs2vHtT3sVuK/+1M1x01vmR/TiE9Oi2WM
rdaEp9t0zFX90C3Zl3ILGCMjc6znPPaATXU6ejcVTsyVlU413bVd8yezqMY9TyC3rTrSvkwNV5/a
Wd95KNWmkr119nQafQCneohlhmveWqHU7T7DhRZzDKVcNuaI08Zs102eaRgY9vWHWP2tZ003JVGx
kIUdmUr3MeTiT7zJ/ZDRoQmnpX2gNsxXG/uD9Hj7ELjfGZmUG2aIIbFqIS7vowt8pz7wrHtcC5i5
WJL2CSI17DWWdoggdvGgDGNNuOhCDRYCMcrbEqiuIPPgcafrCTyaJl8SMcJBVsJcDt81to0ciC+d
3ehcvIx5eWO5+RovUjxkq9umiB9AKrTideb2GWbW9b4tFxUVEhCHfO4vtted3tBZo64pC8iWe/3O
d1ikGh4vkBcIwLEJmw7VFhrgZiJa0wpXrW5nWx65664AboKhAbWrGgckTOi4RA7uiSCDb1A8TkgK
upwNQdXC1xu0whiQoGi0xDlvPe9c9uNj+7eG895quC49GejwxoNLdtMwJDmZUmcgOaK9/kKq9iAm
lyejJinPm3vRlGnRgl0LJ9atlPyb8+FGrUhtuIA/uH/MC5A1WY8312vIusI2GsyLVOUcJ0cW4a3D
1mjeQmcoBfEVvovmuTPFLjegwmJnTYwNcN+rYo9ITG9GifAP8rIYxq3ufLwVF/pODJywstoVkG70
CQYRJsnD2StIDKWmLsiK7MlZyp1VYNYzLRRyZqUvk6wTH6suY8uvQ6PIP0HvJBtfo5r0FpDOwV/u
++4AHHZCSXlfEO8WmNS0wQ9nnYnT0D60DCdqZm+KHF5/qFues355R1Art5NROLcoXYsjhZTozhSC
3aELHRm1WPCe1Bx1DfSabPdQN4oFxrp40ShF4IO1O49Qv5EC4MIuu4HCNGAA/qFnzrcJKbAC+69f
4C3CZUIq75Mr87ac1y084779kfqxoHlS1s2tFt1tKUl+FLMDw8auQzsc9Z1ofE+HalpuMi+H1NfA
PVSsth/hs36ZorEjaqtNCaJpZNd079fAqS0rs9Kl5O5GygK+JZa815U6AgQZg7V6R8rp4nQ4W5tx
hj+HV5TbxjRimHO6D70Psc3Kl0vsCZRLnp63s2LvttZTSGyQk5eqjhuvuCmVt+fVMiKv0lNQ1m3K
Ybc2ZN1W53OqdXEj7foTnLYnLcRW2eVXLWSgOKr93IKbRI+cpLdPF+10NbZxPlpfVlNugcbc24sd
cQW6hFvOVcCF2hNHfhiucYuF/jK7IDpyF3Z+l64HN7uYQx3XGtwuFuu67UGe5qBIKxsJMAD5sB7r
WyzkvslQew5VQEycVBU9gms8FkBz+WePa7Cd2/tmaicIn/avNdSSnUXCsFC9Mrc42d20gbwGJJT9
oQ6GAprvgOiVDcKH7yggV1yyb8gMQfFJf2h3hAUZaPDgpyfEHBPUMGfuZgCMt9tCliecZxvCrKfc
yu8zSVH+sa+BcRftv/nFnaGt4TZH1zWT1lYRR7gJHRN6sjAyXHAUoPtS344WOTV1qyNoH2yNsUhQ
UP9RFhBqACSB0xtmfZ5mU37b+jaJFq97W1UDbj5JiWnuHbfel0P17JPhQebBSowXUmZ3jmVEAzIZ
KHGFnV1qmHKpZDHLFwOeiS2dz0pVsbD9Du/FBXJCOmmVqxR6t7EBOIW3sm/YO2EfI24Yg3FcXO9l
aoYqqSZMCNiEhMWeNwPRXWCzEZ5ZLkpAjeHnWPSo7eoePiPmAMp5PYX14KESmMCGkN4A73SLPxsW
XrcpR4gNLPhupmPyqJ/IG7hQUVY3p4oo57B67oJ96Y0byowmgvEAP0lOlp20qzVAU92LV7G8w7a1
Rr/DjoeOBMbczwgGLOo4ZBkBmQ9rGKLEXlslQ0O24zomSL7TnhYnzVA79kX9RADb2DeTs/fX/H3V
89GD/nhQ9ejqDT7kGgoH708QsTfb/KDWNuBE92gFmDI2tAHL7oG6QVF7Fii6NgA22oEUM/pJKI3M
dwuyCuk8qsQrc28DfYW9abVhBp6XO7Q7VDURDq4d6rFHqOI24VKZd3njK6Rz7XYt2jfPID7aFyRp
uR+h5r9ZZHYyYTsb6nloQ7oyDaNX/sI96GLMygYrgczQv/OOMHpJq8nQt7b2z1AUaLeMmC4gkKCJ
r4O1XxCoDn2lvwXvGpyEEIfAa0ZlZoIHX6/FYajr96zrXmbh37jCilwXajXIWLhq7llOX2VRPS4+
XrGtW4xMumyIfYZvAXtOxNw5XWq0QkfZPeLL7jq7reOlxSk6d26VWEtXRC7P1Baj+gHyDD7Scc7L
kK1zFxhi1WHbT7d+Nx3XIt/h5p4FsIeXHm8B0zzy6teVCrwMR41jjl8zlCOgJOC7iajNXSmnPV/4
m1TNJm/yaLgUaXPTBqi9Ua6g7s1MnBKTAftQOEahyxNLY/lcDO9o9vl2uaAa7epAKuRLazP0QYng
FdQui6DoHpY62zUDmtSVxoab1s7AbFSj1defSo1mPB+fKgsBD3d4qaEX9JbGw7zg6CQK0jHEFccW
bXLaKfTuu/pkGusLrYsEkf0M8yIwUzKYmjSx793XLVo/bqHjOYcUm7sep/LL5yY4KdWeWm1aTlgT
Pkh1yxzqBZVw9yRNH21U42QgfW+xSsZhCGtr2U7+Cy3PlkG2UwF1HFCHdA7NgzHfrs4nzV3IkgMI
/lz7D4XVhCUBoWDpUn/aMhiiSG6FnqwPhKo7iUAGzWPJcG14sVJvSlq0ZfPGC0sHfsro95azn1jo
ldA2cgY/6UA1XO13Z/TQ8c6jzkKUr6qIO2YA/4aPvlxYtCg3pezEPIaSNCZ5fVzAiAn49GU3fogS
sA5GbX8V1YAQA4cxYr9LF910d/1s/CxczQ/dPSKZey+ojgQCEYOgEe0NI4Kpy8dqQU7Ol0+YQgR1
fdM55btickNEEShrAIwMYcKR99KRJ1uxLdrTr3mhOug6mSmxcWe0HwPTokE3lkHpwO8AekD3nvQe
nFJtFLg8JYfGakk2JoCyJaoawYH9WseXzqch+rsQSkFjjsn3AiJrVfbml+XWmpejadN3WfmP9nRg
7Z2wjmiSJZP0ngujxXJ168OC9zwMHQ2HsbsHGTukM33CkXleGojccuNjUM2jtaLXWTt/WiR/iETi
zYVCSdfrYM2XY0VKtF66CPXhDS2dW2asWHyQosKkog/MvoyaWUc52nAVImXbmHFPXzKLBY45R3TC
+J+BX0nJ3dKRiE3t3dTXaSvfMSNNmsnCm9uY6mOZsIGxDBEk4gbgxrKtPlaYS6GxGsw42GzsDOvJ
hBQXRK4SnDM47dHwR7Ru+hEpRGNvaxc+A1QBqwPhGuZvZuzwbnKji4cXgfrqTF5MfFlfLGFVVcGM
0cTgLseOkKhBkV8uw9a0VDpjnIMuKb7XxwRXpXZ4KjorrsvmO4M5Jfr3ITg7GwvyL8hd9j6qlJVt
hVgTGAEYxLib8/bWznFWVImNbYwJ/7422lApf9sSxPd+8tA+AJ0MA4h+VKFlkW1peGeM64NxFgHJ
eiPsZf2Fnb7nxbQbzO+CDvFSg2db5eEi6VPnYcouQTYpFhnNugMvSXiIvOXNuLI7tsxvMKmQITq+
L7Nt3ubQgoF7Ir/tZwzKvG7DtGaROao2ngYo/HgAw9LMTLrBfJe2EZSyhpRXfteOCM6Fk04uOSqt
ynCw0EJGfN/S+bOtxq/BxZyIRmUvMKaiIlRlhkSWBapGpwqi/3Aw9ZDqY/V49Z+KCCiUZZCl/aAm
Cwp6A/dS2EQcVPnWen9K+eJmHrrZQGnap66yw0UUt13zmIOEUuFbwh4vyLUZeOBJmnhH3GIbpRdY
pfF48l8tmJSU7XT0cdZDmAwPJHeidU5Z8elSaK26xn4BDBitjkrjKLGLm148WzTmOnswJABRLGWs
R6CHP6NhN6GY7nJxsFT2UDX1p8ry1DN7pODzgUytF7Zk+ciMPqA42Wo+x2x61Da2l/2JDDG00TH2
svFMFhf3CEaNePEAnp2WD2qwMOdDPEkVsqwLp9He1S1aXPN0EsDJIFVFEygX6Ny+LNpGFmfhalU4
2xTHB/SR/LuMnbMKMjMX7d/KiWfR3KCwIP2tDR05YfNgMXXog6TjgQtoHtsJ5VLRxtQ1YRAPLZkZ
nNSdN0sY3rA/EjYvQ+YdJZ8DjZRlsmmCAzksMRbNGhXWIyYNw8ktn+HhsGm8OoZ6TwJSBPrb2am1
1M5ac0hSvTp6eK5xkLs9uDBQp8qcjaQZyvdbKzf3fT5sOOiI3MkCLz+J2cB2f9fVA1UjeIo8MgmI
Li7fFyaJgLwNHfSacw5fvHwMcezeI8Akg2enGaPJig6r16mDn/uotZCczphwDMW+gxTyOjsBejBb
V89pM6O/VeHbKdQqMkZ7IGLefGyaFxcfArrMlYLg0AKAM5i39Vnnzrmt8A3dKWT6eYVGCmm+W6Cg
VV+E0jeild8KdEcw5AvkCJ/Q+hVqIDj872T9TZudNh+9ok1m0w6HBYYT3RZkz9MCd0nAW5GFfcNB
M2D+bY7Epu2hLufcOwjY7qVk0D6WvZ8Kku/1YiCRe7F1E9XdnAxijh0Fi3bxga5+Ksb5iD/H6+KG
RKAX3dOjKnmgcwvpksLESrZxL9CYYS829JAwzMBEAkMCuMNZ+WGgSJWs7EG6XqrQkrQgPu4geFNk
1K17o4on0/7m+A9meRhtmy+uCQWptd3OaC/7aO+w1Y95y6IKeuKYZeFLYMIDtXCWNmSKx2ZNBhje
9YsbDQgyIJzSwQyH9slEfB3cdTd6eTyQpxqHvy8RFKzN1DdwOsa+5OgwDP6fWWabla6vaMdDS9bB
aX2xOuz3VMJLehIP1kTuMiStFy7RGfOmKigHxA/dvfkKRWJbwtDSwumL061A37jOMW7MWwSvC/UR
BNxJgv5dcuygzgy43V/aX7scw4oRQ2ztyb2p6r2FkYRTzJjFLYGPYZBVAYunqsjC8EF6/hYikQkU
rUg4GM0r/EshuqAyK+5W9MFz72PwUJHkL3rsIFhRJF2+TJFnyE3JjcelglZ3LaLKZRuPh4sDRscE
mwPlxnZBznBCf4WRY4D+bJKPel83U0q76URd9dw0UzJC2mlY/ABTZiyjGlNVp0pz7b0z2kSu83+E
ncdy3MgWpp8IEbAJYFsob+lFcYMgKRHeJkwmnn6+mtVEx/Tt5e3oK3VVAZnn/La7y+fS1Wwta3sU
gOT9ramJf0qmZzLTvliAzV3a0ZHNaleE5dUrZMdbM2QbEn3R05UvRTGjNQg2Yw6kRUGTSMwLoOC2
H+honMPNyGqdNuPBxZQSyOyFTLgHUg2vfV5/+V36Zw7DZ+GMv/Ok2t2ntLxrOADt3UA74lIHm2Vy
1yMhY6ty6J5YRR6CwH/MJbYcniaZJdM26D2ypkBCpW5uXCrPNoNC3RYrM4Ootp1twP/2B7Ft68fQ
bV5HotryuoscC8w140ae3J2wppMo3HVjeVxZ7nPd+W+TO29b7Iyd1+7x7ay1ctZj2RSRsp1DeX8M
PQX9lkQkn0UewWOJQc1mdX/WGk9HKn035Y+X/qnRfgQmzkl3jkiU60SwqcAF5pFduJQoB2ocyRUJ
+d5nb7bX1qiHLUVa3moO76DR/D6Y4+ccQlk1/W/XN5KNH7D5CC/tjqqKYYAdj7vJvZDNRoF5xuA0
cdZ5Y7+1aT5dDYKoSpMPggRmupVGv5A9pN69NnWBG507UzgK8NBeymfLj1E38C4h9fY+EJuMN7Pk
gTZrgFmupw6JCjFtis7Rxjh5LlZavNvU3tId5+GQlQXSCTfmdk/uD3g6hn9Cy4bQqDzBs4sgIpXC
23Zx+oX+4DiyDGt+g/WUUFWuzP48Ea4X2tY2Dqoscj09k6baUANkOVDeef/Qd2gSRfbsGC0PPYVS
TLig222SjeuJ43YXhw7IFoUm1HAgtSGxc13Ylbx5dui+T5Pe822+TgOTnw0fpkg631RuGekU2NSL
mU8g87toSe2DbhuB6WB8hdzyVlK1+FpKtBuWFfF1OCvX0VHi4MOVDjHt/QIwyKUOtywui/Z/HOAi
jpq1h850luNvZS1bZeY7tyD22oXRq61T4PJdSH+rGvdEItfZKsxDsiQi6m37u7PUu9aA/b2xDbAQ
m+RKMzh1B6Pn2pYwb91QvzmS+aDPpoPb2JrfWhOEjy4iiH2olY6lKiPgAxDJt6wvHEG3cipeCr9n
CMVg1yRbbAqwXt7GUj5XIyg4PNrTMGkDpHdYdaV9aAQauRG4LW9hF8oFpIZFdI7M2Ot2rVE0iDBM
5zrb4JC2g/xI+gHIp2nvfLAW1r7qR9Ijwg/lSPpRYn+bVcKNJMxj3HavIgl2la19ePLkYfL9fCMr
+2rNsCXdtE+HNOfaLfZtuUSqmx/TjoS/AU4S2nXNRRJlgXn0XPFqJ+4j/ZkfUzz4r55oVtBa/q4l
zVEJ4a3BoxRjMSdT2sZX/y68HGHd6Fkyy/XQdnRY9ODAzHLTgMdRuyKazeqJ5uDNoma+APsXidse
IDYYiR0TRTh5ZLMgFSKZMPd4Dl3vd5As29wQkD/4ulU2rB1jjsQw7rwe+U/vxbCnpf2oG6Yw4enf
/IjZampK/09nBCdbD+gQwPgTl9FTbuKK+0G67V/2iPUwovwj7E+HpOjUy6Gv26sg2THVQXoRk9jW
RvCsGudrse1r3qkdn35ddtYbpqBLEqQjRyAesHyaqbgMRugvi/e/aeXJK91j4qXvuZXeOhF/FAxT
gzJf7YqwSsmgnzh/0GlfeAWZmDKNto6WrGqaX6tqWAV6/u3GMKZmrp9EG5zxcF4F0hXBJImBdI2b
gGsLj0LdTw8EJd48jNpjoDaV4sL05anzxFH0FRamAaDbWxt2dSGacL10475Iy9PYt5cgs/dD3R9x
WqyXFDLFCIbnYmlepDQArOMPc14oYFFsEqHOf9XzeLCV8d5W3kM+8yzUbrj3+ZxxSFCjcn4tYbyL
l/pXYSXbbvmBpt/mrbNrnRZLvb/myDpY2OpzPZ9JsonmMKuZWlgNhd715vS8ZOJAr+0p7/Pftjlf
RrQ+FKKmrAs1pXYps1GzHKaQtBZtPk2J+Vjm3rlOhhd0e+7KNtRtYJXAO7YvEuOvnxJSOSYDvVH6
Gvf5oSzok9DYhhc//kXs3kvlsx+Fg3MOOuu5yeGdi9Bm4Y3lyhTuZfaN54xwn6gzZsZ/QtbDdrjZ
1vyCyu+aWMXJHOODZZkH2fWP8zgcUyRKK9HPf8eiANSpgpEdr3jRqT8Qyw46mHL6DXFwx03G32Zl
EECTNz/EqBHGuxhHLUmlyZ2fOSeMFX72DaXCzneKjzYWQUR+ydmynE2cDheLDteNM8k/9t3UxhnE
rbcU8LHFS9OOEIOzMx1CEqnnWmzpCqZC1quOs6auejHm3wzhkWULDpKBzouqPA29d9FVhzCjQcdi
5PNbNultMQWneOmeMsAyczxbQkPowEaN3U7Wb+H0G87ecvoVvasiZXxJiE72aXTri0jPFW9vfJgz
5rLWP/hGsAlzfUyJ+cr9HnlNjecsM/gHZNTOycau7GhmwNDtEnVgGIZ1vV+/RcUmIC/m4p5KcuHv
2g+FAskel9fBHikAbM52EDyZrjj2aYiUpo+CHKg/59l0ecAGjx/QZy+IA0jnqqqfWiV2aLPgpPsN
qTMnlRjvGvjOKBmyWnEyw+FC4ueLZc6PohLTKvCHP92cvSsRP7NODIRoSJq8h2It6xFBleDMbRAE
9K5xNhIErjNT1HIndGNUKnaa3syGym87HbgbzeIVCJRlgYRxTI/JTRfcE6bz5tbyO6i8M8km2wnu
M5LpnKy91sHXTH68YNduU+5dR50V1BLIa7DKRtgNsNbbOEzrxoaqZ0yNhB9vEq/dyiy7GHGa7DKw
3NaeXzNT7305NJHltO/V1D/GSb4VwXQMnf6zFOKbbGZvN97HmgDKpF0gbTJXcdh7zkMS16STtjOj
CEqEaCqXm+kabPkgAaelHV5DYVylD3hn9xcVQ2qVTvdeW4LJLZNHL5j2wrOvBEh8x3cqrfXMPEp9
9ZCMyxR1M/LG2LC3tE3dxzCsKiGJHmtLIsx2Y/8rTNwXRxFwvvA7yJUlR5ZQY+cMAAe9D4lUZ7uc
idhk/5iW5E48z58g8xkEaBi5hnWxsglYvjMViZiFIspiKLNdy+y/9z3rBtf76SwtcEBqrt2sxJMM
v55WA9poZFpFWmzN7JVKviju1LbP9WMo76qZXntPTtjtVLK8OmaDsDFdeOjVG4zQiSChi6nD86QF
8DMLaWEmz1Mgj4ZfQy+bbMsWQFcWJF9VwlJRT/fK7XizOIrfX6j3lADYJGNCcEq2VTVk6wKkl/JW
3kGH9EubyyszCYFeyC8pquCvJrOkQ33JfBwi9eNvdMZzl1nM0H3jA28NvwDtN05qoRyWJSADAR/G
8KsNSrmKQ/KCjbp7sEqX5SkOd6Y7+FHg1xvTrLbCbFvitTlKHLXWTs6qWBhvRnJvM20k2eJVCLZT
WdW37NJbsQC3+ol4aqxwlwr/JZHtjokH3eJ4MfphZ3tFttZly97Ow1ba077X1VUa86s1Wrdlih/D
ybrNIuPWUK9ep/dOGj5o1jdYwWsZgyAGfrs2nXrTe8m1tPq1yfIgiaTsCJ4xe0J4kataEoEdidCG
Ne5MJFHAFe9l0a+9pbjfVpu5Ko7KMLfz4DyIINl7idjGeXVox+Hs4WD2KLJloUTOy0v+Vcbp0XXH
J9nMCNKDnlqM4Aagd7InFOVBYcFmS951t5u2VTyjYO6vJBHXa7/1/6RVf+lbbuG26AqYfP13EeWh
SnNjC275Onc0IHupeHcUxy64sx/ncWTewcUwGB/c1DE3oy89tkpkSk1tvpf3K57z7DFt5bXoHdKE
xIjURSO+d2w4imJqFNwgy0JVL7+aNj940C9mQzGVrpvdjJFrZY/G0ZXD1XUbAoWhuOx2ZyTVd+YY
71nP//8usRcZwHvBeWzEBx36jJJK80RPapN14a1pwWN5k6LOlhYKLPM8O9bfscmIOXbtGkBA/smg
j4pMXsq8+sp9GCqzCa7G5Oy8O64xOsmLZ2ePZZr5UTy65WYS8a7y2nNgl9eA38NlRFhzDK9rj9Sb
ejwQo3Mem/ZXUPLT5O5ZJu421+LbrYy/CgJ+5OgEdYbz59WZOQQGGh7TkggvM71UHPyoal5cFvEN
f993MS1n1rQ9K9jaCocnO7URgYy72XO5yOXW5z9/0YQwI5wPNSIR1z+MnA6eRB8wpCioxgS1kXoD
NKJioD2IIH9wiCGyTb2d8Vp6Ywg/E0PESsSeDLnZePOW5eDny6Nd653Via1ylit5zhSmJluCb9Yo
XQHfB7DOJK1WSxAc8mAkSIxGEb9E8Dl2x4TkafJ69kssHk2hT4QLf6E1AcLNSF6Kq3kHzrQP4+rM
KQqYnFvguF7JqKqXazmkZ0eUR9uUz3PA1Lh0Mqp9QHe9BKc+zOJoBMs+Io68IzgTUptOnY0473aB
Y6CQvutD+rRB2YxsO1iIEE+xB5izvU2zCruB8zEZzqEKICMGiooG9MfMbZuiRXA8TFsjc97mjLa/
1Lh4s6DICEmKrBIuta6iajTooSW1DX9XEXio6kxFUjUffTFvRTidS2yGK7cuAH74t0OktYUroV9M
KtG1+rkrGloDwsfrPvKkOA6uFymZXQrtH6eEy8oa3uOlfxp1tjNqa+fnCAfreevJ6mOIfU7AaTyn
tPUotET5XRas1dpQywsBLjuedIE+hjMG9SwSDaDa+ViOAgFAf7ICFA3e66IQzOTzsA67+uYUWQjo
Yh3NejwmorxOlr/pAGdmz8DWoVaZQzy5FS5b6Q/2ao4TRiD7U4KGtbbeIY3czHBc68VFQSNR/I2V
uU7r8omPW8HF8aUJM/isIDCK0Lhpe9gXvFh1/2b11Q3OcFoLc3ljE9+2MemtILuyrp9FpQ6pjk/K
A02N1WEK7tyxd8HJcW2H8CwJ11P3ndfyNr3Kfy3a3odWd+qzAAEI6jjRbRL4vykrrqX8Iz1ArRFX
FVdNV3FA9xuyvM/KCta1kewAK9aJr7YWoI6f308xizc9FaTi0h6BLBG3pFexAfvGpikpS5PIs5VD
4HJgXMtuYhNB6+EgF9XmdARo4N5HfZDOUVCm66DrmYc7drxu3TkzP8lLCf3UEUTtmfzjKeDq0oe2
yNchbp/pvhPhq8nC5FfWx+waPVlfH1WRfYVVeFNNMK6SMY566CzheC9j4H96XfLXlTlkbRKFBJYt
XUuwsnXA/ESsfHXwSpSsxgv6qq+xNM8lqVVOZp/JAQcaK1/9GZxsZGSpRXMyk/m1y7hDGrs4GUO7
weUU1Zwp8fLXDKpHnQXRUOuntPIxDOiXsoWRifuXxdIbtD6wxaTPzwxJJb3J7ZQdqokbt8NlFYZ7
DPqnXvWHKbFf4up3BgzbOfqvKmiktGM2S9qoRl1uh5As+rjo+AR1B0Vu7EqvvAXIMjsA5LLydzqb
tvmgNqVh3XocuKR84QkIg61dLj9D4JFHGw71BqIcNQXyPoYEFdx/R7paSdBaJTWCIImQcRiJA+kv
BvTEzC50p69be3rpan8zdf5rY3zHZXus0nmfleW7bNDGUgwbGcNn0d51BSa3acYPzVlihzt6T4FM
ZNQD/KZJHvUa/xdKY477VWWnax2Cskzl78XzL/5orIHuNmrWqBbvHGf2ndhgp8rB5oBntBv7BzMl
Uc4TW7PzDgVfOY0X7I8oamE1U2jZbgzO/V11PFJ30bTei3Nn7LtQ8oMTYSvEQ+uYxKiQcdcFF4PM
OAMzBRNGPARfyUAV+92+WgU0RuacMawRNdahaYaOK0nAax9zSz0inl/ZNUf78O3BB+XNsFBNYz8P
pbctLPXq6Oc5CbKVP9PyFRv65Df9RsTJx6L1VQUlKxtzHA+nP80rqwfw1ywdrVjlPVAyw3uncBO0
6TYvrbVyF4x+GJHt9By2igMQsVIRh5tsNMCLy0MtaWWU06ab54dK5I9pEx/HSu9SPskcCPBiAaXb
2icqQ5O15iLovcpn9Gr485atqe8uBXDZFa4iJCvhrcjpQPLzbjunArTbO41ADrIZwdNljbxebmM/
+Fjq1uB3JaAzcf3VaFCagzA78pIcTDPnB6IlYsl/56H5gdJTALiRwHkQgo/nFb/r4EeO1h60710U
xWGwrV+IqNdZCA1sTdewQU/Lho8Y5S3t5KGculOZOQ9d2E44tur14mePMiePg5zAjUZaMjj9a8Yt
B06DnUoND7B1m7Q3jonGyeemm2H8ZSkNd52upSFnAAf3R1p67dXMe0t5LJGQUrR9nEv7l9L+21Jg
YXb4MGaxCXhDGFkBjOCc3eaxJHk3CMmYx1HJOI4eA3kAv/wpNfOHsh82dcElqgD+WdKvc1VtXdUd
Uj8h1Bga0O/yMwqzqCrnp6UfwDyqY2NjPZq6g80gkI9WVFvZpWmZQN0xPgrL2OTSHqM2GeHnEigx
PEZz3fFdWuKrT6yXcIBNE+FL4qSfOq2gdLJtz2DhOxZSUH/rL+pg4CC0feNQ40WzYY6GhbwHzqMd
POPJ6+1pNfj1I/0eK9GQpe/2kTs7ODAldjKg3WD8lAU25QYksVS8XQWnGjtg52WR+Ri3CDfUyF/U
HLqh2fLhbqyPcAblx7CwFyj3JAPiE+PGPXdCPlr+eGJ/O3t+vFsoL3ddtI0F1FJd7XLA0MzwI9+Y
br6CPs4m/gKCKwNET7Z/TCVtiilvYGqvqox/1wPRn3CwzeVlgcjqggW5DjLX2pm3XWtu2rBFpNLW
V97tY1d11cYu0l/asbHcZHuzlujunSeN7g4lkHrqXZDBpDU2Y1CfvFTDawqS4KbmFgxpdUPDdCho
YE87sTO69gF13xVLw4+Ry88ud2teHw33WXXn3CyurhF4u6qvLrEonmun+7El3iavOo22e0EexdCU
6ode20dswD5PZ7MOnezJiPuD7ixEHt58YmJYt8L/Oxg2+ZpGDcLM/FEhjFk1i3w1iuBY6fEdlWC6
kkmA2kZn19LU0WRAYgA4vmSmZd0p4Hcgt22qzUO/iEulpw2wPteuF6NhZguwm+SzoUTJ9XLimUzU
xviGXMBYiUylxShnjcbPhA7Ht1S5Lhbv79gZ56rMv8bJebVl+mrjvlgZncSEgyolGwqqb1qf2rUR
f22eNg9Fl9xQPqh95Vo/TqH/tob5Yk/WNsOcXOGKMGb9IcvsYbGC7QLyxy8J6k0IaIFod1V4RIy6
OOqMGZ2bGzekQ2F/Fuz+VrFN5u6pLlnGm0a/JbO8ImIxwb7St7SIXxl6aRziYPTGFF8nmH86ouVp
1DFrrd2gbNSs91V08I/+fRS27LdxkWvwi5caJMRm8m0LDJKG/aZjdzlNd1Nta6IiTeanbhgwUDkv
nE/JKsXDfJ+RHXPZewVCAdMGyS9RsfUcJkYszg6Wf2DXdTgSnqU1oVpSA4mnUYLAy4RcqKyeoAQ0
st30QcvbdC408G9dbkdsi6tc5jtvNC9pzPlNmNptSu3TUt29CCl7QCuQGQsTneT4ZCi1idHauC3z
5BIsiPV1w87dPNT3JUfTB8HToaMxNOFMwvl5ieVLmluRBOzZtD46TBuswdcojfq54qWwdp7hVesc
p9Kq02qvjPycdOXNnNodmvP820qabwg7qn7s6hFjNetPgppE74UU+9yJ/cNkul+I1QklTaG5prbd
ogR58u36z6CRIZoAF2RqrVxeIrnY2zzxwnVvEI3pezmnccM72XDV0dYL/+RmxuO4fHozpGdVcvWO
RvHcN9VzOhtos4fXpR83BpTglCDP8gij6ZB6LImxsdBrsHQW72EM2SHG/CHMJxhO3f9yA+dz8qz9
6Ok9ttJHKxdRMzubXMx8lPAJowOxX+OlDFnwzWY+eJP/imDhq+aZRJmD5H5p323HOfVTs69NzoUy
xPrtxpdGujjYMM77ff9WlOI8kr4XBYVDT0phfPkAaJL5h1cejW9hp0+zzVUTVM1VpQtFhtObbqcT
hVdrXQgcYc7n4oybOqMOyaQwirhJeysTULag5IQbvGtXA98YIWRP60/npQSGSfrHBqFiIpGFtJxG
nCFXNYGI3CVWNLiQNCMlk2HV/gxzNq0KEb9lSfbp6gLn67Sr4S9XsgdhItHtzBiB4bcNT50RohoL
p/fOGILVLAwyLYrsiON4WPl1t0Hf/ipm52YTTeMhkpBtvYvN+ED7ibkKwtSDzGDqJXhYQIF4EJpR
kYynIQ2edSs+a7P647suXKxbax7mu0HMJaOAtLRHvaifuFTPTmCUD4Y141027tIH6Oc5sZG1S2dj
FBByvq999tye7pulL7icK5P9qEGd35xU079ohYOGM21VDD0IJpVlhkfSXS0i2SLtoiDr2LZcom4P
+Co1kQVLCVbkOLdc4E0a7E8q4XaZdkGdUDKPDeKLyoV4C+sOlGfE5o0KDceQpH7KoenvrgZimGD+
stSL9MzjIACkg/6v5ZjPEJbIA/NhZ8k7Zs+QgmkReWHOEe/63YMTdNc2T76bvH0lqoH6MTQAa6xF
FCskGc4qB53pUjbPPPP43YFWW7OD1Vmcj165NN0DEiw5BFJcNIyp7YuZIY0sDYQtaeqcceGmEMR3
bY+v/6ipp/psyL+qAd9zIHEouG3/MdVUQCX1/MUN5K3y0XSiHLNLoAqEqnO/HlJ/BnALPypUsCvP
tk94lF+ntoNM5Xv2NFD+yKejXO29EOhgWx/zWxx+SEXjNwZxy7fxq+QkDFK/xsF4zFV4dqiBCYW3
ydP5AbgqxAikfrK4eSuz+FtJ+Y3fQa2TcX4aR9JcHYfwMEXEQDd2JyclXHrC2+Sid25wkovMf/Ni
cZKY9erqrav0b6J/HzCMyLXbWhzhfsKOiDWxzUwIihmebrqWoXvGIIjhoS62Br7JrLbBXAp5quLy
u2Alq7KgJRcdBSSc32NLKDvf/rgeinFG3lbvUgfLu+TkJGcjP8tgeC9matXTpjp5NNRWgXEuWm/r
F845HAAJbQu7jOLdtkfJC+4N3QGh/7VgxoKS2JOTjnOt2vsGmbup4vyhAnAOCeDOG0yF89gcUXaz
v/h/WYsug2FgoANGmDOaXIK9zNArFeFpaijIqgfktHpr5i6QkK1gLhJoY+OU34e9ws0/Et640Awp
OZn7c8v11A2QHaDKDCml+mkqRLolIpHUdZaoqrH21/mb6+dGJGqk6XcT8ZA0eDbzlpmT0GZs4tVm
mZPHlJVtKMTJ9wNEkKHHITPNkeunOylRvZR2+NS301opNs3qHnTAz//s55W3aodgO8PHonvKqtWc
FNBd4giVNa6rLH2eqrqOVBK8zcrkj1GHPJ/XfTO8JVO6LbHq7csyC66uVa/xSO6AFaNyYc7zHFvs
apOq22bpz15vnAI/3YatwFYweis3RaypkHiuEsm1O5rg7Zp7Q4y3eTCOwTh/xBn/UYuPFio0n3WV
n5XOHvzO/1q47fkDBIOC95n33ZH40tdZWVfXIS7DZuYJWMtVKbd5jL59hIJ3STS12/ppYGFaZv8Z
4gBRePwCx/OYGzXodHYZ4w6VZfWYZ+2p8mCXzPrmheXDWFTP6k5vNXWzZVC9qlbHKxsREFbbkxtA
Ck73K1lSgBQivh/0fMklWEtv4gh1wq1Vtg9JOjJzpfswRyhn2dYDBuQXszTxRXHQo/fehQ4oF9EF
NaY88n5NfXK78Gy6JM9hgU2qmjiOEm43iRk95gCBqJaZXAmmHRHy7aui/4mr6jy6/U41idrYFmK8
cAiqVQPjF/VLf0i44zdZ6/ZbK+MEafMNpZMj1KqYFWnaRgmjym/P2cUxi22L5JUgD/UBlhAnORyi
DrniFp+gl8K8YxIphgojZvtXPwTSXkf6KSI3UFsy75+HuCmjIPHX5h3KHQxc/i1KJsZypKDGu6Hs
v31ODJtPMkA0T9WDnZXFE/Qz4GTt7sYU0WPQg+2wwVFuK4Dic5cHVtYWFm/yRFV+DNrqoYf7MQOx
v1/itNYgCAMWqun2TZuND06T+yhWXDe8L9LkEIxL6zFu9t9i4TJEQwUviATVTHjbUvcxds1fZcK+
5mn/HR3P0Rbj1q3N1zCojiwdbB8dHSvirlUflXmyRtC8wpySjTCavyW6nEYWOU8DOStAWUCJ41YH
U7NxZy5YRwEUG+XjDBcbVG4LdbeQ/N5hAUyy+n2ye3NXjfnvWCWfNfavdS+yY6nSszl7z9iTHlwX
IXKJUD9T+Y/niZWPoSFyi+TWMtpEeZE9VpzG7pI/+gmRGE1/tPPypV0Y8asOWHnBbVZP3sa7+ymt
+dyZuFVs2X/kKOCdkXScRKA4doyEOc8cePAYDzMxf9h1oNYBSzTJOglrFO0vkX9H81Q2keJfPHJP
/24M+Z4uyNGTfmNUuNGG7u8E3mX5DCr5gHaUPwY81jpbqgYgMQG7pUIzLAk36VOqoKiqxNS/YeJ4
dnuNODLdOBYAoxP2ZNs6+rtUyReOWCtyvG49Wf1FC9oGWxffQkJcQE3gYdTHii+8Q/SL7I3/yuSX
alrFhbKIQxDTTdwJ+JNap7dhQi+ma/tmDvc7rcJ01IfJGwfiY4zsRWmm0CmYHrOaWElTptBP8TiR
5QtLRDUwQli0+huXUKo14zoxFa7JTDm9IrF/Ckb3as7VcZhJdIWmQ9K7vBn+8gtz+EGV2MjqAmM8
0nQnRMk3Vy/kFDqbtlvAfszPwsbsPORH3Uu6XIvzVNL0tXh/KBJ7bV2BmIjMjQmPW4Z3y4dqLAKJ
VYapgNEARbB0Xtskv1VWvV2k/oid6YUq0y/lVt85V0EaDn9YdnfhBCZBTpK39xGumtLDBlq8jNly
7Pty00gS/bp0T5YGjx2ezyTdg9bcXZTQ32gCPA2qNOXxJe/t30kJCoQrP1mVXjruxrlH4NXMqyH2
1jobf1H0QPcpTb4bJ3Puoy3qWMbWjYVAbCmwYbS4EVdpoXJUX/77onA26TB5n7vizGJA+Ua8J3Ds
UfLFNTL8NtkUVraf7xjZUN8uw77Py2ezlc8iFfA2Lj9aUNEc13ZqZY2khogq/wDjPqKIvvUuDwjs
7TGjSVDP6hhCWq+ELa89FbB9EkZMefsAa9E4pexdQ793aExe+aq5vwO/Jtt6R9G1y1yclJZQkeUp
kkzqD9RER9njdVymp9EUwTPhIg/NrD4br7xo47smJwV3/0/eJW9wg2/3bJdhmd5n2f8RLXV6DtSC
yRSHQK9Egx4Q/sSJseomSnntqnmekO13nVorllrfq/ZFY5krol1PJBHccsQmC3y+i7kdBxuax16f
RnpToPRsHOjyRbg2oZkBhZ0ttlZnJ8jSYjOqPnzf4WLLf/tZX27/d9Sg9W9pd/+IVxTY0EvPprdH
vcN3NT/9Qe7QK+k/4ARLREjMuo6c/0io/JeERecfSfNVAfmX8sruS/lSdruxBEKHFvzfn+TfPsg/
QhObwAp9y+SDLBT48h6cOnDb//1H/1sG5T8LzjMXyDJWxj1lVm/SiMC5VbwejuTFrO+Csv/IHP2/
gbj/nyTVfzaaTzZCab3Q/zEs3XWMFaXloiTrzJjSTS8Zj4lPWqGqYcoEjgrpfU4Ia8K4sWuC5jiE
9e+88Y6NxytdVCZm2bKg4rdHK0fuHPKX5XfWzIRHVA+e6311Axh90jpfVOEcioXNorknEhMWKswG
xytWsMzA3q2a7yJsTzGUgK+zs9kUfwzdr1U86u3iI412HUKn1AYRzmuL75IWlwuc3EYgihu18+pJ
PI0VZebb2PrPX/tfHqV/VrAnYZfPs2PU+9h99MY/VrNrp+k/niTrX2IT7X8kQIKN4/6CyNnj5Uz2
9ba4EJvmRPBUVGca//FQ/UsQtH3/ZP9vNmPnBv+HszPZbhzLsuyv5PI5ItE3tTJiQIKNSJGieskm
WDKTDH3f4+trQxlVKYcLZC6PUbi7GUAADw/v3XvOPiku2nTbFr+8/rrHXSujeaOJtmgMwb4wcsfo
mO+G1IQA6UmEZ/uDFZIAFR8Ve9jShl30a2n5yf1eXsp++vzV351nPP+Xq7HUJhG7ivPIbrsJy3SV
WEa5qPDL9OMKqEmxoQ+Bf9sp7UsasGZJAmtfGvKmr2g/6ez7G53mfF/vY0LNxnYC1l2sXCrkWo2F
HcsELX0QEuexwUR14e7MDaLJ3JfhiAPRQjyWTNiFgnKEfEi2lN6FcTQzI8mT6a52dcMVVe6JARPZ
SldReYmoPffDJ3Nd5Oku95oBmpnWruAGdYjTsYFfuC9zL8A0CZcct3//csTLG5at68ZYtOthOQZn
YBw4PzY/p/1vxsxfEnE9XJCRYkJ0pYAKRneJ6cUmo4ZiPKrLnp6MES/pRVDSWUP5Xqjw26ivYRve
V4j3C2+Pot8mkWshITbz5b3axrdNKWOZiNilaSu/yu4DwVg5xrCLhujU4Pyrq6uSpeT5S5h5h6UJ
k7bPXKErwwGyeQliqM4hBDX6rds6jyi59yYO/QtP5PMT8N29mkxJrDE0U6Ngtk0qU9maXv9KU2al
snV1BHR9ETabhR+2P8JGvsPVcBzNIk2oLYPKvXajauNp0iZAgsYWCS5Bpvi2bvm4HZD4ExpOl5uF
HYGA247ePvt3W8DGxfXQl6Vrev5mjT/1u0uYTHi0TqJIzlpC75rIgNJV01dXPnx5uBojGM+fQ5k7
yfgufpmHuoZlvpsI0VamaJPn8iKQu/swTm5cyuBynm/JQaJZfJ1C+nDQP/TmY9Nam1C3FqlD49vN
YVUWJvrhg25iI26GnY6eLvCGtdvRUfRlEBTx3kCio40qM9nd6K2KyCTeeVGzbQTqH6246bNyAy3a
Di31wgiYeeWlyQRLrYrqm5/wwWu9I16UtVDHN9gTLzycuZE8mQq7Wi17va+okpkDg4Vtn35MkpNf
Ouwpfpx/OHOXMJkPFZHOEX42ln/hGsDZ40DoeFALF97F2UlrMikGORroXMn4oC7xfT8k63hTr8NT
tkOCfyHJYGZ0iSPX+cvoSqvSUvMS5jkz1zqJKkI2SUi2zA9HEt7P36SZBzHNES4NoDI+5rktgspD
53bLNEB6g961xywaXCJ2zzyKaYBwhem3KdwR3u6IO4vKhJpFkMyku/MXMb5t37zq4mS2asTcASQH
QjurPTsJ+XDoF57A53j/7tDjFX15BIEjqWAWtDFxnO0h4u8U4qCibjB9inYVGca7Wff5NssLqMhd
Rm1DbvJDU2ZIwwIda4yFM/f8VUrfDwdZm0z/1I50lFZjCXzTQ2uiCWlHtnki5EzamLSE1sWbvi6W
l8ffzEaEat+fr15GCofp0k/54OSAAfxN2iTOQve8bSAMB8R/dgmaTsq0w1B3iPAhf1vZz/OXa848
1PFhf7nzXZuGOpDXdJu5CsszLzmAtDk0Kh5G1aLpNtDf0Yq/ly48jVOWOgmgjSGSXAopZ5F03V5P
xSdDjh70SN6cvyBpBlwuTiY9qxL5ClXVOGO0K2XNd/WqXQsbdWtcXTjDeKTvRutkyhNqTagcoqm2
yk0uXolP4c5a5ZLd/Pbf1ev43nq4cJ7xK/DdeSZzH5LCULVqAoSQDHW/sBWvA9u8KoiYWAq30krc
5hc+sN8T7GVrMgOarBxMzeKCgit3C/JuM94wAh8uPZLvb5hsjYPvyyCrtQA5d8kkrt9W1+pq2KpX
8o1wC7B8DWDw0mP5/sHL1uTFFdRU0VOJhX9iAT6XsSukDghIDSZzL9PcNIl9LHTlRI3vlfL0+vxT
mpkurMnLm+SD4wlQq4g+aw5WYmwcUBiWIy4lX7h0/+aubDI9WgMYsr5Skm1c99U69kk5p53Tddmr
YOTbAWi0quen3oQZn1IqXZy/svG+/XX44cCdPDU9sJy8l9Ot0aIeV4KR9eJp6N8K2zTbIy7O1fkT
zZSrCNj485lwyhqZpXImnMnH9I14gS1N91/DztiIdrBKDhfzTeauaTI5+AO5X1kIcd9V6MxEAfnc
HRgAFyhk2SFgE71TVvBdtsZ/i7HiZw/xywuqG5Bnt43SYTVzrHrjqtZaL2knn78B30/CsjWZUAoX
lhlNF8JjMMrLrbkOGsgoitPk1IqkbZtFyFjK6/Mn+36VIFuTWSWVBifHssTXxoenBEIzp5ytxZc2
gDPfcmkaIZ9G9BvrISVkxx6zqXHzRQfnQdmADV+oz5q7858vXMj3t02aDtCo7rShp/64VQvptm3U
5QC2vW3Z9VvGVZsC9dM8cQH/z5Z7Z9cVN/Het8h813ZSqqZgU8GvgQ4QO0dlGOQU0COF0vnYthT8
ja6lmzQJUtsQJHBP4o9BFN4bsDstJK9htJr20Cww3XgHzNg3pSJvgMJDKkbEm4QCmeZJhpxevC5p
OtPj1WS4nebG6LRDDhlYaLt105Y01A3oJZVuLHQ1huEV3qEHuLYAW7Q1acy4jOoFrcSrCg9F0+Y5
mQYopM7fQVX7/hMjTzPLC0cRqyhJkP7gwi88Zy2D/y1U+bZsUdpqpYLSlnq92C0j4i5u8dpj36n0
ZgNBU7waNLNZOLro2lkwFlsEz7weNKqctTHQK29+xEptUfcsTl5b4Q1Kl/KgnYTKuGELQp9fTYql
pLsfpqw81QV5CJr24lva3WDkd7ke/BS6FkdfDQKodt3Hmii3lWwOj2KX/DYLuV2T3bCu6bUg2lGv
LA/sKh67x1DAX8Lk9QYh7qrKBJrNPTCbChyV2iJJtu5d4uzBjKuESmh3edCkthZZtmz6po024MaS
JHkhNFhcuZAjZMkrR86fVfSCK92KzXUTRlf06+gUQW3ZoIZHdtKo2PrN7tlMHTAZCnJEMjJSu67I
di3zrlxC53ppwIo5rrezSlDjgXcvyHRuXEzcevvaDdXBFzpobsN70uaPXo65QsaJSDjAm9dHj12M
+UeIUnFT5v5V55K/i2wdyklNORijmxbA3QliqbbNWAiXSZ3eCkr60JdkwRFnWRvSNjZZNVTulh74
TSO0hHYQHwYrJYEsJO9iEzSx3FKHUbsHIwbCRLP6tWslCb5JW8B7Ne9qB2+o20fjHUfBlvmUjON0
3/qE9okFUkdDQTEBAy/B6VIOOz6KOKMHA2QlVMRKTZGKmZgKeh/SX3XyrPagR8Ntp1enQNOf4exB
QZMwD2PpcFC2tFpxF1T1T01XbtWk+i3kDimeUv2DRTPSCEc6lYKzkntZ3vDxL9dZ7q+Bj6HAE5sD
RJ5DJRXCoiSsMxoRkGIxCldr97FS6dEURvKmFf4aZd6pTvRbFT48q2HF9lygvQmpFAHc40yCpRHg
z5XyCsqCADuInpYgdzfE64JcIFIcou82SfG4s9++q33CPwhGRoEu3VmOoS0hQm6yIMEcnP7K6BtC
4gZVHBM77uVZYBMRqVCkDPaalr9rvvkGBpx2RFF+aGkmAT/OapstFwKvmM2iiYuQGyAsUwP9YRG4
Oxa7OyVAuJoB0M79/EVqkP525m/cC0chDwnQa727QkqORisZC4POGRjbE4TKu4j3fyniKKKHmu4a
U9+0YOVpm+MFGD37Ai0s21OraNHLmMet0XiCux1D7l4RyXqLqNy2gW5biOHtwk1ecNHES6X2X5LS
C+2hNBKYeoXdFsnOEAjs9c1ry/Q3tdRBqdZRzITtspCGQ+qU936jjsViJDJDtQmg4STWQIVYrd6j
MrnPXZwnvqc9DB1LHgtI76CGD4DJ4BsN0bNQpK+a0z0xZyKaKNCjdx7ezdy8SxiSmStbyy5mn+FL
W16YF60otoM3vBI8N47IEBZJcvJC46NDQbfIJWOjSDRMxxlFcqNlV4PZiIThA1LzsB1Eax9k7juK
j2MPHmiZtN0xbAVMwdYIUhlQn7T3+lDtfQ3WJEAJf1kU8p3aoENpzWwL9h7VccFqIqpB1WRSUa4E
c7juPMVmyturbn2VZslj35frVv6E5uOW8ehQafJrllFnU7x3RUUILinB76Ti/zhau7MMNCsy4A03
tWW9Pell9VrBVVBaVLydXB1rEbc6ERNOENEDCUuEYBWeCAOZhgOnxqYA++TmwyGorJWFtxMoKlJu
ZEmrDITOoq+TdzrBvysLEjjUQdGWrQKU1Kjxr4PRR1IMT8g9pAVuaNCSYf9s1Q74lhwgi+wpFZn3
o33IcUdn35Nc4pdHBkkPGegVASPNvpB7QgQ6VK91tPEDvn80fyNE2sl1NuC213rgsBaGfG/ViCQf
mI2tKiodM/VaK8OT0cYfmly+8aXpGLvqtaPr1zEeECv1d2IpfWD8vRKznnYX5vCChAZTaB5c4oWY
BK2rqO7fPJ0KNR/AdW8Nhxz+8gpmEvTJLNzEEmY5qYAkyVTzU8sEQIoOYhYIW24Iv4mJA6HbJhig
IYjZL0ku7pHMbWtX2fmh1wLsrflYYHlK1DWedGSIcUYCIeoHCdUo5prELhn5BYShhnpmAxvN7pLk
VVTEfTayyzCRu8tWS17CPvR424tDhfH+Qg3GnFsKTDZpURxnViHJ4ZYu2SuBxtGyTPi6xfp1p7F9
KlUc3mTpgZ5EWRGm1S34XJ67BNVZVKrVSLs3QEkHuvEaKmiOBDffa717L9DBkMXiPpHytwwnM5gd
oi5yJI19Gh57JIluYe5U9LsLs8F+7aIt67IXE8ZgP+i7pMiR8GjeQUr86zgu7kSSJoA78Haq2kok
VcwvAhgMKj+TbMoiuY4IhSLp2dyCdVlnmoHzx4h2tSKy/SvFa6uXTiAcn0tfvIYJux3AHEU6dBBH
yQ5GlO4KLO2R08Guq0ARAg+1lKcirXdZoq0VEwdJVaTrUE5HOGK7R3ZrrHqtPXSy9JAI8qkxRzOj
8tar+Q8tS29FsF2Z/h5HyqUK1bhZ+WZjZo6bmy/b6diMqxgnUrIdQ/OIT1x7a1CHsN028br/mV4o
1ozbvO/OMtnYAmOVCnmschRksSTZfVhf2O7NbEDM8d9/+fk+FrU6UCjQZOpTEN96ILxV49Kmde5X
TzatmoGUQzS4N1L5klVvSnDhbsyUSD7fmi8/2ujTKhAaVA4Yax97tgZFKb95bv3iCkViN6nJokF7
awgaP780nytDmpOdaldKjmD1lIzlDV/BHGHYVb4Rlr8Gb9m8Db+dRbEg4/lyr3emxmBO9qD4aQpS
0HjcHpQ73oVRc1jEP1nVoaD3+huvCBtsnK0thNE6tuJbOUI2ICK/6oxCBHEX3Bsu2zCn3hVDv9cl
1kZx2DxHUVRd2K7MbC1lc7J1FbDbJZlIHQn4YuUv3C1L2qW/zKKFdSsSF3m5JjszjIxJRayKHeCx
rJDgFCvPCCYeEDZemGjnDj2ZZy2IyggrynSrsjRs6po96N+K05aNybzQlnivBwexjOp0JStKahlS
tFZ1kWq1Wj11FV6VC6NzZgoyJpODXCgiGEIIGbG31HfoW2+BwcFQRV/0hIrvqFxKip2ZLIzJZNFJ
YhL1DXfLE0I7KppbM1PvJLFan7+Q8fd+M8kZk+miicH6I1pOUdOy1GrFdAGo7R4RzUpIWM+dP8lM
0ckYv7hf5g6iXJIUq2y6JYVhXYnvVfoEQN+Ogp3VPpw/xdx1jM/pyykgcOUmG9Z066f+QXa1HyQw
c03FQTHQK58/x2cD/LubNZki9A5OiSogzwlqLI6l8iPv6hvXCn9nsbhvXBcTRPDT9QMYv+zLU+8I
QOihjOJHPRefqkI8VcSx0JkOLoz3ubExmQ5k12+DErs/6QNPofazABzgXBIBzLyl+mQCSAimBxoR
hduh2KnWu05A5vm7ODMY9MnrXyh1A7I5DLfQyWw9FR5rpw02TVk9EfxIXqySX3hcM0NCn8wGbH9c
NOgldTigkxHYxJy0q15+hANz4VLm7tF45i+DLkkNZMQBTighWmccVUNzcP4mzX399Olrr9VpLA4c
ulkbL5DwkLUuVd+W7rpla8uLYuncGfqq/Rlf+LzPXcr4779cSu57dZyCpdjqwsrHEogl+cJjmHve
k5cfKlbgC6kcba1q03v3hIbuazBciZkt/cC8cL/mfv7k9RdMo5Diroy3FLg/MM6yneqLm/PPYm4c
Td56PywsOdDgF8iudCK3ZGUp/V0QWZgQTPv8KWZ6drI+eZOtQTEszc/G2PH0CEx+417lV8nuf7G8
mXkM2uR9hsBPFJVVUSveYGZfx49cD4yuN8WOd1A8VsZqWEqU1xbdI/sEFKC2aw+n5CAvsgOOigvP
ae5XTF9+VU3iLGV1KgrdXRtrJlZWZMkJiA1SiktNfzl/Q2dWq9rk9ZFJFcjEwOI8Db5SqzpqGgEv
fqlcARTcSmbeLeV+uNOMoFmfP+PclU1eoDaWKqfL+ACZ8YeUP9eIm6Vk00BcMeILjYuZQf5Zw/7y
jjaihrFU4qKgHF4rsrLxteHCc5ltwU9eIHWoQ0TL+jjfICVb5h8U57qluFaWgNh+5pckfjPvkjZ5
l2ogrYUuasFWApU1Fmm9mza5jePw0nXMnWDyIpmil5Bh77BN+WW91Edw1Ixtl9ivxX+LQ0U7tNHb
X7qeT+3gN0sCdfJamRRrhtznvskb0gxtdxdUi3pNy8yWyULgBlLjXGGzp1fYrPutdqnLNPPpVycv
khxmCoFCnLeipB066gr7hNFqFxLdZ0aaOg7yLyMtUJU4AIgbbQc9xVpFYcJ4+FuviTo+ty9HZvlE
GQJ14VbVg2VciEul+Em5IdB/av3m/Cnmbs3k3Y9Sj85TwCkElWaU+q4BMoKWcv7g1vhCfPfAJ+95
FFsaaUC0ogWCW1RZvkvGOJ00lQ+4he2yVg9mFjwQK0uah5gvU0UlKqiVVkFkojr0RwLJdmTSlMqL
oJR7i4Qk/EsHB/JMJKmYfGtl7wSYb8inFF24jF25GRQK36YfPoOV33gO4DmJTf6CLA7cVP3aUJXb
wR1FjVVPubgHGBl4K68zHVxI7UZtSCsyS8J5SCy4CZtkrbvxa94ZhwGMcUjZkrShYx2076WEW9xR
1Re48h9xmv7Otf4qrKjzxToUHzBCRQbZy+zvWsKBpJHxCh6XRp0im4u+JLbcb2XquiE1X48G8Whd
9UFUyCLVgTj+AKp6qkt9P0giJsjmiMbwrnTiTTIaXGrNfKii7gN/7N6zQszohEqD4CbHQD+OLlqv
FFTbguWYSbQE0zFq/vwznRkwn7vtL2NSMgmNC2vqMfQeCFnIqL1LYOq7vzdtf065Xw4vCNAYO0NF
RkDoiu7vi/ru/O+eeUs/JYNfDhzWOj0sAjM3DtRbxffQNarH84ee+x58LlS+HBuGriemQc6qbVuv
Rk2MsMRPuVNwzlwuMszpHqbKQ0FuRKcXaZWXq+ABk+JKbh9Mu7THubrpFqRSieXyogpHmflGT1WI
ctcksRa3KZmjcJBbjTclN3xCtqj0EWtZ7HHivpS04hw8UJBAoRqkGC0jp8UzWUW/SMACQ1tYVw2M
wAF8IuiGEmQksFVNAyPi9rALnBhYYPiKomFFz0ECIovVDXHbz8oUUNu6T5JB8yMrchFqVrspKwDH
tRR4yyoqcjtqhd9aa77BTGMqEMUrOZHZKbv9UWnhchUxzv1BK1LUrKjX48J7EDrlztXMZ5wJ9yAd
DmpIhFteXsul++qm2b1pBXtFi0ijlbQThjNqx3yBF3FAAGBvPkMp3fFCAY+Ei2kPR2XAudCo/c9A
KVdqMmyQPa6wNANXrdV1lKEaMeqN7oHIlNJgP2gpMY/NCRQBXXzL2WW6tGkyGoCKR1vw02FNlHvU
LHHtcCeNRyuB4RD5H8Qv/EopoJuEB0mGQoxdxwV0HtS8QriD+EPSBkETmX+d6ii3hXgFr8GOxHgH
rvujBf5ZS8qH2vonse/3I4vY8eVNrWI5E8v4F8Cze7OSDkGX3aRwrsQ6vFJJ/8Ulmr9UFUbCSn8K
pGyv19VRCJE46Aaqad+hjaiJtmS4e91zdpIHmUYfM2yiYd2QH0moRsV0f0lL9/07jJlr8j20aj3U
Aip6Ren8zmGxLsTG2Z5/ib+f16SpMstFrGRUFanHpVJCZlVWZkFkJTjUv3N4WVX+/NPhZRcu0iu0
2xhJmzRYk6pJ2pd1YUH9/a+X1cmKtA4FAaeJEZIzsvX4FgKPuVgkn1klqpNlqJxWTQa7FT3Z4KyT
gi5UJv40smzXMDjP352ZuUadLERTD5lrA8N7C5Smg4Mt2JUhMOf42GvTCx8uZTzYN4sRZbL6pABB
mSsIqVlfmbcJKTQvybuLcKpaqb8LdxOd1CUYtmc0HG/h9eiPGqPqoi3bBhKrs2PeLIYVwEG2et6F
xdf341lWJutSNkHYEdSKR2bSLjNTF1kP2OLz91SdO/rkbcHK73gopNNtpRNXQc1bPdD0WtISpTMH
1LzPqVyQGyrEd4MOLgFgnl7zBQm9XZVcycNjByrUFRA0g68DiG4AGKqMaJ1KN2H6qDaPERpgVdC2
cdPB/wGErdI3A+ngm2t/ePIaSEoYXAfCstsY76/iL8v0qmuzbaCCa4uyDZAUO7cu1QWU8V367gFP
lsuUZ110WWxZVS9cRnV+AMn+IIbaKfTTZ3MkjUKyo6LY/ZaEQSWQPoZ7Jd1mnrHVYST3itAv89GY
ZgXCyqzCh1YcbHqHm1SMTXKV28CuRMBnTdSuA4jvpVlcVRE4iCYjWsKKyms1hQ/vB495LL+ksnix
lTHzCiqTVbok6rqq0FXeVut2JY/D1OZB2e6hXUMfXo37TsG+uE0bX+zv7uM4oL4sZ0AQaaU52hIN
M4OpYSnuwrIAM7nNQ9AK6VInNcZOdAETsxqJGzlzlmk+XBq2MyefTJSOkLPUMDn5wFfYEF5FI7gw
w49v1XeXNZkjMQXB1RDxntTIFGT3VqGRD4vdojvO0nAluVfnX7wZI6SsTCbMpHfaVrAgZLm/3WNx
DfiJo9vg3bbdWlwlNnW9FQ3t7Gl48q8JMn7zHwj7XvrrS935mYLO5wz45QGis/BT9PjpNg+0XZC+
RoSJZegeYhuP5jIQnbVCN+n81c58eaa+aKtxfEMk8m9LtLbubKWWSPKn84eeGfVTL3SHUbRzDYSu
2bB3IRaMmYtSuInIZT9/gpkZcuogzoYhrkuJsRYoq8KDoKn3F+7K3E8f//2XJ9AAAlFNiSEgDOFN
DvGB7LjqFPviVnHE+MJJ5vYdU/8wOWsEP/lx9GlegDW6Eu6MFYGhdPaTpfR6/ibNPeDJbEC8SxQr
8ii3TkVbIw8j2rimY58/+OcC5ZuXUp687iQGdRGEhpEmV24atThmkmaHhbczxQZBbbsXRM9WE1LP
gGqpObFbKQl3cIqw5PVkfyF7BNH7YoJzPHokg7aOtnZqAgM0ZMoaFKUqcJ6UPJAWlpzfwZAZ05ZB
1BtD8FSOnyUUsw6CVOcX0aWQOdtN41EkIPynqKKDAeEf8c9N4FKtCKpmUcgoCkW4Ducvf25PJ0/m
pBhOG4o3sCHRFdDObK2hhBkWNNOX6rrYELjohQuaFxdON/coJxNTmSqBW3kdKgHnZElEZ91Z5YW6
vzwOh+8e5GQJZxiqJosu9dZEhWKGGlQ8eVm+UeNhCWFn3RfdUo1IrojRIZAba+T+qlffAujzMTD6
vQQYxg3J6SyRz+LbC28hf6tlbItV83z+Zs/Ny1NLc+k1bP06FkT8qEMiJ4dSKu41TT4puPCBM3qj
5Kc7kAcdA/gOn8p6pJfJq2TIV2kqrEq9P7FG2BrNqOoyiIuzSiBFOhClyHVGjzE5PEyF74GrPheK
F1x4bDOTydQkHQxmZTnjJ9EQLOhy/qYQ2nfPR+Uh52hDz9+dmW/GX3zMRlk3uTxQku872PWlcTt4
2aPWIiWWwmcY4cjN0p1aRI/nzzeuQr8ZL5+9vC8zZCL6OhRm9nJpBQs1r4DZhlDqs/LGDZ1NSUrD
+fPMjHlp/PdfzuNIctl0Hd8nUyVTBxxO7L4Z8AHPH10ZX9TvLmN8Hb4cXuoEx29jXinHpAmode1j
XfNgRIGs1KxAG2m8xTqBp7V7napkqGjJI9jao6FU2HMoIEIs2xi9+RGKyGqbgU2VnCPLDU5DV57U
liqhhNteLAe23ujUEZwRnX7XUsCswaoZ2c+hEgF1WR/nr2dmqE1NoaWkWUDGxHTb6Hdec6wljXos
sQDShac+J8qZ2kIpS+owW/t0yybijfiOrbBShoXyA065Le5ht1567nNXMnnumUEBK/bxKnSE9moo
oEn4uSn9eG3pzoVd68yUJ06ePZjhhkwLrqWA6Ad1+trU8rvzz2Hu0JPPIhpT0XQVDu1WISQ4uJP9
pWlwrls+tTyqbcg6mKIdZER6LWFVHmC8HfQCBTbjCRvcRxQLR0pT20Su7yVRWnUYN/wsAqFUEROh
2k05XBhv49P45vURJ18kyxBEX3EzapqWxeRLrz75qXehff4uzmlQxMlHyfRMg/hH09ggAUdvAk5T
K/dqoQCA/O0N1RHE04+sAIhHnlesDDBFcQzH2j7EYJOwJ678k+eFq/O/5vsZT5r6Jj2cf/pQMhOV
CKO9e6zW2JbvciA9XX2JW/P9qJem3kmr01o+bOPrRcaC9sMfvK3m/o7K5sKKee74k3FZaMS4IVVF
jQkWSID8XtRPuYldMnf/1ksFav7PE6rus2rwMu4SXIqVAwe4b4cLL9X3g02aGufURg/IOfKZ3AZi
3hPPFnSTKBBncf75yt8XmKSpV25oci2BDzcW6EcvG+lce9Zz7o6U6XzTbvxVvKwI7l0gPlyzOTNO
Q3BhaH1uLf/6HklTZ5aaem5oZrhZdfE27mRStI09eYOrUg6PQGxvLcUgR0BeQLFMpXoZtvdB8OCU
L2570wvVUiRsg9yRrTLkm7BADT8ERHSYi5ryqiffeu7vAgdWKmR248SIAXS+CuyafW19/tbNzEnS
VKTsqe5AnAXzQLNW1t4yWnf01Ts2BQuEdrYLGHuRrlGCmxdu2PerHckcx/eXzzbaiaAexvOpGz5C
+2qrbeg67i51T76fvqWpaLlp9D7N0QeCfaO/yFdtpNuev1Uzb6A5+ehIhdQIvIDpNi7pyOgFtPc0
aMgB7mPyUgA6nz8NMa7fTs2SOSlOVmoCq6WgE+fXTUzEkbePQslfIFx+ksxw3xYERjes2MrwUfcp
D5Lk1ywguSYLsVeueoneQKIQNVeX1sqshZsA5dqC/Hhyl0TxF9gr0KuRR+a9Q2xPLaUie7Z8JUD6
FAYSIYeOBqDhqfc5ORKZJMeEOZM65yqvQ2cdW2xQgKaJt5ZVmM3Brsk7cqUE29e7k2blj6ZIv1UT
1R8FhFS/VbxV7hu0TQRayBDNOXQPpcdxXWLwKPZ5fAnVoLwSa20tWKEtWqZKAlD7nAA8VTV4koxO
IqwS7xT1zm+xFF/cMr/BvX3TlXj7LKF/TLqYP24+trpsc7vuJYH4GMsieJXcjYrIM7LO7xPH2Bb8
qaVcRe+FiXunT3+0GoYxzdSuhK66DRWvXQZdd1RkjC6e0nwIerOrmgKiW0utqk/iAyTQcpkF2m1X
YzGoEjptpUlmHgYtmNJdjTM0WOP4qpaIB3+Kqr/xs/7GdIgptYSnzBmqRZunzXXHx24hRMKjQ+jx
lYQtq5LLnVwJV3pPzWJo0OdaMiodaEak71kuMR6kb5uZB3G9WhDLuMGt/yDnKn3mHsJ+cQ+V6rfT
18cAz8WYFNbqBmGIRjGsPDP5cKpAtiulLpaeAKoyJHoukOCwxlYFJFN40kXpIyplu+4quwn5vpDN
aRG21dI97LJjIA3ihWrgTPFEmmr01bhITGd0Hld2uyItdGW+uhue8wY72eMlC/nMJ2eqy28q0RLj
wGGX07xJyVUmPGvNhSlMmZtkJmsnCd582QhwjhC2qMa1mN17ykqSt00lLD3GZNhnW8Fx7AjSk6qa
y07N1kNtbtRq5w/iRirWIH8WWnydD/tSfhTM656UOaXfCOJTGeBcJk2pR2sQSsILucfkRhE2kK6w
vUrW789Z5j9/df/H/UhP//2FKv/1X/zzrzTrC0wB1eQf/3WTfST3VfHxUR3esv8a/+r//6N//ov/
Ovi/irTEOTb9U3/6Sxz/3+e336q3P/3DKqn8qr+tP4r+7qOso+rzBPzS8U/+b//jf3x8HuWhzz7+
+cevtE6q8WiunyZ//Ps/Xb3/8w+Wx18m3PH4//6Px7eYv7fBJJa8/eUvfLyV1T//EDT9H6puWsQy
wPvUDHMcu+3H53/SpX+oosksput8vTR5HBVJWlTeP/8w/6EpoqWKoqaZqiGNmmGyjMb/Iv1Dgn85
/k8xJYi3aMv/35X/6Rn9zzP7j6SOTynGvvLzUv78bdB0UTdwNxOhDIWAf5ouNwMAt7lhkTyiiDnp
wGjVCHpP5J2VQthu4iZcV1UWXRc6ltcyTNVsWeRlta8jPyZYsPfIQIqFftUMkvpY9BCiUxSv1wld
ePjGzWh+bZ2Y7WdXNfeq2Ze7AG+oTdCbSphfbtwWbp0cS8/0T5DvokciJUjk66G1v2eA0mwtq6yT
K2PlrfseV7dPnP19G7kBoNXRLc6XswtvirosiRhUGvfOL7sca7IWPlGSrGgG4czPRUU6WoQw2lDW
wlsh1sJjgqduJxsq+OauIY22hTW09NhXnSzXbU6WTrukUA3ygoYEEqdJgK02io1UPJyhVCbLcnDF
e3zNzraNw/IoO4H7Uoo011E9+dg6wfiw+O2899LUgpussPK1GprxMZf1hjANw3sBOU6OnGg4sN7d
RHqUUsLEZF3GyDYQxiV3ovFWqLWLBYINfF7JLNjitHOvTJ1kz7LV3FOi5sG21NA4pV7v3shpSO8r
FySIvLminaRAiq+dhBTfPtCtTZ8n2g/ALGNgdx5QrTNFZw/MxHotLXLCrZT1FOw7ediremnt3M4o
12bgNdcS/s4fQpIY+yDs9Ts8zuWKg3VPRmi2T1Hi6FcyxZO7DEkloPW8xbFU1OnjkEj1Ffvf6Dk3
TLQdDlZewicI7GHbuNVbyX3Fy1oTmE3eCukZg2YPShaReD9+psra+hUhOl6xSS+JJtEJusR4B4s/
ieqt7rWEA5dDv9H1OrpLakO88ZvUOvZCmsP3RnctBSohfn0pGQuiEQM6lrkFELuPBCKuzUA4oWvx
fwGV+r/snceS7MqZpJ8InAAioLapRVVm6bpVG1gdBS0CGvH0/eUhm+Rlz3Qbd72YBa+RdnlOiQRC
uPvvX7iJ2xJ2RiWLOVoNUJ6+xxFMjlYvEDO7idrQxgDLKWs4v0FNIG0syU9V0owPS0RP1maK6UGG
Wx2KdShrhwRLri59KUA9ujMTVTYg9Puw1GBkadoegELkYXKMhtx/CIJB7nkokhd4fdSAGME05KTG
5bPtDTkUxZCWv2duGD18oOY9/OqFSo5MQzs518/IvMcU/3VMihdpt0kXjkTbPi7w/SSsoOuQpN4v
pZqEidWo7zYw0Rn0rZzaJ4GT1Jw9lsJz6IOmPMEf1Aw7D/jOsU6i6n1225xK8dhVzXb2fcEWnhb1
O25Ij6De+AdHF+kxqMLk3p9bhzbwMr8mziQYwR+T9LhY/G87GkPu4BbUqEqYABBV5vZXaSfzxjdW
/OXKWt4vhrWgHE13RyroNuZt+CY5PYXTZvSZIgd7nSRfwgYsyfodM+fniHt70PEFkgzl2MIb+Ge3
lM1RxlT5V+XQX9VoMhd+mB+8+/PNgRDVXF9qk9fvc1Lyk+nG5bcnZr4py0lZlxbfS44FiYV3pw2q
mUdZ89fyuyzfbato30VG7XXbLOm0TobcWBvZiuXqx/y9gHUKRCTDWfs1CUXb3FeLn/G6+RoumJuX
4GEVdJVXqn2y9ET6BgzzNGFo01ASZj3FFsNIEAxEzo+pdTz3vnQcRa3QxKg/ZPQbwJ2/MDWfqKu3
H+v3R+woxve2Datezcj3cBvhtpb8OtkTfTZlIu35mUbXDgpZ6FjPwk/zjzDKZbNl9rf9iF1tn6e5
Eg9wYt2rswj7ZEdNfAOMpy4FHpaBIoWGDz2lZUQ5nfX8EmB/HSuPFpBVQ7nEuyLf+pLH9nDSDbRY
K+mdrVuF1kG4cXiAlbpcnHIQz46rm/cstjKznkAdPLoiBKPrhvldbnyW2Ljv2m9zUautnY04Rjrl
WXStfP6ReqqnSyb9TULzZ5OtrGZu3+YADN+q4/04F8RGYzpdFEO3ZZNxOJ6NqTa2MP5G+WX2s1Ou
BpjYVepqWtrXNgSphukuDtoUX1fn7lsA7+Nb4ScB74lDORYdAC7QbleTEj3LwpI/NSOOt6e3ya0H
fn1UnXKkUMNORIMZvjeU9fe7arKpXhYVuMG1IVY2HE2pvzoa19aDf9u1PN1qCBDGHyXHdgOBZko7
mOeeM6X6zqeFJbg9x0XXPFCoApvL6lIWkaBqKIz2KN8/46rbUA6HjAe4JiCfEsRrsru0FiQ02lzb
T9DaTAwYNXfSzUgsFlSGP4fuNbad+oWhdsZQfNnNxUlkYqJ5zxoqH6ZjH9on34Cq+gUjigYNOpFa
hvILoBp2mYVPtUpsSSWrL8vd7JW+/8yq2SrCBBMJ2EHP7rJLu1LOD3UuWhviZtOOsdxZUgbv8RBE
LyEXuGMTsn5vu2UQr4gevDIA4yySSZVFsSkU4mIdOzO11VZXzeI4+OgeVgje5mGKZczdoo1s1vBO
mvdyUNgAZemF1klbpOeU37OVt7avZtpEivmTrWC+UI4/Q+ScM4oKHAErpyyUeQg6d+YQ4arhpxdE
3WcSMqkFf03UDoyxKnu0F/KJQwxzMs9kfl+YGOhLJKUge9Oy2BsibDx+fNvgNUxo3mhcoWWgLuri
25B0t6FZ3T6Anjdv9sx1eAhutQdeDbQbjpM49KPoNGSWadwGWlcPMWi6swQ/Q7AQsNsxnErv4Li0
t1pIjgBNMoxLE2fNp7aTkcqAIL83bmlfegGFdVkANebkoz6qsdWX2XIy6Mu1PGR2O364cRu9VllB
qUME62075WX0R+MuemM70/wjYVrk1fckeezZSaBj+P3y0FQ9sAztMBQBc+1Njj0h0jxYvGPE1nsc
7aB75VcQdKvaVeJD+U22i9Tsv8CBpe3SbtP0mlSzeq3RFe4ttVi7KVcjCewsuHfncFr7NxhsCsxr
F1GsEPrVxW3ESXJue4/tsqQrIeYjK5zJ+2hUSqBpifx9EYXcxo3tg4kuJ5qmLZPu46lpsb1ATHie
nxxHYznnfsk9aNxtd268hXE4cG7mYLOX4eQzMdlgJbnUdPcUjgzrkOnrj3SZfbAaCvTHrYkHO3qg
Z2A1sN2CAjJp1/OwjZQ7jVrb8jjZi7VpRZn8tMOM9pwhBJC5TsNhOk0yCD6tYqb3zp687ajihb94
SuNPhvTaX25cx5+d0/jvjguFoPNaq1/ZS9f+8lIx3ddT6P4Kq1Jf4BmOp1IN7A50/2yHIE0eyW+b
yxLK4KFigpCOD0DMGZDsu7ErzFb6Tn/MYwd0XQkSuvJwcPsiEvtsWEJWM9tb25QdQ1R3gY8VFCR1
2m43BWfp7RQQ8CKfuhAYRiDsKslrE0/jtfeFdaINnoGpeFRby/ebD7eJAoJnqdppeym32ZR+J4zR
rxHFF/QRlk4K8boNdvvM8FvPRsJeuXaSJFiPLk9SYi/wFYqp2PSqFKu6af3T2AcgVBLDUZxWDaZK
7BsZJBrNB20w47sjp2Rnotym9aSeToy/ht9JyMEvFtl8H1Qq5lRUKCJBYbKRESzIJZ78h65wqp/a
QFYLAzKQgZtHG6049NEX0b4lmUx3HEnSa93WAiGnzh4JS1S06yvzMZegFe2+dC9zZsJ1MPZoJPQH
QY3oBOqIHMeN4wprq8GSfuFWdQVHKY9qffiOkoJWbuNJD8CzBIvisIIL6qTXvVL2M11metdUVbAv
0thAOIZ3B0vU7MH4hL9IYi+/XB1Xu7Yr+dY7x5EHSCziNSib6lhMTnTBoOauFM0LYO6lvu8894dV
ifpNgwhhEmPMGAeTQLE8NX9CE/eusvE6ezVHofk2KNs5UtvN0IFXIHP2Efw2ypTj8HsrOVKUjg2U
NQraO19FnCWI2Y16UxZ6sjdlV9v3gamJG07RDUfLXfEnsqbz0MWh9+yNqXXVSUAZo002ZyVVhvDA
zzJF+3YES7CCkT4DwCWrI+Pbm9oAWDcJSKhodJEYOdyhSIXJ+DKyqdV77hfMQ3SA3Z7thm1tlSSY
zGh68T4qdMsFIJnP49KAVawWdMzMmYbj0FlsGSJsdxkbwi4BwHwUBS2AdLMERBZYhpc6Gbe99Np3
C4pIuHIVNdZtpjmEM17pP49zydEHVPp8WnJYtpY746hFcBysPNXbwZj+0dZ19oA/XW61E1qXXMTZ
Pmb3O8zaNu92TYbXXqb8jPmWXexBJutKtsU+yYp+04mw3nA8D9cj6uNXUOMS+joEm5mD62LdQ7En
Y+5taaPzLl7e2ADcU3XxdStZitxFrFlzqh2nCfkyRbra5+zOuzlCVXVMT9SmME24d/q+ZddVxQ7q
3gJxygXfrMrULaBxt80PyvtmuUNANQv8FnGj+S7hBVy2s6kn6Ohd2ni7nM+b4Hwa7RpLk+8xGT3a
sfeecvI6lUzE3AeFe+sW7OaTvSTBqZ+HYlNO3QhzlsSeCRf1R0YccWf4DAnPQYlG+PB3/Mc7cSnN
n5UT2cdxFGiH3MuOVhtGdzxGcKu62D4nvuVwpgmrbeyBTaOrW2Kt1uHWa7nTsYTSmmsXFVGVun5z
y5jto3dqoOEyfcji0j+4ITNSKBjLN+QEDsBJ0B0SdxgOjOwstFUBBDVzJDYcXoqfTjNBGBzKSFzq
hjZM7gxU8WSzeK/7eXpucp9CjsCrkHCD9qeXB8kjvdvAmm4ta6ZR3XHGwKFhEFvtOxVjYp0k7Qwe
Hk1VKZg2omGeGW6iIpqct9uAGTEYYqbq9zAquxcu7tOpZiPay8QGWevM+fiGglM+NAzgKUr43OFq
DxRFjm7YPCVdme4K5lc2fjarpyofUorluH3OY20fZOw12zSKeZxyZfRNRLjV9TNVoWDNnqXt+/uq
ytx13BKusr123NG4YG+jMKVBcfa5PTQ2d7TAwsRhUKj9spasfFGJU/qrsOdV6IeYLtJodpZzm7rW
tm+logut6w5x2ORfCpTTcx/k3H5buzvLmvsSLVAg0qaytG6fnlwAr3b5I2XvrFBNfisbvLG1uiJY
PuMh7K81+/RlTpOqxtsq4uOQSoYo3ABKczIbtF8lm3cKletjSf6FMwnwpNlDROUTp9wsHRqa0Ix/
52ifYtPCAegoOHedyRtPE6zhaXig/6S7cpjPtjNYzjtO4dOBqAN+BS/Ork5l+qLTUaPiB6ralzRU
PUxsEM/U0MfmhuPKfUjSpbuuCsSXoSq6TUO3G9XOns3PQoMQTHe1dFcZMOCSGhqFvK6hyA3uFlp9
1ZrwaakMVXh13EXXMQgA8HLF+CW8FGamHnsshXGoTjU8x3f6KqafVPgV9DDQqHoSgMjBKXQTJj9X
5G1eW+k5V2XyiNqDQNJa2UNrF8ExtRc6eaNleXKKKL7YdiZeEtw7iLlWtfWaYvzRZ7bY9368nMcO
No5ZUuzPxqoeLS2mn9M4QBpskvAiwzl5z5u62fqD0wKJ5MUaAKxtVcTqwvUlNevRzJQt+UFqEcZf
5mVaS7qngdxQzdcppBhGZNs/TMU3jhaWnn//XFwsMwyqBWR1Lnv9XBGkeffLRT9PVXSjzCk5PngV
nW1ONXu/AtpsVu6UcHbieXoOGz88/vv69v9Ttf6T0v3fquD/G/Xt4L/Vt5/hmFVf5Z8E7tuf+E+B
W/4FWC387MDzQiXlbdD+bwK3G/xF+CJARA0UTFgapf8ucHt/EbaQYRjYgXKEsm8Jlr8r3IEElx6G
ISgBn/PvvyNwI6P/yft0PeTykJrTm/aOJCH9m/79TzZx7Ditl7HRkN69SZ5N0wy7qfO8DmkhzDRc
2jg61tCfH3PTtI9L7Td7VUnB7mZp8MdwJa+1NQ0I0GMQNyvKpqgrdqB1dLn2iNImzhENfbi6EJIQ
94pxM82gmLSkaizngv9NZXb8ptkvP1TUh+gBYXwJek7pdRThQ4Y5dWnFglpJW/quC3Sy04NiGrCt
0/C+tIl967Qx96Tqp00dOMEj6gieH4O55GT9roKDGBCv9oehOfmMZn86mDec48cadSQfgm6v4Wdf
swS9qQmUsFBfh/kpofRuG6elw6k4gd2IeDQCSFXdRs6Rt2YWogAH7ifDqtKj/54E07DliD2dlzmx
m40oqb3ORtUxnre4LQMXUULFO8vstZ518JLMnTqrJtKXTAsr3GRsG/tqYHtcxWmbrtESktfsdkrZ
0IU7jmtjoSisCxpnvgXjiHmIFJLYu8Hj3HOMOx/ExCiWQq/76ibiqygFpdDHLncPFfcRVFVH6q2r
DeHsQfj1s7S7ed905fjdLjL0cwdlARp1tZ2yaNzIspbrytgTvSyq3Q99L66M6i8wBCu2HV/KTbE0
/brvc4ZfgNk+DllCbnMQ8TuVx+2Rr4TUEEvzVgyu+payJnJHHxp29bybzoIz7X1SKr1NuM3zO47l
u1TQGsOJDSQDBbjGASIAvTh2ABVwpnwzYT5ZVzY6lYzLQzHpGMFihBCGnhjeu9UknhBQGeAc44W1
vrbYfFZ1YKxT7+eMMeYWsy0ZRalrwFrBxWR5ua+dGMl65u6nUfG58dXmnDDPferKvPpsdaR/TTPN
uIk1L1CBbPMYZjHR3Ul269rJ5L0YQVWbMU9pMPUw2/Wk0ode0wfoO4xX8e5TzuJzfy8rDmurrpyr
rZP2ht9Alh8r0HeP0u7ztygwDVt3bRV7qxfys4j6fFtzgaJfT6SnoWSSrgj66S6Rpfcc1/ADc1xp
hlVDi6IB314ewoFKQMW2e6cCM/+ARGPWM+PG27I387XLsWf72Jgj5rx/aDKS2Stv7qw1Vnp/VENW
/FFIiDjLxHyjF0ow5qKv43M3LZwiMXHuSJs31yoJ/XNrOZ27asOyPHHbje9dpdv3xBdFhDxeLWcz
eOpde5X+wf5TPFlV2B3bYjbPHa78tyzP612YBVxwJbXh63yI6IqsIUM7ve/tbb9q7jxR2AfTBDmZ
Ux24pPKi5W2QJSNNUSmWt9QWy3Nkzdk1oZ40WdG7hNcbhsL+tF1Arm0a0Cw1xf49N+Bp3jbWUFO2
2BXxH1ZVR/UGl4u34uZKbri7udWGMulkN9J0dkUxz6iYDBXdrQzH0hTiFahbgzV6MQuHys8LXsw+
BVt6KbKYK43tKDfZTgO2CTHrrD52XSc+4lj012CUk0aPLFHR+2nyWnw/l/8+FsiqDMzn6bGTUcsQ
f1PgTk+1Ox1EJOJgl9CyGKz8yGrflrFSL5aydbvpImyRA2dkPz4tYbJAfZKU9bZz0ljPiN6NtRu9
InzUfhM+UjQZfIhuQMWN58WytpaMgZXEHCc2k3Dq1yENy88ho5NnDSYdVcKhIctsnNFWzfe5Vxmv
hBExD7s3D+2zDGtrNy/zo8BfgjOvyw9HlQMnl1A3zxRteBBsrYiy2i6O0xckHeurnr14L3K4YCZA
fRALHZNNSFlWo7Z+6HypwXqaolyvxi6J3sfKljGfExq8qDznyHfS/qzF7YqYcBhP5uirYlaNql2+
SfOweOBLM5vDUEFVCZGLS5x59wlSoem95rhk3PVpa0wtFCqrZzQoLJ+s3op2ddZ/OdoLt6DoKX7N
rDeKuD7sodCb0GQZcf4OoiaPyo6SvenRqvL2MM+e/1Q6COr0nj/RoslQjc00gF3W8cptcm+XyUbp
lak4H64r7VgXJNhlz3OSXJo6YGUr0XQZfqhbvY9MSLOgbRaaaZPo00O5XXtkV7dFaKc7p+kINyxc
SFsNm1BISW5Tqb0Xt9MePOx0Mcw2H7CV8EBUMq5p5p92Ud0MVMsu5bXggTuHtl8cyM2ZnJuAPPbI
CpCwD8U8b7q5fDMqureZa99baX7n8WDMs7MyRV7cucZ+lUtxj450H7PkP6H2sql5AfHYLO/vMokI
NnT3RT3OxyRMDlYML2px74YhOYyLD2EUrpKmxlUFg7dLg/4c5/XFh7R6tnGSVoL9eOPww2+tlN79
sM43dWvt5yyIz1MQPSRO+6sEEV+r7BioCE3Rnpd1QX8seugdeu1esTR8lj0aY25DgFSlRetBzK96
lYqqdd5UXRDk5SYz31Lr6cgJorfL9zHtRcXxXufLvnA0LW0dpC4KG2ch9mmRFOh8g6Gc24WQOq/U
QEc2J/UA6HKcunF1SHUa3+EjLKCn/2qEzKPP5enmjwRtM75U47B4jFd03XQ3m4lXzxdud9GuBac9
9Krgj7SkqrWpsgDyK1s8OGr6yDaZyHNsSjm5+4mSlW3vMcpBcfuYPUx2h+6j6JfDdEWxJmGpK0Jn
JrOuMwYfyx+zBveVXNRqSsL5CcHkBqOdjLyE2YyPBAwJY7/AXBqGsH53HZ8+ad8V8ABKjy/ocdmM
U6yp9mZS0X6R3Elykg92C2TWa/zoLcyo62jIOTFILIPpRHgLDGcvYcJbTd89zIXEFm0G8+HVlBFN
C9VbTVGFM7BpkX0Yo63nXNDts9FtU3n3LkW2bNKpw3fjOhi0WOD4djzLyGtLWBZPeUg5Ay5sONff
bLng29ra7e78HMc2EgGiQZ2FHCNkagUv7WTBJuh+W4V1FnWKBV7kBf3uJo0PUePl4UuST7DHkbuw
HMub+2i412VUttSs0N5vlxL49XKNf3uXpBDJqRFv0ndRr6bv+c3mnH87ntiHtgUxvcuvSwAIO/rt
jk4sa9Xak6V4n377pxzE6vdu9usLOfOaCa+b1Sp/u65mAKLh3KzYAEb50fz2Zy38R6qqb97tJFzr
09z8XPTd5MubYjtfp5ifFCFHVXivfzvADT/ui5pUvHf8gXaE3vMA0OMXy2RIvpybhzy0OL2+8P1q
Hf82mcXNb55vznN786BNhwiF34WnLfvC2frKa/Z+6/bX9OZgp7bDH7+52uR+MbjT32b39Nv4rvFd
3s3NDVeth7U6e3V+RRXALu9+W+d5MjJL35bhG7tqt4lZ2ZtVfzPcnR7r3dBq/90pfCQJ7G53nf52
6K389jA0N+O+8m+wCmu6mfpRhuq8HQtZeHv92/hP6R5/H8FrfCFfoUnat4yA6azlrm+kt/EqUjG1
cFp3TT7kJ+9+vU5At/7oRDBfben20Z3ikrKyyqV5sgZtnXLyEhup2uqh4Sh9qFvTb3GK/L2XL5Pe
pOCrV/WivBM9/w6CvXaPrYqo8bCN/4zFRZDv/9+q++WWGnNuVU//5z+zWf8lNfbaDvHwtfzzrfr3
n/jHrVr4ruuTAnAcvH7vH7ExbtWKrDfJL4H/T2LrH7ExuqT+wjVb3f6lRwcRqa6/X6stqbioU1fN
v8LkFPy//p2L9Z8nsD3lC+EopsgJrrF4Bf86CbEIhj5SncutX/ndJkevfWgmC0JlzP05EkX7rAen
X/P9mL8+Mkgo//fM2p+zkn/7yqGnCNMKJ/R+Vwf804W+9vpRqclytjiKIdBQzoyvYjBS/w+x6T/P
ePz167icOqRQrvDkvxaCMvnbLU0IQX0Zs4wtjPo2XEFVDHvuAuVLWNbWA9e75OWfHoO/RfT+OZLn
uf/yhW+fOGlBx6YEhvHW/wLnQrzPmiTLzNZqEzfbZxzg5VoPKd5yXogoe50qn8rCmCofIlp18011
BDy2HL+VfrIbTGmxshvw9IAGOwdyh+p8boB62QKb9TD5luKoco2O6sYWVSa+XYr+1HZk28pVxSQv
ab2APoiGC+dqzGemQCe3eZEjBl3dl2pDtIu5jnwZ/kgzgyfd58KLzwzYBsNXFwR+vqXtnUXJGpKn
IeFUpJ3F+paNsDxBnFl/dF1Pfq1uk/irC3v7uSBR7F7KmqvJQeFGbhrVe5e8DX5Yk0/oGmaEedXT
8DTEI/M99oqJcpQPUmzJsp7GBevUiRLIb+qWi0Xq/Wz6NnxlNaOIH0TAduCUuPenvvbW7ahVQNbB
ohkyvf1zj8ALYaDTZTe8Vu2ke0YUtK5DNv0qfIv0EEVXR7PLbJisU8QZx+K9neOW4zyzddYqT7gP
famMXo11PWZzvOqHPjoOXi8e08BzuAO4bJAaK+YzF5X+dArlPjtj7T1k2MQ7i9foXHkjnxcJbveX
X860NRSZ6s/53NANpeZqI+oweZDLMnD6qW0uOZNL7b3jsRN47qFVfQ1VIq6afYPe063mLOGYqIXh
6S17cZctDbUdbcx5TOEHZPkIj97QeMEIRfiDc0F1ia2i+tU0JQX84Ux+ihDXmonZcc0+0m3cYUku
tV/BzMSDPsK5NynHNSkP2uqGjW7GZLcsRXXnhI697bJlkmu1iGAXLsNy1jIIN12vgzU+ONEwNqW9
ZQn9AuIsO9I2lW24KuA0Ggc8VZJNnrUStbVcs5JDbOlLZ22ceGRrner6pxmlA0MFy3ebpHaGPjWO
QEFmf+Com1iteB912U/N2kIruUf7tq/QqeV9Go2IV2RSyXp65hLayfKoUzskyRW5DD9wYOIoN/cF
4TLp0gJmxxQ0tbLdYtDYPEl985rJuHtyCe8ikDgODGI7KFaSFMSG58Z6L2IfdIuIpsMgZluvODZ2
p7HJhh9t1lqPKPTdwyDb+eKkRf6L9pbhrgi1/yanpt54euLqNiakW8iRBGeu3OFeitrdTZ4BEMPv
b94Htoa/0On+o4xiTolLDY/BUl59lPmiXgkIVedoqvuNTcoJpT8Y16MXdOeJk/SrcLp8Y6fJdICr
SVRgGrJNUjfeYW6c4s4ZVXZPNMY/Gt1UO5/Rji2QiOjKMh9zeXeK753vTHcjiPhDmUfJj1jr9Cx9
ykUlyuZDaAzvTizTk4gLnmHFFXqd6zHYOP0Y3TmLIy+Vn+LiQWI5zspJHs3IfQmlLLguNBRh9DTB
diLydem0wwfLQBORk9gtTk1LNE3MqXrOFzxU+OrOp5+L7pJqPVasy7NLo1mir0Fnhn3ipOOmJVp9
CbSrz443IP3ai9vvfROZu7D3h/PiNNXec+bhWMjOeuOjCencS5fg2nm0psEGIzHbdXFwGAa3fsf8
sA9DO9lMiiemuG8y2nfzKJ+7VdtIlrYcdeqLb7v/5mnPX8/VPFUrlruWPIJnJe+dUu65HFsigrJb
drq2QY3wO9maKUi2HD3xORmduZ8WjxcjtZPnvoG2vEJM7e8ia5y3JeYvWYG8ffF7auTHzMhT5Dby
R9hDc0oSOD9Z05b3c9sPl0rr/CHMe/ctY8V/4FkjJceVjKCQaTbLErBKeyxZ+RBHJ+nnFZCqCWjP
Eg9kp+owvLu1Ru0mmXnHgVGATRBYqNU9ollKrpQUeNasVWXHL6oLnjub+emY/vFN5eiSKZNYPWRO
0W+RvYNTKQgxta1bfIWWDRGNdfu4aGNzDSNKCVFlUC+9piF9NlZ0Z99GcooyTe7CcPaPpAcGQM+k
BhRGAnm03PlY2riAAZ4sckU0hy47N3KwMc28R4MkaYXws1dy0AdNXAmlIKXHx1heBF/WHt7HpS6P
EZG8nfb0QyEk7YphyZWkXL7lXIePZA4YaBmbmVJz20nXea+tAwHf6ZDGtby2wcit1JHeLulJPwAa
864uBshz6kRqn+MjrPtZjOsymalEsCNGpZjbQRuD90YmD+modqwfXmE1FxL10zVkSuFV2RNVc0yF
7UXo8IIyHbWBSEVou4B5baWZgk2iursxBcTbUFZ57Omd2LpLgjaFHrjOlNsfmTIYdx3jRz0gFBQ8
y/T9owyHPMEkJcRC5zXOQt2o+FUnN8ZVW6bGXk9NmB/rrmj5JWczrwXPJOhM0wcrm2ftyfKz8pqD
SPjQvmUdAqcNyd0W4q2s5mZcN+5wewQMHXmca+rXThYDGL20D+n4bOMVAUBmTaNRFS8IRUijXoux
wA219sQhixd9C4TX6hdmr5wYVW7dbBtqJqg38NoUyYplcfpVOIiAXBCHgGSdEw+D2+17hsVSyO7n
lBo5bBYuyu+CVNdAxDTWDyKu61NtOuehBMBs1m6UomOXo9BfEF3jYD/m9HmSX7FHexfaY8W5RuTB
rktM+6OHK/OT2qicVGIRqhN+tPvS5e1w4oihrnmrIRB2sUwoJCDXuCk9xczx4sT6FLMK9sdyIi64
aqXnZXTsudWy9nr4PuwXQ8Ly3lr+mx9rLIekr9pHCiLcU2tRPL/qkG1elsRB3g6xTMxKLSznG871
9s6vJjh1EcVdzWGSMp5pRfFTVgOG48HiKIBkjjeGl4KTHBZGmwNn0yFvJlGRLn5h1suCKd8wikCY
QlTTlux4+hgDYjvK0tTudlAhWLSUSn94HnNEhmFxQzoAl04re8MfEd6+Tjodr03dCGReWqQAWIqg
vG+56lOB0DshvgAnUT7ica7irVUH6qPhCFOyLOLfrhau04JzUkP0zwQW+pzwqVwYODJ6mAn1XBIa
KaqXjlJeJguJ7rtnAh6pWOeOz7B33YbFjiHm5sz5srG+q6GrmUFxfOdA5NyKGRbJpgdOdxWqc+oK
tULxJIlj9cbfegmS28RCv0PsTS/O5FqnsBD5qyYU8MdoEh4Ipmmgc1m/jS0e0/Pctv414CR9rpds
HPFv7G6rR8/biwZ1r25G4rmN0w2nqiZXyqh9FO5JdZXu1m6Z47ipNDmLY0vyYdcxHXORKnS3i0XO
Yp0F/fyTfd3cQSSalo3s8GvuTUDd8cp1mZM89Mi0NyOJX7cldbe2etlOuzgOLB9ZVPIZgb0zFmaV
NX4U3BfCJ1Y7SoAXXh29g9zKw6+IuU4rv05H1gXHH0+itwSlj1V1senvjTeyd6fVlHe8a8jcQwba
KejeMk5D5E/qIn4ufMmYooCUQXAkfKx8XR5H5fSfeR825y6ZxMoxS7Gz/4O781iy2+i29As1/kj4
xBTA8eeUNyxOEEUHm/D+6e93dHW7yZKaCvWwNVAooiiiACTS7L3Wt/LCfvT4/ikhZUb/mnt9+WXN
dawqOjDqehnUFv9B8WrpqfWAGni9cnl0rRkO2oL0wkcX5Y2bZojTi9uih0KAL9kYFlPfM/YcDI5V
MesvVmIaeEjJhaivQ4r0Ji8zgxhDzetaYLrRlGhu6DiC1rSz/uKhjySVi09O3zuz2zOBWNn4wKpC
ApzZXbV0dqt/jTpKT8GAdPghGXAe/C93WTlgYDABIzPmR/5MvcUNREhP2fw7ro/j0kL3TKrWOg4Y
T+efX9vVlalFQjNLztXxMrMvs6MLh0Q9wADzJ7n9T8fcL26wr/83x97/n4oGNsY/Hbr/Unt5+V5+
X4fvxfuv1Rf+n/+pvnj/kUI3JdVK53+ceX9qGlzzP9cv05XSRvWAy50Ky5+mPd34D8xRl5oE7mfT
ujJ+/pQ0iP9QTsBg59n8XDp8G/+m9PJrAcS2HedaEKLGIy2L0fKRv5IxFFUUUfVL5j76pOVxDARv
HNt/4EP86nel9uS6tkRcf72CeS20/DoSx1qfBj5MCz6kZ1rwYOX01nAWHTYQntfPP72Av6l6/FpO
ul6MshXOYApT3Jnz0cmL2bSL6f+bQVebzX1c2zdEzOxmKuAo55eg12gc4Kh7+/1V/3qL0nYkXkrJ
R8fW6Przn0pJY1ljR0rRa6UuulC3i7KJgEa7f0ySUn35/bV+Nfv/9x0ymPB7MjT4uD982EYzdh39
LCzpVH9vSUjv/HRxkztt1UFWVsu4//31/vbePIyNjqlTxvoInjeqoR5m08Wd4cU1zkbbBULEvjOR
SL+X4tvvr/Z3d0dJkGoG216E0ZQrf36S8WAVSYcuNLBzGSFfW732HeBV/kBMGHrnIXH/YXTycdb/
h5Lx34+TaqYFg8Vi3f0IAilH15ODkUEC0IovNJNDaWjZBgNj4tMsBiuXIsRGZ8SGtrb/4dp/92iv
LDQPSIcD8v5awPtp2PQrZqss6e1gwd7IfoeO1mM9p/HRXDmW/f7BXv+uX+/TIx3lOuU4NCZc+zoZ
/HytlsoQ6Dsz0IdIJSe7iGj3Vp4LV3dqCJjcEIkZdVtnKlKmu/9dj/6bT/IvdykFBmRL8IU4NgrQ
6xv46cowq+IaUw0iGU7+EEMdQ6UBfRP9u94n7KV+f7W/3KcUNGivb9OzHOqeH+4TNWKXGRmzTdNn
3T1dbZqKlAnOiWd3B+wCbihKALu/v+hfb5EpnKnNMPBZm0w+v97itMg+GXADB67w7DBDyIYXKevO
Xbv8O2g041XCzgML5tqs7pbpfsAYObOGUkDn80f5H5unTA1xtZuRaBd+b0cwNP7tnV0vZ8Gv4nPk
9/5wOcoo1D0kw8brVfFMA7qSu4iW1PSc1hhg/uUg9QTCP8l6qTu6zfT9YW4bex20vFvB481aM+zH
rn5hNlAPXWQZJ1eV2SM1HfH8+1v8OOV8vOiHKaeeElEPgyGDrJHxtiAdJKCXbgUempqtRBy2+f31
Pg4WrmfjgCJe1mL1Z6D+Olhsd2TSHhmhnG+AB5cDiDsSL84jmqV/OcH8cSlp2Fj8dcPRP87d1dp0
rpJgUQqkSPAURUR1Xw53Mqna7f/DXcEngCngCEPKD09xtIgBtq0UbwPxjqyDDsG5eTStK1oQQx1+
f7G/eWUoOq89FX55ySL46yNU2HJqrRKEKqSJCQ7IshHoGWsS2pNlvWsSddDvL3h9Jz/PntcHSZ/M
sXD8XTcx123HT3NYy6GlUbVlBjg9rAbVmuZOoSubSP/3g0PCThBkMELs4lv/9UKibfBKVsoMbLzo
LUH3nnNX9fbyblGq+ges1t8MRL5cWwKMMEkS+XhTUesivRyQrzt1Ki9Jmbwr3R02tnL0f4jD+Tgp
8/ikyYaWNcBwJKX7X+9qjdN8LhyTT4zHuDH0nqN8hnOtHIr4c60IRPEN2f8T0OmKxPj41mh7sTdB
Fo8J+A/S6k9vrXSsyJ2pRge2WtZzj/b+M5FD4r5mgt0ina+CxWmvekYDpddQZ5eU6XSfr7TkabEb
rv/7QfQ3o5Zfx9X5IPnuWfV/fQoNlIS1G2K2GoiCbqFnwzfNtYhyzGJ8MSkw/kNuyt+8X6ZQDhJS
Z92gkfHr9fgGWUMqYQXtvLp9KETEJDc1aaSHS5Rl/0SY/svlWJR02qkmcBLToqv76+UGZY3G0I92
gExDvaaN15+ntp6+uW6S/sOe9MMunwnG9mz2S7ZnmhZf48dLRV1WOU3hBo5eEngjh7aKw1Qb8+G1
15M4OufFMKP4n7D/zhg8MLT8w4Tw64hmiWImYGhR8ZEmuz/n+jB+GlqxDYGhRb+HELhG+ZbrmGFx
W+PMDrzFme8rBnkawpNCE/n7UfThMf/l3j9sp+xRdnqLbihYsa0RV+0WzUDQRlLuu94Um397MZgz
THtAYhi13scP107tpbAqjlOojzAB0QzDzePW0/S1dYfl++8vhiDhV1wejxUQgeQ0fD0V24K9zq+P
tTe0FZGNgX16oaB/oWzHMlLXoDH8xdPNl5x/LVvEk4O39cqoXPYIrwGgiAx7NkSR85A62pvZGiXY
sXwUJvY1s3hve6S5vihmsfhrN1lEdVMGcQ+2p5YsoP5tm7e6XS3iYthxMhz6hLSbO8RpkiB1MZka
GhnVFQfMSCWdEzOvSG5Ht2o9DkPeoJ5H+AfjAQIJvim031MRTKZnJ0ciq0vrWA9V2h8nUkHNIw2T
Qu4Gd5mbjenMGKWnrp4aX2+K/qvq4i4cBqSxFs4va6uJrnMQumJ08ylKmvq2UrEF+B/c4hRIjJ96
QJGWlhWKIlC9iPqpGc6RpYwdLhmKw6okqXwnFzl7YT6O11y/KPs+1qtKUZtNsGlQAiba08gCLo6T
4WXrkeegtVuaRtZznsaYBWhbWO1l5S4oN4rSpsstU9GcaiNBSUw/S9SbRqGmCw24FCBAPArvD97U
gdSXdipSKvfdPPX+OFe2up2ivkjDmZq9/F7UBjwdX0QcoPUgjZtheGU9UN6h6cackzs9EjwBSxb1
4GFEOj3kxYjPLlgXz3O2lpxQe5VUw8YtLbUce0BZFePiS23W8i3pNMhHSyfL63cxujjIc5w+7OyE
PgUYUc1nuqnsmdd57uZTuVoe6UbqGuleetkY7SyYpPz35Gb0AXKgoYxL2643kjYSEoeaYbK3BoOZ
pp0GrTgjzFTtWUurkS7SBBX6IA0nNsM1oxT92YI7dPVA5WNu3CLZFe6Jz7bNb+OKKunRmsbotsLM
FW+6Vm/KEyHqiRnKhX6MP/X4BjfxOs1fulaTNzFEWyuYktZ8m5bCfFNeEsdaUNq5+NYVlvWM2mrl
nN7K6TsG5ut92XYiwhqKU7snTVDRnKszMtbAhh26RffOJWZx1xeY6T51CODW+6mb5KXSiWN7sAyO
ivyxqJ02lbnM1VZzxry/ybMiMzdWqw9eYHnp/CS8snN2cshccfTWKEq35LXXw06mfT+fKtQOKBl1
c/puZRWP0ywK3ofoTDLTRKnXCEdyafAaYb0NeA6AzRRHgtnoh7T2wGDLEYiOtCDisVcybCaZEzoy
aS2lZmwBAvkus055Z+Uiu6dILj5HRpbdxldrdpfHxURdSNiLX7RL/IgFMPsx11WTbUQVx6clgey0
a2NDmeceEWbuu7zCr7m3Xt2gU09K9VJ46wX6cuX6TVEZd8PVKe/lKiuph6/WpSp5Tei6YVf7w5TV
vY/kBdfG3Mv2xxDHrnFOENANoVWLDnuf0Ot7gVa62Q58IRCD/uABaEVWZefIwEz8pR9xBh1qN9MJ
UXe7uAzKOWscf4klHnahzyVeFxshLfgPdNJ+pxm68JsrJijUZ1ljyGgnq9ktbJDEQ/cHZqGP+UJD
bDrpleiWz9Z2gLSqIMQ09XObRopIPNU4uJOFPb6pK/xhuWIgaDo3N52Wam+rMgptq+FW/BrLhdgT
Gp0ucL4/oBP5sqbOXstrubfKFsOTMaq8CQrXiy2yXkqOqqVmFd8dMTT1E36JpueM7hkGxfh2+VHm
Vt1sVZRq0w2HifkzMC3p7ZQN1oKGWJdN4cw17Xyjw6qCJFSu2Z2tcAfxaxSuPX6h7O3VaB9i8RUH
rbijeiOzkOVhaR4GMD/WY7MahUKYkZjusXHsyDs6Zm8Vu+sGGOTLsoBv6CIxd5sRScPi27m1vPZe
Pw27dl5KLZTkZnWU/Rtoe/HYLe9LXSTtRqQ19VR9pkFWto36mmiN4flrI702KMzeuIuRTkyHytZw
Drnx1RqCRgVURQZObzuY8pogo5v63aqBcCWbrtbHw5xMpEe44CQuI/HSGBmZ/gnlAbCB7cyJaOuO
c549Vxg54pBx1VuhyFeYEVBhYm0/dXazj7IFgLe1Iu8O9UlTmLPVMLgn1TfJslsJ6tkNiTUcFzpg
+GiLTJB+lhqacdRXPCx+E+M2p+7njumrDujKuIXdMT7iPqi+VzV0T7T8aJuX0allWKSuupmNun9y
G2QUP+isrIoVfDRfZuw7aGT4ZTDVGD32zmMr7Yp+ZD54eAOqtI1vHKP30lt9TlzrqChrFceBFj5N
IM1FgMObQT1zJDQ6NgAWAFnadkp3phuF8qa+QEnoOiLkWC4CpQDaBc3kMlocKsL6TTrFmeqCcumq
7hyzNNED1aRUmAaKbMTbYmXte94u2i0HJolJLNXpQeZj+ozYqHhIrdG+xznSGgB8MWIvNkaYAbH4
olAtIG6fcUedUnTg2g0ipGHxuxiR/VGr0qFFlNaynqNxuU5B02DFdwpeOyF5Kq9ymDdxDm/U8nCZ
HNCq5fo9olkvPtQxDISHdFkcHEAsGZ9mchG8WwaLdEJ4YlP6sExRBWfTFA9J6g7fY7MSY0bTbLKm
F34EwaJAbLd8tmrw/T9knOPuEbCYSozsTBn7CXg5RrkO4U2PGQ/eZ4mshrpBTPc2dwsG+4TiJg2Y
mmhuc1jumqNmrqu7E2k3oofDa2jflIsOskvzLCsJEG7D2bPKXrxi6zfrK06AycpjA1u9enZlrmdN
gPSrjniqI60L+hUNshMQzMHSLZxOYjDMWuzWpjHGw4bAS+lXczfa8CpGldwKx1u9J3xOU1ps0LXs
4iKlBTzX3tw8LwPOOAhA3kjqXOkA60qZNM3lu5Hgk9bmPA8xg1cBqJq7TsvKkPLedkwwMtQz/ksn
K4KILZBf6xUfppFCH7adY1Ykz5jcDpVpHNgax4QTCHwWODenSWxTQ54Tu8+hozCjEAhh+UjC2o2y
ig1BElssk3yZNgpDDkZ7Q9KgLMq83M5Gd3Gc8RnUMitcZ70qgSEuq+e7BnMRilGxd7ryptLi727h
4THPKHq0JWmilZMHozt+nqOs3o5ZpfspyhF7pJtJH+TUdWwcu4g1W0i4I+6KwGBkyRfo/G3rYslx
azfNcW48dsv6RazN/eSWL+synuAF2ehL2gdvjPs9jpwzzKoXbxYzQsX8Qrnz2e2ju1IZeB7N6L0Z
Y7rscOPM2X61BdiSddAOYmy/23bx4K7pbR2r9yFLd9goGt8brW9TOb8t5QC2rGgJRZT6caRXYzjl
DonFN8ojOwv0z5aOdJgORkQvGen8MiW8nTk92FP3vmriC0OkD8lFzKD5pbZfJlhA3WocTt2kHuMO
woObVd/JkTwa0CB3XpTo1wk09VNPp3WSaJ/7Sn+3On0z0lPFCFr9iFv54tbehUInfyw2kPBdUUG9
Ph67Ai/sihQ0sdmajdlzx0giH7ZlHy/FXo/UezHO+zGet7jXt205f8bMuGFmvWhuc8hmRgcT54LH
ijpjjuVnBz/waYqX6TWiUfiHQgOsEDFzBRvkwGEZeVxyzcKtZXwt3P52UrG7z2lYB5FhbiHyXIor
vi/iO5/7vdU2W44CIQA2y8fRz9Qye7QyTFJvTHYiz2gr4yRoIxwVV+ssVBVvYT/mG8pZcI72eVgP
6XGGDOkFDk6h99rWcxZ2thZ61zZ7aWl3KGphhUEK3SQuP5xYAziH9h1oivlAddrHmXDQo+4cVf0O
fVs4mPGGgXdTa+oCNHFXVPaO/ciu1lC9ZcP4hKvmzkzVfTmtk99ZM3+T3Bq1c54b96hqbce5E9iL
cduVERjphlxcBvGNKjEq2hrw5PWzXqwnRGFfhIh/UA8PrKy4VPX61AEboDBwS7gQCMchaGUTWnoU
SnJlplz8mFdgt3M+hJlJPVvvkYLHSUYfBr4yCoYTscj7llUqNgAUNcaTXbXnSVagtrQv0YiBpATy
tEbpUccrM1V8HpJJ1JtmnFKUy8Nc9eA5yNFci+0qkhGjFFySmJWhzxp4jna7M2BotWI6mHO766GH
9G71PMJtyCMNH5xRwGrPytdGbx7gbhWAt9BxufMpIgE4JZePGtBFuv2+NvSLsp1H0Vs3rdaepord
Sm6+FZl36dYGGHC7A3qznyb9ZKpub7ewwg2R3ZaxcbThaEoYmLE1hpXpbsZuxhBVnJamPpRoFuln
AuubysRHqIIkayFDzE2DXhG/NMmDgTG8gfJ55S7Qww4q0/Fn8JXVwJYcWmccOpy6jXZ6JJPgBbP+
rVtFr4kBnjhbQnKf3rSlI36VGBQloncTT3XsFUGC7MoSxXkSaRijAh56Y79G8Sk3yglXY3mPa1Hz
m846ehxr4mXd0f45yKE6DU7BHNmyL6HwWDJPx0fhLkDfnDtjHOCBrxCx9dkm5KK8Y6uaBJVCSK3p
gMmVc9Pq3kHasGANM36QCdWlvrnxhDveI+macMOOXR/McVLAQOZpdTbg8lEV52zCIMX56yyq5XOV
x0e9INChyrXT1MdbCJk6Z4GSLpgHf0Z16QP+yHZLrfE8x04Q0xuHPmG62zaut4VeZlj0DM1n439o
3PKgWcxgJfgAfzZJrrBEdxEldqko0puwtMRzr6DKeenQBYWnWdvKFqhkUaS2Z1U7VY+Dx+xRoBLb
ZXDg9PIy33B2YNrDTP5lYQwykudHBFFP8equzyTR1JdsQOdVpm9FnD7MxapC/O+NX3Keu2lXYgZG
juVP5Trk5MuW6Fs9dznrg70bRt5RofVq6VGLU8dH8k2x5K0p187eFZ2uyU9xrqXxrasqSz1AZlum
Y8oonnmyXQOmxpKo833da+fiR4K0aP4qDa2KHijTTtlXFG2AfbVBb8zTpNLIe5Oy6s9tgx1wo0kv
MvfdGBPmq4+u4btx3Ve7uO8AqCWC5iDnksF23rOozo27pFJ6fR41I8pvFBiG5E6fjZVYRXtQhT+l
zqijaCwRaZda1Lw5AvI6wnKcp70ZrStqvbJsQ4SuZXrjcdBXG0qP7AdVgmAvTK2JtKFFp5Dle+Bq
kDSrxGXzbo6a2tF4qJ51vcBZrTfX441lSkwW2VDN2hdXXqGbaL0jbSMixLJsHNOlvGuj5XpAU8X6
XK6KySb3qK2XgSdK7WBWGjJDGO7ZG416hW9wjjWx08BvfJZWb+1JqccFskKieKuXkTlXtVG2RT21
BllqXjWEGgVGlYAMV5Ah+IQlb9K3TD2/aXlp+dZUaj4ZBGsMYSJXWQd6gslLT+MW4oP4lItR/1Sa
wAsbBcRBdn1xGCbdfR+92bjlL+j2dREb71nfxzdulK2PbC85EaR0BcMsWYnM0AGQzSjw9/OQQR+0
ILIi0W3hU6rufdCLaAnrabQIQvbKdCGOzczfjQoJZgj5pqtCkwPZNS8OkTCGNA7C/PJ54A5vC+wD
dHwGPFZGrRfWSQJ/qcOPnGz7UemfEt0pz+3c17vcLkBjNaazw9JaPDXs6D93JMRcH1MBsXZF/YXF
VNfqU2yi9b5yrgN3GpM3hhtvPFcIuFu3MLeObqU/OD8PQZw64EFout5Hi+tyuBi95jAvfbFi4EOB
QEkZusfQdtVNUprmS2c1nwQwiiJouiT/MsLjCPTG0MPIIWeIrXP6nMY0gC/FKJdoY7aWDXRwtK6P
zPWCvFMu9cQMD3mBv+OS4Z4GN1HrydZSEaFSSpNJdpnzqGj3elfoB68fzIs3ieQxigrtgTSr+Uc9
GKQs0OcXG4OPGRSYLUMcL/pz7/RfF1ey1SHNhmoN7KIK3jERDJMOzE7saznu3Vi7oyH/kqtEoeWk
QGMlD1ePrYkgvARKGuTLlRhbbmhkv3aO91UfbeMAKXMzsAuak+Sc5vqNMQDmMxEU4m/ZcOr4ilv3
GT3Ao5kRzRuloxN2Et5SurAWxK8iocYyMXIfMdaGwOQAqo0bva834DvwlaTIPqkTUePcN8gUtiwq
IDFKSCsWlCWMLI+Oq16i2uErkLDRyXTxhzLbNHULT6OAJ0qeiua7i56h2TTrGy2KmWOhCZ0oLGOp
F3cWgnVRIPAf+h8aKfOWVu2JV3p1BtclarA92a1Ndjn5P2PmzY9uVyG+nGNJQaXnhZl2gzK4+wH9
ZpOM6lsWz6c8AyARZZipWIzXciADNqlJOF+qrWuoFxlp+6ZB0b3mUYCn4sV0qG+t8xlF5VbVdnJC
cP9tVXkRViq9LVyX6N9pZtfDkPPTsb7XJm6xLI9U6X/Ecb8FWLjFXl9jl59ndJ35c2aVqGkdvfkc
k5pwsdc18uukXwMN3YJfdx6hGTYOq7m7B7gaYPz1Toqa0a41an53UK184pfBIUuKqHf3UcczXKnA
YRflqIzKquldN6+afy3J7unJ5qF0izZ0h3pGvVldIAXTMsQYDfoTAph0rK1pNg9NbJ1iYjaqrDjD
eAo66rNiWJ6XfL4fRfVYpfUzXeq9K6pv15JQF0FwXKNxa2RFSSBJvC9Eciwc6wiw4cX2oieoYAQb
xfVFVPIWh+JNv6RnMHYAcdqIGrtDwP1I0Pw69PAwr/GxjhdtAGygjgJ4sbuSjgJ64xGyenyyBu85
HwdfRe6DwUfTOet7kbfBXLU7oMOXus3OSFG3up3dpB3HcFm3F3Rznp8WHjjZxYJuPtafzS4btpGz
ALOYr8vIvIuifvHZbeETsNn6ifJz3DBKyWx+wNPy/crx0EvjDsroE+vaa8tJogJ762N4eGGa2JWe
+ZibXemDs72MTnXD633qk/FrJOVrBLJ+SCJoMJ1zbEuiDV2ZnZqqPeSZB2rHzIKmWF4oMRBvlEIn
yUqjPxZl9kyq1qtsVRSIBJ5Ki5YXKqezBti+xl3JqcsMMSdySq1c8rdrSdTK0DB2Oof9lTNlz2VX
78ZO30MR3Nqu/qnFkrM1czHjP7LvtMyrwIpTQemQMl36TnvWbNpHVLI1H8Yg0gCOwwW/Y5EfiqR5
M64A5dlVD1bB6pyu2nPaRhdCCDCARGzHKRqEU/wNzmXXQGYy3CCl65/0wnet6ako5CdtpZMinP2K
oVCACFo5fWmJcYGzTm/pK9VcP7o6ylkzrfKw1mrHHHc/e+np6jdAaBd4s/c8D2YwthJc3+qPHvvo
tQnIGdhq7FPjCcGGQ6nUzUOM4+cyw2CSq4vqInjFi3nGMbufpyVYSQmV5nMfJb7tdSjlm1BWzfNs
AotguJekaI627yVOEuaTfUvhsr7xHPd7LzmjeVa6t6cK8461Q6V439gKTt8ACQOICtvmsn4nhzVE
dsf5JKc4qG2d+mtDYRuewL3QxNZpqGIJ5vC8qAM01aE2j0hZHtdpwnZzr4MpHWbXH+w0vH5e9TLt
XXv+UeSPcboAu77FEnTx5gjSrXjBLgGjbzkbU3NhCrdhSYgl4wSX7TVxmTGaU3u1YidMk6fSoMKt
zb7RZOe2jHda2d9N3Sd3upPTazMvZ+TbQZnfQ+F7mibwMFF/ckuKUUlOZ7GGD5MC/EsfmEnpxbNq
m8nRnqZTLqJjPEKnyqM9Gn4sKxCPRvZp5gqJBcE9vjGwTnLnlUAmZU5lKanxLJObgxdF05tDOzxi
uNxyPPc7TAZRKjDq5KHhZg8JUClKe0djrkJsRbd2VdwUVXnUhPYJG+FR73oqPDuvmXZmvdPs5kA6
xV6BFzDFVw3v2YBQf97BeDh7KSXwbqGPZYeV85h37L605CXJZ+CnpOh45cGRCxDK93olhUNzdiqy
2KAtcF+piyQYYNvmdqa9tmjODb3YLZvGE7j/S1PUxzZq9mnega+Mdwm7xCwuN9nI+VizbzJbZza0
sY0kOIlBc7RROOqSJX06IkLYZRj7fNj9uwQeBcgm7exM89UqAKQqKY+rcVZL+1S4GxYiBg/Z61t7
7iGwWnRY8/uh03aTavSNCdI4AHczbsnFsO5H0gOOnRUdxep9IqQC5hHVtEgN5g6ThicolOcmVVuD
bt3gpnCnYw4RmLLy0G1q46AK/S6PrE8mwBPFuds0kAGytmKwIb/Q3iaU1t6ULdVxyI1nUSzDlkOF
OhZjHoeuOysgOOqaSjXhDvDJvUt3epXOSdChYD3mddGuLOb1dOeKmQ1cNldedxL9FGErmRsnbOc0
+6yvhrBCujxNReNOXyp/6c36mIplvHcYTFtcdZTeG4pTPVZA2zt0cTbbG1OX5UJVs4rkppCdHAKT
EF0l21BLzVNlD9mX0daqR2DtYi+1ybz2ThJS4ad6PbD4m2Get9rhqnIDSMd+t8j6hppoc7sW3bPX
R/K2H6rkvm8lqeTtrB7idWDq5EWwT0jT5WJ7Wb5fe9Pb0JJqL7HLcR6NEqXSWjLcnLh6RU26Zwej
mzd1bjXRsfdcQ7s19FRQ+Vkolb6I1WCpqWlJgdRZCyrYe07b+fLIJDw7gZiiyQptodSNu2rETNO6
XnS+gFnnvPPgmVFtEhslymNKfZ8GPixh0OUe+4GE0A/kkLm4zecMGyAVGopEa2Nbu1SO+d3q1f1u
aqP+Iekrcwgcaiy0nDnCf+Pr1y9Va5LGOq/gOe0uqmlOeNBH7SU6jYOa37iGemsSsV5s8N/ggyuO
rA77thZKHbvBsW/WPbRUqHduFGuHkaLDBu+uU/pOPrtns0mK25UR8ERDtAg5wK4nu9b6b11eN1/T
ZV1pQZTSfMzc62k30fvhsUVbuae4y9QSDbEN8z922TzSBb7LZ5tPqs7m9DOJOAxPUZd7Df6hg8c+
L7/Bx6eivrretskI5aFYScHNoU1yLUo16khDpN6Jplf7yWuLW0XQ71NDZODW0cqr3HL8AbznrZ/1
O9mz0BsOp1stBW+V2M5EYxG4zNzJCLpRlBwpHcqznEh0MDOcsci5GryoGhFavf7VjCfaW3llh1Qk
v0SKT08REBRmMjc2zoBfzSszPtiZoJ62G76izWr3A5uoYIyb+VhHQ7FNIVXtEjFDHE/cA+GVLvOs
/WmQBChIOcVsatASRJ3d8c1rFR9kbGwMlVTApQAXDQ7RBtg27y2W72EvnS5PL3HGIdE3IjlDcylu
Aeu/QQcjMYvEvDZXAPkbcSo90qpjWA0c/nsQPDxefHs/dGgwHu78Xa/aYz1aQ7Bo3U3Ze08zJOag
ntkKpfq0q7CVU3mKHpPRq7bwbo5py/kVIzmDpNzYBrFzQKTFHlg1gLFuYqFIGwIK4vnNKSIrrIVq
tqZBWK2CZ7uJyviSdXTgnF7/1nJwD9FR54HEEBokKz2SiPqir0xELVyaTHPDCEQ+ckSuO+w/pvtm
iWi5OHF/qFX3rCW1vimabHhly4i7S12JDV19rjkn+67OLtOOOFE53vx5NrU35KUmDlzvuxVr5yLn
tCLXGBfkKNBmeKztDfoNP1Xee5nV0cnzGmvDOVM7QWJOOBk6TpAgaKiS9EKMZMMxYWVzYtO+y/r6
B3Dg8+rqg2+PYI0Qfn6Zx4TSIUd1oq5pITGlB9k4PZk1XECRR9I3ofNSADH9bNXSrWiNbe9S14+b
+KL1+tGxx88C1ZdfjNlXNjOuCNmWznInZcEeqKU/78QcJGYL97bGaYQTC6baRwpKF300sIIWGWfm
dN7h07od9HYJ0dH1FBaov8C/J+6BYgPWuS9Z3TwWtRkjKW8iQE7+gG5pDOISU3/udBhM8c1hmoij
Vx3tyEva0JkglJXjqNV8HihO3JYk+Hy6YvN3qylIq18GF7a3Kgpe4Myxr8EEnqkmZZMnq5k6dOt9
QkDo7Dx8gaGgQU1rVZspTYG6ig704fKtMTbahjiMrMPBOPaP5hiJDUKC4Rinkwy6qbf3KHhYyEdD
gh2W7Yu0lHNPCoy5SZlrMYBO3rstFx1ruwNVDFNq9jwYYIqpapBvAGxxjDxmwKTmgOOMnNgUll3e
iOsxHVfCG56v5tCj9IrpFUKGDaO90RyI/g7KOKxyVs+gZc/K9gD4pt80dn36L+7OZMmNJDnDrwKb
k3RAT27YDhozFoBaWAurC0VOkxdYViGJTCA35IJNJjO9hs466aCb3qDfRE+iLxLMJiKBLpCVMWLP
mM2MDVnFiEgPDw8P999/hwwmuJkRmv/kGlsedb67aXbPprFJLLIH2S+8pUTFFiDtuvSQoqA5g/+w
Nw2voQxfEMafQY7UjZoz2+w19auOFUNnkoznH5rEinFjuUR5NXaBCFtjGOXI2myHy5bfumwa687l
Fo7jCZG33mU7tHzKUv3x+C4hkj/IO1NujHgJXUjSIscIsxQhu7DneTT58YhZhxHkiGsrC++w3Nv7
+TYDHzSN17RxIFqvnedUtbxNAy256YSz+UVMFoagdziGvyHoQA9oZM3bcc/1nRkEYtdBtBqTiQjc
G410+rsm3Gc2/CPE8gKL3ltmcBEDNAAU0kOLZ2iw0EffvKDsgQfxMmhyZKLu+dy0vBvakW0gTBsv
b4LFqncbo8L2Zrvq/BK2tjzGxiu+XvNT890sbC0mKeYFb7WtTXjYz3FijYRGm3Db0eRimXt9cGT0
syE4MMi7dNYiP0EF5dwIPnehLpis9XB8DefrhgsDZ5N3JjzuxHH6XrDlwRFv6CgzN+h+tSZ5BlUV
TxoyQR/F5TTvx3qXvLzenHXiwbbbDhIiqFYOkX93fdUx1xREjYz2DKK385kZ0dyB4PfqZoGjCvc1
UoKsO8+y/nQ9zTaDTTweU7DTaW6uukEX8lU3dZPRAsIMcIRbegacrUDZ3Rmpifq1tvPgPIMV58aY
z7rU4/vep94YJm4CMb3mA2QatNgIlxpZs7XZfdyYcTqZwthOqhamhqIuqOcEGVRt5G45gucxh49H
5nKWjzTLTD+Ow07TG7TmM/d2CXFZ8ww+GGIl8zieXuNVzUDiLfzWuwwH17qAyCub9SHJDbDp8cJ6
Co1uep8s9VV6Bmv6NB16WgJ1YScChH4OsWpK6HdLtEzchKQaqBshgRpuI8y3Ne2SwLSo524TU24R
N5yH3vi63V7xT81svfGfzOYsCWg8HfdaTmttpb2PM9Ad780IFvmh3zKj+LzpG9PkYdt1zczpbVrm
6q02jyi81ZZLb3E98zmosBt7EW/FKPXcd5AqbdLPsbYkU92lvSovo57eXl+6nXU07sfAY62+tga2
ep1ZJoCfs143XuBHdgMswLmWg9OiTpkWWDfWnAQ2vb289Xzkz7UkGeIaJuCajNZ2NoGXkuuCRGXs
vg3aHqU5V7T9mK9pKZC4zzRvi7n74V21BlOaMriXRqzRFWDlepxMzJj3C9DXlB4ii06HdDeMrNMH
k5ZQ1lv4hMzt5QacmX8OTLSZvwWlZ2kDN/X9xaXZ7i7m9HTaEArZLhJcxWXaW/l3xsJ1zZSbAwjE
JcEwM7skCgsz+9Lz9KjfjINpTu67N20Ok3we5PEw9cBJ8KgjTpTcjdur3vgCuKAF+8/KaDvz6Xo1
vpp1caAuWknURGEIKo58Orhqt743JoBptucUu29zDQgjCbewD/ScJczDtq59WsZ+EMOYkfba71iY
q5+owZBLIgQCWoNztENhl94i7lsl7oqzAP5hwxj3F8baTe86qzHu12I5S+YnJpLB3mIiAbWmrISH
qGDgrhR7NLchQcsM3gvXXb0nuPqLO7U+pR0q8lPgjn0rcykz73buXwYjCxj114qP3axmGzrktgEU
2ayWIqU81+GecYFUrmH0SA0jpR9c27torqbhIIVl8iLym+13VjvoDbxtKzoBvD6GL29TzapTztYj
/WfKQOjpivZlPg26+lq2iZqDlh/NP7aStsl7iFASNITzNU0pLW1jjV7+7sOJDSpYKdGgNqBnWKIA
eh/Y7gdzb7VZ0alB77mYwLBJpGoYYbZm79dQ7reHnW7aXPW9KOu1H1+eWq6PECIXU8OQplMsrHX1
ykZvtn7U7Xq96WBB98SfaUpCZjTSAFic0cHVu5smpnaiQuJQhw3qEruUiJi6qByuzAh7Fciq3tod
xOvWlkjwRm/DGmmuwH1976dRqCOo9GC5ExzylVKMzRpeJkDV/qBrLaF6XcXNVhPX3Mx4VaTx/K/N
+XixffvynIc72TLNNvWWlk7B2UF5T3ccWHO6ZPgozwYOXjf9wAGiIZ82g61luuAi8drhiTkPz2rL
tEQNHwUnwiZUCjPgn021Oc0vByB2O0BnzBkojq133vKnrbOl1YouSSu51z0Qq6fo/I59rgX1hIE5
ogpbEB3uK+4Ya9XJdaYe6/ryhmuBV1YYbs7N3pjeXCmwDsuF4uxlGYt6BNlKUO4CWsFskcDuUP8i
T7pNko3ldi1/oOE/nGfEhof4ShHxttQ8YRGOTdWl4KTbpppeFLfKU/EgMTgXbjDQSciSf4dN5JGY
U9qf6s30/OXPKtghqt/FgcQQtDiN1H7LkwHgDTyPzrwDbbZu07OX7o5gWGKoaTLtbctda6PujCK1
fGvAvpvG7WdB+j+kMUJ2otqlqBqqrIRdxR5gDCk+F60f9rc1DvKe6W1nUEEtoA+74o5I3ItNrtMi
h8D2KhzMgGV91GjPS9wNN5EIWhj33N6li9eyPsti+t+8A30azPtA1brROTgzd3kV8Kb4ZCz97Xay
XcUBWZMlzZ5oQA/Vzo2Rt6P8fAqqOxyYMMuT6gghPBoQWjFP2Lwju2p1ja5GzBzLd1BYOIN00Eus
OBise70tiDJotXVevkH30xS05Imb9GCylgEVBZQgOjYBdpDK6UzIkZgx0MmBNaeFytKb0nYiJgpM
aLFz4rvEUNK2MVWXXh5dE5uOHaoYPOIqtDue6QERvVh/2HTm80+5tfZP6OmxD6I7BUyXtOeh8qxy
S2oC0beg2Q6eZ2dFeUnH1/kYQowQOo/9jy8fCqHz8idR1YYrwCHkRoY0VNbEQM9MKuA28YCWppsM
krI1tYyt1mreuRbNAfUrLQ0C/+eXJzXEJ+zP2tMAnmrUhFrClhNOlmfNgA2YUUImiFzcBZj/dxTF
bcjvQ8LQCkJsrOWOkjlumA+ok7j2BYySVwQ4RindQsjpEizRNpQrdMLoernWABjq0Qd3bf1C/ch1
axPRRWMqOjTEi/jE0T0wInj1Vou7zjL5D5tTWToQI2B1RGBxJfw1SNNlGtxD3bf5xV2ZwfWCRgCf
tYXX+pyuxpt7I2zNqGFYz6lDCJup7rwsx6qmUHpK8BnGjA58tWa7XTFoIfcNmGdBWe+Zy4hgTweE
JrDTyDrfgn3OBi9PV1V/Pt2gUBi+wY64fauf7sGklRLRygdQr3cvV/PpynaT8fTE7VPVSCFgvoVT
xuWDI14RsLvUt8Eso5IAgozZYEOFzHUANmyqtcZXcGl/X4En1CZ8FH4Z/wfCCm7TynReG2S4toW/
dD0OmmAfjEX341YneHAxS2Kacr4swoMd4+M6mtnReVChQNUKS0iNdXiqQEOFrg7ZtrmanVtWtOhH
YZafsItHdov4L/cddavC8624gXkT9sA8zejl0SZ3DQX45tOCyoHnlz+oqLeVjrL4og5Mx0IT21D8
yEe5NbXoZU3790HHIu/n0tXkbB63tLTfnhrcqnR5HbTnafQL8QNew812Mpi70E+eWIVwSaqr6FpU
mKOc3ALVMl2X9wudYTZ8bNTuDLpah9fTxrtwiflksQHjQTgj8+7dA/u+caP2Y7qkzfuJNQhNqaxB
eGjQBRjc61anIokmsL4O7RFXg5gKUxJy7pRcSm8JClmDFhJHi/gSnR6ezJYX3bBpb2mm9EQQhdhj
uD1FcVFxHIW3Sj1xl0tEnCWcOXlbtp1sDojFWg/g5ktu5jC+Xcdgv+BDG4dkDuELW2Chhi+LQBBo
74tgNyv0SzirGIhetdI1itqAKsyWKJkMzl1teb6wVndhNHtoW3N7tth86Gznn2mkPEibXRSmRX7R
Svtdi+iLu4HrY9ybhKtgEJs0bG7N7mkS9dTFezmj+gsSe9IMxjq0m6s15GzGiTtJuFx7u1cs3QTp
pfN24nKqnkwLAswt/BXrgdkEWmT1xvCZuZC1Tjvv24Sc+902wMlgAyx6nobNEzbvYHIYbHhG6bom
OLP4Gnm3Qmx4FPlaZzBeLnSYAwN6VtB/d9iLNt5w1vM+hS3zgo5hH2fL9akDXDk6MHYwt3DSDBx+
fKiqnfBiCnsAAQMlowyGqtEFucwm0AqKHprEgZZdawA7YIcsfDp+XkMr+5hsm8Tt5tr23cv6UzFZ
xVLaXK7wRGiGplf3QNNDuLtXYMh6xNdvx5TGDVivd//yLAdKWtAFoaC8b+B+qpLNNOEpBL0L2zM7
vr3N4nxsr0jBP9Bua33igyp3WfFB2PQ2RTs8o+D2kPeV7o5hvjBo9GG4mf4x2q6n5IPGW/dtj6Dv
oDu2pic4KQ4mhPcMgnTcfZ0t1QzxlN2r4NfGc/qDaNF2sJzODTshmH8BQMcbxKSyzkOrRx1nIczv
osl7saWf1Pzvdwn1ajT++7JUwWM3hAo22/ycO8nmwUlzP0v3OwzckwTOHqPX/dLLAzWcYubHTez8
y5+e6WufiRVMvSjcJ9ET/tlvHFNivcWKiuW+NIBv81X5hJGb+k+m2etg0AlS4vTB1fCnBnAaOrPs
ft7p/STcQGJcwo7s7+Rv0x0RwMvftpPky7/z0vJ3oimaPtT//s5PsK3ga9BzQLxYTPR7//vbdHHo
6bSEwA/hIoZx7Y8mA/alrhK0f0IAPRxkC5YgDnqLj9wXQqf1E8Q+hDnaguAKY/AHFMJON3ddLX5T
ze85CQZMk1wQUPN2uCja/FcWAn1AdJrUCTkAoEQXuPY4e3vG4vfMwcuaru40iJdlPWtgCm2HL7Or
EwbEdWhVZCBOgyDKafET4ar9sb5fxPpqfr/+U0cE8vhEqKXge6pYgw7mkvMmHls88Yii8vM/lgyE
W15LBtZPxKN5wqLpbDXAAvkUdIyferxteUxAi/RdOvANB+W3y7Xvev6kuFY9Jz12+/7eL5RH7fDn
Xy4UcWuwdI6K9Kvint3N/vXe/Yt07RYHfe+H5cEvZvryz7984uHk0lzld5V/eek5iZ08u5viB5sv
C72zA+7nM+Idtifd+SLf83UdB87Bb5v/0rD9TZzkaTmOkIkIGNcd9cLe2o1RlnhxOZYYueg1XHfo
q8SWhSCsc+1B08R2/HKcYq0qhMtaF9KgBmeo7lrfRsmkIgJDgQiu85XtZeXyChGYCoa9cZ7sUHZV
dVOBhr0LKjJo8+CrK9qf8ZuTcphCBCJ3XnfUkZ1PvMabxH4SRLC70cTgRHLKPx517r/p/I42SWVU
A5es7pLfUzHnTIo1N4aBl9iZI9kIQwTB6k7yVyfNGmd2OC+HKoTSUiCUj07gSEYCp72c5PWiBp9g
h41LB0rsTJKGiMkpUOnHPHxqXKVMMpGGhx2XNIlwMutK/M1T3rjNU0kLv4yuQGn+9WE4Gj58GA7+
rSG21knCxoF2kvoltUGjX0GNB39S4Te8/FnHrtLfnO3DC1Z2or//5/sHFKrP+t4BD5GvHyh7EumP
cSX6dmhPJCVQYZEvEscJhfKWeiqOswgifP3617kot87ae47KcQqzLKIddYcd4U1ljXtcrsRpsOzG
rbegNYF8V8HRWH+mL9Z0lB2YUUuBGe0jiMT2G28CJ/GepW0FbCZohX9XUpiZb7pk+nbiPT05lRuX
Vgsk0ggnnxj/xx1gGigQgS29633/vHooCbGFfMbBeZR/L3pGBid+R3oq/KAD/uZzVRMgwqnu05dP
/kYVeBPiGj1nFQXjcXhw8X3nuGnFfYEVvt5Kh5AJxk45RmEutJZ4vMpq+n3LvIuSzD16xIo7otbY
b8iUcoArcuDo1hTEKKIP27E1m3jgB2bt++SBkO3KzhE0BY8IVs/S6aDabQNAqso8/xq73pmeH2ca
9EInvsU07C367+Ho+7y3ZFU62Oq9L/rm0z+JkkS6W4h3yQfqFaMKxZfXKhjH6w575kCskwflQMWr
4uD4f/9qz6IUwRaewqWTbJ1ptPRCSSQiDqpg8XYlIHNoEF+xeAoJucSl5YqmO3WXO3DCwE6kF5yK
p9ZVQo8o2ZNsK1C4Ie2NK4dDZGjrCqG/dZ5dWbYiQVZ32HPvwJ3uKAhHnNtJ5Bx7Z/LWqb9monPP
TjmOOHpdBSf6wnvigqzEZnoKdu6CdG6YOpv9BQvK9rpbd+EkxKfkYVXIgSeWLF3RgqLuYvtJRBZY
Mg26pmDcyzzE5khC0LUDnyb/6hN842V09XxgHAC31JfDVWb78mpFI7m60n3rJBUF0wVktfawhKJu
7Y0c5qKMq/7IN3a2rGiDpUC6NxSe51XXRD/0y79fH0Z+tLTn1SUrkPGNh13PnJBYViXxYqmQc752
gqcoT6blnhVvFYGRqqsct5E/QSblQMW4IpNff9zQrkRiWgqOyK2w7eXqisWKlod1F3vnZK6THEZT
BXay9thRsrJlW6Hiar4XEeZJubxCEirCvvc8XvOpLee3VETmHiJuOfngGZoCWyFOtFMdWEBN6u7b
qLCaiRdK4URDxatjFFeys4CoFCx4afOgSySdMEQTmNqSWDkT+fIwVCQnR3B7bHenrlyjUGNDxZX3
fi4S4JJzSayhnOb1eZ0v4dlrL5xOIvnZeBg1y7/bXfmAc/WM3vWBD5aLLWTSUmDk6I/BBeVME1mh
VbxqRk5STViKar26ikeCy2lEn3FepAyd3qInVP3Rd3G6W/vZmVRfesD2VPhz1xHtHCRpg5EB/3PS
sf1xsS4R/P1HjHRNSXhIfoOCJ9abcMolXCqiOKcnN3aHNHwJZAO1S7oi6bY/rK5iXC5J6RQJTHbd
A3qW02Fm4pUDCREI8FvdYfuuLd1iKiz3gxPnT773LOwJzl6DUqapdDQtBSa2GLTxT4OH/j+XUhAy
UZK6A9mVRHLGUfAH1JZ1RHFtlJYDieWK4svawzJAkWks0kthoxR/OXIxj4KXUd+OncYHJ5lId70o
Mqv7BYOZx4srk5Rb4LjrjjucbuKsHEaIoa1gscNFbmcRJs5vXOQ4PpL5aCtQk2HiZYk8rIobfpi5
XhTLllnQcdQV8iMn/MIOKk5JV4HXcGE/yYdQAOnrLvfCrVj80y7C6ZvkUBFoH1x/rf1f/ydzGpP/
/ff/uFrSL0o6d9S+15/g2gk3kv4eSfPm3+1a33hPVRdAV+Gy3zhplLnSTVK0gq6rEqy3IgVLwc16
C5hnaqfPFeiiiouECGOUZbI6KHm22L69kqxwUWBQV74EkiqDKjjHsJlGz9Wol4IjcWvn2N9q/ISK
8fqn7TbaCjsJnKkcS9xJuooU2p2H1y2NqsK0F6PKNwYlaOU0r3/a78xl88xLaXBRDlfI4hAA8f3m
5wGfXsbRwUdczvL6RX/BbRxgeMBLKhhcRAvkUGBRElz36I0Ejs5u3DhRJUKjK7j5R8QZq/gYFbD/
UV5B0tN+pb6IHyP5EWIIMova8v31P6PGYxT8+l8FAuE++fW/w2dPxjkZgs6l7kSgkL0KsscwFWj1
ox1uq8bOUIE7fT89OIUq8lU8g+fgOxrndio5ArBA1BcyJT1exY81WgqEPCTMAJJRugTp9ll/wZ8O
/G7IlxQM6wVP9tNKuqYgbKw/8M6GHp5vFcmfMy9pPOK+SPkUCA9PrfrHBQALmOY/YATwKCaV8u0/
7k7sENl1t2Jfk4SfQb3i/l8NwXJmZbmkNFf5k/IvXwxaOr63lU+mgoPZj9LMbjxUcMRKbJ/fGNEq
1AapWO6/8PQE6VLdO/GCQIyDCyK9YA+Rz/l3P2Avo3AikLTlEgvX9LT+no4T3CHgxJ7m0oohsy0n
er13ek9UI5CHPY2YOqadL+isyhoeEWgo1f2lCoC9zft7gPl+nhJe8jhLUvxfwZX8hvTtk+3N5IEV
+DxvEory5Deegtc59YNT3544qVuqtjhDKtLNtxtbYFulYVUs2M2rm6bArJ6Rs3Ekt89UsNY+Xl80
kfdMhW89SrzGDYWfkhlREbjjgMtZNhXOOkZ62rgW/zN687CvDrqK1/5VSKbaqby4IBwtJ3q9pWZk
eetgbKk/6ls7lk0DlDj1R73eJPQarpozXbCg1r28d5CA66iS6dBNBSLePTOOjK3gSF/DoTB3D0Wi
4Fzf2HJykJ5D9eUM6MKODo6IYCGpu4OAXEjKV3RZhctIvHjiLeXS9oIZrvaK8RU31TOtIid458Ry
8E7vKNi6e3xFQNXHigJ0QWxTVxz3wHMPFFkFfv8edhgvjkmOSi40/H71Fz0CD2bHmI1yqMKx0BV4
Qo+u7VWBnoah4Fw/2jPvUNJw9pWf8PrL5NH2iHaX4+x8LBUrJsom3MKqdhgqLNL77ZNzRBwqENYf
PCfjHSTJQ4Wpu8pA38RfDuL+6DCxaQrkfZ2HduoSwNrxTEgzdOBfLv/i9YoyimEL8TfHbAmkair8
mltvMgFDOLTTrFyu0Mcdl9Pv2yosxDcVu49cbx7hoh8REdXOcOorSBFw8dgbu3FNBtAn6Z7OxZ8e
vMlUMjaUAMOIfTKadToa8OiBB2qS1ZZTuTSJ6ZmCN7SufR85+PLzvNzzPw88O9rwzPEaPwMls6X4
OV2FO0V3lrqT0k51EjX+TCh2zuvPk2MSEFlaLRWkLNd27iWeVOAIG57WpklIfbnd203faz5TO9hM
07wcTyjzlzkU7D2Q9+mRkRXYkhs7ztyKN7ITzcn75sfFg4DL7Fgr6saE9j9BWMu/SQz2TZI/2dLu
lX94vYGGycEjMFikEc/s5IkcaDloca2Xf6gzwzT3fDlaqsJvEqslvCu5eiog3QJYBr0eYU1paBXv
2jt7aYM9OHKXqHh+9u0NBTil2S03bncZln96/Tb2K7onKEDrG+2A9KTMUqPC66B7cjHucVCqIPuu
u3LojaqsSSpqs84Z9pmOvDkxTD/K5YS+CpDKJax+UmBQV3Hjv+WwVLZRV8EJ90Uct3Yi0thVAJMK
ELOomEkFVkVyHmm1Xl9F7qkmzyKR3JI8HkO0GamrfqOsce1lWVqY7Ttn6cmmSsXbYEeIdZM/y5EW
6L7rL/+RmjtvYk+K5T9GT3YFIqOicPmRt+ROPn10M0qP2UX69NX/GPbigwfNAfRhQE+KyoOddTiI
Q6iAd56BEvRSlymTqXfU2Bfd8eoq2PvRizMoUOGzKLQr2GJDRXa2TwaV0GO5r4UTowKUOLJl38vo
KHD5d4dsCPMNQJ1cPsQqEI+78fGUqIfxnWCzL5WWCpYEwmIZxXtMIJePmjT+VPCo4GztjP/+wgUR
+0nnY98hH35BQPw/5ZgLrq66Dwqe8V/P8B+CJ/IoMdnpMuwftxE7YrN/wI1IpkI15NSmilDaGWmV
CtmHiircs8TeyvA4FRDYPsF+KT6mIjTWj/yoWlKkIpA7fMajl5FIKkhLd/6xqAerFBepADae2/5c
5CWOOU4dBX7TRQ6kQgo2EOYq7fzr36kjoqjE4iXVoHdJ/YFFWoxIiXSH6qLv2Fc7/TpG23snyctR
imifinqz90leXSwdFctpXi/eD1QMbCHGlTbOOF1d9OOugWNMlHUvhf2vEbL8m4T7LpwIH18StIr0
60OeVnLRRbewulos3lsydRqda0/p274ch9/upR37Z3I3EPEbz75jJ3/5PwAAAP//</cx:binary>
              </cx:geoCache>
            </cx:geography>
          </cx:layoutPr>
          <cx:valueColors>
            <cx:minColor>
              <a:srgbClr val="FF375E"/>
            </cx:minColor>
            <cx:midColor>
              <a:srgbClr val="7800D2"/>
            </cx:midColor>
            <cx:maxColor>
              <a:srgbClr val="4F008C"/>
            </cx:maxColor>
          </cx:valueColors>
          <cx:valueColorPositions count="3"/>
        </cx:series>
      </cx:plotAreaRegion>
    </cx:plotArea>
    <cx:legend pos="r" align="min" overlay="1">
      <cx:txPr>
        <a:bodyPr spcFirstLastPara="1" vertOverflow="ellipsis" horzOverflow="overflow" wrap="square" lIns="0" tIns="0" rIns="0" bIns="0" anchor="ctr" anchorCtr="1"/>
        <a:lstStyle/>
        <a:p>
          <a:pPr algn="ctr" rtl="0">
            <a:defRPr sz="1000" b="1">
              <a:solidFill>
                <a:schemeClr val="tx1">
                  <a:lumMod val="50000"/>
                  <a:lumOff val="50000"/>
                </a:schemeClr>
              </a:solidFill>
            </a:defRPr>
          </a:pPr>
          <a:endParaRPr lang="es-ES" sz="1000" b="1" i="0" u="none" strike="noStrike" baseline="0">
            <a:solidFill>
              <a:schemeClr val="tx1">
                <a:lumMod val="50000"/>
                <a:lumOff val="50000"/>
              </a:schemeClr>
            </a:solidFill>
            <a:latin typeface="Calibri" panose="020F0502020204030204"/>
          </a:endParaRPr>
        </a:p>
      </cx:txPr>
    </cx:legend>
  </cx:chart>
  <cx:spPr>
    <a:noFill/>
    <a:ln>
      <a:noFill/>
    </a:ln>
  </cx:spPr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494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85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3175">
        <a:solidFill>
          <a:schemeClr val="bg1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1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7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8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9.xml><?xml version="1.0" encoding="utf-8"?>
<cs:chartStyle xmlns:cs="http://schemas.microsoft.com/office/drawing/2012/chartStyle" xmlns:a="http://schemas.openxmlformats.org/drawingml/2006/main" id="494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85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3175">
        <a:solidFill>
          <a:schemeClr val="bg1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2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chart" Target="../charts/chart8.xml"/><Relationship Id="rId3" Type="http://schemas.openxmlformats.org/officeDocument/2006/relationships/chart" Target="../charts/chart3.xml"/><Relationship Id="rId7" Type="http://schemas.openxmlformats.org/officeDocument/2006/relationships/chart" Target="../charts/chart7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6" Type="http://schemas.openxmlformats.org/officeDocument/2006/relationships/chart" Target="../charts/chart6.xml"/><Relationship Id="rId11" Type="http://schemas.openxmlformats.org/officeDocument/2006/relationships/chart" Target="../charts/chart10.xml"/><Relationship Id="rId5" Type="http://schemas.openxmlformats.org/officeDocument/2006/relationships/chart" Target="../charts/chart5.xml"/><Relationship Id="rId10" Type="http://schemas.microsoft.com/office/2014/relationships/chartEx" Target="../charts/chartEx1.xml"/><Relationship Id="rId4" Type="http://schemas.openxmlformats.org/officeDocument/2006/relationships/chart" Target="../charts/chart4.xml"/><Relationship Id="rId9" Type="http://schemas.openxmlformats.org/officeDocument/2006/relationships/chart" Target="../charts/chart9.xml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svg"/><Relationship Id="rId13" Type="http://schemas.openxmlformats.org/officeDocument/2006/relationships/chart" Target="../charts/chart13.xml"/><Relationship Id="rId18" Type="http://schemas.openxmlformats.org/officeDocument/2006/relationships/chart" Target="../charts/chart18.xml"/><Relationship Id="rId3" Type="http://schemas.openxmlformats.org/officeDocument/2006/relationships/image" Target="../media/image3.png"/><Relationship Id="rId21" Type="http://schemas.openxmlformats.org/officeDocument/2006/relationships/chart" Target="../charts/chart20.xml"/><Relationship Id="rId7" Type="http://schemas.openxmlformats.org/officeDocument/2006/relationships/image" Target="../media/image7.png"/><Relationship Id="rId12" Type="http://schemas.openxmlformats.org/officeDocument/2006/relationships/chart" Target="../charts/chart12.xml"/><Relationship Id="rId17" Type="http://schemas.openxmlformats.org/officeDocument/2006/relationships/chart" Target="../charts/chart17.xml"/><Relationship Id="rId25" Type="http://schemas.openxmlformats.org/officeDocument/2006/relationships/image" Target="../media/image14.svg"/><Relationship Id="rId2" Type="http://schemas.openxmlformats.org/officeDocument/2006/relationships/image" Target="../media/image2.svg"/><Relationship Id="rId16" Type="http://schemas.openxmlformats.org/officeDocument/2006/relationships/chart" Target="../charts/chart16.xml"/><Relationship Id="rId20" Type="http://schemas.microsoft.com/office/2014/relationships/chartEx" Target="../charts/chartEx2.xml"/><Relationship Id="rId1" Type="http://schemas.openxmlformats.org/officeDocument/2006/relationships/image" Target="../media/image1.png"/><Relationship Id="rId6" Type="http://schemas.openxmlformats.org/officeDocument/2006/relationships/image" Target="../media/image6.svg"/><Relationship Id="rId11" Type="http://schemas.openxmlformats.org/officeDocument/2006/relationships/chart" Target="../charts/chart11.xml"/><Relationship Id="rId24" Type="http://schemas.openxmlformats.org/officeDocument/2006/relationships/image" Target="../media/image13.png"/><Relationship Id="rId5" Type="http://schemas.openxmlformats.org/officeDocument/2006/relationships/image" Target="../media/image5.png"/><Relationship Id="rId15" Type="http://schemas.openxmlformats.org/officeDocument/2006/relationships/chart" Target="../charts/chart15.xml"/><Relationship Id="rId23" Type="http://schemas.openxmlformats.org/officeDocument/2006/relationships/image" Target="../media/image12.svg"/><Relationship Id="rId10" Type="http://schemas.openxmlformats.org/officeDocument/2006/relationships/image" Target="../media/image10.svg"/><Relationship Id="rId19" Type="http://schemas.openxmlformats.org/officeDocument/2006/relationships/chart" Target="../charts/chart19.xml"/><Relationship Id="rId4" Type="http://schemas.openxmlformats.org/officeDocument/2006/relationships/image" Target="../media/image4.svg"/><Relationship Id="rId9" Type="http://schemas.openxmlformats.org/officeDocument/2006/relationships/image" Target="../media/image9.png"/><Relationship Id="rId14" Type="http://schemas.openxmlformats.org/officeDocument/2006/relationships/chart" Target="../charts/chart14.xml"/><Relationship Id="rId22" Type="http://schemas.openxmlformats.org/officeDocument/2006/relationships/image" Target="../media/image1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449580</xdr:colOff>
      <xdr:row>1</xdr:row>
      <xdr:rowOff>68580</xdr:rowOff>
    </xdr:from>
    <xdr:to>
      <xdr:col>9</xdr:col>
      <xdr:colOff>693420</xdr:colOff>
      <xdr:row>14</xdr:row>
      <xdr:rowOff>158115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2" name="Subcategoria">
              <a:extLst>
                <a:ext uri="{FF2B5EF4-FFF2-40B4-BE49-F238E27FC236}">
                  <a16:creationId xmlns:a16="http://schemas.microsoft.com/office/drawing/2014/main" id="{071331C2-F238-4FFE-9D31-8C7B68F95189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Subcategoria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7467600" y="251460"/>
              <a:ext cx="1828800" cy="2466975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Esta forma representa una segmentación de datos. La segmentación de datos se admite en Excel 2010 y versiones posteriores.
Si la forma se modificó en una versión anterior de Excel o si el libro se guardó en Excel 2003 o una versión anterior, no se puede usar la segmentación de datos.</a:t>
              </a:r>
            </a:p>
          </xdr:txBody>
        </xdr:sp>
      </mc:Fallback>
    </mc:AlternateContent>
    <xdr:clientData/>
  </xdr:twoCellAnchor>
  <xdr:twoCellAnchor>
    <xdr:from>
      <xdr:col>7</xdr:col>
      <xdr:colOff>525780</xdr:colOff>
      <xdr:row>16</xdr:row>
      <xdr:rowOff>76200</xdr:rowOff>
    </xdr:from>
    <xdr:to>
      <xdr:col>12</xdr:col>
      <xdr:colOff>777240</xdr:colOff>
      <xdr:row>24</xdr:row>
      <xdr:rowOff>167640</xdr:rowOff>
    </xdr:to>
    <xdr:graphicFrame macro="">
      <xdr:nvGraphicFramePr>
        <xdr:cNvPr id="3" name="Gráfico 2">
          <a:extLst>
            <a:ext uri="{FF2B5EF4-FFF2-40B4-BE49-F238E27FC236}">
              <a16:creationId xmlns:a16="http://schemas.microsoft.com/office/drawing/2014/main" id="{8225E698-E698-4B2B-8F70-713E1D8FD06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7</xdr:col>
      <xdr:colOff>525780</xdr:colOff>
      <xdr:row>25</xdr:row>
      <xdr:rowOff>137160</xdr:rowOff>
    </xdr:from>
    <xdr:to>
      <xdr:col>12</xdr:col>
      <xdr:colOff>784860</xdr:colOff>
      <xdr:row>35</xdr:row>
      <xdr:rowOff>53340</xdr:rowOff>
    </xdr:to>
    <xdr:graphicFrame macro="">
      <xdr:nvGraphicFramePr>
        <xdr:cNvPr id="4" name="Gráfico 3">
          <a:extLst>
            <a:ext uri="{FF2B5EF4-FFF2-40B4-BE49-F238E27FC236}">
              <a16:creationId xmlns:a16="http://schemas.microsoft.com/office/drawing/2014/main" id="{CB7C41E1-6BA7-45D7-B19C-0606C410E7F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13</xdr:col>
      <xdr:colOff>22860</xdr:colOff>
      <xdr:row>17</xdr:row>
      <xdr:rowOff>76200</xdr:rowOff>
    </xdr:from>
    <xdr:to>
      <xdr:col>18</xdr:col>
      <xdr:colOff>632460</xdr:colOff>
      <xdr:row>21</xdr:row>
      <xdr:rowOff>106680</xdr:rowOff>
    </xdr:to>
    <xdr:graphicFrame macro="">
      <xdr:nvGraphicFramePr>
        <xdr:cNvPr id="6" name="Gráfico 5">
          <a:extLst>
            <a:ext uri="{FF2B5EF4-FFF2-40B4-BE49-F238E27FC236}">
              <a16:creationId xmlns:a16="http://schemas.microsoft.com/office/drawing/2014/main" id="{88DA5735-863C-464F-BF8C-14883C290AD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13</xdr:col>
      <xdr:colOff>91440</xdr:colOff>
      <xdr:row>27</xdr:row>
      <xdr:rowOff>38100</xdr:rowOff>
    </xdr:from>
    <xdr:to>
      <xdr:col>18</xdr:col>
      <xdr:colOff>342900</xdr:colOff>
      <xdr:row>30</xdr:row>
      <xdr:rowOff>152400</xdr:rowOff>
    </xdr:to>
    <xdr:graphicFrame macro="">
      <xdr:nvGraphicFramePr>
        <xdr:cNvPr id="7" name="Gráfico 6">
          <a:extLst>
            <a:ext uri="{FF2B5EF4-FFF2-40B4-BE49-F238E27FC236}">
              <a16:creationId xmlns:a16="http://schemas.microsoft.com/office/drawing/2014/main" id="{2526FB09-86F7-4A20-AA6F-354F2FB8B5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7</xdr:col>
      <xdr:colOff>510540</xdr:colOff>
      <xdr:row>35</xdr:row>
      <xdr:rowOff>160020</xdr:rowOff>
    </xdr:from>
    <xdr:to>
      <xdr:col>10</xdr:col>
      <xdr:colOff>434340</xdr:colOff>
      <xdr:row>44</xdr:row>
      <xdr:rowOff>76200</xdr:rowOff>
    </xdr:to>
    <xdr:graphicFrame macro="">
      <xdr:nvGraphicFramePr>
        <xdr:cNvPr id="8" name="Gráfico 7">
          <a:extLst>
            <a:ext uri="{FF2B5EF4-FFF2-40B4-BE49-F238E27FC236}">
              <a16:creationId xmlns:a16="http://schemas.microsoft.com/office/drawing/2014/main" id="{4B7B32B6-3FA8-4A62-84C9-3AA0F60349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10</xdr:col>
      <xdr:colOff>480060</xdr:colOff>
      <xdr:row>35</xdr:row>
      <xdr:rowOff>167640</xdr:rowOff>
    </xdr:from>
    <xdr:to>
      <xdr:col>13</xdr:col>
      <xdr:colOff>175260</xdr:colOff>
      <xdr:row>44</xdr:row>
      <xdr:rowOff>83820</xdr:rowOff>
    </xdr:to>
    <xdr:graphicFrame macro="">
      <xdr:nvGraphicFramePr>
        <xdr:cNvPr id="9" name="Gráfico 8">
          <a:extLst>
            <a:ext uri="{FF2B5EF4-FFF2-40B4-BE49-F238E27FC236}">
              <a16:creationId xmlns:a16="http://schemas.microsoft.com/office/drawing/2014/main" id="{FE2C0E7F-DF8E-459F-810B-B78B1E22270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16</xdr:col>
      <xdr:colOff>106680</xdr:colOff>
      <xdr:row>36</xdr:row>
      <xdr:rowOff>30480</xdr:rowOff>
    </xdr:from>
    <xdr:to>
      <xdr:col>18</xdr:col>
      <xdr:colOff>678180</xdr:colOff>
      <xdr:row>44</xdr:row>
      <xdr:rowOff>68580</xdr:rowOff>
    </xdr:to>
    <xdr:graphicFrame macro="">
      <xdr:nvGraphicFramePr>
        <xdr:cNvPr id="10" name="Gráfico 9">
          <a:extLst>
            <a:ext uri="{FF2B5EF4-FFF2-40B4-BE49-F238E27FC236}">
              <a16:creationId xmlns:a16="http://schemas.microsoft.com/office/drawing/2014/main" id="{C62AF209-0C5A-46B2-AF17-A0047E7081C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13</xdr:col>
      <xdr:colOff>175260</xdr:colOff>
      <xdr:row>36</xdr:row>
      <xdr:rowOff>7620</xdr:rowOff>
    </xdr:from>
    <xdr:to>
      <xdr:col>15</xdr:col>
      <xdr:colOff>769620</xdr:colOff>
      <xdr:row>44</xdr:row>
      <xdr:rowOff>0</xdr:rowOff>
    </xdr:to>
    <xdr:graphicFrame macro="">
      <xdr:nvGraphicFramePr>
        <xdr:cNvPr id="11" name="Gráfico 10">
          <a:extLst>
            <a:ext uri="{FF2B5EF4-FFF2-40B4-BE49-F238E27FC236}">
              <a16:creationId xmlns:a16="http://schemas.microsoft.com/office/drawing/2014/main" id="{C938BC77-F85E-4CE8-83BD-7984A08AC16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19</xdr:col>
      <xdr:colOff>243840</xdr:colOff>
      <xdr:row>35</xdr:row>
      <xdr:rowOff>106680</xdr:rowOff>
    </xdr:from>
    <xdr:to>
      <xdr:col>20</xdr:col>
      <xdr:colOff>83820</xdr:colOff>
      <xdr:row>50</xdr:row>
      <xdr:rowOff>106680</xdr:rowOff>
    </xdr:to>
    <xdr:graphicFrame macro="">
      <xdr:nvGraphicFramePr>
        <xdr:cNvPr id="12" name="Gráfico 11">
          <a:extLst>
            <a:ext uri="{FF2B5EF4-FFF2-40B4-BE49-F238E27FC236}">
              <a16:creationId xmlns:a16="http://schemas.microsoft.com/office/drawing/2014/main" id="{08C286CD-1F0C-493A-A9A0-6143C80C8B3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8</xdr:col>
      <xdr:colOff>121920</xdr:colOff>
      <xdr:row>42</xdr:row>
      <xdr:rowOff>7620</xdr:rowOff>
    </xdr:from>
    <xdr:to>
      <xdr:col>13</xdr:col>
      <xdr:colOff>731520</xdr:colOff>
      <xdr:row>57</xdr:row>
      <xdr:rowOff>7620</xdr:rowOff>
    </xdr:to>
    <mc:AlternateContent xmlns:mc="http://schemas.openxmlformats.org/markup-compatibility/2006">
      <mc:Choice xmlns:cx4="http://schemas.microsoft.com/office/drawing/2016/5/10/chartex" Requires="cx4">
        <xdr:graphicFrame macro="">
          <xdr:nvGraphicFramePr>
            <xdr:cNvPr id="13" name="Gráfico 12">
              <a:extLst>
                <a:ext uri="{FF2B5EF4-FFF2-40B4-BE49-F238E27FC236}">
                  <a16:creationId xmlns:a16="http://schemas.microsoft.com/office/drawing/2014/main" id="{3838D463-E71C-4EF5-8438-69F775B08623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0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7579995" y="8008620"/>
              <a:ext cx="4419600" cy="28575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  <xdr:twoCellAnchor>
    <xdr:from>
      <xdr:col>8</xdr:col>
      <xdr:colOff>30480</xdr:colOff>
      <xdr:row>57</xdr:row>
      <xdr:rowOff>137160</xdr:rowOff>
    </xdr:from>
    <xdr:to>
      <xdr:col>13</xdr:col>
      <xdr:colOff>640080</xdr:colOff>
      <xdr:row>72</xdr:row>
      <xdr:rowOff>137160</xdr:rowOff>
    </xdr:to>
    <xdr:graphicFrame macro="">
      <xdr:nvGraphicFramePr>
        <xdr:cNvPr id="14" name="Gráfico 13">
          <a:extLst>
            <a:ext uri="{FF2B5EF4-FFF2-40B4-BE49-F238E27FC236}">
              <a16:creationId xmlns:a16="http://schemas.microsoft.com/office/drawing/2014/main" id="{2D9A6DE9-7EA7-4ED7-89CB-8B584A907F0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  <xdr:twoCellAnchor editAs="oneCell">
    <xdr:from>
      <xdr:col>12</xdr:col>
      <xdr:colOff>594360</xdr:colOff>
      <xdr:row>1</xdr:row>
      <xdr:rowOff>22860</xdr:rowOff>
    </xdr:from>
    <xdr:to>
      <xdr:col>15</xdr:col>
      <xdr:colOff>45720</xdr:colOff>
      <xdr:row>14</xdr:row>
      <xdr:rowOff>112395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17" name="Empaque">
              <a:extLst>
                <a:ext uri="{FF2B5EF4-FFF2-40B4-BE49-F238E27FC236}">
                  <a16:creationId xmlns:a16="http://schemas.microsoft.com/office/drawing/2014/main" id="{ACDF4207-B4BA-40A9-B277-1FF45DF24418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Empaque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1574780" y="205740"/>
              <a:ext cx="1828800" cy="2466975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Esta forma representa una segmentación de datos. La segmentación de datos se admite en Excel 2010 y versiones posteriores.
Si la forma se modificó en una versión anterior de Excel o si el libro se guardó en Excel 2003 o una versión anterior, no se puede usar la segmentación de datos.</a:t>
              </a:r>
            </a:p>
          </xdr:txBody>
        </xdr:sp>
      </mc:Fallback>
    </mc:AlternateContent>
    <xdr:clientData/>
  </xdr:twoCellAnchor>
  <xdr:twoCellAnchor editAs="oneCell">
    <xdr:from>
      <xdr:col>10</xdr:col>
      <xdr:colOff>190500</xdr:colOff>
      <xdr:row>1</xdr:row>
      <xdr:rowOff>7620</xdr:rowOff>
    </xdr:from>
    <xdr:to>
      <xdr:col>12</xdr:col>
      <xdr:colOff>434340</xdr:colOff>
      <xdr:row>14</xdr:row>
      <xdr:rowOff>97155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18" name="Region">
              <a:extLst>
                <a:ext uri="{FF2B5EF4-FFF2-40B4-BE49-F238E27FC236}">
                  <a16:creationId xmlns:a16="http://schemas.microsoft.com/office/drawing/2014/main" id="{0383FA96-50CD-45FD-809F-D46D1F20AE08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Region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9585960" y="190500"/>
              <a:ext cx="1828800" cy="2466975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Esta forma representa una segmentación de datos. La segmentación de datos se admite en Excel 2010 y versiones posteriores.
Si la forma se modificó en una versión anterior de Excel o si el libro se guardó en Excel 2003 o una versión anterior, no se puede usar la segmentación de datos.</a:t>
              </a:r>
            </a:p>
          </xdr:txBody>
        </xdr:sp>
      </mc:Fallback>
    </mc:AlternateContent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30480</xdr:colOff>
      <xdr:row>2</xdr:row>
      <xdr:rowOff>53340</xdr:rowOff>
    </xdr:from>
    <xdr:to>
      <xdr:col>5</xdr:col>
      <xdr:colOff>350520</xdr:colOff>
      <xdr:row>26</xdr:row>
      <xdr:rowOff>38100</xdr:rowOff>
    </xdr:to>
    <xdr:sp macro="" textlink="">
      <xdr:nvSpPr>
        <xdr:cNvPr id="11" name="Rectángulo: esquinas redondeadas 10">
          <a:extLst>
            <a:ext uri="{FF2B5EF4-FFF2-40B4-BE49-F238E27FC236}">
              <a16:creationId xmlns:a16="http://schemas.microsoft.com/office/drawing/2014/main" id="{5E9B5913-5FCD-4D9B-A875-04D28C412932}"/>
            </a:ext>
          </a:extLst>
        </xdr:cNvPr>
        <xdr:cNvSpPr/>
      </xdr:nvSpPr>
      <xdr:spPr>
        <a:xfrm>
          <a:off x="2407920" y="426720"/>
          <a:ext cx="1905000" cy="4373880"/>
        </a:xfrm>
        <a:prstGeom prst="roundRect">
          <a:avLst/>
        </a:prstGeom>
        <a:solidFill>
          <a:sysClr val="window" lastClr="FFFFFF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3</xdr:col>
      <xdr:colOff>205170</xdr:colOff>
      <xdr:row>2</xdr:row>
      <xdr:rowOff>144780</xdr:rowOff>
    </xdr:from>
    <xdr:to>
      <xdr:col>5</xdr:col>
      <xdr:colOff>168210</xdr:colOff>
      <xdr:row>6</xdr:row>
      <xdr:rowOff>97260</xdr:rowOff>
    </xdr:to>
    <xdr:sp macro="" textlink="">
      <xdr:nvSpPr>
        <xdr:cNvPr id="2" name="Rectángulo: esquinas redondeadas 1">
          <a:extLst>
            <a:ext uri="{FF2B5EF4-FFF2-40B4-BE49-F238E27FC236}">
              <a16:creationId xmlns:a16="http://schemas.microsoft.com/office/drawing/2014/main" id="{09F1B686-8600-4C72-BFA5-156B200DEB09}"/>
            </a:ext>
          </a:extLst>
        </xdr:cNvPr>
        <xdr:cNvSpPr/>
      </xdr:nvSpPr>
      <xdr:spPr>
        <a:xfrm>
          <a:off x="2582610" y="518160"/>
          <a:ext cx="1548000" cy="684000"/>
        </a:xfrm>
        <a:prstGeom prst="roundRect">
          <a:avLst/>
        </a:prstGeom>
        <a:gradFill>
          <a:gsLst>
            <a:gs pos="42000">
              <a:srgbClr val="4F008C"/>
            </a:gs>
            <a:gs pos="0">
              <a:srgbClr val="4F008C"/>
            </a:gs>
            <a:gs pos="100000">
              <a:srgbClr val="FF9BAE"/>
            </a:gs>
          </a:gsLst>
          <a:lin ang="2700000" scaled="0"/>
        </a:gra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3</xdr:col>
      <xdr:colOff>197835</xdr:colOff>
      <xdr:row>21</xdr:row>
      <xdr:rowOff>99060</xdr:rowOff>
    </xdr:from>
    <xdr:to>
      <xdr:col>5</xdr:col>
      <xdr:colOff>160875</xdr:colOff>
      <xdr:row>25</xdr:row>
      <xdr:rowOff>51540</xdr:rowOff>
    </xdr:to>
    <xdr:sp macro="" textlink="">
      <xdr:nvSpPr>
        <xdr:cNvPr id="7" name="Rectángulo: esquinas redondeadas 6">
          <a:extLst>
            <a:ext uri="{FF2B5EF4-FFF2-40B4-BE49-F238E27FC236}">
              <a16:creationId xmlns:a16="http://schemas.microsoft.com/office/drawing/2014/main" id="{742422FD-65D3-43FE-B974-1AE2AED03C7C}"/>
            </a:ext>
          </a:extLst>
        </xdr:cNvPr>
        <xdr:cNvSpPr/>
      </xdr:nvSpPr>
      <xdr:spPr>
        <a:xfrm>
          <a:off x="2575275" y="3947160"/>
          <a:ext cx="1548000" cy="684000"/>
        </a:xfrm>
        <a:prstGeom prst="roundRect">
          <a:avLst/>
        </a:prstGeom>
        <a:gradFill>
          <a:gsLst>
            <a:gs pos="42000">
              <a:srgbClr val="4F008C"/>
            </a:gs>
            <a:gs pos="0">
              <a:srgbClr val="4F008C"/>
            </a:gs>
            <a:gs pos="100000">
              <a:srgbClr val="FF9BAE"/>
            </a:gs>
          </a:gsLst>
          <a:lin ang="2700000" scaled="0"/>
        </a:gra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indent="0" algn="l"/>
          <a:endParaRPr lang="en-US" sz="1100">
            <a:solidFill>
              <a:schemeClr val="lt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 editAs="oneCell">
    <xdr:from>
      <xdr:col>4</xdr:col>
      <xdr:colOff>679800</xdr:colOff>
      <xdr:row>4</xdr:row>
      <xdr:rowOff>147600</xdr:rowOff>
    </xdr:from>
    <xdr:to>
      <xdr:col>5</xdr:col>
      <xdr:colOff>355320</xdr:colOff>
      <xdr:row>7</xdr:row>
      <xdr:rowOff>66960</xdr:rowOff>
    </xdr:to>
    <xdr:pic>
      <xdr:nvPicPr>
        <xdr:cNvPr id="28" name="Gráfico 27" descr="Monedas con relleno sólido">
          <a:extLst>
            <a:ext uri="{FF2B5EF4-FFF2-40B4-BE49-F238E27FC236}">
              <a16:creationId xmlns:a16="http://schemas.microsoft.com/office/drawing/2014/main" id="{08C22BFB-AB5E-446E-B994-FCA38F52D4A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2"/>
            </a:ext>
          </a:extLst>
        </a:blip>
        <a:stretch>
          <a:fillRect/>
        </a:stretch>
      </xdr:blipFill>
      <xdr:spPr>
        <a:xfrm>
          <a:off x="3849720" y="886740"/>
          <a:ext cx="468000" cy="468000"/>
        </a:xfrm>
        <a:prstGeom prst="rect">
          <a:avLst/>
        </a:prstGeom>
      </xdr:spPr>
    </xdr:pic>
    <xdr:clientData/>
  </xdr:twoCellAnchor>
  <xdr:twoCellAnchor>
    <xdr:from>
      <xdr:col>3</xdr:col>
      <xdr:colOff>205170</xdr:colOff>
      <xdr:row>16</xdr:row>
      <xdr:rowOff>165735</xdr:rowOff>
    </xdr:from>
    <xdr:to>
      <xdr:col>5</xdr:col>
      <xdr:colOff>168210</xdr:colOff>
      <xdr:row>20</xdr:row>
      <xdr:rowOff>118215</xdr:rowOff>
    </xdr:to>
    <xdr:sp macro="" textlink="">
      <xdr:nvSpPr>
        <xdr:cNvPr id="8" name="Rectángulo: esquinas redondeadas 7">
          <a:extLst>
            <a:ext uri="{FF2B5EF4-FFF2-40B4-BE49-F238E27FC236}">
              <a16:creationId xmlns:a16="http://schemas.microsoft.com/office/drawing/2014/main" id="{BE179D62-D96B-458E-93B6-6F2F526FF6FE}"/>
            </a:ext>
          </a:extLst>
        </xdr:cNvPr>
        <xdr:cNvSpPr/>
      </xdr:nvSpPr>
      <xdr:spPr>
        <a:xfrm>
          <a:off x="2582610" y="3099435"/>
          <a:ext cx="1548000" cy="684000"/>
        </a:xfrm>
        <a:prstGeom prst="roundRect">
          <a:avLst/>
        </a:prstGeom>
        <a:gradFill>
          <a:gsLst>
            <a:gs pos="42000">
              <a:srgbClr val="4F008C"/>
            </a:gs>
            <a:gs pos="0">
              <a:srgbClr val="4F008C"/>
            </a:gs>
            <a:gs pos="100000">
              <a:srgbClr val="FF9BAE"/>
            </a:gs>
          </a:gsLst>
          <a:lin ang="2700000" scaled="0"/>
        </a:gra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indent="0" algn="l"/>
          <a:endParaRPr lang="en-US" sz="1100">
            <a:solidFill>
              <a:schemeClr val="lt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3</xdr:col>
      <xdr:colOff>205170</xdr:colOff>
      <xdr:row>7</xdr:row>
      <xdr:rowOff>116205</xdr:rowOff>
    </xdr:from>
    <xdr:to>
      <xdr:col>5</xdr:col>
      <xdr:colOff>168210</xdr:colOff>
      <xdr:row>11</xdr:row>
      <xdr:rowOff>68685</xdr:rowOff>
    </xdr:to>
    <xdr:sp macro="" textlink="">
      <xdr:nvSpPr>
        <xdr:cNvPr id="9" name="Rectángulo: esquinas redondeadas 8">
          <a:extLst>
            <a:ext uri="{FF2B5EF4-FFF2-40B4-BE49-F238E27FC236}">
              <a16:creationId xmlns:a16="http://schemas.microsoft.com/office/drawing/2014/main" id="{CD4D346D-AF0E-47C5-B388-B87A5AD8DADA}"/>
            </a:ext>
          </a:extLst>
        </xdr:cNvPr>
        <xdr:cNvSpPr/>
      </xdr:nvSpPr>
      <xdr:spPr>
        <a:xfrm>
          <a:off x="2582610" y="1403985"/>
          <a:ext cx="1548000" cy="684000"/>
        </a:xfrm>
        <a:prstGeom prst="roundRect">
          <a:avLst/>
        </a:prstGeom>
        <a:gradFill>
          <a:gsLst>
            <a:gs pos="42000">
              <a:srgbClr val="4F008C"/>
            </a:gs>
            <a:gs pos="0">
              <a:srgbClr val="4F008C"/>
            </a:gs>
            <a:gs pos="100000">
              <a:srgbClr val="FF9BAE"/>
            </a:gs>
          </a:gsLst>
          <a:lin ang="2700000" scaled="0"/>
        </a:gra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indent="0" algn="l"/>
          <a:endParaRPr lang="en-US" sz="1100">
            <a:solidFill>
              <a:schemeClr val="lt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3</xdr:col>
      <xdr:colOff>205170</xdr:colOff>
      <xdr:row>12</xdr:row>
      <xdr:rowOff>49530</xdr:rowOff>
    </xdr:from>
    <xdr:to>
      <xdr:col>5</xdr:col>
      <xdr:colOff>168210</xdr:colOff>
      <xdr:row>16</xdr:row>
      <xdr:rowOff>2010</xdr:rowOff>
    </xdr:to>
    <xdr:sp macro="" textlink="">
      <xdr:nvSpPr>
        <xdr:cNvPr id="10" name="Rectángulo: esquinas redondeadas 9">
          <a:extLst>
            <a:ext uri="{FF2B5EF4-FFF2-40B4-BE49-F238E27FC236}">
              <a16:creationId xmlns:a16="http://schemas.microsoft.com/office/drawing/2014/main" id="{CD22D2B1-7B42-4C78-BD6E-3DD672793CB2}"/>
            </a:ext>
          </a:extLst>
        </xdr:cNvPr>
        <xdr:cNvSpPr/>
      </xdr:nvSpPr>
      <xdr:spPr>
        <a:xfrm>
          <a:off x="2582610" y="2251710"/>
          <a:ext cx="1548000" cy="684000"/>
        </a:xfrm>
        <a:prstGeom prst="roundRect">
          <a:avLst/>
        </a:prstGeom>
        <a:gradFill>
          <a:gsLst>
            <a:gs pos="42000">
              <a:srgbClr val="4F008C"/>
            </a:gs>
            <a:gs pos="0">
              <a:srgbClr val="4F008C"/>
            </a:gs>
            <a:gs pos="100000">
              <a:srgbClr val="FF9BAE"/>
            </a:gs>
          </a:gsLst>
          <a:lin ang="2700000" scaled="0"/>
        </a:gra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indent="0" algn="l"/>
          <a:endParaRPr lang="en-US" sz="1100">
            <a:solidFill>
              <a:schemeClr val="lt1"/>
            </a:solidFill>
            <a:latin typeface="+mn-lt"/>
            <a:ea typeface="+mn-ea"/>
            <a:cs typeface="+mn-cs"/>
          </a:endParaRPr>
        </a:p>
      </xdr:txBody>
    </xdr:sp>
    <xdr:clientData/>
  </xdr:twoCellAnchor>
  <xdr:oneCellAnchor>
    <xdr:from>
      <xdr:col>3</xdr:col>
      <xdr:colOff>280530</xdr:colOff>
      <xdr:row>3</xdr:row>
      <xdr:rowOff>137160</xdr:rowOff>
    </xdr:from>
    <xdr:ext cx="1413400" cy="374141"/>
    <xdr:sp macro="" textlink="TD!C4">
      <xdr:nvSpPr>
        <xdr:cNvPr id="13" name="CuadroTexto 12">
          <a:extLst>
            <a:ext uri="{FF2B5EF4-FFF2-40B4-BE49-F238E27FC236}">
              <a16:creationId xmlns:a16="http://schemas.microsoft.com/office/drawing/2014/main" id="{5A1EE146-7328-4A77-8048-1731CAD56BC5}"/>
            </a:ext>
          </a:extLst>
        </xdr:cNvPr>
        <xdr:cNvSpPr txBox="1"/>
      </xdr:nvSpPr>
      <xdr:spPr>
        <a:xfrm>
          <a:off x="2657970" y="693420"/>
          <a:ext cx="1413400" cy="37414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ctr">
          <a:spAutoFit/>
        </a:bodyPr>
        <a:lstStyle/>
        <a:p>
          <a:pPr algn="ctr"/>
          <a:fld id="{3972D799-D5F4-46A8-9BDB-E5F4D6618D9E}" type="TxLink">
            <a:rPr lang="en-US" sz="1800" b="1" i="0" u="none" strike="noStrike">
              <a:solidFill>
                <a:schemeClr val="bg1"/>
              </a:solidFill>
              <a:latin typeface="Calibri"/>
              <a:cs typeface="Calibri"/>
            </a:rPr>
            <a:pPr algn="ctr"/>
            <a:t>$ 2,004,792</a:t>
          </a:fld>
          <a:endParaRPr lang="en-US" sz="1800" b="1">
            <a:solidFill>
              <a:schemeClr val="bg1"/>
            </a:solidFill>
          </a:endParaRPr>
        </a:p>
      </xdr:txBody>
    </xdr:sp>
    <xdr:clientData/>
  </xdr:oneCellAnchor>
  <xdr:oneCellAnchor>
    <xdr:from>
      <xdr:col>3</xdr:col>
      <xdr:colOff>280530</xdr:colOff>
      <xdr:row>8</xdr:row>
      <xdr:rowOff>97609</xdr:rowOff>
    </xdr:from>
    <xdr:ext cx="1413400" cy="374141"/>
    <xdr:sp macro="" textlink="TD!C7">
      <xdr:nvSpPr>
        <xdr:cNvPr id="14" name="CuadroTexto 13">
          <a:extLst>
            <a:ext uri="{FF2B5EF4-FFF2-40B4-BE49-F238E27FC236}">
              <a16:creationId xmlns:a16="http://schemas.microsoft.com/office/drawing/2014/main" id="{5650499F-5773-4C39-A3F5-5C8AFF321C74}"/>
            </a:ext>
          </a:extLst>
        </xdr:cNvPr>
        <xdr:cNvSpPr txBox="1"/>
      </xdr:nvSpPr>
      <xdr:spPr>
        <a:xfrm>
          <a:off x="2657970" y="1568269"/>
          <a:ext cx="1413400" cy="37414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ctr">
          <a:spAutoFit/>
        </a:bodyPr>
        <a:lstStyle/>
        <a:p>
          <a:pPr marL="0" indent="0" algn="ctr"/>
          <a:fld id="{A667AF2E-FFA8-49ED-B723-69A448E62A08}" type="TxLink">
            <a:rPr lang="en-US" sz="1800" b="1" i="0" u="none" strike="noStrike">
              <a:solidFill>
                <a:schemeClr val="bg1"/>
              </a:solidFill>
              <a:latin typeface="Calibri"/>
              <a:ea typeface="+mn-ea"/>
              <a:cs typeface="Calibri"/>
            </a:rPr>
            <a:pPr marL="0" indent="0" algn="ctr"/>
            <a:t>$ 860,917</a:t>
          </a:fld>
          <a:endParaRPr lang="en-US" sz="1800" b="1" i="0" u="none" strike="noStrike">
            <a:solidFill>
              <a:schemeClr val="bg1"/>
            </a:solidFill>
            <a:latin typeface="Calibri"/>
            <a:ea typeface="+mn-ea"/>
            <a:cs typeface="Calibri"/>
          </a:endParaRPr>
        </a:p>
      </xdr:txBody>
    </xdr:sp>
    <xdr:clientData/>
  </xdr:oneCellAnchor>
  <xdr:oneCellAnchor>
    <xdr:from>
      <xdr:col>3</xdr:col>
      <xdr:colOff>545410</xdr:colOff>
      <xdr:row>13</xdr:row>
      <xdr:rowOff>36548</xdr:rowOff>
    </xdr:from>
    <xdr:ext cx="883640" cy="374141"/>
    <xdr:sp macro="" textlink="TD!C10">
      <xdr:nvSpPr>
        <xdr:cNvPr id="15" name="CuadroTexto 14">
          <a:extLst>
            <a:ext uri="{FF2B5EF4-FFF2-40B4-BE49-F238E27FC236}">
              <a16:creationId xmlns:a16="http://schemas.microsoft.com/office/drawing/2014/main" id="{C10B2F2D-2846-4000-B15F-40F40C42F39C}"/>
            </a:ext>
          </a:extLst>
        </xdr:cNvPr>
        <xdr:cNvSpPr txBox="1"/>
      </xdr:nvSpPr>
      <xdr:spPr>
        <a:xfrm>
          <a:off x="2922850" y="2421608"/>
          <a:ext cx="883640" cy="37414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ctr">
          <a:spAutoFit/>
        </a:bodyPr>
        <a:lstStyle/>
        <a:p>
          <a:pPr marL="0" indent="0" algn="ctr"/>
          <a:fld id="{10208D4F-9D57-4931-917C-238CE25BB2EA}" type="TxLink">
            <a:rPr lang="en-US" sz="1800" b="1" i="0" u="none" strike="noStrike">
              <a:solidFill>
                <a:schemeClr val="bg1"/>
              </a:solidFill>
              <a:latin typeface="Calibri"/>
              <a:ea typeface="+mn-ea"/>
              <a:cs typeface="Calibri"/>
            </a:rPr>
            <a:pPr marL="0" indent="0" algn="ctr"/>
            <a:t>$ 39</a:t>
          </a:fld>
          <a:endParaRPr lang="en-US" sz="1800" b="1" i="0" u="none" strike="noStrike">
            <a:solidFill>
              <a:schemeClr val="bg1"/>
            </a:solidFill>
            <a:latin typeface="Calibri"/>
            <a:ea typeface="+mn-ea"/>
            <a:cs typeface="Calibri"/>
          </a:endParaRPr>
        </a:p>
      </xdr:txBody>
    </xdr:sp>
    <xdr:clientData/>
  </xdr:oneCellAnchor>
  <xdr:oneCellAnchor>
    <xdr:from>
      <xdr:col>3</xdr:col>
      <xdr:colOff>428391</xdr:colOff>
      <xdr:row>17</xdr:row>
      <xdr:rowOff>143228</xdr:rowOff>
    </xdr:from>
    <xdr:ext cx="1117677" cy="374141"/>
    <xdr:sp macro="" textlink="TD!C13">
      <xdr:nvSpPr>
        <xdr:cNvPr id="16" name="CuadroTexto 15">
          <a:extLst>
            <a:ext uri="{FF2B5EF4-FFF2-40B4-BE49-F238E27FC236}">
              <a16:creationId xmlns:a16="http://schemas.microsoft.com/office/drawing/2014/main" id="{030EF3C8-99DA-4629-B5E9-8BF6B7054F98}"/>
            </a:ext>
          </a:extLst>
        </xdr:cNvPr>
        <xdr:cNvSpPr txBox="1"/>
      </xdr:nvSpPr>
      <xdr:spPr>
        <a:xfrm>
          <a:off x="2805831" y="3259808"/>
          <a:ext cx="1117677" cy="37414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ctr">
          <a:spAutoFit/>
        </a:bodyPr>
        <a:lstStyle/>
        <a:p>
          <a:pPr marL="0" indent="0" algn="ctr"/>
          <a:fld id="{29128981-9152-4A5E-8675-2141B67B3591}" type="TxLink">
            <a:rPr lang="en-US" sz="1800" b="1" i="0" u="none" strike="noStrike">
              <a:solidFill>
                <a:schemeClr val="bg1"/>
              </a:solidFill>
              <a:latin typeface="Calibri"/>
              <a:ea typeface="+mn-ea"/>
              <a:cs typeface="Calibri"/>
            </a:rPr>
            <a:pPr marL="0" indent="0" algn="ctr"/>
            <a:t>$ 2,447</a:t>
          </a:fld>
          <a:endParaRPr lang="en-US" sz="1800" b="1" i="0" u="none" strike="noStrike">
            <a:solidFill>
              <a:schemeClr val="bg1"/>
            </a:solidFill>
            <a:latin typeface="Calibri"/>
            <a:ea typeface="+mn-ea"/>
            <a:cs typeface="Calibri"/>
          </a:endParaRPr>
        </a:p>
      </xdr:txBody>
    </xdr:sp>
    <xdr:clientData/>
  </xdr:oneCellAnchor>
  <xdr:oneCellAnchor>
    <xdr:from>
      <xdr:col>3</xdr:col>
      <xdr:colOff>634761</xdr:colOff>
      <xdr:row>22</xdr:row>
      <xdr:rowOff>78458</xdr:rowOff>
    </xdr:from>
    <xdr:ext cx="704937" cy="374141"/>
    <xdr:sp macro="" textlink="TD!C16">
      <xdr:nvSpPr>
        <xdr:cNvPr id="17" name="CuadroTexto 16">
          <a:extLst>
            <a:ext uri="{FF2B5EF4-FFF2-40B4-BE49-F238E27FC236}">
              <a16:creationId xmlns:a16="http://schemas.microsoft.com/office/drawing/2014/main" id="{F9BF2AAB-EDD3-4741-B372-3441A75737B6}"/>
            </a:ext>
          </a:extLst>
        </xdr:cNvPr>
        <xdr:cNvSpPr txBox="1"/>
      </xdr:nvSpPr>
      <xdr:spPr>
        <a:xfrm>
          <a:off x="3012201" y="4109438"/>
          <a:ext cx="704937" cy="37414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ctr">
          <a:spAutoFit/>
        </a:bodyPr>
        <a:lstStyle/>
        <a:p>
          <a:pPr marL="0" indent="0" algn="ctr"/>
          <a:fld id="{BA25DA9C-D8D6-4669-835B-337F4B17D7FA}" type="TxLink">
            <a:rPr lang="en-US" sz="1800" b="1" i="0" u="none" strike="noStrike">
              <a:solidFill>
                <a:schemeClr val="bg1"/>
              </a:solidFill>
              <a:latin typeface="Calibri"/>
              <a:ea typeface="+mn-ea"/>
              <a:cs typeface="Calibri"/>
            </a:rPr>
            <a:pPr marL="0" indent="0" algn="ctr"/>
            <a:t>$ 4</a:t>
          </a:fld>
          <a:endParaRPr lang="en-US" sz="1800" b="1" i="0" u="none" strike="noStrike">
            <a:solidFill>
              <a:schemeClr val="bg1"/>
            </a:solidFill>
            <a:latin typeface="Calibri"/>
            <a:ea typeface="+mn-ea"/>
            <a:cs typeface="Calibri"/>
          </a:endParaRPr>
        </a:p>
      </xdr:txBody>
    </xdr:sp>
    <xdr:clientData/>
  </xdr:oneCellAnchor>
  <xdr:oneCellAnchor>
    <xdr:from>
      <xdr:col>3</xdr:col>
      <xdr:colOff>587319</xdr:colOff>
      <xdr:row>2</xdr:row>
      <xdr:rowOff>167640</xdr:rowOff>
    </xdr:from>
    <xdr:ext cx="920445" cy="264560"/>
    <xdr:sp macro="" textlink="">
      <xdr:nvSpPr>
        <xdr:cNvPr id="18" name="CuadroTexto 17">
          <a:extLst>
            <a:ext uri="{FF2B5EF4-FFF2-40B4-BE49-F238E27FC236}">
              <a16:creationId xmlns:a16="http://schemas.microsoft.com/office/drawing/2014/main" id="{2E96A717-42D6-4AF3-B165-DF94A0EF741E}"/>
            </a:ext>
          </a:extLst>
        </xdr:cNvPr>
        <xdr:cNvSpPr txBox="1"/>
      </xdr:nvSpPr>
      <xdr:spPr>
        <a:xfrm>
          <a:off x="2964759" y="541020"/>
          <a:ext cx="920445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1100" b="1">
              <a:solidFill>
                <a:schemeClr val="bg1">
                  <a:lumMod val="85000"/>
                </a:schemeClr>
              </a:solidFill>
              <a:latin typeface="+mn-lt"/>
            </a:rPr>
            <a:t>Total</a:t>
          </a:r>
          <a:r>
            <a:rPr lang="en-US" sz="1100" b="1" baseline="0">
              <a:solidFill>
                <a:schemeClr val="bg1">
                  <a:lumMod val="85000"/>
                </a:schemeClr>
              </a:solidFill>
              <a:latin typeface="+mn-lt"/>
            </a:rPr>
            <a:t> Ventas</a:t>
          </a:r>
          <a:endParaRPr lang="en-US" sz="1100" b="1">
            <a:solidFill>
              <a:schemeClr val="bg1">
                <a:lumMod val="85000"/>
              </a:schemeClr>
            </a:solidFill>
            <a:latin typeface="+mn-lt"/>
          </a:endParaRPr>
        </a:p>
      </xdr:txBody>
    </xdr:sp>
    <xdr:clientData/>
  </xdr:oneCellAnchor>
  <xdr:oneCellAnchor>
    <xdr:from>
      <xdr:col>3</xdr:col>
      <xdr:colOff>556862</xdr:colOff>
      <xdr:row>7</xdr:row>
      <xdr:rowOff>99060</xdr:rowOff>
    </xdr:from>
    <xdr:ext cx="981359" cy="264560"/>
    <xdr:sp macro="" textlink="">
      <xdr:nvSpPr>
        <xdr:cNvPr id="19" name="CuadroTexto 18">
          <a:extLst>
            <a:ext uri="{FF2B5EF4-FFF2-40B4-BE49-F238E27FC236}">
              <a16:creationId xmlns:a16="http://schemas.microsoft.com/office/drawing/2014/main" id="{44D569BD-0D4D-4975-882C-93D613DBD5CD}"/>
            </a:ext>
          </a:extLst>
        </xdr:cNvPr>
        <xdr:cNvSpPr txBox="1"/>
      </xdr:nvSpPr>
      <xdr:spPr>
        <a:xfrm>
          <a:off x="2934302" y="1386840"/>
          <a:ext cx="981359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1100" b="1">
              <a:solidFill>
                <a:schemeClr val="bg1">
                  <a:lumMod val="85000"/>
                </a:schemeClr>
              </a:solidFill>
              <a:latin typeface="+mn-lt"/>
            </a:rPr>
            <a:t>Total</a:t>
          </a:r>
          <a:r>
            <a:rPr lang="en-US" sz="1100" b="1" baseline="0">
              <a:solidFill>
                <a:schemeClr val="bg1">
                  <a:lumMod val="85000"/>
                </a:schemeClr>
              </a:solidFill>
              <a:latin typeface="+mn-lt"/>
            </a:rPr>
            <a:t> Utilidad</a:t>
          </a:r>
          <a:endParaRPr lang="en-US" sz="1100" b="1">
            <a:solidFill>
              <a:schemeClr val="bg1">
                <a:lumMod val="85000"/>
              </a:schemeClr>
            </a:solidFill>
            <a:latin typeface="+mn-lt"/>
          </a:endParaRPr>
        </a:p>
      </xdr:txBody>
    </xdr:sp>
    <xdr:clientData/>
  </xdr:oneCellAnchor>
  <xdr:oneCellAnchor>
    <xdr:from>
      <xdr:col>3</xdr:col>
      <xdr:colOff>561478</xdr:colOff>
      <xdr:row>12</xdr:row>
      <xdr:rowOff>30480</xdr:rowOff>
    </xdr:from>
    <xdr:ext cx="972126" cy="264560"/>
    <xdr:sp macro="" textlink="">
      <xdr:nvSpPr>
        <xdr:cNvPr id="20" name="CuadroTexto 19">
          <a:extLst>
            <a:ext uri="{FF2B5EF4-FFF2-40B4-BE49-F238E27FC236}">
              <a16:creationId xmlns:a16="http://schemas.microsoft.com/office/drawing/2014/main" id="{E46FB8D2-B04B-49C8-8C6A-0EBFB0AF6E64}"/>
            </a:ext>
          </a:extLst>
        </xdr:cNvPr>
        <xdr:cNvSpPr txBox="1"/>
      </xdr:nvSpPr>
      <xdr:spPr>
        <a:xfrm>
          <a:off x="2938918" y="2232660"/>
          <a:ext cx="972126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1100" b="1">
              <a:solidFill>
                <a:schemeClr val="bg1">
                  <a:lumMod val="85000"/>
                </a:schemeClr>
              </a:solidFill>
              <a:latin typeface="+mn-lt"/>
            </a:rPr>
            <a:t>Total</a:t>
          </a:r>
          <a:r>
            <a:rPr lang="en-US" sz="1100" b="1" baseline="0">
              <a:solidFill>
                <a:schemeClr val="bg1">
                  <a:lumMod val="85000"/>
                </a:schemeClr>
              </a:solidFill>
              <a:latin typeface="+mn-lt"/>
            </a:rPr>
            <a:t> Margen</a:t>
          </a:r>
          <a:endParaRPr lang="en-US" sz="1100" b="1">
            <a:solidFill>
              <a:schemeClr val="bg1">
                <a:lumMod val="85000"/>
              </a:schemeClr>
            </a:solidFill>
            <a:latin typeface="+mn-lt"/>
          </a:endParaRPr>
        </a:p>
      </xdr:txBody>
    </xdr:sp>
    <xdr:clientData/>
  </xdr:oneCellAnchor>
  <xdr:oneCellAnchor>
    <xdr:from>
      <xdr:col>3</xdr:col>
      <xdr:colOff>419100</xdr:colOff>
      <xdr:row>16</xdr:row>
      <xdr:rowOff>144780</xdr:rowOff>
    </xdr:from>
    <xdr:ext cx="1256883" cy="264560"/>
    <xdr:sp macro="" textlink="">
      <xdr:nvSpPr>
        <xdr:cNvPr id="21" name="CuadroTexto 20">
          <a:extLst>
            <a:ext uri="{FF2B5EF4-FFF2-40B4-BE49-F238E27FC236}">
              <a16:creationId xmlns:a16="http://schemas.microsoft.com/office/drawing/2014/main" id="{A7F213DB-BE88-4129-9356-F657B686BBC3}"/>
            </a:ext>
          </a:extLst>
        </xdr:cNvPr>
        <xdr:cNvSpPr txBox="1"/>
      </xdr:nvSpPr>
      <xdr:spPr>
        <a:xfrm>
          <a:off x="2796540" y="3078480"/>
          <a:ext cx="1256883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1100" b="1">
              <a:solidFill>
                <a:schemeClr val="bg1">
                  <a:lumMod val="85000"/>
                </a:schemeClr>
              </a:solidFill>
              <a:latin typeface="+mn-lt"/>
            </a:rPr>
            <a:t>Total</a:t>
          </a:r>
          <a:r>
            <a:rPr lang="en-US" sz="1100" b="1" baseline="0">
              <a:solidFill>
                <a:schemeClr val="bg1">
                  <a:lumMod val="85000"/>
                </a:schemeClr>
              </a:solidFill>
              <a:latin typeface="+mn-lt"/>
            </a:rPr>
            <a:t> Costos Envio</a:t>
          </a:r>
          <a:endParaRPr lang="en-US" sz="1100" b="1">
            <a:solidFill>
              <a:schemeClr val="bg1">
                <a:lumMod val="85000"/>
              </a:schemeClr>
            </a:solidFill>
            <a:latin typeface="+mn-lt"/>
          </a:endParaRPr>
        </a:p>
      </xdr:txBody>
    </xdr:sp>
    <xdr:clientData/>
  </xdr:oneCellAnchor>
  <xdr:oneCellAnchor>
    <xdr:from>
      <xdr:col>3</xdr:col>
      <xdr:colOff>478539</xdr:colOff>
      <xdr:row>21</xdr:row>
      <xdr:rowOff>76200</xdr:rowOff>
    </xdr:from>
    <xdr:ext cx="1138004" cy="264560"/>
    <xdr:sp macro="" textlink="">
      <xdr:nvSpPr>
        <xdr:cNvPr id="22" name="CuadroTexto 21">
          <a:extLst>
            <a:ext uri="{FF2B5EF4-FFF2-40B4-BE49-F238E27FC236}">
              <a16:creationId xmlns:a16="http://schemas.microsoft.com/office/drawing/2014/main" id="{C98D10E1-20E0-4F13-9900-63BD9CDB261B}"/>
            </a:ext>
          </a:extLst>
        </xdr:cNvPr>
        <xdr:cNvSpPr txBox="1"/>
      </xdr:nvSpPr>
      <xdr:spPr>
        <a:xfrm>
          <a:off x="2855979" y="3924300"/>
          <a:ext cx="1138004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1100" b="1">
              <a:solidFill>
                <a:schemeClr val="bg1">
                  <a:lumMod val="85000"/>
                </a:schemeClr>
              </a:solidFill>
              <a:latin typeface="+mn-lt"/>
            </a:rPr>
            <a:t>Total</a:t>
          </a:r>
          <a:r>
            <a:rPr lang="en-US" sz="1100" b="1" baseline="0">
              <a:solidFill>
                <a:schemeClr val="bg1">
                  <a:lumMod val="85000"/>
                </a:schemeClr>
              </a:solidFill>
              <a:latin typeface="+mn-lt"/>
            </a:rPr>
            <a:t> Descuento</a:t>
          </a:r>
          <a:endParaRPr lang="en-US" sz="1100" b="1">
            <a:solidFill>
              <a:schemeClr val="bg1">
                <a:lumMod val="85000"/>
              </a:schemeClr>
            </a:solidFill>
            <a:latin typeface="+mn-lt"/>
          </a:endParaRPr>
        </a:p>
      </xdr:txBody>
    </xdr:sp>
    <xdr:clientData/>
  </xdr:oneCellAnchor>
  <xdr:twoCellAnchor editAs="oneCell">
    <xdr:from>
      <xdr:col>4</xdr:col>
      <xdr:colOff>679800</xdr:colOff>
      <xdr:row>18</xdr:row>
      <xdr:rowOff>136275</xdr:rowOff>
    </xdr:from>
    <xdr:to>
      <xdr:col>5</xdr:col>
      <xdr:colOff>355320</xdr:colOff>
      <xdr:row>21</xdr:row>
      <xdr:rowOff>55635</xdr:rowOff>
    </xdr:to>
    <xdr:pic>
      <xdr:nvPicPr>
        <xdr:cNvPr id="24" name="Gráfico 23" descr="Camión con relleno sólido">
          <a:extLst>
            <a:ext uri="{FF2B5EF4-FFF2-40B4-BE49-F238E27FC236}">
              <a16:creationId xmlns:a16="http://schemas.microsoft.com/office/drawing/2014/main" id="{F62F3131-8E54-44E9-8E10-8BC2C2730A3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4"/>
            </a:ext>
          </a:extLst>
        </a:blip>
        <a:stretch>
          <a:fillRect/>
        </a:stretch>
      </xdr:blipFill>
      <xdr:spPr>
        <a:xfrm>
          <a:off x="3849720" y="3435735"/>
          <a:ext cx="468000" cy="468000"/>
        </a:xfrm>
        <a:prstGeom prst="rect">
          <a:avLst/>
        </a:prstGeom>
      </xdr:spPr>
    </xdr:pic>
    <xdr:clientData/>
  </xdr:twoCellAnchor>
  <xdr:twoCellAnchor editAs="oneCell">
    <xdr:from>
      <xdr:col>4</xdr:col>
      <xdr:colOff>679800</xdr:colOff>
      <xdr:row>14</xdr:row>
      <xdr:rowOff>28290</xdr:rowOff>
    </xdr:from>
    <xdr:to>
      <xdr:col>5</xdr:col>
      <xdr:colOff>355320</xdr:colOff>
      <xdr:row>16</xdr:row>
      <xdr:rowOff>130530</xdr:rowOff>
    </xdr:to>
    <xdr:pic>
      <xdr:nvPicPr>
        <xdr:cNvPr id="26" name="Gráfico 25" descr="Lingotes de oro con relleno sólido">
          <a:extLst>
            <a:ext uri="{FF2B5EF4-FFF2-40B4-BE49-F238E27FC236}">
              <a16:creationId xmlns:a16="http://schemas.microsoft.com/office/drawing/2014/main" id="{EB079A87-9B7A-4712-8343-F0B1B1B7625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6"/>
            </a:ext>
          </a:extLst>
        </a:blip>
        <a:stretch>
          <a:fillRect/>
        </a:stretch>
      </xdr:blipFill>
      <xdr:spPr>
        <a:xfrm>
          <a:off x="3849720" y="2596230"/>
          <a:ext cx="468000" cy="468000"/>
        </a:xfrm>
        <a:prstGeom prst="rect">
          <a:avLst/>
        </a:prstGeom>
      </xdr:spPr>
    </xdr:pic>
    <xdr:clientData/>
  </xdr:twoCellAnchor>
  <xdr:twoCellAnchor editAs="oneCell">
    <xdr:from>
      <xdr:col>4</xdr:col>
      <xdr:colOff>679800</xdr:colOff>
      <xdr:row>23</xdr:row>
      <xdr:rowOff>61380</xdr:rowOff>
    </xdr:from>
    <xdr:to>
      <xdr:col>5</xdr:col>
      <xdr:colOff>355320</xdr:colOff>
      <xdr:row>25</xdr:row>
      <xdr:rowOff>163620</xdr:rowOff>
    </xdr:to>
    <xdr:pic>
      <xdr:nvPicPr>
        <xdr:cNvPr id="30" name="Gráfico 29" descr="Cartera con relleno sólido">
          <a:extLst>
            <a:ext uri="{FF2B5EF4-FFF2-40B4-BE49-F238E27FC236}">
              <a16:creationId xmlns:a16="http://schemas.microsoft.com/office/drawing/2014/main" id="{A10B240F-E952-43A7-A6CD-3732BE65B65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8"/>
            </a:ext>
          </a:extLst>
        </a:blip>
        <a:stretch>
          <a:fillRect/>
        </a:stretch>
      </xdr:blipFill>
      <xdr:spPr>
        <a:xfrm>
          <a:off x="3849720" y="4275240"/>
          <a:ext cx="468000" cy="468000"/>
        </a:xfrm>
        <a:prstGeom prst="rect">
          <a:avLst/>
        </a:prstGeom>
      </xdr:spPr>
    </xdr:pic>
    <xdr:clientData/>
  </xdr:twoCellAnchor>
  <xdr:twoCellAnchor editAs="oneCell">
    <xdr:from>
      <xdr:col>4</xdr:col>
      <xdr:colOff>679800</xdr:colOff>
      <xdr:row>9</xdr:row>
      <xdr:rowOff>103185</xdr:rowOff>
    </xdr:from>
    <xdr:to>
      <xdr:col>5</xdr:col>
      <xdr:colOff>355320</xdr:colOff>
      <xdr:row>12</xdr:row>
      <xdr:rowOff>22545</xdr:rowOff>
    </xdr:to>
    <xdr:pic>
      <xdr:nvPicPr>
        <xdr:cNvPr id="32" name="Gráfico 31" descr="Dinero con relleno sólido">
          <a:extLst>
            <a:ext uri="{FF2B5EF4-FFF2-40B4-BE49-F238E27FC236}">
              <a16:creationId xmlns:a16="http://schemas.microsoft.com/office/drawing/2014/main" id="{2F58A976-2B18-4B14-B9B0-B464A3ECD41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0"/>
            </a:ext>
          </a:extLst>
        </a:blip>
        <a:stretch>
          <a:fillRect/>
        </a:stretch>
      </xdr:blipFill>
      <xdr:spPr>
        <a:xfrm>
          <a:off x="3849720" y="1756725"/>
          <a:ext cx="468000" cy="468000"/>
        </a:xfrm>
        <a:prstGeom prst="rect">
          <a:avLst/>
        </a:prstGeom>
      </xdr:spPr>
    </xdr:pic>
    <xdr:clientData/>
  </xdr:twoCellAnchor>
  <xdr:twoCellAnchor editAs="oneCell">
    <xdr:from>
      <xdr:col>0</xdr:col>
      <xdr:colOff>22856</xdr:colOff>
      <xdr:row>0</xdr:row>
      <xdr:rowOff>22861</xdr:rowOff>
    </xdr:from>
    <xdr:to>
      <xdr:col>2</xdr:col>
      <xdr:colOff>597896</xdr:colOff>
      <xdr:row>10</xdr:row>
      <xdr:rowOff>144781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33" name="Subcategoria 1">
              <a:extLst>
                <a:ext uri="{FF2B5EF4-FFF2-40B4-BE49-F238E27FC236}">
                  <a16:creationId xmlns:a16="http://schemas.microsoft.com/office/drawing/2014/main" id="{B3507821-E188-44F7-937E-42759EC5B931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Subcategoria 1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22856" y="22861"/>
              <a:ext cx="2160000" cy="195834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Esta forma representa una segmentación de datos. La segmentación de datos se admite en Excel 2010 y versiones posteriores.
Si la forma se modificó en una versión anterior de Excel o si el libro se guardó en Excel 2003 o una versión anterior, no se puede usar la segmentación de datos.</a:t>
              </a:r>
            </a:p>
          </xdr:txBody>
        </xdr:sp>
      </mc:Fallback>
    </mc:AlternateContent>
    <xdr:clientData/>
  </xdr:twoCellAnchor>
  <xdr:oneCellAnchor>
    <xdr:from>
      <xdr:col>3</xdr:col>
      <xdr:colOff>761852</xdr:colOff>
      <xdr:row>5</xdr:row>
      <xdr:rowOff>60960</xdr:rowOff>
    </xdr:from>
    <xdr:ext cx="530786" cy="280205"/>
    <xdr:sp macro="" textlink="TD!G4">
      <xdr:nvSpPr>
        <xdr:cNvPr id="34" name="CuadroTexto 33">
          <a:extLst>
            <a:ext uri="{FF2B5EF4-FFF2-40B4-BE49-F238E27FC236}">
              <a16:creationId xmlns:a16="http://schemas.microsoft.com/office/drawing/2014/main" id="{B98DFEDF-D51B-42BC-94CF-06DF86A5E6C3}"/>
            </a:ext>
          </a:extLst>
        </xdr:cNvPr>
        <xdr:cNvSpPr txBox="1"/>
      </xdr:nvSpPr>
      <xdr:spPr>
        <a:xfrm>
          <a:off x="3139292" y="982980"/>
          <a:ext cx="530786" cy="28020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ctr">
          <a:spAutoFit/>
        </a:bodyPr>
        <a:lstStyle/>
        <a:p>
          <a:pPr algn="ctr"/>
          <a:fld id="{2630DA89-C665-4135-8A06-E14CC327562F}" type="TxLink">
            <a:rPr lang="en-US" sz="1200" b="1" i="0" u="none" strike="noStrike">
              <a:solidFill>
                <a:schemeClr val="bg1"/>
              </a:solidFill>
              <a:latin typeface="Calibri"/>
              <a:cs typeface="Calibri"/>
            </a:rPr>
            <a:pPr algn="ctr"/>
            <a:t>7.4%</a:t>
          </a:fld>
          <a:endParaRPr lang="en-US" sz="1400" b="1">
            <a:solidFill>
              <a:schemeClr val="bg1"/>
            </a:solidFill>
            <a:latin typeface="+mn-lt"/>
          </a:endParaRPr>
        </a:p>
      </xdr:txBody>
    </xdr:sp>
    <xdr:clientData/>
  </xdr:oneCellAnchor>
  <xdr:oneCellAnchor>
    <xdr:from>
      <xdr:col>3</xdr:col>
      <xdr:colOff>761852</xdr:colOff>
      <xdr:row>10</xdr:row>
      <xdr:rowOff>22860</xdr:rowOff>
    </xdr:from>
    <xdr:ext cx="530786" cy="280205"/>
    <xdr:sp macro="" textlink="TD!G7">
      <xdr:nvSpPr>
        <xdr:cNvPr id="35" name="CuadroTexto 34">
          <a:extLst>
            <a:ext uri="{FF2B5EF4-FFF2-40B4-BE49-F238E27FC236}">
              <a16:creationId xmlns:a16="http://schemas.microsoft.com/office/drawing/2014/main" id="{1524754B-2AF1-42E6-8CA5-296D20550EA0}"/>
            </a:ext>
          </a:extLst>
        </xdr:cNvPr>
        <xdr:cNvSpPr txBox="1"/>
      </xdr:nvSpPr>
      <xdr:spPr>
        <a:xfrm>
          <a:off x="3139292" y="1859280"/>
          <a:ext cx="530786" cy="28020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ctr">
          <a:spAutoFit/>
        </a:bodyPr>
        <a:lstStyle/>
        <a:p>
          <a:pPr marL="0" indent="0" algn="ctr"/>
          <a:fld id="{E0CB343A-A3FA-4B17-BEF6-C44717F736A1}" type="TxLink">
            <a:rPr lang="en-US" sz="1200" b="1" i="0" u="none" strike="noStrike">
              <a:solidFill>
                <a:schemeClr val="bg1"/>
              </a:solidFill>
              <a:latin typeface="Calibri"/>
              <a:ea typeface="+mn-ea"/>
              <a:cs typeface="Calibri"/>
            </a:rPr>
            <a:pPr marL="0" indent="0" algn="ctr"/>
            <a:t>7.4%</a:t>
          </a:fld>
          <a:endParaRPr lang="en-US" sz="1200" b="1" i="0" u="none" strike="noStrike">
            <a:solidFill>
              <a:schemeClr val="bg1"/>
            </a:solidFill>
            <a:latin typeface="Calibri"/>
            <a:ea typeface="+mn-ea"/>
            <a:cs typeface="Calibri"/>
          </a:endParaRPr>
        </a:p>
      </xdr:txBody>
    </xdr:sp>
    <xdr:clientData/>
  </xdr:oneCellAnchor>
  <xdr:oneCellAnchor>
    <xdr:from>
      <xdr:col>3</xdr:col>
      <xdr:colOff>761852</xdr:colOff>
      <xdr:row>14</xdr:row>
      <xdr:rowOff>152198</xdr:rowOff>
    </xdr:from>
    <xdr:ext cx="530786" cy="280205"/>
    <xdr:sp macro="" textlink="TD!G10">
      <xdr:nvSpPr>
        <xdr:cNvPr id="36" name="CuadroTexto 35">
          <a:extLst>
            <a:ext uri="{FF2B5EF4-FFF2-40B4-BE49-F238E27FC236}">
              <a16:creationId xmlns:a16="http://schemas.microsoft.com/office/drawing/2014/main" id="{E5F81097-F6C3-461C-ABE3-A0356BA36E2D}"/>
            </a:ext>
          </a:extLst>
        </xdr:cNvPr>
        <xdr:cNvSpPr txBox="1"/>
      </xdr:nvSpPr>
      <xdr:spPr>
        <a:xfrm>
          <a:off x="3139292" y="2720138"/>
          <a:ext cx="530786" cy="28020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ctr">
          <a:spAutoFit/>
        </a:bodyPr>
        <a:lstStyle/>
        <a:p>
          <a:pPr marL="0" indent="0" algn="ctr"/>
          <a:fld id="{D6501166-BD20-42E2-A54A-65E21BBE55BD}" type="TxLink">
            <a:rPr lang="en-US" sz="1200" b="1" i="0" u="none" strike="noStrike">
              <a:solidFill>
                <a:schemeClr val="bg1"/>
              </a:solidFill>
              <a:latin typeface="Calibri"/>
              <a:ea typeface="+mn-ea"/>
              <a:cs typeface="Calibri"/>
            </a:rPr>
            <a:pPr marL="0" indent="0" algn="ctr"/>
            <a:t>1.0%</a:t>
          </a:fld>
          <a:endParaRPr lang="en-US" sz="1200" b="1" i="0" u="none" strike="noStrike">
            <a:solidFill>
              <a:schemeClr val="bg1"/>
            </a:solidFill>
            <a:latin typeface="Calibri"/>
            <a:ea typeface="+mn-ea"/>
            <a:cs typeface="Calibri"/>
          </a:endParaRPr>
        </a:p>
      </xdr:txBody>
    </xdr:sp>
    <xdr:clientData/>
  </xdr:oneCellAnchor>
  <xdr:oneCellAnchor>
    <xdr:from>
      <xdr:col>3</xdr:col>
      <xdr:colOff>761852</xdr:colOff>
      <xdr:row>19</xdr:row>
      <xdr:rowOff>68378</xdr:rowOff>
    </xdr:from>
    <xdr:ext cx="530786" cy="280205"/>
    <xdr:sp macro="" textlink="TD!G13">
      <xdr:nvSpPr>
        <xdr:cNvPr id="37" name="CuadroTexto 36">
          <a:extLst>
            <a:ext uri="{FF2B5EF4-FFF2-40B4-BE49-F238E27FC236}">
              <a16:creationId xmlns:a16="http://schemas.microsoft.com/office/drawing/2014/main" id="{310D940D-7395-4160-BD54-885512C2C5F4}"/>
            </a:ext>
          </a:extLst>
        </xdr:cNvPr>
        <xdr:cNvSpPr txBox="1"/>
      </xdr:nvSpPr>
      <xdr:spPr>
        <a:xfrm>
          <a:off x="3139292" y="3550718"/>
          <a:ext cx="530786" cy="28020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ctr">
          <a:spAutoFit/>
        </a:bodyPr>
        <a:lstStyle/>
        <a:p>
          <a:pPr marL="0" indent="0" algn="ctr"/>
          <a:fld id="{CBEC2B6F-55E0-4461-9529-C3C684368CA6}" type="TxLink">
            <a:rPr lang="en-US" sz="1200" b="1" i="0" u="none" strike="noStrike">
              <a:solidFill>
                <a:schemeClr val="bg1"/>
              </a:solidFill>
              <a:latin typeface="Calibri"/>
              <a:ea typeface="+mn-ea"/>
              <a:cs typeface="Calibri"/>
            </a:rPr>
            <a:pPr marL="0" indent="0" algn="ctr"/>
            <a:t>2.3%</a:t>
          </a:fld>
          <a:endParaRPr lang="en-US" sz="1200" b="1" i="0" u="none" strike="noStrike">
            <a:solidFill>
              <a:schemeClr val="bg1"/>
            </a:solidFill>
            <a:latin typeface="Calibri"/>
            <a:ea typeface="+mn-ea"/>
            <a:cs typeface="Calibri"/>
          </a:endParaRPr>
        </a:p>
      </xdr:txBody>
    </xdr:sp>
    <xdr:clientData/>
  </xdr:oneCellAnchor>
  <xdr:oneCellAnchor>
    <xdr:from>
      <xdr:col>3</xdr:col>
      <xdr:colOff>761852</xdr:colOff>
      <xdr:row>24</xdr:row>
      <xdr:rowOff>7418</xdr:rowOff>
    </xdr:from>
    <xdr:ext cx="530786" cy="280205"/>
    <xdr:sp macro="" textlink="TD!G16">
      <xdr:nvSpPr>
        <xdr:cNvPr id="38" name="CuadroTexto 37">
          <a:extLst>
            <a:ext uri="{FF2B5EF4-FFF2-40B4-BE49-F238E27FC236}">
              <a16:creationId xmlns:a16="http://schemas.microsoft.com/office/drawing/2014/main" id="{5E0245F7-850E-4460-AA94-F3EC4100F39E}"/>
            </a:ext>
          </a:extLst>
        </xdr:cNvPr>
        <xdr:cNvSpPr txBox="1"/>
      </xdr:nvSpPr>
      <xdr:spPr>
        <a:xfrm>
          <a:off x="3139292" y="4404158"/>
          <a:ext cx="530786" cy="28020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ctr">
          <a:spAutoFit/>
        </a:bodyPr>
        <a:lstStyle/>
        <a:p>
          <a:pPr marL="0" indent="0" algn="ctr"/>
          <a:fld id="{5D4D82CC-CF43-4591-B685-6F01E283E394}" type="TxLink">
            <a:rPr lang="en-US" sz="1200" b="1" i="0" u="none" strike="noStrike">
              <a:solidFill>
                <a:schemeClr val="bg1"/>
              </a:solidFill>
              <a:latin typeface="Calibri"/>
              <a:ea typeface="+mn-ea"/>
              <a:cs typeface="Calibri"/>
            </a:rPr>
            <a:pPr marL="0" indent="0" algn="ctr"/>
            <a:t>1.1%</a:t>
          </a:fld>
          <a:endParaRPr lang="en-US" sz="1200" b="1" i="0" u="none" strike="noStrike">
            <a:solidFill>
              <a:schemeClr val="bg1"/>
            </a:solidFill>
            <a:latin typeface="Calibri"/>
            <a:ea typeface="+mn-ea"/>
            <a:cs typeface="Calibri"/>
          </a:endParaRPr>
        </a:p>
      </xdr:txBody>
    </xdr:sp>
    <xdr:clientData/>
  </xdr:oneCellAnchor>
  <xdr:twoCellAnchor>
    <xdr:from>
      <xdr:col>5</xdr:col>
      <xdr:colOff>384810</xdr:colOff>
      <xdr:row>2</xdr:row>
      <xdr:rowOff>45720</xdr:rowOff>
    </xdr:from>
    <xdr:to>
      <xdr:col>10</xdr:col>
      <xdr:colOff>590550</xdr:colOff>
      <xdr:row>14</xdr:row>
      <xdr:rowOff>11160</xdr:rowOff>
    </xdr:to>
    <xdr:sp macro="" textlink="">
      <xdr:nvSpPr>
        <xdr:cNvPr id="41" name="Rectángulo: esquinas redondeadas 40">
          <a:extLst>
            <a:ext uri="{FF2B5EF4-FFF2-40B4-BE49-F238E27FC236}">
              <a16:creationId xmlns:a16="http://schemas.microsoft.com/office/drawing/2014/main" id="{F9E618A2-D9B8-4F88-A261-F4FF74F9EE45}"/>
            </a:ext>
          </a:extLst>
        </xdr:cNvPr>
        <xdr:cNvSpPr/>
      </xdr:nvSpPr>
      <xdr:spPr>
        <a:xfrm>
          <a:off x="4347210" y="419100"/>
          <a:ext cx="4168140" cy="2160000"/>
        </a:xfrm>
        <a:prstGeom prst="roundRect">
          <a:avLst/>
        </a:prstGeom>
        <a:solidFill>
          <a:sysClr val="window" lastClr="FFFFFF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5</xdr:col>
      <xdr:colOff>488880</xdr:colOff>
      <xdr:row>4</xdr:row>
      <xdr:rowOff>60961</xdr:rowOff>
    </xdr:from>
    <xdr:to>
      <xdr:col>10</xdr:col>
      <xdr:colOff>486480</xdr:colOff>
      <xdr:row>14</xdr:row>
      <xdr:rowOff>32161</xdr:rowOff>
    </xdr:to>
    <xdr:graphicFrame macro="">
      <xdr:nvGraphicFramePr>
        <xdr:cNvPr id="39" name="Gráfico 38">
          <a:extLst>
            <a:ext uri="{FF2B5EF4-FFF2-40B4-BE49-F238E27FC236}">
              <a16:creationId xmlns:a16="http://schemas.microsoft.com/office/drawing/2014/main" id="{2E4FFE94-B8F4-4ADA-8D0B-D99328D98FA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  <xdr:twoCellAnchor>
    <xdr:from>
      <xdr:col>5</xdr:col>
      <xdr:colOff>384810</xdr:colOff>
      <xdr:row>14</xdr:row>
      <xdr:rowOff>68580</xdr:rowOff>
    </xdr:from>
    <xdr:to>
      <xdr:col>10</xdr:col>
      <xdr:colOff>590550</xdr:colOff>
      <xdr:row>26</xdr:row>
      <xdr:rowOff>34020</xdr:rowOff>
    </xdr:to>
    <xdr:sp macro="" textlink="">
      <xdr:nvSpPr>
        <xdr:cNvPr id="42" name="Rectángulo: esquinas redondeadas 41">
          <a:extLst>
            <a:ext uri="{FF2B5EF4-FFF2-40B4-BE49-F238E27FC236}">
              <a16:creationId xmlns:a16="http://schemas.microsoft.com/office/drawing/2014/main" id="{C5D597A4-F292-4B48-B34C-25625745BFF4}"/>
            </a:ext>
          </a:extLst>
        </xdr:cNvPr>
        <xdr:cNvSpPr/>
      </xdr:nvSpPr>
      <xdr:spPr>
        <a:xfrm>
          <a:off x="4347210" y="2636520"/>
          <a:ext cx="4168140" cy="2160000"/>
        </a:xfrm>
        <a:prstGeom prst="roundRect">
          <a:avLst/>
        </a:prstGeom>
        <a:solidFill>
          <a:sysClr val="window" lastClr="FFFFFF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5</xdr:col>
      <xdr:colOff>488880</xdr:colOff>
      <xdr:row>16</xdr:row>
      <xdr:rowOff>106681</xdr:rowOff>
    </xdr:from>
    <xdr:to>
      <xdr:col>10</xdr:col>
      <xdr:colOff>486480</xdr:colOff>
      <xdr:row>26</xdr:row>
      <xdr:rowOff>77881</xdr:rowOff>
    </xdr:to>
    <xdr:graphicFrame macro="">
      <xdr:nvGraphicFramePr>
        <xdr:cNvPr id="40" name="Gráfico 39">
          <a:extLst>
            <a:ext uri="{FF2B5EF4-FFF2-40B4-BE49-F238E27FC236}">
              <a16:creationId xmlns:a16="http://schemas.microsoft.com/office/drawing/2014/main" id="{7E965E74-C34F-4ABB-B8E2-ADC93CBD6D7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xdr:graphicFrame>
    <xdr:clientData/>
  </xdr:twoCellAnchor>
  <xdr:twoCellAnchor>
    <xdr:from>
      <xdr:col>4</xdr:col>
      <xdr:colOff>617220</xdr:colOff>
      <xdr:row>2</xdr:row>
      <xdr:rowOff>167640</xdr:rowOff>
    </xdr:from>
    <xdr:to>
      <xdr:col>10</xdr:col>
      <xdr:colOff>777240</xdr:colOff>
      <xdr:row>6</xdr:row>
      <xdr:rowOff>129540</xdr:rowOff>
    </xdr:to>
    <xdr:graphicFrame macro="">
      <xdr:nvGraphicFramePr>
        <xdr:cNvPr id="43" name="Gráfico 42">
          <a:extLst>
            <a:ext uri="{FF2B5EF4-FFF2-40B4-BE49-F238E27FC236}">
              <a16:creationId xmlns:a16="http://schemas.microsoft.com/office/drawing/2014/main" id="{F9E63C71-FD27-4DAC-B0B8-3836958FD74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"/>
        </a:graphicData>
      </a:graphic>
    </xdr:graphicFrame>
    <xdr:clientData/>
  </xdr:twoCellAnchor>
  <xdr:twoCellAnchor>
    <xdr:from>
      <xdr:col>4</xdr:col>
      <xdr:colOff>769620</xdr:colOff>
      <xdr:row>15</xdr:row>
      <xdr:rowOff>38100</xdr:rowOff>
    </xdr:from>
    <xdr:to>
      <xdr:col>10</xdr:col>
      <xdr:colOff>762000</xdr:colOff>
      <xdr:row>18</xdr:row>
      <xdr:rowOff>152400</xdr:rowOff>
    </xdr:to>
    <xdr:graphicFrame macro="">
      <xdr:nvGraphicFramePr>
        <xdr:cNvPr id="44" name="Gráfico 43">
          <a:extLst>
            <a:ext uri="{FF2B5EF4-FFF2-40B4-BE49-F238E27FC236}">
              <a16:creationId xmlns:a16="http://schemas.microsoft.com/office/drawing/2014/main" id="{6E2ABCCA-3224-483A-A8B6-19A0B8346D9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4"/>
        </a:graphicData>
      </a:graphic>
    </xdr:graphicFrame>
    <xdr:clientData/>
  </xdr:twoCellAnchor>
  <xdr:oneCellAnchor>
    <xdr:from>
      <xdr:col>5</xdr:col>
      <xdr:colOff>480639</xdr:colOff>
      <xdr:row>2</xdr:row>
      <xdr:rowOff>91440</xdr:rowOff>
    </xdr:from>
    <xdr:ext cx="1092222" cy="264560"/>
    <xdr:sp macro="" textlink="">
      <xdr:nvSpPr>
        <xdr:cNvPr id="45" name="CuadroTexto 44">
          <a:extLst>
            <a:ext uri="{FF2B5EF4-FFF2-40B4-BE49-F238E27FC236}">
              <a16:creationId xmlns:a16="http://schemas.microsoft.com/office/drawing/2014/main" id="{5464BF42-B106-4859-B31A-8854390D632A}"/>
            </a:ext>
          </a:extLst>
        </xdr:cNvPr>
        <xdr:cNvSpPr txBox="1"/>
      </xdr:nvSpPr>
      <xdr:spPr>
        <a:xfrm>
          <a:off x="4443039" y="464820"/>
          <a:ext cx="1092222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1100" b="1">
              <a:solidFill>
                <a:schemeClr val="tx1">
                  <a:lumMod val="50000"/>
                  <a:lumOff val="50000"/>
                </a:schemeClr>
              </a:solidFill>
              <a:latin typeface="+mn-lt"/>
            </a:rPr>
            <a:t>Ventas por Año</a:t>
          </a:r>
        </a:p>
      </xdr:txBody>
    </xdr:sp>
    <xdr:clientData/>
  </xdr:oneCellAnchor>
  <xdr:twoCellAnchor>
    <xdr:from>
      <xdr:col>10</xdr:col>
      <xdr:colOff>647700</xdr:colOff>
      <xdr:row>2</xdr:row>
      <xdr:rowOff>38100</xdr:rowOff>
    </xdr:from>
    <xdr:to>
      <xdr:col>14</xdr:col>
      <xdr:colOff>30480</xdr:colOff>
      <xdr:row>26</xdr:row>
      <xdr:rowOff>30480</xdr:rowOff>
    </xdr:to>
    <xdr:sp macro="" textlink="">
      <xdr:nvSpPr>
        <xdr:cNvPr id="48" name="Rectángulo: esquinas redondeadas 47">
          <a:extLst>
            <a:ext uri="{FF2B5EF4-FFF2-40B4-BE49-F238E27FC236}">
              <a16:creationId xmlns:a16="http://schemas.microsoft.com/office/drawing/2014/main" id="{9C1EDBB9-152E-40DC-82A3-FF4C97F140C3}"/>
            </a:ext>
          </a:extLst>
        </xdr:cNvPr>
        <xdr:cNvSpPr/>
      </xdr:nvSpPr>
      <xdr:spPr>
        <a:xfrm>
          <a:off x="8572500" y="411480"/>
          <a:ext cx="2552700" cy="4381500"/>
        </a:xfrm>
        <a:prstGeom prst="roundRect">
          <a:avLst/>
        </a:prstGeom>
        <a:solidFill>
          <a:sysClr val="window" lastClr="FFFFFF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oneCellAnchor>
    <xdr:from>
      <xdr:col>5</xdr:col>
      <xdr:colOff>480639</xdr:colOff>
      <xdr:row>14</xdr:row>
      <xdr:rowOff>137160</xdr:rowOff>
    </xdr:from>
    <xdr:ext cx="1280479" cy="264560"/>
    <xdr:sp macro="" textlink="">
      <xdr:nvSpPr>
        <xdr:cNvPr id="46" name="CuadroTexto 45">
          <a:extLst>
            <a:ext uri="{FF2B5EF4-FFF2-40B4-BE49-F238E27FC236}">
              <a16:creationId xmlns:a16="http://schemas.microsoft.com/office/drawing/2014/main" id="{559A1657-E639-41B6-9261-4E2B95C877D8}"/>
            </a:ext>
          </a:extLst>
        </xdr:cNvPr>
        <xdr:cNvSpPr txBox="1"/>
      </xdr:nvSpPr>
      <xdr:spPr>
        <a:xfrm>
          <a:off x="4443039" y="2705100"/>
          <a:ext cx="1280479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1100" b="1">
              <a:solidFill>
                <a:schemeClr val="tx1">
                  <a:lumMod val="50000"/>
                  <a:lumOff val="50000"/>
                </a:schemeClr>
              </a:solidFill>
              <a:latin typeface="+mn-lt"/>
            </a:rPr>
            <a:t>Utilidades por Año</a:t>
          </a:r>
        </a:p>
      </xdr:txBody>
    </xdr:sp>
    <xdr:clientData/>
  </xdr:oneCellAnchor>
  <xdr:twoCellAnchor>
    <xdr:from>
      <xdr:col>10</xdr:col>
      <xdr:colOff>678180</xdr:colOff>
      <xdr:row>2</xdr:row>
      <xdr:rowOff>0</xdr:rowOff>
    </xdr:from>
    <xdr:to>
      <xdr:col>12</xdr:col>
      <xdr:colOff>353220</xdr:colOff>
      <xdr:row>8</xdr:row>
      <xdr:rowOff>162720</xdr:rowOff>
    </xdr:to>
    <xdr:graphicFrame macro="">
      <xdr:nvGraphicFramePr>
        <xdr:cNvPr id="47" name="Gráfico 46">
          <a:extLst>
            <a:ext uri="{FF2B5EF4-FFF2-40B4-BE49-F238E27FC236}">
              <a16:creationId xmlns:a16="http://schemas.microsoft.com/office/drawing/2014/main" id="{AC22DBF2-EAF8-4BDD-B865-D13A2EB276F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5"/>
        </a:graphicData>
      </a:graphic>
    </xdr:graphicFrame>
    <xdr:clientData/>
  </xdr:twoCellAnchor>
  <xdr:oneCellAnchor>
    <xdr:from>
      <xdr:col>11</xdr:col>
      <xdr:colOff>724479</xdr:colOff>
      <xdr:row>2</xdr:row>
      <xdr:rowOff>22860</xdr:rowOff>
    </xdr:from>
    <xdr:ext cx="1172565" cy="264560"/>
    <xdr:sp macro="" textlink="">
      <xdr:nvSpPr>
        <xdr:cNvPr id="49" name="CuadroTexto 48">
          <a:extLst>
            <a:ext uri="{FF2B5EF4-FFF2-40B4-BE49-F238E27FC236}">
              <a16:creationId xmlns:a16="http://schemas.microsoft.com/office/drawing/2014/main" id="{8A7A02A3-8F07-47EC-8812-7BDCCA8B23A6}"/>
            </a:ext>
          </a:extLst>
        </xdr:cNvPr>
        <xdr:cNvSpPr txBox="1"/>
      </xdr:nvSpPr>
      <xdr:spPr>
        <a:xfrm>
          <a:off x="9441759" y="396240"/>
          <a:ext cx="1172565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ctr">
          <a:spAutoFit/>
        </a:bodyPr>
        <a:lstStyle/>
        <a:p>
          <a:pPr algn="ctr"/>
          <a:r>
            <a:rPr lang="en-US" sz="1100" b="1">
              <a:solidFill>
                <a:schemeClr val="tx1">
                  <a:lumMod val="50000"/>
                  <a:lumOff val="50000"/>
                </a:schemeClr>
              </a:solidFill>
              <a:latin typeface="+mn-lt"/>
            </a:rPr>
            <a:t>Envios año: 2009</a:t>
          </a:r>
        </a:p>
      </xdr:txBody>
    </xdr:sp>
    <xdr:clientData/>
  </xdr:oneCellAnchor>
  <xdr:twoCellAnchor>
    <xdr:from>
      <xdr:col>10</xdr:col>
      <xdr:colOff>678180</xdr:colOff>
      <xdr:row>7</xdr:row>
      <xdr:rowOff>165100</xdr:rowOff>
    </xdr:from>
    <xdr:to>
      <xdr:col>12</xdr:col>
      <xdr:colOff>353220</xdr:colOff>
      <xdr:row>14</xdr:row>
      <xdr:rowOff>144940</xdr:rowOff>
    </xdr:to>
    <xdr:graphicFrame macro="">
      <xdr:nvGraphicFramePr>
        <xdr:cNvPr id="50" name="Gráfico 49">
          <a:extLst>
            <a:ext uri="{FF2B5EF4-FFF2-40B4-BE49-F238E27FC236}">
              <a16:creationId xmlns:a16="http://schemas.microsoft.com/office/drawing/2014/main" id="{AD9BF387-E920-4AD3-8C05-5182DCEEFC6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6"/>
        </a:graphicData>
      </a:graphic>
    </xdr:graphicFrame>
    <xdr:clientData/>
  </xdr:twoCellAnchor>
  <xdr:oneCellAnchor>
    <xdr:from>
      <xdr:col>11</xdr:col>
      <xdr:colOff>724479</xdr:colOff>
      <xdr:row>8</xdr:row>
      <xdr:rowOff>0</xdr:rowOff>
    </xdr:from>
    <xdr:ext cx="1172565" cy="264560"/>
    <xdr:sp macro="" textlink="">
      <xdr:nvSpPr>
        <xdr:cNvPr id="51" name="CuadroTexto 50">
          <a:extLst>
            <a:ext uri="{FF2B5EF4-FFF2-40B4-BE49-F238E27FC236}">
              <a16:creationId xmlns:a16="http://schemas.microsoft.com/office/drawing/2014/main" id="{36D94ED8-B495-4B72-9DD3-929D40CB3B41}"/>
            </a:ext>
          </a:extLst>
        </xdr:cNvPr>
        <xdr:cNvSpPr txBox="1"/>
      </xdr:nvSpPr>
      <xdr:spPr>
        <a:xfrm>
          <a:off x="9441759" y="1470660"/>
          <a:ext cx="1172565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ctr">
          <a:spAutoFit/>
        </a:bodyPr>
        <a:lstStyle/>
        <a:p>
          <a:pPr algn="ctr"/>
          <a:r>
            <a:rPr lang="en-US" sz="1100" b="1">
              <a:solidFill>
                <a:schemeClr val="tx1">
                  <a:lumMod val="50000"/>
                  <a:lumOff val="50000"/>
                </a:schemeClr>
              </a:solidFill>
              <a:latin typeface="+mn-lt"/>
            </a:rPr>
            <a:t>Envios año: 2010</a:t>
          </a:r>
        </a:p>
      </xdr:txBody>
    </xdr:sp>
    <xdr:clientData/>
  </xdr:oneCellAnchor>
  <xdr:twoCellAnchor>
    <xdr:from>
      <xdr:col>10</xdr:col>
      <xdr:colOff>678180</xdr:colOff>
      <xdr:row>13</xdr:row>
      <xdr:rowOff>147320</xdr:rowOff>
    </xdr:from>
    <xdr:to>
      <xdr:col>12</xdr:col>
      <xdr:colOff>353220</xdr:colOff>
      <xdr:row>20</xdr:row>
      <xdr:rowOff>127160</xdr:rowOff>
    </xdr:to>
    <xdr:graphicFrame macro="">
      <xdr:nvGraphicFramePr>
        <xdr:cNvPr id="52" name="Gráfico 51">
          <a:extLst>
            <a:ext uri="{FF2B5EF4-FFF2-40B4-BE49-F238E27FC236}">
              <a16:creationId xmlns:a16="http://schemas.microsoft.com/office/drawing/2014/main" id="{F17486E4-237F-4F01-BB8F-F6D55C168C2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7"/>
        </a:graphicData>
      </a:graphic>
    </xdr:graphicFrame>
    <xdr:clientData/>
  </xdr:twoCellAnchor>
  <xdr:oneCellAnchor>
    <xdr:from>
      <xdr:col>11</xdr:col>
      <xdr:colOff>724479</xdr:colOff>
      <xdr:row>13</xdr:row>
      <xdr:rowOff>160020</xdr:rowOff>
    </xdr:from>
    <xdr:ext cx="1172565" cy="264560"/>
    <xdr:sp macro="" textlink="">
      <xdr:nvSpPr>
        <xdr:cNvPr id="53" name="CuadroTexto 52">
          <a:extLst>
            <a:ext uri="{FF2B5EF4-FFF2-40B4-BE49-F238E27FC236}">
              <a16:creationId xmlns:a16="http://schemas.microsoft.com/office/drawing/2014/main" id="{92A4549B-AB67-424C-9E35-6175B78E952C}"/>
            </a:ext>
          </a:extLst>
        </xdr:cNvPr>
        <xdr:cNvSpPr txBox="1"/>
      </xdr:nvSpPr>
      <xdr:spPr>
        <a:xfrm>
          <a:off x="9441759" y="2545080"/>
          <a:ext cx="1172565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ctr">
          <a:spAutoFit/>
        </a:bodyPr>
        <a:lstStyle/>
        <a:p>
          <a:pPr algn="ctr"/>
          <a:r>
            <a:rPr lang="en-US" sz="1100" b="1">
              <a:solidFill>
                <a:schemeClr val="tx1">
                  <a:lumMod val="50000"/>
                  <a:lumOff val="50000"/>
                </a:schemeClr>
              </a:solidFill>
              <a:latin typeface="+mn-lt"/>
            </a:rPr>
            <a:t>Envios año: 2011</a:t>
          </a:r>
        </a:p>
      </xdr:txBody>
    </xdr:sp>
    <xdr:clientData/>
  </xdr:oneCellAnchor>
  <xdr:twoCellAnchor>
    <xdr:from>
      <xdr:col>10</xdr:col>
      <xdr:colOff>678180</xdr:colOff>
      <xdr:row>19</xdr:row>
      <xdr:rowOff>129540</xdr:rowOff>
    </xdr:from>
    <xdr:to>
      <xdr:col>12</xdr:col>
      <xdr:colOff>353220</xdr:colOff>
      <xdr:row>26</xdr:row>
      <xdr:rowOff>109380</xdr:rowOff>
    </xdr:to>
    <xdr:graphicFrame macro="">
      <xdr:nvGraphicFramePr>
        <xdr:cNvPr id="54" name="Gráfico 53">
          <a:extLst>
            <a:ext uri="{FF2B5EF4-FFF2-40B4-BE49-F238E27FC236}">
              <a16:creationId xmlns:a16="http://schemas.microsoft.com/office/drawing/2014/main" id="{2FC12436-6532-4901-B4F4-51E696D7B3E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8"/>
        </a:graphicData>
      </a:graphic>
    </xdr:graphicFrame>
    <xdr:clientData/>
  </xdr:twoCellAnchor>
  <xdr:oneCellAnchor>
    <xdr:from>
      <xdr:col>11</xdr:col>
      <xdr:colOff>724479</xdr:colOff>
      <xdr:row>19</xdr:row>
      <xdr:rowOff>137160</xdr:rowOff>
    </xdr:from>
    <xdr:ext cx="1172565" cy="264560"/>
    <xdr:sp macro="" textlink="">
      <xdr:nvSpPr>
        <xdr:cNvPr id="55" name="CuadroTexto 54">
          <a:extLst>
            <a:ext uri="{FF2B5EF4-FFF2-40B4-BE49-F238E27FC236}">
              <a16:creationId xmlns:a16="http://schemas.microsoft.com/office/drawing/2014/main" id="{C275908A-C267-4900-AD4A-D5FB73D5D501}"/>
            </a:ext>
          </a:extLst>
        </xdr:cNvPr>
        <xdr:cNvSpPr txBox="1"/>
      </xdr:nvSpPr>
      <xdr:spPr>
        <a:xfrm>
          <a:off x="9441759" y="3619500"/>
          <a:ext cx="1172565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ctr">
          <a:spAutoFit/>
        </a:bodyPr>
        <a:lstStyle/>
        <a:p>
          <a:pPr algn="ctr"/>
          <a:r>
            <a:rPr lang="en-US" sz="1100" b="1">
              <a:solidFill>
                <a:schemeClr val="tx1">
                  <a:lumMod val="50000"/>
                  <a:lumOff val="50000"/>
                </a:schemeClr>
              </a:solidFill>
              <a:latin typeface="+mn-lt"/>
            </a:rPr>
            <a:t>Envios año: 2012</a:t>
          </a:r>
        </a:p>
      </xdr:txBody>
    </xdr:sp>
    <xdr:clientData/>
  </xdr:oneCellAnchor>
  <xdr:oneCellAnchor>
    <xdr:from>
      <xdr:col>11</xdr:col>
      <xdr:colOff>155185</xdr:colOff>
      <xdr:row>4</xdr:row>
      <xdr:rowOff>30234</xdr:rowOff>
    </xdr:from>
    <xdr:ext cx="721031" cy="468013"/>
    <xdr:sp macro="" textlink="TD!$F$38">
      <xdr:nvSpPr>
        <xdr:cNvPr id="57" name="CuadroTexto 56">
          <a:extLst>
            <a:ext uri="{FF2B5EF4-FFF2-40B4-BE49-F238E27FC236}">
              <a16:creationId xmlns:a16="http://schemas.microsoft.com/office/drawing/2014/main" id="{619F65E3-BE91-415B-99EF-90E9B99DB5F4}"/>
            </a:ext>
          </a:extLst>
        </xdr:cNvPr>
        <xdr:cNvSpPr txBox="1"/>
      </xdr:nvSpPr>
      <xdr:spPr>
        <a:xfrm>
          <a:off x="8872465" y="769374"/>
          <a:ext cx="721031" cy="46801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fld id="{588D30D7-63BB-466C-B83E-346792A6652E}" type="TxLink">
            <a:rPr lang="en-US" sz="2400" b="1" i="0" u="none" strike="noStrike">
              <a:solidFill>
                <a:srgbClr val="1BCED8"/>
              </a:solidFill>
              <a:latin typeface="Calibri"/>
              <a:cs typeface="Calibri"/>
            </a:rPr>
            <a:pPr/>
            <a:t>23%</a:t>
          </a:fld>
          <a:endParaRPr lang="en-US" sz="2400" b="1">
            <a:solidFill>
              <a:srgbClr val="1BCED8"/>
            </a:solidFill>
            <a:latin typeface="+mn-lt"/>
          </a:endParaRPr>
        </a:p>
      </xdr:txBody>
    </xdr:sp>
    <xdr:clientData/>
  </xdr:oneCellAnchor>
  <xdr:oneCellAnchor>
    <xdr:from>
      <xdr:col>11</xdr:col>
      <xdr:colOff>155185</xdr:colOff>
      <xdr:row>10</xdr:row>
      <xdr:rowOff>12454</xdr:rowOff>
    </xdr:from>
    <xdr:ext cx="721031" cy="468013"/>
    <xdr:sp macro="" textlink="TD!$F$39">
      <xdr:nvSpPr>
        <xdr:cNvPr id="58" name="CuadroTexto 57">
          <a:extLst>
            <a:ext uri="{FF2B5EF4-FFF2-40B4-BE49-F238E27FC236}">
              <a16:creationId xmlns:a16="http://schemas.microsoft.com/office/drawing/2014/main" id="{83572FE1-2D9F-4169-93CF-55A09F561551}"/>
            </a:ext>
          </a:extLst>
        </xdr:cNvPr>
        <xdr:cNvSpPr txBox="1"/>
      </xdr:nvSpPr>
      <xdr:spPr>
        <a:xfrm>
          <a:off x="8872465" y="1848874"/>
          <a:ext cx="721031" cy="46801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pPr marL="0" indent="0"/>
          <a:fld id="{6B2BE3EF-18A9-4EFB-BFC0-43C7AB1AF1A1}" type="TxLink">
            <a:rPr lang="en-US" sz="2400" b="1" i="0" u="none" strike="noStrike">
              <a:solidFill>
                <a:srgbClr val="1BCED8"/>
              </a:solidFill>
              <a:latin typeface="Calibri"/>
              <a:ea typeface="+mn-ea"/>
              <a:cs typeface="Calibri"/>
            </a:rPr>
            <a:pPr marL="0" indent="0"/>
            <a:t>31%</a:t>
          </a:fld>
          <a:endParaRPr lang="en-US" sz="2400" b="1" i="0" u="none" strike="noStrike">
            <a:solidFill>
              <a:srgbClr val="1BCED8"/>
            </a:solidFill>
            <a:latin typeface="Calibri"/>
            <a:ea typeface="+mn-ea"/>
            <a:cs typeface="Calibri"/>
          </a:endParaRPr>
        </a:p>
      </xdr:txBody>
    </xdr:sp>
    <xdr:clientData/>
  </xdr:oneCellAnchor>
  <xdr:oneCellAnchor>
    <xdr:from>
      <xdr:col>11</xdr:col>
      <xdr:colOff>155185</xdr:colOff>
      <xdr:row>15</xdr:row>
      <xdr:rowOff>177554</xdr:rowOff>
    </xdr:from>
    <xdr:ext cx="721031" cy="468013"/>
    <xdr:sp macro="" textlink="TD!$F$40">
      <xdr:nvSpPr>
        <xdr:cNvPr id="59" name="CuadroTexto 58">
          <a:extLst>
            <a:ext uri="{FF2B5EF4-FFF2-40B4-BE49-F238E27FC236}">
              <a16:creationId xmlns:a16="http://schemas.microsoft.com/office/drawing/2014/main" id="{00B3B988-8FA1-4ECC-91F5-ECDDD28F7331}"/>
            </a:ext>
          </a:extLst>
        </xdr:cNvPr>
        <xdr:cNvSpPr txBox="1"/>
      </xdr:nvSpPr>
      <xdr:spPr>
        <a:xfrm>
          <a:off x="8872465" y="2928374"/>
          <a:ext cx="721031" cy="46801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pPr marL="0" indent="0"/>
          <a:fld id="{2AC9B72E-BF62-49B7-AA81-03F7B839662F}" type="TxLink">
            <a:rPr lang="en-US" sz="2400" b="1" i="0" u="none" strike="noStrike">
              <a:solidFill>
                <a:srgbClr val="1BCED8"/>
              </a:solidFill>
              <a:latin typeface="Calibri"/>
              <a:ea typeface="+mn-ea"/>
              <a:cs typeface="Calibri"/>
            </a:rPr>
            <a:pPr marL="0" indent="0"/>
            <a:t>23%</a:t>
          </a:fld>
          <a:endParaRPr lang="en-US" sz="2400" b="1" i="0" u="none" strike="noStrike">
            <a:solidFill>
              <a:srgbClr val="1BCED8"/>
            </a:solidFill>
            <a:latin typeface="Calibri"/>
            <a:ea typeface="+mn-ea"/>
            <a:cs typeface="Calibri"/>
          </a:endParaRPr>
        </a:p>
      </xdr:txBody>
    </xdr:sp>
    <xdr:clientData/>
  </xdr:oneCellAnchor>
  <xdr:oneCellAnchor>
    <xdr:from>
      <xdr:col>11</xdr:col>
      <xdr:colOff>155185</xdr:colOff>
      <xdr:row>21</xdr:row>
      <xdr:rowOff>159774</xdr:rowOff>
    </xdr:from>
    <xdr:ext cx="721031" cy="468013"/>
    <xdr:sp macro="" textlink="TD!$F$41">
      <xdr:nvSpPr>
        <xdr:cNvPr id="60" name="CuadroTexto 59">
          <a:extLst>
            <a:ext uri="{FF2B5EF4-FFF2-40B4-BE49-F238E27FC236}">
              <a16:creationId xmlns:a16="http://schemas.microsoft.com/office/drawing/2014/main" id="{8A082F42-824F-4342-AD2D-3E7C3FC03201}"/>
            </a:ext>
          </a:extLst>
        </xdr:cNvPr>
        <xdr:cNvSpPr txBox="1"/>
      </xdr:nvSpPr>
      <xdr:spPr>
        <a:xfrm>
          <a:off x="8872465" y="4007874"/>
          <a:ext cx="721031" cy="46801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pPr marL="0" indent="0"/>
          <a:fld id="{315B4AA0-A962-40D8-A1E7-98EDC7DD819B}" type="TxLink">
            <a:rPr lang="en-US" sz="2400" b="1" i="0" u="none" strike="noStrike">
              <a:solidFill>
                <a:srgbClr val="1BCED8"/>
              </a:solidFill>
              <a:latin typeface="Calibri"/>
              <a:ea typeface="+mn-ea"/>
              <a:cs typeface="Calibri"/>
            </a:rPr>
            <a:pPr marL="0" indent="0"/>
            <a:t>23%</a:t>
          </a:fld>
          <a:endParaRPr lang="en-US" sz="2400" b="1" i="0" u="none" strike="noStrike">
            <a:solidFill>
              <a:srgbClr val="1BCED8"/>
            </a:solidFill>
            <a:latin typeface="Calibri"/>
            <a:ea typeface="+mn-ea"/>
            <a:cs typeface="Calibri"/>
          </a:endParaRPr>
        </a:p>
      </xdr:txBody>
    </xdr:sp>
    <xdr:clientData/>
  </xdr:oneCellAnchor>
  <xdr:oneCellAnchor>
    <xdr:from>
      <xdr:col>12</xdr:col>
      <xdr:colOff>200905</xdr:colOff>
      <xdr:row>3</xdr:row>
      <xdr:rowOff>114054</xdr:rowOff>
    </xdr:from>
    <xdr:ext cx="600677" cy="342786"/>
    <xdr:sp macro="" textlink="TD!$E$38">
      <xdr:nvSpPr>
        <xdr:cNvPr id="61" name="CuadroTexto 60">
          <a:extLst>
            <a:ext uri="{FF2B5EF4-FFF2-40B4-BE49-F238E27FC236}">
              <a16:creationId xmlns:a16="http://schemas.microsoft.com/office/drawing/2014/main" id="{FC07C1CB-E386-44CF-B797-03D10465A1EB}"/>
            </a:ext>
          </a:extLst>
        </xdr:cNvPr>
        <xdr:cNvSpPr txBox="1"/>
      </xdr:nvSpPr>
      <xdr:spPr>
        <a:xfrm>
          <a:off x="9710665" y="670314"/>
          <a:ext cx="600677" cy="34278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fld id="{E917A2F2-AEC0-4F36-BE05-5C6B8065BE8B}" type="TxLink">
            <a:rPr lang="en-US" sz="1600" b="1" i="0" u="none" strike="noStrike">
              <a:solidFill>
                <a:srgbClr val="4F008C"/>
              </a:solidFill>
              <a:latin typeface="Calibri"/>
              <a:cs typeface="Calibri"/>
            </a:rPr>
            <a:pPr/>
            <a:t>20</a:t>
          </a:fld>
          <a:endParaRPr lang="en-US" sz="1600" b="1">
            <a:solidFill>
              <a:srgbClr val="4F008C"/>
            </a:solidFill>
            <a:latin typeface="+mn-lt"/>
          </a:endParaRPr>
        </a:p>
      </xdr:txBody>
    </xdr:sp>
    <xdr:clientData/>
  </xdr:oneCellAnchor>
  <xdr:oneCellAnchor>
    <xdr:from>
      <xdr:col>12</xdr:col>
      <xdr:colOff>200905</xdr:colOff>
      <xdr:row>9</xdr:row>
      <xdr:rowOff>96274</xdr:rowOff>
    </xdr:from>
    <xdr:ext cx="600677" cy="342786"/>
    <xdr:sp macro="" textlink="TD!$E$39">
      <xdr:nvSpPr>
        <xdr:cNvPr id="62" name="CuadroTexto 61">
          <a:extLst>
            <a:ext uri="{FF2B5EF4-FFF2-40B4-BE49-F238E27FC236}">
              <a16:creationId xmlns:a16="http://schemas.microsoft.com/office/drawing/2014/main" id="{B0BD8C84-B504-42D2-A65E-7FC0DD6D785F}"/>
            </a:ext>
          </a:extLst>
        </xdr:cNvPr>
        <xdr:cNvSpPr txBox="1"/>
      </xdr:nvSpPr>
      <xdr:spPr>
        <a:xfrm>
          <a:off x="9710665" y="1749814"/>
          <a:ext cx="600677" cy="34278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pPr marL="0" indent="0"/>
          <a:fld id="{053070CB-B42E-44C2-98AE-0491FD011195}" type="TxLink">
            <a:rPr lang="en-US" sz="1600" b="1" i="0" u="none" strike="noStrike">
              <a:solidFill>
                <a:srgbClr val="4F008C"/>
              </a:solidFill>
              <a:latin typeface="Calibri"/>
              <a:ea typeface="+mn-ea"/>
              <a:cs typeface="Calibri"/>
            </a:rPr>
            <a:pPr marL="0" indent="0"/>
            <a:t>27</a:t>
          </a:fld>
          <a:endParaRPr lang="en-US" sz="1600" b="1" i="0" u="none" strike="noStrike">
            <a:solidFill>
              <a:srgbClr val="4F008C"/>
            </a:solidFill>
            <a:latin typeface="Calibri"/>
            <a:ea typeface="+mn-ea"/>
            <a:cs typeface="Calibri"/>
          </a:endParaRPr>
        </a:p>
      </xdr:txBody>
    </xdr:sp>
    <xdr:clientData/>
  </xdr:oneCellAnchor>
  <xdr:oneCellAnchor>
    <xdr:from>
      <xdr:col>12</xdr:col>
      <xdr:colOff>200905</xdr:colOff>
      <xdr:row>15</xdr:row>
      <xdr:rowOff>78494</xdr:rowOff>
    </xdr:from>
    <xdr:ext cx="600677" cy="342786"/>
    <xdr:sp macro="" textlink="TD!$E$40">
      <xdr:nvSpPr>
        <xdr:cNvPr id="63" name="CuadroTexto 62">
          <a:extLst>
            <a:ext uri="{FF2B5EF4-FFF2-40B4-BE49-F238E27FC236}">
              <a16:creationId xmlns:a16="http://schemas.microsoft.com/office/drawing/2014/main" id="{40ED899A-8228-4DB7-8262-4C7CE2275E1D}"/>
            </a:ext>
          </a:extLst>
        </xdr:cNvPr>
        <xdr:cNvSpPr txBox="1"/>
      </xdr:nvSpPr>
      <xdr:spPr>
        <a:xfrm>
          <a:off x="9710665" y="2829314"/>
          <a:ext cx="600677" cy="34278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pPr marL="0" indent="0"/>
          <a:fld id="{95B7E497-CB99-4059-9831-DE6EBEA72863}" type="TxLink">
            <a:rPr lang="en-US" sz="1600" b="1" i="0" u="none" strike="noStrike">
              <a:solidFill>
                <a:srgbClr val="4F008C"/>
              </a:solidFill>
              <a:latin typeface="Calibri"/>
              <a:ea typeface="+mn-ea"/>
              <a:cs typeface="Calibri"/>
            </a:rPr>
            <a:pPr marL="0" indent="0"/>
            <a:t>20</a:t>
          </a:fld>
          <a:endParaRPr lang="en-US" sz="1600" b="1" i="0" u="none" strike="noStrike">
            <a:solidFill>
              <a:srgbClr val="4F008C"/>
            </a:solidFill>
            <a:latin typeface="Calibri"/>
            <a:ea typeface="+mn-ea"/>
            <a:cs typeface="Calibri"/>
          </a:endParaRPr>
        </a:p>
      </xdr:txBody>
    </xdr:sp>
    <xdr:clientData/>
  </xdr:oneCellAnchor>
  <xdr:oneCellAnchor>
    <xdr:from>
      <xdr:col>12</xdr:col>
      <xdr:colOff>200905</xdr:colOff>
      <xdr:row>21</xdr:row>
      <xdr:rowOff>60714</xdr:rowOff>
    </xdr:from>
    <xdr:ext cx="600677" cy="342786"/>
    <xdr:sp macro="" textlink="TD!$E$41">
      <xdr:nvSpPr>
        <xdr:cNvPr id="64" name="CuadroTexto 63">
          <a:extLst>
            <a:ext uri="{FF2B5EF4-FFF2-40B4-BE49-F238E27FC236}">
              <a16:creationId xmlns:a16="http://schemas.microsoft.com/office/drawing/2014/main" id="{E44EA85A-3A77-4695-A85C-7FD33088379F}"/>
            </a:ext>
          </a:extLst>
        </xdr:cNvPr>
        <xdr:cNvSpPr txBox="1"/>
      </xdr:nvSpPr>
      <xdr:spPr>
        <a:xfrm>
          <a:off x="9710665" y="3908814"/>
          <a:ext cx="600677" cy="34278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pPr marL="0" indent="0"/>
          <a:fld id="{C2F02B2A-4D7A-44DD-866D-651301F24B8D}" type="TxLink">
            <a:rPr lang="en-US" sz="1600" b="1" i="0" u="none" strike="noStrike">
              <a:solidFill>
                <a:srgbClr val="4F008C"/>
              </a:solidFill>
              <a:latin typeface="Calibri"/>
              <a:ea typeface="+mn-ea"/>
              <a:cs typeface="Calibri"/>
            </a:rPr>
            <a:pPr marL="0" indent="0"/>
            <a:t>20</a:t>
          </a:fld>
          <a:endParaRPr lang="en-US" sz="1600" b="1" i="0" u="none" strike="noStrike">
            <a:solidFill>
              <a:srgbClr val="4F008C"/>
            </a:solidFill>
            <a:latin typeface="Calibri"/>
            <a:ea typeface="+mn-ea"/>
            <a:cs typeface="Calibri"/>
          </a:endParaRPr>
        </a:p>
      </xdr:txBody>
    </xdr:sp>
    <xdr:clientData/>
  </xdr:oneCellAnchor>
  <xdr:oneCellAnchor>
    <xdr:from>
      <xdr:col>12</xdr:col>
      <xdr:colOff>200905</xdr:colOff>
      <xdr:row>4</xdr:row>
      <xdr:rowOff>159774</xdr:rowOff>
    </xdr:from>
    <xdr:ext cx="533288" cy="311496"/>
    <xdr:sp macro="" textlink="TD!$E$38">
      <xdr:nvSpPr>
        <xdr:cNvPr id="65" name="CuadroTexto 64">
          <a:extLst>
            <a:ext uri="{FF2B5EF4-FFF2-40B4-BE49-F238E27FC236}">
              <a16:creationId xmlns:a16="http://schemas.microsoft.com/office/drawing/2014/main" id="{2E619754-DB10-4A99-8C0B-4A6DAC779A95}"/>
            </a:ext>
          </a:extLst>
        </xdr:cNvPr>
        <xdr:cNvSpPr txBox="1"/>
      </xdr:nvSpPr>
      <xdr:spPr>
        <a:xfrm>
          <a:off x="9710665" y="898914"/>
          <a:ext cx="533288" cy="31149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1400" b="1">
              <a:solidFill>
                <a:srgbClr val="4F008C"/>
              </a:solidFill>
              <a:latin typeface="+mn-lt"/>
            </a:rPr>
            <a:t>UND</a:t>
          </a:r>
        </a:p>
      </xdr:txBody>
    </xdr:sp>
    <xdr:clientData/>
  </xdr:oneCellAnchor>
  <xdr:oneCellAnchor>
    <xdr:from>
      <xdr:col>12</xdr:col>
      <xdr:colOff>200905</xdr:colOff>
      <xdr:row>10</xdr:row>
      <xdr:rowOff>144534</xdr:rowOff>
    </xdr:from>
    <xdr:ext cx="533288" cy="311496"/>
    <xdr:sp macro="" textlink="TD!$E$38">
      <xdr:nvSpPr>
        <xdr:cNvPr id="66" name="CuadroTexto 65">
          <a:extLst>
            <a:ext uri="{FF2B5EF4-FFF2-40B4-BE49-F238E27FC236}">
              <a16:creationId xmlns:a16="http://schemas.microsoft.com/office/drawing/2014/main" id="{6CC102D0-B88D-454A-AA2A-3D3F1620E92C}"/>
            </a:ext>
          </a:extLst>
        </xdr:cNvPr>
        <xdr:cNvSpPr txBox="1"/>
      </xdr:nvSpPr>
      <xdr:spPr>
        <a:xfrm>
          <a:off x="9710665" y="1980954"/>
          <a:ext cx="533288" cy="31149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1400" b="1">
              <a:solidFill>
                <a:srgbClr val="4F008C"/>
              </a:solidFill>
              <a:latin typeface="+mn-lt"/>
            </a:rPr>
            <a:t>UND</a:t>
          </a:r>
        </a:p>
      </xdr:txBody>
    </xdr:sp>
    <xdr:clientData/>
  </xdr:oneCellAnchor>
  <xdr:oneCellAnchor>
    <xdr:from>
      <xdr:col>12</xdr:col>
      <xdr:colOff>200905</xdr:colOff>
      <xdr:row>16</xdr:row>
      <xdr:rowOff>129294</xdr:rowOff>
    </xdr:from>
    <xdr:ext cx="533288" cy="311496"/>
    <xdr:sp macro="" textlink="TD!$E$38">
      <xdr:nvSpPr>
        <xdr:cNvPr id="67" name="CuadroTexto 66">
          <a:extLst>
            <a:ext uri="{FF2B5EF4-FFF2-40B4-BE49-F238E27FC236}">
              <a16:creationId xmlns:a16="http://schemas.microsoft.com/office/drawing/2014/main" id="{C760F88B-F395-4E52-A091-701FE3A0F234}"/>
            </a:ext>
          </a:extLst>
        </xdr:cNvPr>
        <xdr:cNvSpPr txBox="1"/>
      </xdr:nvSpPr>
      <xdr:spPr>
        <a:xfrm>
          <a:off x="9710665" y="3062994"/>
          <a:ext cx="533288" cy="31149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1400" b="1">
              <a:solidFill>
                <a:srgbClr val="4F008C"/>
              </a:solidFill>
              <a:latin typeface="+mn-lt"/>
            </a:rPr>
            <a:t>UND</a:t>
          </a:r>
        </a:p>
      </xdr:txBody>
    </xdr:sp>
    <xdr:clientData/>
  </xdr:oneCellAnchor>
  <xdr:oneCellAnchor>
    <xdr:from>
      <xdr:col>12</xdr:col>
      <xdr:colOff>200905</xdr:colOff>
      <xdr:row>22</xdr:row>
      <xdr:rowOff>121674</xdr:rowOff>
    </xdr:from>
    <xdr:ext cx="533288" cy="311496"/>
    <xdr:sp macro="" textlink="TD!$E$38">
      <xdr:nvSpPr>
        <xdr:cNvPr id="68" name="CuadroTexto 67">
          <a:extLst>
            <a:ext uri="{FF2B5EF4-FFF2-40B4-BE49-F238E27FC236}">
              <a16:creationId xmlns:a16="http://schemas.microsoft.com/office/drawing/2014/main" id="{BE0A4473-1F8B-46EC-9718-D7DA83CAC854}"/>
            </a:ext>
          </a:extLst>
        </xdr:cNvPr>
        <xdr:cNvSpPr txBox="1"/>
      </xdr:nvSpPr>
      <xdr:spPr>
        <a:xfrm>
          <a:off x="9710665" y="4152654"/>
          <a:ext cx="533288" cy="31149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1400" b="1">
              <a:solidFill>
                <a:srgbClr val="4F008C"/>
              </a:solidFill>
              <a:latin typeface="+mn-lt"/>
            </a:rPr>
            <a:t>UND</a:t>
          </a:r>
        </a:p>
      </xdr:txBody>
    </xdr:sp>
    <xdr:clientData/>
  </xdr:oneCellAnchor>
  <xdr:twoCellAnchor>
    <xdr:from>
      <xdr:col>13</xdr:col>
      <xdr:colOff>175260</xdr:colOff>
      <xdr:row>1</xdr:row>
      <xdr:rowOff>7620</xdr:rowOff>
    </xdr:from>
    <xdr:to>
      <xdr:col>14</xdr:col>
      <xdr:colOff>15240</xdr:colOff>
      <xdr:row>24</xdr:row>
      <xdr:rowOff>121920</xdr:rowOff>
    </xdr:to>
    <xdr:graphicFrame macro="">
      <xdr:nvGraphicFramePr>
        <xdr:cNvPr id="69" name="Gráfico 68">
          <a:extLst>
            <a:ext uri="{FF2B5EF4-FFF2-40B4-BE49-F238E27FC236}">
              <a16:creationId xmlns:a16="http://schemas.microsoft.com/office/drawing/2014/main" id="{6147605B-79A6-4401-8AB5-855BB49679C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9"/>
        </a:graphicData>
      </a:graphic>
    </xdr:graphicFrame>
    <xdr:clientData/>
  </xdr:twoCellAnchor>
  <xdr:oneCellAnchor>
    <xdr:from>
      <xdr:col>13</xdr:col>
      <xdr:colOff>561701</xdr:colOff>
      <xdr:row>5</xdr:row>
      <xdr:rowOff>125066</xdr:rowOff>
    </xdr:from>
    <xdr:ext cx="233205" cy="575607"/>
    <xdr:sp macro="" textlink="">
      <xdr:nvSpPr>
        <xdr:cNvPr id="70" name="CuadroTexto 69">
          <a:extLst>
            <a:ext uri="{FF2B5EF4-FFF2-40B4-BE49-F238E27FC236}">
              <a16:creationId xmlns:a16="http://schemas.microsoft.com/office/drawing/2014/main" id="{92AD2847-E43B-4C24-9E56-9F5D3FEAC832}"/>
            </a:ext>
          </a:extLst>
        </xdr:cNvPr>
        <xdr:cNvSpPr txBox="1"/>
      </xdr:nvSpPr>
      <xdr:spPr>
        <a:xfrm rot="16200000">
          <a:off x="10692740" y="1218287"/>
          <a:ext cx="575607" cy="23320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ctr">
          <a:spAutoFit/>
        </a:bodyPr>
        <a:lstStyle/>
        <a:p>
          <a:pPr algn="ctr"/>
          <a:r>
            <a:rPr lang="en-US" sz="900" b="1">
              <a:solidFill>
                <a:schemeClr val="tx1">
                  <a:lumMod val="50000"/>
                  <a:lumOff val="50000"/>
                </a:schemeClr>
              </a:solidFill>
              <a:latin typeface="+mn-lt"/>
            </a:rPr>
            <a:t>V.</a:t>
          </a:r>
          <a:r>
            <a:rPr lang="en-US" sz="900" b="1" baseline="0">
              <a:solidFill>
                <a:schemeClr val="tx1">
                  <a:lumMod val="50000"/>
                  <a:lumOff val="50000"/>
                </a:schemeClr>
              </a:solidFill>
              <a:latin typeface="+mn-lt"/>
            </a:rPr>
            <a:t> 2009:</a:t>
          </a:r>
          <a:endParaRPr lang="en-US" sz="900" b="1">
            <a:solidFill>
              <a:schemeClr val="tx1">
                <a:lumMod val="50000"/>
                <a:lumOff val="50000"/>
              </a:schemeClr>
            </a:solidFill>
            <a:latin typeface="+mn-lt"/>
          </a:endParaRPr>
        </a:p>
      </xdr:txBody>
    </xdr:sp>
    <xdr:clientData/>
  </xdr:oneCellAnchor>
  <xdr:oneCellAnchor>
    <xdr:from>
      <xdr:col>13</xdr:col>
      <xdr:colOff>561701</xdr:colOff>
      <xdr:row>11</xdr:row>
      <xdr:rowOff>21377</xdr:rowOff>
    </xdr:from>
    <xdr:ext cx="233205" cy="575607"/>
    <xdr:sp macro="" textlink="">
      <xdr:nvSpPr>
        <xdr:cNvPr id="71" name="CuadroTexto 70">
          <a:extLst>
            <a:ext uri="{FF2B5EF4-FFF2-40B4-BE49-F238E27FC236}">
              <a16:creationId xmlns:a16="http://schemas.microsoft.com/office/drawing/2014/main" id="{BF3F06DC-03FB-4320-B91E-7770D05D2CA4}"/>
            </a:ext>
          </a:extLst>
        </xdr:cNvPr>
        <xdr:cNvSpPr txBox="1"/>
      </xdr:nvSpPr>
      <xdr:spPr>
        <a:xfrm rot="16200000">
          <a:off x="10692740" y="2211878"/>
          <a:ext cx="575607" cy="23320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ctr">
          <a:spAutoFit/>
        </a:bodyPr>
        <a:lstStyle/>
        <a:p>
          <a:pPr algn="ctr"/>
          <a:r>
            <a:rPr lang="en-US" sz="900" b="1">
              <a:solidFill>
                <a:schemeClr val="tx1">
                  <a:lumMod val="50000"/>
                  <a:lumOff val="50000"/>
                </a:schemeClr>
              </a:solidFill>
              <a:latin typeface="+mn-lt"/>
            </a:rPr>
            <a:t>V.</a:t>
          </a:r>
          <a:r>
            <a:rPr lang="en-US" sz="900" b="1" baseline="0">
              <a:solidFill>
                <a:schemeClr val="tx1">
                  <a:lumMod val="50000"/>
                  <a:lumOff val="50000"/>
                </a:schemeClr>
              </a:solidFill>
              <a:latin typeface="+mn-lt"/>
            </a:rPr>
            <a:t> 2010:</a:t>
          </a:r>
          <a:endParaRPr lang="en-US" sz="900" b="1">
            <a:solidFill>
              <a:schemeClr val="tx1">
                <a:lumMod val="50000"/>
                <a:lumOff val="50000"/>
              </a:schemeClr>
            </a:solidFill>
            <a:latin typeface="+mn-lt"/>
          </a:endParaRPr>
        </a:p>
      </xdr:txBody>
    </xdr:sp>
    <xdr:clientData/>
  </xdr:oneCellAnchor>
  <xdr:oneCellAnchor>
    <xdr:from>
      <xdr:col>13</xdr:col>
      <xdr:colOff>561701</xdr:colOff>
      <xdr:row>16</xdr:row>
      <xdr:rowOff>92948</xdr:rowOff>
    </xdr:from>
    <xdr:ext cx="233205" cy="575607"/>
    <xdr:sp macro="" textlink="">
      <xdr:nvSpPr>
        <xdr:cNvPr id="72" name="CuadroTexto 71">
          <a:extLst>
            <a:ext uri="{FF2B5EF4-FFF2-40B4-BE49-F238E27FC236}">
              <a16:creationId xmlns:a16="http://schemas.microsoft.com/office/drawing/2014/main" id="{344037E2-C73A-41E3-9D72-5A7F5057563D}"/>
            </a:ext>
          </a:extLst>
        </xdr:cNvPr>
        <xdr:cNvSpPr txBox="1"/>
      </xdr:nvSpPr>
      <xdr:spPr>
        <a:xfrm rot="16200000">
          <a:off x="10692740" y="3197849"/>
          <a:ext cx="575607" cy="23320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ctr">
          <a:spAutoFit/>
        </a:bodyPr>
        <a:lstStyle/>
        <a:p>
          <a:pPr algn="ctr"/>
          <a:r>
            <a:rPr lang="en-US" sz="900" b="1">
              <a:solidFill>
                <a:schemeClr val="tx1">
                  <a:lumMod val="50000"/>
                  <a:lumOff val="50000"/>
                </a:schemeClr>
              </a:solidFill>
              <a:latin typeface="+mn-lt"/>
            </a:rPr>
            <a:t>V.</a:t>
          </a:r>
          <a:r>
            <a:rPr lang="en-US" sz="900" b="1" baseline="0">
              <a:solidFill>
                <a:schemeClr val="tx1">
                  <a:lumMod val="50000"/>
                  <a:lumOff val="50000"/>
                </a:schemeClr>
              </a:solidFill>
              <a:latin typeface="+mn-lt"/>
            </a:rPr>
            <a:t> 2011:</a:t>
          </a:r>
          <a:endParaRPr lang="en-US" sz="900" b="1">
            <a:solidFill>
              <a:schemeClr val="tx1">
                <a:lumMod val="50000"/>
                <a:lumOff val="50000"/>
              </a:schemeClr>
            </a:solidFill>
            <a:latin typeface="+mn-lt"/>
          </a:endParaRPr>
        </a:p>
      </xdr:txBody>
    </xdr:sp>
    <xdr:clientData/>
  </xdr:oneCellAnchor>
  <xdr:oneCellAnchor>
    <xdr:from>
      <xdr:col>13</xdr:col>
      <xdr:colOff>561701</xdr:colOff>
      <xdr:row>21</xdr:row>
      <xdr:rowOff>172136</xdr:rowOff>
    </xdr:from>
    <xdr:ext cx="233205" cy="575607"/>
    <xdr:sp macro="" textlink="">
      <xdr:nvSpPr>
        <xdr:cNvPr id="73" name="CuadroTexto 72">
          <a:extLst>
            <a:ext uri="{FF2B5EF4-FFF2-40B4-BE49-F238E27FC236}">
              <a16:creationId xmlns:a16="http://schemas.microsoft.com/office/drawing/2014/main" id="{A297297D-45A8-4DC1-BB0F-6C032E826A40}"/>
            </a:ext>
          </a:extLst>
        </xdr:cNvPr>
        <xdr:cNvSpPr txBox="1"/>
      </xdr:nvSpPr>
      <xdr:spPr>
        <a:xfrm rot="16200000">
          <a:off x="10692740" y="4191437"/>
          <a:ext cx="575607" cy="23320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ctr">
          <a:spAutoFit/>
        </a:bodyPr>
        <a:lstStyle/>
        <a:p>
          <a:pPr algn="ctr"/>
          <a:r>
            <a:rPr lang="en-US" sz="900" b="1">
              <a:solidFill>
                <a:schemeClr val="tx1">
                  <a:lumMod val="50000"/>
                  <a:lumOff val="50000"/>
                </a:schemeClr>
              </a:solidFill>
              <a:latin typeface="+mn-lt"/>
            </a:rPr>
            <a:t>V.</a:t>
          </a:r>
          <a:r>
            <a:rPr lang="en-US" sz="900" b="1" baseline="0">
              <a:solidFill>
                <a:schemeClr val="tx1">
                  <a:lumMod val="50000"/>
                  <a:lumOff val="50000"/>
                </a:schemeClr>
              </a:solidFill>
              <a:latin typeface="+mn-lt"/>
            </a:rPr>
            <a:t> 2012:</a:t>
          </a:r>
          <a:endParaRPr lang="en-US" sz="900" b="1">
            <a:solidFill>
              <a:schemeClr val="tx1">
                <a:lumMod val="50000"/>
                <a:lumOff val="50000"/>
              </a:schemeClr>
            </a:solidFill>
            <a:latin typeface="+mn-lt"/>
          </a:endParaRPr>
        </a:p>
      </xdr:txBody>
    </xdr:sp>
    <xdr:clientData/>
  </xdr:oneCellAnchor>
  <xdr:oneCellAnchor>
    <xdr:from>
      <xdr:col>13</xdr:col>
      <xdr:colOff>561700</xdr:colOff>
      <xdr:row>2</xdr:row>
      <xdr:rowOff>5596</xdr:rowOff>
    </xdr:from>
    <xdr:ext cx="233205" cy="939168"/>
    <xdr:sp macro="" textlink="TD!$E$21">
      <xdr:nvSpPr>
        <xdr:cNvPr id="74" name="CuadroTexto 73">
          <a:extLst>
            <a:ext uri="{FF2B5EF4-FFF2-40B4-BE49-F238E27FC236}">
              <a16:creationId xmlns:a16="http://schemas.microsoft.com/office/drawing/2014/main" id="{0CA5D8E2-F830-4F74-936E-85D9AAEC6E74}"/>
            </a:ext>
          </a:extLst>
        </xdr:cNvPr>
        <xdr:cNvSpPr txBox="1"/>
      </xdr:nvSpPr>
      <xdr:spPr>
        <a:xfrm rot="16200000">
          <a:off x="10510959" y="731957"/>
          <a:ext cx="939168" cy="23320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ctr">
          <a:spAutoFit/>
        </a:bodyPr>
        <a:lstStyle/>
        <a:p>
          <a:pPr marL="0" indent="0" algn="ctr"/>
          <a:fld id="{98394D2A-AFC4-4F46-8C1F-E77F5E4B21AC}" type="TxLink">
            <a:rPr lang="en-US" sz="900" b="1">
              <a:solidFill>
                <a:schemeClr val="tx1">
                  <a:lumMod val="50000"/>
                  <a:lumOff val="50000"/>
                </a:schemeClr>
              </a:solidFill>
              <a:latin typeface="+mn-lt"/>
              <a:ea typeface="+mn-ea"/>
              <a:cs typeface="+mn-cs"/>
            </a:rPr>
            <a:pPr marL="0" indent="0" algn="ctr"/>
            <a:t> $ 457,402 </a:t>
          </a:fld>
          <a:endParaRPr lang="en-US" sz="900" b="1">
            <a:solidFill>
              <a:schemeClr val="tx1">
                <a:lumMod val="50000"/>
                <a:lumOff val="50000"/>
              </a:schemeClr>
            </a:solidFill>
            <a:latin typeface="+mn-lt"/>
            <a:ea typeface="+mn-ea"/>
            <a:cs typeface="+mn-cs"/>
          </a:endParaRPr>
        </a:p>
      </xdr:txBody>
    </xdr:sp>
    <xdr:clientData/>
  </xdr:oneCellAnchor>
  <xdr:oneCellAnchor>
    <xdr:from>
      <xdr:col>13</xdr:col>
      <xdr:colOff>561700</xdr:colOff>
      <xdr:row>7</xdr:row>
      <xdr:rowOff>162915</xdr:rowOff>
    </xdr:from>
    <xdr:ext cx="233205" cy="792460"/>
    <xdr:sp macro="" textlink="TD!E22">
      <xdr:nvSpPr>
        <xdr:cNvPr id="75" name="CuadroTexto 74">
          <a:extLst>
            <a:ext uri="{FF2B5EF4-FFF2-40B4-BE49-F238E27FC236}">
              <a16:creationId xmlns:a16="http://schemas.microsoft.com/office/drawing/2014/main" id="{82987A28-7A5C-4651-98CA-7CB759816DD8}"/>
            </a:ext>
          </a:extLst>
        </xdr:cNvPr>
        <xdr:cNvSpPr txBox="1"/>
      </xdr:nvSpPr>
      <xdr:spPr>
        <a:xfrm rot="16200000">
          <a:off x="10584313" y="1730322"/>
          <a:ext cx="792460" cy="23320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ctr">
          <a:spAutoFit/>
        </a:bodyPr>
        <a:lstStyle/>
        <a:p>
          <a:pPr marL="0" indent="0" algn="ctr"/>
          <a:fld id="{5AB59CBB-5838-480A-A01B-4A3D8991BBEA}" type="TxLink">
            <a:rPr lang="en-US" sz="900" b="1">
              <a:solidFill>
                <a:schemeClr val="tx1">
                  <a:lumMod val="50000"/>
                  <a:lumOff val="50000"/>
                </a:schemeClr>
              </a:solidFill>
              <a:latin typeface="+mn-lt"/>
              <a:ea typeface="+mn-ea"/>
              <a:cs typeface="+mn-cs"/>
            </a:rPr>
            <a:pPr marL="0" indent="0" algn="ctr"/>
            <a:t> $ 634,019 </a:t>
          </a:fld>
          <a:endParaRPr lang="en-US" sz="900" b="1">
            <a:solidFill>
              <a:schemeClr val="tx1">
                <a:lumMod val="50000"/>
                <a:lumOff val="50000"/>
              </a:schemeClr>
            </a:solidFill>
            <a:latin typeface="+mn-lt"/>
            <a:ea typeface="+mn-ea"/>
            <a:cs typeface="+mn-cs"/>
          </a:endParaRPr>
        </a:p>
      </xdr:txBody>
    </xdr:sp>
    <xdr:clientData/>
  </xdr:oneCellAnchor>
  <xdr:oneCellAnchor>
    <xdr:from>
      <xdr:col>13</xdr:col>
      <xdr:colOff>561700</xdr:colOff>
      <xdr:row>13</xdr:row>
      <xdr:rowOff>43986</xdr:rowOff>
    </xdr:from>
    <xdr:ext cx="233205" cy="792460"/>
    <xdr:sp macro="" textlink="TD!E23">
      <xdr:nvSpPr>
        <xdr:cNvPr id="76" name="CuadroTexto 75">
          <a:extLst>
            <a:ext uri="{FF2B5EF4-FFF2-40B4-BE49-F238E27FC236}">
              <a16:creationId xmlns:a16="http://schemas.microsoft.com/office/drawing/2014/main" id="{8690C0BB-C50E-470F-A217-ECFB7D4BB1B8}"/>
            </a:ext>
          </a:extLst>
        </xdr:cNvPr>
        <xdr:cNvSpPr txBox="1"/>
      </xdr:nvSpPr>
      <xdr:spPr>
        <a:xfrm rot="16200000">
          <a:off x="10584313" y="2708673"/>
          <a:ext cx="792460" cy="23320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ctr">
          <a:spAutoFit/>
        </a:bodyPr>
        <a:lstStyle/>
        <a:p>
          <a:pPr marL="0" indent="0" algn="ctr"/>
          <a:fld id="{D566C029-80FC-4C8F-82DE-A3C0421DD229}" type="TxLink">
            <a:rPr lang="en-US" sz="900" b="1">
              <a:solidFill>
                <a:schemeClr val="tx1">
                  <a:lumMod val="50000"/>
                  <a:lumOff val="50000"/>
                </a:schemeClr>
              </a:solidFill>
              <a:latin typeface="+mn-lt"/>
              <a:ea typeface="+mn-ea"/>
              <a:cs typeface="+mn-cs"/>
            </a:rPr>
            <a:pPr marL="0" indent="0" algn="ctr"/>
            <a:t> $ 489,542 </a:t>
          </a:fld>
          <a:endParaRPr lang="en-US" sz="900" b="1">
            <a:solidFill>
              <a:schemeClr val="tx1">
                <a:lumMod val="50000"/>
                <a:lumOff val="50000"/>
              </a:schemeClr>
            </a:solidFill>
            <a:latin typeface="+mn-lt"/>
            <a:ea typeface="+mn-ea"/>
            <a:cs typeface="+mn-cs"/>
          </a:endParaRPr>
        </a:p>
      </xdr:txBody>
    </xdr:sp>
    <xdr:clientData/>
  </xdr:oneCellAnchor>
  <xdr:oneCellAnchor>
    <xdr:from>
      <xdr:col>13</xdr:col>
      <xdr:colOff>561700</xdr:colOff>
      <xdr:row>18</xdr:row>
      <xdr:rowOff>123177</xdr:rowOff>
    </xdr:from>
    <xdr:ext cx="233205" cy="792460"/>
    <xdr:sp macro="" textlink="TD!E24">
      <xdr:nvSpPr>
        <xdr:cNvPr id="77" name="CuadroTexto 76">
          <a:extLst>
            <a:ext uri="{FF2B5EF4-FFF2-40B4-BE49-F238E27FC236}">
              <a16:creationId xmlns:a16="http://schemas.microsoft.com/office/drawing/2014/main" id="{48098134-AE1E-45A5-8447-B207EAC2DF27}"/>
            </a:ext>
          </a:extLst>
        </xdr:cNvPr>
        <xdr:cNvSpPr txBox="1"/>
      </xdr:nvSpPr>
      <xdr:spPr>
        <a:xfrm rot="16200000">
          <a:off x="10584313" y="3702264"/>
          <a:ext cx="792460" cy="23320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ctr">
          <a:spAutoFit/>
        </a:bodyPr>
        <a:lstStyle/>
        <a:p>
          <a:pPr marL="0" indent="0" algn="ctr"/>
          <a:fld id="{74E501E1-2523-48A9-B1BC-AF8850B8E0E8}" type="TxLink">
            <a:rPr lang="en-US" sz="900" b="1">
              <a:solidFill>
                <a:schemeClr val="tx1">
                  <a:lumMod val="50000"/>
                  <a:lumOff val="50000"/>
                </a:schemeClr>
              </a:solidFill>
              <a:latin typeface="+mn-lt"/>
              <a:ea typeface="+mn-ea"/>
              <a:cs typeface="+mn-cs"/>
            </a:rPr>
            <a:pPr marL="0" indent="0" algn="ctr"/>
            <a:t> $ 423,830 </a:t>
          </a:fld>
          <a:endParaRPr lang="en-US" sz="900" b="1">
            <a:solidFill>
              <a:schemeClr val="tx1">
                <a:lumMod val="50000"/>
                <a:lumOff val="50000"/>
              </a:schemeClr>
            </a:solidFill>
            <a:latin typeface="+mn-lt"/>
            <a:ea typeface="+mn-ea"/>
            <a:cs typeface="+mn-cs"/>
          </a:endParaRPr>
        </a:p>
      </xdr:txBody>
    </xdr:sp>
    <xdr:clientData/>
  </xdr:oneCellAnchor>
  <xdr:twoCellAnchor>
    <xdr:from>
      <xdr:col>14</xdr:col>
      <xdr:colOff>91440</xdr:colOff>
      <xdr:row>2</xdr:row>
      <xdr:rowOff>33170</xdr:rowOff>
    </xdr:from>
    <xdr:to>
      <xdr:col>18</xdr:col>
      <xdr:colOff>87630</xdr:colOff>
      <xdr:row>35</xdr:row>
      <xdr:rowOff>170330</xdr:rowOff>
    </xdr:to>
    <xdr:sp macro="" textlink="">
      <xdr:nvSpPr>
        <xdr:cNvPr id="79" name="Rectángulo: esquinas redondeadas 78">
          <a:extLst>
            <a:ext uri="{FF2B5EF4-FFF2-40B4-BE49-F238E27FC236}">
              <a16:creationId xmlns:a16="http://schemas.microsoft.com/office/drawing/2014/main" id="{451A96F1-5F5F-4538-843C-0AF30D83F4FA}"/>
            </a:ext>
          </a:extLst>
        </xdr:cNvPr>
        <xdr:cNvSpPr/>
      </xdr:nvSpPr>
      <xdr:spPr>
        <a:xfrm>
          <a:off x="11135958" y="400723"/>
          <a:ext cx="3151766" cy="6053866"/>
        </a:xfrm>
        <a:prstGeom prst="roundRect">
          <a:avLst/>
        </a:prstGeom>
        <a:solidFill>
          <a:sysClr val="window" lastClr="FFFFFF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3</xdr:col>
      <xdr:colOff>57150</xdr:colOff>
      <xdr:row>26</xdr:row>
      <xdr:rowOff>83820</xdr:rowOff>
    </xdr:from>
    <xdr:to>
      <xdr:col>14</xdr:col>
      <xdr:colOff>38100</xdr:colOff>
      <xdr:row>36</xdr:row>
      <xdr:rowOff>7620</xdr:rowOff>
    </xdr:to>
    <xdr:sp macro="" textlink="">
      <xdr:nvSpPr>
        <xdr:cNvPr id="80" name="Rectángulo: esquinas redondeadas 79">
          <a:extLst>
            <a:ext uri="{FF2B5EF4-FFF2-40B4-BE49-F238E27FC236}">
              <a16:creationId xmlns:a16="http://schemas.microsoft.com/office/drawing/2014/main" id="{EBF9DC0B-8052-48A0-9295-4C75DF4E3C9D}"/>
            </a:ext>
          </a:extLst>
        </xdr:cNvPr>
        <xdr:cNvSpPr/>
      </xdr:nvSpPr>
      <xdr:spPr>
        <a:xfrm>
          <a:off x="2434590" y="4846320"/>
          <a:ext cx="8698230" cy="1752600"/>
        </a:xfrm>
        <a:prstGeom prst="roundRect">
          <a:avLst/>
        </a:prstGeom>
        <a:solidFill>
          <a:sysClr val="window" lastClr="FFFFFF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12</xdr:col>
      <xdr:colOff>553120</xdr:colOff>
      <xdr:row>2</xdr:row>
      <xdr:rowOff>129089</xdr:rowOff>
    </xdr:from>
    <xdr:to>
      <xdr:col>18</xdr:col>
      <xdr:colOff>118240</xdr:colOff>
      <xdr:row>36</xdr:row>
      <xdr:rowOff>34755</xdr:rowOff>
    </xdr:to>
    <mc:AlternateContent xmlns:mc="http://schemas.openxmlformats.org/markup-compatibility/2006">
      <mc:Choice xmlns:cx4="http://schemas.microsoft.com/office/drawing/2016/5/10/chartex" Requires="cx4">
        <xdr:graphicFrame macro="">
          <xdr:nvGraphicFramePr>
            <xdr:cNvPr id="81" name="Gráfico 80">
              <a:extLst>
                <a:ext uri="{FF2B5EF4-FFF2-40B4-BE49-F238E27FC236}">
                  <a16:creationId xmlns:a16="http://schemas.microsoft.com/office/drawing/2014/main" id="{7ABD6DE5-428C-45FA-B906-537E81D49AEE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20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9697120" y="519614"/>
              <a:ext cx="4137120" cy="6382666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  <xdr:oneCellAnchor>
    <xdr:from>
      <xdr:col>16</xdr:col>
      <xdr:colOff>160020</xdr:colOff>
      <xdr:row>26</xdr:row>
      <xdr:rowOff>68580</xdr:rowOff>
    </xdr:from>
    <xdr:ext cx="645241" cy="233205"/>
    <xdr:sp macro="" textlink="">
      <xdr:nvSpPr>
        <xdr:cNvPr id="82" name="CuadroTexto 81">
          <a:extLst>
            <a:ext uri="{FF2B5EF4-FFF2-40B4-BE49-F238E27FC236}">
              <a16:creationId xmlns:a16="http://schemas.microsoft.com/office/drawing/2014/main" id="{C48B7981-7C4D-410E-ACBA-C9749ED177A4}"/>
            </a:ext>
          </a:extLst>
        </xdr:cNvPr>
        <xdr:cNvSpPr txBox="1"/>
      </xdr:nvSpPr>
      <xdr:spPr>
        <a:xfrm>
          <a:off x="12839700" y="4831080"/>
          <a:ext cx="645241" cy="23320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900" b="0">
              <a:solidFill>
                <a:srgbClr val="FF375E"/>
              </a:solidFill>
              <a:latin typeface="+mn-lt"/>
            </a:rPr>
            <a:t>Argentina</a:t>
          </a:r>
        </a:p>
      </xdr:txBody>
    </xdr:sp>
    <xdr:clientData/>
  </xdr:oneCellAnchor>
  <xdr:oneCellAnchor>
    <xdr:from>
      <xdr:col>16</xdr:col>
      <xdr:colOff>160020</xdr:colOff>
      <xdr:row>27</xdr:row>
      <xdr:rowOff>38100</xdr:rowOff>
    </xdr:from>
    <xdr:ext cx="495136" cy="233205"/>
    <xdr:sp macro="" textlink="">
      <xdr:nvSpPr>
        <xdr:cNvPr id="83" name="CuadroTexto 82">
          <a:extLst>
            <a:ext uri="{FF2B5EF4-FFF2-40B4-BE49-F238E27FC236}">
              <a16:creationId xmlns:a16="http://schemas.microsoft.com/office/drawing/2014/main" id="{677C7F33-6159-4BC8-ACED-38862F697D1F}"/>
            </a:ext>
          </a:extLst>
        </xdr:cNvPr>
        <xdr:cNvSpPr txBox="1"/>
      </xdr:nvSpPr>
      <xdr:spPr>
        <a:xfrm>
          <a:off x="12839700" y="4983480"/>
          <a:ext cx="495136" cy="23320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900" b="0">
              <a:solidFill>
                <a:srgbClr val="FF375E"/>
              </a:solidFill>
              <a:latin typeface="+mn-lt"/>
            </a:rPr>
            <a:t>Bolivia</a:t>
          </a:r>
        </a:p>
      </xdr:txBody>
    </xdr:sp>
    <xdr:clientData/>
  </xdr:oneCellAnchor>
  <xdr:oneCellAnchor>
    <xdr:from>
      <xdr:col>16</xdr:col>
      <xdr:colOff>160020</xdr:colOff>
      <xdr:row>28</xdr:row>
      <xdr:rowOff>7620</xdr:rowOff>
    </xdr:from>
    <xdr:ext cx="417294" cy="233205"/>
    <xdr:sp macro="" textlink="">
      <xdr:nvSpPr>
        <xdr:cNvPr id="84" name="CuadroTexto 83">
          <a:extLst>
            <a:ext uri="{FF2B5EF4-FFF2-40B4-BE49-F238E27FC236}">
              <a16:creationId xmlns:a16="http://schemas.microsoft.com/office/drawing/2014/main" id="{C2D75719-6AD3-4A57-AFB3-CDB1AAD83289}"/>
            </a:ext>
          </a:extLst>
        </xdr:cNvPr>
        <xdr:cNvSpPr txBox="1"/>
      </xdr:nvSpPr>
      <xdr:spPr>
        <a:xfrm>
          <a:off x="12839700" y="5135880"/>
          <a:ext cx="417294" cy="23320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900" b="0">
              <a:solidFill>
                <a:srgbClr val="FF375E"/>
              </a:solidFill>
              <a:latin typeface="+mn-lt"/>
            </a:rPr>
            <a:t>Chile</a:t>
          </a:r>
        </a:p>
      </xdr:txBody>
    </xdr:sp>
    <xdr:clientData/>
  </xdr:oneCellAnchor>
  <xdr:oneCellAnchor>
    <xdr:from>
      <xdr:col>16</xdr:col>
      <xdr:colOff>160020</xdr:colOff>
      <xdr:row>28</xdr:row>
      <xdr:rowOff>160020</xdr:rowOff>
    </xdr:from>
    <xdr:ext cx="629018" cy="233205"/>
    <xdr:sp macro="" textlink="">
      <xdr:nvSpPr>
        <xdr:cNvPr id="85" name="CuadroTexto 84">
          <a:extLst>
            <a:ext uri="{FF2B5EF4-FFF2-40B4-BE49-F238E27FC236}">
              <a16:creationId xmlns:a16="http://schemas.microsoft.com/office/drawing/2014/main" id="{C71906E1-D28A-4712-9968-D9866C5E36CC}"/>
            </a:ext>
          </a:extLst>
        </xdr:cNvPr>
        <xdr:cNvSpPr txBox="1"/>
      </xdr:nvSpPr>
      <xdr:spPr>
        <a:xfrm>
          <a:off x="12839700" y="5288280"/>
          <a:ext cx="629018" cy="23320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900" b="0">
              <a:solidFill>
                <a:srgbClr val="FF375E"/>
              </a:solidFill>
              <a:latin typeface="+mn-lt"/>
            </a:rPr>
            <a:t>Colombia</a:t>
          </a:r>
        </a:p>
      </xdr:txBody>
    </xdr:sp>
    <xdr:clientData/>
  </xdr:oneCellAnchor>
  <xdr:oneCellAnchor>
    <xdr:from>
      <xdr:col>16</xdr:col>
      <xdr:colOff>160020</xdr:colOff>
      <xdr:row>29</xdr:row>
      <xdr:rowOff>129540</xdr:rowOff>
    </xdr:from>
    <xdr:ext cx="567528" cy="233205"/>
    <xdr:sp macro="" textlink="">
      <xdr:nvSpPr>
        <xdr:cNvPr id="86" name="CuadroTexto 85">
          <a:extLst>
            <a:ext uri="{FF2B5EF4-FFF2-40B4-BE49-F238E27FC236}">
              <a16:creationId xmlns:a16="http://schemas.microsoft.com/office/drawing/2014/main" id="{4A79E270-8CA7-4ED4-8820-77862F4B2D9F}"/>
            </a:ext>
          </a:extLst>
        </xdr:cNvPr>
        <xdr:cNvSpPr txBox="1"/>
      </xdr:nvSpPr>
      <xdr:spPr>
        <a:xfrm>
          <a:off x="12839700" y="5440680"/>
          <a:ext cx="567528" cy="23320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900" b="0">
              <a:solidFill>
                <a:srgbClr val="FF375E"/>
              </a:solidFill>
              <a:latin typeface="+mn-lt"/>
            </a:rPr>
            <a:t>Ecuador</a:t>
          </a:r>
        </a:p>
      </xdr:txBody>
    </xdr:sp>
    <xdr:clientData/>
  </xdr:oneCellAnchor>
  <xdr:oneCellAnchor>
    <xdr:from>
      <xdr:col>16</xdr:col>
      <xdr:colOff>160020</xdr:colOff>
      <xdr:row>30</xdr:row>
      <xdr:rowOff>99060</xdr:rowOff>
    </xdr:from>
    <xdr:ext cx="617605" cy="233205"/>
    <xdr:sp macro="" textlink="">
      <xdr:nvSpPr>
        <xdr:cNvPr id="87" name="CuadroTexto 86">
          <a:extLst>
            <a:ext uri="{FF2B5EF4-FFF2-40B4-BE49-F238E27FC236}">
              <a16:creationId xmlns:a16="http://schemas.microsoft.com/office/drawing/2014/main" id="{3D51E7D6-6C83-4EAB-A9F1-52D911C2485B}"/>
            </a:ext>
          </a:extLst>
        </xdr:cNvPr>
        <xdr:cNvSpPr txBox="1"/>
      </xdr:nvSpPr>
      <xdr:spPr>
        <a:xfrm>
          <a:off x="12839700" y="5593080"/>
          <a:ext cx="617605" cy="23320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900" b="0">
              <a:solidFill>
                <a:srgbClr val="FF375E"/>
              </a:solidFill>
              <a:latin typeface="+mn-lt"/>
            </a:rPr>
            <a:t>Paraguay</a:t>
          </a:r>
        </a:p>
      </xdr:txBody>
    </xdr:sp>
    <xdr:clientData/>
  </xdr:oneCellAnchor>
  <xdr:oneCellAnchor>
    <xdr:from>
      <xdr:col>16</xdr:col>
      <xdr:colOff>160020</xdr:colOff>
      <xdr:row>31</xdr:row>
      <xdr:rowOff>68580</xdr:rowOff>
    </xdr:from>
    <xdr:ext cx="402674" cy="233205"/>
    <xdr:sp macro="" textlink="">
      <xdr:nvSpPr>
        <xdr:cNvPr id="88" name="CuadroTexto 87">
          <a:extLst>
            <a:ext uri="{FF2B5EF4-FFF2-40B4-BE49-F238E27FC236}">
              <a16:creationId xmlns:a16="http://schemas.microsoft.com/office/drawing/2014/main" id="{E7950D47-013A-48EC-AE14-2E6643B80C19}"/>
            </a:ext>
          </a:extLst>
        </xdr:cNvPr>
        <xdr:cNvSpPr txBox="1"/>
      </xdr:nvSpPr>
      <xdr:spPr>
        <a:xfrm>
          <a:off x="12839700" y="5745480"/>
          <a:ext cx="402674" cy="23320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900" b="0">
              <a:solidFill>
                <a:srgbClr val="FF375E"/>
              </a:solidFill>
              <a:latin typeface="+mn-lt"/>
            </a:rPr>
            <a:t>Perù</a:t>
          </a:r>
        </a:p>
      </xdr:txBody>
    </xdr:sp>
    <xdr:clientData/>
  </xdr:oneCellAnchor>
  <xdr:oneCellAnchor>
    <xdr:from>
      <xdr:col>16</xdr:col>
      <xdr:colOff>701040</xdr:colOff>
      <xdr:row>26</xdr:row>
      <xdr:rowOff>60960</xdr:rowOff>
    </xdr:from>
    <xdr:ext cx="860235" cy="248851"/>
    <xdr:sp macro="" textlink="TD!$E$47">
      <xdr:nvSpPr>
        <xdr:cNvPr id="89" name="CuadroTexto 88">
          <a:extLst>
            <a:ext uri="{FF2B5EF4-FFF2-40B4-BE49-F238E27FC236}">
              <a16:creationId xmlns:a16="http://schemas.microsoft.com/office/drawing/2014/main" id="{2BAD018B-982A-40C8-91FC-5FDF319A51BD}"/>
            </a:ext>
          </a:extLst>
        </xdr:cNvPr>
        <xdr:cNvSpPr txBox="1"/>
      </xdr:nvSpPr>
      <xdr:spPr>
        <a:xfrm>
          <a:off x="13380720" y="4823460"/>
          <a:ext cx="860235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pPr marL="0" indent="0"/>
          <a:fld id="{E703CC32-EB5B-49DA-93F8-2BE8957F4AFB}" type="TxLink">
            <a:rPr lang="en-US" sz="1000" b="1">
              <a:solidFill>
                <a:srgbClr val="4F008C"/>
              </a:solidFill>
              <a:latin typeface="+mn-lt"/>
              <a:ea typeface="+mn-ea"/>
              <a:cs typeface="+mn-cs"/>
            </a:rPr>
            <a:pPr marL="0" indent="0"/>
            <a:t> $ 225,552 </a:t>
          </a:fld>
          <a:endParaRPr lang="en-US" sz="1000" b="1">
            <a:solidFill>
              <a:srgbClr val="4F008C"/>
            </a:solidFill>
            <a:latin typeface="+mn-lt"/>
            <a:ea typeface="+mn-ea"/>
            <a:cs typeface="+mn-cs"/>
          </a:endParaRPr>
        </a:p>
      </xdr:txBody>
    </xdr:sp>
    <xdr:clientData/>
  </xdr:oneCellAnchor>
  <xdr:oneCellAnchor>
    <xdr:from>
      <xdr:col>16</xdr:col>
      <xdr:colOff>701040</xdr:colOff>
      <xdr:row>27</xdr:row>
      <xdr:rowOff>30480</xdr:rowOff>
    </xdr:from>
    <xdr:ext cx="860235" cy="248851"/>
    <xdr:sp macro="" textlink="TD!$E$48">
      <xdr:nvSpPr>
        <xdr:cNvPr id="90" name="CuadroTexto 89">
          <a:extLst>
            <a:ext uri="{FF2B5EF4-FFF2-40B4-BE49-F238E27FC236}">
              <a16:creationId xmlns:a16="http://schemas.microsoft.com/office/drawing/2014/main" id="{7ECEB336-2C97-4F0F-AFA4-20B8FF3064A0}"/>
            </a:ext>
          </a:extLst>
        </xdr:cNvPr>
        <xdr:cNvSpPr txBox="1"/>
      </xdr:nvSpPr>
      <xdr:spPr>
        <a:xfrm>
          <a:off x="13380720" y="4975860"/>
          <a:ext cx="860235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pPr marL="0" indent="0"/>
          <a:fld id="{3481A3FA-505F-4F89-971A-9052B09E9838}" type="TxLink">
            <a:rPr lang="en-US" sz="1000" b="1">
              <a:solidFill>
                <a:srgbClr val="4F008C"/>
              </a:solidFill>
              <a:latin typeface="+mn-lt"/>
              <a:ea typeface="+mn-ea"/>
              <a:cs typeface="+mn-cs"/>
            </a:rPr>
            <a:pPr marL="0" indent="0"/>
            <a:t> $ 684,282 </a:t>
          </a:fld>
          <a:endParaRPr lang="en-US" sz="1000" b="1">
            <a:solidFill>
              <a:srgbClr val="4F008C"/>
            </a:solidFill>
            <a:latin typeface="+mn-lt"/>
            <a:ea typeface="+mn-ea"/>
            <a:cs typeface="+mn-cs"/>
          </a:endParaRPr>
        </a:p>
      </xdr:txBody>
    </xdr:sp>
    <xdr:clientData/>
  </xdr:oneCellAnchor>
  <xdr:oneCellAnchor>
    <xdr:from>
      <xdr:col>16</xdr:col>
      <xdr:colOff>701040</xdr:colOff>
      <xdr:row>28</xdr:row>
      <xdr:rowOff>0</xdr:rowOff>
    </xdr:from>
    <xdr:ext cx="860235" cy="248851"/>
    <xdr:sp macro="" textlink="TD!$E$49">
      <xdr:nvSpPr>
        <xdr:cNvPr id="91" name="CuadroTexto 90">
          <a:extLst>
            <a:ext uri="{FF2B5EF4-FFF2-40B4-BE49-F238E27FC236}">
              <a16:creationId xmlns:a16="http://schemas.microsoft.com/office/drawing/2014/main" id="{4ABAF2E2-DD30-47C0-82DC-CD014BC9F449}"/>
            </a:ext>
          </a:extLst>
        </xdr:cNvPr>
        <xdr:cNvSpPr txBox="1"/>
      </xdr:nvSpPr>
      <xdr:spPr>
        <a:xfrm>
          <a:off x="13380720" y="5128260"/>
          <a:ext cx="860235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pPr marL="0" indent="0"/>
          <a:fld id="{0F90B6AC-5F8F-40C8-9B55-765371B623E6}" type="TxLink">
            <a:rPr lang="en-US" sz="1000" b="1">
              <a:solidFill>
                <a:srgbClr val="4F008C"/>
              </a:solidFill>
              <a:latin typeface="+mn-lt"/>
              <a:ea typeface="+mn-ea"/>
              <a:cs typeface="+mn-cs"/>
            </a:rPr>
            <a:pPr marL="0" indent="0"/>
            <a:t> $ 245,224 </a:t>
          </a:fld>
          <a:endParaRPr lang="en-US" sz="1000" b="1">
            <a:solidFill>
              <a:srgbClr val="4F008C"/>
            </a:solidFill>
            <a:latin typeface="+mn-lt"/>
            <a:ea typeface="+mn-ea"/>
            <a:cs typeface="+mn-cs"/>
          </a:endParaRPr>
        </a:p>
      </xdr:txBody>
    </xdr:sp>
    <xdr:clientData/>
  </xdr:oneCellAnchor>
  <xdr:oneCellAnchor>
    <xdr:from>
      <xdr:col>16</xdr:col>
      <xdr:colOff>701040</xdr:colOff>
      <xdr:row>28</xdr:row>
      <xdr:rowOff>152400</xdr:rowOff>
    </xdr:from>
    <xdr:ext cx="860235" cy="248851"/>
    <xdr:sp macro="" textlink="TD!$E$50">
      <xdr:nvSpPr>
        <xdr:cNvPr id="92" name="CuadroTexto 91">
          <a:extLst>
            <a:ext uri="{FF2B5EF4-FFF2-40B4-BE49-F238E27FC236}">
              <a16:creationId xmlns:a16="http://schemas.microsoft.com/office/drawing/2014/main" id="{A3DC152B-954D-43E7-A079-7E39DD08AF2D}"/>
            </a:ext>
          </a:extLst>
        </xdr:cNvPr>
        <xdr:cNvSpPr txBox="1"/>
      </xdr:nvSpPr>
      <xdr:spPr>
        <a:xfrm>
          <a:off x="13380720" y="5280660"/>
          <a:ext cx="860235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pPr marL="0" indent="0"/>
          <a:fld id="{75B92AAF-2D54-4672-9DD7-3ABBE67B4A37}" type="TxLink">
            <a:rPr lang="en-US" sz="1000" b="1">
              <a:solidFill>
                <a:srgbClr val="4F008C"/>
              </a:solidFill>
              <a:latin typeface="+mn-lt"/>
              <a:ea typeface="+mn-ea"/>
              <a:cs typeface="+mn-cs"/>
            </a:rPr>
            <a:pPr marL="0" indent="0"/>
            <a:t> $ 322,858 </a:t>
          </a:fld>
          <a:endParaRPr lang="en-US" sz="1000" b="1">
            <a:solidFill>
              <a:srgbClr val="4F008C"/>
            </a:solidFill>
            <a:latin typeface="+mn-lt"/>
            <a:ea typeface="+mn-ea"/>
            <a:cs typeface="+mn-cs"/>
          </a:endParaRPr>
        </a:p>
      </xdr:txBody>
    </xdr:sp>
    <xdr:clientData/>
  </xdr:oneCellAnchor>
  <xdr:oneCellAnchor>
    <xdr:from>
      <xdr:col>16</xdr:col>
      <xdr:colOff>701040</xdr:colOff>
      <xdr:row>29</xdr:row>
      <xdr:rowOff>121920</xdr:rowOff>
    </xdr:from>
    <xdr:ext cx="760978" cy="248851"/>
    <xdr:sp macro="" textlink="TD!$E$51">
      <xdr:nvSpPr>
        <xdr:cNvPr id="93" name="CuadroTexto 92">
          <a:extLst>
            <a:ext uri="{FF2B5EF4-FFF2-40B4-BE49-F238E27FC236}">
              <a16:creationId xmlns:a16="http://schemas.microsoft.com/office/drawing/2014/main" id="{FA53B86A-2583-4A7D-80EC-E9A10D4D3950}"/>
            </a:ext>
          </a:extLst>
        </xdr:cNvPr>
        <xdr:cNvSpPr txBox="1"/>
      </xdr:nvSpPr>
      <xdr:spPr>
        <a:xfrm>
          <a:off x="13380720" y="5433060"/>
          <a:ext cx="760978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pPr marL="0" indent="0"/>
          <a:fld id="{3B7ECA1C-E1B4-474B-80C9-B3D3CD99CD7F}" type="TxLink">
            <a:rPr lang="en-US" sz="1000" b="1">
              <a:solidFill>
                <a:srgbClr val="4F008C"/>
              </a:solidFill>
              <a:latin typeface="+mn-lt"/>
              <a:ea typeface="+mn-ea"/>
              <a:cs typeface="+mn-cs"/>
            </a:rPr>
            <a:pPr marL="0" indent="0"/>
            <a:t> $ 24,260 </a:t>
          </a:fld>
          <a:endParaRPr lang="en-US" sz="1000" b="1">
            <a:solidFill>
              <a:srgbClr val="4F008C"/>
            </a:solidFill>
            <a:latin typeface="+mn-lt"/>
            <a:ea typeface="+mn-ea"/>
            <a:cs typeface="+mn-cs"/>
          </a:endParaRPr>
        </a:p>
      </xdr:txBody>
    </xdr:sp>
    <xdr:clientData/>
  </xdr:oneCellAnchor>
  <xdr:oneCellAnchor>
    <xdr:from>
      <xdr:col>16</xdr:col>
      <xdr:colOff>701040</xdr:colOff>
      <xdr:row>30</xdr:row>
      <xdr:rowOff>91440</xdr:rowOff>
    </xdr:from>
    <xdr:ext cx="860235" cy="248851"/>
    <xdr:sp macro="" textlink="TD!$E$52">
      <xdr:nvSpPr>
        <xdr:cNvPr id="94" name="CuadroTexto 93">
          <a:extLst>
            <a:ext uri="{FF2B5EF4-FFF2-40B4-BE49-F238E27FC236}">
              <a16:creationId xmlns:a16="http://schemas.microsoft.com/office/drawing/2014/main" id="{89002A61-E627-4FB8-8FAC-322F5F56E106}"/>
            </a:ext>
          </a:extLst>
        </xdr:cNvPr>
        <xdr:cNvSpPr txBox="1"/>
      </xdr:nvSpPr>
      <xdr:spPr>
        <a:xfrm>
          <a:off x="13380720" y="5585460"/>
          <a:ext cx="860235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pPr marL="0" indent="0"/>
          <a:fld id="{DF867E37-2ABA-468D-AD59-C5FD6E3C5A2F}" type="TxLink">
            <a:rPr lang="en-US" sz="1000" b="1">
              <a:solidFill>
                <a:srgbClr val="4F008C"/>
              </a:solidFill>
              <a:latin typeface="+mn-lt"/>
              <a:ea typeface="+mn-ea"/>
              <a:cs typeface="+mn-cs"/>
            </a:rPr>
            <a:pPr marL="0" indent="0"/>
            <a:t> $ 316,491 </a:t>
          </a:fld>
          <a:endParaRPr lang="en-US" sz="1000" b="1">
            <a:solidFill>
              <a:srgbClr val="4F008C"/>
            </a:solidFill>
            <a:latin typeface="+mn-lt"/>
            <a:ea typeface="+mn-ea"/>
            <a:cs typeface="+mn-cs"/>
          </a:endParaRPr>
        </a:p>
      </xdr:txBody>
    </xdr:sp>
    <xdr:clientData/>
  </xdr:oneCellAnchor>
  <xdr:oneCellAnchor>
    <xdr:from>
      <xdr:col>16</xdr:col>
      <xdr:colOff>701040</xdr:colOff>
      <xdr:row>31</xdr:row>
      <xdr:rowOff>60960</xdr:rowOff>
    </xdr:from>
    <xdr:ext cx="860235" cy="248851"/>
    <xdr:sp macro="" textlink="TD!$E$53">
      <xdr:nvSpPr>
        <xdr:cNvPr id="95" name="CuadroTexto 94">
          <a:extLst>
            <a:ext uri="{FF2B5EF4-FFF2-40B4-BE49-F238E27FC236}">
              <a16:creationId xmlns:a16="http://schemas.microsoft.com/office/drawing/2014/main" id="{663B5FEA-D5A1-4288-9C51-E3D5509DDC30}"/>
            </a:ext>
          </a:extLst>
        </xdr:cNvPr>
        <xdr:cNvSpPr txBox="1"/>
      </xdr:nvSpPr>
      <xdr:spPr>
        <a:xfrm>
          <a:off x="13380720" y="5737860"/>
          <a:ext cx="860235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pPr marL="0" indent="0"/>
          <a:fld id="{BFF4D4A7-8F14-4EB8-9D18-3C4F4EFD17C9}" type="TxLink">
            <a:rPr lang="en-US" sz="1000" b="1">
              <a:solidFill>
                <a:srgbClr val="4F008C"/>
              </a:solidFill>
              <a:latin typeface="+mn-lt"/>
              <a:ea typeface="+mn-ea"/>
              <a:cs typeface="+mn-cs"/>
            </a:rPr>
            <a:pPr marL="0" indent="0"/>
            <a:t> $ 186,125 </a:t>
          </a:fld>
          <a:endParaRPr lang="en-US" sz="1000" b="1">
            <a:solidFill>
              <a:srgbClr val="4F008C"/>
            </a:solidFill>
            <a:latin typeface="+mn-lt"/>
            <a:ea typeface="+mn-ea"/>
            <a:cs typeface="+mn-cs"/>
          </a:endParaRPr>
        </a:p>
      </xdr:txBody>
    </xdr:sp>
    <xdr:clientData/>
  </xdr:oneCellAnchor>
  <xdr:oneCellAnchor>
    <xdr:from>
      <xdr:col>14</xdr:col>
      <xdr:colOff>221182</xdr:colOff>
      <xdr:row>3</xdr:row>
      <xdr:rowOff>64096</xdr:rowOff>
    </xdr:from>
    <xdr:ext cx="1007327" cy="264560"/>
    <xdr:sp macro="" textlink="">
      <xdr:nvSpPr>
        <xdr:cNvPr id="96" name="CuadroTexto 95">
          <a:extLst>
            <a:ext uri="{FF2B5EF4-FFF2-40B4-BE49-F238E27FC236}">
              <a16:creationId xmlns:a16="http://schemas.microsoft.com/office/drawing/2014/main" id="{DF2D8208-8366-407B-AD8B-6DAE5780E8B5}"/>
            </a:ext>
          </a:extLst>
        </xdr:cNvPr>
        <xdr:cNvSpPr txBox="1"/>
      </xdr:nvSpPr>
      <xdr:spPr>
        <a:xfrm>
          <a:off x="11265700" y="610943"/>
          <a:ext cx="1007327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ctr">
          <a:spAutoFit/>
        </a:bodyPr>
        <a:lstStyle/>
        <a:p>
          <a:pPr algn="ctr"/>
          <a:r>
            <a:rPr lang="en-US" sz="1100" b="0">
              <a:solidFill>
                <a:srgbClr val="4F008C"/>
              </a:solidFill>
              <a:latin typeface="+mn-lt"/>
            </a:rPr>
            <a:t>Mayor Ventas</a:t>
          </a:r>
        </a:p>
      </xdr:txBody>
    </xdr:sp>
    <xdr:clientData/>
  </xdr:oneCellAnchor>
  <xdr:oneCellAnchor>
    <xdr:from>
      <xdr:col>14</xdr:col>
      <xdr:colOff>221182</xdr:colOff>
      <xdr:row>4</xdr:row>
      <xdr:rowOff>24983</xdr:rowOff>
    </xdr:from>
    <xdr:ext cx="759568" cy="342786"/>
    <xdr:sp macro="" textlink="TD!F48">
      <xdr:nvSpPr>
        <xdr:cNvPr id="97" name="CuadroTexto 96">
          <a:extLst>
            <a:ext uri="{FF2B5EF4-FFF2-40B4-BE49-F238E27FC236}">
              <a16:creationId xmlns:a16="http://schemas.microsoft.com/office/drawing/2014/main" id="{0897FF3C-074E-4ECA-AA4A-567108C790A5}"/>
            </a:ext>
          </a:extLst>
        </xdr:cNvPr>
        <xdr:cNvSpPr txBox="1"/>
      </xdr:nvSpPr>
      <xdr:spPr>
        <a:xfrm>
          <a:off x="11265700" y="751124"/>
          <a:ext cx="759568" cy="34278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ctr">
          <a:spAutoFit/>
        </a:bodyPr>
        <a:lstStyle/>
        <a:p>
          <a:pPr algn="ctr"/>
          <a:fld id="{26EEDACE-EAA0-48EC-BD28-CF382DE96ABF}" type="TxLink">
            <a:rPr lang="en-US" sz="1600" b="1" i="0" u="none" strike="noStrike">
              <a:solidFill>
                <a:srgbClr val="4F008C"/>
              </a:solidFill>
              <a:latin typeface="Calibri"/>
              <a:cs typeface="Calibri"/>
            </a:rPr>
            <a:pPr algn="ctr"/>
            <a:t>Bolivia</a:t>
          </a:fld>
          <a:endParaRPr lang="en-US" sz="1600" b="1">
            <a:solidFill>
              <a:srgbClr val="4F008C"/>
            </a:solidFill>
            <a:latin typeface="+mn-lt"/>
          </a:endParaRPr>
        </a:p>
      </xdr:txBody>
    </xdr:sp>
    <xdr:clientData/>
  </xdr:oneCellAnchor>
  <xdr:oneCellAnchor>
    <xdr:from>
      <xdr:col>14</xdr:col>
      <xdr:colOff>221182</xdr:colOff>
      <xdr:row>5</xdr:row>
      <xdr:rowOff>79336</xdr:rowOff>
    </xdr:from>
    <xdr:ext cx="428514" cy="264560"/>
    <xdr:sp macro="" textlink="TD!F49">
      <xdr:nvSpPr>
        <xdr:cNvPr id="98" name="CuadroTexto 97">
          <a:extLst>
            <a:ext uri="{FF2B5EF4-FFF2-40B4-BE49-F238E27FC236}">
              <a16:creationId xmlns:a16="http://schemas.microsoft.com/office/drawing/2014/main" id="{AC2DAAD2-6770-40E4-B121-AAC681D056AE}"/>
            </a:ext>
          </a:extLst>
        </xdr:cNvPr>
        <xdr:cNvSpPr txBox="1"/>
      </xdr:nvSpPr>
      <xdr:spPr>
        <a:xfrm>
          <a:off x="11265700" y="984771"/>
          <a:ext cx="428514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ctr">
          <a:spAutoFit/>
        </a:bodyPr>
        <a:lstStyle/>
        <a:p>
          <a:pPr algn="ctr"/>
          <a:fld id="{CD3AF55C-3F17-4D75-90DF-0A84D63F738C}" type="TxLink">
            <a:rPr lang="en-US" sz="1100" b="1" i="0" u="none" strike="noStrike">
              <a:solidFill>
                <a:srgbClr val="FF375E"/>
              </a:solidFill>
              <a:latin typeface="Calibri"/>
              <a:cs typeface="Calibri"/>
            </a:rPr>
            <a:pPr algn="ctr"/>
            <a:t>34%</a:t>
          </a:fld>
          <a:endParaRPr lang="en-US" sz="1600" b="1">
            <a:solidFill>
              <a:srgbClr val="FF375E"/>
            </a:solidFill>
            <a:latin typeface="+mn-lt"/>
          </a:endParaRPr>
        </a:p>
      </xdr:txBody>
    </xdr:sp>
    <xdr:clientData/>
  </xdr:oneCellAnchor>
  <xdr:oneCellAnchor>
    <xdr:from>
      <xdr:col>14</xdr:col>
      <xdr:colOff>221182</xdr:colOff>
      <xdr:row>31</xdr:row>
      <xdr:rowOff>105335</xdr:rowOff>
    </xdr:from>
    <xdr:ext cx="999377" cy="264560"/>
    <xdr:sp macro="" textlink="">
      <xdr:nvSpPr>
        <xdr:cNvPr id="99" name="CuadroTexto 98">
          <a:extLst>
            <a:ext uri="{FF2B5EF4-FFF2-40B4-BE49-F238E27FC236}">
              <a16:creationId xmlns:a16="http://schemas.microsoft.com/office/drawing/2014/main" id="{0B30A275-6F25-4ABD-BA3D-02415B2C82D8}"/>
            </a:ext>
          </a:extLst>
        </xdr:cNvPr>
        <xdr:cNvSpPr txBox="1"/>
      </xdr:nvSpPr>
      <xdr:spPr>
        <a:xfrm>
          <a:off x="11265700" y="5672417"/>
          <a:ext cx="999377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ctr">
          <a:spAutoFit/>
        </a:bodyPr>
        <a:lstStyle/>
        <a:p>
          <a:pPr algn="ctr"/>
          <a:r>
            <a:rPr lang="en-US" sz="1100" b="0">
              <a:solidFill>
                <a:srgbClr val="FF375E"/>
              </a:solidFill>
              <a:latin typeface="+mn-lt"/>
            </a:rPr>
            <a:t>Menor Ventas</a:t>
          </a:r>
        </a:p>
      </xdr:txBody>
    </xdr:sp>
    <xdr:clientData/>
  </xdr:oneCellAnchor>
  <xdr:oneCellAnchor>
    <xdr:from>
      <xdr:col>14</xdr:col>
      <xdr:colOff>221182</xdr:colOff>
      <xdr:row>32</xdr:row>
      <xdr:rowOff>58602</xdr:rowOff>
    </xdr:from>
    <xdr:ext cx="875368" cy="342786"/>
    <xdr:sp macro="" textlink="TD!F52">
      <xdr:nvSpPr>
        <xdr:cNvPr id="100" name="CuadroTexto 99">
          <a:extLst>
            <a:ext uri="{FF2B5EF4-FFF2-40B4-BE49-F238E27FC236}">
              <a16:creationId xmlns:a16="http://schemas.microsoft.com/office/drawing/2014/main" id="{CC627FC2-5FEE-4ADC-A974-C8B57D588308}"/>
            </a:ext>
          </a:extLst>
        </xdr:cNvPr>
        <xdr:cNvSpPr txBox="1"/>
      </xdr:nvSpPr>
      <xdr:spPr>
        <a:xfrm>
          <a:off x="11265700" y="5804978"/>
          <a:ext cx="875368" cy="34278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ctr">
          <a:spAutoFit/>
        </a:bodyPr>
        <a:lstStyle/>
        <a:p>
          <a:pPr marL="0" indent="0" algn="ctr"/>
          <a:fld id="{10CC3FC3-889B-4FE2-A31E-928453E4343B}" type="TxLink">
            <a:rPr lang="en-US" sz="1600" b="1">
              <a:solidFill>
                <a:srgbClr val="FF375E"/>
              </a:solidFill>
              <a:latin typeface="+mn-lt"/>
              <a:ea typeface="+mn-ea"/>
              <a:cs typeface="+mn-cs"/>
            </a:rPr>
            <a:pPr marL="0" indent="0" algn="ctr"/>
            <a:t>Ecuador</a:t>
          </a:fld>
          <a:endParaRPr lang="en-US" sz="1600" b="1">
            <a:solidFill>
              <a:srgbClr val="FF375E"/>
            </a:solidFill>
            <a:latin typeface="+mn-lt"/>
            <a:ea typeface="+mn-ea"/>
            <a:cs typeface="+mn-cs"/>
          </a:endParaRPr>
        </a:p>
      </xdr:txBody>
    </xdr:sp>
    <xdr:clientData/>
  </xdr:oneCellAnchor>
  <xdr:oneCellAnchor>
    <xdr:from>
      <xdr:col>14</xdr:col>
      <xdr:colOff>221182</xdr:colOff>
      <xdr:row>33</xdr:row>
      <xdr:rowOff>105335</xdr:rowOff>
    </xdr:from>
    <xdr:ext cx="463717" cy="264560"/>
    <xdr:sp macro="" textlink="TD!F53">
      <xdr:nvSpPr>
        <xdr:cNvPr id="101" name="CuadroTexto 100">
          <a:extLst>
            <a:ext uri="{FF2B5EF4-FFF2-40B4-BE49-F238E27FC236}">
              <a16:creationId xmlns:a16="http://schemas.microsoft.com/office/drawing/2014/main" id="{07F68FFB-18DA-40A8-828D-A34674A4964A}"/>
            </a:ext>
          </a:extLst>
        </xdr:cNvPr>
        <xdr:cNvSpPr txBox="1"/>
      </xdr:nvSpPr>
      <xdr:spPr>
        <a:xfrm>
          <a:off x="11265700" y="6031006"/>
          <a:ext cx="463717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ctr">
          <a:spAutoFit/>
        </a:bodyPr>
        <a:lstStyle/>
        <a:p>
          <a:pPr marL="0" indent="0" algn="ctr"/>
          <a:fld id="{9CEBFE30-6E6E-48DF-BA53-4AB9FB1FE962}" type="TxLink">
            <a:rPr lang="en-US" sz="1100" b="1" i="0" u="none" strike="noStrike">
              <a:solidFill>
                <a:srgbClr val="4F008C"/>
              </a:solidFill>
              <a:latin typeface="Calibri"/>
              <a:ea typeface="+mn-ea"/>
              <a:cs typeface="Calibri"/>
            </a:rPr>
            <a:pPr marL="0" indent="0" algn="ctr"/>
            <a:t>1.2%</a:t>
          </a:fld>
          <a:endParaRPr lang="en-US" sz="1100" b="1" i="0" u="none" strike="noStrike">
            <a:solidFill>
              <a:srgbClr val="4F008C"/>
            </a:solidFill>
            <a:latin typeface="Calibri"/>
            <a:ea typeface="+mn-ea"/>
            <a:cs typeface="Calibri"/>
          </a:endParaRPr>
        </a:p>
      </xdr:txBody>
    </xdr:sp>
    <xdr:clientData/>
  </xdr:oneCellAnchor>
  <xdr:twoCellAnchor>
    <xdr:from>
      <xdr:col>3</xdr:col>
      <xdr:colOff>193414</xdr:colOff>
      <xdr:row>28</xdr:row>
      <xdr:rowOff>26893</xdr:rowOff>
    </xdr:from>
    <xdr:to>
      <xdr:col>13</xdr:col>
      <xdr:colOff>708211</xdr:colOff>
      <xdr:row>36</xdr:row>
      <xdr:rowOff>44823</xdr:rowOff>
    </xdr:to>
    <xdr:graphicFrame macro="">
      <xdr:nvGraphicFramePr>
        <xdr:cNvPr id="102" name="Gráfico 101">
          <a:extLst>
            <a:ext uri="{FF2B5EF4-FFF2-40B4-BE49-F238E27FC236}">
              <a16:creationId xmlns:a16="http://schemas.microsoft.com/office/drawing/2014/main" id="{9CA6B19E-F708-48DE-A00F-D924BDC5220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1"/>
        </a:graphicData>
      </a:graphic>
    </xdr:graphicFrame>
    <xdr:clientData/>
  </xdr:twoCellAnchor>
  <xdr:oneCellAnchor>
    <xdr:from>
      <xdr:col>3</xdr:col>
      <xdr:colOff>256521</xdr:colOff>
      <xdr:row>26</xdr:row>
      <xdr:rowOff>88302</xdr:rowOff>
    </xdr:from>
    <xdr:ext cx="2095830" cy="264560"/>
    <xdr:sp macro="" textlink="">
      <xdr:nvSpPr>
        <xdr:cNvPr id="103" name="CuadroTexto 102">
          <a:extLst>
            <a:ext uri="{FF2B5EF4-FFF2-40B4-BE49-F238E27FC236}">
              <a16:creationId xmlns:a16="http://schemas.microsoft.com/office/drawing/2014/main" id="{74D56BFE-1CE9-41A3-B213-5A00DDD44F0F}"/>
            </a:ext>
          </a:extLst>
        </xdr:cNvPr>
        <xdr:cNvSpPr txBox="1"/>
      </xdr:nvSpPr>
      <xdr:spPr>
        <a:xfrm>
          <a:off x="2623203" y="4758914"/>
          <a:ext cx="2095830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1100" b="1">
              <a:solidFill>
                <a:schemeClr val="tx1">
                  <a:lumMod val="50000"/>
                  <a:lumOff val="50000"/>
                </a:schemeClr>
              </a:solidFill>
              <a:latin typeface="+mn-lt"/>
            </a:rPr>
            <a:t>Relación</a:t>
          </a:r>
          <a:r>
            <a:rPr lang="en-US" sz="1100" b="1" baseline="0">
              <a:solidFill>
                <a:schemeClr val="tx1">
                  <a:lumMod val="50000"/>
                  <a:lumOff val="50000"/>
                </a:schemeClr>
              </a:solidFill>
              <a:latin typeface="+mn-lt"/>
            </a:rPr>
            <a:t> Ventas - Utilidades mes</a:t>
          </a:r>
          <a:endParaRPr lang="en-US" sz="1100" b="1">
            <a:solidFill>
              <a:schemeClr val="tx1">
                <a:lumMod val="50000"/>
                <a:lumOff val="50000"/>
              </a:schemeClr>
            </a:solidFill>
            <a:latin typeface="+mn-lt"/>
          </a:endParaRPr>
        </a:p>
      </xdr:txBody>
    </xdr:sp>
    <xdr:clientData/>
  </xdr:oneCellAnchor>
  <xdr:twoCellAnchor editAs="oneCell">
    <xdr:from>
      <xdr:col>0</xdr:col>
      <xdr:colOff>22870</xdr:colOff>
      <xdr:row>11</xdr:row>
      <xdr:rowOff>27148</xdr:rowOff>
    </xdr:from>
    <xdr:to>
      <xdr:col>2</xdr:col>
      <xdr:colOff>597882</xdr:colOff>
      <xdr:row>23</xdr:row>
      <xdr:rowOff>71913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104" name="Empaque 1">
              <a:extLst>
                <a:ext uri="{FF2B5EF4-FFF2-40B4-BE49-F238E27FC236}">
                  <a16:creationId xmlns:a16="http://schemas.microsoft.com/office/drawing/2014/main" id="{DD9FEA12-CFE5-4C52-AF3E-27E1138D5AA2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Empaque 1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22870" y="2046448"/>
              <a:ext cx="2159972" cy="2239325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Esta forma representa una segmentación de datos. La segmentación de datos se admite en Excel 2010 y versiones posteriores.
Si la forma se modificó en una versión anterior de Excel o si el libro se guardó en Excel 2003 o una versión anterior, no se puede usar la segmentación de datos.</a:t>
              </a:r>
            </a:p>
          </xdr:txBody>
        </xdr:sp>
      </mc:Fallback>
    </mc:AlternateContent>
    <xdr:clientData/>
  </xdr:twoCellAnchor>
  <xdr:twoCellAnchor editAs="oneCell">
    <xdr:from>
      <xdr:col>0</xdr:col>
      <xdr:colOff>22870</xdr:colOff>
      <xdr:row>23</xdr:row>
      <xdr:rowOff>137161</xdr:rowOff>
    </xdr:from>
    <xdr:to>
      <xdr:col>2</xdr:col>
      <xdr:colOff>597882</xdr:colOff>
      <xdr:row>35</xdr:row>
      <xdr:rowOff>152400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105" name="Region 1">
              <a:extLst>
                <a:ext uri="{FF2B5EF4-FFF2-40B4-BE49-F238E27FC236}">
                  <a16:creationId xmlns:a16="http://schemas.microsoft.com/office/drawing/2014/main" id="{59A8CD9E-3459-4A60-A957-F434E4FDC8C9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Region 1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22870" y="4351021"/>
              <a:ext cx="2159972" cy="2209799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Esta forma representa una segmentación de datos. La segmentación de datos se admite en Excel 2010 y versiones posteriores.
Si la forma se modificó en una versión anterior de Excel o si el libro se guardó en Excel 2003 o una versión anterior, no se puede usar la segmentación de datos.</a:t>
              </a:r>
            </a:p>
          </xdr:txBody>
        </xdr:sp>
      </mc:Fallback>
    </mc:AlternateContent>
    <xdr:clientData/>
  </xdr:twoCellAnchor>
  <xdr:twoCellAnchor>
    <xdr:from>
      <xdr:col>3</xdr:col>
      <xdr:colOff>0</xdr:colOff>
      <xdr:row>0</xdr:row>
      <xdr:rowOff>7620</xdr:rowOff>
    </xdr:from>
    <xdr:to>
      <xdr:col>3</xdr:col>
      <xdr:colOff>441960</xdr:colOff>
      <xdr:row>2</xdr:row>
      <xdr:rowOff>0</xdr:rowOff>
    </xdr:to>
    <xdr:sp macro="" textlink="">
      <xdr:nvSpPr>
        <xdr:cNvPr id="106" name="Rectángulo 105">
          <a:extLst>
            <a:ext uri="{FF2B5EF4-FFF2-40B4-BE49-F238E27FC236}">
              <a16:creationId xmlns:a16="http://schemas.microsoft.com/office/drawing/2014/main" id="{FF15A363-BB36-435F-B509-B68F0191CEB7}"/>
            </a:ext>
          </a:extLst>
        </xdr:cNvPr>
        <xdr:cNvSpPr/>
      </xdr:nvSpPr>
      <xdr:spPr>
        <a:xfrm>
          <a:off x="2377440" y="7620"/>
          <a:ext cx="441960" cy="365760"/>
        </a:xfrm>
        <a:prstGeom prst="rect">
          <a:avLst/>
        </a:prstGeom>
        <a:solidFill>
          <a:srgbClr val="FF375E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3</xdr:col>
      <xdr:colOff>441960</xdr:colOff>
      <xdr:row>0</xdr:row>
      <xdr:rowOff>0</xdr:rowOff>
    </xdr:from>
    <xdr:to>
      <xdr:col>19</xdr:col>
      <xdr:colOff>769620</xdr:colOff>
      <xdr:row>1</xdr:row>
      <xdr:rowOff>182880</xdr:rowOff>
    </xdr:to>
    <xdr:sp macro="" textlink="">
      <xdr:nvSpPr>
        <xdr:cNvPr id="107" name="Rectángulo 106">
          <a:extLst>
            <a:ext uri="{FF2B5EF4-FFF2-40B4-BE49-F238E27FC236}">
              <a16:creationId xmlns:a16="http://schemas.microsoft.com/office/drawing/2014/main" id="{665E817A-B23F-4036-B1DF-5D299E25BE44}"/>
            </a:ext>
          </a:extLst>
        </xdr:cNvPr>
        <xdr:cNvSpPr/>
      </xdr:nvSpPr>
      <xdr:spPr>
        <a:xfrm>
          <a:off x="2819400" y="0"/>
          <a:ext cx="13007340" cy="365760"/>
        </a:xfrm>
        <a:prstGeom prst="rect">
          <a:avLst/>
        </a:prstGeom>
        <a:solidFill>
          <a:srgbClr val="4F008C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3</xdr:col>
      <xdr:colOff>30480</xdr:colOff>
      <xdr:row>0</xdr:row>
      <xdr:rowOff>0</xdr:rowOff>
    </xdr:from>
    <xdr:to>
      <xdr:col>3</xdr:col>
      <xdr:colOff>390480</xdr:colOff>
      <xdr:row>1</xdr:row>
      <xdr:rowOff>177120</xdr:rowOff>
    </xdr:to>
    <xdr:pic>
      <xdr:nvPicPr>
        <xdr:cNvPr id="109" name="Gráfico 108" descr="Globo terráqueo: América con relleno sólido">
          <a:extLst>
            <a:ext uri="{FF2B5EF4-FFF2-40B4-BE49-F238E27FC236}">
              <a16:creationId xmlns:a16="http://schemas.microsoft.com/office/drawing/2014/main" id="{A20396F0-E289-4A98-B784-DB468D318EF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23"/>
            </a:ext>
          </a:extLst>
        </a:blip>
        <a:stretch>
          <a:fillRect/>
        </a:stretch>
      </xdr:blipFill>
      <xdr:spPr>
        <a:xfrm>
          <a:off x="2407920" y="0"/>
          <a:ext cx="360000" cy="360000"/>
        </a:xfrm>
        <a:prstGeom prst="rect">
          <a:avLst/>
        </a:prstGeom>
      </xdr:spPr>
    </xdr:pic>
    <xdr:clientData/>
  </xdr:twoCellAnchor>
  <xdr:twoCellAnchor editAs="oneCell">
    <xdr:from>
      <xdr:col>17</xdr:col>
      <xdr:colOff>571500</xdr:colOff>
      <xdr:row>0</xdr:row>
      <xdr:rowOff>36000</xdr:rowOff>
    </xdr:from>
    <xdr:to>
      <xdr:col>18</xdr:col>
      <xdr:colOff>67020</xdr:colOff>
      <xdr:row>1</xdr:row>
      <xdr:rowOff>141120</xdr:rowOff>
    </xdr:to>
    <xdr:pic>
      <xdr:nvPicPr>
        <xdr:cNvPr id="111" name="Gráfico 110" descr="Repetir con relleno sólido">
          <a:extLst>
            <a:ext uri="{FF2B5EF4-FFF2-40B4-BE49-F238E27FC236}">
              <a16:creationId xmlns:a16="http://schemas.microsoft.com/office/drawing/2014/main" id="{C9143875-1D3E-4F1C-B7F9-88CF1984C8D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25"/>
            </a:ext>
          </a:extLst>
        </a:blip>
        <a:stretch>
          <a:fillRect/>
        </a:stretch>
      </xdr:blipFill>
      <xdr:spPr>
        <a:xfrm>
          <a:off x="14043660" y="36000"/>
          <a:ext cx="288000" cy="288000"/>
        </a:xfrm>
        <a:prstGeom prst="rect">
          <a:avLst/>
        </a:prstGeom>
      </xdr:spPr>
    </xdr:pic>
    <xdr:clientData/>
  </xdr:twoCellAnchor>
  <xdr:oneCellAnchor>
    <xdr:from>
      <xdr:col>13</xdr:col>
      <xdr:colOff>434340</xdr:colOff>
      <xdr:row>0</xdr:row>
      <xdr:rowOff>39898</xdr:rowOff>
    </xdr:from>
    <xdr:ext cx="1905522" cy="280205"/>
    <xdr:sp macro="" textlink="">
      <xdr:nvSpPr>
        <xdr:cNvPr id="112" name="CuadroTexto 111">
          <a:extLst>
            <a:ext uri="{FF2B5EF4-FFF2-40B4-BE49-F238E27FC236}">
              <a16:creationId xmlns:a16="http://schemas.microsoft.com/office/drawing/2014/main" id="{0C33C51F-F531-4187-828F-FC640034A8EF}"/>
            </a:ext>
          </a:extLst>
        </xdr:cNvPr>
        <xdr:cNvSpPr txBox="1"/>
      </xdr:nvSpPr>
      <xdr:spPr>
        <a:xfrm>
          <a:off x="10736580" y="39898"/>
          <a:ext cx="1905522" cy="28020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1200" b="1">
              <a:solidFill>
                <a:schemeClr val="bg1"/>
              </a:solidFill>
            </a:rPr>
            <a:t>Fecha Última Actualización</a:t>
          </a:r>
        </a:p>
      </xdr:txBody>
    </xdr:sp>
    <xdr:clientData/>
  </xdr:oneCellAnchor>
  <xdr:oneCellAnchor>
    <xdr:from>
      <xdr:col>15</xdr:col>
      <xdr:colOff>632460</xdr:colOff>
      <xdr:row>0</xdr:row>
      <xdr:rowOff>39898</xdr:rowOff>
    </xdr:from>
    <xdr:ext cx="1479316" cy="280205"/>
    <xdr:sp macro="" textlink="TD!B74">
      <xdr:nvSpPr>
        <xdr:cNvPr id="113" name="CuadroTexto 112">
          <a:extLst>
            <a:ext uri="{FF2B5EF4-FFF2-40B4-BE49-F238E27FC236}">
              <a16:creationId xmlns:a16="http://schemas.microsoft.com/office/drawing/2014/main" id="{23E646B7-EF9A-402D-9BC9-244B7D2502D0}"/>
            </a:ext>
          </a:extLst>
        </xdr:cNvPr>
        <xdr:cNvSpPr txBox="1"/>
      </xdr:nvSpPr>
      <xdr:spPr>
        <a:xfrm>
          <a:off x="12519660" y="39898"/>
          <a:ext cx="1479316" cy="28020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pPr marL="0" indent="0"/>
          <a:fld id="{82E9CBC6-F1D1-4383-9043-C30402338313}" type="TxLink">
            <a:rPr lang="en-US" sz="1200" b="0">
              <a:solidFill>
                <a:schemeClr val="bg1"/>
              </a:solidFill>
              <a:latin typeface="+mn-lt"/>
              <a:ea typeface="+mn-ea"/>
              <a:cs typeface="+mn-cs"/>
            </a:rPr>
            <a:pPr marL="0" indent="0"/>
            <a:t>Sunday, 17/09/2023</a:t>
          </a:fld>
          <a:endParaRPr lang="en-US" sz="1200" b="0">
            <a:solidFill>
              <a:schemeClr val="bg1"/>
            </a:solidFill>
            <a:latin typeface="+mn-lt"/>
            <a:ea typeface="+mn-ea"/>
            <a:cs typeface="+mn-cs"/>
          </a:endParaRPr>
        </a:p>
      </xdr:txBody>
    </xdr:sp>
    <xdr:clientData/>
  </xdr:oneCellAnchor>
  <xdr:oneCellAnchor>
    <xdr:from>
      <xdr:col>3</xdr:col>
      <xdr:colOff>434340</xdr:colOff>
      <xdr:row>0</xdr:row>
      <xdr:rowOff>39898</xdr:rowOff>
    </xdr:from>
    <xdr:ext cx="3888500" cy="280205"/>
    <xdr:sp macro="" textlink="">
      <xdr:nvSpPr>
        <xdr:cNvPr id="114" name="CuadroTexto 113">
          <a:extLst>
            <a:ext uri="{FF2B5EF4-FFF2-40B4-BE49-F238E27FC236}">
              <a16:creationId xmlns:a16="http://schemas.microsoft.com/office/drawing/2014/main" id="{7AB2D991-D8A5-4A3C-935F-A552948CC486}"/>
            </a:ext>
          </a:extLst>
        </xdr:cNvPr>
        <xdr:cNvSpPr txBox="1"/>
      </xdr:nvSpPr>
      <xdr:spPr>
        <a:xfrm>
          <a:off x="2811780" y="39898"/>
          <a:ext cx="3888500" cy="28020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1200" b="1">
              <a:solidFill>
                <a:schemeClr val="bg1"/>
              </a:solidFill>
            </a:rPr>
            <a:t>DASHBOARD</a:t>
          </a:r>
          <a:r>
            <a:rPr lang="en-US" sz="1200" b="1" baseline="0">
              <a:solidFill>
                <a:schemeClr val="bg1"/>
              </a:solidFill>
            </a:rPr>
            <a:t> INFORMATIVO DE VENTAS AÑOS 2009 - 2012</a:t>
          </a:r>
          <a:endParaRPr lang="en-US" sz="1200" b="1">
            <a:solidFill>
              <a:schemeClr val="bg1"/>
            </a:solidFill>
          </a:endParaRPr>
        </a:p>
      </xdr:txBody>
    </xdr:sp>
    <xdr:clientData/>
  </xdr:oneCellAnchor>
</xdr:wsDr>
</file>

<file path=xl/persons/person.xml><?xml version="1.0" encoding="utf-8"?>
<personList xmlns="http://schemas.microsoft.com/office/spreadsheetml/2018/threadedcomments" xmlns:x="http://schemas.openxmlformats.org/spreadsheetml/2006/main"/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Jennifer Matamoros" refreshedDate="44540.752769675928" backgroundQuery="1" createdVersion="7" refreshedVersion="7" minRefreshableVersion="3" recordCount="0" supportSubquery="1" supportAdvancedDrill="1" xr:uid="{7DD2945E-A4C3-41D4-A6DE-B2B08D776A4C}">
  <cacheSource type="external" connectionId="1"/>
  <cacheFields count="1">
    <cacheField name="[Measures].[Suma de Descuento]" caption="Suma de Descuento" numFmtId="0" hierarchy="30" level="32767"/>
  </cacheFields>
  <cacheHierarchies count="34">
    <cacheHierarchy uniqueName="[Datos].[Id]" caption="Id" attribute="1" defaultMemberUniqueName="[Datos].[Id].[All]" allUniqueName="[Datos].[Id].[All]" dimensionUniqueName="[Datos]" displayFolder="" count="0" memberValueDatatype="20" unbalanced="0"/>
    <cacheHierarchy uniqueName="[Datos].[Fecha_orden]" caption="Fecha_orden" attribute="1" defaultMemberUniqueName="[Datos].[Fecha_orden].[All]" allUniqueName="[Datos].[Fecha_orden].[All]" dimensionUniqueName="[Datos]" displayFolder="" count="0" memberValueDatatype="20" unbalanced="0"/>
    <cacheHierarchy uniqueName="[Datos].[Prioridad]" caption="Prioridad" attribute="1" defaultMemberUniqueName="[Datos].[Prioridad].[All]" allUniqueName="[Datos].[Prioridad].[All]" dimensionUniqueName="[Datos]" displayFolder="" count="0" memberValueDatatype="130" unbalanced="0"/>
    <cacheHierarchy uniqueName="[Datos].[Categoria]" caption="Categoria" attribute="1" defaultMemberUniqueName="[Datos].[Categoria].[All]" allUniqueName="[Datos].[Categoria].[All]" dimensionUniqueName="[Datos]" displayFolder="" count="0" memberValueDatatype="130" unbalanced="0"/>
    <cacheHierarchy uniqueName="[Datos].[Subcategoria]" caption="Subcategoria" attribute="1" defaultMemberUniqueName="[Datos].[Subcategoria].[All]" allUniqueName="[Datos].[Subcategoria].[All]" dimensionUniqueName="[Datos]" displayFolder="" count="0" memberValueDatatype="130" unbalanced="0"/>
    <cacheHierarchy uniqueName="[Datos].[Producto]" caption="Producto" attribute="1" defaultMemberUniqueName="[Datos].[Producto].[All]" allUniqueName="[Datos].[Producto].[All]" dimensionUniqueName="[Datos]" displayFolder="" count="0" memberValueDatatype="130" unbalanced="0"/>
    <cacheHierarchy uniqueName="[Datos].[Cantidad]" caption="Cantidad" attribute="1" defaultMemberUniqueName="[Datos].[Cantidad].[All]" allUniqueName="[Datos].[Cantidad].[All]" dimensionUniqueName="[Datos]" displayFolder="" count="0" memberValueDatatype="20" unbalanced="0"/>
    <cacheHierarchy uniqueName="[Datos].[Ventas]" caption="Ventas" attribute="1" defaultMemberUniqueName="[Datos].[Ventas].[All]" allUniqueName="[Datos].[Ventas].[All]" dimensionUniqueName="[Datos]" displayFolder="" count="0" memberValueDatatype="5" unbalanced="0"/>
    <cacheHierarchy uniqueName="[Datos].[Margen]" caption="Margen" attribute="1" defaultMemberUniqueName="[Datos].[Margen].[All]" allUniqueName="[Datos].[Margen].[All]" dimensionUniqueName="[Datos]" displayFolder="" count="0" memberValueDatatype="5" unbalanced="0"/>
    <cacheHierarchy uniqueName="[Datos].[Descuento]" caption="Descuento" attribute="1" defaultMemberUniqueName="[Datos].[Descuento].[All]" allUniqueName="[Datos].[Descuento].[All]" dimensionUniqueName="[Datos]" displayFolder="" count="0" memberValueDatatype="5" unbalanced="0"/>
    <cacheHierarchy uniqueName="[Datos].[Utilidad]" caption="Utilidad" attribute="1" defaultMemberUniqueName="[Datos].[Utilidad].[All]" allUniqueName="[Datos].[Utilidad].[All]" dimensionUniqueName="[Datos]" displayFolder="" count="0" memberValueDatatype="5" unbalanced="0"/>
    <cacheHierarchy uniqueName="[Datos].[Precio_venta]" caption="Precio_venta" attribute="1" defaultMemberUniqueName="[Datos].[Precio_venta].[All]" allUniqueName="[Datos].[Precio_venta].[All]" dimensionUniqueName="[Datos]" displayFolder="" count="0" memberValueDatatype="5" unbalanced="0"/>
    <cacheHierarchy uniqueName="[Datos].[Precio_costo]" caption="Precio_costo" attribute="1" defaultMemberUniqueName="[Datos].[Precio_costo].[All]" allUniqueName="[Datos].[Precio_costo].[All]" dimensionUniqueName="[Datos]" displayFolder="" count="0" memberValueDatatype="5" unbalanced="0"/>
    <cacheHierarchy uniqueName="[Datos].[Costo_envio]" caption="Costo_envio" attribute="1" defaultMemberUniqueName="[Datos].[Costo_envio].[All]" allUniqueName="[Datos].[Costo_envio].[All]" dimensionUniqueName="[Datos]" displayFolder="" count="0" memberValueDatatype="5" unbalanced="0"/>
    <cacheHierarchy uniqueName="[Datos].[Modo_envio]" caption="Modo_envio" attribute="1" defaultMemberUniqueName="[Datos].[Modo_envio].[All]" allUniqueName="[Datos].[Modo_envio].[All]" dimensionUniqueName="[Datos]" displayFolder="" count="0" memberValueDatatype="130" unbalanced="0"/>
    <cacheHierarchy uniqueName="[Datos].[Nombre_cliente]" caption="Nombre_cliente" attribute="1" defaultMemberUniqueName="[Datos].[Nombre_cliente].[All]" allUniqueName="[Datos].[Nombre_cliente].[All]" dimensionUniqueName="[Datos]" displayFolder="" count="0" memberValueDatatype="130" unbalanced="0"/>
    <cacheHierarchy uniqueName="[Datos].[Region]" caption="Region" attribute="1" defaultMemberUniqueName="[Datos].[Region].[All]" allUniqueName="[Datos].[Region].[All]" dimensionUniqueName="[Datos]" displayFolder="" count="0" memberValueDatatype="130" unbalanced="0"/>
    <cacheHierarchy uniqueName="[Datos].[Segmento]" caption="Segmento" attribute="1" defaultMemberUniqueName="[Datos].[Segmento].[All]" allUniqueName="[Datos].[Segmento].[All]" dimensionUniqueName="[Datos]" displayFolder="" count="0" memberValueDatatype="130" unbalanced="0"/>
    <cacheHierarchy uniqueName="[Datos].[Empaque]" caption="Empaque" attribute="1" defaultMemberUniqueName="[Datos].[Empaque].[All]" allUniqueName="[Datos].[Empaque].[All]" dimensionUniqueName="[Datos]" displayFolder="" count="0" memberValueDatatype="130" unbalanced="0"/>
    <cacheHierarchy uniqueName="[Datos].[Fecha_envio]" caption="Fecha_envio" attribute="1" time="1" defaultMemberUniqueName="[Datos].[Fecha_envio].[All]" allUniqueName="[Datos].[Fecha_envio].[All]" dimensionUniqueName="[Datos]" displayFolder="" count="0" memberValueDatatype="7" unbalanced="0"/>
    <cacheHierarchy uniqueName="[Datos].[Fecha_envio (año)]" caption="Fecha_envio (año)" attribute="1" defaultMemberUniqueName="[Datos].[Fecha_envio (año)].[All]" allUniqueName="[Datos].[Fecha_envio (año)].[All]" dimensionUniqueName="[Datos]" displayFolder="" count="0" memberValueDatatype="130" unbalanced="0"/>
    <cacheHierarchy uniqueName="[Datos].[Fecha_envio (trimestre)]" caption="Fecha_envio (trimestre)" attribute="1" defaultMemberUniqueName="[Datos].[Fecha_envio (trimestre)].[All]" allUniqueName="[Datos].[Fecha_envio (trimestre)].[All]" dimensionUniqueName="[Datos]" displayFolder="" count="0" memberValueDatatype="130" unbalanced="0"/>
    <cacheHierarchy uniqueName="[Datos].[Fecha_envio (mes)]" caption="Fecha_envio (mes)" attribute="1" defaultMemberUniqueName="[Datos].[Fecha_envio (mes)].[All]" allUniqueName="[Datos].[Fecha_envio (mes)].[All]" dimensionUniqueName="[Datos]" displayFolder="" count="0" memberValueDatatype="130" unbalanced="0"/>
    <cacheHierarchy uniqueName="[Datos].[Fecha_envio (índice de meses)]" caption="Fecha_envio (índice de meses)" attribute="1" defaultMemberUniqueName="[Datos].[Fecha_envio (índice de meses)].[All]" allUniqueName="[Datos].[Fecha_envio (índice de meses)].[All]" dimensionUniqueName="[Datos]" displayFolder="" count="0" memberValueDatatype="20" unbalanced="0" hidden="1"/>
    <cacheHierarchy uniqueName="[Measures].[__XL_Count Datos]" caption="__XL_Count Datos" measure="1" displayFolder="" measureGroup="Datos" count="0" hidden="1"/>
    <cacheHierarchy uniqueName="[Measures].[__No measures defined]" caption="__No measures defined" measure="1" displayFolder="" count="0" hidden="1"/>
    <cacheHierarchy uniqueName="[Measures].[Suma de Ventas]" caption="Suma de Ventas" measure="1" displayFolder="" measureGroup="Datos" count="0" hidden="1">
      <extLst>
        <ext xmlns:x15="http://schemas.microsoft.com/office/spreadsheetml/2010/11/main" uri="{B97F6D7D-B522-45F9-BDA1-12C45D357490}">
          <x15:cacheHierarchy aggregatedColumn="7"/>
        </ext>
      </extLst>
    </cacheHierarchy>
    <cacheHierarchy uniqueName="[Measures].[Suma de Utilidad]" caption="Suma de Utilidad" measure="1" displayFolder="" measureGroup="Datos" count="0" hidden="1">
      <extLst>
        <ext xmlns:x15="http://schemas.microsoft.com/office/spreadsheetml/2010/11/main" uri="{B97F6D7D-B522-45F9-BDA1-12C45D357490}">
          <x15:cacheHierarchy aggregatedColumn="10"/>
        </ext>
      </extLst>
    </cacheHierarchy>
    <cacheHierarchy uniqueName="[Measures].[Suma de Margen]" caption="Suma de Margen" measure="1" displayFolder="" measureGroup="Datos" count="0" hidden="1">
      <extLst>
        <ext xmlns:x15="http://schemas.microsoft.com/office/spreadsheetml/2010/11/main" uri="{B97F6D7D-B522-45F9-BDA1-12C45D357490}">
          <x15:cacheHierarchy aggregatedColumn="8"/>
        </ext>
      </extLst>
    </cacheHierarchy>
    <cacheHierarchy uniqueName="[Measures].[Suma de Costo_envio]" caption="Suma de Costo_envio" measure="1" displayFolder="" measureGroup="Datos" count="0" hidden="1">
      <extLst>
        <ext xmlns:x15="http://schemas.microsoft.com/office/spreadsheetml/2010/11/main" uri="{B97F6D7D-B522-45F9-BDA1-12C45D357490}">
          <x15:cacheHierarchy aggregatedColumn="13"/>
        </ext>
      </extLst>
    </cacheHierarchy>
    <cacheHierarchy uniqueName="[Measures].[Suma de Descuento]" caption="Suma de Descuento" measure="1" displayFolder="" measureGroup="Datos" count="0" oneField="1" hidden="1">
      <fieldsUsage count="1">
        <fieldUsage x="0"/>
      </fieldsUsage>
      <extLst>
        <ext xmlns:x15="http://schemas.microsoft.com/office/spreadsheetml/2010/11/main" uri="{B97F6D7D-B522-45F9-BDA1-12C45D357490}">
          <x15:cacheHierarchy aggregatedColumn="9"/>
        </ext>
      </extLst>
    </cacheHierarchy>
    <cacheHierarchy uniqueName="[Measures].[Suma de Id]" caption="Suma de Id" measure="1" displayFolder="" measureGroup="Datos" count="0" hidden="1">
      <extLst>
        <ext xmlns:x15="http://schemas.microsoft.com/office/spreadsheetml/2010/11/main" uri="{B97F6D7D-B522-45F9-BDA1-12C45D357490}">
          <x15:cacheHierarchy aggregatedColumn="0"/>
        </ext>
      </extLst>
    </cacheHierarchy>
    <cacheHierarchy uniqueName="[Measures].[Recuento de Id]" caption="Recuento de Id" measure="1" displayFolder="" measureGroup="Datos" count="0" hidden="1">
      <extLst>
        <ext xmlns:x15="http://schemas.microsoft.com/office/spreadsheetml/2010/11/main" uri="{B97F6D7D-B522-45F9-BDA1-12C45D357490}">
          <x15:cacheHierarchy aggregatedColumn="0"/>
        </ext>
      </extLst>
    </cacheHierarchy>
    <cacheHierarchy uniqueName="[Measures].[Suma de Precio_venta]" caption="Suma de Precio_venta" measure="1" displayFolder="" measureGroup="Datos" count="0" hidden="1">
      <extLst>
        <ext xmlns:x15="http://schemas.microsoft.com/office/spreadsheetml/2010/11/main" uri="{B97F6D7D-B522-45F9-BDA1-12C45D357490}">
          <x15:cacheHierarchy aggregatedColumn="11"/>
        </ext>
      </extLst>
    </cacheHierarchy>
  </cacheHierarchies>
  <kpis count="0"/>
  <dimensions count="2">
    <dimension name="Datos" uniqueName="[Datos]" caption="Datos"/>
    <dimension measure="1" name="Measures" uniqueName="[Measures]" caption="Measures"/>
  </dimensions>
  <measureGroups count="1">
    <measureGroup name="Datos" caption="Datos"/>
  </measureGroups>
  <maps count="1">
    <map measureGroup="0" dimension="0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Jennifer Matamoros" refreshedDate="44540.752770486113" backgroundQuery="1" createdVersion="7" refreshedVersion="7" minRefreshableVersion="3" recordCount="0" supportSubquery="1" supportAdvancedDrill="1" xr:uid="{8BF9473F-BCDB-4BD1-A0E8-86C3CBD49C3D}">
  <cacheSource type="external" connectionId="1"/>
  <cacheFields count="1">
    <cacheField name="[Measures].[Suma de Costo_envio]" caption="Suma de Costo_envio" numFmtId="0" hierarchy="29" level="32767"/>
  </cacheFields>
  <cacheHierarchies count="34">
    <cacheHierarchy uniqueName="[Datos].[Id]" caption="Id" attribute="1" defaultMemberUniqueName="[Datos].[Id].[All]" allUniqueName="[Datos].[Id].[All]" dimensionUniqueName="[Datos]" displayFolder="" count="0" memberValueDatatype="20" unbalanced="0"/>
    <cacheHierarchy uniqueName="[Datos].[Fecha_orden]" caption="Fecha_orden" attribute="1" defaultMemberUniqueName="[Datos].[Fecha_orden].[All]" allUniqueName="[Datos].[Fecha_orden].[All]" dimensionUniqueName="[Datos]" displayFolder="" count="0" memberValueDatatype="20" unbalanced="0"/>
    <cacheHierarchy uniqueName="[Datos].[Prioridad]" caption="Prioridad" attribute="1" defaultMemberUniqueName="[Datos].[Prioridad].[All]" allUniqueName="[Datos].[Prioridad].[All]" dimensionUniqueName="[Datos]" displayFolder="" count="0" memberValueDatatype="130" unbalanced="0"/>
    <cacheHierarchy uniqueName="[Datos].[Categoria]" caption="Categoria" attribute="1" defaultMemberUniqueName="[Datos].[Categoria].[All]" allUniqueName="[Datos].[Categoria].[All]" dimensionUniqueName="[Datos]" displayFolder="" count="0" memberValueDatatype="130" unbalanced="0"/>
    <cacheHierarchy uniqueName="[Datos].[Subcategoria]" caption="Subcategoria" attribute="1" defaultMemberUniqueName="[Datos].[Subcategoria].[All]" allUniqueName="[Datos].[Subcategoria].[All]" dimensionUniqueName="[Datos]" displayFolder="" count="0" memberValueDatatype="130" unbalanced="0"/>
    <cacheHierarchy uniqueName="[Datos].[Producto]" caption="Producto" attribute="1" defaultMemberUniqueName="[Datos].[Producto].[All]" allUniqueName="[Datos].[Producto].[All]" dimensionUniqueName="[Datos]" displayFolder="" count="0" memberValueDatatype="130" unbalanced="0"/>
    <cacheHierarchy uniqueName="[Datos].[Cantidad]" caption="Cantidad" attribute="1" defaultMemberUniqueName="[Datos].[Cantidad].[All]" allUniqueName="[Datos].[Cantidad].[All]" dimensionUniqueName="[Datos]" displayFolder="" count="0" memberValueDatatype="20" unbalanced="0"/>
    <cacheHierarchy uniqueName="[Datos].[Ventas]" caption="Ventas" attribute="1" defaultMemberUniqueName="[Datos].[Ventas].[All]" allUniqueName="[Datos].[Ventas].[All]" dimensionUniqueName="[Datos]" displayFolder="" count="0" memberValueDatatype="5" unbalanced="0"/>
    <cacheHierarchy uniqueName="[Datos].[Margen]" caption="Margen" attribute="1" defaultMemberUniqueName="[Datos].[Margen].[All]" allUniqueName="[Datos].[Margen].[All]" dimensionUniqueName="[Datos]" displayFolder="" count="0" memberValueDatatype="5" unbalanced="0"/>
    <cacheHierarchy uniqueName="[Datos].[Descuento]" caption="Descuento" attribute="1" defaultMemberUniqueName="[Datos].[Descuento].[All]" allUniqueName="[Datos].[Descuento].[All]" dimensionUniqueName="[Datos]" displayFolder="" count="0" memberValueDatatype="5" unbalanced="0"/>
    <cacheHierarchy uniqueName="[Datos].[Utilidad]" caption="Utilidad" attribute="1" defaultMemberUniqueName="[Datos].[Utilidad].[All]" allUniqueName="[Datos].[Utilidad].[All]" dimensionUniqueName="[Datos]" displayFolder="" count="0" memberValueDatatype="5" unbalanced="0"/>
    <cacheHierarchy uniqueName="[Datos].[Precio_venta]" caption="Precio_venta" attribute="1" defaultMemberUniqueName="[Datos].[Precio_venta].[All]" allUniqueName="[Datos].[Precio_venta].[All]" dimensionUniqueName="[Datos]" displayFolder="" count="0" memberValueDatatype="5" unbalanced="0"/>
    <cacheHierarchy uniqueName="[Datos].[Precio_costo]" caption="Precio_costo" attribute="1" defaultMemberUniqueName="[Datos].[Precio_costo].[All]" allUniqueName="[Datos].[Precio_costo].[All]" dimensionUniqueName="[Datos]" displayFolder="" count="0" memberValueDatatype="5" unbalanced="0"/>
    <cacheHierarchy uniqueName="[Datos].[Costo_envio]" caption="Costo_envio" attribute="1" defaultMemberUniqueName="[Datos].[Costo_envio].[All]" allUniqueName="[Datos].[Costo_envio].[All]" dimensionUniqueName="[Datos]" displayFolder="" count="0" memberValueDatatype="5" unbalanced="0"/>
    <cacheHierarchy uniqueName="[Datos].[Modo_envio]" caption="Modo_envio" attribute="1" defaultMemberUniqueName="[Datos].[Modo_envio].[All]" allUniqueName="[Datos].[Modo_envio].[All]" dimensionUniqueName="[Datos]" displayFolder="" count="0" memberValueDatatype="130" unbalanced="0"/>
    <cacheHierarchy uniqueName="[Datos].[Nombre_cliente]" caption="Nombre_cliente" attribute="1" defaultMemberUniqueName="[Datos].[Nombre_cliente].[All]" allUniqueName="[Datos].[Nombre_cliente].[All]" dimensionUniqueName="[Datos]" displayFolder="" count="0" memberValueDatatype="130" unbalanced="0"/>
    <cacheHierarchy uniqueName="[Datos].[Region]" caption="Region" attribute="1" defaultMemberUniqueName="[Datos].[Region].[All]" allUniqueName="[Datos].[Region].[All]" dimensionUniqueName="[Datos]" displayFolder="" count="0" memberValueDatatype="130" unbalanced="0"/>
    <cacheHierarchy uniqueName="[Datos].[Segmento]" caption="Segmento" attribute="1" defaultMemberUniqueName="[Datos].[Segmento].[All]" allUniqueName="[Datos].[Segmento].[All]" dimensionUniqueName="[Datos]" displayFolder="" count="0" memberValueDatatype="130" unbalanced="0"/>
    <cacheHierarchy uniqueName="[Datos].[Empaque]" caption="Empaque" attribute="1" defaultMemberUniqueName="[Datos].[Empaque].[All]" allUniqueName="[Datos].[Empaque].[All]" dimensionUniqueName="[Datos]" displayFolder="" count="0" memberValueDatatype="130" unbalanced="0"/>
    <cacheHierarchy uniqueName="[Datos].[Fecha_envio]" caption="Fecha_envio" attribute="1" time="1" defaultMemberUniqueName="[Datos].[Fecha_envio].[All]" allUniqueName="[Datos].[Fecha_envio].[All]" dimensionUniqueName="[Datos]" displayFolder="" count="0" memberValueDatatype="7" unbalanced="0"/>
    <cacheHierarchy uniqueName="[Datos].[Fecha_envio (año)]" caption="Fecha_envio (año)" attribute="1" defaultMemberUniqueName="[Datos].[Fecha_envio (año)].[All]" allUniqueName="[Datos].[Fecha_envio (año)].[All]" dimensionUniqueName="[Datos]" displayFolder="" count="0" memberValueDatatype="130" unbalanced="0"/>
    <cacheHierarchy uniqueName="[Datos].[Fecha_envio (trimestre)]" caption="Fecha_envio (trimestre)" attribute="1" defaultMemberUniqueName="[Datos].[Fecha_envio (trimestre)].[All]" allUniqueName="[Datos].[Fecha_envio (trimestre)].[All]" dimensionUniqueName="[Datos]" displayFolder="" count="0" memberValueDatatype="130" unbalanced="0"/>
    <cacheHierarchy uniqueName="[Datos].[Fecha_envio (mes)]" caption="Fecha_envio (mes)" attribute="1" defaultMemberUniqueName="[Datos].[Fecha_envio (mes)].[All]" allUniqueName="[Datos].[Fecha_envio (mes)].[All]" dimensionUniqueName="[Datos]" displayFolder="" count="0" memberValueDatatype="130" unbalanced="0"/>
    <cacheHierarchy uniqueName="[Datos].[Fecha_envio (índice de meses)]" caption="Fecha_envio (índice de meses)" attribute="1" defaultMemberUniqueName="[Datos].[Fecha_envio (índice de meses)].[All]" allUniqueName="[Datos].[Fecha_envio (índice de meses)].[All]" dimensionUniqueName="[Datos]" displayFolder="" count="0" memberValueDatatype="20" unbalanced="0" hidden="1"/>
    <cacheHierarchy uniqueName="[Measures].[__XL_Count Datos]" caption="__XL_Count Datos" measure="1" displayFolder="" measureGroup="Datos" count="0" hidden="1"/>
    <cacheHierarchy uniqueName="[Measures].[__No measures defined]" caption="__No measures defined" measure="1" displayFolder="" count="0" hidden="1"/>
    <cacheHierarchy uniqueName="[Measures].[Suma de Ventas]" caption="Suma de Ventas" measure="1" displayFolder="" measureGroup="Datos" count="0" hidden="1">
      <extLst>
        <ext xmlns:x15="http://schemas.microsoft.com/office/spreadsheetml/2010/11/main" uri="{B97F6D7D-B522-45F9-BDA1-12C45D357490}">
          <x15:cacheHierarchy aggregatedColumn="7"/>
        </ext>
      </extLst>
    </cacheHierarchy>
    <cacheHierarchy uniqueName="[Measures].[Suma de Utilidad]" caption="Suma de Utilidad" measure="1" displayFolder="" measureGroup="Datos" count="0" hidden="1">
      <extLst>
        <ext xmlns:x15="http://schemas.microsoft.com/office/spreadsheetml/2010/11/main" uri="{B97F6D7D-B522-45F9-BDA1-12C45D357490}">
          <x15:cacheHierarchy aggregatedColumn="10"/>
        </ext>
      </extLst>
    </cacheHierarchy>
    <cacheHierarchy uniqueName="[Measures].[Suma de Margen]" caption="Suma de Margen" measure="1" displayFolder="" measureGroup="Datos" count="0" hidden="1">
      <extLst>
        <ext xmlns:x15="http://schemas.microsoft.com/office/spreadsheetml/2010/11/main" uri="{B97F6D7D-B522-45F9-BDA1-12C45D357490}">
          <x15:cacheHierarchy aggregatedColumn="8"/>
        </ext>
      </extLst>
    </cacheHierarchy>
    <cacheHierarchy uniqueName="[Measures].[Suma de Costo_envio]" caption="Suma de Costo_envio" measure="1" displayFolder="" measureGroup="Datos" count="0" oneField="1" hidden="1">
      <fieldsUsage count="1">
        <fieldUsage x="0"/>
      </fieldsUsage>
      <extLst>
        <ext xmlns:x15="http://schemas.microsoft.com/office/spreadsheetml/2010/11/main" uri="{B97F6D7D-B522-45F9-BDA1-12C45D357490}">
          <x15:cacheHierarchy aggregatedColumn="13"/>
        </ext>
      </extLst>
    </cacheHierarchy>
    <cacheHierarchy uniqueName="[Measures].[Suma de Descuento]" caption="Suma de Descuento" measure="1" displayFolder="" measureGroup="Datos" count="0" hidden="1">
      <extLst>
        <ext xmlns:x15="http://schemas.microsoft.com/office/spreadsheetml/2010/11/main" uri="{B97F6D7D-B522-45F9-BDA1-12C45D357490}">
          <x15:cacheHierarchy aggregatedColumn="9"/>
        </ext>
      </extLst>
    </cacheHierarchy>
    <cacheHierarchy uniqueName="[Measures].[Suma de Id]" caption="Suma de Id" measure="1" displayFolder="" measureGroup="Datos" count="0" hidden="1">
      <extLst>
        <ext xmlns:x15="http://schemas.microsoft.com/office/spreadsheetml/2010/11/main" uri="{B97F6D7D-B522-45F9-BDA1-12C45D357490}">
          <x15:cacheHierarchy aggregatedColumn="0"/>
        </ext>
      </extLst>
    </cacheHierarchy>
    <cacheHierarchy uniqueName="[Measures].[Recuento de Id]" caption="Recuento de Id" measure="1" displayFolder="" measureGroup="Datos" count="0" hidden="1">
      <extLst>
        <ext xmlns:x15="http://schemas.microsoft.com/office/spreadsheetml/2010/11/main" uri="{B97F6D7D-B522-45F9-BDA1-12C45D357490}">
          <x15:cacheHierarchy aggregatedColumn="0"/>
        </ext>
      </extLst>
    </cacheHierarchy>
    <cacheHierarchy uniqueName="[Measures].[Suma de Precio_venta]" caption="Suma de Precio_venta" measure="1" displayFolder="" measureGroup="Datos" count="0" hidden="1">
      <extLst>
        <ext xmlns:x15="http://schemas.microsoft.com/office/spreadsheetml/2010/11/main" uri="{B97F6D7D-B522-45F9-BDA1-12C45D357490}">
          <x15:cacheHierarchy aggregatedColumn="11"/>
        </ext>
      </extLst>
    </cacheHierarchy>
  </cacheHierarchies>
  <kpis count="0"/>
  <dimensions count="2">
    <dimension name="Datos" uniqueName="[Datos]" caption="Datos"/>
    <dimension measure="1" name="Measures" uniqueName="[Measures]" caption="Measures"/>
  </dimensions>
  <measureGroups count="1">
    <measureGroup name="Datos" caption="Datos"/>
  </measureGroups>
  <maps count="1">
    <map measureGroup="0" dimension="0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Jennifer Matamoros" refreshedDate="44540.752771180552" backgroundQuery="1" createdVersion="7" refreshedVersion="7" minRefreshableVersion="3" recordCount="0" supportSubquery="1" supportAdvancedDrill="1" xr:uid="{3FD509A6-F0F8-4A02-9E5A-109B4DC29E4F}">
  <cacheSource type="external" connectionId="1"/>
  <cacheFields count="1">
    <cacheField name="[Measures].[Suma de Margen]" caption="Suma de Margen" numFmtId="0" hierarchy="28" level="32767"/>
  </cacheFields>
  <cacheHierarchies count="34">
    <cacheHierarchy uniqueName="[Datos].[Id]" caption="Id" attribute="1" defaultMemberUniqueName="[Datos].[Id].[All]" allUniqueName="[Datos].[Id].[All]" dimensionUniqueName="[Datos]" displayFolder="" count="0" memberValueDatatype="20" unbalanced="0"/>
    <cacheHierarchy uniqueName="[Datos].[Fecha_orden]" caption="Fecha_orden" attribute="1" defaultMemberUniqueName="[Datos].[Fecha_orden].[All]" allUniqueName="[Datos].[Fecha_orden].[All]" dimensionUniqueName="[Datos]" displayFolder="" count="0" memberValueDatatype="20" unbalanced="0"/>
    <cacheHierarchy uniqueName="[Datos].[Prioridad]" caption="Prioridad" attribute="1" defaultMemberUniqueName="[Datos].[Prioridad].[All]" allUniqueName="[Datos].[Prioridad].[All]" dimensionUniqueName="[Datos]" displayFolder="" count="0" memberValueDatatype="130" unbalanced="0"/>
    <cacheHierarchy uniqueName="[Datos].[Categoria]" caption="Categoria" attribute="1" defaultMemberUniqueName="[Datos].[Categoria].[All]" allUniqueName="[Datos].[Categoria].[All]" dimensionUniqueName="[Datos]" displayFolder="" count="0" memberValueDatatype="130" unbalanced="0"/>
    <cacheHierarchy uniqueName="[Datos].[Subcategoria]" caption="Subcategoria" attribute="1" defaultMemberUniqueName="[Datos].[Subcategoria].[All]" allUniqueName="[Datos].[Subcategoria].[All]" dimensionUniqueName="[Datos]" displayFolder="" count="0" memberValueDatatype="130" unbalanced="0"/>
    <cacheHierarchy uniqueName="[Datos].[Producto]" caption="Producto" attribute="1" defaultMemberUniqueName="[Datos].[Producto].[All]" allUniqueName="[Datos].[Producto].[All]" dimensionUniqueName="[Datos]" displayFolder="" count="0" memberValueDatatype="130" unbalanced="0"/>
    <cacheHierarchy uniqueName="[Datos].[Cantidad]" caption="Cantidad" attribute="1" defaultMemberUniqueName="[Datos].[Cantidad].[All]" allUniqueName="[Datos].[Cantidad].[All]" dimensionUniqueName="[Datos]" displayFolder="" count="0" memberValueDatatype="20" unbalanced="0"/>
    <cacheHierarchy uniqueName="[Datos].[Ventas]" caption="Ventas" attribute="1" defaultMemberUniqueName="[Datos].[Ventas].[All]" allUniqueName="[Datos].[Ventas].[All]" dimensionUniqueName="[Datos]" displayFolder="" count="0" memberValueDatatype="5" unbalanced="0"/>
    <cacheHierarchy uniqueName="[Datos].[Margen]" caption="Margen" attribute="1" defaultMemberUniqueName="[Datos].[Margen].[All]" allUniqueName="[Datos].[Margen].[All]" dimensionUniqueName="[Datos]" displayFolder="" count="0" memberValueDatatype="5" unbalanced="0"/>
    <cacheHierarchy uniqueName="[Datos].[Descuento]" caption="Descuento" attribute="1" defaultMemberUniqueName="[Datos].[Descuento].[All]" allUniqueName="[Datos].[Descuento].[All]" dimensionUniqueName="[Datos]" displayFolder="" count="0" memberValueDatatype="5" unbalanced="0"/>
    <cacheHierarchy uniqueName="[Datos].[Utilidad]" caption="Utilidad" attribute="1" defaultMemberUniqueName="[Datos].[Utilidad].[All]" allUniqueName="[Datos].[Utilidad].[All]" dimensionUniqueName="[Datos]" displayFolder="" count="0" memberValueDatatype="5" unbalanced="0"/>
    <cacheHierarchy uniqueName="[Datos].[Precio_venta]" caption="Precio_venta" attribute="1" defaultMemberUniqueName="[Datos].[Precio_venta].[All]" allUniqueName="[Datos].[Precio_venta].[All]" dimensionUniqueName="[Datos]" displayFolder="" count="0" memberValueDatatype="5" unbalanced="0"/>
    <cacheHierarchy uniqueName="[Datos].[Precio_costo]" caption="Precio_costo" attribute="1" defaultMemberUniqueName="[Datos].[Precio_costo].[All]" allUniqueName="[Datos].[Precio_costo].[All]" dimensionUniqueName="[Datos]" displayFolder="" count="0" memberValueDatatype="5" unbalanced="0"/>
    <cacheHierarchy uniqueName="[Datos].[Costo_envio]" caption="Costo_envio" attribute="1" defaultMemberUniqueName="[Datos].[Costo_envio].[All]" allUniqueName="[Datos].[Costo_envio].[All]" dimensionUniqueName="[Datos]" displayFolder="" count="0" memberValueDatatype="5" unbalanced="0"/>
    <cacheHierarchy uniqueName="[Datos].[Modo_envio]" caption="Modo_envio" attribute="1" defaultMemberUniqueName="[Datos].[Modo_envio].[All]" allUniqueName="[Datos].[Modo_envio].[All]" dimensionUniqueName="[Datos]" displayFolder="" count="0" memberValueDatatype="130" unbalanced="0"/>
    <cacheHierarchy uniqueName="[Datos].[Nombre_cliente]" caption="Nombre_cliente" attribute="1" defaultMemberUniqueName="[Datos].[Nombre_cliente].[All]" allUniqueName="[Datos].[Nombre_cliente].[All]" dimensionUniqueName="[Datos]" displayFolder="" count="0" memberValueDatatype="130" unbalanced="0"/>
    <cacheHierarchy uniqueName="[Datos].[Region]" caption="Region" attribute="1" defaultMemberUniqueName="[Datos].[Region].[All]" allUniqueName="[Datos].[Region].[All]" dimensionUniqueName="[Datos]" displayFolder="" count="0" memberValueDatatype="130" unbalanced="0"/>
    <cacheHierarchy uniqueName="[Datos].[Segmento]" caption="Segmento" attribute="1" defaultMemberUniqueName="[Datos].[Segmento].[All]" allUniqueName="[Datos].[Segmento].[All]" dimensionUniqueName="[Datos]" displayFolder="" count="0" memberValueDatatype="130" unbalanced="0"/>
    <cacheHierarchy uniqueName="[Datos].[Empaque]" caption="Empaque" attribute="1" defaultMemberUniqueName="[Datos].[Empaque].[All]" allUniqueName="[Datos].[Empaque].[All]" dimensionUniqueName="[Datos]" displayFolder="" count="0" memberValueDatatype="130" unbalanced="0"/>
    <cacheHierarchy uniqueName="[Datos].[Fecha_envio]" caption="Fecha_envio" attribute="1" time="1" defaultMemberUniqueName="[Datos].[Fecha_envio].[All]" allUniqueName="[Datos].[Fecha_envio].[All]" dimensionUniqueName="[Datos]" displayFolder="" count="0" memberValueDatatype="7" unbalanced="0"/>
    <cacheHierarchy uniqueName="[Datos].[Fecha_envio (año)]" caption="Fecha_envio (año)" attribute="1" defaultMemberUniqueName="[Datos].[Fecha_envio (año)].[All]" allUniqueName="[Datos].[Fecha_envio (año)].[All]" dimensionUniqueName="[Datos]" displayFolder="" count="0" memberValueDatatype="130" unbalanced="0"/>
    <cacheHierarchy uniqueName="[Datos].[Fecha_envio (trimestre)]" caption="Fecha_envio (trimestre)" attribute="1" defaultMemberUniqueName="[Datos].[Fecha_envio (trimestre)].[All]" allUniqueName="[Datos].[Fecha_envio (trimestre)].[All]" dimensionUniqueName="[Datos]" displayFolder="" count="0" memberValueDatatype="130" unbalanced="0"/>
    <cacheHierarchy uniqueName="[Datos].[Fecha_envio (mes)]" caption="Fecha_envio (mes)" attribute="1" defaultMemberUniqueName="[Datos].[Fecha_envio (mes)].[All]" allUniqueName="[Datos].[Fecha_envio (mes)].[All]" dimensionUniqueName="[Datos]" displayFolder="" count="0" memberValueDatatype="130" unbalanced="0"/>
    <cacheHierarchy uniqueName="[Datos].[Fecha_envio (índice de meses)]" caption="Fecha_envio (índice de meses)" attribute="1" defaultMemberUniqueName="[Datos].[Fecha_envio (índice de meses)].[All]" allUniqueName="[Datos].[Fecha_envio (índice de meses)].[All]" dimensionUniqueName="[Datos]" displayFolder="" count="0" memberValueDatatype="20" unbalanced="0" hidden="1"/>
    <cacheHierarchy uniqueName="[Measures].[__XL_Count Datos]" caption="__XL_Count Datos" measure="1" displayFolder="" measureGroup="Datos" count="0" hidden="1"/>
    <cacheHierarchy uniqueName="[Measures].[__No measures defined]" caption="__No measures defined" measure="1" displayFolder="" count="0" hidden="1"/>
    <cacheHierarchy uniqueName="[Measures].[Suma de Ventas]" caption="Suma de Ventas" measure="1" displayFolder="" measureGroup="Datos" count="0" hidden="1">
      <extLst>
        <ext xmlns:x15="http://schemas.microsoft.com/office/spreadsheetml/2010/11/main" uri="{B97F6D7D-B522-45F9-BDA1-12C45D357490}">
          <x15:cacheHierarchy aggregatedColumn="7"/>
        </ext>
      </extLst>
    </cacheHierarchy>
    <cacheHierarchy uniqueName="[Measures].[Suma de Utilidad]" caption="Suma de Utilidad" measure="1" displayFolder="" measureGroup="Datos" count="0" hidden="1">
      <extLst>
        <ext xmlns:x15="http://schemas.microsoft.com/office/spreadsheetml/2010/11/main" uri="{B97F6D7D-B522-45F9-BDA1-12C45D357490}">
          <x15:cacheHierarchy aggregatedColumn="10"/>
        </ext>
      </extLst>
    </cacheHierarchy>
    <cacheHierarchy uniqueName="[Measures].[Suma de Margen]" caption="Suma de Margen" measure="1" displayFolder="" measureGroup="Datos" count="0" oneField="1" hidden="1">
      <fieldsUsage count="1">
        <fieldUsage x="0"/>
      </fieldsUsage>
      <extLst>
        <ext xmlns:x15="http://schemas.microsoft.com/office/spreadsheetml/2010/11/main" uri="{B97F6D7D-B522-45F9-BDA1-12C45D357490}">
          <x15:cacheHierarchy aggregatedColumn="8"/>
        </ext>
      </extLst>
    </cacheHierarchy>
    <cacheHierarchy uniqueName="[Measures].[Suma de Costo_envio]" caption="Suma de Costo_envio" measure="1" displayFolder="" measureGroup="Datos" count="0" hidden="1">
      <extLst>
        <ext xmlns:x15="http://schemas.microsoft.com/office/spreadsheetml/2010/11/main" uri="{B97F6D7D-B522-45F9-BDA1-12C45D357490}">
          <x15:cacheHierarchy aggregatedColumn="13"/>
        </ext>
      </extLst>
    </cacheHierarchy>
    <cacheHierarchy uniqueName="[Measures].[Suma de Descuento]" caption="Suma de Descuento" measure="1" displayFolder="" measureGroup="Datos" count="0" hidden="1">
      <extLst>
        <ext xmlns:x15="http://schemas.microsoft.com/office/spreadsheetml/2010/11/main" uri="{B97F6D7D-B522-45F9-BDA1-12C45D357490}">
          <x15:cacheHierarchy aggregatedColumn="9"/>
        </ext>
      </extLst>
    </cacheHierarchy>
    <cacheHierarchy uniqueName="[Measures].[Suma de Id]" caption="Suma de Id" measure="1" displayFolder="" measureGroup="Datos" count="0" hidden="1">
      <extLst>
        <ext xmlns:x15="http://schemas.microsoft.com/office/spreadsheetml/2010/11/main" uri="{B97F6D7D-B522-45F9-BDA1-12C45D357490}">
          <x15:cacheHierarchy aggregatedColumn="0"/>
        </ext>
      </extLst>
    </cacheHierarchy>
    <cacheHierarchy uniqueName="[Measures].[Recuento de Id]" caption="Recuento de Id" measure="1" displayFolder="" measureGroup="Datos" count="0" hidden="1">
      <extLst>
        <ext xmlns:x15="http://schemas.microsoft.com/office/spreadsheetml/2010/11/main" uri="{B97F6D7D-B522-45F9-BDA1-12C45D357490}">
          <x15:cacheHierarchy aggregatedColumn="0"/>
        </ext>
      </extLst>
    </cacheHierarchy>
    <cacheHierarchy uniqueName="[Measures].[Suma de Precio_venta]" caption="Suma de Precio_venta" measure="1" displayFolder="" measureGroup="Datos" count="0" hidden="1">
      <extLst>
        <ext xmlns:x15="http://schemas.microsoft.com/office/spreadsheetml/2010/11/main" uri="{B97F6D7D-B522-45F9-BDA1-12C45D357490}">
          <x15:cacheHierarchy aggregatedColumn="11"/>
        </ext>
      </extLst>
    </cacheHierarchy>
  </cacheHierarchies>
  <kpis count="0"/>
  <dimensions count="2">
    <dimension name="Datos" uniqueName="[Datos]" caption="Datos"/>
    <dimension measure="1" name="Measures" uniqueName="[Measures]" caption="Measures"/>
  </dimensions>
  <measureGroups count="1">
    <measureGroup name="Datos" caption="Datos"/>
  </measureGroups>
  <maps count="1">
    <map measureGroup="0" dimension="0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4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Jennifer Matamoros" refreshedDate="44540.752771990738" backgroundQuery="1" createdVersion="7" refreshedVersion="7" minRefreshableVersion="3" recordCount="0" supportSubquery="1" supportAdvancedDrill="1" xr:uid="{28835B15-E20A-4800-9185-50C4671A2CB4}">
  <cacheSource type="external" connectionId="1"/>
  <cacheFields count="1">
    <cacheField name="[Measures].[Suma de Utilidad]" caption="Suma de Utilidad" numFmtId="0" hierarchy="27" level="32767"/>
  </cacheFields>
  <cacheHierarchies count="34">
    <cacheHierarchy uniqueName="[Datos].[Id]" caption="Id" attribute="1" defaultMemberUniqueName="[Datos].[Id].[All]" allUniqueName="[Datos].[Id].[All]" dimensionUniqueName="[Datos]" displayFolder="" count="0" memberValueDatatype="20" unbalanced="0"/>
    <cacheHierarchy uniqueName="[Datos].[Fecha_orden]" caption="Fecha_orden" attribute="1" defaultMemberUniqueName="[Datos].[Fecha_orden].[All]" allUniqueName="[Datos].[Fecha_orden].[All]" dimensionUniqueName="[Datos]" displayFolder="" count="0" memberValueDatatype="20" unbalanced="0"/>
    <cacheHierarchy uniqueName="[Datos].[Prioridad]" caption="Prioridad" attribute="1" defaultMemberUniqueName="[Datos].[Prioridad].[All]" allUniqueName="[Datos].[Prioridad].[All]" dimensionUniqueName="[Datos]" displayFolder="" count="0" memberValueDatatype="130" unbalanced="0"/>
    <cacheHierarchy uniqueName="[Datos].[Categoria]" caption="Categoria" attribute="1" defaultMemberUniqueName="[Datos].[Categoria].[All]" allUniqueName="[Datos].[Categoria].[All]" dimensionUniqueName="[Datos]" displayFolder="" count="0" memberValueDatatype="130" unbalanced="0"/>
    <cacheHierarchy uniqueName="[Datos].[Subcategoria]" caption="Subcategoria" attribute="1" defaultMemberUniqueName="[Datos].[Subcategoria].[All]" allUniqueName="[Datos].[Subcategoria].[All]" dimensionUniqueName="[Datos]" displayFolder="" count="0" memberValueDatatype="130" unbalanced="0"/>
    <cacheHierarchy uniqueName="[Datos].[Producto]" caption="Producto" attribute="1" defaultMemberUniqueName="[Datos].[Producto].[All]" allUniqueName="[Datos].[Producto].[All]" dimensionUniqueName="[Datos]" displayFolder="" count="0" memberValueDatatype="130" unbalanced="0"/>
    <cacheHierarchy uniqueName="[Datos].[Cantidad]" caption="Cantidad" attribute="1" defaultMemberUniqueName="[Datos].[Cantidad].[All]" allUniqueName="[Datos].[Cantidad].[All]" dimensionUniqueName="[Datos]" displayFolder="" count="0" memberValueDatatype="20" unbalanced="0"/>
    <cacheHierarchy uniqueName="[Datos].[Ventas]" caption="Ventas" attribute="1" defaultMemberUniqueName="[Datos].[Ventas].[All]" allUniqueName="[Datos].[Ventas].[All]" dimensionUniqueName="[Datos]" displayFolder="" count="0" memberValueDatatype="5" unbalanced="0"/>
    <cacheHierarchy uniqueName="[Datos].[Margen]" caption="Margen" attribute="1" defaultMemberUniqueName="[Datos].[Margen].[All]" allUniqueName="[Datos].[Margen].[All]" dimensionUniqueName="[Datos]" displayFolder="" count="0" memberValueDatatype="5" unbalanced="0"/>
    <cacheHierarchy uniqueName="[Datos].[Descuento]" caption="Descuento" attribute="1" defaultMemberUniqueName="[Datos].[Descuento].[All]" allUniqueName="[Datos].[Descuento].[All]" dimensionUniqueName="[Datos]" displayFolder="" count="0" memberValueDatatype="5" unbalanced="0"/>
    <cacheHierarchy uniqueName="[Datos].[Utilidad]" caption="Utilidad" attribute="1" defaultMemberUniqueName="[Datos].[Utilidad].[All]" allUniqueName="[Datos].[Utilidad].[All]" dimensionUniqueName="[Datos]" displayFolder="" count="0" memberValueDatatype="5" unbalanced="0"/>
    <cacheHierarchy uniqueName="[Datos].[Precio_venta]" caption="Precio_venta" attribute="1" defaultMemberUniqueName="[Datos].[Precio_venta].[All]" allUniqueName="[Datos].[Precio_venta].[All]" dimensionUniqueName="[Datos]" displayFolder="" count="0" memberValueDatatype="5" unbalanced="0"/>
    <cacheHierarchy uniqueName="[Datos].[Precio_costo]" caption="Precio_costo" attribute="1" defaultMemberUniqueName="[Datos].[Precio_costo].[All]" allUniqueName="[Datos].[Precio_costo].[All]" dimensionUniqueName="[Datos]" displayFolder="" count="0" memberValueDatatype="5" unbalanced="0"/>
    <cacheHierarchy uniqueName="[Datos].[Costo_envio]" caption="Costo_envio" attribute="1" defaultMemberUniqueName="[Datos].[Costo_envio].[All]" allUniqueName="[Datos].[Costo_envio].[All]" dimensionUniqueName="[Datos]" displayFolder="" count="0" memberValueDatatype="5" unbalanced="0"/>
    <cacheHierarchy uniqueName="[Datos].[Modo_envio]" caption="Modo_envio" attribute="1" defaultMemberUniqueName="[Datos].[Modo_envio].[All]" allUniqueName="[Datos].[Modo_envio].[All]" dimensionUniqueName="[Datos]" displayFolder="" count="0" memberValueDatatype="130" unbalanced="0"/>
    <cacheHierarchy uniqueName="[Datos].[Nombre_cliente]" caption="Nombre_cliente" attribute="1" defaultMemberUniqueName="[Datos].[Nombre_cliente].[All]" allUniqueName="[Datos].[Nombre_cliente].[All]" dimensionUniqueName="[Datos]" displayFolder="" count="0" memberValueDatatype="130" unbalanced="0"/>
    <cacheHierarchy uniqueName="[Datos].[Region]" caption="Region" attribute="1" defaultMemberUniqueName="[Datos].[Region].[All]" allUniqueName="[Datos].[Region].[All]" dimensionUniqueName="[Datos]" displayFolder="" count="0" memberValueDatatype="130" unbalanced="0"/>
    <cacheHierarchy uniqueName="[Datos].[Segmento]" caption="Segmento" attribute="1" defaultMemberUniqueName="[Datos].[Segmento].[All]" allUniqueName="[Datos].[Segmento].[All]" dimensionUniqueName="[Datos]" displayFolder="" count="0" memberValueDatatype="130" unbalanced="0"/>
    <cacheHierarchy uniqueName="[Datos].[Empaque]" caption="Empaque" attribute="1" defaultMemberUniqueName="[Datos].[Empaque].[All]" allUniqueName="[Datos].[Empaque].[All]" dimensionUniqueName="[Datos]" displayFolder="" count="0" memberValueDatatype="130" unbalanced="0"/>
    <cacheHierarchy uniqueName="[Datos].[Fecha_envio]" caption="Fecha_envio" attribute="1" time="1" defaultMemberUniqueName="[Datos].[Fecha_envio].[All]" allUniqueName="[Datos].[Fecha_envio].[All]" dimensionUniqueName="[Datos]" displayFolder="" count="0" memberValueDatatype="7" unbalanced="0"/>
    <cacheHierarchy uniqueName="[Datos].[Fecha_envio (año)]" caption="Fecha_envio (año)" attribute="1" defaultMemberUniqueName="[Datos].[Fecha_envio (año)].[All]" allUniqueName="[Datos].[Fecha_envio (año)].[All]" dimensionUniqueName="[Datos]" displayFolder="" count="0" memberValueDatatype="130" unbalanced="0"/>
    <cacheHierarchy uniqueName="[Datos].[Fecha_envio (trimestre)]" caption="Fecha_envio (trimestre)" attribute="1" defaultMemberUniqueName="[Datos].[Fecha_envio (trimestre)].[All]" allUniqueName="[Datos].[Fecha_envio (trimestre)].[All]" dimensionUniqueName="[Datos]" displayFolder="" count="0" memberValueDatatype="130" unbalanced="0"/>
    <cacheHierarchy uniqueName="[Datos].[Fecha_envio (mes)]" caption="Fecha_envio (mes)" attribute="1" defaultMemberUniqueName="[Datos].[Fecha_envio (mes)].[All]" allUniqueName="[Datos].[Fecha_envio (mes)].[All]" dimensionUniqueName="[Datos]" displayFolder="" count="0" memberValueDatatype="130" unbalanced="0"/>
    <cacheHierarchy uniqueName="[Datos].[Fecha_envio (índice de meses)]" caption="Fecha_envio (índice de meses)" attribute="1" defaultMemberUniqueName="[Datos].[Fecha_envio (índice de meses)].[All]" allUniqueName="[Datos].[Fecha_envio (índice de meses)].[All]" dimensionUniqueName="[Datos]" displayFolder="" count="0" memberValueDatatype="20" unbalanced="0" hidden="1"/>
    <cacheHierarchy uniqueName="[Measures].[__XL_Count Datos]" caption="__XL_Count Datos" measure="1" displayFolder="" measureGroup="Datos" count="0" hidden="1"/>
    <cacheHierarchy uniqueName="[Measures].[__No measures defined]" caption="__No measures defined" measure="1" displayFolder="" count="0" hidden="1"/>
    <cacheHierarchy uniqueName="[Measures].[Suma de Ventas]" caption="Suma de Ventas" measure="1" displayFolder="" measureGroup="Datos" count="0" hidden="1">
      <extLst>
        <ext xmlns:x15="http://schemas.microsoft.com/office/spreadsheetml/2010/11/main" uri="{B97F6D7D-B522-45F9-BDA1-12C45D357490}">
          <x15:cacheHierarchy aggregatedColumn="7"/>
        </ext>
      </extLst>
    </cacheHierarchy>
    <cacheHierarchy uniqueName="[Measures].[Suma de Utilidad]" caption="Suma de Utilidad" measure="1" displayFolder="" measureGroup="Datos" count="0" oneField="1" hidden="1">
      <fieldsUsage count="1">
        <fieldUsage x="0"/>
      </fieldsUsage>
      <extLst>
        <ext xmlns:x15="http://schemas.microsoft.com/office/spreadsheetml/2010/11/main" uri="{B97F6D7D-B522-45F9-BDA1-12C45D357490}">
          <x15:cacheHierarchy aggregatedColumn="10"/>
        </ext>
      </extLst>
    </cacheHierarchy>
    <cacheHierarchy uniqueName="[Measures].[Suma de Margen]" caption="Suma de Margen" measure="1" displayFolder="" measureGroup="Datos" count="0" hidden="1">
      <extLst>
        <ext xmlns:x15="http://schemas.microsoft.com/office/spreadsheetml/2010/11/main" uri="{B97F6D7D-B522-45F9-BDA1-12C45D357490}">
          <x15:cacheHierarchy aggregatedColumn="8"/>
        </ext>
      </extLst>
    </cacheHierarchy>
    <cacheHierarchy uniqueName="[Measures].[Suma de Costo_envio]" caption="Suma de Costo_envio" measure="1" displayFolder="" measureGroup="Datos" count="0" hidden="1">
      <extLst>
        <ext xmlns:x15="http://schemas.microsoft.com/office/spreadsheetml/2010/11/main" uri="{B97F6D7D-B522-45F9-BDA1-12C45D357490}">
          <x15:cacheHierarchy aggregatedColumn="13"/>
        </ext>
      </extLst>
    </cacheHierarchy>
    <cacheHierarchy uniqueName="[Measures].[Suma de Descuento]" caption="Suma de Descuento" measure="1" displayFolder="" measureGroup="Datos" count="0" hidden="1">
      <extLst>
        <ext xmlns:x15="http://schemas.microsoft.com/office/spreadsheetml/2010/11/main" uri="{B97F6D7D-B522-45F9-BDA1-12C45D357490}">
          <x15:cacheHierarchy aggregatedColumn="9"/>
        </ext>
      </extLst>
    </cacheHierarchy>
    <cacheHierarchy uniqueName="[Measures].[Suma de Id]" caption="Suma de Id" measure="1" displayFolder="" measureGroup="Datos" count="0" hidden="1">
      <extLst>
        <ext xmlns:x15="http://schemas.microsoft.com/office/spreadsheetml/2010/11/main" uri="{B97F6D7D-B522-45F9-BDA1-12C45D357490}">
          <x15:cacheHierarchy aggregatedColumn="0"/>
        </ext>
      </extLst>
    </cacheHierarchy>
    <cacheHierarchy uniqueName="[Measures].[Recuento de Id]" caption="Recuento de Id" measure="1" displayFolder="" measureGroup="Datos" count="0" hidden="1">
      <extLst>
        <ext xmlns:x15="http://schemas.microsoft.com/office/spreadsheetml/2010/11/main" uri="{B97F6D7D-B522-45F9-BDA1-12C45D357490}">
          <x15:cacheHierarchy aggregatedColumn="0"/>
        </ext>
      </extLst>
    </cacheHierarchy>
    <cacheHierarchy uniqueName="[Measures].[Suma de Precio_venta]" caption="Suma de Precio_venta" measure="1" displayFolder="" measureGroup="Datos" count="0" hidden="1">
      <extLst>
        <ext xmlns:x15="http://schemas.microsoft.com/office/spreadsheetml/2010/11/main" uri="{B97F6D7D-B522-45F9-BDA1-12C45D357490}">
          <x15:cacheHierarchy aggregatedColumn="11"/>
        </ext>
      </extLst>
    </cacheHierarchy>
  </cacheHierarchies>
  <kpis count="0"/>
  <dimensions count="2">
    <dimension name="Datos" uniqueName="[Datos]" caption="Datos"/>
    <dimension measure="1" name="Measures" uniqueName="[Measures]" caption="Measures"/>
  </dimensions>
  <measureGroups count="1">
    <measureGroup name="Datos" caption="Datos"/>
  </measureGroups>
  <maps count="1">
    <map measureGroup="0" dimension="0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5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Jennifer Matamoros" refreshedDate="44540.752772685184" backgroundQuery="1" createdVersion="7" refreshedVersion="7" minRefreshableVersion="3" recordCount="0" supportSubquery="1" supportAdvancedDrill="1" xr:uid="{69684D22-8DC9-4596-8B60-BA85198FB022}">
  <cacheSource type="external" connectionId="1"/>
  <cacheFields count="1">
    <cacheField name="[Measures].[Suma de Ventas]" caption="Suma de Ventas" numFmtId="0" hierarchy="26" level="32767"/>
  </cacheFields>
  <cacheHierarchies count="34">
    <cacheHierarchy uniqueName="[Datos].[Id]" caption="Id" attribute="1" defaultMemberUniqueName="[Datos].[Id].[All]" allUniqueName="[Datos].[Id].[All]" dimensionUniqueName="[Datos]" displayFolder="" count="0" memberValueDatatype="20" unbalanced="0"/>
    <cacheHierarchy uniqueName="[Datos].[Fecha_orden]" caption="Fecha_orden" attribute="1" defaultMemberUniqueName="[Datos].[Fecha_orden].[All]" allUniqueName="[Datos].[Fecha_orden].[All]" dimensionUniqueName="[Datos]" displayFolder="" count="0" memberValueDatatype="20" unbalanced="0"/>
    <cacheHierarchy uniqueName="[Datos].[Prioridad]" caption="Prioridad" attribute="1" defaultMemberUniqueName="[Datos].[Prioridad].[All]" allUniqueName="[Datos].[Prioridad].[All]" dimensionUniqueName="[Datos]" displayFolder="" count="0" memberValueDatatype="130" unbalanced="0"/>
    <cacheHierarchy uniqueName="[Datos].[Categoria]" caption="Categoria" attribute="1" defaultMemberUniqueName="[Datos].[Categoria].[All]" allUniqueName="[Datos].[Categoria].[All]" dimensionUniqueName="[Datos]" displayFolder="" count="0" memberValueDatatype="130" unbalanced="0"/>
    <cacheHierarchy uniqueName="[Datos].[Subcategoria]" caption="Subcategoria" attribute="1" defaultMemberUniqueName="[Datos].[Subcategoria].[All]" allUniqueName="[Datos].[Subcategoria].[All]" dimensionUniqueName="[Datos]" displayFolder="" count="0" memberValueDatatype="130" unbalanced="0"/>
    <cacheHierarchy uniqueName="[Datos].[Producto]" caption="Producto" attribute="1" defaultMemberUniqueName="[Datos].[Producto].[All]" allUniqueName="[Datos].[Producto].[All]" dimensionUniqueName="[Datos]" displayFolder="" count="0" memberValueDatatype="130" unbalanced="0"/>
    <cacheHierarchy uniqueName="[Datos].[Cantidad]" caption="Cantidad" attribute="1" defaultMemberUniqueName="[Datos].[Cantidad].[All]" allUniqueName="[Datos].[Cantidad].[All]" dimensionUniqueName="[Datos]" displayFolder="" count="0" memberValueDatatype="20" unbalanced="0"/>
    <cacheHierarchy uniqueName="[Datos].[Ventas]" caption="Ventas" attribute="1" defaultMemberUniqueName="[Datos].[Ventas].[All]" allUniqueName="[Datos].[Ventas].[All]" dimensionUniqueName="[Datos]" displayFolder="" count="0" memberValueDatatype="5" unbalanced="0"/>
    <cacheHierarchy uniqueName="[Datos].[Margen]" caption="Margen" attribute="1" defaultMemberUniqueName="[Datos].[Margen].[All]" allUniqueName="[Datos].[Margen].[All]" dimensionUniqueName="[Datos]" displayFolder="" count="0" memberValueDatatype="5" unbalanced="0"/>
    <cacheHierarchy uniqueName="[Datos].[Descuento]" caption="Descuento" attribute="1" defaultMemberUniqueName="[Datos].[Descuento].[All]" allUniqueName="[Datos].[Descuento].[All]" dimensionUniqueName="[Datos]" displayFolder="" count="0" memberValueDatatype="5" unbalanced="0"/>
    <cacheHierarchy uniqueName="[Datos].[Utilidad]" caption="Utilidad" attribute="1" defaultMemberUniqueName="[Datos].[Utilidad].[All]" allUniqueName="[Datos].[Utilidad].[All]" dimensionUniqueName="[Datos]" displayFolder="" count="0" memberValueDatatype="5" unbalanced="0"/>
    <cacheHierarchy uniqueName="[Datos].[Precio_venta]" caption="Precio_venta" attribute="1" defaultMemberUniqueName="[Datos].[Precio_venta].[All]" allUniqueName="[Datos].[Precio_venta].[All]" dimensionUniqueName="[Datos]" displayFolder="" count="0" memberValueDatatype="5" unbalanced="0"/>
    <cacheHierarchy uniqueName="[Datos].[Precio_costo]" caption="Precio_costo" attribute="1" defaultMemberUniqueName="[Datos].[Precio_costo].[All]" allUniqueName="[Datos].[Precio_costo].[All]" dimensionUniqueName="[Datos]" displayFolder="" count="0" memberValueDatatype="5" unbalanced="0"/>
    <cacheHierarchy uniqueName="[Datos].[Costo_envio]" caption="Costo_envio" attribute="1" defaultMemberUniqueName="[Datos].[Costo_envio].[All]" allUniqueName="[Datos].[Costo_envio].[All]" dimensionUniqueName="[Datos]" displayFolder="" count="0" memberValueDatatype="5" unbalanced="0"/>
    <cacheHierarchy uniqueName="[Datos].[Modo_envio]" caption="Modo_envio" attribute="1" defaultMemberUniqueName="[Datos].[Modo_envio].[All]" allUniqueName="[Datos].[Modo_envio].[All]" dimensionUniqueName="[Datos]" displayFolder="" count="0" memberValueDatatype="130" unbalanced="0"/>
    <cacheHierarchy uniqueName="[Datos].[Nombre_cliente]" caption="Nombre_cliente" attribute="1" defaultMemberUniqueName="[Datos].[Nombre_cliente].[All]" allUniqueName="[Datos].[Nombre_cliente].[All]" dimensionUniqueName="[Datos]" displayFolder="" count="0" memberValueDatatype="130" unbalanced="0"/>
    <cacheHierarchy uniqueName="[Datos].[Region]" caption="Region" attribute="1" defaultMemberUniqueName="[Datos].[Region].[All]" allUniqueName="[Datos].[Region].[All]" dimensionUniqueName="[Datos]" displayFolder="" count="0" memberValueDatatype="130" unbalanced="0"/>
    <cacheHierarchy uniqueName="[Datos].[Segmento]" caption="Segmento" attribute="1" defaultMemberUniqueName="[Datos].[Segmento].[All]" allUniqueName="[Datos].[Segmento].[All]" dimensionUniqueName="[Datos]" displayFolder="" count="0" memberValueDatatype="130" unbalanced="0"/>
    <cacheHierarchy uniqueName="[Datos].[Empaque]" caption="Empaque" attribute="1" defaultMemberUniqueName="[Datos].[Empaque].[All]" allUniqueName="[Datos].[Empaque].[All]" dimensionUniqueName="[Datos]" displayFolder="" count="0" memberValueDatatype="130" unbalanced="0"/>
    <cacheHierarchy uniqueName="[Datos].[Fecha_envio]" caption="Fecha_envio" attribute="1" time="1" defaultMemberUniqueName="[Datos].[Fecha_envio].[All]" allUniqueName="[Datos].[Fecha_envio].[All]" dimensionUniqueName="[Datos]" displayFolder="" count="0" memberValueDatatype="7" unbalanced="0"/>
    <cacheHierarchy uniqueName="[Datos].[Fecha_envio (año)]" caption="Fecha_envio (año)" attribute="1" defaultMemberUniqueName="[Datos].[Fecha_envio (año)].[All]" allUniqueName="[Datos].[Fecha_envio (año)].[All]" dimensionUniqueName="[Datos]" displayFolder="" count="0" memberValueDatatype="130" unbalanced="0"/>
    <cacheHierarchy uniqueName="[Datos].[Fecha_envio (trimestre)]" caption="Fecha_envio (trimestre)" attribute="1" defaultMemberUniqueName="[Datos].[Fecha_envio (trimestre)].[All]" allUniqueName="[Datos].[Fecha_envio (trimestre)].[All]" dimensionUniqueName="[Datos]" displayFolder="" count="0" memberValueDatatype="130" unbalanced="0"/>
    <cacheHierarchy uniqueName="[Datos].[Fecha_envio (mes)]" caption="Fecha_envio (mes)" attribute="1" defaultMemberUniqueName="[Datos].[Fecha_envio (mes)].[All]" allUniqueName="[Datos].[Fecha_envio (mes)].[All]" dimensionUniqueName="[Datos]" displayFolder="" count="0" memberValueDatatype="130" unbalanced="0"/>
    <cacheHierarchy uniqueName="[Datos].[Fecha_envio (índice de meses)]" caption="Fecha_envio (índice de meses)" attribute="1" defaultMemberUniqueName="[Datos].[Fecha_envio (índice de meses)].[All]" allUniqueName="[Datos].[Fecha_envio (índice de meses)].[All]" dimensionUniqueName="[Datos]" displayFolder="" count="0" memberValueDatatype="20" unbalanced="0" hidden="1"/>
    <cacheHierarchy uniqueName="[Measures].[__XL_Count Datos]" caption="__XL_Count Datos" measure="1" displayFolder="" measureGroup="Datos" count="0" hidden="1"/>
    <cacheHierarchy uniqueName="[Measures].[__No measures defined]" caption="__No measures defined" measure="1" displayFolder="" count="0" hidden="1"/>
    <cacheHierarchy uniqueName="[Measures].[Suma de Ventas]" caption="Suma de Ventas" measure="1" displayFolder="" measureGroup="Datos" count="0" oneField="1" hidden="1">
      <fieldsUsage count="1">
        <fieldUsage x="0"/>
      </fieldsUsage>
      <extLst>
        <ext xmlns:x15="http://schemas.microsoft.com/office/spreadsheetml/2010/11/main" uri="{B97F6D7D-B522-45F9-BDA1-12C45D357490}">
          <x15:cacheHierarchy aggregatedColumn="7"/>
        </ext>
      </extLst>
    </cacheHierarchy>
    <cacheHierarchy uniqueName="[Measures].[Suma de Utilidad]" caption="Suma de Utilidad" measure="1" displayFolder="" measureGroup="Datos" count="0" hidden="1">
      <extLst>
        <ext xmlns:x15="http://schemas.microsoft.com/office/spreadsheetml/2010/11/main" uri="{B97F6D7D-B522-45F9-BDA1-12C45D357490}">
          <x15:cacheHierarchy aggregatedColumn="10"/>
        </ext>
      </extLst>
    </cacheHierarchy>
    <cacheHierarchy uniqueName="[Measures].[Suma de Margen]" caption="Suma de Margen" measure="1" displayFolder="" measureGroup="Datos" count="0" hidden="1">
      <extLst>
        <ext xmlns:x15="http://schemas.microsoft.com/office/spreadsheetml/2010/11/main" uri="{B97F6D7D-B522-45F9-BDA1-12C45D357490}">
          <x15:cacheHierarchy aggregatedColumn="8"/>
        </ext>
      </extLst>
    </cacheHierarchy>
    <cacheHierarchy uniqueName="[Measures].[Suma de Costo_envio]" caption="Suma de Costo_envio" measure="1" displayFolder="" measureGroup="Datos" count="0" hidden="1">
      <extLst>
        <ext xmlns:x15="http://schemas.microsoft.com/office/spreadsheetml/2010/11/main" uri="{B97F6D7D-B522-45F9-BDA1-12C45D357490}">
          <x15:cacheHierarchy aggregatedColumn="13"/>
        </ext>
      </extLst>
    </cacheHierarchy>
    <cacheHierarchy uniqueName="[Measures].[Suma de Descuento]" caption="Suma de Descuento" measure="1" displayFolder="" measureGroup="Datos" count="0" hidden="1">
      <extLst>
        <ext xmlns:x15="http://schemas.microsoft.com/office/spreadsheetml/2010/11/main" uri="{B97F6D7D-B522-45F9-BDA1-12C45D357490}">
          <x15:cacheHierarchy aggregatedColumn="9"/>
        </ext>
      </extLst>
    </cacheHierarchy>
    <cacheHierarchy uniqueName="[Measures].[Suma de Id]" caption="Suma de Id" measure="1" displayFolder="" measureGroup="Datos" count="0" hidden="1">
      <extLst>
        <ext xmlns:x15="http://schemas.microsoft.com/office/spreadsheetml/2010/11/main" uri="{B97F6D7D-B522-45F9-BDA1-12C45D357490}">
          <x15:cacheHierarchy aggregatedColumn="0"/>
        </ext>
      </extLst>
    </cacheHierarchy>
    <cacheHierarchy uniqueName="[Measures].[Recuento de Id]" caption="Recuento de Id" measure="1" displayFolder="" measureGroup="Datos" count="0" hidden="1">
      <extLst>
        <ext xmlns:x15="http://schemas.microsoft.com/office/spreadsheetml/2010/11/main" uri="{B97F6D7D-B522-45F9-BDA1-12C45D357490}">
          <x15:cacheHierarchy aggregatedColumn="0"/>
        </ext>
      </extLst>
    </cacheHierarchy>
    <cacheHierarchy uniqueName="[Measures].[Suma de Precio_venta]" caption="Suma de Precio_venta" measure="1" displayFolder="" measureGroup="Datos" count="0" hidden="1">
      <extLst>
        <ext xmlns:x15="http://schemas.microsoft.com/office/spreadsheetml/2010/11/main" uri="{B97F6D7D-B522-45F9-BDA1-12C45D357490}">
          <x15:cacheHierarchy aggregatedColumn="11"/>
        </ext>
      </extLst>
    </cacheHierarchy>
  </cacheHierarchies>
  <kpis count="0"/>
  <dimensions count="2">
    <dimension name="Datos" uniqueName="[Datos]" caption="Datos"/>
    <dimension measure="1" name="Measures" uniqueName="[Measures]" caption="Measures"/>
  </dimensions>
  <measureGroups count="1">
    <measureGroup name="Datos" caption="Datos"/>
  </measureGroups>
  <maps count="1">
    <map measureGroup="0" dimension="0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6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Francisco Polo" refreshedDate="45186.68828101852" backgroundQuery="1" createdVersion="7" refreshedVersion="8" minRefreshableVersion="3" recordCount="0" supportSubquery="1" supportAdvancedDrill="1" xr:uid="{9CCDDE4B-C744-44F4-8C0C-0D63C0CB3B5D}">
  <cacheSource type="external" connectionId="1"/>
  <cacheFields count="2">
    <cacheField name="[Measures].[Suma de Ventas]" caption="Suma de Ventas" numFmtId="0" hierarchy="26" level="32767"/>
    <cacheField name="[Datos].[Subcategoria].[Subcategoria]" caption="Subcategoria" numFmtId="0" hierarchy="4" level="1">
      <sharedItems containsSemiMixedTypes="0" containsNonDate="0" containsString="0"/>
    </cacheField>
  </cacheFields>
  <cacheHierarchies count="34">
    <cacheHierarchy uniqueName="[Datos].[Id]" caption="Id" attribute="1" defaultMemberUniqueName="[Datos].[Id].[All]" allUniqueName="[Datos].[Id].[All]" dimensionUniqueName="[Datos]" displayFolder="" count="2" memberValueDatatype="20" unbalanced="0"/>
    <cacheHierarchy uniqueName="[Datos].[Fecha_orden]" caption="Fecha_orden" attribute="1" defaultMemberUniqueName="[Datos].[Fecha_orden].[All]" allUniqueName="[Datos].[Fecha_orden].[All]" dimensionUniqueName="[Datos]" displayFolder="" count="2" memberValueDatatype="20" unbalanced="0"/>
    <cacheHierarchy uniqueName="[Datos].[Prioridad]" caption="Prioridad" attribute="1" defaultMemberUniqueName="[Datos].[Prioridad].[All]" allUniqueName="[Datos].[Prioridad].[All]" dimensionUniqueName="[Datos]" displayFolder="" count="2" memberValueDatatype="130" unbalanced="0"/>
    <cacheHierarchy uniqueName="[Datos].[Categoria]" caption="Categoria" attribute="1" defaultMemberUniqueName="[Datos].[Categoria].[All]" allUniqueName="[Datos].[Categoria].[All]" dimensionUniqueName="[Datos]" displayFolder="" count="2" memberValueDatatype="130" unbalanced="0"/>
    <cacheHierarchy uniqueName="[Datos].[Subcategoria]" caption="Subcategoria" attribute="1" defaultMemberUniqueName="[Datos].[Subcategoria].[All]" allUniqueName="[Datos].[Subcategoria].[All]" dimensionUniqueName="[Datos]" displayFolder="" count="2" memberValueDatatype="130" unbalanced="0">
      <fieldsUsage count="2">
        <fieldUsage x="-1"/>
        <fieldUsage x="1"/>
      </fieldsUsage>
    </cacheHierarchy>
    <cacheHierarchy uniqueName="[Datos].[Producto]" caption="Producto" attribute="1" defaultMemberUniqueName="[Datos].[Producto].[All]" allUniqueName="[Datos].[Producto].[All]" dimensionUniqueName="[Datos]" displayFolder="" count="2" memberValueDatatype="130" unbalanced="0"/>
    <cacheHierarchy uniqueName="[Datos].[Cantidad]" caption="Cantidad" attribute="1" defaultMemberUniqueName="[Datos].[Cantidad].[All]" allUniqueName="[Datos].[Cantidad].[All]" dimensionUniqueName="[Datos]" displayFolder="" count="2" memberValueDatatype="20" unbalanced="0"/>
    <cacheHierarchy uniqueName="[Datos].[Ventas]" caption="Ventas" attribute="1" defaultMemberUniqueName="[Datos].[Ventas].[All]" allUniqueName="[Datos].[Ventas].[All]" dimensionUniqueName="[Datos]" displayFolder="" count="2" memberValueDatatype="5" unbalanced="0"/>
    <cacheHierarchy uniqueName="[Datos].[Margen]" caption="Margen" attribute="1" defaultMemberUniqueName="[Datos].[Margen].[All]" allUniqueName="[Datos].[Margen].[All]" dimensionUniqueName="[Datos]" displayFolder="" count="2" memberValueDatatype="5" unbalanced="0"/>
    <cacheHierarchy uniqueName="[Datos].[Descuento]" caption="Descuento" attribute="1" defaultMemberUniqueName="[Datos].[Descuento].[All]" allUniqueName="[Datos].[Descuento].[All]" dimensionUniqueName="[Datos]" displayFolder="" count="2" memberValueDatatype="5" unbalanced="0"/>
    <cacheHierarchy uniqueName="[Datos].[Utilidad]" caption="Utilidad" attribute="1" defaultMemberUniqueName="[Datos].[Utilidad].[All]" allUniqueName="[Datos].[Utilidad].[All]" dimensionUniqueName="[Datos]" displayFolder="" count="2" memberValueDatatype="5" unbalanced="0"/>
    <cacheHierarchy uniqueName="[Datos].[Precio_venta]" caption="Precio_venta" attribute="1" defaultMemberUniqueName="[Datos].[Precio_venta].[All]" allUniqueName="[Datos].[Precio_venta].[All]" dimensionUniqueName="[Datos]" displayFolder="" count="2" memberValueDatatype="5" unbalanced="0"/>
    <cacheHierarchy uniqueName="[Datos].[Precio_costo]" caption="Precio_costo" attribute="1" defaultMemberUniqueName="[Datos].[Precio_costo].[All]" allUniqueName="[Datos].[Precio_costo].[All]" dimensionUniqueName="[Datos]" displayFolder="" count="2" memberValueDatatype="5" unbalanced="0"/>
    <cacheHierarchy uniqueName="[Datos].[Costo_envio]" caption="Costo_envio" attribute="1" defaultMemberUniqueName="[Datos].[Costo_envio].[All]" allUniqueName="[Datos].[Costo_envio].[All]" dimensionUniqueName="[Datos]" displayFolder="" count="2" memberValueDatatype="5" unbalanced="0"/>
    <cacheHierarchy uniqueName="[Datos].[Modo_envio]" caption="Modo_envio" attribute="1" defaultMemberUniqueName="[Datos].[Modo_envio].[All]" allUniqueName="[Datos].[Modo_envio].[All]" dimensionUniqueName="[Datos]" displayFolder="" count="2" memberValueDatatype="130" unbalanced="0"/>
    <cacheHierarchy uniqueName="[Datos].[Nombre_cliente]" caption="Nombre_cliente" attribute="1" defaultMemberUniqueName="[Datos].[Nombre_cliente].[All]" allUniqueName="[Datos].[Nombre_cliente].[All]" dimensionUniqueName="[Datos]" displayFolder="" count="2" memberValueDatatype="130" unbalanced="0"/>
    <cacheHierarchy uniqueName="[Datos].[Region]" caption="Region" attribute="1" defaultMemberUniqueName="[Datos].[Region].[All]" allUniqueName="[Datos].[Region].[All]" dimensionUniqueName="[Datos]" displayFolder="" count="2" memberValueDatatype="130" unbalanced="0"/>
    <cacheHierarchy uniqueName="[Datos].[Segmento]" caption="Segmento" attribute="1" defaultMemberUniqueName="[Datos].[Segmento].[All]" allUniqueName="[Datos].[Segmento].[All]" dimensionUniqueName="[Datos]" displayFolder="" count="2" memberValueDatatype="130" unbalanced="0"/>
    <cacheHierarchy uniqueName="[Datos].[Empaque]" caption="Empaque" attribute="1" defaultMemberUniqueName="[Datos].[Empaque].[All]" allUniqueName="[Datos].[Empaque].[All]" dimensionUniqueName="[Datos]" displayFolder="" count="2" memberValueDatatype="130" unbalanced="0"/>
    <cacheHierarchy uniqueName="[Datos].[Fecha_envio]" caption="Fecha_envio" attribute="1" time="1" defaultMemberUniqueName="[Datos].[Fecha_envio].[All]" allUniqueName="[Datos].[Fecha_envio].[All]" dimensionUniqueName="[Datos]" displayFolder="" count="2" memberValueDatatype="7" unbalanced="0"/>
    <cacheHierarchy uniqueName="[Datos].[Fecha_envio (año)]" caption="Fecha_envio (año)" attribute="1" defaultMemberUniqueName="[Datos].[Fecha_envio (año)].[All]" allUniqueName="[Datos].[Fecha_envio (año)].[All]" dimensionUniqueName="[Datos]" displayFolder="" count="2" memberValueDatatype="130" unbalanced="0"/>
    <cacheHierarchy uniqueName="[Datos].[Fecha_envio (trimestre)]" caption="Fecha_envio (trimestre)" attribute="1" defaultMemberUniqueName="[Datos].[Fecha_envio (trimestre)].[All]" allUniqueName="[Datos].[Fecha_envio (trimestre)].[All]" dimensionUniqueName="[Datos]" displayFolder="" count="2" memberValueDatatype="130" unbalanced="0"/>
    <cacheHierarchy uniqueName="[Datos].[Fecha_envio (mes)]" caption="Fecha_envio (mes)" attribute="1" defaultMemberUniqueName="[Datos].[Fecha_envio (mes)].[All]" allUniqueName="[Datos].[Fecha_envio (mes)].[All]" dimensionUniqueName="[Datos]" displayFolder="" count="2" memberValueDatatype="130" unbalanced="0"/>
    <cacheHierarchy uniqueName="[Datos].[Fecha_envio (índice de meses)]" caption="Fecha_envio (índice de meses)" attribute="1" defaultMemberUniqueName="[Datos].[Fecha_envio (índice de meses)].[All]" allUniqueName="[Datos].[Fecha_envio (índice de meses)].[All]" dimensionUniqueName="[Datos]" displayFolder="" count="2" memberValueDatatype="20" unbalanced="0" hidden="1"/>
    <cacheHierarchy uniqueName="[Measures].[__XL_Count Datos]" caption="__XL_Count Datos" measure="1" displayFolder="" measureGroup="Datos" count="0" hidden="1"/>
    <cacheHierarchy uniqueName="[Measures].[__No measures defined]" caption="__No measures defined" measure="1" displayFolder="" count="0" hidden="1"/>
    <cacheHierarchy uniqueName="[Measures].[Suma de Ventas]" caption="Suma de Ventas" measure="1" displayFolder="" measureGroup="Datos" count="0" oneField="1" hidden="1">
      <fieldsUsage count="1">
        <fieldUsage x="0"/>
      </fieldsUsage>
      <extLst>
        <ext xmlns:x15="http://schemas.microsoft.com/office/spreadsheetml/2010/11/main" uri="{B97F6D7D-B522-45F9-BDA1-12C45D357490}">
          <x15:cacheHierarchy aggregatedColumn="7"/>
        </ext>
      </extLst>
    </cacheHierarchy>
    <cacheHierarchy uniqueName="[Measures].[Suma de Utilidad]" caption="Suma de Utilidad" measure="1" displayFolder="" measureGroup="Datos" count="0" hidden="1">
      <extLst>
        <ext xmlns:x15="http://schemas.microsoft.com/office/spreadsheetml/2010/11/main" uri="{B97F6D7D-B522-45F9-BDA1-12C45D357490}">
          <x15:cacheHierarchy aggregatedColumn="10"/>
        </ext>
      </extLst>
    </cacheHierarchy>
    <cacheHierarchy uniqueName="[Measures].[Suma de Margen]" caption="Suma de Margen" measure="1" displayFolder="" measureGroup="Datos" count="0" hidden="1">
      <extLst>
        <ext xmlns:x15="http://schemas.microsoft.com/office/spreadsheetml/2010/11/main" uri="{B97F6D7D-B522-45F9-BDA1-12C45D357490}">
          <x15:cacheHierarchy aggregatedColumn="8"/>
        </ext>
      </extLst>
    </cacheHierarchy>
    <cacheHierarchy uniqueName="[Measures].[Suma de Costo_envio]" caption="Suma de Costo_envio" measure="1" displayFolder="" measureGroup="Datos" count="0" hidden="1">
      <extLst>
        <ext xmlns:x15="http://schemas.microsoft.com/office/spreadsheetml/2010/11/main" uri="{B97F6D7D-B522-45F9-BDA1-12C45D357490}">
          <x15:cacheHierarchy aggregatedColumn="13"/>
        </ext>
      </extLst>
    </cacheHierarchy>
    <cacheHierarchy uniqueName="[Measures].[Suma de Descuento]" caption="Suma de Descuento" measure="1" displayFolder="" measureGroup="Datos" count="0" hidden="1">
      <extLst>
        <ext xmlns:x15="http://schemas.microsoft.com/office/spreadsheetml/2010/11/main" uri="{B97F6D7D-B522-45F9-BDA1-12C45D357490}">
          <x15:cacheHierarchy aggregatedColumn="9"/>
        </ext>
      </extLst>
    </cacheHierarchy>
    <cacheHierarchy uniqueName="[Measures].[Suma de Id]" caption="Suma de Id" measure="1" displayFolder="" measureGroup="Datos" count="0" hidden="1">
      <extLst>
        <ext xmlns:x15="http://schemas.microsoft.com/office/spreadsheetml/2010/11/main" uri="{B97F6D7D-B522-45F9-BDA1-12C45D357490}">
          <x15:cacheHierarchy aggregatedColumn="0"/>
        </ext>
      </extLst>
    </cacheHierarchy>
    <cacheHierarchy uniqueName="[Measures].[Recuento de Id]" caption="Recuento de Id" measure="1" displayFolder="" measureGroup="Datos" count="0" hidden="1">
      <extLst>
        <ext xmlns:x15="http://schemas.microsoft.com/office/spreadsheetml/2010/11/main" uri="{B97F6D7D-B522-45F9-BDA1-12C45D357490}">
          <x15:cacheHierarchy aggregatedColumn="0"/>
        </ext>
      </extLst>
    </cacheHierarchy>
    <cacheHierarchy uniqueName="[Measures].[Suma de Precio_venta]" caption="Suma de Precio_venta" measure="1" displayFolder="" measureGroup="Datos" count="0" hidden="1">
      <extLst>
        <ext xmlns:x15="http://schemas.microsoft.com/office/spreadsheetml/2010/11/main" uri="{B97F6D7D-B522-45F9-BDA1-12C45D357490}">
          <x15:cacheHierarchy aggregatedColumn="11"/>
        </ext>
      </extLst>
    </cacheHierarchy>
  </cacheHierarchies>
  <kpis count="0"/>
  <dimensions count="2">
    <dimension name="Datos" uniqueName="[Datos]" caption="Datos"/>
    <dimension measure="1" name="Measures" uniqueName="[Measures]" caption="Measures"/>
  </dimensions>
  <measureGroups count="1">
    <measureGroup name="Datos" caption="Datos"/>
  </measureGroups>
  <maps count="1">
    <map measureGroup="0" dimension="0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7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Francisco Polo" refreshedDate="45186.688281481482" backgroundQuery="1" createdVersion="7" refreshedVersion="8" minRefreshableVersion="3" recordCount="0" supportSubquery="1" supportAdvancedDrill="1" xr:uid="{B0DF9A1C-3F5E-4E1E-9463-D16A1482720D}">
  <cacheSource type="external" connectionId="1"/>
  <cacheFields count="2">
    <cacheField name="[Measures].[Suma de Descuento]" caption="Suma de Descuento" numFmtId="0" hierarchy="30" level="32767"/>
    <cacheField name="[Datos].[Subcategoria].[Subcategoria]" caption="Subcategoria" numFmtId="0" hierarchy="4" level="1">
      <sharedItems containsSemiMixedTypes="0" containsNonDate="0" containsString="0"/>
    </cacheField>
  </cacheFields>
  <cacheHierarchies count="34">
    <cacheHierarchy uniqueName="[Datos].[Id]" caption="Id" attribute="1" defaultMemberUniqueName="[Datos].[Id].[All]" allUniqueName="[Datos].[Id].[All]" dimensionUniqueName="[Datos]" displayFolder="" count="0" memberValueDatatype="20" unbalanced="0"/>
    <cacheHierarchy uniqueName="[Datos].[Fecha_orden]" caption="Fecha_orden" attribute="1" defaultMemberUniqueName="[Datos].[Fecha_orden].[All]" allUniqueName="[Datos].[Fecha_orden].[All]" dimensionUniqueName="[Datos]" displayFolder="" count="0" memberValueDatatype="20" unbalanced="0"/>
    <cacheHierarchy uniqueName="[Datos].[Prioridad]" caption="Prioridad" attribute="1" defaultMemberUniqueName="[Datos].[Prioridad].[All]" allUniqueName="[Datos].[Prioridad].[All]" dimensionUniqueName="[Datos]" displayFolder="" count="0" memberValueDatatype="130" unbalanced="0"/>
    <cacheHierarchy uniqueName="[Datos].[Categoria]" caption="Categoria" attribute="1" defaultMemberUniqueName="[Datos].[Categoria].[All]" allUniqueName="[Datos].[Categoria].[All]" dimensionUniqueName="[Datos]" displayFolder="" count="0" memberValueDatatype="130" unbalanced="0"/>
    <cacheHierarchy uniqueName="[Datos].[Subcategoria]" caption="Subcategoria" attribute="1" defaultMemberUniqueName="[Datos].[Subcategoria].[All]" allUniqueName="[Datos].[Subcategoria].[All]" dimensionUniqueName="[Datos]" displayFolder="" count="2" memberValueDatatype="130" unbalanced="0">
      <fieldsUsage count="2">
        <fieldUsage x="-1"/>
        <fieldUsage x="1"/>
      </fieldsUsage>
    </cacheHierarchy>
    <cacheHierarchy uniqueName="[Datos].[Producto]" caption="Producto" attribute="1" defaultMemberUniqueName="[Datos].[Producto].[All]" allUniqueName="[Datos].[Producto].[All]" dimensionUniqueName="[Datos]" displayFolder="" count="0" memberValueDatatype="130" unbalanced="0"/>
    <cacheHierarchy uniqueName="[Datos].[Cantidad]" caption="Cantidad" attribute="1" defaultMemberUniqueName="[Datos].[Cantidad].[All]" allUniqueName="[Datos].[Cantidad].[All]" dimensionUniqueName="[Datos]" displayFolder="" count="0" memberValueDatatype="20" unbalanced="0"/>
    <cacheHierarchy uniqueName="[Datos].[Ventas]" caption="Ventas" attribute="1" defaultMemberUniqueName="[Datos].[Ventas].[All]" allUniqueName="[Datos].[Ventas].[All]" dimensionUniqueName="[Datos]" displayFolder="" count="0" memberValueDatatype="5" unbalanced="0"/>
    <cacheHierarchy uniqueName="[Datos].[Margen]" caption="Margen" attribute="1" defaultMemberUniqueName="[Datos].[Margen].[All]" allUniqueName="[Datos].[Margen].[All]" dimensionUniqueName="[Datos]" displayFolder="" count="0" memberValueDatatype="5" unbalanced="0"/>
    <cacheHierarchy uniqueName="[Datos].[Descuento]" caption="Descuento" attribute="1" defaultMemberUniqueName="[Datos].[Descuento].[All]" allUniqueName="[Datos].[Descuento].[All]" dimensionUniqueName="[Datos]" displayFolder="" count="0" memberValueDatatype="5" unbalanced="0"/>
    <cacheHierarchy uniqueName="[Datos].[Utilidad]" caption="Utilidad" attribute="1" defaultMemberUniqueName="[Datos].[Utilidad].[All]" allUniqueName="[Datos].[Utilidad].[All]" dimensionUniqueName="[Datos]" displayFolder="" count="0" memberValueDatatype="5" unbalanced="0"/>
    <cacheHierarchy uniqueName="[Datos].[Precio_venta]" caption="Precio_venta" attribute="1" defaultMemberUniqueName="[Datos].[Precio_venta].[All]" allUniqueName="[Datos].[Precio_venta].[All]" dimensionUniqueName="[Datos]" displayFolder="" count="0" memberValueDatatype="5" unbalanced="0"/>
    <cacheHierarchy uniqueName="[Datos].[Precio_costo]" caption="Precio_costo" attribute="1" defaultMemberUniqueName="[Datos].[Precio_costo].[All]" allUniqueName="[Datos].[Precio_costo].[All]" dimensionUniqueName="[Datos]" displayFolder="" count="0" memberValueDatatype="5" unbalanced="0"/>
    <cacheHierarchy uniqueName="[Datos].[Costo_envio]" caption="Costo_envio" attribute="1" defaultMemberUniqueName="[Datos].[Costo_envio].[All]" allUniqueName="[Datos].[Costo_envio].[All]" dimensionUniqueName="[Datos]" displayFolder="" count="0" memberValueDatatype="5" unbalanced="0"/>
    <cacheHierarchy uniqueName="[Datos].[Modo_envio]" caption="Modo_envio" attribute="1" defaultMemberUniqueName="[Datos].[Modo_envio].[All]" allUniqueName="[Datos].[Modo_envio].[All]" dimensionUniqueName="[Datos]" displayFolder="" count="0" memberValueDatatype="130" unbalanced="0"/>
    <cacheHierarchy uniqueName="[Datos].[Nombre_cliente]" caption="Nombre_cliente" attribute="1" defaultMemberUniqueName="[Datos].[Nombre_cliente].[All]" allUniqueName="[Datos].[Nombre_cliente].[All]" dimensionUniqueName="[Datos]" displayFolder="" count="0" memberValueDatatype="130" unbalanced="0"/>
    <cacheHierarchy uniqueName="[Datos].[Region]" caption="Region" attribute="1" defaultMemberUniqueName="[Datos].[Region].[All]" allUniqueName="[Datos].[Region].[All]" dimensionUniqueName="[Datos]" displayFolder="" count="2" memberValueDatatype="130" unbalanced="0"/>
    <cacheHierarchy uniqueName="[Datos].[Segmento]" caption="Segmento" attribute="1" defaultMemberUniqueName="[Datos].[Segmento].[All]" allUniqueName="[Datos].[Segmento].[All]" dimensionUniqueName="[Datos]" displayFolder="" count="0" memberValueDatatype="130" unbalanced="0"/>
    <cacheHierarchy uniqueName="[Datos].[Empaque]" caption="Empaque" attribute="1" defaultMemberUniqueName="[Datos].[Empaque].[All]" allUniqueName="[Datos].[Empaque].[All]" dimensionUniqueName="[Datos]" displayFolder="" count="2" memberValueDatatype="130" unbalanced="0"/>
    <cacheHierarchy uniqueName="[Datos].[Fecha_envio]" caption="Fecha_envio" attribute="1" time="1" defaultMemberUniqueName="[Datos].[Fecha_envio].[All]" allUniqueName="[Datos].[Fecha_envio].[All]" dimensionUniqueName="[Datos]" displayFolder="" count="0" memberValueDatatype="7" unbalanced="0"/>
    <cacheHierarchy uniqueName="[Datos].[Fecha_envio (año)]" caption="Fecha_envio (año)" attribute="1" defaultMemberUniqueName="[Datos].[Fecha_envio (año)].[All]" allUniqueName="[Datos].[Fecha_envio (año)].[All]" dimensionUniqueName="[Datos]" displayFolder="" count="0" memberValueDatatype="130" unbalanced="0"/>
    <cacheHierarchy uniqueName="[Datos].[Fecha_envio (trimestre)]" caption="Fecha_envio (trimestre)" attribute="1" defaultMemberUniqueName="[Datos].[Fecha_envio (trimestre)].[All]" allUniqueName="[Datos].[Fecha_envio (trimestre)].[All]" dimensionUniqueName="[Datos]" displayFolder="" count="0" memberValueDatatype="130" unbalanced="0"/>
    <cacheHierarchy uniqueName="[Datos].[Fecha_envio (mes)]" caption="Fecha_envio (mes)" attribute="1" defaultMemberUniqueName="[Datos].[Fecha_envio (mes)].[All]" allUniqueName="[Datos].[Fecha_envio (mes)].[All]" dimensionUniqueName="[Datos]" displayFolder="" count="0" memberValueDatatype="130" unbalanced="0"/>
    <cacheHierarchy uniqueName="[Datos].[Fecha_envio (índice de meses)]" caption="Fecha_envio (índice de meses)" attribute="1" defaultMemberUniqueName="[Datos].[Fecha_envio (índice de meses)].[All]" allUniqueName="[Datos].[Fecha_envio (índice de meses)].[All]" dimensionUniqueName="[Datos]" displayFolder="" count="0" memberValueDatatype="20" unbalanced="0" hidden="1"/>
    <cacheHierarchy uniqueName="[Measures].[__XL_Count Datos]" caption="__XL_Count Datos" measure="1" displayFolder="" measureGroup="Datos" count="0" hidden="1"/>
    <cacheHierarchy uniqueName="[Measures].[__No measures defined]" caption="__No measures defined" measure="1" displayFolder="" count="0" hidden="1"/>
    <cacheHierarchy uniqueName="[Measures].[Suma de Ventas]" caption="Suma de Ventas" measure="1" displayFolder="" measureGroup="Datos" count="0" hidden="1">
      <extLst>
        <ext xmlns:x15="http://schemas.microsoft.com/office/spreadsheetml/2010/11/main" uri="{B97F6D7D-B522-45F9-BDA1-12C45D357490}">
          <x15:cacheHierarchy aggregatedColumn="7"/>
        </ext>
      </extLst>
    </cacheHierarchy>
    <cacheHierarchy uniqueName="[Measures].[Suma de Utilidad]" caption="Suma de Utilidad" measure="1" displayFolder="" measureGroup="Datos" count="0" hidden="1">
      <extLst>
        <ext xmlns:x15="http://schemas.microsoft.com/office/spreadsheetml/2010/11/main" uri="{B97F6D7D-B522-45F9-BDA1-12C45D357490}">
          <x15:cacheHierarchy aggregatedColumn="10"/>
        </ext>
      </extLst>
    </cacheHierarchy>
    <cacheHierarchy uniqueName="[Measures].[Suma de Margen]" caption="Suma de Margen" measure="1" displayFolder="" measureGroup="Datos" count="0" hidden="1">
      <extLst>
        <ext xmlns:x15="http://schemas.microsoft.com/office/spreadsheetml/2010/11/main" uri="{B97F6D7D-B522-45F9-BDA1-12C45D357490}">
          <x15:cacheHierarchy aggregatedColumn="8"/>
        </ext>
      </extLst>
    </cacheHierarchy>
    <cacheHierarchy uniqueName="[Measures].[Suma de Costo_envio]" caption="Suma de Costo_envio" measure="1" displayFolder="" measureGroup="Datos" count="0" hidden="1">
      <extLst>
        <ext xmlns:x15="http://schemas.microsoft.com/office/spreadsheetml/2010/11/main" uri="{B97F6D7D-B522-45F9-BDA1-12C45D357490}">
          <x15:cacheHierarchy aggregatedColumn="13"/>
        </ext>
      </extLst>
    </cacheHierarchy>
    <cacheHierarchy uniqueName="[Measures].[Suma de Descuento]" caption="Suma de Descuento" measure="1" displayFolder="" measureGroup="Datos" count="0" oneField="1" hidden="1">
      <fieldsUsage count="1">
        <fieldUsage x="0"/>
      </fieldsUsage>
      <extLst>
        <ext xmlns:x15="http://schemas.microsoft.com/office/spreadsheetml/2010/11/main" uri="{B97F6D7D-B522-45F9-BDA1-12C45D357490}">
          <x15:cacheHierarchy aggregatedColumn="9"/>
        </ext>
      </extLst>
    </cacheHierarchy>
    <cacheHierarchy uniqueName="[Measures].[Suma de Id]" caption="Suma de Id" measure="1" displayFolder="" measureGroup="Datos" count="0" hidden="1">
      <extLst>
        <ext xmlns:x15="http://schemas.microsoft.com/office/spreadsheetml/2010/11/main" uri="{B97F6D7D-B522-45F9-BDA1-12C45D357490}">
          <x15:cacheHierarchy aggregatedColumn="0"/>
        </ext>
      </extLst>
    </cacheHierarchy>
    <cacheHierarchy uniqueName="[Measures].[Recuento de Id]" caption="Recuento de Id" measure="1" displayFolder="" measureGroup="Datos" count="0" hidden="1">
      <extLst>
        <ext xmlns:x15="http://schemas.microsoft.com/office/spreadsheetml/2010/11/main" uri="{B97F6D7D-B522-45F9-BDA1-12C45D357490}">
          <x15:cacheHierarchy aggregatedColumn="0"/>
        </ext>
      </extLst>
    </cacheHierarchy>
    <cacheHierarchy uniqueName="[Measures].[Suma de Precio_venta]" caption="Suma de Precio_venta" measure="1" displayFolder="" measureGroup="Datos" count="0" hidden="1">
      <extLst>
        <ext xmlns:x15="http://schemas.microsoft.com/office/spreadsheetml/2010/11/main" uri="{B97F6D7D-B522-45F9-BDA1-12C45D357490}">
          <x15:cacheHierarchy aggregatedColumn="11"/>
        </ext>
      </extLst>
    </cacheHierarchy>
  </cacheHierarchies>
  <kpis count="0"/>
  <dimensions count="2">
    <dimension name="Datos" uniqueName="[Datos]" caption="Datos"/>
    <dimension measure="1" name="Measures" uniqueName="[Measures]" caption="Measures"/>
  </dimensions>
  <measureGroups count="1">
    <measureGroup name="Datos" caption="Datos"/>
  </measureGroups>
  <maps count="1">
    <map measureGroup="0" dimension="0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8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Francisco Polo" refreshedDate="45186.68828159722" backgroundQuery="1" createdVersion="7" refreshedVersion="8" minRefreshableVersion="3" recordCount="0" supportSubquery="1" supportAdvancedDrill="1" xr:uid="{6B5F1AF5-4F3B-471D-8D5E-119B59CACAB8}">
  <cacheSource type="external" connectionId="1"/>
  <cacheFields count="2">
    <cacheField name="[Measures].[Suma de Costo_envio]" caption="Suma de Costo_envio" numFmtId="0" hierarchy="29" level="32767"/>
    <cacheField name="[Datos].[Subcategoria].[Subcategoria]" caption="Subcategoria" numFmtId="0" hierarchy="4" level="1">
      <sharedItems containsSemiMixedTypes="0" containsNonDate="0" containsString="0"/>
    </cacheField>
  </cacheFields>
  <cacheHierarchies count="34">
    <cacheHierarchy uniqueName="[Datos].[Id]" caption="Id" attribute="1" defaultMemberUniqueName="[Datos].[Id].[All]" allUniqueName="[Datos].[Id].[All]" dimensionUniqueName="[Datos]" displayFolder="" count="0" memberValueDatatype="20" unbalanced="0"/>
    <cacheHierarchy uniqueName="[Datos].[Fecha_orden]" caption="Fecha_orden" attribute="1" defaultMemberUniqueName="[Datos].[Fecha_orden].[All]" allUniqueName="[Datos].[Fecha_orden].[All]" dimensionUniqueName="[Datos]" displayFolder="" count="0" memberValueDatatype="20" unbalanced="0"/>
    <cacheHierarchy uniqueName="[Datos].[Prioridad]" caption="Prioridad" attribute="1" defaultMemberUniqueName="[Datos].[Prioridad].[All]" allUniqueName="[Datos].[Prioridad].[All]" dimensionUniqueName="[Datos]" displayFolder="" count="0" memberValueDatatype="130" unbalanced="0"/>
    <cacheHierarchy uniqueName="[Datos].[Categoria]" caption="Categoria" attribute="1" defaultMemberUniqueName="[Datos].[Categoria].[All]" allUniqueName="[Datos].[Categoria].[All]" dimensionUniqueName="[Datos]" displayFolder="" count="0" memberValueDatatype="130" unbalanced="0"/>
    <cacheHierarchy uniqueName="[Datos].[Subcategoria]" caption="Subcategoria" attribute="1" defaultMemberUniqueName="[Datos].[Subcategoria].[All]" allUniqueName="[Datos].[Subcategoria].[All]" dimensionUniqueName="[Datos]" displayFolder="" count="2" memberValueDatatype="130" unbalanced="0">
      <fieldsUsage count="2">
        <fieldUsage x="-1"/>
        <fieldUsage x="1"/>
      </fieldsUsage>
    </cacheHierarchy>
    <cacheHierarchy uniqueName="[Datos].[Producto]" caption="Producto" attribute="1" defaultMemberUniqueName="[Datos].[Producto].[All]" allUniqueName="[Datos].[Producto].[All]" dimensionUniqueName="[Datos]" displayFolder="" count="0" memberValueDatatype="130" unbalanced="0"/>
    <cacheHierarchy uniqueName="[Datos].[Cantidad]" caption="Cantidad" attribute="1" defaultMemberUniqueName="[Datos].[Cantidad].[All]" allUniqueName="[Datos].[Cantidad].[All]" dimensionUniqueName="[Datos]" displayFolder="" count="0" memberValueDatatype="20" unbalanced="0"/>
    <cacheHierarchy uniqueName="[Datos].[Ventas]" caption="Ventas" attribute="1" defaultMemberUniqueName="[Datos].[Ventas].[All]" allUniqueName="[Datos].[Ventas].[All]" dimensionUniqueName="[Datos]" displayFolder="" count="0" memberValueDatatype="5" unbalanced="0"/>
    <cacheHierarchy uniqueName="[Datos].[Margen]" caption="Margen" attribute="1" defaultMemberUniqueName="[Datos].[Margen].[All]" allUniqueName="[Datos].[Margen].[All]" dimensionUniqueName="[Datos]" displayFolder="" count="0" memberValueDatatype="5" unbalanced="0"/>
    <cacheHierarchy uniqueName="[Datos].[Descuento]" caption="Descuento" attribute="1" defaultMemberUniqueName="[Datos].[Descuento].[All]" allUniqueName="[Datos].[Descuento].[All]" dimensionUniqueName="[Datos]" displayFolder="" count="0" memberValueDatatype="5" unbalanced="0"/>
    <cacheHierarchy uniqueName="[Datos].[Utilidad]" caption="Utilidad" attribute="1" defaultMemberUniqueName="[Datos].[Utilidad].[All]" allUniqueName="[Datos].[Utilidad].[All]" dimensionUniqueName="[Datos]" displayFolder="" count="0" memberValueDatatype="5" unbalanced="0"/>
    <cacheHierarchy uniqueName="[Datos].[Precio_venta]" caption="Precio_venta" attribute="1" defaultMemberUniqueName="[Datos].[Precio_venta].[All]" allUniqueName="[Datos].[Precio_venta].[All]" dimensionUniqueName="[Datos]" displayFolder="" count="0" memberValueDatatype="5" unbalanced="0"/>
    <cacheHierarchy uniqueName="[Datos].[Precio_costo]" caption="Precio_costo" attribute="1" defaultMemberUniqueName="[Datos].[Precio_costo].[All]" allUniqueName="[Datos].[Precio_costo].[All]" dimensionUniqueName="[Datos]" displayFolder="" count="0" memberValueDatatype="5" unbalanced="0"/>
    <cacheHierarchy uniqueName="[Datos].[Costo_envio]" caption="Costo_envio" attribute="1" defaultMemberUniqueName="[Datos].[Costo_envio].[All]" allUniqueName="[Datos].[Costo_envio].[All]" dimensionUniqueName="[Datos]" displayFolder="" count="0" memberValueDatatype="5" unbalanced="0"/>
    <cacheHierarchy uniqueName="[Datos].[Modo_envio]" caption="Modo_envio" attribute="1" defaultMemberUniqueName="[Datos].[Modo_envio].[All]" allUniqueName="[Datos].[Modo_envio].[All]" dimensionUniqueName="[Datos]" displayFolder="" count="0" memberValueDatatype="130" unbalanced="0"/>
    <cacheHierarchy uniqueName="[Datos].[Nombre_cliente]" caption="Nombre_cliente" attribute="1" defaultMemberUniqueName="[Datos].[Nombre_cliente].[All]" allUniqueName="[Datos].[Nombre_cliente].[All]" dimensionUniqueName="[Datos]" displayFolder="" count="0" memberValueDatatype="130" unbalanced="0"/>
    <cacheHierarchy uniqueName="[Datos].[Region]" caption="Region" attribute="1" defaultMemberUniqueName="[Datos].[Region].[All]" allUniqueName="[Datos].[Region].[All]" dimensionUniqueName="[Datos]" displayFolder="" count="2" memberValueDatatype="130" unbalanced="0"/>
    <cacheHierarchy uniqueName="[Datos].[Segmento]" caption="Segmento" attribute="1" defaultMemberUniqueName="[Datos].[Segmento].[All]" allUniqueName="[Datos].[Segmento].[All]" dimensionUniqueName="[Datos]" displayFolder="" count="0" memberValueDatatype="130" unbalanced="0"/>
    <cacheHierarchy uniqueName="[Datos].[Empaque]" caption="Empaque" attribute="1" defaultMemberUniqueName="[Datos].[Empaque].[All]" allUniqueName="[Datos].[Empaque].[All]" dimensionUniqueName="[Datos]" displayFolder="" count="2" memberValueDatatype="130" unbalanced="0"/>
    <cacheHierarchy uniqueName="[Datos].[Fecha_envio]" caption="Fecha_envio" attribute="1" time="1" defaultMemberUniqueName="[Datos].[Fecha_envio].[All]" allUniqueName="[Datos].[Fecha_envio].[All]" dimensionUniqueName="[Datos]" displayFolder="" count="0" memberValueDatatype="7" unbalanced="0"/>
    <cacheHierarchy uniqueName="[Datos].[Fecha_envio (año)]" caption="Fecha_envio (año)" attribute="1" defaultMemberUniqueName="[Datos].[Fecha_envio (año)].[All]" allUniqueName="[Datos].[Fecha_envio (año)].[All]" dimensionUniqueName="[Datos]" displayFolder="" count="0" memberValueDatatype="130" unbalanced="0"/>
    <cacheHierarchy uniqueName="[Datos].[Fecha_envio (trimestre)]" caption="Fecha_envio (trimestre)" attribute="1" defaultMemberUniqueName="[Datos].[Fecha_envio (trimestre)].[All]" allUniqueName="[Datos].[Fecha_envio (trimestre)].[All]" dimensionUniqueName="[Datos]" displayFolder="" count="0" memberValueDatatype="130" unbalanced="0"/>
    <cacheHierarchy uniqueName="[Datos].[Fecha_envio (mes)]" caption="Fecha_envio (mes)" attribute="1" defaultMemberUniqueName="[Datos].[Fecha_envio (mes)].[All]" allUniqueName="[Datos].[Fecha_envio (mes)].[All]" dimensionUniqueName="[Datos]" displayFolder="" count="0" memberValueDatatype="130" unbalanced="0"/>
    <cacheHierarchy uniqueName="[Datos].[Fecha_envio (índice de meses)]" caption="Fecha_envio (índice de meses)" attribute="1" defaultMemberUniqueName="[Datos].[Fecha_envio (índice de meses)].[All]" allUniqueName="[Datos].[Fecha_envio (índice de meses)].[All]" dimensionUniqueName="[Datos]" displayFolder="" count="0" memberValueDatatype="20" unbalanced="0" hidden="1"/>
    <cacheHierarchy uniqueName="[Measures].[__XL_Count Datos]" caption="__XL_Count Datos" measure="1" displayFolder="" measureGroup="Datos" count="0" hidden="1"/>
    <cacheHierarchy uniqueName="[Measures].[__No measures defined]" caption="__No measures defined" measure="1" displayFolder="" count="0" hidden="1"/>
    <cacheHierarchy uniqueName="[Measures].[Suma de Ventas]" caption="Suma de Ventas" measure="1" displayFolder="" measureGroup="Datos" count="0" hidden="1">
      <extLst>
        <ext xmlns:x15="http://schemas.microsoft.com/office/spreadsheetml/2010/11/main" uri="{B97F6D7D-B522-45F9-BDA1-12C45D357490}">
          <x15:cacheHierarchy aggregatedColumn="7"/>
        </ext>
      </extLst>
    </cacheHierarchy>
    <cacheHierarchy uniqueName="[Measures].[Suma de Utilidad]" caption="Suma de Utilidad" measure="1" displayFolder="" measureGroup="Datos" count="0" hidden="1">
      <extLst>
        <ext xmlns:x15="http://schemas.microsoft.com/office/spreadsheetml/2010/11/main" uri="{B97F6D7D-B522-45F9-BDA1-12C45D357490}">
          <x15:cacheHierarchy aggregatedColumn="10"/>
        </ext>
      </extLst>
    </cacheHierarchy>
    <cacheHierarchy uniqueName="[Measures].[Suma de Margen]" caption="Suma de Margen" measure="1" displayFolder="" measureGroup="Datos" count="0" hidden="1">
      <extLst>
        <ext xmlns:x15="http://schemas.microsoft.com/office/spreadsheetml/2010/11/main" uri="{B97F6D7D-B522-45F9-BDA1-12C45D357490}">
          <x15:cacheHierarchy aggregatedColumn="8"/>
        </ext>
      </extLst>
    </cacheHierarchy>
    <cacheHierarchy uniqueName="[Measures].[Suma de Costo_envio]" caption="Suma de Costo_envio" measure="1" displayFolder="" measureGroup="Datos" count="0" oneField="1" hidden="1">
      <fieldsUsage count="1">
        <fieldUsage x="0"/>
      </fieldsUsage>
      <extLst>
        <ext xmlns:x15="http://schemas.microsoft.com/office/spreadsheetml/2010/11/main" uri="{B97F6D7D-B522-45F9-BDA1-12C45D357490}">
          <x15:cacheHierarchy aggregatedColumn="13"/>
        </ext>
      </extLst>
    </cacheHierarchy>
    <cacheHierarchy uniqueName="[Measures].[Suma de Descuento]" caption="Suma de Descuento" measure="1" displayFolder="" measureGroup="Datos" count="0" hidden="1">
      <extLst>
        <ext xmlns:x15="http://schemas.microsoft.com/office/spreadsheetml/2010/11/main" uri="{B97F6D7D-B522-45F9-BDA1-12C45D357490}">
          <x15:cacheHierarchy aggregatedColumn="9"/>
        </ext>
      </extLst>
    </cacheHierarchy>
    <cacheHierarchy uniqueName="[Measures].[Suma de Id]" caption="Suma de Id" measure="1" displayFolder="" measureGroup="Datos" count="0" hidden="1">
      <extLst>
        <ext xmlns:x15="http://schemas.microsoft.com/office/spreadsheetml/2010/11/main" uri="{B97F6D7D-B522-45F9-BDA1-12C45D357490}">
          <x15:cacheHierarchy aggregatedColumn="0"/>
        </ext>
      </extLst>
    </cacheHierarchy>
    <cacheHierarchy uniqueName="[Measures].[Recuento de Id]" caption="Recuento de Id" measure="1" displayFolder="" measureGroup="Datos" count="0" hidden="1">
      <extLst>
        <ext xmlns:x15="http://schemas.microsoft.com/office/spreadsheetml/2010/11/main" uri="{B97F6D7D-B522-45F9-BDA1-12C45D357490}">
          <x15:cacheHierarchy aggregatedColumn="0"/>
        </ext>
      </extLst>
    </cacheHierarchy>
    <cacheHierarchy uniqueName="[Measures].[Suma de Precio_venta]" caption="Suma de Precio_venta" measure="1" displayFolder="" measureGroup="Datos" count="0" hidden="1">
      <extLst>
        <ext xmlns:x15="http://schemas.microsoft.com/office/spreadsheetml/2010/11/main" uri="{B97F6D7D-B522-45F9-BDA1-12C45D357490}">
          <x15:cacheHierarchy aggregatedColumn="11"/>
        </ext>
      </extLst>
    </cacheHierarchy>
  </cacheHierarchies>
  <kpis count="0"/>
  <dimensions count="2">
    <dimension name="Datos" uniqueName="[Datos]" caption="Datos"/>
    <dimension measure="1" name="Measures" uniqueName="[Measures]" caption="Measures"/>
  </dimensions>
  <measureGroups count="1">
    <measureGroup name="Datos" caption="Datos"/>
  </measureGroups>
  <maps count="1">
    <map measureGroup="0" dimension="0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9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Francisco Polo" refreshedDate="45186.688281712966" backgroundQuery="1" createdVersion="7" refreshedVersion="8" minRefreshableVersion="3" recordCount="0" supportSubquery="1" supportAdvancedDrill="1" xr:uid="{924A6428-5864-4016-815B-05AB812B6BC7}">
  <cacheSource type="external" connectionId="1"/>
  <cacheFields count="2">
    <cacheField name="[Measures].[Suma de Margen]" caption="Suma de Margen" numFmtId="0" hierarchy="28" level="32767"/>
    <cacheField name="[Datos].[Subcategoria].[Subcategoria]" caption="Subcategoria" numFmtId="0" hierarchy="4" level="1">
      <sharedItems containsSemiMixedTypes="0" containsNonDate="0" containsString="0"/>
    </cacheField>
  </cacheFields>
  <cacheHierarchies count="34">
    <cacheHierarchy uniqueName="[Datos].[Id]" caption="Id" attribute="1" defaultMemberUniqueName="[Datos].[Id].[All]" allUniqueName="[Datos].[Id].[All]" dimensionUniqueName="[Datos]" displayFolder="" count="0" memberValueDatatype="20" unbalanced="0"/>
    <cacheHierarchy uniqueName="[Datos].[Fecha_orden]" caption="Fecha_orden" attribute="1" defaultMemberUniqueName="[Datos].[Fecha_orden].[All]" allUniqueName="[Datos].[Fecha_orden].[All]" dimensionUniqueName="[Datos]" displayFolder="" count="0" memberValueDatatype="20" unbalanced="0"/>
    <cacheHierarchy uniqueName="[Datos].[Prioridad]" caption="Prioridad" attribute="1" defaultMemberUniqueName="[Datos].[Prioridad].[All]" allUniqueName="[Datos].[Prioridad].[All]" dimensionUniqueName="[Datos]" displayFolder="" count="0" memberValueDatatype="130" unbalanced="0"/>
    <cacheHierarchy uniqueName="[Datos].[Categoria]" caption="Categoria" attribute="1" defaultMemberUniqueName="[Datos].[Categoria].[All]" allUniqueName="[Datos].[Categoria].[All]" dimensionUniqueName="[Datos]" displayFolder="" count="0" memberValueDatatype="130" unbalanced="0"/>
    <cacheHierarchy uniqueName="[Datos].[Subcategoria]" caption="Subcategoria" attribute="1" defaultMemberUniqueName="[Datos].[Subcategoria].[All]" allUniqueName="[Datos].[Subcategoria].[All]" dimensionUniqueName="[Datos]" displayFolder="" count="2" memberValueDatatype="130" unbalanced="0">
      <fieldsUsage count="2">
        <fieldUsage x="-1"/>
        <fieldUsage x="1"/>
      </fieldsUsage>
    </cacheHierarchy>
    <cacheHierarchy uniqueName="[Datos].[Producto]" caption="Producto" attribute="1" defaultMemberUniqueName="[Datos].[Producto].[All]" allUniqueName="[Datos].[Producto].[All]" dimensionUniqueName="[Datos]" displayFolder="" count="0" memberValueDatatype="130" unbalanced="0"/>
    <cacheHierarchy uniqueName="[Datos].[Cantidad]" caption="Cantidad" attribute="1" defaultMemberUniqueName="[Datos].[Cantidad].[All]" allUniqueName="[Datos].[Cantidad].[All]" dimensionUniqueName="[Datos]" displayFolder="" count="0" memberValueDatatype="20" unbalanced="0"/>
    <cacheHierarchy uniqueName="[Datos].[Ventas]" caption="Ventas" attribute="1" defaultMemberUniqueName="[Datos].[Ventas].[All]" allUniqueName="[Datos].[Ventas].[All]" dimensionUniqueName="[Datos]" displayFolder="" count="0" memberValueDatatype="5" unbalanced="0"/>
    <cacheHierarchy uniqueName="[Datos].[Margen]" caption="Margen" attribute="1" defaultMemberUniqueName="[Datos].[Margen].[All]" allUniqueName="[Datos].[Margen].[All]" dimensionUniqueName="[Datos]" displayFolder="" count="0" memberValueDatatype="5" unbalanced="0"/>
    <cacheHierarchy uniqueName="[Datos].[Descuento]" caption="Descuento" attribute="1" defaultMemberUniqueName="[Datos].[Descuento].[All]" allUniqueName="[Datos].[Descuento].[All]" dimensionUniqueName="[Datos]" displayFolder="" count="0" memberValueDatatype="5" unbalanced="0"/>
    <cacheHierarchy uniqueName="[Datos].[Utilidad]" caption="Utilidad" attribute="1" defaultMemberUniqueName="[Datos].[Utilidad].[All]" allUniqueName="[Datos].[Utilidad].[All]" dimensionUniqueName="[Datos]" displayFolder="" count="0" memberValueDatatype="5" unbalanced="0"/>
    <cacheHierarchy uniqueName="[Datos].[Precio_venta]" caption="Precio_venta" attribute="1" defaultMemberUniqueName="[Datos].[Precio_venta].[All]" allUniqueName="[Datos].[Precio_venta].[All]" dimensionUniqueName="[Datos]" displayFolder="" count="0" memberValueDatatype="5" unbalanced="0"/>
    <cacheHierarchy uniqueName="[Datos].[Precio_costo]" caption="Precio_costo" attribute="1" defaultMemberUniqueName="[Datos].[Precio_costo].[All]" allUniqueName="[Datos].[Precio_costo].[All]" dimensionUniqueName="[Datos]" displayFolder="" count="0" memberValueDatatype="5" unbalanced="0"/>
    <cacheHierarchy uniqueName="[Datos].[Costo_envio]" caption="Costo_envio" attribute="1" defaultMemberUniqueName="[Datos].[Costo_envio].[All]" allUniqueName="[Datos].[Costo_envio].[All]" dimensionUniqueName="[Datos]" displayFolder="" count="0" memberValueDatatype="5" unbalanced="0"/>
    <cacheHierarchy uniqueName="[Datos].[Modo_envio]" caption="Modo_envio" attribute="1" defaultMemberUniqueName="[Datos].[Modo_envio].[All]" allUniqueName="[Datos].[Modo_envio].[All]" dimensionUniqueName="[Datos]" displayFolder="" count="0" memberValueDatatype="130" unbalanced="0"/>
    <cacheHierarchy uniqueName="[Datos].[Nombre_cliente]" caption="Nombre_cliente" attribute="1" defaultMemberUniqueName="[Datos].[Nombre_cliente].[All]" allUniqueName="[Datos].[Nombre_cliente].[All]" dimensionUniqueName="[Datos]" displayFolder="" count="0" memberValueDatatype="130" unbalanced="0"/>
    <cacheHierarchy uniqueName="[Datos].[Region]" caption="Region" attribute="1" defaultMemberUniqueName="[Datos].[Region].[All]" allUniqueName="[Datos].[Region].[All]" dimensionUniqueName="[Datos]" displayFolder="" count="2" memberValueDatatype="130" unbalanced="0"/>
    <cacheHierarchy uniqueName="[Datos].[Segmento]" caption="Segmento" attribute="1" defaultMemberUniqueName="[Datos].[Segmento].[All]" allUniqueName="[Datos].[Segmento].[All]" dimensionUniqueName="[Datos]" displayFolder="" count="0" memberValueDatatype="130" unbalanced="0"/>
    <cacheHierarchy uniqueName="[Datos].[Empaque]" caption="Empaque" attribute="1" defaultMemberUniqueName="[Datos].[Empaque].[All]" allUniqueName="[Datos].[Empaque].[All]" dimensionUniqueName="[Datos]" displayFolder="" count="2" memberValueDatatype="130" unbalanced="0"/>
    <cacheHierarchy uniqueName="[Datos].[Fecha_envio]" caption="Fecha_envio" attribute="1" time="1" defaultMemberUniqueName="[Datos].[Fecha_envio].[All]" allUniqueName="[Datos].[Fecha_envio].[All]" dimensionUniqueName="[Datos]" displayFolder="" count="0" memberValueDatatype="7" unbalanced="0"/>
    <cacheHierarchy uniqueName="[Datos].[Fecha_envio (año)]" caption="Fecha_envio (año)" attribute="1" defaultMemberUniqueName="[Datos].[Fecha_envio (año)].[All]" allUniqueName="[Datos].[Fecha_envio (año)].[All]" dimensionUniqueName="[Datos]" displayFolder="" count="0" memberValueDatatype="130" unbalanced="0"/>
    <cacheHierarchy uniqueName="[Datos].[Fecha_envio (trimestre)]" caption="Fecha_envio (trimestre)" attribute="1" defaultMemberUniqueName="[Datos].[Fecha_envio (trimestre)].[All]" allUniqueName="[Datos].[Fecha_envio (trimestre)].[All]" dimensionUniqueName="[Datos]" displayFolder="" count="0" memberValueDatatype="130" unbalanced="0"/>
    <cacheHierarchy uniqueName="[Datos].[Fecha_envio (mes)]" caption="Fecha_envio (mes)" attribute="1" defaultMemberUniqueName="[Datos].[Fecha_envio (mes)].[All]" allUniqueName="[Datos].[Fecha_envio (mes)].[All]" dimensionUniqueName="[Datos]" displayFolder="" count="0" memberValueDatatype="130" unbalanced="0"/>
    <cacheHierarchy uniqueName="[Datos].[Fecha_envio (índice de meses)]" caption="Fecha_envio (índice de meses)" attribute="1" defaultMemberUniqueName="[Datos].[Fecha_envio (índice de meses)].[All]" allUniqueName="[Datos].[Fecha_envio (índice de meses)].[All]" dimensionUniqueName="[Datos]" displayFolder="" count="0" memberValueDatatype="20" unbalanced="0" hidden="1"/>
    <cacheHierarchy uniqueName="[Measures].[__XL_Count Datos]" caption="__XL_Count Datos" measure="1" displayFolder="" measureGroup="Datos" count="0" hidden="1"/>
    <cacheHierarchy uniqueName="[Measures].[__No measures defined]" caption="__No measures defined" measure="1" displayFolder="" count="0" hidden="1"/>
    <cacheHierarchy uniqueName="[Measures].[Suma de Ventas]" caption="Suma de Ventas" measure="1" displayFolder="" measureGroup="Datos" count="0" hidden="1">
      <extLst>
        <ext xmlns:x15="http://schemas.microsoft.com/office/spreadsheetml/2010/11/main" uri="{B97F6D7D-B522-45F9-BDA1-12C45D357490}">
          <x15:cacheHierarchy aggregatedColumn="7"/>
        </ext>
      </extLst>
    </cacheHierarchy>
    <cacheHierarchy uniqueName="[Measures].[Suma de Utilidad]" caption="Suma de Utilidad" measure="1" displayFolder="" measureGroup="Datos" count="0" hidden="1">
      <extLst>
        <ext xmlns:x15="http://schemas.microsoft.com/office/spreadsheetml/2010/11/main" uri="{B97F6D7D-B522-45F9-BDA1-12C45D357490}">
          <x15:cacheHierarchy aggregatedColumn="10"/>
        </ext>
      </extLst>
    </cacheHierarchy>
    <cacheHierarchy uniqueName="[Measures].[Suma de Margen]" caption="Suma de Margen" measure="1" displayFolder="" measureGroup="Datos" count="0" oneField="1" hidden="1">
      <fieldsUsage count="1">
        <fieldUsage x="0"/>
      </fieldsUsage>
      <extLst>
        <ext xmlns:x15="http://schemas.microsoft.com/office/spreadsheetml/2010/11/main" uri="{B97F6D7D-B522-45F9-BDA1-12C45D357490}">
          <x15:cacheHierarchy aggregatedColumn="8"/>
        </ext>
      </extLst>
    </cacheHierarchy>
    <cacheHierarchy uniqueName="[Measures].[Suma de Costo_envio]" caption="Suma de Costo_envio" measure="1" displayFolder="" measureGroup="Datos" count="0" hidden="1">
      <extLst>
        <ext xmlns:x15="http://schemas.microsoft.com/office/spreadsheetml/2010/11/main" uri="{B97F6D7D-B522-45F9-BDA1-12C45D357490}">
          <x15:cacheHierarchy aggregatedColumn="13"/>
        </ext>
      </extLst>
    </cacheHierarchy>
    <cacheHierarchy uniqueName="[Measures].[Suma de Descuento]" caption="Suma de Descuento" measure="1" displayFolder="" measureGroup="Datos" count="0" hidden="1">
      <extLst>
        <ext xmlns:x15="http://schemas.microsoft.com/office/spreadsheetml/2010/11/main" uri="{B97F6D7D-B522-45F9-BDA1-12C45D357490}">
          <x15:cacheHierarchy aggregatedColumn="9"/>
        </ext>
      </extLst>
    </cacheHierarchy>
    <cacheHierarchy uniqueName="[Measures].[Suma de Id]" caption="Suma de Id" measure="1" displayFolder="" measureGroup="Datos" count="0" hidden="1">
      <extLst>
        <ext xmlns:x15="http://schemas.microsoft.com/office/spreadsheetml/2010/11/main" uri="{B97F6D7D-B522-45F9-BDA1-12C45D357490}">
          <x15:cacheHierarchy aggregatedColumn="0"/>
        </ext>
      </extLst>
    </cacheHierarchy>
    <cacheHierarchy uniqueName="[Measures].[Recuento de Id]" caption="Recuento de Id" measure="1" displayFolder="" measureGroup="Datos" count="0" hidden="1">
      <extLst>
        <ext xmlns:x15="http://schemas.microsoft.com/office/spreadsheetml/2010/11/main" uri="{B97F6D7D-B522-45F9-BDA1-12C45D357490}">
          <x15:cacheHierarchy aggregatedColumn="0"/>
        </ext>
      </extLst>
    </cacheHierarchy>
    <cacheHierarchy uniqueName="[Measures].[Suma de Precio_venta]" caption="Suma de Precio_venta" measure="1" displayFolder="" measureGroup="Datos" count="0" hidden="1">
      <extLst>
        <ext xmlns:x15="http://schemas.microsoft.com/office/spreadsheetml/2010/11/main" uri="{B97F6D7D-B522-45F9-BDA1-12C45D357490}">
          <x15:cacheHierarchy aggregatedColumn="11"/>
        </ext>
      </extLst>
    </cacheHierarchy>
  </cacheHierarchies>
  <kpis count="0"/>
  <dimensions count="2">
    <dimension name="Datos" uniqueName="[Datos]" caption="Datos"/>
    <dimension measure="1" name="Measures" uniqueName="[Measures]" caption="Measures"/>
  </dimensions>
  <measureGroups count="1">
    <measureGroup name="Datos" caption="Datos"/>
  </measureGroups>
  <maps count="1">
    <map measureGroup="0" dimension="0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10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Francisco Polo" refreshedDate="45186.688281828705" backgroundQuery="1" createdVersion="7" refreshedVersion="8" minRefreshableVersion="3" recordCount="0" supportSubquery="1" supportAdvancedDrill="1" xr:uid="{A9A02311-3804-4399-9F40-5EE363D282D7}">
  <cacheSource type="external" connectionId="1"/>
  <cacheFields count="2">
    <cacheField name="[Measures].[Suma de Utilidad]" caption="Suma de Utilidad" numFmtId="0" hierarchy="27" level="32767"/>
    <cacheField name="[Datos].[Subcategoria].[Subcategoria]" caption="Subcategoria" numFmtId="0" hierarchy="4" level="1">
      <sharedItems containsSemiMixedTypes="0" containsNonDate="0" containsString="0"/>
    </cacheField>
  </cacheFields>
  <cacheHierarchies count="34">
    <cacheHierarchy uniqueName="[Datos].[Id]" caption="Id" attribute="1" defaultMemberUniqueName="[Datos].[Id].[All]" allUniqueName="[Datos].[Id].[All]" dimensionUniqueName="[Datos]" displayFolder="" count="0" memberValueDatatype="20" unbalanced="0"/>
    <cacheHierarchy uniqueName="[Datos].[Fecha_orden]" caption="Fecha_orden" attribute="1" defaultMemberUniqueName="[Datos].[Fecha_orden].[All]" allUniqueName="[Datos].[Fecha_orden].[All]" dimensionUniqueName="[Datos]" displayFolder="" count="0" memberValueDatatype="20" unbalanced="0"/>
    <cacheHierarchy uniqueName="[Datos].[Prioridad]" caption="Prioridad" attribute="1" defaultMemberUniqueName="[Datos].[Prioridad].[All]" allUniqueName="[Datos].[Prioridad].[All]" dimensionUniqueName="[Datos]" displayFolder="" count="0" memberValueDatatype="130" unbalanced="0"/>
    <cacheHierarchy uniqueName="[Datos].[Categoria]" caption="Categoria" attribute="1" defaultMemberUniqueName="[Datos].[Categoria].[All]" allUniqueName="[Datos].[Categoria].[All]" dimensionUniqueName="[Datos]" displayFolder="" count="0" memberValueDatatype="130" unbalanced="0"/>
    <cacheHierarchy uniqueName="[Datos].[Subcategoria]" caption="Subcategoria" attribute="1" defaultMemberUniqueName="[Datos].[Subcategoria].[All]" allUniqueName="[Datos].[Subcategoria].[All]" dimensionUniqueName="[Datos]" displayFolder="" count="2" memberValueDatatype="130" unbalanced="0">
      <fieldsUsage count="2">
        <fieldUsage x="-1"/>
        <fieldUsage x="1"/>
      </fieldsUsage>
    </cacheHierarchy>
    <cacheHierarchy uniqueName="[Datos].[Producto]" caption="Producto" attribute="1" defaultMemberUniqueName="[Datos].[Producto].[All]" allUniqueName="[Datos].[Producto].[All]" dimensionUniqueName="[Datos]" displayFolder="" count="0" memberValueDatatype="130" unbalanced="0"/>
    <cacheHierarchy uniqueName="[Datos].[Cantidad]" caption="Cantidad" attribute="1" defaultMemberUniqueName="[Datos].[Cantidad].[All]" allUniqueName="[Datos].[Cantidad].[All]" dimensionUniqueName="[Datos]" displayFolder="" count="0" memberValueDatatype="20" unbalanced="0"/>
    <cacheHierarchy uniqueName="[Datos].[Ventas]" caption="Ventas" attribute="1" defaultMemberUniqueName="[Datos].[Ventas].[All]" allUniqueName="[Datos].[Ventas].[All]" dimensionUniqueName="[Datos]" displayFolder="" count="0" memberValueDatatype="5" unbalanced="0"/>
    <cacheHierarchy uniqueName="[Datos].[Margen]" caption="Margen" attribute="1" defaultMemberUniqueName="[Datos].[Margen].[All]" allUniqueName="[Datos].[Margen].[All]" dimensionUniqueName="[Datos]" displayFolder="" count="0" memberValueDatatype="5" unbalanced="0"/>
    <cacheHierarchy uniqueName="[Datos].[Descuento]" caption="Descuento" attribute="1" defaultMemberUniqueName="[Datos].[Descuento].[All]" allUniqueName="[Datos].[Descuento].[All]" dimensionUniqueName="[Datos]" displayFolder="" count="0" memberValueDatatype="5" unbalanced="0"/>
    <cacheHierarchy uniqueName="[Datos].[Utilidad]" caption="Utilidad" attribute="1" defaultMemberUniqueName="[Datos].[Utilidad].[All]" allUniqueName="[Datos].[Utilidad].[All]" dimensionUniqueName="[Datos]" displayFolder="" count="0" memberValueDatatype="5" unbalanced="0"/>
    <cacheHierarchy uniqueName="[Datos].[Precio_venta]" caption="Precio_venta" attribute="1" defaultMemberUniqueName="[Datos].[Precio_venta].[All]" allUniqueName="[Datos].[Precio_venta].[All]" dimensionUniqueName="[Datos]" displayFolder="" count="0" memberValueDatatype="5" unbalanced="0"/>
    <cacheHierarchy uniqueName="[Datos].[Precio_costo]" caption="Precio_costo" attribute="1" defaultMemberUniqueName="[Datos].[Precio_costo].[All]" allUniqueName="[Datos].[Precio_costo].[All]" dimensionUniqueName="[Datos]" displayFolder="" count="0" memberValueDatatype="5" unbalanced="0"/>
    <cacheHierarchy uniqueName="[Datos].[Costo_envio]" caption="Costo_envio" attribute="1" defaultMemberUniqueName="[Datos].[Costo_envio].[All]" allUniqueName="[Datos].[Costo_envio].[All]" dimensionUniqueName="[Datos]" displayFolder="" count="0" memberValueDatatype="5" unbalanced="0"/>
    <cacheHierarchy uniqueName="[Datos].[Modo_envio]" caption="Modo_envio" attribute="1" defaultMemberUniqueName="[Datos].[Modo_envio].[All]" allUniqueName="[Datos].[Modo_envio].[All]" dimensionUniqueName="[Datos]" displayFolder="" count="0" memberValueDatatype="130" unbalanced="0"/>
    <cacheHierarchy uniqueName="[Datos].[Nombre_cliente]" caption="Nombre_cliente" attribute="1" defaultMemberUniqueName="[Datos].[Nombre_cliente].[All]" allUniqueName="[Datos].[Nombre_cliente].[All]" dimensionUniqueName="[Datos]" displayFolder="" count="0" memberValueDatatype="130" unbalanced="0"/>
    <cacheHierarchy uniqueName="[Datos].[Region]" caption="Region" attribute="1" defaultMemberUniqueName="[Datos].[Region].[All]" allUniqueName="[Datos].[Region].[All]" dimensionUniqueName="[Datos]" displayFolder="" count="2" memberValueDatatype="130" unbalanced="0"/>
    <cacheHierarchy uniqueName="[Datos].[Segmento]" caption="Segmento" attribute="1" defaultMemberUniqueName="[Datos].[Segmento].[All]" allUniqueName="[Datos].[Segmento].[All]" dimensionUniqueName="[Datos]" displayFolder="" count="0" memberValueDatatype="130" unbalanced="0"/>
    <cacheHierarchy uniqueName="[Datos].[Empaque]" caption="Empaque" attribute="1" defaultMemberUniqueName="[Datos].[Empaque].[All]" allUniqueName="[Datos].[Empaque].[All]" dimensionUniqueName="[Datos]" displayFolder="" count="2" memberValueDatatype="130" unbalanced="0"/>
    <cacheHierarchy uniqueName="[Datos].[Fecha_envio]" caption="Fecha_envio" attribute="1" time="1" defaultMemberUniqueName="[Datos].[Fecha_envio].[All]" allUniqueName="[Datos].[Fecha_envio].[All]" dimensionUniqueName="[Datos]" displayFolder="" count="0" memberValueDatatype="7" unbalanced="0"/>
    <cacheHierarchy uniqueName="[Datos].[Fecha_envio (año)]" caption="Fecha_envio (año)" attribute="1" defaultMemberUniqueName="[Datos].[Fecha_envio (año)].[All]" allUniqueName="[Datos].[Fecha_envio (año)].[All]" dimensionUniqueName="[Datos]" displayFolder="" count="0" memberValueDatatype="130" unbalanced="0"/>
    <cacheHierarchy uniqueName="[Datos].[Fecha_envio (trimestre)]" caption="Fecha_envio (trimestre)" attribute="1" defaultMemberUniqueName="[Datos].[Fecha_envio (trimestre)].[All]" allUniqueName="[Datos].[Fecha_envio (trimestre)].[All]" dimensionUniqueName="[Datos]" displayFolder="" count="0" memberValueDatatype="130" unbalanced="0"/>
    <cacheHierarchy uniqueName="[Datos].[Fecha_envio (mes)]" caption="Fecha_envio (mes)" attribute="1" defaultMemberUniqueName="[Datos].[Fecha_envio (mes)].[All]" allUniqueName="[Datos].[Fecha_envio (mes)].[All]" dimensionUniqueName="[Datos]" displayFolder="" count="0" memberValueDatatype="130" unbalanced="0"/>
    <cacheHierarchy uniqueName="[Datos].[Fecha_envio (índice de meses)]" caption="Fecha_envio (índice de meses)" attribute="1" defaultMemberUniqueName="[Datos].[Fecha_envio (índice de meses)].[All]" allUniqueName="[Datos].[Fecha_envio (índice de meses)].[All]" dimensionUniqueName="[Datos]" displayFolder="" count="0" memberValueDatatype="20" unbalanced="0" hidden="1"/>
    <cacheHierarchy uniqueName="[Measures].[__XL_Count Datos]" caption="__XL_Count Datos" measure="1" displayFolder="" measureGroup="Datos" count="0" hidden="1"/>
    <cacheHierarchy uniqueName="[Measures].[__No measures defined]" caption="__No measures defined" measure="1" displayFolder="" count="0" hidden="1"/>
    <cacheHierarchy uniqueName="[Measures].[Suma de Ventas]" caption="Suma de Ventas" measure="1" displayFolder="" measureGroup="Datos" count="0" hidden="1">
      <extLst>
        <ext xmlns:x15="http://schemas.microsoft.com/office/spreadsheetml/2010/11/main" uri="{B97F6D7D-B522-45F9-BDA1-12C45D357490}">
          <x15:cacheHierarchy aggregatedColumn="7"/>
        </ext>
      </extLst>
    </cacheHierarchy>
    <cacheHierarchy uniqueName="[Measures].[Suma de Utilidad]" caption="Suma de Utilidad" measure="1" displayFolder="" measureGroup="Datos" count="0" oneField="1" hidden="1">
      <fieldsUsage count="1">
        <fieldUsage x="0"/>
      </fieldsUsage>
      <extLst>
        <ext xmlns:x15="http://schemas.microsoft.com/office/spreadsheetml/2010/11/main" uri="{B97F6D7D-B522-45F9-BDA1-12C45D357490}">
          <x15:cacheHierarchy aggregatedColumn="10"/>
        </ext>
      </extLst>
    </cacheHierarchy>
    <cacheHierarchy uniqueName="[Measures].[Suma de Margen]" caption="Suma de Margen" measure="1" displayFolder="" measureGroup="Datos" count="0" hidden="1">
      <extLst>
        <ext xmlns:x15="http://schemas.microsoft.com/office/spreadsheetml/2010/11/main" uri="{B97F6D7D-B522-45F9-BDA1-12C45D357490}">
          <x15:cacheHierarchy aggregatedColumn="8"/>
        </ext>
      </extLst>
    </cacheHierarchy>
    <cacheHierarchy uniqueName="[Measures].[Suma de Costo_envio]" caption="Suma de Costo_envio" measure="1" displayFolder="" measureGroup="Datos" count="0" hidden="1">
      <extLst>
        <ext xmlns:x15="http://schemas.microsoft.com/office/spreadsheetml/2010/11/main" uri="{B97F6D7D-B522-45F9-BDA1-12C45D357490}">
          <x15:cacheHierarchy aggregatedColumn="13"/>
        </ext>
      </extLst>
    </cacheHierarchy>
    <cacheHierarchy uniqueName="[Measures].[Suma de Descuento]" caption="Suma de Descuento" measure="1" displayFolder="" measureGroup="Datos" count="0" hidden="1">
      <extLst>
        <ext xmlns:x15="http://schemas.microsoft.com/office/spreadsheetml/2010/11/main" uri="{B97F6D7D-B522-45F9-BDA1-12C45D357490}">
          <x15:cacheHierarchy aggregatedColumn="9"/>
        </ext>
      </extLst>
    </cacheHierarchy>
    <cacheHierarchy uniqueName="[Measures].[Suma de Id]" caption="Suma de Id" measure="1" displayFolder="" measureGroup="Datos" count="0" hidden="1">
      <extLst>
        <ext xmlns:x15="http://schemas.microsoft.com/office/spreadsheetml/2010/11/main" uri="{B97F6D7D-B522-45F9-BDA1-12C45D357490}">
          <x15:cacheHierarchy aggregatedColumn="0"/>
        </ext>
      </extLst>
    </cacheHierarchy>
    <cacheHierarchy uniqueName="[Measures].[Recuento de Id]" caption="Recuento de Id" measure="1" displayFolder="" measureGroup="Datos" count="0" hidden="1">
      <extLst>
        <ext xmlns:x15="http://schemas.microsoft.com/office/spreadsheetml/2010/11/main" uri="{B97F6D7D-B522-45F9-BDA1-12C45D357490}">
          <x15:cacheHierarchy aggregatedColumn="0"/>
        </ext>
      </extLst>
    </cacheHierarchy>
    <cacheHierarchy uniqueName="[Measures].[Suma de Precio_venta]" caption="Suma de Precio_venta" measure="1" displayFolder="" measureGroup="Datos" count="0" hidden="1">
      <extLst>
        <ext xmlns:x15="http://schemas.microsoft.com/office/spreadsheetml/2010/11/main" uri="{B97F6D7D-B522-45F9-BDA1-12C45D357490}">
          <x15:cacheHierarchy aggregatedColumn="11"/>
        </ext>
      </extLst>
    </cacheHierarchy>
  </cacheHierarchies>
  <kpis count="0"/>
  <dimensions count="2">
    <dimension name="Datos" uniqueName="[Datos]" caption="Datos"/>
    <dimension measure="1" name="Measures" uniqueName="[Measures]" caption="Measures"/>
  </dimensions>
  <measureGroups count="1">
    <measureGroup name="Datos" caption="Datos"/>
  </measureGroups>
  <maps count="1">
    <map measureGroup="0" dimension="0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1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Francisco Polo" refreshedDate="45186.688282291667" backgroundQuery="1" createdVersion="7" refreshedVersion="8" minRefreshableVersion="3" recordCount="0" supportSubquery="1" supportAdvancedDrill="1" xr:uid="{1CFC02E6-C26D-4B43-BB56-A5E8FF1B6FC8}">
  <cacheSource type="external" connectionId="1"/>
  <cacheFields count="3">
    <cacheField name="[Datos].[Fecha_envio (año)].[Fecha_envio (año)]" caption="Fecha_envio (año)" numFmtId="0" hierarchy="20" level="1">
      <sharedItems count="4">
        <s v="2009"/>
        <s v="2010"/>
        <s v="2011"/>
        <s v="2012"/>
      </sharedItems>
    </cacheField>
    <cacheField name="[Measures].[Suma de Ventas]" caption="Suma de Ventas" numFmtId="0" hierarchy="26" level="32767"/>
    <cacheField name="[Datos].[Subcategoria].[Subcategoria]" caption="Subcategoria" numFmtId="0" hierarchy="4" level="1">
      <sharedItems containsSemiMixedTypes="0" containsNonDate="0" containsString="0"/>
    </cacheField>
  </cacheFields>
  <cacheHierarchies count="34">
    <cacheHierarchy uniqueName="[Datos].[Id]" caption="Id" attribute="1" defaultMemberUniqueName="[Datos].[Id].[All]" allUniqueName="[Datos].[Id].[All]" dimensionUniqueName="[Datos]" displayFolder="" count="0" memberValueDatatype="20" unbalanced="0"/>
    <cacheHierarchy uniqueName="[Datos].[Fecha_orden]" caption="Fecha_orden" attribute="1" defaultMemberUniqueName="[Datos].[Fecha_orden].[All]" allUniqueName="[Datos].[Fecha_orden].[All]" dimensionUniqueName="[Datos]" displayFolder="" count="0" memberValueDatatype="20" unbalanced="0"/>
    <cacheHierarchy uniqueName="[Datos].[Prioridad]" caption="Prioridad" attribute="1" defaultMemberUniqueName="[Datos].[Prioridad].[All]" allUniqueName="[Datos].[Prioridad].[All]" dimensionUniqueName="[Datos]" displayFolder="" count="0" memberValueDatatype="130" unbalanced="0"/>
    <cacheHierarchy uniqueName="[Datos].[Categoria]" caption="Categoria" attribute="1" defaultMemberUniqueName="[Datos].[Categoria].[All]" allUniqueName="[Datos].[Categoria].[All]" dimensionUniqueName="[Datos]" displayFolder="" count="0" memberValueDatatype="130" unbalanced="0"/>
    <cacheHierarchy uniqueName="[Datos].[Subcategoria]" caption="Subcategoria" attribute="1" defaultMemberUniqueName="[Datos].[Subcategoria].[All]" allUniqueName="[Datos].[Subcategoria].[All]" dimensionUniqueName="[Datos]" displayFolder="" count="2" memberValueDatatype="130" unbalanced="0">
      <fieldsUsage count="2">
        <fieldUsage x="-1"/>
        <fieldUsage x="2"/>
      </fieldsUsage>
    </cacheHierarchy>
    <cacheHierarchy uniqueName="[Datos].[Producto]" caption="Producto" attribute="1" defaultMemberUniqueName="[Datos].[Producto].[All]" allUniqueName="[Datos].[Producto].[All]" dimensionUniqueName="[Datos]" displayFolder="" count="0" memberValueDatatype="130" unbalanced="0"/>
    <cacheHierarchy uniqueName="[Datos].[Cantidad]" caption="Cantidad" attribute="1" defaultMemberUniqueName="[Datos].[Cantidad].[All]" allUniqueName="[Datos].[Cantidad].[All]" dimensionUniqueName="[Datos]" displayFolder="" count="0" memberValueDatatype="20" unbalanced="0"/>
    <cacheHierarchy uniqueName="[Datos].[Ventas]" caption="Ventas" attribute="1" defaultMemberUniqueName="[Datos].[Ventas].[All]" allUniqueName="[Datos].[Ventas].[All]" dimensionUniqueName="[Datos]" displayFolder="" count="0" memberValueDatatype="5" unbalanced="0"/>
    <cacheHierarchy uniqueName="[Datos].[Margen]" caption="Margen" attribute="1" defaultMemberUniqueName="[Datos].[Margen].[All]" allUniqueName="[Datos].[Margen].[All]" dimensionUniqueName="[Datos]" displayFolder="" count="0" memberValueDatatype="5" unbalanced="0"/>
    <cacheHierarchy uniqueName="[Datos].[Descuento]" caption="Descuento" attribute="1" defaultMemberUniqueName="[Datos].[Descuento].[All]" allUniqueName="[Datos].[Descuento].[All]" dimensionUniqueName="[Datos]" displayFolder="" count="0" memberValueDatatype="5" unbalanced="0"/>
    <cacheHierarchy uniqueName="[Datos].[Utilidad]" caption="Utilidad" attribute="1" defaultMemberUniqueName="[Datos].[Utilidad].[All]" allUniqueName="[Datos].[Utilidad].[All]" dimensionUniqueName="[Datos]" displayFolder="" count="0" memberValueDatatype="5" unbalanced="0"/>
    <cacheHierarchy uniqueName="[Datos].[Precio_venta]" caption="Precio_venta" attribute="1" defaultMemberUniqueName="[Datos].[Precio_venta].[All]" allUniqueName="[Datos].[Precio_venta].[All]" dimensionUniqueName="[Datos]" displayFolder="" count="0" memberValueDatatype="5" unbalanced="0"/>
    <cacheHierarchy uniqueName="[Datos].[Precio_costo]" caption="Precio_costo" attribute="1" defaultMemberUniqueName="[Datos].[Precio_costo].[All]" allUniqueName="[Datos].[Precio_costo].[All]" dimensionUniqueName="[Datos]" displayFolder="" count="0" memberValueDatatype="5" unbalanced="0"/>
    <cacheHierarchy uniqueName="[Datos].[Costo_envio]" caption="Costo_envio" attribute="1" defaultMemberUniqueName="[Datos].[Costo_envio].[All]" allUniqueName="[Datos].[Costo_envio].[All]" dimensionUniqueName="[Datos]" displayFolder="" count="0" memberValueDatatype="5" unbalanced="0"/>
    <cacheHierarchy uniqueName="[Datos].[Modo_envio]" caption="Modo_envio" attribute="1" defaultMemberUniqueName="[Datos].[Modo_envio].[All]" allUniqueName="[Datos].[Modo_envio].[All]" dimensionUniqueName="[Datos]" displayFolder="" count="0" memberValueDatatype="130" unbalanced="0"/>
    <cacheHierarchy uniqueName="[Datos].[Nombre_cliente]" caption="Nombre_cliente" attribute="1" defaultMemberUniqueName="[Datos].[Nombre_cliente].[All]" allUniqueName="[Datos].[Nombre_cliente].[All]" dimensionUniqueName="[Datos]" displayFolder="" count="0" memberValueDatatype="130" unbalanced="0"/>
    <cacheHierarchy uniqueName="[Datos].[Region]" caption="Region" attribute="1" defaultMemberUniqueName="[Datos].[Region].[All]" allUniqueName="[Datos].[Region].[All]" dimensionUniqueName="[Datos]" displayFolder="" count="2" memberValueDatatype="130" unbalanced="0"/>
    <cacheHierarchy uniqueName="[Datos].[Segmento]" caption="Segmento" attribute="1" defaultMemberUniqueName="[Datos].[Segmento].[All]" allUniqueName="[Datos].[Segmento].[All]" dimensionUniqueName="[Datos]" displayFolder="" count="0" memberValueDatatype="130" unbalanced="0"/>
    <cacheHierarchy uniqueName="[Datos].[Empaque]" caption="Empaque" attribute="1" defaultMemberUniqueName="[Datos].[Empaque].[All]" allUniqueName="[Datos].[Empaque].[All]" dimensionUniqueName="[Datos]" displayFolder="" count="2" memberValueDatatype="130" unbalanced="0"/>
    <cacheHierarchy uniqueName="[Datos].[Fecha_envio]" caption="Fecha_envio" attribute="1" time="1" defaultMemberUniqueName="[Datos].[Fecha_envio].[All]" allUniqueName="[Datos].[Fecha_envio].[All]" dimensionUniqueName="[Datos]" displayFolder="" count="0" memberValueDatatype="7" unbalanced="0"/>
    <cacheHierarchy uniqueName="[Datos].[Fecha_envio (año)]" caption="Fecha_envio (año)" attribute="1" defaultMemberUniqueName="[Datos].[Fecha_envio (año)].[All]" allUniqueName="[Datos].[Fecha_envio (año)].[All]" dimensionUniqueName="[Datos]" displayFolder="" count="2" memberValueDatatype="130" unbalanced="0">
      <fieldsUsage count="2">
        <fieldUsage x="-1"/>
        <fieldUsage x="0"/>
      </fieldsUsage>
    </cacheHierarchy>
    <cacheHierarchy uniqueName="[Datos].[Fecha_envio (trimestre)]" caption="Fecha_envio (trimestre)" attribute="1" defaultMemberUniqueName="[Datos].[Fecha_envio (trimestre)].[All]" allUniqueName="[Datos].[Fecha_envio (trimestre)].[All]" dimensionUniqueName="[Datos]" displayFolder="" count="0" memberValueDatatype="130" unbalanced="0"/>
    <cacheHierarchy uniqueName="[Datos].[Fecha_envio (mes)]" caption="Fecha_envio (mes)" attribute="1" defaultMemberUniqueName="[Datos].[Fecha_envio (mes)].[All]" allUniqueName="[Datos].[Fecha_envio (mes)].[All]" dimensionUniqueName="[Datos]" displayFolder="" count="0" memberValueDatatype="130" unbalanced="0"/>
    <cacheHierarchy uniqueName="[Datos].[Fecha_envio (índice de meses)]" caption="Fecha_envio (índice de meses)" attribute="1" defaultMemberUniqueName="[Datos].[Fecha_envio (índice de meses)].[All]" allUniqueName="[Datos].[Fecha_envio (índice de meses)].[All]" dimensionUniqueName="[Datos]" displayFolder="" count="0" memberValueDatatype="20" unbalanced="0" hidden="1"/>
    <cacheHierarchy uniqueName="[Measures].[__XL_Count Datos]" caption="__XL_Count Datos" measure="1" displayFolder="" measureGroup="Datos" count="0" hidden="1"/>
    <cacheHierarchy uniqueName="[Measures].[__No measures defined]" caption="__No measures defined" measure="1" displayFolder="" count="0" hidden="1"/>
    <cacheHierarchy uniqueName="[Measures].[Suma de Ventas]" caption="Suma de Ventas" measure="1" displayFolder="" measureGroup="Datos" count="0" oneField="1" hidden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7"/>
        </ext>
      </extLst>
    </cacheHierarchy>
    <cacheHierarchy uniqueName="[Measures].[Suma de Utilidad]" caption="Suma de Utilidad" measure="1" displayFolder="" measureGroup="Datos" count="0" hidden="1">
      <extLst>
        <ext xmlns:x15="http://schemas.microsoft.com/office/spreadsheetml/2010/11/main" uri="{B97F6D7D-B522-45F9-BDA1-12C45D357490}">
          <x15:cacheHierarchy aggregatedColumn="10"/>
        </ext>
      </extLst>
    </cacheHierarchy>
    <cacheHierarchy uniqueName="[Measures].[Suma de Margen]" caption="Suma de Margen" measure="1" displayFolder="" measureGroup="Datos" count="0" hidden="1">
      <extLst>
        <ext xmlns:x15="http://schemas.microsoft.com/office/spreadsheetml/2010/11/main" uri="{B97F6D7D-B522-45F9-BDA1-12C45D357490}">
          <x15:cacheHierarchy aggregatedColumn="8"/>
        </ext>
      </extLst>
    </cacheHierarchy>
    <cacheHierarchy uniqueName="[Measures].[Suma de Costo_envio]" caption="Suma de Costo_envio" measure="1" displayFolder="" measureGroup="Datos" count="0" hidden="1">
      <extLst>
        <ext xmlns:x15="http://schemas.microsoft.com/office/spreadsheetml/2010/11/main" uri="{B97F6D7D-B522-45F9-BDA1-12C45D357490}">
          <x15:cacheHierarchy aggregatedColumn="13"/>
        </ext>
      </extLst>
    </cacheHierarchy>
    <cacheHierarchy uniqueName="[Measures].[Suma de Descuento]" caption="Suma de Descuento" measure="1" displayFolder="" measureGroup="Datos" count="0" hidden="1">
      <extLst>
        <ext xmlns:x15="http://schemas.microsoft.com/office/spreadsheetml/2010/11/main" uri="{B97F6D7D-B522-45F9-BDA1-12C45D357490}">
          <x15:cacheHierarchy aggregatedColumn="9"/>
        </ext>
      </extLst>
    </cacheHierarchy>
    <cacheHierarchy uniqueName="[Measures].[Suma de Id]" caption="Suma de Id" measure="1" displayFolder="" measureGroup="Datos" count="0" hidden="1">
      <extLst>
        <ext xmlns:x15="http://schemas.microsoft.com/office/spreadsheetml/2010/11/main" uri="{B97F6D7D-B522-45F9-BDA1-12C45D357490}">
          <x15:cacheHierarchy aggregatedColumn="0"/>
        </ext>
      </extLst>
    </cacheHierarchy>
    <cacheHierarchy uniqueName="[Measures].[Recuento de Id]" caption="Recuento de Id" measure="1" displayFolder="" measureGroup="Datos" count="0" hidden="1">
      <extLst>
        <ext xmlns:x15="http://schemas.microsoft.com/office/spreadsheetml/2010/11/main" uri="{B97F6D7D-B522-45F9-BDA1-12C45D357490}">
          <x15:cacheHierarchy aggregatedColumn="0"/>
        </ext>
      </extLst>
    </cacheHierarchy>
    <cacheHierarchy uniqueName="[Measures].[Suma de Precio_venta]" caption="Suma de Precio_venta" measure="1" displayFolder="" measureGroup="Datos" count="0" hidden="1">
      <extLst>
        <ext xmlns:x15="http://schemas.microsoft.com/office/spreadsheetml/2010/11/main" uri="{B97F6D7D-B522-45F9-BDA1-12C45D357490}">
          <x15:cacheHierarchy aggregatedColumn="11"/>
        </ext>
      </extLst>
    </cacheHierarchy>
  </cacheHierarchies>
  <kpis count="0"/>
  <dimensions count="2">
    <dimension name="Datos" uniqueName="[Datos]" caption="Datos"/>
    <dimension measure="1" name="Measures" uniqueName="[Measures]" caption="Measures"/>
  </dimensions>
  <measureGroups count="1">
    <measureGroup name="Datos" caption="Datos"/>
  </measureGroups>
  <maps count="1">
    <map measureGroup="0" dimension="0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1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Francisco Polo" refreshedDate="45186.68828263889" backgroundQuery="1" createdVersion="7" refreshedVersion="8" minRefreshableVersion="3" recordCount="0" supportSubquery="1" supportAdvancedDrill="1" xr:uid="{F1986790-AA98-4E70-9065-694F2B8BE3C0}">
  <cacheSource type="external" connectionId="1"/>
  <cacheFields count="3">
    <cacheField name="[Datos].[Fecha_envio (año)].[Fecha_envio (año)]" caption="Fecha_envio (año)" numFmtId="0" hierarchy="20" level="1">
      <sharedItems count="4">
        <s v="2009"/>
        <s v="2010"/>
        <s v="2011"/>
        <s v="2012"/>
      </sharedItems>
    </cacheField>
    <cacheField name="[Measures].[Suma de Utilidad]" caption="Suma de Utilidad" numFmtId="0" hierarchy="27" level="32767"/>
    <cacheField name="[Datos].[Subcategoria].[Subcategoria]" caption="Subcategoria" numFmtId="0" hierarchy="4" level="1">
      <sharedItems containsSemiMixedTypes="0" containsNonDate="0" containsString="0"/>
    </cacheField>
  </cacheFields>
  <cacheHierarchies count="34">
    <cacheHierarchy uniqueName="[Datos].[Id]" caption="Id" attribute="1" defaultMemberUniqueName="[Datos].[Id].[All]" allUniqueName="[Datos].[Id].[All]" dimensionUniqueName="[Datos]" displayFolder="" count="0" memberValueDatatype="20" unbalanced="0"/>
    <cacheHierarchy uniqueName="[Datos].[Fecha_orden]" caption="Fecha_orden" attribute="1" defaultMemberUniqueName="[Datos].[Fecha_orden].[All]" allUniqueName="[Datos].[Fecha_orden].[All]" dimensionUniqueName="[Datos]" displayFolder="" count="0" memberValueDatatype="20" unbalanced="0"/>
    <cacheHierarchy uniqueName="[Datos].[Prioridad]" caption="Prioridad" attribute="1" defaultMemberUniqueName="[Datos].[Prioridad].[All]" allUniqueName="[Datos].[Prioridad].[All]" dimensionUniqueName="[Datos]" displayFolder="" count="0" memberValueDatatype="130" unbalanced="0"/>
    <cacheHierarchy uniqueName="[Datos].[Categoria]" caption="Categoria" attribute="1" defaultMemberUniqueName="[Datos].[Categoria].[All]" allUniqueName="[Datos].[Categoria].[All]" dimensionUniqueName="[Datos]" displayFolder="" count="0" memberValueDatatype="130" unbalanced="0"/>
    <cacheHierarchy uniqueName="[Datos].[Subcategoria]" caption="Subcategoria" attribute="1" defaultMemberUniqueName="[Datos].[Subcategoria].[All]" allUniqueName="[Datos].[Subcategoria].[All]" dimensionUniqueName="[Datos]" displayFolder="" count="2" memberValueDatatype="130" unbalanced="0">
      <fieldsUsage count="2">
        <fieldUsage x="-1"/>
        <fieldUsage x="2"/>
      </fieldsUsage>
    </cacheHierarchy>
    <cacheHierarchy uniqueName="[Datos].[Producto]" caption="Producto" attribute="1" defaultMemberUniqueName="[Datos].[Producto].[All]" allUniqueName="[Datos].[Producto].[All]" dimensionUniqueName="[Datos]" displayFolder="" count="0" memberValueDatatype="130" unbalanced="0"/>
    <cacheHierarchy uniqueName="[Datos].[Cantidad]" caption="Cantidad" attribute="1" defaultMemberUniqueName="[Datos].[Cantidad].[All]" allUniqueName="[Datos].[Cantidad].[All]" dimensionUniqueName="[Datos]" displayFolder="" count="0" memberValueDatatype="20" unbalanced="0"/>
    <cacheHierarchy uniqueName="[Datos].[Ventas]" caption="Ventas" attribute="1" defaultMemberUniqueName="[Datos].[Ventas].[All]" allUniqueName="[Datos].[Ventas].[All]" dimensionUniqueName="[Datos]" displayFolder="" count="0" memberValueDatatype="5" unbalanced="0"/>
    <cacheHierarchy uniqueName="[Datos].[Margen]" caption="Margen" attribute="1" defaultMemberUniqueName="[Datos].[Margen].[All]" allUniqueName="[Datos].[Margen].[All]" dimensionUniqueName="[Datos]" displayFolder="" count="0" memberValueDatatype="5" unbalanced="0"/>
    <cacheHierarchy uniqueName="[Datos].[Descuento]" caption="Descuento" attribute="1" defaultMemberUniqueName="[Datos].[Descuento].[All]" allUniqueName="[Datos].[Descuento].[All]" dimensionUniqueName="[Datos]" displayFolder="" count="0" memberValueDatatype="5" unbalanced="0"/>
    <cacheHierarchy uniqueName="[Datos].[Utilidad]" caption="Utilidad" attribute="1" defaultMemberUniqueName="[Datos].[Utilidad].[All]" allUniqueName="[Datos].[Utilidad].[All]" dimensionUniqueName="[Datos]" displayFolder="" count="0" memberValueDatatype="5" unbalanced="0"/>
    <cacheHierarchy uniqueName="[Datos].[Precio_venta]" caption="Precio_venta" attribute="1" defaultMemberUniqueName="[Datos].[Precio_venta].[All]" allUniqueName="[Datos].[Precio_venta].[All]" dimensionUniqueName="[Datos]" displayFolder="" count="0" memberValueDatatype="5" unbalanced="0"/>
    <cacheHierarchy uniqueName="[Datos].[Precio_costo]" caption="Precio_costo" attribute="1" defaultMemberUniqueName="[Datos].[Precio_costo].[All]" allUniqueName="[Datos].[Precio_costo].[All]" dimensionUniqueName="[Datos]" displayFolder="" count="0" memberValueDatatype="5" unbalanced="0"/>
    <cacheHierarchy uniqueName="[Datos].[Costo_envio]" caption="Costo_envio" attribute="1" defaultMemberUniqueName="[Datos].[Costo_envio].[All]" allUniqueName="[Datos].[Costo_envio].[All]" dimensionUniqueName="[Datos]" displayFolder="" count="0" memberValueDatatype="5" unbalanced="0"/>
    <cacheHierarchy uniqueName="[Datos].[Modo_envio]" caption="Modo_envio" attribute="1" defaultMemberUniqueName="[Datos].[Modo_envio].[All]" allUniqueName="[Datos].[Modo_envio].[All]" dimensionUniqueName="[Datos]" displayFolder="" count="0" memberValueDatatype="130" unbalanced="0"/>
    <cacheHierarchy uniqueName="[Datos].[Nombre_cliente]" caption="Nombre_cliente" attribute="1" defaultMemberUniqueName="[Datos].[Nombre_cliente].[All]" allUniqueName="[Datos].[Nombre_cliente].[All]" dimensionUniqueName="[Datos]" displayFolder="" count="0" memberValueDatatype="130" unbalanced="0"/>
    <cacheHierarchy uniqueName="[Datos].[Region]" caption="Region" attribute="1" defaultMemberUniqueName="[Datos].[Region].[All]" allUniqueName="[Datos].[Region].[All]" dimensionUniqueName="[Datos]" displayFolder="" count="2" memberValueDatatype="130" unbalanced="0"/>
    <cacheHierarchy uniqueName="[Datos].[Segmento]" caption="Segmento" attribute="1" defaultMemberUniqueName="[Datos].[Segmento].[All]" allUniqueName="[Datos].[Segmento].[All]" dimensionUniqueName="[Datos]" displayFolder="" count="0" memberValueDatatype="130" unbalanced="0"/>
    <cacheHierarchy uniqueName="[Datos].[Empaque]" caption="Empaque" attribute="1" defaultMemberUniqueName="[Datos].[Empaque].[All]" allUniqueName="[Datos].[Empaque].[All]" dimensionUniqueName="[Datos]" displayFolder="" count="2" memberValueDatatype="130" unbalanced="0"/>
    <cacheHierarchy uniqueName="[Datos].[Fecha_envio]" caption="Fecha_envio" attribute="1" time="1" defaultMemberUniqueName="[Datos].[Fecha_envio].[All]" allUniqueName="[Datos].[Fecha_envio].[All]" dimensionUniqueName="[Datos]" displayFolder="" count="0" memberValueDatatype="7" unbalanced="0"/>
    <cacheHierarchy uniqueName="[Datos].[Fecha_envio (año)]" caption="Fecha_envio (año)" attribute="1" defaultMemberUniqueName="[Datos].[Fecha_envio (año)].[All]" allUniqueName="[Datos].[Fecha_envio (año)].[All]" dimensionUniqueName="[Datos]" displayFolder="" count="2" memberValueDatatype="130" unbalanced="0">
      <fieldsUsage count="2">
        <fieldUsage x="-1"/>
        <fieldUsage x="0"/>
      </fieldsUsage>
    </cacheHierarchy>
    <cacheHierarchy uniqueName="[Datos].[Fecha_envio (trimestre)]" caption="Fecha_envio (trimestre)" attribute="1" defaultMemberUniqueName="[Datos].[Fecha_envio (trimestre)].[All]" allUniqueName="[Datos].[Fecha_envio (trimestre)].[All]" dimensionUniqueName="[Datos]" displayFolder="" count="0" memberValueDatatype="130" unbalanced="0"/>
    <cacheHierarchy uniqueName="[Datos].[Fecha_envio (mes)]" caption="Fecha_envio (mes)" attribute="1" defaultMemberUniqueName="[Datos].[Fecha_envio (mes)].[All]" allUniqueName="[Datos].[Fecha_envio (mes)].[All]" dimensionUniqueName="[Datos]" displayFolder="" count="0" memberValueDatatype="130" unbalanced="0"/>
    <cacheHierarchy uniqueName="[Datos].[Fecha_envio (índice de meses)]" caption="Fecha_envio (índice de meses)" attribute="1" defaultMemberUniqueName="[Datos].[Fecha_envio (índice de meses)].[All]" allUniqueName="[Datos].[Fecha_envio (índice de meses)].[All]" dimensionUniqueName="[Datos]" displayFolder="" count="0" memberValueDatatype="20" unbalanced="0" hidden="1"/>
    <cacheHierarchy uniqueName="[Measures].[__XL_Count Datos]" caption="__XL_Count Datos" measure="1" displayFolder="" measureGroup="Datos" count="0" hidden="1"/>
    <cacheHierarchy uniqueName="[Measures].[__No measures defined]" caption="__No measures defined" measure="1" displayFolder="" count="0" hidden="1"/>
    <cacheHierarchy uniqueName="[Measures].[Suma de Ventas]" caption="Suma de Ventas" measure="1" displayFolder="" measureGroup="Datos" count="0" hidden="1">
      <extLst>
        <ext xmlns:x15="http://schemas.microsoft.com/office/spreadsheetml/2010/11/main" uri="{B97F6D7D-B522-45F9-BDA1-12C45D357490}">
          <x15:cacheHierarchy aggregatedColumn="7"/>
        </ext>
      </extLst>
    </cacheHierarchy>
    <cacheHierarchy uniqueName="[Measures].[Suma de Utilidad]" caption="Suma de Utilidad" measure="1" displayFolder="" measureGroup="Datos" count="0" oneField="1" hidden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10"/>
        </ext>
      </extLst>
    </cacheHierarchy>
    <cacheHierarchy uniqueName="[Measures].[Suma de Margen]" caption="Suma de Margen" measure="1" displayFolder="" measureGroup="Datos" count="0" hidden="1">
      <extLst>
        <ext xmlns:x15="http://schemas.microsoft.com/office/spreadsheetml/2010/11/main" uri="{B97F6D7D-B522-45F9-BDA1-12C45D357490}">
          <x15:cacheHierarchy aggregatedColumn="8"/>
        </ext>
      </extLst>
    </cacheHierarchy>
    <cacheHierarchy uniqueName="[Measures].[Suma de Costo_envio]" caption="Suma de Costo_envio" measure="1" displayFolder="" measureGroup="Datos" count="0" hidden="1">
      <extLst>
        <ext xmlns:x15="http://schemas.microsoft.com/office/spreadsheetml/2010/11/main" uri="{B97F6D7D-B522-45F9-BDA1-12C45D357490}">
          <x15:cacheHierarchy aggregatedColumn="13"/>
        </ext>
      </extLst>
    </cacheHierarchy>
    <cacheHierarchy uniqueName="[Measures].[Suma de Descuento]" caption="Suma de Descuento" measure="1" displayFolder="" measureGroup="Datos" count="0" hidden="1">
      <extLst>
        <ext xmlns:x15="http://schemas.microsoft.com/office/spreadsheetml/2010/11/main" uri="{B97F6D7D-B522-45F9-BDA1-12C45D357490}">
          <x15:cacheHierarchy aggregatedColumn="9"/>
        </ext>
      </extLst>
    </cacheHierarchy>
    <cacheHierarchy uniqueName="[Measures].[Suma de Id]" caption="Suma de Id" measure="1" displayFolder="" measureGroup="Datos" count="0" hidden="1">
      <extLst>
        <ext xmlns:x15="http://schemas.microsoft.com/office/spreadsheetml/2010/11/main" uri="{B97F6D7D-B522-45F9-BDA1-12C45D357490}">
          <x15:cacheHierarchy aggregatedColumn="0"/>
        </ext>
      </extLst>
    </cacheHierarchy>
    <cacheHierarchy uniqueName="[Measures].[Recuento de Id]" caption="Recuento de Id" measure="1" displayFolder="" measureGroup="Datos" count="0" hidden="1">
      <extLst>
        <ext xmlns:x15="http://schemas.microsoft.com/office/spreadsheetml/2010/11/main" uri="{B97F6D7D-B522-45F9-BDA1-12C45D357490}">
          <x15:cacheHierarchy aggregatedColumn="0"/>
        </ext>
      </extLst>
    </cacheHierarchy>
    <cacheHierarchy uniqueName="[Measures].[Suma de Precio_venta]" caption="Suma de Precio_venta" measure="1" displayFolder="" measureGroup="Datos" count="0" hidden="1">
      <extLst>
        <ext xmlns:x15="http://schemas.microsoft.com/office/spreadsheetml/2010/11/main" uri="{B97F6D7D-B522-45F9-BDA1-12C45D357490}">
          <x15:cacheHierarchy aggregatedColumn="11"/>
        </ext>
      </extLst>
    </cacheHierarchy>
  </cacheHierarchies>
  <kpis count="0"/>
  <dimensions count="2">
    <dimension name="Datos" uniqueName="[Datos]" caption="Datos"/>
    <dimension measure="1" name="Measures" uniqueName="[Measures]" caption="Measures"/>
  </dimensions>
  <measureGroups count="1">
    <measureGroup name="Datos" caption="Datos"/>
  </measureGroups>
  <maps count="1">
    <map measureGroup="0" dimension="0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1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Francisco Polo" refreshedDate="45186.688282986113" backgroundQuery="1" createdVersion="7" refreshedVersion="8" minRefreshableVersion="3" recordCount="0" supportSubquery="1" supportAdvancedDrill="1" xr:uid="{1A07E27F-F10B-4B6D-B5B0-88711FF646A9}">
  <cacheSource type="external" connectionId="1"/>
  <cacheFields count="3">
    <cacheField name="[Datos].[Fecha_envio (año)].[Fecha_envio (año)]" caption="Fecha_envio (año)" numFmtId="0" hierarchy="20" level="1">
      <sharedItems count="4">
        <s v="2009"/>
        <s v="2010"/>
        <s v="2011"/>
        <s v="2012"/>
      </sharedItems>
    </cacheField>
    <cacheField name="[Measures].[Recuento de Id]" caption="Recuento de Id" numFmtId="0" hierarchy="32" level="32767"/>
    <cacheField name="[Datos].[Subcategoria].[Subcategoria]" caption="Subcategoria" numFmtId="0" hierarchy="4" level="1">
      <sharedItems containsSemiMixedTypes="0" containsNonDate="0" containsString="0"/>
    </cacheField>
  </cacheFields>
  <cacheHierarchies count="34">
    <cacheHierarchy uniqueName="[Datos].[Id]" caption="Id" attribute="1" defaultMemberUniqueName="[Datos].[Id].[All]" allUniqueName="[Datos].[Id].[All]" dimensionUniqueName="[Datos]" displayFolder="" count="0" memberValueDatatype="20" unbalanced="0"/>
    <cacheHierarchy uniqueName="[Datos].[Fecha_orden]" caption="Fecha_orden" attribute="1" defaultMemberUniqueName="[Datos].[Fecha_orden].[All]" allUniqueName="[Datos].[Fecha_orden].[All]" dimensionUniqueName="[Datos]" displayFolder="" count="0" memberValueDatatype="20" unbalanced="0"/>
    <cacheHierarchy uniqueName="[Datos].[Prioridad]" caption="Prioridad" attribute="1" defaultMemberUniqueName="[Datos].[Prioridad].[All]" allUniqueName="[Datos].[Prioridad].[All]" dimensionUniqueName="[Datos]" displayFolder="" count="0" memberValueDatatype="130" unbalanced="0"/>
    <cacheHierarchy uniqueName="[Datos].[Categoria]" caption="Categoria" attribute="1" defaultMemberUniqueName="[Datos].[Categoria].[All]" allUniqueName="[Datos].[Categoria].[All]" dimensionUniqueName="[Datos]" displayFolder="" count="0" memberValueDatatype="130" unbalanced="0"/>
    <cacheHierarchy uniqueName="[Datos].[Subcategoria]" caption="Subcategoria" attribute="1" defaultMemberUniqueName="[Datos].[Subcategoria].[All]" allUniqueName="[Datos].[Subcategoria].[All]" dimensionUniqueName="[Datos]" displayFolder="" count="2" memberValueDatatype="130" unbalanced="0">
      <fieldsUsage count="2">
        <fieldUsage x="-1"/>
        <fieldUsage x="2"/>
      </fieldsUsage>
    </cacheHierarchy>
    <cacheHierarchy uniqueName="[Datos].[Producto]" caption="Producto" attribute="1" defaultMemberUniqueName="[Datos].[Producto].[All]" allUniqueName="[Datos].[Producto].[All]" dimensionUniqueName="[Datos]" displayFolder="" count="0" memberValueDatatype="130" unbalanced="0"/>
    <cacheHierarchy uniqueName="[Datos].[Cantidad]" caption="Cantidad" attribute="1" defaultMemberUniqueName="[Datos].[Cantidad].[All]" allUniqueName="[Datos].[Cantidad].[All]" dimensionUniqueName="[Datos]" displayFolder="" count="0" memberValueDatatype="20" unbalanced="0"/>
    <cacheHierarchy uniqueName="[Datos].[Ventas]" caption="Ventas" attribute="1" defaultMemberUniqueName="[Datos].[Ventas].[All]" allUniqueName="[Datos].[Ventas].[All]" dimensionUniqueName="[Datos]" displayFolder="" count="0" memberValueDatatype="5" unbalanced="0"/>
    <cacheHierarchy uniqueName="[Datos].[Margen]" caption="Margen" attribute="1" defaultMemberUniqueName="[Datos].[Margen].[All]" allUniqueName="[Datos].[Margen].[All]" dimensionUniqueName="[Datos]" displayFolder="" count="0" memberValueDatatype="5" unbalanced="0"/>
    <cacheHierarchy uniqueName="[Datos].[Descuento]" caption="Descuento" attribute="1" defaultMemberUniqueName="[Datos].[Descuento].[All]" allUniqueName="[Datos].[Descuento].[All]" dimensionUniqueName="[Datos]" displayFolder="" count="0" memberValueDatatype="5" unbalanced="0"/>
    <cacheHierarchy uniqueName="[Datos].[Utilidad]" caption="Utilidad" attribute="1" defaultMemberUniqueName="[Datos].[Utilidad].[All]" allUniqueName="[Datos].[Utilidad].[All]" dimensionUniqueName="[Datos]" displayFolder="" count="0" memberValueDatatype="5" unbalanced="0"/>
    <cacheHierarchy uniqueName="[Datos].[Precio_venta]" caption="Precio_venta" attribute="1" defaultMemberUniqueName="[Datos].[Precio_venta].[All]" allUniqueName="[Datos].[Precio_venta].[All]" dimensionUniqueName="[Datos]" displayFolder="" count="0" memberValueDatatype="5" unbalanced="0"/>
    <cacheHierarchy uniqueName="[Datos].[Precio_costo]" caption="Precio_costo" attribute="1" defaultMemberUniqueName="[Datos].[Precio_costo].[All]" allUniqueName="[Datos].[Precio_costo].[All]" dimensionUniqueName="[Datos]" displayFolder="" count="0" memberValueDatatype="5" unbalanced="0"/>
    <cacheHierarchy uniqueName="[Datos].[Costo_envio]" caption="Costo_envio" attribute="1" defaultMemberUniqueName="[Datos].[Costo_envio].[All]" allUniqueName="[Datos].[Costo_envio].[All]" dimensionUniqueName="[Datos]" displayFolder="" count="0" memberValueDatatype="5" unbalanced="0"/>
    <cacheHierarchy uniqueName="[Datos].[Modo_envio]" caption="Modo_envio" attribute="1" defaultMemberUniqueName="[Datos].[Modo_envio].[All]" allUniqueName="[Datos].[Modo_envio].[All]" dimensionUniqueName="[Datos]" displayFolder="" count="0" memberValueDatatype="130" unbalanced="0"/>
    <cacheHierarchy uniqueName="[Datos].[Nombre_cliente]" caption="Nombre_cliente" attribute="1" defaultMemberUniqueName="[Datos].[Nombre_cliente].[All]" allUniqueName="[Datos].[Nombre_cliente].[All]" dimensionUniqueName="[Datos]" displayFolder="" count="0" memberValueDatatype="130" unbalanced="0"/>
    <cacheHierarchy uniqueName="[Datos].[Region]" caption="Region" attribute="1" defaultMemberUniqueName="[Datos].[Region].[All]" allUniqueName="[Datos].[Region].[All]" dimensionUniqueName="[Datos]" displayFolder="" count="2" memberValueDatatype="130" unbalanced="0"/>
    <cacheHierarchy uniqueName="[Datos].[Segmento]" caption="Segmento" attribute="1" defaultMemberUniqueName="[Datos].[Segmento].[All]" allUniqueName="[Datos].[Segmento].[All]" dimensionUniqueName="[Datos]" displayFolder="" count="0" memberValueDatatype="130" unbalanced="0"/>
    <cacheHierarchy uniqueName="[Datos].[Empaque]" caption="Empaque" attribute="1" defaultMemberUniqueName="[Datos].[Empaque].[All]" allUniqueName="[Datos].[Empaque].[All]" dimensionUniqueName="[Datos]" displayFolder="" count="2" memberValueDatatype="130" unbalanced="0"/>
    <cacheHierarchy uniqueName="[Datos].[Fecha_envio]" caption="Fecha_envio" attribute="1" time="1" defaultMemberUniqueName="[Datos].[Fecha_envio].[All]" allUniqueName="[Datos].[Fecha_envio].[All]" dimensionUniqueName="[Datos]" displayFolder="" count="0" memberValueDatatype="7" unbalanced="0"/>
    <cacheHierarchy uniqueName="[Datos].[Fecha_envio (año)]" caption="Fecha_envio (año)" attribute="1" defaultMemberUniqueName="[Datos].[Fecha_envio (año)].[All]" allUniqueName="[Datos].[Fecha_envio (año)].[All]" dimensionUniqueName="[Datos]" displayFolder="" count="2" memberValueDatatype="130" unbalanced="0">
      <fieldsUsage count="2">
        <fieldUsage x="-1"/>
        <fieldUsage x="0"/>
      </fieldsUsage>
    </cacheHierarchy>
    <cacheHierarchy uniqueName="[Datos].[Fecha_envio (trimestre)]" caption="Fecha_envio (trimestre)" attribute="1" defaultMemberUniqueName="[Datos].[Fecha_envio (trimestre)].[All]" allUniqueName="[Datos].[Fecha_envio (trimestre)].[All]" dimensionUniqueName="[Datos]" displayFolder="" count="0" memberValueDatatype="130" unbalanced="0"/>
    <cacheHierarchy uniqueName="[Datos].[Fecha_envio (mes)]" caption="Fecha_envio (mes)" attribute="1" defaultMemberUniqueName="[Datos].[Fecha_envio (mes)].[All]" allUniqueName="[Datos].[Fecha_envio (mes)].[All]" dimensionUniqueName="[Datos]" displayFolder="" count="0" memberValueDatatype="130" unbalanced="0"/>
    <cacheHierarchy uniqueName="[Datos].[Fecha_envio (índice de meses)]" caption="Fecha_envio (índice de meses)" attribute="1" defaultMemberUniqueName="[Datos].[Fecha_envio (índice de meses)].[All]" allUniqueName="[Datos].[Fecha_envio (índice de meses)].[All]" dimensionUniqueName="[Datos]" displayFolder="" count="0" memberValueDatatype="20" unbalanced="0" hidden="1"/>
    <cacheHierarchy uniqueName="[Measures].[__XL_Count Datos]" caption="__XL_Count Datos" measure="1" displayFolder="" measureGroup="Datos" count="0" hidden="1"/>
    <cacheHierarchy uniqueName="[Measures].[__No measures defined]" caption="__No measures defined" measure="1" displayFolder="" count="0" hidden="1"/>
    <cacheHierarchy uniqueName="[Measures].[Suma de Ventas]" caption="Suma de Ventas" measure="1" displayFolder="" measureGroup="Datos" count="0" hidden="1">
      <extLst>
        <ext xmlns:x15="http://schemas.microsoft.com/office/spreadsheetml/2010/11/main" uri="{B97F6D7D-B522-45F9-BDA1-12C45D357490}">
          <x15:cacheHierarchy aggregatedColumn="7"/>
        </ext>
      </extLst>
    </cacheHierarchy>
    <cacheHierarchy uniqueName="[Measures].[Suma de Utilidad]" caption="Suma de Utilidad" measure="1" displayFolder="" measureGroup="Datos" count="0" hidden="1">
      <extLst>
        <ext xmlns:x15="http://schemas.microsoft.com/office/spreadsheetml/2010/11/main" uri="{B97F6D7D-B522-45F9-BDA1-12C45D357490}">
          <x15:cacheHierarchy aggregatedColumn="10"/>
        </ext>
      </extLst>
    </cacheHierarchy>
    <cacheHierarchy uniqueName="[Measures].[Suma de Margen]" caption="Suma de Margen" measure="1" displayFolder="" measureGroup="Datos" count="0" hidden="1">
      <extLst>
        <ext xmlns:x15="http://schemas.microsoft.com/office/spreadsheetml/2010/11/main" uri="{B97F6D7D-B522-45F9-BDA1-12C45D357490}">
          <x15:cacheHierarchy aggregatedColumn="8"/>
        </ext>
      </extLst>
    </cacheHierarchy>
    <cacheHierarchy uniqueName="[Measures].[Suma de Costo_envio]" caption="Suma de Costo_envio" measure="1" displayFolder="" measureGroup="Datos" count="0" hidden="1">
      <extLst>
        <ext xmlns:x15="http://schemas.microsoft.com/office/spreadsheetml/2010/11/main" uri="{B97F6D7D-B522-45F9-BDA1-12C45D357490}">
          <x15:cacheHierarchy aggregatedColumn="13"/>
        </ext>
      </extLst>
    </cacheHierarchy>
    <cacheHierarchy uniqueName="[Measures].[Suma de Descuento]" caption="Suma de Descuento" measure="1" displayFolder="" measureGroup="Datos" count="0" hidden="1">
      <extLst>
        <ext xmlns:x15="http://schemas.microsoft.com/office/spreadsheetml/2010/11/main" uri="{B97F6D7D-B522-45F9-BDA1-12C45D357490}">
          <x15:cacheHierarchy aggregatedColumn="9"/>
        </ext>
      </extLst>
    </cacheHierarchy>
    <cacheHierarchy uniqueName="[Measures].[Suma de Id]" caption="Suma de Id" measure="1" displayFolder="" measureGroup="Datos" count="0" hidden="1">
      <extLst>
        <ext xmlns:x15="http://schemas.microsoft.com/office/spreadsheetml/2010/11/main" uri="{B97F6D7D-B522-45F9-BDA1-12C45D357490}">
          <x15:cacheHierarchy aggregatedColumn="0"/>
        </ext>
      </extLst>
    </cacheHierarchy>
    <cacheHierarchy uniqueName="[Measures].[Recuento de Id]" caption="Recuento de Id" measure="1" displayFolder="" measureGroup="Datos" count="0" oneField="1" hidden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0"/>
        </ext>
      </extLst>
    </cacheHierarchy>
    <cacheHierarchy uniqueName="[Measures].[Suma de Precio_venta]" caption="Suma de Precio_venta" measure="1" displayFolder="" measureGroup="Datos" count="0" hidden="1">
      <extLst>
        <ext xmlns:x15="http://schemas.microsoft.com/office/spreadsheetml/2010/11/main" uri="{B97F6D7D-B522-45F9-BDA1-12C45D357490}">
          <x15:cacheHierarchy aggregatedColumn="11"/>
        </ext>
      </extLst>
    </cacheHierarchy>
  </cacheHierarchies>
  <kpis count="0"/>
  <dimensions count="2">
    <dimension name="Datos" uniqueName="[Datos]" caption="Datos"/>
    <dimension measure="1" name="Measures" uniqueName="[Measures]" caption="Measures"/>
  </dimensions>
  <measureGroups count="1">
    <measureGroup name="Datos" caption="Datos"/>
  </measureGroups>
  <maps count="1">
    <map measureGroup="0" dimension="0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14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Francisco Polo" refreshedDate="45186.688283333337" backgroundQuery="1" createdVersion="7" refreshedVersion="8" minRefreshableVersion="3" recordCount="0" supportSubquery="1" supportAdvancedDrill="1" xr:uid="{87DB0B4A-297C-4E86-A818-2B8ABD7B1840}">
  <cacheSource type="external" connectionId="1"/>
  <cacheFields count="3">
    <cacheField name="[Datos].[Region].[Region]" caption="Region" numFmtId="0" hierarchy="16" level="1">
      <sharedItems count="7">
        <s v="Argentina"/>
        <s v="Bolivia"/>
        <s v="Chile"/>
        <s v="Colombia"/>
        <s v="Ecuador"/>
        <s v="Paraguay"/>
        <s v="Peru"/>
      </sharedItems>
    </cacheField>
    <cacheField name="[Measures].[Suma de Ventas]" caption="Suma de Ventas" numFmtId="0" hierarchy="26" level="32767"/>
    <cacheField name="[Datos].[Subcategoria].[Subcategoria]" caption="Subcategoria" numFmtId="0" hierarchy="4" level="1">
      <sharedItems containsSemiMixedTypes="0" containsNonDate="0" containsString="0"/>
    </cacheField>
  </cacheFields>
  <cacheHierarchies count="34">
    <cacheHierarchy uniqueName="[Datos].[Id]" caption="Id" attribute="1" defaultMemberUniqueName="[Datos].[Id].[All]" allUniqueName="[Datos].[Id].[All]" dimensionUniqueName="[Datos]" displayFolder="" count="0" memberValueDatatype="20" unbalanced="0"/>
    <cacheHierarchy uniqueName="[Datos].[Fecha_orden]" caption="Fecha_orden" attribute="1" defaultMemberUniqueName="[Datos].[Fecha_orden].[All]" allUniqueName="[Datos].[Fecha_orden].[All]" dimensionUniqueName="[Datos]" displayFolder="" count="0" memberValueDatatype="20" unbalanced="0"/>
    <cacheHierarchy uniqueName="[Datos].[Prioridad]" caption="Prioridad" attribute="1" defaultMemberUniqueName="[Datos].[Prioridad].[All]" allUniqueName="[Datos].[Prioridad].[All]" dimensionUniqueName="[Datos]" displayFolder="" count="0" memberValueDatatype="130" unbalanced="0"/>
    <cacheHierarchy uniqueName="[Datos].[Categoria]" caption="Categoria" attribute="1" defaultMemberUniqueName="[Datos].[Categoria].[All]" allUniqueName="[Datos].[Categoria].[All]" dimensionUniqueName="[Datos]" displayFolder="" count="0" memberValueDatatype="130" unbalanced="0"/>
    <cacheHierarchy uniqueName="[Datos].[Subcategoria]" caption="Subcategoria" attribute="1" defaultMemberUniqueName="[Datos].[Subcategoria].[All]" allUniqueName="[Datos].[Subcategoria].[All]" dimensionUniqueName="[Datos]" displayFolder="" count="2" memberValueDatatype="130" unbalanced="0">
      <fieldsUsage count="2">
        <fieldUsage x="-1"/>
        <fieldUsage x="2"/>
      </fieldsUsage>
    </cacheHierarchy>
    <cacheHierarchy uniqueName="[Datos].[Producto]" caption="Producto" attribute="1" defaultMemberUniqueName="[Datos].[Producto].[All]" allUniqueName="[Datos].[Producto].[All]" dimensionUniqueName="[Datos]" displayFolder="" count="0" memberValueDatatype="130" unbalanced="0"/>
    <cacheHierarchy uniqueName="[Datos].[Cantidad]" caption="Cantidad" attribute="1" defaultMemberUniqueName="[Datos].[Cantidad].[All]" allUniqueName="[Datos].[Cantidad].[All]" dimensionUniqueName="[Datos]" displayFolder="" count="0" memberValueDatatype="20" unbalanced="0"/>
    <cacheHierarchy uniqueName="[Datos].[Ventas]" caption="Ventas" attribute="1" defaultMemberUniqueName="[Datos].[Ventas].[All]" allUniqueName="[Datos].[Ventas].[All]" dimensionUniqueName="[Datos]" displayFolder="" count="0" memberValueDatatype="5" unbalanced="0"/>
    <cacheHierarchy uniqueName="[Datos].[Margen]" caption="Margen" attribute="1" defaultMemberUniqueName="[Datos].[Margen].[All]" allUniqueName="[Datos].[Margen].[All]" dimensionUniqueName="[Datos]" displayFolder="" count="0" memberValueDatatype="5" unbalanced="0"/>
    <cacheHierarchy uniqueName="[Datos].[Descuento]" caption="Descuento" attribute="1" defaultMemberUniqueName="[Datos].[Descuento].[All]" allUniqueName="[Datos].[Descuento].[All]" dimensionUniqueName="[Datos]" displayFolder="" count="0" memberValueDatatype="5" unbalanced="0"/>
    <cacheHierarchy uniqueName="[Datos].[Utilidad]" caption="Utilidad" attribute="1" defaultMemberUniqueName="[Datos].[Utilidad].[All]" allUniqueName="[Datos].[Utilidad].[All]" dimensionUniqueName="[Datos]" displayFolder="" count="0" memberValueDatatype="5" unbalanced="0"/>
    <cacheHierarchy uniqueName="[Datos].[Precio_venta]" caption="Precio_venta" attribute="1" defaultMemberUniqueName="[Datos].[Precio_venta].[All]" allUniqueName="[Datos].[Precio_venta].[All]" dimensionUniqueName="[Datos]" displayFolder="" count="0" memberValueDatatype="5" unbalanced="0"/>
    <cacheHierarchy uniqueName="[Datos].[Precio_costo]" caption="Precio_costo" attribute="1" defaultMemberUniqueName="[Datos].[Precio_costo].[All]" allUniqueName="[Datos].[Precio_costo].[All]" dimensionUniqueName="[Datos]" displayFolder="" count="0" memberValueDatatype="5" unbalanced="0"/>
    <cacheHierarchy uniqueName="[Datos].[Costo_envio]" caption="Costo_envio" attribute="1" defaultMemberUniqueName="[Datos].[Costo_envio].[All]" allUniqueName="[Datos].[Costo_envio].[All]" dimensionUniqueName="[Datos]" displayFolder="" count="0" memberValueDatatype="5" unbalanced="0"/>
    <cacheHierarchy uniqueName="[Datos].[Modo_envio]" caption="Modo_envio" attribute="1" defaultMemberUniqueName="[Datos].[Modo_envio].[All]" allUniqueName="[Datos].[Modo_envio].[All]" dimensionUniqueName="[Datos]" displayFolder="" count="0" memberValueDatatype="130" unbalanced="0"/>
    <cacheHierarchy uniqueName="[Datos].[Nombre_cliente]" caption="Nombre_cliente" attribute="1" defaultMemberUniqueName="[Datos].[Nombre_cliente].[All]" allUniqueName="[Datos].[Nombre_cliente].[All]" dimensionUniqueName="[Datos]" displayFolder="" count="0" memberValueDatatype="130" unbalanced="0"/>
    <cacheHierarchy uniqueName="[Datos].[Region]" caption="Region" attribute="1" defaultMemberUniqueName="[Datos].[Region].[All]" allUniqueName="[Datos].[Region].[All]" dimensionUniqueName="[Datos]" displayFolder="" count="2" memberValueDatatype="130" unbalanced="0">
      <fieldsUsage count="2">
        <fieldUsage x="-1"/>
        <fieldUsage x="0"/>
      </fieldsUsage>
    </cacheHierarchy>
    <cacheHierarchy uniqueName="[Datos].[Segmento]" caption="Segmento" attribute="1" defaultMemberUniqueName="[Datos].[Segmento].[All]" allUniqueName="[Datos].[Segmento].[All]" dimensionUniqueName="[Datos]" displayFolder="" count="0" memberValueDatatype="130" unbalanced="0"/>
    <cacheHierarchy uniqueName="[Datos].[Empaque]" caption="Empaque" attribute="1" defaultMemberUniqueName="[Datos].[Empaque].[All]" allUniqueName="[Datos].[Empaque].[All]" dimensionUniqueName="[Datos]" displayFolder="" count="2" memberValueDatatype="130" unbalanced="0"/>
    <cacheHierarchy uniqueName="[Datos].[Fecha_envio]" caption="Fecha_envio" attribute="1" time="1" defaultMemberUniqueName="[Datos].[Fecha_envio].[All]" allUniqueName="[Datos].[Fecha_envio].[All]" dimensionUniqueName="[Datos]" displayFolder="" count="0" memberValueDatatype="7" unbalanced="0"/>
    <cacheHierarchy uniqueName="[Datos].[Fecha_envio (año)]" caption="Fecha_envio (año)" attribute="1" defaultMemberUniqueName="[Datos].[Fecha_envio (año)].[All]" allUniqueName="[Datos].[Fecha_envio (año)].[All]" dimensionUniqueName="[Datos]" displayFolder="" count="0" memberValueDatatype="130" unbalanced="0"/>
    <cacheHierarchy uniqueName="[Datos].[Fecha_envio (trimestre)]" caption="Fecha_envio (trimestre)" attribute="1" defaultMemberUniqueName="[Datos].[Fecha_envio (trimestre)].[All]" allUniqueName="[Datos].[Fecha_envio (trimestre)].[All]" dimensionUniqueName="[Datos]" displayFolder="" count="0" memberValueDatatype="130" unbalanced="0"/>
    <cacheHierarchy uniqueName="[Datos].[Fecha_envio (mes)]" caption="Fecha_envio (mes)" attribute="1" defaultMemberUniqueName="[Datos].[Fecha_envio (mes)].[All]" allUniqueName="[Datos].[Fecha_envio (mes)].[All]" dimensionUniqueName="[Datos]" displayFolder="" count="0" memberValueDatatype="130" unbalanced="0"/>
    <cacheHierarchy uniqueName="[Datos].[Fecha_envio (índice de meses)]" caption="Fecha_envio (índice de meses)" attribute="1" defaultMemberUniqueName="[Datos].[Fecha_envio (índice de meses)].[All]" allUniqueName="[Datos].[Fecha_envio (índice de meses)].[All]" dimensionUniqueName="[Datos]" displayFolder="" count="0" memberValueDatatype="20" unbalanced="0" hidden="1"/>
    <cacheHierarchy uniqueName="[Measures].[__XL_Count Datos]" caption="__XL_Count Datos" measure="1" displayFolder="" measureGroup="Datos" count="0" hidden="1"/>
    <cacheHierarchy uniqueName="[Measures].[__No measures defined]" caption="__No measures defined" measure="1" displayFolder="" count="0" hidden="1"/>
    <cacheHierarchy uniqueName="[Measures].[Suma de Ventas]" caption="Suma de Ventas" measure="1" displayFolder="" measureGroup="Datos" count="0" oneField="1" hidden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7"/>
        </ext>
      </extLst>
    </cacheHierarchy>
    <cacheHierarchy uniqueName="[Measures].[Suma de Utilidad]" caption="Suma de Utilidad" measure="1" displayFolder="" measureGroup="Datos" count="0" hidden="1">
      <extLst>
        <ext xmlns:x15="http://schemas.microsoft.com/office/spreadsheetml/2010/11/main" uri="{B97F6D7D-B522-45F9-BDA1-12C45D357490}">
          <x15:cacheHierarchy aggregatedColumn="10"/>
        </ext>
      </extLst>
    </cacheHierarchy>
    <cacheHierarchy uniqueName="[Measures].[Suma de Margen]" caption="Suma de Margen" measure="1" displayFolder="" measureGroup="Datos" count="0" hidden="1">
      <extLst>
        <ext xmlns:x15="http://schemas.microsoft.com/office/spreadsheetml/2010/11/main" uri="{B97F6D7D-B522-45F9-BDA1-12C45D357490}">
          <x15:cacheHierarchy aggregatedColumn="8"/>
        </ext>
      </extLst>
    </cacheHierarchy>
    <cacheHierarchy uniqueName="[Measures].[Suma de Costo_envio]" caption="Suma de Costo_envio" measure="1" displayFolder="" measureGroup="Datos" count="0" hidden="1">
      <extLst>
        <ext xmlns:x15="http://schemas.microsoft.com/office/spreadsheetml/2010/11/main" uri="{B97F6D7D-B522-45F9-BDA1-12C45D357490}">
          <x15:cacheHierarchy aggregatedColumn="13"/>
        </ext>
      </extLst>
    </cacheHierarchy>
    <cacheHierarchy uniqueName="[Measures].[Suma de Descuento]" caption="Suma de Descuento" measure="1" displayFolder="" measureGroup="Datos" count="0" hidden="1">
      <extLst>
        <ext xmlns:x15="http://schemas.microsoft.com/office/spreadsheetml/2010/11/main" uri="{B97F6D7D-B522-45F9-BDA1-12C45D357490}">
          <x15:cacheHierarchy aggregatedColumn="9"/>
        </ext>
      </extLst>
    </cacheHierarchy>
    <cacheHierarchy uniqueName="[Measures].[Suma de Id]" caption="Suma de Id" measure="1" displayFolder="" measureGroup="Datos" count="0" hidden="1">
      <extLst>
        <ext xmlns:x15="http://schemas.microsoft.com/office/spreadsheetml/2010/11/main" uri="{B97F6D7D-B522-45F9-BDA1-12C45D357490}">
          <x15:cacheHierarchy aggregatedColumn="0"/>
        </ext>
      </extLst>
    </cacheHierarchy>
    <cacheHierarchy uniqueName="[Measures].[Recuento de Id]" caption="Recuento de Id" measure="1" displayFolder="" measureGroup="Datos" count="0" hidden="1">
      <extLst>
        <ext xmlns:x15="http://schemas.microsoft.com/office/spreadsheetml/2010/11/main" uri="{B97F6D7D-B522-45F9-BDA1-12C45D357490}">
          <x15:cacheHierarchy aggregatedColumn="0"/>
        </ext>
      </extLst>
    </cacheHierarchy>
    <cacheHierarchy uniqueName="[Measures].[Suma de Precio_venta]" caption="Suma de Precio_venta" measure="1" displayFolder="" measureGroup="Datos" count="0" hidden="1">
      <extLst>
        <ext xmlns:x15="http://schemas.microsoft.com/office/spreadsheetml/2010/11/main" uri="{B97F6D7D-B522-45F9-BDA1-12C45D357490}">
          <x15:cacheHierarchy aggregatedColumn="11"/>
        </ext>
      </extLst>
    </cacheHierarchy>
  </cacheHierarchies>
  <kpis count="0"/>
  <dimensions count="2">
    <dimension name="Datos" uniqueName="[Datos]" caption="Datos"/>
    <dimension measure="1" name="Measures" uniqueName="[Measures]" caption="Measures"/>
  </dimensions>
  <measureGroups count="1">
    <measureGroup name="Datos" caption="Datos"/>
  </measureGroups>
  <maps count="1">
    <map measureGroup="0" dimension="0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15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Francisco Polo" refreshedDate="45186.688284143522" backgroundQuery="1" createdVersion="7" refreshedVersion="8" minRefreshableVersion="3" recordCount="0" supportSubquery="1" supportAdvancedDrill="1" xr:uid="{9EFC7FC5-C566-45E5-95D6-0996BB03B8F4}">
  <cacheSource type="external" connectionId="1"/>
  <cacheFields count="4">
    <cacheField name="[Datos].[Fecha_envio (mes)].[Fecha_envio (mes)]" caption="Fecha_envio (mes)" numFmtId="0" hierarchy="22" level="1">
      <sharedItems count="12">
        <s v="ene"/>
        <s v="feb"/>
        <s v="mar"/>
        <s v="abr"/>
        <s v="may"/>
        <s v="jun"/>
        <s v="jul"/>
        <s v="ago"/>
        <s v="sept"/>
        <s v="oct"/>
        <s v="nov"/>
        <s v="dic"/>
      </sharedItems>
    </cacheField>
    <cacheField name="[Measures].[Suma de Utilidad]" caption="Suma de Utilidad" numFmtId="0" hierarchy="27" level="32767"/>
    <cacheField name="[Measures].[Suma de Ventas]" caption="Suma de Ventas" numFmtId="0" hierarchy="26" level="32767"/>
    <cacheField name="[Datos].[Subcategoria].[Subcategoria]" caption="Subcategoria" numFmtId="0" hierarchy="4" level="1">
      <sharedItems containsSemiMixedTypes="0" containsNonDate="0" containsString="0"/>
    </cacheField>
  </cacheFields>
  <cacheHierarchies count="34">
    <cacheHierarchy uniqueName="[Datos].[Id]" caption="Id" attribute="1" defaultMemberUniqueName="[Datos].[Id].[All]" allUniqueName="[Datos].[Id].[All]" dimensionUniqueName="[Datos]" displayFolder="" count="0" memberValueDatatype="20" unbalanced="0"/>
    <cacheHierarchy uniqueName="[Datos].[Fecha_orden]" caption="Fecha_orden" attribute="1" defaultMemberUniqueName="[Datos].[Fecha_orden].[All]" allUniqueName="[Datos].[Fecha_orden].[All]" dimensionUniqueName="[Datos]" displayFolder="" count="0" memberValueDatatype="20" unbalanced="0"/>
    <cacheHierarchy uniqueName="[Datos].[Prioridad]" caption="Prioridad" attribute="1" defaultMemberUniqueName="[Datos].[Prioridad].[All]" allUniqueName="[Datos].[Prioridad].[All]" dimensionUniqueName="[Datos]" displayFolder="" count="0" memberValueDatatype="130" unbalanced="0"/>
    <cacheHierarchy uniqueName="[Datos].[Categoria]" caption="Categoria" attribute="1" defaultMemberUniqueName="[Datos].[Categoria].[All]" allUniqueName="[Datos].[Categoria].[All]" dimensionUniqueName="[Datos]" displayFolder="" count="0" memberValueDatatype="130" unbalanced="0"/>
    <cacheHierarchy uniqueName="[Datos].[Subcategoria]" caption="Subcategoria" attribute="1" defaultMemberUniqueName="[Datos].[Subcategoria].[All]" allUniqueName="[Datos].[Subcategoria].[All]" dimensionUniqueName="[Datos]" displayFolder="" count="2" memberValueDatatype="130" unbalanced="0">
      <fieldsUsage count="2">
        <fieldUsage x="-1"/>
        <fieldUsage x="3"/>
      </fieldsUsage>
    </cacheHierarchy>
    <cacheHierarchy uniqueName="[Datos].[Producto]" caption="Producto" attribute="1" defaultMemberUniqueName="[Datos].[Producto].[All]" allUniqueName="[Datos].[Producto].[All]" dimensionUniqueName="[Datos]" displayFolder="" count="0" memberValueDatatype="130" unbalanced="0"/>
    <cacheHierarchy uniqueName="[Datos].[Cantidad]" caption="Cantidad" attribute="1" defaultMemberUniqueName="[Datos].[Cantidad].[All]" allUniqueName="[Datos].[Cantidad].[All]" dimensionUniqueName="[Datos]" displayFolder="" count="0" memberValueDatatype="20" unbalanced="0"/>
    <cacheHierarchy uniqueName="[Datos].[Ventas]" caption="Ventas" attribute="1" defaultMemberUniqueName="[Datos].[Ventas].[All]" allUniqueName="[Datos].[Ventas].[All]" dimensionUniqueName="[Datos]" displayFolder="" count="0" memberValueDatatype="5" unbalanced="0"/>
    <cacheHierarchy uniqueName="[Datos].[Margen]" caption="Margen" attribute="1" defaultMemberUniqueName="[Datos].[Margen].[All]" allUniqueName="[Datos].[Margen].[All]" dimensionUniqueName="[Datos]" displayFolder="" count="0" memberValueDatatype="5" unbalanced="0"/>
    <cacheHierarchy uniqueName="[Datos].[Descuento]" caption="Descuento" attribute="1" defaultMemberUniqueName="[Datos].[Descuento].[All]" allUniqueName="[Datos].[Descuento].[All]" dimensionUniqueName="[Datos]" displayFolder="" count="0" memberValueDatatype="5" unbalanced="0"/>
    <cacheHierarchy uniqueName="[Datos].[Utilidad]" caption="Utilidad" attribute="1" defaultMemberUniqueName="[Datos].[Utilidad].[All]" allUniqueName="[Datos].[Utilidad].[All]" dimensionUniqueName="[Datos]" displayFolder="" count="0" memberValueDatatype="5" unbalanced="0"/>
    <cacheHierarchy uniqueName="[Datos].[Precio_venta]" caption="Precio_venta" attribute="1" defaultMemberUniqueName="[Datos].[Precio_venta].[All]" allUniqueName="[Datos].[Precio_venta].[All]" dimensionUniqueName="[Datos]" displayFolder="" count="0" memberValueDatatype="5" unbalanced="0"/>
    <cacheHierarchy uniqueName="[Datos].[Precio_costo]" caption="Precio_costo" attribute="1" defaultMemberUniqueName="[Datos].[Precio_costo].[All]" allUniqueName="[Datos].[Precio_costo].[All]" dimensionUniqueName="[Datos]" displayFolder="" count="0" memberValueDatatype="5" unbalanced="0"/>
    <cacheHierarchy uniqueName="[Datos].[Costo_envio]" caption="Costo_envio" attribute="1" defaultMemberUniqueName="[Datos].[Costo_envio].[All]" allUniqueName="[Datos].[Costo_envio].[All]" dimensionUniqueName="[Datos]" displayFolder="" count="0" memberValueDatatype="5" unbalanced="0"/>
    <cacheHierarchy uniqueName="[Datos].[Modo_envio]" caption="Modo_envio" attribute="1" defaultMemberUniqueName="[Datos].[Modo_envio].[All]" allUniqueName="[Datos].[Modo_envio].[All]" dimensionUniqueName="[Datos]" displayFolder="" count="0" memberValueDatatype="130" unbalanced="0"/>
    <cacheHierarchy uniqueName="[Datos].[Nombre_cliente]" caption="Nombre_cliente" attribute="1" defaultMemberUniqueName="[Datos].[Nombre_cliente].[All]" allUniqueName="[Datos].[Nombre_cliente].[All]" dimensionUniqueName="[Datos]" displayFolder="" count="0" memberValueDatatype="130" unbalanced="0"/>
    <cacheHierarchy uniqueName="[Datos].[Region]" caption="Region" attribute="1" defaultMemberUniqueName="[Datos].[Region].[All]" allUniqueName="[Datos].[Region].[All]" dimensionUniqueName="[Datos]" displayFolder="" count="2" memberValueDatatype="130" unbalanced="0"/>
    <cacheHierarchy uniqueName="[Datos].[Segmento]" caption="Segmento" attribute="1" defaultMemberUniqueName="[Datos].[Segmento].[All]" allUniqueName="[Datos].[Segmento].[All]" dimensionUniqueName="[Datos]" displayFolder="" count="0" memberValueDatatype="130" unbalanced="0"/>
    <cacheHierarchy uniqueName="[Datos].[Empaque]" caption="Empaque" attribute="1" defaultMemberUniqueName="[Datos].[Empaque].[All]" allUniqueName="[Datos].[Empaque].[All]" dimensionUniqueName="[Datos]" displayFolder="" count="2" memberValueDatatype="130" unbalanced="0"/>
    <cacheHierarchy uniqueName="[Datos].[Fecha_envio]" caption="Fecha_envio" attribute="1" time="1" defaultMemberUniqueName="[Datos].[Fecha_envio].[All]" allUniqueName="[Datos].[Fecha_envio].[All]" dimensionUniqueName="[Datos]" displayFolder="" count="0" memberValueDatatype="7" unbalanced="0"/>
    <cacheHierarchy uniqueName="[Datos].[Fecha_envio (año)]" caption="Fecha_envio (año)" attribute="1" defaultMemberUniqueName="[Datos].[Fecha_envio (año)].[All]" allUniqueName="[Datos].[Fecha_envio (año)].[All]" dimensionUniqueName="[Datos]" displayFolder="" count="0" memberValueDatatype="130" unbalanced="0"/>
    <cacheHierarchy uniqueName="[Datos].[Fecha_envio (trimestre)]" caption="Fecha_envio (trimestre)" attribute="1" defaultMemberUniqueName="[Datos].[Fecha_envio (trimestre)].[All]" allUniqueName="[Datos].[Fecha_envio (trimestre)].[All]" dimensionUniqueName="[Datos]" displayFolder="" count="0" memberValueDatatype="130" unbalanced="0"/>
    <cacheHierarchy uniqueName="[Datos].[Fecha_envio (mes)]" caption="Fecha_envio (mes)" attribute="1" defaultMemberUniqueName="[Datos].[Fecha_envio (mes)].[All]" allUniqueName="[Datos].[Fecha_envio (mes)].[All]" dimensionUniqueName="[Datos]" displayFolder="" count="2" memberValueDatatype="130" unbalanced="0">
      <fieldsUsage count="2">
        <fieldUsage x="-1"/>
        <fieldUsage x="0"/>
      </fieldsUsage>
    </cacheHierarchy>
    <cacheHierarchy uniqueName="[Datos].[Fecha_envio (índice de meses)]" caption="Fecha_envio (índice de meses)" attribute="1" defaultMemberUniqueName="[Datos].[Fecha_envio (índice de meses)].[All]" allUniqueName="[Datos].[Fecha_envio (índice de meses)].[All]" dimensionUniqueName="[Datos]" displayFolder="" count="0" memberValueDatatype="20" unbalanced="0" hidden="1"/>
    <cacheHierarchy uniqueName="[Measures].[__XL_Count Datos]" caption="__XL_Count Datos" measure="1" displayFolder="" measureGroup="Datos" count="0" hidden="1"/>
    <cacheHierarchy uniqueName="[Measures].[__No measures defined]" caption="__No measures defined" measure="1" displayFolder="" count="0" hidden="1"/>
    <cacheHierarchy uniqueName="[Measures].[Suma de Ventas]" caption="Suma de Ventas" measure="1" displayFolder="" measureGroup="Datos" count="0" oneField="1" hidden="1">
      <fieldsUsage count="1">
        <fieldUsage x="2"/>
      </fieldsUsage>
      <extLst>
        <ext xmlns:x15="http://schemas.microsoft.com/office/spreadsheetml/2010/11/main" uri="{B97F6D7D-B522-45F9-BDA1-12C45D357490}">
          <x15:cacheHierarchy aggregatedColumn="7"/>
        </ext>
      </extLst>
    </cacheHierarchy>
    <cacheHierarchy uniqueName="[Measures].[Suma de Utilidad]" caption="Suma de Utilidad" measure="1" displayFolder="" measureGroup="Datos" count="0" oneField="1" hidden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10"/>
        </ext>
      </extLst>
    </cacheHierarchy>
    <cacheHierarchy uniqueName="[Measures].[Suma de Margen]" caption="Suma de Margen" measure="1" displayFolder="" measureGroup="Datos" count="0" hidden="1">
      <extLst>
        <ext xmlns:x15="http://schemas.microsoft.com/office/spreadsheetml/2010/11/main" uri="{B97F6D7D-B522-45F9-BDA1-12C45D357490}">
          <x15:cacheHierarchy aggregatedColumn="8"/>
        </ext>
      </extLst>
    </cacheHierarchy>
    <cacheHierarchy uniqueName="[Measures].[Suma de Costo_envio]" caption="Suma de Costo_envio" measure="1" displayFolder="" measureGroup="Datos" count="0" hidden="1">
      <extLst>
        <ext xmlns:x15="http://schemas.microsoft.com/office/spreadsheetml/2010/11/main" uri="{B97F6D7D-B522-45F9-BDA1-12C45D357490}">
          <x15:cacheHierarchy aggregatedColumn="13"/>
        </ext>
      </extLst>
    </cacheHierarchy>
    <cacheHierarchy uniqueName="[Measures].[Suma de Descuento]" caption="Suma de Descuento" measure="1" displayFolder="" measureGroup="Datos" count="0" hidden="1">
      <extLst>
        <ext xmlns:x15="http://schemas.microsoft.com/office/spreadsheetml/2010/11/main" uri="{B97F6D7D-B522-45F9-BDA1-12C45D357490}">
          <x15:cacheHierarchy aggregatedColumn="9"/>
        </ext>
      </extLst>
    </cacheHierarchy>
    <cacheHierarchy uniqueName="[Measures].[Suma de Id]" caption="Suma de Id" measure="1" displayFolder="" measureGroup="Datos" count="0" hidden="1">
      <extLst>
        <ext xmlns:x15="http://schemas.microsoft.com/office/spreadsheetml/2010/11/main" uri="{B97F6D7D-B522-45F9-BDA1-12C45D357490}">
          <x15:cacheHierarchy aggregatedColumn="0"/>
        </ext>
      </extLst>
    </cacheHierarchy>
    <cacheHierarchy uniqueName="[Measures].[Recuento de Id]" caption="Recuento de Id" measure="1" displayFolder="" measureGroup="Datos" count="0" hidden="1">
      <extLst>
        <ext xmlns:x15="http://schemas.microsoft.com/office/spreadsheetml/2010/11/main" uri="{B97F6D7D-B522-45F9-BDA1-12C45D357490}">
          <x15:cacheHierarchy aggregatedColumn="0"/>
        </ext>
      </extLst>
    </cacheHierarchy>
    <cacheHierarchy uniqueName="[Measures].[Suma de Precio_venta]" caption="Suma de Precio_venta" measure="1" displayFolder="" measureGroup="Datos" count="0" hidden="1">
      <extLst>
        <ext xmlns:x15="http://schemas.microsoft.com/office/spreadsheetml/2010/11/main" uri="{B97F6D7D-B522-45F9-BDA1-12C45D357490}">
          <x15:cacheHierarchy aggregatedColumn="11"/>
        </ext>
      </extLst>
    </cacheHierarchy>
  </cacheHierarchies>
  <kpis count="0"/>
  <dimensions count="2">
    <dimension name="Datos" uniqueName="[Datos]" caption="Datos"/>
    <dimension measure="1" name="Measures" uniqueName="[Measures]" caption="Measures"/>
  </dimensions>
  <measureGroups count="1">
    <measureGroup name="Datos" caption="Datos"/>
  </measureGroups>
  <maps count="1">
    <map measureGroup="0" dimension="0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16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Jennifer Matamoros" refreshedDate="44540.752760069445" backgroundQuery="1" createdVersion="3" refreshedVersion="7" minRefreshableVersion="3" recordCount="0" supportSubquery="1" supportAdvancedDrill="1" xr:uid="{B46ADCD0-00C0-4F85-8C89-24001DB33E60}">
  <cacheSource type="external" connectionId="1">
    <extLst>
      <ext xmlns:x14="http://schemas.microsoft.com/office/spreadsheetml/2009/9/main" uri="{F057638F-6D5F-4e77-A914-E7F072B9BCA8}">
        <x14:sourceConnection name="ThisWorkbookDataModel"/>
      </ext>
    </extLst>
  </cacheSource>
  <cacheFields count="0"/>
  <cacheHierarchies count="31">
    <cacheHierarchy uniqueName="[Datos].[Id]" caption="Id" attribute="1" defaultMemberUniqueName="[Datos].[Id].[All]" allUniqueName="[Datos].[Id].[All]" dimensionUniqueName="[Datos]" displayFolder="" count="0" memberValueDatatype="20" unbalanced="0"/>
    <cacheHierarchy uniqueName="[Datos].[Fecha_orden]" caption="Fecha_orden" attribute="1" defaultMemberUniqueName="[Datos].[Fecha_orden].[All]" allUniqueName="[Datos].[Fecha_orden].[All]" dimensionUniqueName="[Datos]" displayFolder="" count="0" memberValueDatatype="20" unbalanced="0"/>
    <cacheHierarchy uniqueName="[Datos].[Prioridad]" caption="Prioridad" attribute="1" defaultMemberUniqueName="[Datos].[Prioridad].[All]" allUniqueName="[Datos].[Prioridad].[All]" dimensionUniqueName="[Datos]" displayFolder="" count="0" memberValueDatatype="130" unbalanced="0"/>
    <cacheHierarchy uniqueName="[Datos].[Categoria]" caption="Categoria" attribute="1" defaultMemberUniqueName="[Datos].[Categoria].[All]" allUniqueName="[Datos].[Categoria].[All]" dimensionUniqueName="[Datos]" displayFolder="" count="0" memberValueDatatype="130" unbalanced="0"/>
    <cacheHierarchy uniqueName="[Datos].[Subcategoria]" caption="Subcategoria" attribute="1" defaultMemberUniqueName="[Datos].[Subcategoria].[All]" allUniqueName="[Datos].[Subcategoria].[All]" dimensionUniqueName="[Datos]" displayFolder="" count="2" memberValueDatatype="130" unbalanced="0"/>
    <cacheHierarchy uniqueName="[Datos].[Producto]" caption="Producto" attribute="1" defaultMemberUniqueName="[Datos].[Producto].[All]" allUniqueName="[Datos].[Producto].[All]" dimensionUniqueName="[Datos]" displayFolder="" count="0" memberValueDatatype="130" unbalanced="0"/>
    <cacheHierarchy uniqueName="[Datos].[Cantidad]" caption="Cantidad" attribute="1" defaultMemberUniqueName="[Datos].[Cantidad].[All]" allUniqueName="[Datos].[Cantidad].[All]" dimensionUniqueName="[Datos]" displayFolder="" count="0" memberValueDatatype="20" unbalanced="0"/>
    <cacheHierarchy uniqueName="[Datos].[Ventas]" caption="Ventas" attribute="1" defaultMemberUniqueName="[Datos].[Ventas].[All]" allUniqueName="[Datos].[Ventas].[All]" dimensionUniqueName="[Datos]" displayFolder="" count="0" memberValueDatatype="5" unbalanced="0"/>
    <cacheHierarchy uniqueName="[Datos].[Margen]" caption="Margen" attribute="1" defaultMemberUniqueName="[Datos].[Margen].[All]" allUniqueName="[Datos].[Margen].[All]" dimensionUniqueName="[Datos]" displayFolder="" count="0" memberValueDatatype="5" unbalanced="0"/>
    <cacheHierarchy uniqueName="[Datos].[Descuento]" caption="Descuento" attribute="1" defaultMemberUniqueName="[Datos].[Descuento].[All]" allUniqueName="[Datos].[Descuento].[All]" dimensionUniqueName="[Datos]" displayFolder="" count="0" memberValueDatatype="5" unbalanced="0"/>
    <cacheHierarchy uniqueName="[Datos].[Utilidad]" caption="Utilidad" attribute="1" defaultMemberUniqueName="[Datos].[Utilidad].[All]" allUniqueName="[Datos].[Utilidad].[All]" dimensionUniqueName="[Datos]" displayFolder="" count="0" memberValueDatatype="5" unbalanced="0"/>
    <cacheHierarchy uniqueName="[Datos].[Precio_venta]" caption="Precio_venta" attribute="1" defaultMemberUniqueName="[Datos].[Precio_venta].[All]" allUniqueName="[Datos].[Precio_venta].[All]" dimensionUniqueName="[Datos]" displayFolder="" count="0" memberValueDatatype="5" unbalanced="0"/>
    <cacheHierarchy uniqueName="[Datos].[Precio_costo]" caption="Precio_costo" attribute="1" defaultMemberUniqueName="[Datos].[Precio_costo].[All]" allUniqueName="[Datos].[Precio_costo].[All]" dimensionUniqueName="[Datos]" displayFolder="" count="0" memberValueDatatype="5" unbalanced="0"/>
    <cacheHierarchy uniqueName="[Datos].[Costo_envio]" caption="Costo_envio" attribute="1" defaultMemberUniqueName="[Datos].[Costo_envio].[All]" allUniqueName="[Datos].[Costo_envio].[All]" dimensionUniqueName="[Datos]" displayFolder="" count="0" memberValueDatatype="5" unbalanced="0"/>
    <cacheHierarchy uniqueName="[Datos].[Modo_envio]" caption="Modo_envio" attribute="1" defaultMemberUniqueName="[Datos].[Modo_envio].[All]" allUniqueName="[Datos].[Modo_envio].[All]" dimensionUniqueName="[Datos]" displayFolder="" count="0" memberValueDatatype="130" unbalanced="0"/>
    <cacheHierarchy uniqueName="[Datos].[Nombre_cliente]" caption="Nombre_cliente" attribute="1" defaultMemberUniqueName="[Datos].[Nombre_cliente].[All]" allUniqueName="[Datos].[Nombre_cliente].[All]" dimensionUniqueName="[Datos]" displayFolder="" count="0" memberValueDatatype="130" unbalanced="0"/>
    <cacheHierarchy uniqueName="[Datos].[Region]" caption="Region" attribute="1" defaultMemberUniqueName="[Datos].[Region].[All]" allUniqueName="[Datos].[Region].[All]" dimensionUniqueName="[Datos]" displayFolder="" count="0" memberValueDatatype="130" unbalanced="0"/>
    <cacheHierarchy uniqueName="[Datos].[Segmento]" caption="Segmento" attribute="1" defaultMemberUniqueName="[Datos].[Segmento].[All]" allUniqueName="[Datos].[Segmento].[All]" dimensionUniqueName="[Datos]" displayFolder="" count="0" memberValueDatatype="130" unbalanced="0"/>
    <cacheHierarchy uniqueName="[Datos].[Empaque]" caption="Empaque" attribute="1" defaultMemberUniqueName="[Datos].[Empaque].[All]" allUniqueName="[Datos].[Empaque].[All]" dimensionUniqueName="[Datos]" displayFolder="" count="0" memberValueDatatype="130" unbalanced="0"/>
    <cacheHierarchy uniqueName="[Datos].[Fecha_envio]" caption="Fecha_envio" attribute="1" time="1" defaultMemberUniqueName="[Datos].[Fecha_envio].[All]" allUniqueName="[Datos].[Fecha_envio].[All]" dimensionUniqueName="[Datos]" displayFolder="" count="0" memberValueDatatype="7" unbalanced="0"/>
    <cacheHierarchy uniqueName="[Datos].[Fecha_envio (año)]" caption="Fecha_envio (año)" attribute="1" defaultMemberUniqueName="[Datos].[Fecha_envio (año)].[All]" allUniqueName="[Datos].[Fecha_envio (año)].[All]" dimensionUniqueName="[Datos]" displayFolder="" count="0" memberValueDatatype="130" unbalanced="0"/>
    <cacheHierarchy uniqueName="[Datos].[Fecha_envio (trimestre)]" caption="Fecha_envio (trimestre)" attribute="1" defaultMemberUniqueName="[Datos].[Fecha_envio (trimestre)].[All]" allUniqueName="[Datos].[Fecha_envio (trimestre)].[All]" dimensionUniqueName="[Datos]" displayFolder="" count="0" memberValueDatatype="130" unbalanced="0"/>
    <cacheHierarchy uniqueName="[Datos].[Fecha_envio (mes)]" caption="Fecha_envio (mes)" attribute="1" defaultMemberUniqueName="[Datos].[Fecha_envio (mes)].[All]" allUniqueName="[Datos].[Fecha_envio (mes)].[All]" dimensionUniqueName="[Datos]" displayFolder="" count="0" memberValueDatatype="130" unbalanced="0"/>
    <cacheHierarchy uniqueName="[Datos].[Fecha_envio (índice de meses)]" caption="Fecha_envio (índice de meses)" attribute="1" defaultMemberUniqueName="[Datos].[Fecha_envio (índice de meses)].[All]" allUniqueName="[Datos].[Fecha_envio (índice de meses)].[All]" dimensionUniqueName="[Datos]" displayFolder="" count="0" memberValueDatatype="20" unbalanced="0" hidden="1"/>
    <cacheHierarchy uniqueName="[Measures].[__XL_Count Datos]" caption="__XL_Count Datos" measure="1" displayFolder="" measureGroup="Datos" count="0" hidden="1"/>
    <cacheHierarchy uniqueName="[Measures].[__No measures defined]" caption="__No measures defined" measure="1" displayFolder="" count="0" hidden="1"/>
    <cacheHierarchy uniqueName="[Measures].[Suma de Ventas]" caption="Suma de Ventas" measure="1" displayFolder="" measureGroup="Datos" count="0" hidden="1">
      <extLst>
        <ext xmlns:x15="http://schemas.microsoft.com/office/spreadsheetml/2010/11/main" uri="{B97F6D7D-B522-45F9-BDA1-12C45D357490}">
          <x15:cacheHierarchy aggregatedColumn="7"/>
        </ext>
      </extLst>
    </cacheHierarchy>
    <cacheHierarchy uniqueName="[Measures].[Suma de Utilidad]" caption="Suma de Utilidad" measure="1" displayFolder="" measureGroup="Datos" count="0" hidden="1">
      <extLst>
        <ext xmlns:x15="http://schemas.microsoft.com/office/spreadsheetml/2010/11/main" uri="{B97F6D7D-B522-45F9-BDA1-12C45D357490}">
          <x15:cacheHierarchy aggregatedColumn="10"/>
        </ext>
      </extLst>
    </cacheHierarchy>
    <cacheHierarchy uniqueName="[Measures].[Suma de Margen]" caption="Suma de Margen" measure="1" displayFolder="" measureGroup="Datos" count="0" hidden="1">
      <extLst>
        <ext xmlns:x15="http://schemas.microsoft.com/office/spreadsheetml/2010/11/main" uri="{B97F6D7D-B522-45F9-BDA1-12C45D357490}">
          <x15:cacheHierarchy aggregatedColumn="8"/>
        </ext>
      </extLst>
    </cacheHierarchy>
    <cacheHierarchy uniqueName="[Measures].[Suma de Costo_envio]" caption="Suma de Costo_envio" measure="1" displayFolder="" measureGroup="Datos" count="0" hidden="1">
      <extLst>
        <ext xmlns:x15="http://schemas.microsoft.com/office/spreadsheetml/2010/11/main" uri="{B97F6D7D-B522-45F9-BDA1-12C45D357490}">
          <x15:cacheHierarchy aggregatedColumn="13"/>
        </ext>
      </extLst>
    </cacheHierarchy>
    <cacheHierarchy uniqueName="[Measures].[Suma de Descuento]" caption="Suma de Descuento" measure="1" displayFolder="" measureGroup="Datos" count="0" hidden="1">
      <extLst>
        <ext xmlns:x15="http://schemas.microsoft.com/office/spreadsheetml/2010/11/main" uri="{B97F6D7D-B522-45F9-BDA1-12C45D357490}">
          <x15:cacheHierarchy aggregatedColumn="9"/>
        </ext>
      </extLst>
    </cacheHierarchy>
  </cacheHierarchies>
  <kpis count="0"/>
  <extLst>
    <ext xmlns:x14="http://schemas.microsoft.com/office/spreadsheetml/2009/9/main" uri="{725AE2AE-9491-48be-B2B4-4EB974FC3084}">
      <x14:pivotCacheDefinition slicerData="1" pivotCacheId="305365907" supportSubqueryNonVisual="1" supportSubqueryCalcMem="1" supportAddCalcMems="1"/>
    </ext>
  </extLst>
</pivotCacheDefinition>
</file>

<file path=xl/pivotCache/pivotCacheDefinition17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Jennifer Matamoros" refreshedDate="44540.851343402777" backgroundQuery="1" createdVersion="3" refreshedVersion="7" minRefreshableVersion="3" recordCount="0" supportSubquery="1" supportAdvancedDrill="1" xr:uid="{F0A3FB51-006A-4693-AF8A-4D347D201F4F}">
  <cacheSource type="external" connectionId="1">
    <extLst>
      <ext xmlns:x14="http://schemas.microsoft.com/office/spreadsheetml/2009/9/main" uri="{F057638F-6D5F-4e77-A914-E7F072B9BCA8}">
        <x14:sourceConnection name="ThisWorkbookDataModel"/>
      </ext>
    </extLst>
  </cacheSource>
  <cacheFields count="0"/>
  <cacheHierarchies count="34">
    <cacheHierarchy uniqueName="[Datos].[Id]" caption="Id" attribute="1" defaultMemberUniqueName="[Datos].[Id].[All]" allUniqueName="[Datos].[Id].[All]" dimensionUniqueName="[Datos]" displayFolder="" count="0" memberValueDatatype="20" unbalanced="0"/>
    <cacheHierarchy uniqueName="[Datos].[Fecha_orden]" caption="Fecha_orden" attribute="1" defaultMemberUniqueName="[Datos].[Fecha_orden].[All]" allUniqueName="[Datos].[Fecha_orden].[All]" dimensionUniqueName="[Datos]" displayFolder="" count="0" memberValueDatatype="20" unbalanced="0"/>
    <cacheHierarchy uniqueName="[Datos].[Prioridad]" caption="Prioridad" attribute="1" defaultMemberUniqueName="[Datos].[Prioridad].[All]" allUniqueName="[Datos].[Prioridad].[All]" dimensionUniqueName="[Datos]" displayFolder="" count="0" memberValueDatatype="130" unbalanced="0"/>
    <cacheHierarchy uniqueName="[Datos].[Categoria]" caption="Categoria" attribute="1" defaultMemberUniqueName="[Datos].[Categoria].[All]" allUniqueName="[Datos].[Categoria].[All]" dimensionUniqueName="[Datos]" displayFolder="" count="0" memberValueDatatype="130" unbalanced="0"/>
    <cacheHierarchy uniqueName="[Datos].[Subcategoria]" caption="Subcategoria" attribute="1" defaultMemberUniqueName="[Datos].[Subcategoria].[All]" allUniqueName="[Datos].[Subcategoria].[All]" dimensionUniqueName="[Datos]" displayFolder="" count="0" memberValueDatatype="130" unbalanced="0"/>
    <cacheHierarchy uniqueName="[Datos].[Producto]" caption="Producto" attribute="1" defaultMemberUniqueName="[Datos].[Producto].[All]" allUniqueName="[Datos].[Producto].[All]" dimensionUniqueName="[Datos]" displayFolder="" count="0" memberValueDatatype="130" unbalanced="0"/>
    <cacheHierarchy uniqueName="[Datos].[Cantidad]" caption="Cantidad" attribute="1" defaultMemberUniqueName="[Datos].[Cantidad].[All]" allUniqueName="[Datos].[Cantidad].[All]" dimensionUniqueName="[Datos]" displayFolder="" count="0" memberValueDatatype="20" unbalanced="0"/>
    <cacheHierarchy uniqueName="[Datos].[Ventas]" caption="Ventas" attribute="1" defaultMemberUniqueName="[Datos].[Ventas].[All]" allUniqueName="[Datos].[Ventas].[All]" dimensionUniqueName="[Datos]" displayFolder="" count="0" memberValueDatatype="5" unbalanced="0"/>
    <cacheHierarchy uniqueName="[Datos].[Margen]" caption="Margen" attribute="1" defaultMemberUniqueName="[Datos].[Margen].[All]" allUniqueName="[Datos].[Margen].[All]" dimensionUniqueName="[Datos]" displayFolder="" count="0" memberValueDatatype="5" unbalanced="0"/>
    <cacheHierarchy uniqueName="[Datos].[Descuento]" caption="Descuento" attribute="1" defaultMemberUniqueName="[Datos].[Descuento].[All]" allUniqueName="[Datos].[Descuento].[All]" dimensionUniqueName="[Datos]" displayFolder="" count="0" memberValueDatatype="5" unbalanced="0"/>
    <cacheHierarchy uniqueName="[Datos].[Utilidad]" caption="Utilidad" attribute="1" defaultMemberUniqueName="[Datos].[Utilidad].[All]" allUniqueName="[Datos].[Utilidad].[All]" dimensionUniqueName="[Datos]" displayFolder="" count="0" memberValueDatatype="5" unbalanced="0"/>
    <cacheHierarchy uniqueName="[Datos].[Precio_venta]" caption="Precio_venta" attribute="1" defaultMemberUniqueName="[Datos].[Precio_venta].[All]" allUniqueName="[Datos].[Precio_venta].[All]" dimensionUniqueName="[Datos]" displayFolder="" count="0" memberValueDatatype="5" unbalanced="0"/>
    <cacheHierarchy uniqueName="[Datos].[Precio_costo]" caption="Precio_costo" attribute="1" defaultMemberUniqueName="[Datos].[Precio_costo].[All]" allUniqueName="[Datos].[Precio_costo].[All]" dimensionUniqueName="[Datos]" displayFolder="" count="0" memberValueDatatype="5" unbalanced="0"/>
    <cacheHierarchy uniqueName="[Datos].[Costo_envio]" caption="Costo_envio" attribute="1" defaultMemberUniqueName="[Datos].[Costo_envio].[All]" allUniqueName="[Datos].[Costo_envio].[All]" dimensionUniqueName="[Datos]" displayFolder="" count="0" memberValueDatatype="5" unbalanced="0"/>
    <cacheHierarchy uniqueName="[Datos].[Modo_envio]" caption="Modo_envio" attribute="1" defaultMemberUniqueName="[Datos].[Modo_envio].[All]" allUniqueName="[Datos].[Modo_envio].[All]" dimensionUniqueName="[Datos]" displayFolder="" count="0" memberValueDatatype="130" unbalanced="0"/>
    <cacheHierarchy uniqueName="[Datos].[Nombre_cliente]" caption="Nombre_cliente" attribute="1" defaultMemberUniqueName="[Datos].[Nombre_cliente].[All]" allUniqueName="[Datos].[Nombre_cliente].[All]" dimensionUniqueName="[Datos]" displayFolder="" count="0" memberValueDatatype="130" unbalanced="0"/>
    <cacheHierarchy uniqueName="[Datos].[Region]" caption="Region" attribute="1" defaultMemberUniqueName="[Datos].[Region].[All]" allUniqueName="[Datos].[Region].[All]" dimensionUniqueName="[Datos]" displayFolder="" count="2" memberValueDatatype="130" unbalanced="0"/>
    <cacheHierarchy uniqueName="[Datos].[Segmento]" caption="Segmento" attribute="1" defaultMemberUniqueName="[Datos].[Segmento].[All]" allUniqueName="[Datos].[Segmento].[All]" dimensionUniqueName="[Datos]" displayFolder="" count="0" memberValueDatatype="130" unbalanced="0"/>
    <cacheHierarchy uniqueName="[Datos].[Empaque]" caption="Empaque" attribute="1" defaultMemberUniqueName="[Datos].[Empaque].[All]" allUniqueName="[Datos].[Empaque].[All]" dimensionUniqueName="[Datos]" displayFolder="" count="2" memberValueDatatype="130" unbalanced="0"/>
    <cacheHierarchy uniqueName="[Datos].[Fecha_envio]" caption="Fecha_envio" attribute="1" time="1" defaultMemberUniqueName="[Datos].[Fecha_envio].[All]" allUniqueName="[Datos].[Fecha_envio].[All]" dimensionUniqueName="[Datos]" displayFolder="" count="0" memberValueDatatype="7" unbalanced="0"/>
    <cacheHierarchy uniqueName="[Datos].[Fecha_envio (año)]" caption="Fecha_envio (año)" attribute="1" defaultMemberUniqueName="[Datos].[Fecha_envio (año)].[All]" allUniqueName="[Datos].[Fecha_envio (año)].[All]" dimensionUniqueName="[Datos]" displayFolder="" count="0" memberValueDatatype="130" unbalanced="0"/>
    <cacheHierarchy uniqueName="[Datos].[Fecha_envio (trimestre)]" caption="Fecha_envio (trimestre)" attribute="1" defaultMemberUniqueName="[Datos].[Fecha_envio (trimestre)].[All]" allUniqueName="[Datos].[Fecha_envio (trimestre)].[All]" dimensionUniqueName="[Datos]" displayFolder="" count="0" memberValueDatatype="130" unbalanced="0"/>
    <cacheHierarchy uniqueName="[Datos].[Fecha_envio (mes)]" caption="Fecha_envio (mes)" attribute="1" defaultMemberUniqueName="[Datos].[Fecha_envio (mes)].[All]" allUniqueName="[Datos].[Fecha_envio (mes)].[All]" dimensionUniqueName="[Datos]" displayFolder="" count="0" memberValueDatatype="130" unbalanced="0"/>
    <cacheHierarchy uniqueName="[Datos].[Fecha_envio (índice de meses)]" caption="Fecha_envio (índice de meses)" attribute="1" defaultMemberUniqueName="[Datos].[Fecha_envio (índice de meses)].[All]" allUniqueName="[Datos].[Fecha_envio (índice de meses)].[All]" dimensionUniqueName="[Datos]" displayFolder="" count="0" memberValueDatatype="20" unbalanced="0" hidden="1"/>
    <cacheHierarchy uniqueName="[Measures].[__XL_Count Datos]" caption="__XL_Count Datos" measure="1" displayFolder="" measureGroup="Datos" count="0" hidden="1"/>
    <cacheHierarchy uniqueName="[Measures].[__No measures defined]" caption="__No measures defined" measure="1" displayFolder="" count="0" hidden="1"/>
    <cacheHierarchy uniqueName="[Measures].[Suma de Ventas]" caption="Suma de Ventas" measure="1" displayFolder="" measureGroup="Datos" count="0" hidden="1">
      <extLst>
        <ext xmlns:x15="http://schemas.microsoft.com/office/spreadsheetml/2010/11/main" uri="{B97F6D7D-B522-45F9-BDA1-12C45D357490}">
          <x15:cacheHierarchy aggregatedColumn="7"/>
        </ext>
      </extLst>
    </cacheHierarchy>
    <cacheHierarchy uniqueName="[Measures].[Suma de Utilidad]" caption="Suma de Utilidad" measure="1" displayFolder="" measureGroup="Datos" count="0" hidden="1">
      <extLst>
        <ext xmlns:x15="http://schemas.microsoft.com/office/spreadsheetml/2010/11/main" uri="{B97F6D7D-B522-45F9-BDA1-12C45D357490}">
          <x15:cacheHierarchy aggregatedColumn="10"/>
        </ext>
      </extLst>
    </cacheHierarchy>
    <cacheHierarchy uniqueName="[Measures].[Suma de Margen]" caption="Suma de Margen" measure="1" displayFolder="" measureGroup="Datos" count="0" hidden="1">
      <extLst>
        <ext xmlns:x15="http://schemas.microsoft.com/office/spreadsheetml/2010/11/main" uri="{B97F6D7D-B522-45F9-BDA1-12C45D357490}">
          <x15:cacheHierarchy aggregatedColumn="8"/>
        </ext>
      </extLst>
    </cacheHierarchy>
    <cacheHierarchy uniqueName="[Measures].[Suma de Costo_envio]" caption="Suma de Costo_envio" measure="1" displayFolder="" measureGroup="Datos" count="0" hidden="1">
      <extLst>
        <ext xmlns:x15="http://schemas.microsoft.com/office/spreadsheetml/2010/11/main" uri="{B97F6D7D-B522-45F9-BDA1-12C45D357490}">
          <x15:cacheHierarchy aggregatedColumn="13"/>
        </ext>
      </extLst>
    </cacheHierarchy>
    <cacheHierarchy uniqueName="[Measures].[Suma de Descuento]" caption="Suma de Descuento" measure="1" displayFolder="" measureGroup="Datos" count="0" hidden="1">
      <extLst>
        <ext xmlns:x15="http://schemas.microsoft.com/office/spreadsheetml/2010/11/main" uri="{B97F6D7D-B522-45F9-BDA1-12C45D357490}">
          <x15:cacheHierarchy aggregatedColumn="9"/>
        </ext>
      </extLst>
    </cacheHierarchy>
    <cacheHierarchy uniqueName="[Measures].[Suma de Id]" caption="Suma de Id" measure="1" displayFolder="" measureGroup="Datos" count="0" hidden="1">
      <extLst>
        <ext xmlns:x15="http://schemas.microsoft.com/office/spreadsheetml/2010/11/main" uri="{B97F6D7D-B522-45F9-BDA1-12C45D357490}">
          <x15:cacheHierarchy aggregatedColumn="0"/>
        </ext>
      </extLst>
    </cacheHierarchy>
    <cacheHierarchy uniqueName="[Measures].[Recuento de Id]" caption="Recuento de Id" measure="1" displayFolder="" measureGroup="Datos" count="0" hidden="1">
      <extLst>
        <ext xmlns:x15="http://schemas.microsoft.com/office/spreadsheetml/2010/11/main" uri="{B97F6D7D-B522-45F9-BDA1-12C45D357490}">
          <x15:cacheHierarchy aggregatedColumn="0"/>
        </ext>
      </extLst>
    </cacheHierarchy>
    <cacheHierarchy uniqueName="[Measures].[Suma de Precio_venta]" caption="Suma de Precio_venta" measure="1" displayFolder="" measureGroup="Datos" count="0" hidden="1">
      <extLst>
        <ext xmlns:x15="http://schemas.microsoft.com/office/spreadsheetml/2010/11/main" uri="{B97F6D7D-B522-45F9-BDA1-12C45D357490}">
          <x15:cacheHierarchy aggregatedColumn="11"/>
        </ext>
      </extLst>
    </cacheHierarchy>
  </cacheHierarchies>
  <kpis count="0"/>
  <extLst>
    <ext xmlns:x14="http://schemas.microsoft.com/office/spreadsheetml/2009/9/main" uri="{725AE2AE-9491-48be-B2B4-4EB974FC3084}">
      <x14:pivotCacheDefinition slicerData="1" pivotCacheId="246955694" supportSubqueryNonVisual="1" supportSubqueryCalcMem="1" supportAddCalcMems="1"/>
    </ext>
  </extLst>
</pivotCacheDefinition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4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3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5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7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1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1.xml"/></Relationships>
</file>

<file path=xl/pivotTables/_rels/pivotTable1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.xml"/></Relationships>
</file>

<file path=xl/pivotTables/_rels/pivotTable1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0.xml"/></Relationships>
</file>

<file path=xl/pivotTables/_rels/pivotTable1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2.xml"/></Relationships>
</file>

<file path=xl/pivotTables/_rels/pivotTable1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9.xml"/></Relationships>
</file>

<file path=xl/pivotTables/_rels/pivotTable1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8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E13F2A7-886C-4B72-BCF9-FD9116F8C385}" name="Mapa" cacheId="13" applyNumberFormats="0" applyBorderFormats="0" applyFontFormats="0" applyPatternFormats="0" applyAlignmentFormats="0" applyWidthHeightFormats="1" dataCaption="Valores" updatedVersion="8" minRefreshableVersion="3" useAutoFormatting="1" itemPrintTitles="1" createdVersion="7" indent="0" outline="1" outlineData="1" multipleFieldFilters="0">
  <location ref="B46:C54" firstHeaderRow="1" firstDataRow="1" firstDataCol="1"/>
  <pivotFields count="3">
    <pivotField axis="axisRow" allDrilled="1" subtotalTop="0" showAll="0" dataSourceSort="1" defaultSubtotal="0" defaultAttributeDrillState="1">
      <items count="7">
        <item x="0"/>
        <item x="1"/>
        <item x="2"/>
        <item x="3"/>
        <item x="4"/>
        <item x="5"/>
        <item x="6"/>
      </items>
    </pivotField>
    <pivotField dataField="1" subtotalTop="0" showAll="0" defaultSubtotal="0"/>
    <pivotField allDrilled="1" subtotalTop="0" showAll="0" dataSourceSort="1" defaultSubtotal="0" defaultAttributeDrillState="1"/>
  </pivotFields>
  <rowFields count="1">
    <field x="0"/>
  </rowFields>
  <rowItems count="8">
    <i>
      <x/>
    </i>
    <i>
      <x v="1"/>
    </i>
    <i>
      <x v="2"/>
    </i>
    <i>
      <x v="3"/>
    </i>
    <i>
      <x v="4"/>
    </i>
    <i>
      <x v="5"/>
    </i>
    <i>
      <x v="6"/>
    </i>
    <i t="grand">
      <x/>
    </i>
  </rowItems>
  <colItems count="1">
    <i/>
  </colItems>
  <dataFields count="1">
    <dataField name="Suma de Ventas" fld="1" baseField="0" baseItem="0" numFmtId="166"/>
  </dataFields>
  <formats count="1">
    <format dxfId="0">
      <pivotArea outline="0" collapsedLevelsAreSubtotals="1" fieldPosition="0"/>
    </format>
  </formats>
  <pivotHierarchies count="34">
    <pivotHierarchy dragToData="1"/>
    <pivotHierarchy dragToData="1"/>
    <pivotHierarchy dragToData="1"/>
    <pivotHierarchy dragToData="1"/>
    <pivotHierarchy multipleItemSelectionAllowed="1" dragToData="1">
      <members count="1" level="1">
        <member name="[Datos].[Subcategoria].&amp;[Copiadoras]"/>
      </members>
    </pivotHierarchy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16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WorksheetConnection_Libro2!Datos">
        <x15:activeTabTopLevelEntity name="[Dato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1390E58-23D6-431E-82EC-2E97347015BC}" name="RecuentoEnvios" cacheId="12" applyNumberFormats="0" applyBorderFormats="0" applyFontFormats="0" applyPatternFormats="0" applyAlignmentFormats="0" applyWidthHeightFormats="1" dataCaption="Valores" updatedVersion="8" minRefreshableVersion="3" useAutoFormatting="1" subtotalHiddenItems="1" itemPrintTitles="1" createdVersion="7" indent="0" outline="1" outlineData="1" multipleFieldFilters="0">
  <location ref="B37:C42" firstHeaderRow="1" firstDataRow="1" firstDataCol="1"/>
  <pivotFields count="3">
    <pivotField axis="axisRow" allDrilled="1" subtotalTop="0" showAll="0" dataSourceSort="1" defaultSubtotal="0" defaultAttributeDrillState="1">
      <items count="4">
        <item x="0"/>
        <item x="1"/>
        <item x="2"/>
        <item x="3"/>
      </items>
    </pivotField>
    <pivotField dataField="1" subtotalTop="0" showAll="0" defaultSubtotal="0"/>
    <pivotField allDrilled="1" subtotalTop="0" showAll="0" dataSourceSort="1" defaultSubtotal="0" defaultAttributeDrillState="1"/>
  </pivotFields>
  <rowFields count="1">
    <field x="0"/>
  </rowFields>
  <rowItems count="5">
    <i>
      <x/>
    </i>
    <i>
      <x v="1"/>
    </i>
    <i>
      <x v="2"/>
    </i>
    <i>
      <x v="3"/>
    </i>
    <i t="grand">
      <x/>
    </i>
  </rowItems>
  <colItems count="1">
    <i/>
  </colItems>
  <dataFields count="1">
    <dataField name="Recuento de Id" fld="1" subtotal="count" baseField="0" baseItem="0"/>
  </dataFields>
  <pivotHierarchies count="34">
    <pivotHierarchy dragToData="1"/>
    <pivotHierarchy dragToData="1"/>
    <pivotHierarchy dragToData="1"/>
    <pivotHierarchy dragToData="1"/>
    <pivotHierarchy multipleItemSelectionAllowed="1" dragToData="1">
      <members count="1" level="1">
        <member name="[Datos].[Subcategoria].&amp;[Copiadoras]"/>
      </members>
    </pivotHierarchy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/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 caption="Recuento de Id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20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WorksheetConnection_Libro2!Datos">
        <x15:activeTabTopLevelEntity name="[Dato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317E488-28D4-48B1-A217-FCE6C8DF720D}" name="TotalDescuentosNoVincular" cacheId="0" applyNumberFormats="0" applyBorderFormats="0" applyFontFormats="0" applyPatternFormats="0" applyAlignmentFormats="0" applyWidthHeightFormats="1" dataCaption="Valores" updatedVersion="7" minRefreshableVersion="3" useAutoFormatting="1" subtotalHiddenItems="1" itemPrintTitles="1" createdVersion="7" indent="0" outline="1" outlineData="1" multipleFieldFilters="0">
  <location ref="E15:E16" firstHeaderRow="1" firstDataRow="1" firstDataCol="0"/>
  <pivotFields count="1">
    <pivotField dataField="1" subtotalTop="0" showAll="0" defaultSubtotal="0"/>
  </pivotFields>
  <rowItems count="1">
    <i/>
  </rowItems>
  <colItems count="1">
    <i/>
  </colItems>
  <dataFields count="1">
    <dataField name="Suma de Descuento" fld="0" baseField="0" baseItem="0" numFmtId="165"/>
  </dataFields>
  <pivotHierarchies count="34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WorksheetConnection_Libro2!Datos">
        <x15:activeTabTopLevelEntity name="[Dato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09E910A-5F2B-43D6-8614-948E8C09058C}" name="TotalUtilidadNoVincular" cacheId="3" applyNumberFormats="0" applyBorderFormats="0" applyFontFormats="0" applyPatternFormats="0" applyAlignmentFormats="0" applyWidthHeightFormats="1" dataCaption="Valores" updatedVersion="7" minRefreshableVersion="3" useAutoFormatting="1" subtotalHiddenItems="1" itemPrintTitles="1" createdVersion="7" indent="0" outline="1" outlineData="1" multipleFieldFilters="0">
  <location ref="E6:E7" firstHeaderRow="1" firstDataRow="1" firstDataCol="0"/>
  <pivotFields count="1">
    <pivotField dataField="1" subtotalTop="0" showAll="0" defaultSubtotal="0"/>
  </pivotFields>
  <rowItems count="1">
    <i/>
  </rowItems>
  <colItems count="1">
    <i/>
  </colItems>
  <dataFields count="1">
    <dataField name="Suma de Utilidad" fld="0" baseField="0" baseItem="0" numFmtId="165"/>
  </dataFields>
  <pivotHierarchies count="34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WorksheetConnection_Libro2!Datos">
        <x15:activeTabTopLevelEntity name="[Dato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A8A20A7-E13A-435C-BEEA-0671E31B5A26}" name="TotalVentas" cacheId="5" applyNumberFormats="0" applyBorderFormats="0" applyFontFormats="0" applyPatternFormats="0" applyAlignmentFormats="0" applyWidthHeightFormats="1" dataCaption="Valores" updatedVersion="8" minRefreshableVersion="3" useAutoFormatting="1" subtotalHiddenItems="1" itemPrintTitles="1" createdVersion="7" indent="0" outline="1" outlineData="1" multipleFieldFilters="0">
  <location ref="B3:B4" firstHeaderRow="1" firstDataRow="1" firstDataCol="0"/>
  <pivotFields count="2">
    <pivotField dataField="1" subtotalTop="0" showAll="0" defaultSubtotal="0"/>
    <pivotField allDrilled="1" subtotalTop="0" showAll="0" dataSourceSort="1" defaultSubtotal="0" defaultAttributeDrillState="1"/>
  </pivotFields>
  <rowItems count="1">
    <i/>
  </rowItems>
  <colItems count="1">
    <i/>
  </colItems>
  <dataFields count="1">
    <dataField name="Suma de Ventas" fld="0" baseField="0" baseItem="0" numFmtId="165"/>
  </dataFields>
  <pivotHierarchies count="34">
    <pivotHierarchy dragToData="1"/>
    <pivotHierarchy dragToData="1"/>
    <pivotHierarchy dragToData="1"/>
    <pivotHierarchy dragToData="1"/>
    <pivotHierarchy multipleItemSelectionAllowed="1" dragToData="1">
      <members count="1" level="1">
        <member name="[Datos].[Subcategoria].&amp;[Copiadoras]"/>
      </members>
    </pivotHierarchy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/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WorksheetConnection_Libro2!Datos">
        <x15:activeTabTopLevelEntity name="[Dato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8A5AE7B-DF09-4C31-B098-0BB06B7BDCEB}" name="VentasUtilidadesMes" cacheId="14" applyNumberFormats="0" applyBorderFormats="0" applyFontFormats="0" applyPatternFormats="0" applyAlignmentFormats="0" applyWidthHeightFormats="1" dataCaption="Valores" updatedVersion="8" minRefreshableVersion="3" useAutoFormatting="1" itemPrintTitles="1" createdVersion="7" indent="0" outline="1" outlineData="1" multipleFieldFilters="0">
  <location ref="B58:D71" firstHeaderRow="0" firstDataRow="1" firstDataCol="1"/>
  <pivotFields count="4">
    <pivotField axis="axisRow" allDrilled="1" subtotalTop="0" showAll="0" dataSourceSort="1" defaultSubtotal="0" defaultAttributeDrillState="1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x="11"/>
      </items>
    </pivotField>
    <pivotField dataField="1" subtotalTop="0" showAll="0" defaultSubtotal="0"/>
    <pivotField dataField="1" subtotalTop="0" showAll="0" defaultSubtotal="0"/>
    <pivotField allDrilled="1" subtotalTop="0" showAll="0" dataSourceSort="1" defaultSubtotal="0" defaultAttributeDrillState="1"/>
  </pivotFields>
  <rowFields count="1">
    <field x="0"/>
  </rowFields>
  <rowItems count="1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 t="grand">
      <x/>
    </i>
  </rowItems>
  <colFields count="1">
    <field x="-2"/>
  </colFields>
  <colItems count="2">
    <i>
      <x/>
    </i>
    <i i="1">
      <x v="1"/>
    </i>
  </colItems>
  <dataFields count="2">
    <dataField name="Suma de Ventas" fld="2" baseField="0" baseItem="0" numFmtId="165"/>
    <dataField name="Suma de Utilidad" fld="1" baseField="0" baseItem="0" numFmtId="165"/>
  </dataFields>
  <pivotHierarchies count="34">
    <pivotHierarchy dragToData="1"/>
    <pivotHierarchy dragToData="1"/>
    <pivotHierarchy dragToData="1"/>
    <pivotHierarchy dragToData="1"/>
    <pivotHierarchy multipleItemSelectionAllowed="1" dragToData="1">
      <members count="1" level="1">
        <member name="[Datos].[Subcategoria].&amp;[Copiadoras]"/>
      </members>
    </pivotHierarchy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/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22"/>
  </rowHierarchiesUsage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WorksheetConnection_Libro2!Datos">
        <x15:activeTabTopLevelEntity name="[Dato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CC8187B-3111-49DF-9F77-A97AEC0A7137}" name="Total Descuentos" cacheId="6" applyNumberFormats="0" applyBorderFormats="0" applyFontFormats="0" applyPatternFormats="0" applyAlignmentFormats="0" applyWidthHeightFormats="1" dataCaption="Valores" updatedVersion="8" minRefreshableVersion="3" useAutoFormatting="1" subtotalHiddenItems="1" itemPrintTitles="1" createdVersion="7" indent="0" outline="1" outlineData="1" multipleFieldFilters="0">
  <location ref="B15:B16" firstHeaderRow="1" firstDataRow="1" firstDataCol="0"/>
  <pivotFields count="2">
    <pivotField dataField="1" subtotalTop="0" showAll="0" defaultSubtotal="0"/>
    <pivotField allDrilled="1" subtotalTop="0" showAll="0" dataSourceSort="1" defaultSubtotal="0" defaultAttributeDrillState="1"/>
  </pivotFields>
  <rowItems count="1">
    <i/>
  </rowItems>
  <colItems count="1">
    <i/>
  </colItems>
  <dataFields count="1">
    <dataField name="Suma de Descuento" fld="0" baseField="0" baseItem="0" numFmtId="165"/>
  </dataFields>
  <pivotHierarchies count="34">
    <pivotHierarchy dragToData="1"/>
    <pivotHierarchy dragToData="1"/>
    <pivotHierarchy dragToData="1"/>
    <pivotHierarchy dragToData="1"/>
    <pivotHierarchy multipleItemSelectionAllowed="1" dragToData="1">
      <members count="1" level="1">
        <member name="[Datos].[Subcategoria].&amp;[Copiadoras]"/>
      </members>
    </pivotHierarchy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/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WorksheetConnection_Libro2!Datos">
        <x15:activeTabTopLevelEntity name="[Dato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E92DE95-4AF7-4590-B1EB-099F879D8629}" name="TotalMargenNoVincular" cacheId="2" applyNumberFormats="0" applyBorderFormats="0" applyFontFormats="0" applyPatternFormats="0" applyAlignmentFormats="0" applyWidthHeightFormats="1" dataCaption="Valores" updatedVersion="7" minRefreshableVersion="3" useAutoFormatting="1" subtotalHiddenItems="1" itemPrintTitles="1" createdVersion="7" indent="0" outline="1" outlineData="1" multipleFieldFilters="0">
  <location ref="E9:E10" firstHeaderRow="1" firstDataRow="1" firstDataCol="0"/>
  <pivotFields count="1">
    <pivotField dataField="1" subtotalTop="0" showAll="0" defaultSubtotal="0"/>
  </pivotFields>
  <rowItems count="1">
    <i/>
  </rowItems>
  <colItems count="1">
    <i/>
  </colItems>
  <dataFields count="1">
    <dataField name="Suma de Margen" fld="0" baseField="0" baseItem="771826048" numFmtId="165"/>
  </dataFields>
  <pivotHierarchies count="34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WorksheetConnection_Libro2!Datos">
        <x15:activeTabTopLevelEntity name="[Dato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9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950E490-56D7-47DF-99E1-18F1CC7B77A5}" name="TotalCostosEnvioNoVincular" cacheId="1" applyNumberFormats="0" applyBorderFormats="0" applyFontFormats="0" applyPatternFormats="0" applyAlignmentFormats="0" applyWidthHeightFormats="1" dataCaption="Valores" updatedVersion="7" minRefreshableVersion="3" useAutoFormatting="1" subtotalHiddenItems="1" itemPrintTitles="1" createdVersion="7" indent="0" outline="1" outlineData="1" multipleFieldFilters="0">
  <location ref="E12:E13" firstHeaderRow="1" firstDataRow="1" firstDataCol="0"/>
  <pivotFields count="1">
    <pivotField dataField="1" subtotalTop="0" showAll="0" defaultSubtotal="0"/>
  </pivotFields>
  <rowItems count="1">
    <i/>
  </rowItems>
  <colItems count="1">
    <i/>
  </colItems>
  <dataFields count="1">
    <dataField name="Suma de Costo_envio" fld="0" baseField="0" baseItem="1509168184" numFmtId="165"/>
  </dataFields>
  <pivotHierarchies count="34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WorksheetConnection_Libro2!Datos">
        <x15:activeTabTopLevelEntity name="[Dato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10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3F1BBD2-A626-4112-A8B9-91AECC06BFE3}" name="TotalVentasAnuales" cacheId="10" applyNumberFormats="0" applyBorderFormats="0" applyFontFormats="0" applyPatternFormats="0" applyAlignmentFormats="0" applyWidthHeightFormats="1" dataCaption="Valores" updatedVersion="8" minRefreshableVersion="3" useAutoFormatting="1" subtotalHiddenItems="1" itemPrintTitles="1" createdVersion="7" indent="0" outline="1" outlineData="1" multipleFieldFilters="0">
  <location ref="B20:C25" firstHeaderRow="1" firstDataRow="1" firstDataCol="1"/>
  <pivotFields count="3">
    <pivotField axis="axisRow" allDrilled="1" subtotalTop="0" showAll="0" dataSourceSort="1" defaultSubtotal="0">
      <items count="4">
        <item x="0" e="0"/>
        <item x="1" e="0"/>
        <item x="2" e="0"/>
        <item x="3" e="0"/>
      </items>
    </pivotField>
    <pivotField dataField="1" subtotalTop="0" showAll="0" defaultSubtotal="0"/>
    <pivotField allDrilled="1" subtotalTop="0" showAll="0" dataSourceSort="1" defaultSubtotal="0" defaultAttributeDrillState="1"/>
  </pivotFields>
  <rowFields count="1">
    <field x="0"/>
  </rowFields>
  <rowItems count="5">
    <i>
      <x/>
    </i>
    <i>
      <x v="1"/>
    </i>
    <i>
      <x v="2"/>
    </i>
    <i>
      <x v="3"/>
    </i>
    <i t="grand">
      <x/>
    </i>
  </rowItems>
  <colItems count="1">
    <i/>
  </colItems>
  <dataFields count="1">
    <dataField name="Suma de Ventas" fld="1" baseField="0" baseItem="0" numFmtId="165"/>
  </dataFields>
  <pivotHierarchies count="34">
    <pivotHierarchy dragToData="1"/>
    <pivotHierarchy dragToData="1"/>
    <pivotHierarchy dragToData="1"/>
    <pivotHierarchy dragToData="1"/>
    <pivotHierarchy multipleItemSelectionAllowed="1" dragToData="1">
      <members count="1" level="1">
        <member name="[Datos].[Subcategoria].&amp;[Copiadoras]"/>
      </members>
    </pivotHierarchy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/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20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WorksheetConnection_Libro2!Datos">
        <x15:activeTabTopLevelEntity name="[Dato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1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4244892-57D2-43C6-927F-55ACD65CE114}" name="TotalVentasNoVincular" cacheId="4" applyNumberFormats="0" applyBorderFormats="0" applyFontFormats="0" applyPatternFormats="0" applyAlignmentFormats="0" applyWidthHeightFormats="1" dataCaption="Valores" updatedVersion="7" minRefreshableVersion="3" useAutoFormatting="1" subtotalHiddenItems="1" itemPrintTitles="1" createdVersion="7" indent="0" outline="1" outlineData="1" multipleFieldFilters="0">
  <location ref="E3:E4" firstHeaderRow="1" firstDataRow="1" firstDataCol="0"/>
  <pivotFields count="1">
    <pivotField dataField="1" subtotalTop="0" showAll="0" defaultSubtotal="0"/>
  </pivotFields>
  <rowItems count="1">
    <i/>
  </rowItems>
  <colItems count="1">
    <i/>
  </colItems>
  <dataFields count="1">
    <dataField name="Suma de Ventas" fld="0" baseField="0" baseItem="0" numFmtId="165"/>
  </dataFields>
  <pivotHierarchies count="34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WorksheetConnection_Libro2!Datos">
        <x15:activeTabTopLevelEntity name="[Dato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1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43FBA93-3205-4FA5-B27D-FA88F9B3AC2D}" name="Total Utilidad" cacheId="9" applyNumberFormats="0" applyBorderFormats="0" applyFontFormats="0" applyPatternFormats="0" applyAlignmentFormats="0" applyWidthHeightFormats="1" dataCaption="Valores" updatedVersion="8" minRefreshableVersion="3" useAutoFormatting="1" subtotalHiddenItems="1" itemPrintTitles="1" createdVersion="7" indent="0" outline="1" outlineData="1" multipleFieldFilters="0">
  <location ref="B6:B7" firstHeaderRow="1" firstDataRow="1" firstDataCol="0"/>
  <pivotFields count="2">
    <pivotField dataField="1" subtotalTop="0" showAll="0" defaultSubtotal="0"/>
    <pivotField allDrilled="1" subtotalTop="0" showAll="0" dataSourceSort="1" defaultSubtotal="0" defaultAttributeDrillState="1"/>
  </pivotFields>
  <rowItems count="1">
    <i/>
  </rowItems>
  <colItems count="1">
    <i/>
  </colItems>
  <dataFields count="1">
    <dataField name="Suma de Utilidad" fld="0" baseField="0" baseItem="0" numFmtId="165"/>
  </dataFields>
  <pivotHierarchies count="34">
    <pivotHierarchy dragToData="1"/>
    <pivotHierarchy dragToData="1"/>
    <pivotHierarchy dragToData="1"/>
    <pivotHierarchy dragToData="1"/>
    <pivotHierarchy multipleItemSelectionAllowed="1" dragToData="1">
      <members count="1" level="1">
        <member name="[Datos].[Subcategoria].&amp;[Copiadoras]"/>
      </members>
    </pivotHierarchy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/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WorksheetConnection_Libro2!Datos">
        <x15:activeTabTopLevelEntity name="[Dato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1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7B83091-4F28-4E92-8C32-D80B6057F9E1}" name="TotalUtilidadesAño" cacheId="11" applyNumberFormats="0" applyBorderFormats="0" applyFontFormats="0" applyPatternFormats="0" applyAlignmentFormats="0" applyWidthHeightFormats="1" dataCaption="Valores" updatedVersion="8" minRefreshableVersion="3" useAutoFormatting="1" subtotalHiddenItems="1" itemPrintTitles="1" createdVersion="7" indent="0" outline="1" outlineData="1" multipleFieldFilters="0">
  <location ref="B29:C34" firstHeaderRow="1" firstDataRow="1" firstDataCol="1"/>
  <pivotFields count="3">
    <pivotField axis="axisRow" allDrilled="1" subtotalTop="0" showAll="0" dataSourceSort="1" defaultSubtotal="0" defaultAttributeDrillState="1">
      <items count="4">
        <item x="0"/>
        <item x="1"/>
        <item x="2"/>
        <item x="3"/>
      </items>
    </pivotField>
    <pivotField dataField="1" subtotalTop="0" showAll="0" defaultSubtotal="0"/>
    <pivotField allDrilled="1" subtotalTop="0" showAll="0" dataSourceSort="1" defaultSubtotal="0" defaultAttributeDrillState="1"/>
  </pivotFields>
  <rowFields count="1">
    <field x="0"/>
  </rowFields>
  <rowItems count="5">
    <i>
      <x/>
    </i>
    <i>
      <x v="1"/>
    </i>
    <i>
      <x v="2"/>
    </i>
    <i>
      <x v="3"/>
    </i>
    <i t="grand">
      <x/>
    </i>
  </rowItems>
  <colItems count="1">
    <i/>
  </colItems>
  <dataFields count="1">
    <dataField name="Suma de Utilidad" fld="1" baseField="0" baseItem="0" numFmtId="165"/>
  </dataFields>
  <pivotHierarchies count="34">
    <pivotHierarchy dragToData="1"/>
    <pivotHierarchy dragToData="1"/>
    <pivotHierarchy dragToData="1"/>
    <pivotHierarchy dragToData="1"/>
    <pivotHierarchy multipleItemSelectionAllowed="1" dragToData="1">
      <members count="1" level="1">
        <member name="[Datos].[Subcategoria].&amp;[Copiadoras]"/>
      </members>
    </pivotHierarchy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/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20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WorksheetConnection_Libro2!Datos">
        <x15:activeTabTopLevelEntity name="[Dato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1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505D861-E28E-48C9-8262-2E575EEA7D54}" name="Total Margen" cacheId="8" applyNumberFormats="0" applyBorderFormats="0" applyFontFormats="0" applyPatternFormats="0" applyAlignmentFormats="0" applyWidthHeightFormats="1" dataCaption="Valores" updatedVersion="8" minRefreshableVersion="3" useAutoFormatting="1" subtotalHiddenItems="1" itemPrintTitles="1" createdVersion="7" indent="0" outline="1" outlineData="1" multipleFieldFilters="0">
  <location ref="B9:B10" firstHeaderRow="1" firstDataRow="1" firstDataCol="0"/>
  <pivotFields count="2">
    <pivotField dataField="1" subtotalTop="0" showAll="0" defaultSubtotal="0"/>
    <pivotField allDrilled="1" subtotalTop="0" showAll="0" dataSourceSort="1" defaultSubtotal="0" defaultAttributeDrillState="1"/>
  </pivotFields>
  <rowItems count="1">
    <i/>
  </rowItems>
  <colItems count="1">
    <i/>
  </colItems>
  <dataFields count="1">
    <dataField name="Suma de Margen" fld="0" baseField="0" baseItem="595404316" numFmtId="165"/>
  </dataFields>
  <pivotHierarchies count="34">
    <pivotHierarchy dragToData="1"/>
    <pivotHierarchy dragToData="1"/>
    <pivotHierarchy dragToData="1"/>
    <pivotHierarchy dragToData="1"/>
    <pivotHierarchy multipleItemSelectionAllowed="1" dragToData="1">
      <members count="1" level="1">
        <member name="[Datos].[Subcategoria].&amp;[Copiadoras]"/>
      </members>
    </pivotHierarchy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/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WorksheetConnection_Libro2!Datos">
        <x15:activeTabTopLevelEntity name="[Dato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1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D03A455-1691-47AC-93AE-A5100ABE33D3}" name="Total Costos de Envio" cacheId="7" applyNumberFormats="0" applyBorderFormats="0" applyFontFormats="0" applyPatternFormats="0" applyAlignmentFormats="0" applyWidthHeightFormats="1" dataCaption="Valores" updatedVersion="8" minRefreshableVersion="3" useAutoFormatting="1" subtotalHiddenItems="1" itemPrintTitles="1" createdVersion="7" indent="0" outline="1" outlineData="1" multipleFieldFilters="0">
  <location ref="B12:B13" firstHeaderRow="1" firstDataRow="1" firstDataCol="0"/>
  <pivotFields count="2">
    <pivotField dataField="1" subtotalTop="0" showAll="0" defaultSubtotal="0"/>
    <pivotField allDrilled="1" subtotalTop="0" showAll="0" dataSourceSort="1" defaultSubtotal="0" defaultAttributeDrillState="1"/>
  </pivotFields>
  <rowItems count="1">
    <i/>
  </rowItems>
  <colItems count="1">
    <i/>
  </colItems>
  <dataFields count="1">
    <dataField name="Suma de Costo_envio" fld="0" baseField="0" baseItem="0" numFmtId="165"/>
  </dataFields>
  <pivotHierarchies count="34">
    <pivotHierarchy dragToData="1"/>
    <pivotHierarchy dragToData="1"/>
    <pivotHierarchy dragToData="1"/>
    <pivotHierarchy dragToData="1"/>
    <pivotHierarchy multipleItemSelectionAllowed="1" dragToData="1">
      <members count="1" level="1">
        <member name="[Datos].[Subcategoria].&amp;[Copiadoras]"/>
      </members>
    </pivotHierarchy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/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WorksheetConnection_Libro2!Datos">
        <x15:activeTabTopLevelEntity name="[Dato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slicerCaches/slicerCache1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ciónDeDatos_Subcategoria" xr10:uid="{E1E4D0BE-613E-4E38-BD33-E7FF93D1A99B}" sourceName="[Datos].[Subcategoria]">
  <pivotTables>
    <pivotTable tabId="2" name="TotalVentas"/>
    <pivotTable tabId="2" name="Total Descuentos"/>
    <pivotTable tabId="2" name="Total Costos de Envio"/>
    <pivotTable tabId="2" name="Total Margen"/>
    <pivotTable tabId="2" name="Total Utilidad"/>
    <pivotTable tabId="2" name="TotalVentasAnuales"/>
    <pivotTable tabId="2" name="TotalUtilidadesAño"/>
    <pivotTable tabId="2" name="RecuentoEnvios"/>
    <pivotTable tabId="2" name="Mapa"/>
    <pivotTable tabId="2" name="VentasUtilidadesMes"/>
  </pivotTables>
  <data>
    <olap pivotCacheId="305365907">
      <levels count="2">
        <level uniqueName="[Datos].[Subcategoria].[(All)]" sourceCaption="(All)" count="0"/>
        <level uniqueName="[Datos].[Subcategoria].[Subcategoria]" sourceCaption="Subcategoria" count="17">
          <ranges>
            <range startItem="0">
              <i n="[Datos].[Subcategoria].&amp;[Accesorios]" c="Accesorios"/>
              <i n="[Datos].[Subcategoria].&amp;[Boligrafos]" c="Boligrafos"/>
              <i n="[Datos].[Subcategoria].&amp;[Carpetas]" c="Carpetas"/>
              <i n="[Datos].[Subcategoria].&amp;[Copiadoras]" c="Copiadoras"/>
              <i n="[Datos].[Subcategoria].&amp;[Etiquetas]" c="Etiquetas"/>
              <i n="[Datos].[Subcategoria].&amp;[Librerias]" c="Librerias"/>
              <i n="[Datos].[Subcategoria].&amp;[Ligas]" c="Ligas"/>
              <i n="[Datos].[Subcategoria].&amp;[Maquinas de oficina]" c="Maquinas de oficina"/>
              <i n="[Datos].[Subcategoria].&amp;[Mesas]" c="Mesas"/>
              <i n="[Datos].[Subcategoria].&amp;[Mobiliario]" c="Mobiliario"/>
              <i n="[Datos].[Subcategoria].&amp;[Organizadores]" c="Organizadores"/>
              <i n="[Datos].[Subcategoria].&amp;[Papel]" c="Papel"/>
              <i n="[Datos].[Subcategoria].&amp;[Perifericos]" c="Perifericos"/>
              <i n="[Datos].[Subcategoria].&amp;[Sobres]" c="Sobres"/>
              <i n="[Datos].[Subcategoria].&amp;[Tapetes]" c="Tapetes"/>
              <i n="[Datos].[Subcategoria].&amp;[Telefonos]" c="Telefonos"/>
              <i n="[Datos].[Subcategoria].&amp;[Tijeras]" c="Tijeras"/>
            </range>
          </ranges>
        </level>
      </levels>
      <selections count="1">
        <selection n="[Datos].[Subcategoria].&amp;[Copiadoras]"/>
      </selections>
    </olap>
  </data>
  <extLst>
    <x:ext xmlns:x15="http://schemas.microsoft.com/office/spreadsheetml/2010/11/main" uri="{470722E0-AACD-4C17-9CDC-17EF765DBC7E}">
      <x15:slicerCacheHideItemsWithNoData count="1">
        <x15:slicerCacheOlapLevelName uniqueName="[Datos].[Subcategoria].[Subcategoria]" count="0"/>
      </x15:slicerCacheHideItemsWithNoData>
    </x:ext>
  </extLst>
</slicerCacheDefinition>
</file>

<file path=xl/slicerCaches/slicerCache2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ciónDeDatos_Empaque" xr10:uid="{B777F03F-E7B4-4188-AC24-EAD698D75882}" sourceName="[Datos].[Empaque]">
  <pivotTables>
    <pivotTable tabId="2" name="TotalVentas"/>
    <pivotTable tabId="2" name="Mapa"/>
    <pivotTable tabId="2" name="RecuentoEnvios"/>
    <pivotTable tabId="2" name="Total Costos de Envio"/>
    <pivotTable tabId="2" name="Total Descuentos"/>
    <pivotTable tabId="2" name="Total Margen"/>
    <pivotTable tabId="2" name="Total Utilidad"/>
    <pivotTable tabId="2" name="TotalUtilidadesAño"/>
    <pivotTable tabId="2" name="TotalVentasAnuales"/>
    <pivotTable tabId="2" name="VentasUtilidadesMes"/>
  </pivotTables>
  <data>
    <olap pivotCacheId="246955694">
      <levels count="2">
        <level uniqueName="[Datos].[Empaque].[(All)]" sourceCaption="(All)" count="0"/>
        <level uniqueName="[Datos].[Empaque].[Empaque]" sourceCaption="Empaque" count="7">
          <ranges>
            <range startItem="0">
              <i n="[Datos].[Empaque].&amp;[Caja larga]" c="Caja larga"/>
              <i n="[Datos].[Empaque].&amp;[Caja redonda]" c="Caja redonda"/>
              <i n="[Datos].[Empaque].&amp;[Bolsa]" c="Bolsa" nd="1"/>
              <i n="[Datos].[Empaque].&amp;[Caja grande]" c="Caja grande" nd="1"/>
              <i n="[Datos].[Empaque].&amp;[Caja mediana]" c="Caja mediana" nd="1"/>
              <i n="[Datos].[Empaque].&amp;[Caja pequena]" c="Caja pequena" nd="1"/>
              <i n="[Datos].[Empaque].&amp;[Paquete pequeno]" c="Paquete pequeno" nd="1"/>
            </range>
          </ranges>
        </level>
      </levels>
      <selections count="1">
        <selection n="[Datos].[Empaque].[All]"/>
      </selections>
    </olap>
  </data>
</slicerCacheDefinition>
</file>

<file path=xl/slicerCaches/slicerCache3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ciónDeDatos_Region" xr10:uid="{3F6D918A-394A-4FEE-BF7D-3A9146A469F6}" sourceName="[Datos].[Region]">
  <pivotTables>
    <pivotTable tabId="2" name="TotalVentas"/>
    <pivotTable tabId="2" name="RecuentoEnvios"/>
    <pivotTable tabId="2" name="Total Costos de Envio"/>
    <pivotTable tabId="2" name="Total Descuentos"/>
    <pivotTable tabId="2" name="Total Margen"/>
    <pivotTable tabId="2" name="Total Utilidad"/>
    <pivotTable tabId="2" name="TotalUtilidadesAño"/>
    <pivotTable tabId="2" name="TotalVentasAnuales"/>
    <pivotTable tabId="2" name="VentasUtilidadesMes"/>
  </pivotTables>
  <data>
    <olap pivotCacheId="246955694">
      <levels count="2">
        <level uniqueName="[Datos].[Region].[(All)]" sourceCaption="(All)" count="0"/>
        <level uniqueName="[Datos].[Region].[Region]" sourceCaption="Region" count="7">
          <ranges>
            <range startItem="0">
              <i n="[Datos].[Region].&amp;[Argentina]" c="Argentina"/>
              <i n="[Datos].[Region].&amp;[Bolivia]" c="Bolivia"/>
              <i n="[Datos].[Region].&amp;[Chile]" c="Chile"/>
              <i n="[Datos].[Region].&amp;[Colombia]" c="Colombia"/>
              <i n="[Datos].[Region].&amp;[Ecuador]" c="Ecuador"/>
              <i n="[Datos].[Region].&amp;[Paraguay]" c="Paraguay"/>
              <i n="[Datos].[Region].&amp;[Peru]" c="Peru"/>
            </range>
          </ranges>
        </level>
      </levels>
      <selections count="1">
        <selection n="[Datos].[Region].[All]"/>
      </selections>
    </olap>
  </data>
</slicerCacheDefinition>
</file>

<file path=xl/slicers/slicer1.xml><?xml version="1.0" encoding="utf-8"?>
<slicers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>
  <slicer name="Subcategoria" xr10:uid="{12B1F51C-EF96-45CF-BFD3-88E7B3A3DCB1}" cache="SegmentaciónDeDatos_Subcategoria" caption="Subcategoria" level="1" rowHeight="234950"/>
  <slicer name="Empaque" xr10:uid="{0C80DADF-4CC2-4D09-8B98-6DE212854F8A}" cache="SegmentaciónDeDatos_Empaque" caption="Empaque" level="1" rowHeight="234950"/>
  <slicer name="Region" xr10:uid="{0E0D0C87-7B7C-465C-AF32-0905B5FCE4BD}" cache="SegmentaciónDeDatos_Region" caption="Region" level="1" rowHeight="234950"/>
</slicers>
</file>

<file path=xl/slicers/slicer2.xml><?xml version="1.0" encoding="utf-8"?>
<slicers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>
  <slicer name="Subcategoria 1" xr10:uid="{3A3F6431-BE67-47CD-8012-D4A9DFE6C4F0}" cache="SegmentaciónDeDatos_Subcategoria" caption="Productos" level="1" style="EstiloPropio1" rowHeight="234950"/>
  <slicer name="Empaque 1" xr10:uid="{B9769699-B834-4255-939B-75FF6DDC67EF}" cache="SegmentaciónDeDatos_Empaque" caption="Empaque" level="1" style="EstiloPropio1" rowHeight="234950"/>
  <slicer name="Region 1" xr10:uid="{F3F511AA-C488-4030-9A65-C5944DC04201}" cache="SegmentaciónDeDatos_Region" caption="Region" level="1" style="EstiloPropio1" rowHeight="234950"/>
</slicer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3D978E3E-3F3F-4BA2-96A3-D653C0388E64}" name="DATOS" displayName="DATOS" ref="A1:T8400" totalsRowShown="0">
  <autoFilter ref="A1:T8400" xr:uid="{3D978E3E-3F3F-4BA2-96A3-D653C0388E64}"/>
  <tableColumns count="20">
    <tableColumn id="1" xr3:uid="{90DAA8AC-DD36-4404-B72F-B6402DD4CD98}" name="Id"/>
    <tableColumn id="2" xr3:uid="{AC6CB52B-887B-415B-ABBE-7D6B083421FF}" name="Fecha_orden"/>
    <tableColumn id="3" xr3:uid="{5B579F31-DF48-4163-8B50-7DB907E8C867}" name="Prioridad"/>
    <tableColumn id="4" xr3:uid="{3923D189-8C96-4F25-810E-C4CE729AA7A4}" name="Categoria"/>
    <tableColumn id="5" xr3:uid="{DFDD8C61-BFA6-496F-A421-B0CA7B8E7E14}" name="Subcategoria"/>
    <tableColumn id="6" xr3:uid="{E1BB06B2-20D5-4070-85AE-94B8FF86EFEB}" name="Producto"/>
    <tableColumn id="7" xr3:uid="{E4003235-FCF6-4A7A-9DF9-A8BDBF7554E4}" name="Cantidad"/>
    <tableColumn id="8" xr3:uid="{8108C7AC-9F00-4B0A-8E67-5FA999622705}" name="Ventas"/>
    <tableColumn id="9" xr3:uid="{D832A14D-18BA-4927-9F2D-3DB17116988B}" name="Margen"/>
    <tableColumn id="10" xr3:uid="{43EAB0A4-C2DC-49EE-B803-A6A17C41DBE0}" name="Descuento"/>
    <tableColumn id="11" xr3:uid="{BB0DB958-A30C-45D3-A978-D1BC9522980F}" name="Utilidad"/>
    <tableColumn id="12" xr3:uid="{6AD0BC7C-C455-46D7-87B1-BE33C29687A4}" name="Precio_venta"/>
    <tableColumn id="13" xr3:uid="{250F7526-9F31-4014-83B1-63E8C4037487}" name="Precio_costo"/>
    <tableColumn id="14" xr3:uid="{C151A5BC-E964-4C27-9CF1-21DC52C31907}" name="Costo_envio"/>
    <tableColumn id="15" xr3:uid="{BFAC3DEB-1779-4736-B5B2-4B6F66A9D1FA}" name="Modo_envio"/>
    <tableColumn id="16" xr3:uid="{D9A7C4FB-C64F-4DBF-831A-821A73B42615}" name="Nombre_cliente"/>
    <tableColumn id="17" xr3:uid="{E38B0310-ED46-4DAA-8305-C191A1D5D3D6}" name="Region"/>
    <tableColumn id="18" xr3:uid="{53B82F56-A16E-4196-9FE0-63161310F0AE}" name="Segmento"/>
    <tableColumn id="19" xr3:uid="{06EEB992-43EA-43DB-A4B9-32D1D172EA34}" name="Empaque"/>
    <tableColumn id="20" xr3:uid="{916E56F3-8C9D-42A1-9409-6DF12DE31293}" name="Fecha_envio" dataDxfId="1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8" Type="http://schemas.openxmlformats.org/officeDocument/2006/relationships/pivotTable" Target="../pivotTables/pivotTable8.xml"/><Relationship Id="rId13" Type="http://schemas.openxmlformats.org/officeDocument/2006/relationships/pivotTable" Target="../pivotTables/pivotTable13.xml"/><Relationship Id="rId3" Type="http://schemas.openxmlformats.org/officeDocument/2006/relationships/pivotTable" Target="../pivotTables/pivotTable3.xml"/><Relationship Id="rId7" Type="http://schemas.openxmlformats.org/officeDocument/2006/relationships/pivotTable" Target="../pivotTables/pivotTable7.xml"/><Relationship Id="rId12" Type="http://schemas.openxmlformats.org/officeDocument/2006/relationships/pivotTable" Target="../pivotTables/pivotTable12.xml"/><Relationship Id="rId17" Type="http://schemas.microsoft.com/office/2007/relationships/slicer" Target="../slicers/slicer1.xml"/><Relationship Id="rId2" Type="http://schemas.openxmlformats.org/officeDocument/2006/relationships/pivotTable" Target="../pivotTables/pivotTable2.xml"/><Relationship Id="rId16" Type="http://schemas.openxmlformats.org/officeDocument/2006/relationships/drawing" Target="../drawings/drawing1.xml"/><Relationship Id="rId1" Type="http://schemas.openxmlformats.org/officeDocument/2006/relationships/pivotTable" Target="../pivotTables/pivotTable1.xml"/><Relationship Id="rId6" Type="http://schemas.openxmlformats.org/officeDocument/2006/relationships/pivotTable" Target="../pivotTables/pivotTable6.xml"/><Relationship Id="rId11" Type="http://schemas.openxmlformats.org/officeDocument/2006/relationships/pivotTable" Target="../pivotTables/pivotTable11.xml"/><Relationship Id="rId5" Type="http://schemas.openxmlformats.org/officeDocument/2006/relationships/pivotTable" Target="../pivotTables/pivotTable5.xml"/><Relationship Id="rId15" Type="http://schemas.openxmlformats.org/officeDocument/2006/relationships/pivotTable" Target="../pivotTables/pivotTable15.xml"/><Relationship Id="rId10" Type="http://schemas.openxmlformats.org/officeDocument/2006/relationships/pivotTable" Target="../pivotTables/pivotTable10.xml"/><Relationship Id="rId4" Type="http://schemas.openxmlformats.org/officeDocument/2006/relationships/pivotTable" Target="../pivotTables/pivotTable4.xml"/><Relationship Id="rId9" Type="http://schemas.openxmlformats.org/officeDocument/2006/relationships/pivotTable" Target="../pivotTables/pivotTable9.xml"/><Relationship Id="rId14" Type="http://schemas.openxmlformats.org/officeDocument/2006/relationships/pivotTable" Target="../pivotTables/pivotTable14.xml"/></Relationships>
</file>

<file path=xl/worksheets/_rels/sheet3.xml.rels><?xml version="1.0" encoding="UTF-8" standalone="yes"?>
<Relationships xmlns="http://schemas.openxmlformats.org/package/2006/relationships"><Relationship Id="rId2" Type="http://schemas.microsoft.com/office/2007/relationships/slicer" Target="../slicers/slicer2.xml"/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7EE1E08-B912-420C-A3BF-33A4B5203EA9}">
  <dimension ref="A1:T8400"/>
  <sheetViews>
    <sheetView zoomScaleNormal="100" workbookViewId="0">
      <selection sqref="A1:I7"/>
    </sheetView>
  </sheetViews>
  <sheetFormatPr defaultColWidth="11.42578125" defaultRowHeight="15" x14ac:dyDescent="0.25"/>
  <cols>
    <col min="2" max="2" width="18.28515625" customWidth="1"/>
    <col min="3" max="3" width="13.28515625" customWidth="1"/>
    <col min="4" max="4" width="24" customWidth="1"/>
    <col min="5" max="5" width="20.28515625" customWidth="1"/>
    <col min="6" max="6" width="40.7109375" customWidth="1"/>
    <col min="7" max="7" width="13.28515625" customWidth="1"/>
    <col min="10" max="10" width="15.28515625" customWidth="1"/>
    <col min="11" max="11" width="11.7109375" customWidth="1"/>
    <col min="12" max="13" width="18.28515625" customWidth="1"/>
    <col min="14" max="14" width="17.28515625" customWidth="1"/>
    <col min="15" max="15" width="16.7109375" customWidth="1"/>
    <col min="16" max="16" width="20.7109375" customWidth="1"/>
    <col min="17" max="18" width="14.5703125" customWidth="1"/>
    <col min="19" max="19" width="17.5703125" customWidth="1"/>
    <col min="20" max="20" width="17.7109375" style="1" customWidth="1"/>
  </cols>
  <sheetData>
    <row r="1" spans="1:20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s="1" t="s">
        <v>19</v>
      </c>
    </row>
    <row r="2" spans="1:20" x14ac:dyDescent="0.25">
      <c r="A2">
        <v>3</v>
      </c>
      <c r="B2">
        <v>40464</v>
      </c>
      <c r="C2" t="s">
        <v>20</v>
      </c>
      <c r="D2" t="s">
        <v>21</v>
      </c>
      <c r="E2" t="s">
        <v>22</v>
      </c>
      <c r="F2" t="s">
        <v>23</v>
      </c>
      <c r="G2">
        <v>6</v>
      </c>
      <c r="H2">
        <v>442.81</v>
      </c>
      <c r="I2">
        <v>0.45</v>
      </c>
      <c r="J2">
        <v>0.04</v>
      </c>
      <c r="K2">
        <v>174.17</v>
      </c>
      <c r="L2">
        <v>70.8</v>
      </c>
      <c r="M2">
        <v>38.94</v>
      </c>
      <c r="N2">
        <v>35</v>
      </c>
      <c r="O2" t="s">
        <v>24</v>
      </c>
      <c r="P2" t="s">
        <v>25</v>
      </c>
      <c r="Q2" t="s">
        <v>26</v>
      </c>
      <c r="R2" t="s">
        <v>27</v>
      </c>
      <c r="S2" t="s">
        <v>28</v>
      </c>
      <c r="T2" s="1">
        <v>40471</v>
      </c>
    </row>
    <row r="3" spans="1:20" x14ac:dyDescent="0.25">
      <c r="A3">
        <v>6</v>
      </c>
      <c r="B3">
        <v>40959</v>
      </c>
      <c r="C3" t="s">
        <v>29</v>
      </c>
      <c r="D3" t="s">
        <v>21</v>
      </c>
      <c r="E3" t="s">
        <v>30</v>
      </c>
      <c r="F3" t="s">
        <v>31</v>
      </c>
      <c r="G3">
        <v>2</v>
      </c>
      <c r="H3">
        <v>11.14</v>
      </c>
      <c r="I3">
        <v>0.52</v>
      </c>
      <c r="J3">
        <v>0.01</v>
      </c>
      <c r="K3">
        <v>4.42</v>
      </c>
      <c r="L3">
        <v>4.33</v>
      </c>
      <c r="M3">
        <v>2.08</v>
      </c>
      <c r="N3">
        <v>2.56</v>
      </c>
      <c r="O3" t="s">
        <v>24</v>
      </c>
      <c r="P3" t="s">
        <v>32</v>
      </c>
      <c r="Q3" t="s">
        <v>33</v>
      </c>
      <c r="R3" t="s">
        <v>34</v>
      </c>
      <c r="S3" t="s">
        <v>35</v>
      </c>
      <c r="T3" s="1">
        <v>40960</v>
      </c>
    </row>
    <row r="4" spans="1:20" x14ac:dyDescent="0.25">
      <c r="A4">
        <v>32</v>
      </c>
      <c r="B4">
        <v>40739</v>
      </c>
      <c r="C4" t="s">
        <v>36</v>
      </c>
      <c r="D4" t="s">
        <v>37</v>
      </c>
      <c r="E4" t="s">
        <v>38</v>
      </c>
      <c r="F4" t="s">
        <v>39</v>
      </c>
      <c r="G4">
        <v>15</v>
      </c>
      <c r="H4">
        <v>273.82</v>
      </c>
      <c r="I4">
        <v>0.54</v>
      </c>
      <c r="J4">
        <v>0.04</v>
      </c>
      <c r="K4">
        <v>137.93</v>
      </c>
      <c r="L4">
        <v>18.39</v>
      </c>
      <c r="M4">
        <v>8.4600000000000009</v>
      </c>
      <c r="N4">
        <v>8.99</v>
      </c>
      <c r="O4" t="s">
        <v>24</v>
      </c>
      <c r="P4" t="s">
        <v>40</v>
      </c>
      <c r="Q4" t="s">
        <v>41</v>
      </c>
      <c r="R4" t="s">
        <v>34</v>
      </c>
      <c r="S4" t="s">
        <v>35</v>
      </c>
      <c r="T4" s="1">
        <v>40740</v>
      </c>
    </row>
    <row r="5" spans="1:20" x14ac:dyDescent="0.25">
      <c r="A5">
        <v>32</v>
      </c>
      <c r="B5">
        <v>40739</v>
      </c>
      <c r="C5" t="s">
        <v>36</v>
      </c>
      <c r="D5" t="s">
        <v>42</v>
      </c>
      <c r="E5" t="s">
        <v>43</v>
      </c>
      <c r="F5" t="s">
        <v>44</v>
      </c>
      <c r="G5">
        <v>26</v>
      </c>
      <c r="H5">
        <v>4733.22</v>
      </c>
      <c r="I5">
        <v>0.45</v>
      </c>
      <c r="J5">
        <v>7.0000000000000007E-2</v>
      </c>
      <c r="K5">
        <v>1931.63</v>
      </c>
      <c r="L5">
        <v>195.51</v>
      </c>
      <c r="M5">
        <v>107.53</v>
      </c>
      <c r="N5">
        <v>5.81</v>
      </c>
      <c r="O5" t="s">
        <v>24</v>
      </c>
      <c r="P5" t="s">
        <v>40</v>
      </c>
      <c r="Q5" t="s">
        <v>33</v>
      </c>
      <c r="R5" t="s">
        <v>34</v>
      </c>
      <c r="S5" t="s">
        <v>45</v>
      </c>
      <c r="T5" s="1">
        <v>40741</v>
      </c>
    </row>
    <row r="6" spans="1:20" x14ac:dyDescent="0.25">
      <c r="A6">
        <v>32</v>
      </c>
      <c r="B6">
        <v>40739</v>
      </c>
      <c r="C6" t="s">
        <v>36</v>
      </c>
      <c r="D6" t="s">
        <v>42</v>
      </c>
      <c r="E6" t="s">
        <v>46</v>
      </c>
      <c r="F6" t="s">
        <v>47</v>
      </c>
      <c r="G6">
        <v>24</v>
      </c>
      <c r="H6">
        <v>3185.78</v>
      </c>
      <c r="I6">
        <v>0.5</v>
      </c>
      <c r="J6">
        <v>0.09</v>
      </c>
      <c r="K6">
        <v>1395.12</v>
      </c>
      <c r="L6">
        <v>141.78</v>
      </c>
      <c r="M6">
        <v>70.89</v>
      </c>
      <c r="N6">
        <v>89.3</v>
      </c>
      <c r="O6" t="s">
        <v>48</v>
      </c>
      <c r="P6" t="s">
        <v>40</v>
      </c>
      <c r="Q6" t="s">
        <v>33</v>
      </c>
      <c r="R6" t="s">
        <v>34</v>
      </c>
      <c r="S6" t="s">
        <v>49</v>
      </c>
      <c r="T6" s="1">
        <v>40740</v>
      </c>
    </row>
    <row r="7" spans="1:20" x14ac:dyDescent="0.25">
      <c r="A7">
        <v>32</v>
      </c>
      <c r="B7">
        <v>40739</v>
      </c>
      <c r="C7" t="s">
        <v>36</v>
      </c>
      <c r="D7" t="s">
        <v>37</v>
      </c>
      <c r="E7" t="s">
        <v>50</v>
      </c>
      <c r="F7" t="s">
        <v>51</v>
      </c>
      <c r="G7">
        <v>23</v>
      </c>
      <c r="H7">
        <v>276.44</v>
      </c>
      <c r="I7">
        <v>0.35</v>
      </c>
      <c r="J7">
        <v>0.04</v>
      </c>
      <c r="K7">
        <v>87.64</v>
      </c>
      <c r="L7">
        <v>12.29</v>
      </c>
      <c r="M7">
        <v>7.99</v>
      </c>
      <c r="N7">
        <v>5.03</v>
      </c>
      <c r="O7" t="s">
        <v>24</v>
      </c>
      <c r="P7" t="s">
        <v>40</v>
      </c>
      <c r="Q7" t="s">
        <v>33</v>
      </c>
      <c r="R7" t="s">
        <v>34</v>
      </c>
      <c r="S7" t="s">
        <v>45</v>
      </c>
      <c r="T7" s="1">
        <v>40741</v>
      </c>
    </row>
    <row r="8" spans="1:20" x14ac:dyDescent="0.25">
      <c r="A8">
        <v>35</v>
      </c>
      <c r="B8">
        <v>40838</v>
      </c>
      <c r="C8" t="s">
        <v>29</v>
      </c>
      <c r="D8" t="s">
        <v>21</v>
      </c>
      <c r="E8" t="s">
        <v>52</v>
      </c>
      <c r="F8" t="s">
        <v>53</v>
      </c>
      <c r="G8">
        <v>30</v>
      </c>
      <c r="H8">
        <v>578.55999999999995</v>
      </c>
      <c r="I8">
        <v>0.54</v>
      </c>
      <c r="J8">
        <v>0.03</v>
      </c>
      <c r="K8">
        <v>303.01</v>
      </c>
      <c r="L8">
        <v>19.8</v>
      </c>
      <c r="M8">
        <v>9.11</v>
      </c>
      <c r="N8">
        <v>2.25</v>
      </c>
      <c r="O8" t="s">
        <v>24</v>
      </c>
      <c r="P8" t="s">
        <v>54</v>
      </c>
      <c r="Q8" t="s">
        <v>33</v>
      </c>
      <c r="R8" t="s">
        <v>34</v>
      </c>
      <c r="S8" t="s">
        <v>55</v>
      </c>
      <c r="T8" s="1">
        <v>40839</v>
      </c>
    </row>
    <row r="9" spans="1:20" x14ac:dyDescent="0.25">
      <c r="A9">
        <v>35</v>
      </c>
      <c r="B9">
        <v>40838</v>
      </c>
      <c r="C9" t="s">
        <v>29</v>
      </c>
      <c r="D9" t="s">
        <v>37</v>
      </c>
      <c r="E9" t="s">
        <v>50</v>
      </c>
      <c r="F9" t="s">
        <v>56</v>
      </c>
      <c r="G9">
        <v>14</v>
      </c>
      <c r="H9">
        <v>4012.73</v>
      </c>
      <c r="I9">
        <v>0.46</v>
      </c>
      <c r="J9">
        <v>0.01</v>
      </c>
      <c r="K9">
        <v>1819.88</v>
      </c>
      <c r="L9">
        <v>288.87</v>
      </c>
      <c r="M9">
        <v>155.99</v>
      </c>
      <c r="N9">
        <v>8.99</v>
      </c>
      <c r="O9" t="s">
        <v>24</v>
      </c>
      <c r="P9" t="s">
        <v>54</v>
      </c>
      <c r="Q9" t="s">
        <v>33</v>
      </c>
      <c r="R9" t="s">
        <v>34</v>
      </c>
      <c r="S9" t="s">
        <v>57</v>
      </c>
      <c r="T9" s="1">
        <v>40840</v>
      </c>
    </row>
    <row r="10" spans="1:20" x14ac:dyDescent="0.25">
      <c r="A10">
        <v>36</v>
      </c>
      <c r="B10">
        <v>40849</v>
      </c>
      <c r="C10" t="s">
        <v>58</v>
      </c>
      <c r="D10" t="s">
        <v>37</v>
      </c>
      <c r="E10" t="s">
        <v>50</v>
      </c>
      <c r="F10" t="s">
        <v>59</v>
      </c>
      <c r="G10">
        <v>46</v>
      </c>
      <c r="H10">
        <v>4634.68</v>
      </c>
      <c r="I10">
        <v>0.41</v>
      </c>
      <c r="J10">
        <v>0.1</v>
      </c>
      <c r="K10">
        <v>1594.94</v>
      </c>
      <c r="L10">
        <v>111.85</v>
      </c>
      <c r="M10">
        <v>65.989999999999995</v>
      </c>
      <c r="N10">
        <v>4.2</v>
      </c>
      <c r="O10" t="s">
        <v>24</v>
      </c>
      <c r="P10" t="s">
        <v>60</v>
      </c>
      <c r="Q10" t="s">
        <v>33</v>
      </c>
      <c r="R10" t="s">
        <v>61</v>
      </c>
      <c r="S10" t="s">
        <v>57</v>
      </c>
      <c r="T10" s="1">
        <v>40849</v>
      </c>
    </row>
    <row r="11" spans="1:20" x14ac:dyDescent="0.25">
      <c r="A11">
        <v>65</v>
      </c>
      <c r="B11">
        <v>40619</v>
      </c>
      <c r="C11" t="s">
        <v>58</v>
      </c>
      <c r="D11" t="s">
        <v>37</v>
      </c>
      <c r="E11" t="s">
        <v>38</v>
      </c>
      <c r="F11" t="s">
        <v>62</v>
      </c>
      <c r="G11">
        <v>32</v>
      </c>
      <c r="H11">
        <v>6853.26</v>
      </c>
      <c r="I11">
        <v>0.47</v>
      </c>
      <c r="J11">
        <v>0.02</v>
      </c>
      <c r="K11">
        <v>3145.99</v>
      </c>
      <c r="L11">
        <v>218.47</v>
      </c>
      <c r="M11">
        <v>115.79</v>
      </c>
      <c r="N11">
        <v>1.99</v>
      </c>
      <c r="O11" t="s">
        <v>24</v>
      </c>
      <c r="P11" t="s">
        <v>63</v>
      </c>
      <c r="Q11" t="s">
        <v>64</v>
      </c>
      <c r="R11" t="s">
        <v>34</v>
      </c>
      <c r="S11" t="s">
        <v>35</v>
      </c>
      <c r="T11" s="1">
        <v>40620</v>
      </c>
    </row>
    <row r="12" spans="1:20" x14ac:dyDescent="0.25">
      <c r="A12">
        <v>66</v>
      </c>
      <c r="B12">
        <v>39832</v>
      </c>
      <c r="C12" t="s">
        <v>20</v>
      </c>
      <c r="D12" t="s">
        <v>21</v>
      </c>
      <c r="E12" t="s">
        <v>52</v>
      </c>
      <c r="F12" t="s">
        <v>65</v>
      </c>
      <c r="G12">
        <v>41</v>
      </c>
      <c r="H12">
        <v>192.58</v>
      </c>
      <c r="I12">
        <v>0.44</v>
      </c>
      <c r="J12">
        <v>0.09</v>
      </c>
      <c r="K12">
        <v>73.8</v>
      </c>
      <c r="L12">
        <v>5.14</v>
      </c>
      <c r="M12">
        <v>2.88</v>
      </c>
      <c r="N12">
        <v>0.7</v>
      </c>
      <c r="O12" t="s">
        <v>24</v>
      </c>
      <c r="P12" t="s">
        <v>66</v>
      </c>
      <c r="Q12" t="s">
        <v>33</v>
      </c>
      <c r="R12" t="s">
        <v>67</v>
      </c>
      <c r="S12" t="s">
        <v>55</v>
      </c>
      <c r="T12" s="1">
        <v>39832</v>
      </c>
    </row>
    <row r="13" spans="1:20" x14ac:dyDescent="0.25">
      <c r="A13">
        <v>69</v>
      </c>
      <c r="B13">
        <v>39967</v>
      </c>
      <c r="C13" t="s">
        <v>29</v>
      </c>
      <c r="D13" t="s">
        <v>42</v>
      </c>
      <c r="E13" t="s">
        <v>43</v>
      </c>
      <c r="F13" t="s">
        <v>68</v>
      </c>
      <c r="G13">
        <v>42</v>
      </c>
      <c r="H13">
        <v>1880.34</v>
      </c>
      <c r="I13">
        <v>0.37</v>
      </c>
      <c r="J13">
        <v>0.09</v>
      </c>
      <c r="K13">
        <v>577.36</v>
      </c>
      <c r="L13">
        <v>49.1</v>
      </c>
      <c r="M13">
        <v>30.93</v>
      </c>
      <c r="N13">
        <v>3.92</v>
      </c>
      <c r="O13" t="s">
        <v>24</v>
      </c>
      <c r="P13" t="s">
        <v>69</v>
      </c>
      <c r="Q13" t="s">
        <v>41</v>
      </c>
      <c r="R13" t="s">
        <v>34</v>
      </c>
      <c r="S13" t="s">
        <v>35</v>
      </c>
      <c r="T13" s="1">
        <v>39969</v>
      </c>
    </row>
    <row r="14" spans="1:20" x14ac:dyDescent="0.25">
      <c r="A14">
        <v>69</v>
      </c>
      <c r="B14">
        <v>39967</v>
      </c>
      <c r="C14" t="s">
        <v>29</v>
      </c>
      <c r="D14" t="s">
        <v>21</v>
      </c>
      <c r="E14" t="s">
        <v>52</v>
      </c>
      <c r="F14" t="s">
        <v>70</v>
      </c>
      <c r="G14">
        <v>28</v>
      </c>
      <c r="H14">
        <v>72</v>
      </c>
      <c r="I14">
        <v>0.36</v>
      </c>
      <c r="J14">
        <v>0.03</v>
      </c>
      <c r="K14">
        <v>24.26</v>
      </c>
      <c r="L14">
        <v>2.63</v>
      </c>
      <c r="M14">
        <v>1.68</v>
      </c>
      <c r="N14">
        <v>0.7</v>
      </c>
      <c r="O14" t="s">
        <v>71</v>
      </c>
      <c r="P14" t="s">
        <v>69</v>
      </c>
      <c r="Q14" t="s">
        <v>41</v>
      </c>
      <c r="R14" t="s">
        <v>34</v>
      </c>
      <c r="S14" t="s">
        <v>55</v>
      </c>
      <c r="T14" s="1">
        <v>39969</v>
      </c>
    </row>
    <row r="15" spans="1:20" x14ac:dyDescent="0.25">
      <c r="A15">
        <v>70</v>
      </c>
      <c r="B15">
        <v>40529</v>
      </c>
      <c r="C15" t="s">
        <v>20</v>
      </c>
      <c r="D15" t="s">
        <v>21</v>
      </c>
      <c r="E15" t="s">
        <v>72</v>
      </c>
      <c r="F15" t="s">
        <v>73</v>
      </c>
      <c r="G15">
        <v>48</v>
      </c>
      <c r="H15">
        <v>160.04</v>
      </c>
      <c r="I15">
        <v>0.45</v>
      </c>
      <c r="J15">
        <v>0.03</v>
      </c>
      <c r="K15">
        <v>68.180000000000007</v>
      </c>
      <c r="L15">
        <v>3.38</v>
      </c>
      <c r="M15">
        <v>1.86</v>
      </c>
      <c r="N15">
        <v>2.58</v>
      </c>
      <c r="O15" t="s">
        <v>24</v>
      </c>
      <c r="P15" t="s">
        <v>74</v>
      </c>
      <c r="Q15" t="s">
        <v>75</v>
      </c>
      <c r="R15" t="s">
        <v>61</v>
      </c>
      <c r="S15" t="s">
        <v>55</v>
      </c>
      <c r="T15" s="1">
        <v>40534</v>
      </c>
    </row>
    <row r="16" spans="1:20" x14ac:dyDescent="0.25">
      <c r="A16">
        <v>70</v>
      </c>
      <c r="B16">
        <v>40529</v>
      </c>
      <c r="C16" t="s">
        <v>20</v>
      </c>
      <c r="D16" t="s">
        <v>37</v>
      </c>
      <c r="E16" t="s">
        <v>50</v>
      </c>
      <c r="F16" t="s">
        <v>76</v>
      </c>
      <c r="G16">
        <v>46</v>
      </c>
      <c r="H16">
        <v>14762.98</v>
      </c>
      <c r="I16">
        <v>0.39</v>
      </c>
      <c r="J16">
        <v>0.05</v>
      </c>
      <c r="K16">
        <v>5281.45</v>
      </c>
      <c r="L16">
        <v>337.69</v>
      </c>
      <c r="M16">
        <v>205.99</v>
      </c>
      <c r="N16">
        <v>5.99</v>
      </c>
      <c r="O16" t="s">
        <v>24</v>
      </c>
      <c r="P16" t="s">
        <v>74</v>
      </c>
      <c r="Q16" t="s">
        <v>75</v>
      </c>
      <c r="R16" t="s">
        <v>61</v>
      </c>
      <c r="S16" t="s">
        <v>57</v>
      </c>
      <c r="T16" s="1">
        <v>40534</v>
      </c>
    </row>
    <row r="17" spans="1:20" x14ac:dyDescent="0.25">
      <c r="A17">
        <v>96</v>
      </c>
      <c r="B17">
        <v>39919</v>
      </c>
      <c r="C17" t="s">
        <v>36</v>
      </c>
      <c r="D17" t="s">
        <v>37</v>
      </c>
      <c r="E17" t="s">
        <v>50</v>
      </c>
      <c r="F17" t="s">
        <v>77</v>
      </c>
      <c r="G17">
        <v>37</v>
      </c>
      <c r="H17">
        <v>7452.56</v>
      </c>
      <c r="I17">
        <v>0.38</v>
      </c>
      <c r="J17">
        <v>0.01</v>
      </c>
      <c r="K17">
        <v>2781.94</v>
      </c>
      <c r="L17">
        <v>203.21</v>
      </c>
      <c r="M17">
        <v>125.99</v>
      </c>
      <c r="N17">
        <v>8.99</v>
      </c>
      <c r="O17" t="s">
        <v>24</v>
      </c>
      <c r="P17" t="s">
        <v>78</v>
      </c>
      <c r="Q17" t="s">
        <v>41</v>
      </c>
      <c r="R17" t="s">
        <v>61</v>
      </c>
      <c r="S17" t="s">
        <v>57</v>
      </c>
      <c r="T17" s="1">
        <v>39921</v>
      </c>
    </row>
    <row r="18" spans="1:20" x14ac:dyDescent="0.25">
      <c r="A18">
        <v>97</v>
      </c>
      <c r="B18">
        <v>40206</v>
      </c>
      <c r="C18" t="s">
        <v>79</v>
      </c>
      <c r="D18" t="s">
        <v>21</v>
      </c>
      <c r="E18" t="s">
        <v>80</v>
      </c>
      <c r="F18" t="s">
        <v>81</v>
      </c>
      <c r="G18">
        <v>26</v>
      </c>
      <c r="H18">
        <v>128.37</v>
      </c>
      <c r="I18">
        <v>0.43</v>
      </c>
      <c r="J18">
        <v>0.03</v>
      </c>
      <c r="K18">
        <v>52.73</v>
      </c>
      <c r="L18">
        <v>5.07</v>
      </c>
      <c r="M18">
        <v>2.89</v>
      </c>
      <c r="N18">
        <v>0.5</v>
      </c>
      <c r="O18" t="s">
        <v>24</v>
      </c>
      <c r="P18" t="s">
        <v>82</v>
      </c>
      <c r="Q18" t="s">
        <v>83</v>
      </c>
      <c r="R18" t="s">
        <v>67</v>
      </c>
      <c r="S18" t="s">
        <v>57</v>
      </c>
      <c r="T18" s="1">
        <v>40207</v>
      </c>
    </row>
    <row r="19" spans="1:20" x14ac:dyDescent="0.25">
      <c r="A19">
        <v>129</v>
      </c>
      <c r="B19">
        <v>41231</v>
      </c>
      <c r="C19" t="s">
        <v>20</v>
      </c>
      <c r="D19" t="s">
        <v>21</v>
      </c>
      <c r="E19" t="s">
        <v>84</v>
      </c>
      <c r="F19" t="s">
        <v>85</v>
      </c>
      <c r="G19">
        <v>4</v>
      </c>
      <c r="H19">
        <v>45.63</v>
      </c>
      <c r="I19">
        <v>0.37</v>
      </c>
      <c r="J19">
        <v>0.09</v>
      </c>
      <c r="K19">
        <v>11.52</v>
      </c>
      <c r="L19">
        <v>10.29</v>
      </c>
      <c r="M19">
        <v>6.48</v>
      </c>
      <c r="N19">
        <v>8.19</v>
      </c>
      <c r="O19" t="s">
        <v>24</v>
      </c>
      <c r="P19" t="s">
        <v>86</v>
      </c>
      <c r="Q19" t="s">
        <v>64</v>
      </c>
      <c r="R19" t="s">
        <v>34</v>
      </c>
      <c r="S19" t="s">
        <v>57</v>
      </c>
      <c r="T19" s="1">
        <v>41240</v>
      </c>
    </row>
    <row r="20" spans="1:20" x14ac:dyDescent="0.25">
      <c r="A20">
        <v>130</v>
      </c>
      <c r="B20">
        <v>41036</v>
      </c>
      <c r="C20" t="s">
        <v>36</v>
      </c>
      <c r="D20" t="s">
        <v>37</v>
      </c>
      <c r="E20" t="s">
        <v>87</v>
      </c>
      <c r="F20" t="s">
        <v>88</v>
      </c>
      <c r="G20">
        <v>3</v>
      </c>
      <c r="H20">
        <v>892.14</v>
      </c>
      <c r="I20">
        <v>0.51</v>
      </c>
      <c r="J20">
        <v>0.05</v>
      </c>
      <c r="K20">
        <v>425.21</v>
      </c>
      <c r="L20">
        <v>308.12</v>
      </c>
      <c r="M20">
        <v>150.97999999999999</v>
      </c>
      <c r="N20">
        <v>13.99</v>
      </c>
      <c r="O20" t="s">
        <v>71</v>
      </c>
      <c r="P20" t="s">
        <v>89</v>
      </c>
      <c r="Q20" t="s">
        <v>41</v>
      </c>
      <c r="R20" t="s">
        <v>34</v>
      </c>
      <c r="S20" t="s">
        <v>45</v>
      </c>
      <c r="T20" s="1">
        <v>41038</v>
      </c>
    </row>
    <row r="21" spans="1:20" x14ac:dyDescent="0.25">
      <c r="A21">
        <v>130</v>
      </c>
      <c r="B21">
        <v>41036</v>
      </c>
      <c r="C21" t="s">
        <v>36</v>
      </c>
      <c r="D21" t="s">
        <v>21</v>
      </c>
      <c r="E21" t="s">
        <v>84</v>
      </c>
      <c r="F21" t="s">
        <v>90</v>
      </c>
      <c r="G21">
        <v>29</v>
      </c>
      <c r="H21">
        <v>892.85</v>
      </c>
      <c r="I21">
        <v>0.39</v>
      </c>
      <c r="J21">
        <v>0.02</v>
      </c>
      <c r="K21">
        <v>333.69</v>
      </c>
      <c r="L21">
        <v>31.1</v>
      </c>
      <c r="M21">
        <v>18.97</v>
      </c>
      <c r="N21">
        <v>9.0299999999999994</v>
      </c>
      <c r="O21" t="s">
        <v>24</v>
      </c>
      <c r="P21" t="s">
        <v>89</v>
      </c>
      <c r="Q21" t="s">
        <v>41</v>
      </c>
      <c r="R21" t="s">
        <v>34</v>
      </c>
      <c r="S21" t="s">
        <v>57</v>
      </c>
      <c r="T21" s="1">
        <v>41037</v>
      </c>
    </row>
    <row r="22" spans="1:20" x14ac:dyDescent="0.25">
      <c r="A22">
        <v>130</v>
      </c>
      <c r="B22">
        <v>41036</v>
      </c>
      <c r="C22" t="s">
        <v>36</v>
      </c>
      <c r="D22" t="s">
        <v>21</v>
      </c>
      <c r="E22" t="s">
        <v>22</v>
      </c>
      <c r="F22" t="s">
        <v>91</v>
      </c>
      <c r="G22">
        <v>23</v>
      </c>
      <c r="H22">
        <v>335.86</v>
      </c>
      <c r="I22">
        <v>0.35</v>
      </c>
      <c r="J22">
        <v>0.05</v>
      </c>
      <c r="K22">
        <v>103.08</v>
      </c>
      <c r="L22">
        <v>14.94</v>
      </c>
      <c r="M22">
        <v>9.7100000000000009</v>
      </c>
      <c r="N22">
        <v>9.4499999999999993</v>
      </c>
      <c r="O22" t="s">
        <v>24</v>
      </c>
      <c r="P22" t="s">
        <v>89</v>
      </c>
      <c r="Q22" t="s">
        <v>41</v>
      </c>
      <c r="R22" t="s">
        <v>34</v>
      </c>
      <c r="S22" t="s">
        <v>57</v>
      </c>
      <c r="T22" s="1">
        <v>41039</v>
      </c>
    </row>
    <row r="23" spans="1:20" x14ac:dyDescent="0.25">
      <c r="A23">
        <v>132</v>
      </c>
      <c r="B23">
        <v>40339</v>
      </c>
      <c r="C23" t="s">
        <v>79</v>
      </c>
      <c r="D23" t="s">
        <v>42</v>
      </c>
      <c r="E23" t="s">
        <v>92</v>
      </c>
      <c r="F23" t="s">
        <v>93</v>
      </c>
      <c r="G23">
        <v>30</v>
      </c>
      <c r="H23">
        <v>6603.74</v>
      </c>
      <c r="I23">
        <v>0.43</v>
      </c>
      <c r="J23">
        <v>0.05</v>
      </c>
      <c r="K23">
        <v>2619.6</v>
      </c>
      <c r="L23">
        <v>229.79</v>
      </c>
      <c r="M23">
        <v>130.97999999999999</v>
      </c>
      <c r="N23">
        <v>54.74</v>
      </c>
      <c r="O23" t="s">
        <v>48</v>
      </c>
      <c r="P23" t="s">
        <v>94</v>
      </c>
      <c r="Q23" t="s">
        <v>95</v>
      </c>
      <c r="R23" t="s">
        <v>67</v>
      </c>
      <c r="S23" t="s">
        <v>49</v>
      </c>
      <c r="T23" s="1">
        <v>40342</v>
      </c>
    </row>
    <row r="24" spans="1:20" x14ac:dyDescent="0.25">
      <c r="A24">
        <v>132</v>
      </c>
      <c r="B24">
        <v>40339</v>
      </c>
      <c r="C24" t="s">
        <v>79</v>
      </c>
      <c r="D24" t="s">
        <v>37</v>
      </c>
      <c r="E24" t="s">
        <v>50</v>
      </c>
      <c r="F24" t="s">
        <v>51</v>
      </c>
      <c r="G24">
        <v>27</v>
      </c>
      <c r="H24">
        <v>470.05</v>
      </c>
      <c r="I24">
        <v>0.55000000000000004</v>
      </c>
      <c r="J24">
        <v>0.03</v>
      </c>
      <c r="K24">
        <v>249.29</v>
      </c>
      <c r="L24">
        <v>17.760000000000002</v>
      </c>
      <c r="M24">
        <v>7.99</v>
      </c>
      <c r="N24">
        <v>5.03</v>
      </c>
      <c r="O24" t="s">
        <v>24</v>
      </c>
      <c r="P24" t="s">
        <v>94</v>
      </c>
      <c r="Q24" t="s">
        <v>75</v>
      </c>
      <c r="R24" t="s">
        <v>67</v>
      </c>
      <c r="S24" t="s">
        <v>45</v>
      </c>
      <c r="T24" s="1">
        <v>40340</v>
      </c>
    </row>
    <row r="25" spans="1:20" x14ac:dyDescent="0.25">
      <c r="A25">
        <v>134</v>
      </c>
      <c r="B25">
        <v>41029</v>
      </c>
      <c r="C25" t="s">
        <v>29</v>
      </c>
      <c r="D25" t="s">
        <v>21</v>
      </c>
      <c r="E25" t="s">
        <v>22</v>
      </c>
      <c r="F25" t="s">
        <v>96</v>
      </c>
      <c r="G25">
        <v>11</v>
      </c>
      <c r="H25">
        <v>1694.26</v>
      </c>
      <c r="I25">
        <v>0.37</v>
      </c>
      <c r="J25">
        <v>0.01</v>
      </c>
      <c r="K25">
        <v>603.37</v>
      </c>
      <c r="L25">
        <v>152.37</v>
      </c>
      <c r="M25">
        <v>95.99</v>
      </c>
      <c r="N25">
        <v>35</v>
      </c>
      <c r="O25" t="s">
        <v>24</v>
      </c>
      <c r="P25" t="s">
        <v>97</v>
      </c>
      <c r="Q25" t="s">
        <v>64</v>
      </c>
      <c r="R25" t="s">
        <v>61</v>
      </c>
      <c r="S25" t="s">
        <v>28</v>
      </c>
      <c r="T25" s="1">
        <v>41031</v>
      </c>
    </row>
    <row r="26" spans="1:20" x14ac:dyDescent="0.25">
      <c r="A26">
        <v>135</v>
      </c>
      <c r="B26">
        <v>40836</v>
      </c>
      <c r="C26" t="s">
        <v>29</v>
      </c>
      <c r="D26" t="s">
        <v>37</v>
      </c>
      <c r="E26" t="s">
        <v>38</v>
      </c>
      <c r="F26" t="s">
        <v>98</v>
      </c>
      <c r="G26">
        <v>25</v>
      </c>
      <c r="H26">
        <v>193.45</v>
      </c>
      <c r="I26">
        <v>0.4</v>
      </c>
      <c r="J26">
        <v>0.09</v>
      </c>
      <c r="K26">
        <v>64.33</v>
      </c>
      <c r="L26">
        <v>8.3000000000000007</v>
      </c>
      <c r="M26">
        <v>4.9800000000000004</v>
      </c>
      <c r="N26">
        <v>4.62</v>
      </c>
      <c r="O26" t="s">
        <v>24</v>
      </c>
      <c r="P26" t="s">
        <v>99</v>
      </c>
      <c r="Q26" t="s">
        <v>75</v>
      </c>
      <c r="R26" t="s">
        <v>67</v>
      </c>
      <c r="S26" t="s">
        <v>35</v>
      </c>
      <c r="T26" s="1">
        <v>40838</v>
      </c>
    </row>
    <row r="27" spans="1:20" x14ac:dyDescent="0.25">
      <c r="A27">
        <v>166</v>
      </c>
      <c r="B27">
        <v>40797</v>
      </c>
      <c r="C27" t="s">
        <v>36</v>
      </c>
      <c r="D27" t="s">
        <v>37</v>
      </c>
      <c r="E27" t="s">
        <v>50</v>
      </c>
      <c r="F27" t="s">
        <v>100</v>
      </c>
      <c r="G27">
        <v>10</v>
      </c>
      <c r="H27">
        <v>1019.46</v>
      </c>
      <c r="I27">
        <v>0.36</v>
      </c>
      <c r="J27">
        <v>0.02</v>
      </c>
      <c r="K27">
        <v>350.57</v>
      </c>
      <c r="L27">
        <v>103.11</v>
      </c>
      <c r="M27">
        <v>65.989999999999995</v>
      </c>
      <c r="N27">
        <v>8.99</v>
      </c>
      <c r="O27" t="s">
        <v>71</v>
      </c>
      <c r="P27" t="s">
        <v>101</v>
      </c>
      <c r="Q27" t="s">
        <v>41</v>
      </c>
      <c r="R27" t="s">
        <v>67</v>
      </c>
      <c r="S27" t="s">
        <v>57</v>
      </c>
      <c r="T27" s="1">
        <v>40799</v>
      </c>
    </row>
    <row r="28" spans="1:20" x14ac:dyDescent="0.25">
      <c r="A28">
        <v>193</v>
      </c>
      <c r="B28">
        <v>40397</v>
      </c>
      <c r="C28" t="s">
        <v>58</v>
      </c>
      <c r="D28" t="s">
        <v>21</v>
      </c>
      <c r="E28" t="s">
        <v>22</v>
      </c>
      <c r="F28" t="s">
        <v>102</v>
      </c>
      <c r="G28">
        <v>14</v>
      </c>
      <c r="H28">
        <v>279.12</v>
      </c>
      <c r="I28">
        <v>0.4</v>
      </c>
      <c r="J28">
        <v>0.06</v>
      </c>
      <c r="K28">
        <v>98.69</v>
      </c>
      <c r="L28">
        <v>20.73</v>
      </c>
      <c r="M28">
        <v>12.44</v>
      </c>
      <c r="N28">
        <v>6.27</v>
      </c>
      <c r="O28" t="s">
        <v>24</v>
      </c>
      <c r="P28" t="s">
        <v>103</v>
      </c>
      <c r="Q28" t="s">
        <v>75</v>
      </c>
      <c r="R28" t="s">
        <v>67</v>
      </c>
      <c r="S28" t="s">
        <v>45</v>
      </c>
      <c r="T28" s="1">
        <v>40399</v>
      </c>
    </row>
    <row r="29" spans="1:20" x14ac:dyDescent="0.25">
      <c r="A29">
        <v>194</v>
      </c>
      <c r="B29">
        <v>41003</v>
      </c>
      <c r="C29" t="s">
        <v>79</v>
      </c>
      <c r="D29" t="s">
        <v>42</v>
      </c>
      <c r="E29" t="s">
        <v>43</v>
      </c>
      <c r="F29" t="s">
        <v>104</v>
      </c>
      <c r="G29">
        <v>49</v>
      </c>
      <c r="H29">
        <v>581.28</v>
      </c>
      <c r="I29">
        <v>0.44</v>
      </c>
      <c r="J29">
        <v>0.1</v>
      </c>
      <c r="K29">
        <v>216.58</v>
      </c>
      <c r="L29">
        <v>13</v>
      </c>
      <c r="M29">
        <v>7.28</v>
      </c>
      <c r="N29">
        <v>7.98</v>
      </c>
      <c r="O29" t="s">
        <v>24</v>
      </c>
      <c r="P29" t="s">
        <v>105</v>
      </c>
      <c r="Q29" t="s">
        <v>33</v>
      </c>
      <c r="R29" t="s">
        <v>34</v>
      </c>
      <c r="S29" t="s">
        <v>55</v>
      </c>
      <c r="T29" s="1">
        <v>41005</v>
      </c>
    </row>
    <row r="30" spans="1:20" x14ac:dyDescent="0.25">
      <c r="A30">
        <v>194</v>
      </c>
      <c r="B30">
        <v>41003</v>
      </c>
      <c r="C30" t="s">
        <v>79</v>
      </c>
      <c r="D30" t="s">
        <v>21</v>
      </c>
      <c r="E30" t="s">
        <v>30</v>
      </c>
      <c r="F30" t="s">
        <v>106</v>
      </c>
      <c r="G30">
        <v>6</v>
      </c>
      <c r="H30">
        <v>31.57</v>
      </c>
      <c r="I30">
        <v>0.39</v>
      </c>
      <c r="J30">
        <v>0.04</v>
      </c>
      <c r="K30">
        <v>10.81</v>
      </c>
      <c r="L30">
        <v>5.15</v>
      </c>
      <c r="M30">
        <v>3.14</v>
      </c>
      <c r="N30">
        <v>1.92</v>
      </c>
      <c r="O30" t="s">
        <v>24</v>
      </c>
      <c r="P30" t="s">
        <v>105</v>
      </c>
      <c r="Q30" t="s">
        <v>33</v>
      </c>
      <c r="R30" t="s">
        <v>34</v>
      </c>
      <c r="S30" t="s">
        <v>55</v>
      </c>
      <c r="T30" s="1">
        <v>41005</v>
      </c>
    </row>
    <row r="31" spans="1:20" x14ac:dyDescent="0.25">
      <c r="A31">
        <v>195</v>
      </c>
      <c r="B31">
        <v>40539</v>
      </c>
      <c r="C31" t="s">
        <v>79</v>
      </c>
      <c r="D31" t="s">
        <v>21</v>
      </c>
      <c r="E31" t="s">
        <v>52</v>
      </c>
      <c r="F31" t="s">
        <v>107</v>
      </c>
      <c r="G31">
        <v>34</v>
      </c>
      <c r="H31">
        <v>2692.6</v>
      </c>
      <c r="I31">
        <v>0.55000000000000004</v>
      </c>
      <c r="J31">
        <v>0.03</v>
      </c>
      <c r="K31">
        <v>1436.01</v>
      </c>
      <c r="L31">
        <v>81.22</v>
      </c>
      <c r="M31">
        <v>36.549999999999997</v>
      </c>
      <c r="N31">
        <v>13.89</v>
      </c>
      <c r="O31" t="s">
        <v>24</v>
      </c>
      <c r="P31" t="s">
        <v>108</v>
      </c>
      <c r="Q31" t="s">
        <v>83</v>
      </c>
      <c r="R31" t="s">
        <v>61</v>
      </c>
      <c r="S31" t="s">
        <v>55</v>
      </c>
      <c r="T31" s="1">
        <v>40541</v>
      </c>
    </row>
    <row r="32" spans="1:20" x14ac:dyDescent="0.25">
      <c r="A32">
        <v>197</v>
      </c>
      <c r="B32">
        <v>40639</v>
      </c>
      <c r="C32" t="s">
        <v>36</v>
      </c>
      <c r="D32" t="s">
        <v>21</v>
      </c>
      <c r="E32" t="s">
        <v>30</v>
      </c>
      <c r="F32" t="s">
        <v>109</v>
      </c>
      <c r="G32">
        <v>23</v>
      </c>
      <c r="H32">
        <v>645.65</v>
      </c>
      <c r="I32">
        <v>0.54</v>
      </c>
      <c r="J32">
        <v>0.01</v>
      </c>
      <c r="K32">
        <v>343.97</v>
      </c>
      <c r="L32">
        <v>28.22</v>
      </c>
      <c r="M32">
        <v>12.98</v>
      </c>
      <c r="N32">
        <v>3.14</v>
      </c>
      <c r="O32" t="s">
        <v>24</v>
      </c>
      <c r="P32" t="s">
        <v>110</v>
      </c>
      <c r="Q32" t="s">
        <v>41</v>
      </c>
      <c r="R32" t="s">
        <v>61</v>
      </c>
      <c r="S32" t="s">
        <v>35</v>
      </c>
      <c r="T32" s="1">
        <v>40641</v>
      </c>
    </row>
    <row r="33" spans="1:20" x14ac:dyDescent="0.25">
      <c r="A33">
        <v>224</v>
      </c>
      <c r="B33">
        <v>39981</v>
      </c>
      <c r="C33" t="s">
        <v>29</v>
      </c>
      <c r="D33" t="s">
        <v>42</v>
      </c>
      <c r="E33" t="s">
        <v>43</v>
      </c>
      <c r="F33" t="s">
        <v>111</v>
      </c>
      <c r="G33">
        <v>25</v>
      </c>
      <c r="H33">
        <v>362.43</v>
      </c>
      <c r="I33">
        <v>0.53</v>
      </c>
      <c r="J33">
        <v>0.09</v>
      </c>
      <c r="K33">
        <v>172.72</v>
      </c>
      <c r="L33">
        <v>15.7</v>
      </c>
      <c r="M33">
        <v>7.38</v>
      </c>
      <c r="N33">
        <v>5.21</v>
      </c>
      <c r="O33" t="s">
        <v>24</v>
      </c>
      <c r="P33" t="s">
        <v>112</v>
      </c>
      <c r="Q33" t="s">
        <v>83</v>
      </c>
      <c r="R33" t="s">
        <v>34</v>
      </c>
      <c r="S33" t="s">
        <v>57</v>
      </c>
      <c r="T33" s="1">
        <v>39982</v>
      </c>
    </row>
    <row r="34" spans="1:20" x14ac:dyDescent="0.25">
      <c r="A34">
        <v>224</v>
      </c>
      <c r="B34">
        <v>39981</v>
      </c>
      <c r="C34" t="s">
        <v>29</v>
      </c>
      <c r="D34" t="s">
        <v>21</v>
      </c>
      <c r="E34" t="s">
        <v>84</v>
      </c>
      <c r="F34" t="s">
        <v>113</v>
      </c>
      <c r="G34">
        <v>44</v>
      </c>
      <c r="H34">
        <v>412.56</v>
      </c>
      <c r="I34">
        <v>0.38</v>
      </c>
      <c r="J34">
        <v>0.04</v>
      </c>
      <c r="K34">
        <v>144.29</v>
      </c>
      <c r="L34">
        <v>9.65</v>
      </c>
      <c r="M34">
        <v>5.98</v>
      </c>
      <c r="N34">
        <v>5.15</v>
      </c>
      <c r="O34" t="s">
        <v>24</v>
      </c>
      <c r="P34" t="s">
        <v>112</v>
      </c>
      <c r="Q34" t="s">
        <v>83</v>
      </c>
      <c r="R34" t="s">
        <v>34</v>
      </c>
      <c r="S34" t="s">
        <v>57</v>
      </c>
      <c r="T34" s="1">
        <v>39982</v>
      </c>
    </row>
    <row r="35" spans="1:20" x14ac:dyDescent="0.25">
      <c r="A35">
        <v>224</v>
      </c>
      <c r="B35">
        <v>39981</v>
      </c>
      <c r="C35" t="s">
        <v>29</v>
      </c>
      <c r="D35" t="s">
        <v>21</v>
      </c>
      <c r="E35" t="s">
        <v>22</v>
      </c>
      <c r="F35" t="s">
        <v>114</v>
      </c>
      <c r="G35">
        <v>33</v>
      </c>
      <c r="H35">
        <v>932.39</v>
      </c>
      <c r="I35">
        <v>0.47</v>
      </c>
      <c r="J35">
        <v>0.04</v>
      </c>
      <c r="K35">
        <v>412.85</v>
      </c>
      <c r="L35">
        <v>29.09</v>
      </c>
      <c r="M35">
        <v>15.42</v>
      </c>
      <c r="N35">
        <v>10.68</v>
      </c>
      <c r="O35" t="s">
        <v>24</v>
      </c>
      <c r="P35" t="s">
        <v>112</v>
      </c>
      <c r="Q35" t="s">
        <v>83</v>
      </c>
      <c r="R35" t="s">
        <v>34</v>
      </c>
      <c r="S35" t="s">
        <v>57</v>
      </c>
      <c r="T35" s="1">
        <v>39982</v>
      </c>
    </row>
    <row r="36" spans="1:20" x14ac:dyDescent="0.25">
      <c r="A36">
        <v>225</v>
      </c>
      <c r="B36">
        <v>40687</v>
      </c>
      <c r="C36" t="s">
        <v>58</v>
      </c>
      <c r="D36" t="s">
        <v>21</v>
      </c>
      <c r="E36" t="s">
        <v>52</v>
      </c>
      <c r="F36" t="s">
        <v>115</v>
      </c>
      <c r="G36">
        <v>24</v>
      </c>
      <c r="H36">
        <v>280.44</v>
      </c>
      <c r="I36">
        <v>0.55000000000000004</v>
      </c>
      <c r="J36">
        <v>0.06</v>
      </c>
      <c r="K36">
        <v>145.82</v>
      </c>
      <c r="L36">
        <v>12.4</v>
      </c>
      <c r="M36">
        <v>5.58</v>
      </c>
      <c r="N36">
        <v>0.7</v>
      </c>
      <c r="O36" t="s">
        <v>24</v>
      </c>
      <c r="P36" t="s">
        <v>116</v>
      </c>
      <c r="Q36" t="s">
        <v>75</v>
      </c>
      <c r="R36" t="s">
        <v>61</v>
      </c>
      <c r="S36" t="s">
        <v>55</v>
      </c>
      <c r="T36" s="1">
        <v>40688</v>
      </c>
    </row>
    <row r="37" spans="1:20" x14ac:dyDescent="0.25">
      <c r="A37">
        <v>225</v>
      </c>
      <c r="B37">
        <v>40687</v>
      </c>
      <c r="C37" t="s">
        <v>58</v>
      </c>
      <c r="D37" t="s">
        <v>21</v>
      </c>
      <c r="E37" t="s">
        <v>52</v>
      </c>
      <c r="F37" t="s">
        <v>117</v>
      </c>
      <c r="G37">
        <v>1</v>
      </c>
      <c r="H37">
        <v>39.659999999999997</v>
      </c>
      <c r="I37">
        <v>0.47</v>
      </c>
      <c r="J37">
        <v>0.05</v>
      </c>
      <c r="K37">
        <v>15.72</v>
      </c>
      <c r="L37">
        <v>37.43</v>
      </c>
      <c r="M37">
        <v>19.84</v>
      </c>
      <c r="N37">
        <v>4.0999999999999996</v>
      </c>
      <c r="O37" t="s">
        <v>24</v>
      </c>
      <c r="P37" t="s">
        <v>116</v>
      </c>
      <c r="Q37" t="s">
        <v>75</v>
      </c>
      <c r="R37" t="s">
        <v>61</v>
      </c>
      <c r="S37" t="s">
        <v>55</v>
      </c>
      <c r="T37" s="1">
        <v>40689</v>
      </c>
    </row>
    <row r="38" spans="1:20" x14ac:dyDescent="0.25">
      <c r="A38">
        <v>229</v>
      </c>
      <c r="B38">
        <v>40540</v>
      </c>
      <c r="C38" t="s">
        <v>58</v>
      </c>
      <c r="D38" t="s">
        <v>42</v>
      </c>
      <c r="E38" t="s">
        <v>43</v>
      </c>
      <c r="F38" t="s">
        <v>118</v>
      </c>
      <c r="G38">
        <v>43</v>
      </c>
      <c r="H38">
        <v>811.2</v>
      </c>
      <c r="I38">
        <v>0.4</v>
      </c>
      <c r="J38">
        <v>0.11</v>
      </c>
      <c r="K38">
        <v>262.7</v>
      </c>
      <c r="L38">
        <v>21.07</v>
      </c>
      <c r="M38">
        <v>12.64</v>
      </c>
      <c r="N38">
        <v>4.9800000000000004</v>
      </c>
      <c r="O38" t="s">
        <v>24</v>
      </c>
      <c r="P38" t="s">
        <v>119</v>
      </c>
      <c r="Q38" t="s">
        <v>95</v>
      </c>
      <c r="R38" t="s">
        <v>67</v>
      </c>
      <c r="S38" t="s">
        <v>35</v>
      </c>
      <c r="T38" s="1">
        <v>40542</v>
      </c>
    </row>
    <row r="39" spans="1:20" x14ac:dyDescent="0.25">
      <c r="A39">
        <v>229</v>
      </c>
      <c r="B39">
        <v>40540</v>
      </c>
      <c r="C39" t="s">
        <v>58</v>
      </c>
      <c r="D39" t="s">
        <v>21</v>
      </c>
      <c r="E39" t="s">
        <v>120</v>
      </c>
      <c r="F39" t="s">
        <v>121</v>
      </c>
      <c r="G39">
        <v>24</v>
      </c>
      <c r="H39">
        <v>1287.1500000000001</v>
      </c>
      <c r="I39">
        <v>0.54</v>
      </c>
      <c r="J39">
        <v>0.02</v>
      </c>
      <c r="K39">
        <v>676.09</v>
      </c>
      <c r="L39">
        <v>54.17</v>
      </c>
      <c r="M39">
        <v>24.92</v>
      </c>
      <c r="N39">
        <v>12.98</v>
      </c>
      <c r="O39" t="s">
        <v>24</v>
      </c>
      <c r="P39" t="s">
        <v>122</v>
      </c>
      <c r="Q39" t="s">
        <v>41</v>
      </c>
      <c r="R39" t="s">
        <v>67</v>
      </c>
      <c r="S39" t="s">
        <v>57</v>
      </c>
      <c r="T39" s="1">
        <v>40541</v>
      </c>
    </row>
    <row r="40" spans="1:20" x14ac:dyDescent="0.25">
      <c r="A40">
        <v>230</v>
      </c>
      <c r="B40">
        <v>40477</v>
      </c>
      <c r="C40" t="s">
        <v>58</v>
      </c>
      <c r="D40" t="s">
        <v>21</v>
      </c>
      <c r="E40" t="s">
        <v>52</v>
      </c>
      <c r="F40" t="s">
        <v>123</v>
      </c>
      <c r="G40">
        <v>47</v>
      </c>
      <c r="H40">
        <v>3675.1</v>
      </c>
      <c r="I40">
        <v>0.47</v>
      </c>
      <c r="J40">
        <v>0.06</v>
      </c>
      <c r="K40">
        <v>1599.05</v>
      </c>
      <c r="L40">
        <v>82.98</v>
      </c>
      <c r="M40">
        <v>43.98</v>
      </c>
      <c r="N40">
        <v>8.99</v>
      </c>
      <c r="O40" t="s">
        <v>24</v>
      </c>
      <c r="P40" t="s">
        <v>124</v>
      </c>
      <c r="Q40" t="s">
        <v>64</v>
      </c>
      <c r="R40" t="s">
        <v>34</v>
      </c>
      <c r="S40" t="s">
        <v>35</v>
      </c>
      <c r="T40" s="1">
        <v>40479</v>
      </c>
    </row>
    <row r="41" spans="1:20" x14ac:dyDescent="0.25">
      <c r="A41">
        <v>230</v>
      </c>
      <c r="B41">
        <v>40477</v>
      </c>
      <c r="C41" t="s">
        <v>58</v>
      </c>
      <c r="D41" t="s">
        <v>37</v>
      </c>
      <c r="E41" t="s">
        <v>50</v>
      </c>
      <c r="F41" t="s">
        <v>125</v>
      </c>
      <c r="G41">
        <v>11</v>
      </c>
      <c r="H41">
        <v>2613.5500000000002</v>
      </c>
      <c r="I41">
        <v>0.5</v>
      </c>
      <c r="J41">
        <v>0.06</v>
      </c>
      <c r="K41">
        <v>1219.58</v>
      </c>
      <c r="L41">
        <v>251.98</v>
      </c>
      <c r="M41">
        <v>125.99</v>
      </c>
      <c r="N41">
        <v>8.08</v>
      </c>
      <c r="O41" t="s">
        <v>24</v>
      </c>
      <c r="P41" t="s">
        <v>124</v>
      </c>
      <c r="Q41" t="s">
        <v>64</v>
      </c>
      <c r="R41" t="s">
        <v>34</v>
      </c>
      <c r="S41" t="s">
        <v>57</v>
      </c>
      <c r="T41" s="1">
        <v>40479</v>
      </c>
    </row>
    <row r="42" spans="1:20" x14ac:dyDescent="0.25">
      <c r="A42">
        <v>231</v>
      </c>
      <c r="B42">
        <v>40084</v>
      </c>
      <c r="C42" t="s">
        <v>36</v>
      </c>
      <c r="D42" t="s">
        <v>21</v>
      </c>
      <c r="E42" t="s">
        <v>126</v>
      </c>
      <c r="F42" t="s">
        <v>127</v>
      </c>
      <c r="G42">
        <v>2</v>
      </c>
      <c r="H42">
        <v>1472.99</v>
      </c>
      <c r="I42">
        <v>0.53</v>
      </c>
      <c r="J42">
        <v>0.06</v>
      </c>
      <c r="K42">
        <v>726.5</v>
      </c>
      <c r="L42">
        <v>772.87</v>
      </c>
      <c r="M42">
        <v>363.25</v>
      </c>
      <c r="N42">
        <v>19.989999999999998</v>
      </c>
      <c r="O42" t="s">
        <v>24</v>
      </c>
      <c r="P42" t="s">
        <v>128</v>
      </c>
      <c r="Q42" t="s">
        <v>41</v>
      </c>
      <c r="R42" t="s">
        <v>27</v>
      </c>
      <c r="S42" t="s">
        <v>57</v>
      </c>
      <c r="T42" s="1">
        <v>40086</v>
      </c>
    </row>
    <row r="43" spans="1:20" x14ac:dyDescent="0.25">
      <c r="A43">
        <v>258</v>
      </c>
      <c r="B43">
        <v>40540</v>
      </c>
      <c r="C43" t="s">
        <v>58</v>
      </c>
      <c r="D43" t="s">
        <v>21</v>
      </c>
      <c r="E43" t="s">
        <v>84</v>
      </c>
      <c r="F43" t="s">
        <v>129</v>
      </c>
      <c r="G43">
        <v>21</v>
      </c>
      <c r="H43">
        <v>231.82</v>
      </c>
      <c r="I43">
        <v>0.39</v>
      </c>
      <c r="J43">
        <v>0</v>
      </c>
      <c r="K43">
        <v>87</v>
      </c>
      <c r="L43">
        <v>10.62</v>
      </c>
      <c r="M43">
        <v>6.48</v>
      </c>
      <c r="N43">
        <v>8.74</v>
      </c>
      <c r="O43" t="s">
        <v>24</v>
      </c>
      <c r="P43" t="s">
        <v>130</v>
      </c>
      <c r="Q43" t="s">
        <v>95</v>
      </c>
      <c r="R43" t="s">
        <v>61</v>
      </c>
      <c r="S43" t="s">
        <v>57</v>
      </c>
      <c r="T43" s="1">
        <v>40542</v>
      </c>
    </row>
    <row r="44" spans="1:20" x14ac:dyDescent="0.25">
      <c r="A44">
        <v>258</v>
      </c>
      <c r="B44">
        <v>40540</v>
      </c>
      <c r="C44" t="s">
        <v>58</v>
      </c>
      <c r="D44" t="s">
        <v>21</v>
      </c>
      <c r="E44" t="s">
        <v>22</v>
      </c>
      <c r="F44" t="s">
        <v>131</v>
      </c>
      <c r="G44">
        <v>7</v>
      </c>
      <c r="H44">
        <v>310.68</v>
      </c>
      <c r="I44">
        <v>0.43</v>
      </c>
      <c r="J44">
        <v>0</v>
      </c>
      <c r="K44">
        <v>110.79</v>
      </c>
      <c r="L44">
        <v>36.81</v>
      </c>
      <c r="M44">
        <v>20.98</v>
      </c>
      <c r="N44">
        <v>53.03</v>
      </c>
      <c r="O44" t="s">
        <v>48</v>
      </c>
      <c r="P44" t="s">
        <v>130</v>
      </c>
      <c r="Q44" t="s">
        <v>95</v>
      </c>
      <c r="R44" t="s">
        <v>61</v>
      </c>
      <c r="S44" t="s">
        <v>132</v>
      </c>
      <c r="T44" s="1">
        <v>40541</v>
      </c>
    </row>
    <row r="45" spans="1:20" x14ac:dyDescent="0.25">
      <c r="A45">
        <v>258</v>
      </c>
      <c r="B45">
        <v>40540</v>
      </c>
      <c r="C45" t="s">
        <v>58</v>
      </c>
      <c r="D45" t="s">
        <v>21</v>
      </c>
      <c r="E45" t="s">
        <v>120</v>
      </c>
      <c r="F45" t="s">
        <v>133</v>
      </c>
      <c r="G45">
        <v>33</v>
      </c>
      <c r="H45">
        <v>436.91</v>
      </c>
      <c r="I45">
        <v>0.51</v>
      </c>
      <c r="J45">
        <v>0.02</v>
      </c>
      <c r="K45">
        <v>215.82</v>
      </c>
      <c r="L45">
        <v>13.35</v>
      </c>
      <c r="M45">
        <v>6.54</v>
      </c>
      <c r="N45">
        <v>5.27</v>
      </c>
      <c r="O45" t="s">
        <v>24</v>
      </c>
      <c r="P45" t="s">
        <v>130</v>
      </c>
      <c r="Q45" t="s">
        <v>75</v>
      </c>
      <c r="R45" t="s">
        <v>61</v>
      </c>
      <c r="S45" t="s">
        <v>57</v>
      </c>
      <c r="T45" s="1">
        <v>40542</v>
      </c>
    </row>
    <row r="46" spans="1:20" x14ac:dyDescent="0.25">
      <c r="A46">
        <v>261</v>
      </c>
      <c r="B46">
        <v>40357</v>
      </c>
      <c r="C46" t="s">
        <v>79</v>
      </c>
      <c r="D46" t="s">
        <v>37</v>
      </c>
      <c r="E46" t="s">
        <v>50</v>
      </c>
      <c r="F46" t="s">
        <v>76</v>
      </c>
      <c r="G46">
        <v>47</v>
      </c>
      <c r="H46">
        <v>12727.14</v>
      </c>
      <c r="I46">
        <v>0.5</v>
      </c>
      <c r="J46">
        <v>0.04</v>
      </c>
      <c r="K46">
        <v>6096.41</v>
      </c>
      <c r="L46">
        <v>281.98</v>
      </c>
      <c r="M46">
        <v>140.99</v>
      </c>
      <c r="N46">
        <v>4.2</v>
      </c>
      <c r="O46" t="s">
        <v>24</v>
      </c>
      <c r="P46" t="s">
        <v>134</v>
      </c>
      <c r="Q46" t="s">
        <v>33</v>
      </c>
      <c r="R46" t="s">
        <v>27</v>
      </c>
      <c r="S46" t="s">
        <v>57</v>
      </c>
      <c r="T46" s="1">
        <v>40358</v>
      </c>
    </row>
    <row r="47" spans="1:20" x14ac:dyDescent="0.25">
      <c r="A47">
        <v>263</v>
      </c>
      <c r="B47">
        <v>39949</v>
      </c>
      <c r="C47" t="s">
        <v>36</v>
      </c>
      <c r="D47" t="s">
        <v>21</v>
      </c>
      <c r="E47" t="s">
        <v>120</v>
      </c>
      <c r="F47" t="s">
        <v>135</v>
      </c>
      <c r="G47">
        <v>25</v>
      </c>
      <c r="H47">
        <v>205.93</v>
      </c>
      <c r="I47">
        <v>0.38</v>
      </c>
      <c r="J47">
        <v>0.09</v>
      </c>
      <c r="K47">
        <v>63.15</v>
      </c>
      <c r="L47">
        <v>8.7100000000000009</v>
      </c>
      <c r="M47">
        <v>5.4</v>
      </c>
      <c r="N47">
        <v>7.78</v>
      </c>
      <c r="O47" t="s">
        <v>24</v>
      </c>
      <c r="P47" t="s">
        <v>136</v>
      </c>
      <c r="Q47" t="s">
        <v>83</v>
      </c>
      <c r="R47" t="s">
        <v>34</v>
      </c>
      <c r="S47" t="s">
        <v>57</v>
      </c>
      <c r="T47" s="1">
        <v>39950</v>
      </c>
    </row>
    <row r="48" spans="1:20" x14ac:dyDescent="0.25">
      <c r="A48">
        <v>290</v>
      </c>
      <c r="B48">
        <v>39818</v>
      </c>
      <c r="C48" t="s">
        <v>29</v>
      </c>
      <c r="D48" t="s">
        <v>21</v>
      </c>
      <c r="E48" t="s">
        <v>84</v>
      </c>
      <c r="F48" t="s">
        <v>137</v>
      </c>
      <c r="G48">
        <v>24</v>
      </c>
      <c r="H48">
        <v>322.54000000000002</v>
      </c>
      <c r="I48">
        <v>0.45</v>
      </c>
      <c r="J48">
        <v>0.05</v>
      </c>
      <c r="K48">
        <v>133.35</v>
      </c>
      <c r="L48">
        <v>13.89</v>
      </c>
      <c r="M48">
        <v>7.64</v>
      </c>
      <c r="N48">
        <v>5.83</v>
      </c>
      <c r="O48" t="s">
        <v>24</v>
      </c>
      <c r="P48" t="s">
        <v>138</v>
      </c>
      <c r="Q48" t="s">
        <v>75</v>
      </c>
      <c r="R48" t="s">
        <v>61</v>
      </c>
      <c r="S48" t="s">
        <v>55</v>
      </c>
      <c r="T48" s="1">
        <v>39819</v>
      </c>
    </row>
    <row r="49" spans="1:20" x14ac:dyDescent="0.25">
      <c r="A49">
        <v>292</v>
      </c>
      <c r="B49">
        <v>40920</v>
      </c>
      <c r="C49" t="s">
        <v>36</v>
      </c>
      <c r="D49" t="s">
        <v>21</v>
      </c>
      <c r="E49" t="s">
        <v>139</v>
      </c>
      <c r="F49" t="s">
        <v>140</v>
      </c>
      <c r="G49">
        <v>43</v>
      </c>
      <c r="H49">
        <v>700.75</v>
      </c>
      <c r="I49">
        <v>0.44</v>
      </c>
      <c r="J49">
        <v>0.08</v>
      </c>
      <c r="K49">
        <v>273.66000000000003</v>
      </c>
      <c r="L49">
        <v>17.68</v>
      </c>
      <c r="M49">
        <v>9.9</v>
      </c>
      <c r="N49">
        <v>1.39</v>
      </c>
      <c r="O49" t="s">
        <v>24</v>
      </c>
      <c r="P49" t="s">
        <v>101</v>
      </c>
      <c r="Q49" t="s">
        <v>41</v>
      </c>
      <c r="R49" t="s">
        <v>67</v>
      </c>
      <c r="S49" t="s">
        <v>57</v>
      </c>
      <c r="T49" s="1">
        <v>40921</v>
      </c>
    </row>
    <row r="50" spans="1:20" x14ac:dyDescent="0.25">
      <c r="A50">
        <v>293</v>
      </c>
      <c r="B50">
        <v>41183</v>
      </c>
      <c r="C50" t="s">
        <v>36</v>
      </c>
      <c r="D50" t="s">
        <v>21</v>
      </c>
      <c r="E50" t="s">
        <v>126</v>
      </c>
      <c r="F50" t="s">
        <v>141</v>
      </c>
      <c r="G50">
        <v>49</v>
      </c>
      <c r="H50">
        <v>14889.66</v>
      </c>
      <c r="I50">
        <v>0.36</v>
      </c>
      <c r="J50">
        <v>7.0000000000000007E-2</v>
      </c>
      <c r="K50">
        <v>4621.8</v>
      </c>
      <c r="L50">
        <v>325.25</v>
      </c>
      <c r="M50">
        <v>208.16</v>
      </c>
      <c r="N50">
        <v>68.02</v>
      </c>
      <c r="O50" t="s">
        <v>48</v>
      </c>
      <c r="P50" t="s">
        <v>142</v>
      </c>
      <c r="Q50" t="s">
        <v>26</v>
      </c>
      <c r="R50" t="s">
        <v>67</v>
      </c>
      <c r="S50" t="s">
        <v>132</v>
      </c>
      <c r="T50" s="1">
        <v>41184</v>
      </c>
    </row>
    <row r="51" spans="1:20" x14ac:dyDescent="0.25">
      <c r="A51">
        <v>293</v>
      </c>
      <c r="B51">
        <v>41183</v>
      </c>
      <c r="C51" t="s">
        <v>36</v>
      </c>
      <c r="D51" t="s">
        <v>21</v>
      </c>
      <c r="E51" t="s">
        <v>120</v>
      </c>
      <c r="F51" t="s">
        <v>143</v>
      </c>
      <c r="G51">
        <v>27</v>
      </c>
      <c r="H51">
        <v>360.35</v>
      </c>
      <c r="I51">
        <v>0.35</v>
      </c>
      <c r="J51">
        <v>0.01</v>
      </c>
      <c r="K51">
        <v>122.73</v>
      </c>
      <c r="L51">
        <v>13.37</v>
      </c>
      <c r="M51">
        <v>8.69</v>
      </c>
      <c r="N51">
        <v>2.99</v>
      </c>
      <c r="O51" t="s">
        <v>24</v>
      </c>
      <c r="P51" t="s">
        <v>142</v>
      </c>
      <c r="Q51" t="s">
        <v>26</v>
      </c>
      <c r="R51" t="s">
        <v>67</v>
      </c>
      <c r="S51" t="s">
        <v>57</v>
      </c>
      <c r="T51" s="1">
        <v>41185</v>
      </c>
    </row>
    <row r="52" spans="1:20" x14ac:dyDescent="0.25">
      <c r="A52">
        <v>294</v>
      </c>
      <c r="B52">
        <v>40374</v>
      </c>
      <c r="C52" t="s">
        <v>79</v>
      </c>
      <c r="D52" t="s">
        <v>21</v>
      </c>
      <c r="E52" t="s">
        <v>22</v>
      </c>
      <c r="F52" t="s">
        <v>144</v>
      </c>
      <c r="G52">
        <v>35</v>
      </c>
      <c r="H52">
        <v>9797.36</v>
      </c>
      <c r="I52">
        <v>0.35</v>
      </c>
      <c r="J52">
        <v>0.06</v>
      </c>
      <c r="K52">
        <v>3016.42</v>
      </c>
      <c r="L52">
        <v>297.18</v>
      </c>
      <c r="M52">
        <v>193.17</v>
      </c>
      <c r="N52">
        <v>19.989999999999998</v>
      </c>
      <c r="O52" t="s">
        <v>24</v>
      </c>
      <c r="P52" t="s">
        <v>145</v>
      </c>
      <c r="Q52" t="s">
        <v>33</v>
      </c>
      <c r="R52" t="s">
        <v>61</v>
      </c>
      <c r="S52" t="s">
        <v>57</v>
      </c>
      <c r="T52" s="1">
        <v>40375</v>
      </c>
    </row>
    <row r="53" spans="1:20" x14ac:dyDescent="0.25">
      <c r="A53">
        <v>322</v>
      </c>
      <c r="B53">
        <v>40986</v>
      </c>
      <c r="C53" t="s">
        <v>58</v>
      </c>
      <c r="D53" t="s">
        <v>37</v>
      </c>
      <c r="E53" t="s">
        <v>50</v>
      </c>
      <c r="F53" t="s">
        <v>146</v>
      </c>
      <c r="G53">
        <v>20</v>
      </c>
      <c r="H53">
        <v>6247.68</v>
      </c>
      <c r="I53">
        <v>0.54</v>
      </c>
      <c r="J53">
        <v>0.08</v>
      </c>
      <c r="K53">
        <v>3119.8</v>
      </c>
      <c r="L53">
        <v>339.11</v>
      </c>
      <c r="M53">
        <v>155.99</v>
      </c>
      <c r="N53">
        <v>8.08</v>
      </c>
      <c r="O53" t="s">
        <v>24</v>
      </c>
      <c r="P53" t="s">
        <v>147</v>
      </c>
      <c r="Q53" t="s">
        <v>33</v>
      </c>
      <c r="R53" t="s">
        <v>34</v>
      </c>
      <c r="S53" t="s">
        <v>57</v>
      </c>
      <c r="T53" s="1">
        <v>40988</v>
      </c>
    </row>
    <row r="54" spans="1:20" x14ac:dyDescent="0.25">
      <c r="A54">
        <v>322</v>
      </c>
      <c r="B54">
        <v>40986</v>
      </c>
      <c r="C54" t="s">
        <v>58</v>
      </c>
      <c r="D54" t="s">
        <v>21</v>
      </c>
      <c r="E54" t="s">
        <v>84</v>
      </c>
      <c r="F54" t="s">
        <v>148</v>
      </c>
      <c r="G54">
        <v>46</v>
      </c>
      <c r="H54">
        <v>457.17</v>
      </c>
      <c r="I54">
        <v>0.4</v>
      </c>
      <c r="J54">
        <v>0.1</v>
      </c>
      <c r="K54">
        <v>149.04</v>
      </c>
      <c r="L54">
        <v>10.8</v>
      </c>
      <c r="M54">
        <v>6.48</v>
      </c>
      <c r="N54">
        <v>10.050000000000001</v>
      </c>
      <c r="O54" t="s">
        <v>24</v>
      </c>
      <c r="P54" t="s">
        <v>147</v>
      </c>
      <c r="Q54" t="s">
        <v>33</v>
      </c>
      <c r="R54" t="s">
        <v>34</v>
      </c>
      <c r="S54" t="s">
        <v>57</v>
      </c>
      <c r="T54" s="1">
        <v>40988</v>
      </c>
    </row>
    <row r="55" spans="1:20" x14ac:dyDescent="0.25">
      <c r="A55">
        <v>323</v>
      </c>
      <c r="B55">
        <v>39897</v>
      </c>
      <c r="C55" t="s">
        <v>58</v>
      </c>
      <c r="D55" t="s">
        <v>21</v>
      </c>
      <c r="E55" t="s">
        <v>139</v>
      </c>
      <c r="F55" t="s">
        <v>149</v>
      </c>
      <c r="G55">
        <v>20</v>
      </c>
      <c r="H55">
        <v>212.69</v>
      </c>
      <c r="I55">
        <v>0.5</v>
      </c>
      <c r="J55">
        <v>7.0000000000000007E-2</v>
      </c>
      <c r="K55">
        <v>97.7</v>
      </c>
      <c r="L55">
        <v>11.36</v>
      </c>
      <c r="M55">
        <v>5.68</v>
      </c>
      <c r="N55">
        <v>1.39</v>
      </c>
      <c r="O55" t="s">
        <v>24</v>
      </c>
      <c r="P55" t="s">
        <v>150</v>
      </c>
      <c r="Q55" t="s">
        <v>83</v>
      </c>
      <c r="R55" t="s">
        <v>27</v>
      </c>
      <c r="S55" t="s">
        <v>57</v>
      </c>
      <c r="T55" s="1">
        <v>39899</v>
      </c>
    </row>
    <row r="56" spans="1:20" x14ac:dyDescent="0.25">
      <c r="A56">
        <v>323</v>
      </c>
      <c r="B56">
        <v>39897</v>
      </c>
      <c r="C56" t="s">
        <v>58</v>
      </c>
      <c r="D56" t="s">
        <v>21</v>
      </c>
      <c r="E56" t="s">
        <v>84</v>
      </c>
      <c r="F56" t="s">
        <v>151</v>
      </c>
      <c r="G56">
        <v>2</v>
      </c>
      <c r="H56">
        <v>78.63</v>
      </c>
      <c r="I56">
        <v>0.36</v>
      </c>
      <c r="J56">
        <v>0.06</v>
      </c>
      <c r="K56">
        <v>21.41</v>
      </c>
      <c r="L56">
        <v>35.69</v>
      </c>
      <c r="M56">
        <v>22.84</v>
      </c>
      <c r="N56">
        <v>11.54</v>
      </c>
      <c r="O56" t="s">
        <v>24</v>
      </c>
      <c r="P56" t="s">
        <v>150</v>
      </c>
      <c r="Q56" t="s">
        <v>83</v>
      </c>
      <c r="R56" t="s">
        <v>27</v>
      </c>
      <c r="S56" t="s">
        <v>57</v>
      </c>
      <c r="T56" s="1">
        <v>39899</v>
      </c>
    </row>
    <row r="57" spans="1:20" x14ac:dyDescent="0.25">
      <c r="A57">
        <v>324</v>
      </c>
      <c r="B57">
        <v>40987</v>
      </c>
      <c r="C57" t="s">
        <v>58</v>
      </c>
      <c r="D57" t="s">
        <v>37</v>
      </c>
      <c r="E57" t="s">
        <v>50</v>
      </c>
      <c r="F57" t="s">
        <v>152</v>
      </c>
      <c r="G57">
        <v>25</v>
      </c>
      <c r="H57">
        <v>8833.5</v>
      </c>
      <c r="I57">
        <v>0.5</v>
      </c>
      <c r="J57">
        <v>0.02</v>
      </c>
      <c r="K57">
        <v>4319.76</v>
      </c>
      <c r="L57">
        <v>359.98</v>
      </c>
      <c r="M57">
        <v>179.99</v>
      </c>
      <c r="N57">
        <v>13.99</v>
      </c>
      <c r="O57" t="s">
        <v>24</v>
      </c>
      <c r="P57" t="s">
        <v>153</v>
      </c>
      <c r="Q57" t="s">
        <v>41</v>
      </c>
      <c r="R57" t="s">
        <v>27</v>
      </c>
      <c r="S57" t="s">
        <v>45</v>
      </c>
      <c r="T57" s="1">
        <v>40989</v>
      </c>
    </row>
    <row r="58" spans="1:20" x14ac:dyDescent="0.25">
      <c r="A58">
        <v>325</v>
      </c>
      <c r="B58">
        <v>40467</v>
      </c>
      <c r="C58" t="s">
        <v>20</v>
      </c>
      <c r="D58" t="s">
        <v>37</v>
      </c>
      <c r="E58" t="s">
        <v>50</v>
      </c>
      <c r="F58" t="s">
        <v>76</v>
      </c>
      <c r="G58">
        <v>9</v>
      </c>
      <c r="H58">
        <v>1855.69</v>
      </c>
      <c r="I58">
        <v>0.47</v>
      </c>
      <c r="J58">
        <v>0.06</v>
      </c>
      <c r="K58">
        <v>807.55</v>
      </c>
      <c r="L58">
        <v>218.85</v>
      </c>
      <c r="M58">
        <v>115.99</v>
      </c>
      <c r="N58">
        <v>4.2300000000000004</v>
      </c>
      <c r="O58" t="s">
        <v>24</v>
      </c>
      <c r="P58" t="s">
        <v>82</v>
      </c>
      <c r="Q58" t="s">
        <v>95</v>
      </c>
      <c r="R58" t="s">
        <v>34</v>
      </c>
      <c r="S58" t="s">
        <v>57</v>
      </c>
      <c r="T58" s="1">
        <v>40471</v>
      </c>
    </row>
    <row r="59" spans="1:20" x14ac:dyDescent="0.25">
      <c r="A59">
        <v>326</v>
      </c>
      <c r="B59">
        <v>40697</v>
      </c>
      <c r="C59" t="s">
        <v>36</v>
      </c>
      <c r="D59" t="s">
        <v>21</v>
      </c>
      <c r="E59" t="s">
        <v>120</v>
      </c>
      <c r="F59" t="s">
        <v>154</v>
      </c>
      <c r="G59">
        <v>34</v>
      </c>
      <c r="H59">
        <v>351.5</v>
      </c>
      <c r="I59">
        <v>0.43</v>
      </c>
      <c r="J59">
        <v>0.03</v>
      </c>
      <c r="K59">
        <v>142.91999999999999</v>
      </c>
      <c r="L59">
        <v>10.51</v>
      </c>
      <c r="M59">
        <v>5.99</v>
      </c>
      <c r="N59">
        <v>4.92</v>
      </c>
      <c r="O59" t="s">
        <v>24</v>
      </c>
      <c r="P59" t="s">
        <v>155</v>
      </c>
      <c r="Q59" t="s">
        <v>75</v>
      </c>
      <c r="R59" t="s">
        <v>67</v>
      </c>
      <c r="S59" t="s">
        <v>57</v>
      </c>
      <c r="T59" s="1">
        <v>40698</v>
      </c>
    </row>
    <row r="60" spans="1:20" x14ac:dyDescent="0.25">
      <c r="A60">
        <v>326</v>
      </c>
      <c r="B60">
        <v>40697</v>
      </c>
      <c r="C60" t="s">
        <v>36</v>
      </c>
      <c r="D60" t="s">
        <v>21</v>
      </c>
      <c r="E60" t="s">
        <v>72</v>
      </c>
      <c r="F60" t="s">
        <v>156</v>
      </c>
      <c r="G60">
        <v>17</v>
      </c>
      <c r="H60">
        <v>157.19</v>
      </c>
      <c r="I60">
        <v>0.39</v>
      </c>
      <c r="J60">
        <v>0.05</v>
      </c>
      <c r="K60">
        <v>55.05</v>
      </c>
      <c r="L60">
        <v>9.52</v>
      </c>
      <c r="M60">
        <v>5.81</v>
      </c>
      <c r="N60">
        <v>3.37</v>
      </c>
      <c r="O60" t="s">
        <v>24</v>
      </c>
      <c r="P60" t="s">
        <v>155</v>
      </c>
      <c r="Q60" t="s">
        <v>75</v>
      </c>
      <c r="R60" t="s">
        <v>67</v>
      </c>
      <c r="S60" t="s">
        <v>55</v>
      </c>
      <c r="T60" s="1">
        <v>40698</v>
      </c>
    </row>
    <row r="61" spans="1:20" x14ac:dyDescent="0.25">
      <c r="A61">
        <v>353</v>
      </c>
      <c r="B61">
        <v>40542</v>
      </c>
      <c r="C61" t="s">
        <v>20</v>
      </c>
      <c r="D61" t="s">
        <v>21</v>
      </c>
      <c r="E61" t="s">
        <v>52</v>
      </c>
      <c r="F61" t="s">
        <v>157</v>
      </c>
      <c r="G61">
        <v>21</v>
      </c>
      <c r="H61">
        <v>83.69</v>
      </c>
      <c r="I61">
        <v>0.45</v>
      </c>
      <c r="J61">
        <v>0.02</v>
      </c>
      <c r="K61">
        <v>36.28</v>
      </c>
      <c r="L61">
        <v>4.0199999999999996</v>
      </c>
      <c r="M61">
        <v>2.21</v>
      </c>
      <c r="N61">
        <v>1</v>
      </c>
      <c r="O61" t="s">
        <v>24</v>
      </c>
      <c r="P61" t="s">
        <v>158</v>
      </c>
      <c r="Q61" t="s">
        <v>83</v>
      </c>
      <c r="R61" t="s">
        <v>61</v>
      </c>
      <c r="S61" t="s">
        <v>55</v>
      </c>
      <c r="T61" s="1">
        <v>40634</v>
      </c>
    </row>
    <row r="62" spans="1:20" x14ac:dyDescent="0.25">
      <c r="A62">
        <v>355</v>
      </c>
      <c r="B62">
        <v>39977</v>
      </c>
      <c r="C62" t="s">
        <v>20</v>
      </c>
      <c r="D62" t="s">
        <v>37</v>
      </c>
      <c r="E62" t="s">
        <v>50</v>
      </c>
      <c r="F62" t="s">
        <v>159</v>
      </c>
      <c r="G62">
        <v>16</v>
      </c>
      <c r="H62">
        <v>2414.7399999999998</v>
      </c>
      <c r="I62">
        <v>0.43</v>
      </c>
      <c r="J62">
        <v>0</v>
      </c>
      <c r="K62">
        <v>1037.9100000000001</v>
      </c>
      <c r="L62">
        <v>150.86000000000001</v>
      </c>
      <c r="M62">
        <v>85.99</v>
      </c>
      <c r="N62">
        <v>0.99</v>
      </c>
      <c r="O62" t="s">
        <v>24</v>
      </c>
      <c r="P62" t="s">
        <v>160</v>
      </c>
      <c r="Q62" t="s">
        <v>64</v>
      </c>
      <c r="R62" t="s">
        <v>27</v>
      </c>
      <c r="S62" t="s">
        <v>55</v>
      </c>
      <c r="T62" s="1">
        <v>39982</v>
      </c>
    </row>
    <row r="63" spans="1:20" x14ac:dyDescent="0.25">
      <c r="A63">
        <v>358</v>
      </c>
      <c r="B63">
        <v>40440</v>
      </c>
      <c r="C63" t="s">
        <v>36</v>
      </c>
      <c r="D63" t="s">
        <v>42</v>
      </c>
      <c r="E63" t="s">
        <v>92</v>
      </c>
      <c r="F63" t="s">
        <v>161</v>
      </c>
      <c r="G63">
        <v>33</v>
      </c>
      <c r="H63">
        <v>3018.41</v>
      </c>
      <c r="I63">
        <v>0.47</v>
      </c>
      <c r="J63">
        <v>0.02</v>
      </c>
      <c r="K63">
        <v>1361.16</v>
      </c>
      <c r="L63">
        <v>91.66</v>
      </c>
      <c r="M63">
        <v>48.58</v>
      </c>
      <c r="N63">
        <v>54.11</v>
      </c>
      <c r="O63" t="s">
        <v>48</v>
      </c>
      <c r="P63" t="s">
        <v>162</v>
      </c>
      <c r="Q63" t="s">
        <v>33</v>
      </c>
      <c r="R63" t="s">
        <v>34</v>
      </c>
      <c r="S63" t="s">
        <v>49</v>
      </c>
      <c r="T63" s="1">
        <v>40442</v>
      </c>
    </row>
    <row r="64" spans="1:20" x14ac:dyDescent="0.25">
      <c r="A64">
        <v>358</v>
      </c>
      <c r="B64">
        <v>40440</v>
      </c>
      <c r="C64" t="s">
        <v>36</v>
      </c>
      <c r="D64" t="s">
        <v>37</v>
      </c>
      <c r="E64" t="s">
        <v>38</v>
      </c>
      <c r="F64" t="s">
        <v>163</v>
      </c>
      <c r="G64">
        <v>33</v>
      </c>
      <c r="H64">
        <v>2127.6799999999998</v>
      </c>
      <c r="I64">
        <v>0.43</v>
      </c>
      <c r="J64">
        <v>7.0000000000000007E-2</v>
      </c>
      <c r="K64">
        <v>822.85</v>
      </c>
      <c r="L64">
        <v>69.260000000000005</v>
      </c>
      <c r="M64">
        <v>39.479999999999997</v>
      </c>
      <c r="N64">
        <v>1.99</v>
      </c>
      <c r="O64" t="s">
        <v>24</v>
      </c>
      <c r="P64" t="s">
        <v>162</v>
      </c>
      <c r="Q64" t="s">
        <v>33</v>
      </c>
      <c r="R64" t="s">
        <v>34</v>
      </c>
      <c r="S64" t="s">
        <v>35</v>
      </c>
      <c r="T64" s="1">
        <v>40440</v>
      </c>
    </row>
    <row r="65" spans="1:20" x14ac:dyDescent="0.25">
      <c r="A65">
        <v>359</v>
      </c>
      <c r="B65">
        <v>40165</v>
      </c>
      <c r="C65" t="s">
        <v>79</v>
      </c>
      <c r="D65" t="s">
        <v>42</v>
      </c>
      <c r="E65" t="s">
        <v>46</v>
      </c>
      <c r="F65" t="s">
        <v>164</v>
      </c>
      <c r="G65">
        <v>30</v>
      </c>
      <c r="H65">
        <v>6414.76</v>
      </c>
      <c r="I65">
        <v>0.46</v>
      </c>
      <c r="J65">
        <v>0.08</v>
      </c>
      <c r="K65">
        <v>2628.12</v>
      </c>
      <c r="L65">
        <v>230.54</v>
      </c>
      <c r="M65">
        <v>124.49</v>
      </c>
      <c r="N65">
        <v>51.94</v>
      </c>
      <c r="O65" t="s">
        <v>48</v>
      </c>
      <c r="P65" t="s">
        <v>165</v>
      </c>
      <c r="Q65" t="s">
        <v>33</v>
      </c>
      <c r="R65" t="s">
        <v>34</v>
      </c>
      <c r="S65" t="s">
        <v>49</v>
      </c>
      <c r="T65" s="1">
        <v>40166</v>
      </c>
    </row>
    <row r="66" spans="1:20" x14ac:dyDescent="0.25">
      <c r="A66">
        <v>384</v>
      </c>
      <c r="B66">
        <v>40970</v>
      </c>
      <c r="C66" t="s">
        <v>20</v>
      </c>
      <c r="D66" t="s">
        <v>42</v>
      </c>
      <c r="E66" t="s">
        <v>46</v>
      </c>
      <c r="F66" t="s">
        <v>166</v>
      </c>
      <c r="G66">
        <v>50</v>
      </c>
      <c r="H66">
        <v>15983.42</v>
      </c>
      <c r="I66">
        <v>0.55000000000000004</v>
      </c>
      <c r="J66">
        <v>0.02</v>
      </c>
      <c r="K66">
        <v>8600.7199999999993</v>
      </c>
      <c r="L66">
        <v>324.56</v>
      </c>
      <c r="M66">
        <v>146.05000000000001</v>
      </c>
      <c r="N66">
        <v>80.2</v>
      </c>
      <c r="O66" t="s">
        <v>48</v>
      </c>
      <c r="P66" t="s">
        <v>167</v>
      </c>
      <c r="Q66" t="s">
        <v>33</v>
      </c>
      <c r="R66" t="s">
        <v>34</v>
      </c>
      <c r="S66" t="s">
        <v>49</v>
      </c>
      <c r="T66" s="1">
        <v>40977</v>
      </c>
    </row>
    <row r="67" spans="1:20" x14ac:dyDescent="0.25">
      <c r="A67">
        <v>386</v>
      </c>
      <c r="B67">
        <v>40567</v>
      </c>
      <c r="C67" t="s">
        <v>36</v>
      </c>
      <c r="D67" t="s">
        <v>21</v>
      </c>
      <c r="E67" t="s">
        <v>80</v>
      </c>
      <c r="F67" t="s">
        <v>168</v>
      </c>
      <c r="G67">
        <v>4</v>
      </c>
      <c r="H67">
        <v>28.32</v>
      </c>
      <c r="I67">
        <v>0.48</v>
      </c>
      <c r="J67">
        <v>0.02</v>
      </c>
      <c r="K67">
        <v>13.06</v>
      </c>
      <c r="L67">
        <v>7.1</v>
      </c>
      <c r="M67">
        <v>3.69</v>
      </c>
      <c r="N67">
        <v>0.5</v>
      </c>
      <c r="O67" t="s">
        <v>24</v>
      </c>
      <c r="P67" t="s">
        <v>169</v>
      </c>
      <c r="Q67" t="s">
        <v>64</v>
      </c>
      <c r="R67" t="s">
        <v>34</v>
      </c>
      <c r="S67" t="s">
        <v>57</v>
      </c>
      <c r="T67" s="1">
        <v>40569</v>
      </c>
    </row>
    <row r="68" spans="1:20" x14ac:dyDescent="0.25">
      <c r="A68">
        <v>386</v>
      </c>
      <c r="B68">
        <v>40567</v>
      </c>
      <c r="C68" t="s">
        <v>36</v>
      </c>
      <c r="D68" t="s">
        <v>21</v>
      </c>
      <c r="E68" t="s">
        <v>52</v>
      </c>
      <c r="F68" t="s">
        <v>170</v>
      </c>
      <c r="G68">
        <v>4</v>
      </c>
      <c r="H68">
        <v>25.29</v>
      </c>
      <c r="I68">
        <v>0.43</v>
      </c>
      <c r="J68">
        <v>0.09</v>
      </c>
      <c r="K68">
        <v>9.19</v>
      </c>
      <c r="L68">
        <v>6.75</v>
      </c>
      <c r="M68">
        <v>3.85</v>
      </c>
      <c r="N68">
        <v>0.7</v>
      </c>
      <c r="O68" t="s">
        <v>24</v>
      </c>
      <c r="P68" t="s">
        <v>169</v>
      </c>
      <c r="Q68" t="s">
        <v>64</v>
      </c>
      <c r="R68" t="s">
        <v>34</v>
      </c>
      <c r="S68" t="s">
        <v>55</v>
      </c>
      <c r="T68" s="1">
        <v>40569</v>
      </c>
    </row>
    <row r="69" spans="1:20" x14ac:dyDescent="0.25">
      <c r="A69">
        <v>388</v>
      </c>
      <c r="B69">
        <v>41258</v>
      </c>
      <c r="C69" t="s">
        <v>29</v>
      </c>
      <c r="D69" t="s">
        <v>21</v>
      </c>
      <c r="E69" t="s">
        <v>126</v>
      </c>
      <c r="F69" t="s">
        <v>171</v>
      </c>
      <c r="G69">
        <v>46</v>
      </c>
      <c r="H69">
        <v>1106.76</v>
      </c>
      <c r="I69">
        <v>0.54</v>
      </c>
      <c r="J69">
        <v>0.06</v>
      </c>
      <c r="K69">
        <v>561.6</v>
      </c>
      <c r="L69">
        <v>25.43</v>
      </c>
      <c r="M69">
        <v>11.7</v>
      </c>
      <c r="N69">
        <v>6.96</v>
      </c>
      <c r="O69" t="s">
        <v>24</v>
      </c>
      <c r="P69" t="s">
        <v>172</v>
      </c>
      <c r="Q69" t="s">
        <v>64</v>
      </c>
      <c r="R69" t="s">
        <v>61</v>
      </c>
      <c r="S69" t="s">
        <v>45</v>
      </c>
      <c r="T69" s="1">
        <v>41261</v>
      </c>
    </row>
    <row r="70" spans="1:20" x14ac:dyDescent="0.25">
      <c r="A70">
        <v>416</v>
      </c>
      <c r="B70">
        <v>40447</v>
      </c>
      <c r="C70" t="s">
        <v>20</v>
      </c>
      <c r="D70" t="s">
        <v>37</v>
      </c>
      <c r="E70" t="s">
        <v>50</v>
      </c>
      <c r="F70" t="s">
        <v>76</v>
      </c>
      <c r="G70">
        <v>20</v>
      </c>
      <c r="H70">
        <v>2427.3200000000002</v>
      </c>
      <c r="I70">
        <v>0.46</v>
      </c>
      <c r="J70">
        <v>0.01</v>
      </c>
      <c r="K70">
        <v>1099.83</v>
      </c>
      <c r="L70">
        <v>122.2</v>
      </c>
      <c r="M70">
        <v>65.989999999999995</v>
      </c>
      <c r="N70">
        <v>7.69</v>
      </c>
      <c r="O70" t="s">
        <v>71</v>
      </c>
      <c r="P70" t="s">
        <v>173</v>
      </c>
      <c r="Q70" t="s">
        <v>64</v>
      </c>
      <c r="R70" t="s">
        <v>67</v>
      </c>
      <c r="S70" t="s">
        <v>57</v>
      </c>
      <c r="T70" s="1">
        <v>40452</v>
      </c>
    </row>
    <row r="71" spans="1:20" x14ac:dyDescent="0.25">
      <c r="A71">
        <v>417</v>
      </c>
      <c r="B71">
        <v>39849</v>
      </c>
      <c r="C71" t="s">
        <v>79</v>
      </c>
      <c r="D71" t="s">
        <v>37</v>
      </c>
      <c r="E71" t="s">
        <v>87</v>
      </c>
      <c r="F71" t="s">
        <v>174</v>
      </c>
      <c r="G71">
        <v>39</v>
      </c>
      <c r="H71">
        <v>37883.440000000002</v>
      </c>
      <c r="I71">
        <v>0.52</v>
      </c>
      <c r="J71">
        <v>7.0000000000000007E-2</v>
      </c>
      <c r="K71">
        <v>18317.080000000002</v>
      </c>
      <c r="L71">
        <v>1043.71</v>
      </c>
      <c r="M71">
        <v>500.98</v>
      </c>
      <c r="N71">
        <v>28.14</v>
      </c>
      <c r="O71" t="s">
        <v>48</v>
      </c>
      <c r="P71" t="s">
        <v>175</v>
      </c>
      <c r="Q71" t="s">
        <v>83</v>
      </c>
      <c r="R71" t="s">
        <v>27</v>
      </c>
      <c r="S71" t="s">
        <v>132</v>
      </c>
      <c r="T71" s="1">
        <v>39850</v>
      </c>
    </row>
    <row r="72" spans="1:20" x14ac:dyDescent="0.25">
      <c r="A72">
        <v>417</v>
      </c>
      <c r="B72">
        <v>39849</v>
      </c>
      <c r="C72" t="s">
        <v>79</v>
      </c>
      <c r="D72" t="s">
        <v>21</v>
      </c>
      <c r="E72" t="s">
        <v>22</v>
      </c>
      <c r="F72" t="s">
        <v>176</v>
      </c>
      <c r="G72">
        <v>3</v>
      </c>
      <c r="H72">
        <v>865.37</v>
      </c>
      <c r="I72">
        <v>0.43</v>
      </c>
      <c r="J72">
        <v>0.1</v>
      </c>
      <c r="K72">
        <v>309.97000000000003</v>
      </c>
      <c r="L72">
        <v>313.11</v>
      </c>
      <c r="M72">
        <v>178.47</v>
      </c>
      <c r="N72">
        <v>19.989999999999998</v>
      </c>
      <c r="O72" t="s">
        <v>24</v>
      </c>
      <c r="P72" t="s">
        <v>175</v>
      </c>
      <c r="Q72" t="s">
        <v>83</v>
      </c>
      <c r="R72" t="s">
        <v>27</v>
      </c>
      <c r="S72" t="s">
        <v>57</v>
      </c>
      <c r="T72" s="1">
        <v>39851</v>
      </c>
    </row>
    <row r="73" spans="1:20" x14ac:dyDescent="0.25">
      <c r="A73">
        <v>420</v>
      </c>
      <c r="B73">
        <v>40846</v>
      </c>
      <c r="C73" t="s">
        <v>29</v>
      </c>
      <c r="D73" t="s">
        <v>21</v>
      </c>
      <c r="E73" t="s">
        <v>84</v>
      </c>
      <c r="F73" t="s">
        <v>177</v>
      </c>
      <c r="G73">
        <v>8</v>
      </c>
      <c r="H73">
        <v>61.51</v>
      </c>
      <c r="I73">
        <v>0.36</v>
      </c>
      <c r="J73">
        <v>0.09</v>
      </c>
      <c r="K73">
        <v>16.809999999999999</v>
      </c>
      <c r="L73">
        <v>7.78</v>
      </c>
      <c r="M73">
        <v>4.9800000000000004</v>
      </c>
      <c r="N73">
        <v>4.8600000000000003</v>
      </c>
      <c r="O73" t="s">
        <v>24</v>
      </c>
      <c r="P73" t="s">
        <v>178</v>
      </c>
      <c r="Q73" t="s">
        <v>33</v>
      </c>
      <c r="R73" t="s">
        <v>27</v>
      </c>
      <c r="S73" t="s">
        <v>57</v>
      </c>
      <c r="T73" s="1">
        <v>40846</v>
      </c>
    </row>
    <row r="74" spans="1:20" x14ac:dyDescent="0.25">
      <c r="A74">
        <v>420</v>
      </c>
      <c r="B74">
        <v>40846</v>
      </c>
      <c r="C74" t="s">
        <v>29</v>
      </c>
      <c r="D74" t="s">
        <v>21</v>
      </c>
      <c r="E74" t="s">
        <v>84</v>
      </c>
      <c r="F74" t="s">
        <v>179</v>
      </c>
      <c r="G74">
        <v>6</v>
      </c>
      <c r="H74">
        <v>72.650000000000006</v>
      </c>
      <c r="I74">
        <v>0.5</v>
      </c>
      <c r="J74">
        <v>0.03</v>
      </c>
      <c r="K74">
        <v>32.6</v>
      </c>
      <c r="L74">
        <v>11.56</v>
      </c>
      <c r="M74">
        <v>5.78</v>
      </c>
      <c r="N74">
        <v>5.37</v>
      </c>
      <c r="O74" t="s">
        <v>24</v>
      </c>
      <c r="P74" t="s">
        <v>178</v>
      </c>
      <c r="Q74" t="s">
        <v>33</v>
      </c>
      <c r="R74" t="s">
        <v>27</v>
      </c>
      <c r="S74" t="s">
        <v>57</v>
      </c>
      <c r="T74" s="1">
        <v>40848</v>
      </c>
    </row>
    <row r="75" spans="1:20" x14ac:dyDescent="0.25">
      <c r="A75">
        <v>448</v>
      </c>
      <c r="B75">
        <v>40775</v>
      </c>
      <c r="C75" t="s">
        <v>79</v>
      </c>
      <c r="D75" t="s">
        <v>37</v>
      </c>
      <c r="E75" t="s">
        <v>50</v>
      </c>
      <c r="F75" t="s">
        <v>180</v>
      </c>
      <c r="G75">
        <v>22</v>
      </c>
      <c r="H75">
        <v>2466.5100000000002</v>
      </c>
      <c r="I75">
        <v>0.46</v>
      </c>
      <c r="J75">
        <v>0.09</v>
      </c>
      <c r="K75">
        <v>994.74</v>
      </c>
      <c r="L75">
        <v>122.2</v>
      </c>
      <c r="M75">
        <v>65.989999999999995</v>
      </c>
      <c r="N75">
        <v>19.989999999999998</v>
      </c>
      <c r="O75" t="s">
        <v>24</v>
      </c>
      <c r="P75" t="s">
        <v>108</v>
      </c>
      <c r="Q75" t="s">
        <v>83</v>
      </c>
      <c r="R75" t="s">
        <v>34</v>
      </c>
      <c r="S75" t="s">
        <v>57</v>
      </c>
      <c r="T75" s="1">
        <v>40777</v>
      </c>
    </row>
    <row r="76" spans="1:20" x14ac:dyDescent="0.25">
      <c r="A76">
        <v>449</v>
      </c>
      <c r="B76">
        <v>40743</v>
      </c>
      <c r="C76" t="s">
        <v>36</v>
      </c>
      <c r="D76" t="s">
        <v>42</v>
      </c>
      <c r="E76" t="s">
        <v>43</v>
      </c>
      <c r="F76" t="s">
        <v>111</v>
      </c>
      <c r="G76">
        <v>45</v>
      </c>
      <c r="H76">
        <v>631.09</v>
      </c>
      <c r="I76">
        <v>0.48</v>
      </c>
      <c r="J76">
        <v>0.02</v>
      </c>
      <c r="K76">
        <v>293.77999999999997</v>
      </c>
      <c r="L76">
        <v>14.19</v>
      </c>
      <c r="M76">
        <v>7.38</v>
      </c>
      <c r="N76">
        <v>5.21</v>
      </c>
      <c r="O76" t="s">
        <v>24</v>
      </c>
      <c r="P76" t="s">
        <v>181</v>
      </c>
      <c r="Q76" t="s">
        <v>64</v>
      </c>
      <c r="R76" t="s">
        <v>34</v>
      </c>
      <c r="S76" t="s">
        <v>57</v>
      </c>
      <c r="T76" s="1">
        <v>40745</v>
      </c>
    </row>
    <row r="77" spans="1:20" x14ac:dyDescent="0.25">
      <c r="A77">
        <v>450</v>
      </c>
      <c r="B77">
        <v>40606</v>
      </c>
      <c r="C77" t="s">
        <v>29</v>
      </c>
      <c r="D77" t="s">
        <v>21</v>
      </c>
      <c r="E77" t="s">
        <v>52</v>
      </c>
      <c r="F77" t="s">
        <v>182</v>
      </c>
      <c r="G77">
        <v>29</v>
      </c>
      <c r="H77">
        <v>1710.2</v>
      </c>
      <c r="I77">
        <v>0.44</v>
      </c>
      <c r="J77">
        <v>0.05</v>
      </c>
      <c r="K77">
        <v>698.39</v>
      </c>
      <c r="L77">
        <v>61.75</v>
      </c>
      <c r="M77">
        <v>34.58</v>
      </c>
      <c r="N77">
        <v>8.99</v>
      </c>
      <c r="O77" t="s">
        <v>71</v>
      </c>
      <c r="P77" t="s">
        <v>183</v>
      </c>
      <c r="Q77" t="s">
        <v>33</v>
      </c>
      <c r="R77" t="s">
        <v>67</v>
      </c>
      <c r="S77" t="s">
        <v>35</v>
      </c>
      <c r="T77" s="1">
        <v>40607</v>
      </c>
    </row>
    <row r="78" spans="1:20" x14ac:dyDescent="0.25">
      <c r="A78">
        <v>450</v>
      </c>
      <c r="B78">
        <v>40606</v>
      </c>
      <c r="C78" t="s">
        <v>29</v>
      </c>
      <c r="D78" t="s">
        <v>21</v>
      </c>
      <c r="E78" t="s">
        <v>22</v>
      </c>
      <c r="F78" t="s">
        <v>184</v>
      </c>
      <c r="G78">
        <v>35</v>
      </c>
      <c r="H78">
        <v>1121.94</v>
      </c>
      <c r="I78">
        <v>0.53</v>
      </c>
      <c r="J78">
        <v>0.05</v>
      </c>
      <c r="K78">
        <v>561.19000000000005</v>
      </c>
      <c r="L78">
        <v>33.4</v>
      </c>
      <c r="M78">
        <v>15.7</v>
      </c>
      <c r="N78">
        <v>11.25</v>
      </c>
      <c r="O78" t="s">
        <v>24</v>
      </c>
      <c r="P78" t="s">
        <v>183</v>
      </c>
      <c r="Q78" t="s">
        <v>33</v>
      </c>
      <c r="R78" t="s">
        <v>67</v>
      </c>
      <c r="S78" t="s">
        <v>57</v>
      </c>
      <c r="T78" s="1">
        <v>40608</v>
      </c>
    </row>
    <row r="79" spans="1:20" x14ac:dyDescent="0.25">
      <c r="A79">
        <v>454</v>
      </c>
      <c r="B79">
        <v>40903</v>
      </c>
      <c r="C79" t="s">
        <v>20</v>
      </c>
      <c r="D79" t="s">
        <v>21</v>
      </c>
      <c r="E79" t="s">
        <v>72</v>
      </c>
      <c r="F79" t="s">
        <v>185</v>
      </c>
      <c r="G79">
        <v>42</v>
      </c>
      <c r="H79">
        <v>416.78</v>
      </c>
      <c r="I79">
        <v>0.44</v>
      </c>
      <c r="J79">
        <v>0.09</v>
      </c>
      <c r="K79">
        <v>159.6</v>
      </c>
      <c r="L79">
        <v>10.86</v>
      </c>
      <c r="M79">
        <v>6.08</v>
      </c>
      <c r="N79">
        <v>1.82</v>
      </c>
      <c r="O79" t="s">
        <v>24</v>
      </c>
      <c r="P79" t="s">
        <v>186</v>
      </c>
      <c r="Q79" t="s">
        <v>64</v>
      </c>
      <c r="R79" t="s">
        <v>27</v>
      </c>
      <c r="S79" t="s">
        <v>55</v>
      </c>
      <c r="T79" s="1">
        <v>40905</v>
      </c>
    </row>
    <row r="80" spans="1:20" x14ac:dyDescent="0.25">
      <c r="A80">
        <v>481</v>
      </c>
      <c r="B80">
        <v>41189</v>
      </c>
      <c r="C80" t="s">
        <v>36</v>
      </c>
      <c r="D80" t="s">
        <v>37</v>
      </c>
      <c r="E80" t="s">
        <v>50</v>
      </c>
      <c r="F80" t="s">
        <v>76</v>
      </c>
      <c r="G80">
        <v>44</v>
      </c>
      <c r="H80">
        <v>8025.14</v>
      </c>
      <c r="I80">
        <v>0.37</v>
      </c>
      <c r="J80">
        <v>0.01</v>
      </c>
      <c r="K80">
        <v>2916.32</v>
      </c>
      <c r="L80">
        <v>184.11</v>
      </c>
      <c r="M80">
        <v>115.99</v>
      </c>
      <c r="N80">
        <v>5.26</v>
      </c>
      <c r="O80" t="s">
        <v>24</v>
      </c>
      <c r="P80" t="s">
        <v>187</v>
      </c>
      <c r="Q80" t="s">
        <v>33</v>
      </c>
      <c r="R80" t="s">
        <v>61</v>
      </c>
      <c r="S80" t="s">
        <v>57</v>
      </c>
      <c r="T80" s="1">
        <v>41191</v>
      </c>
    </row>
    <row r="81" spans="1:20" x14ac:dyDescent="0.25">
      <c r="A81">
        <v>483</v>
      </c>
      <c r="B81">
        <v>40734</v>
      </c>
      <c r="C81" t="s">
        <v>36</v>
      </c>
      <c r="D81" t="s">
        <v>37</v>
      </c>
      <c r="E81" t="s">
        <v>50</v>
      </c>
      <c r="F81" t="s">
        <v>188</v>
      </c>
      <c r="G81">
        <v>30</v>
      </c>
      <c r="H81">
        <v>9494.0300000000007</v>
      </c>
      <c r="I81">
        <v>0.43</v>
      </c>
      <c r="J81">
        <v>0.08</v>
      </c>
      <c r="K81">
        <v>3610.34</v>
      </c>
      <c r="L81">
        <v>343.84</v>
      </c>
      <c r="M81">
        <v>195.99</v>
      </c>
      <c r="N81">
        <v>3.99</v>
      </c>
      <c r="O81" t="s">
        <v>24</v>
      </c>
      <c r="P81" t="s">
        <v>189</v>
      </c>
      <c r="Q81" t="s">
        <v>26</v>
      </c>
      <c r="R81" t="s">
        <v>34</v>
      </c>
      <c r="S81" t="s">
        <v>57</v>
      </c>
      <c r="T81" s="1">
        <v>40736</v>
      </c>
    </row>
    <row r="82" spans="1:20" x14ac:dyDescent="0.25">
      <c r="A82">
        <v>487</v>
      </c>
      <c r="B82">
        <v>41138</v>
      </c>
      <c r="C82" t="s">
        <v>58</v>
      </c>
      <c r="D82" t="s">
        <v>21</v>
      </c>
      <c r="E82" t="s">
        <v>126</v>
      </c>
      <c r="F82" t="s">
        <v>190</v>
      </c>
      <c r="G82">
        <v>19</v>
      </c>
      <c r="H82">
        <v>389.35</v>
      </c>
      <c r="I82">
        <v>0.5</v>
      </c>
      <c r="J82">
        <v>7.0000000000000007E-2</v>
      </c>
      <c r="K82">
        <v>177.94</v>
      </c>
      <c r="L82">
        <v>21.78</v>
      </c>
      <c r="M82">
        <v>10.89</v>
      </c>
      <c r="N82">
        <v>4.5</v>
      </c>
      <c r="O82" t="s">
        <v>24</v>
      </c>
      <c r="P82" t="s">
        <v>191</v>
      </c>
      <c r="Q82" t="s">
        <v>41</v>
      </c>
      <c r="R82" t="s">
        <v>34</v>
      </c>
      <c r="S82" t="s">
        <v>57</v>
      </c>
      <c r="T82" s="1">
        <v>41139</v>
      </c>
    </row>
    <row r="83" spans="1:20" x14ac:dyDescent="0.25">
      <c r="A83">
        <v>512</v>
      </c>
      <c r="B83">
        <v>40682</v>
      </c>
      <c r="C83" t="s">
        <v>20</v>
      </c>
      <c r="D83" t="s">
        <v>42</v>
      </c>
      <c r="E83" t="s">
        <v>192</v>
      </c>
      <c r="F83" t="s">
        <v>193</v>
      </c>
      <c r="G83">
        <v>6</v>
      </c>
      <c r="H83">
        <v>2001.88</v>
      </c>
      <c r="I83">
        <v>0.38</v>
      </c>
      <c r="J83">
        <v>0.06</v>
      </c>
      <c r="K83">
        <v>675.34</v>
      </c>
      <c r="L83">
        <v>351.74</v>
      </c>
      <c r="M83">
        <v>218.08</v>
      </c>
      <c r="N83">
        <v>18.059999999999999</v>
      </c>
      <c r="O83" t="s">
        <v>24</v>
      </c>
      <c r="P83" t="s">
        <v>194</v>
      </c>
      <c r="Q83" t="s">
        <v>41</v>
      </c>
      <c r="R83" t="s">
        <v>61</v>
      </c>
      <c r="S83" t="s">
        <v>28</v>
      </c>
      <c r="T83" s="1">
        <v>40682</v>
      </c>
    </row>
    <row r="84" spans="1:20" x14ac:dyDescent="0.25">
      <c r="A84">
        <v>512</v>
      </c>
      <c r="B84">
        <v>40682</v>
      </c>
      <c r="C84" t="s">
        <v>20</v>
      </c>
      <c r="D84" t="s">
        <v>21</v>
      </c>
      <c r="E84" t="s">
        <v>22</v>
      </c>
      <c r="F84" t="s">
        <v>114</v>
      </c>
      <c r="G84">
        <v>48</v>
      </c>
      <c r="H84">
        <v>1537.26</v>
      </c>
      <c r="I84">
        <v>0.52</v>
      </c>
      <c r="J84">
        <v>0.01</v>
      </c>
      <c r="K84">
        <v>786.42</v>
      </c>
      <c r="L84">
        <v>32.130000000000003</v>
      </c>
      <c r="M84">
        <v>15.42</v>
      </c>
      <c r="N84">
        <v>10.68</v>
      </c>
      <c r="O84" t="s">
        <v>71</v>
      </c>
      <c r="P84" t="s">
        <v>194</v>
      </c>
      <c r="Q84" t="s">
        <v>41</v>
      </c>
      <c r="R84" t="s">
        <v>61</v>
      </c>
      <c r="S84" t="s">
        <v>57</v>
      </c>
      <c r="T84" s="1">
        <v>40684</v>
      </c>
    </row>
    <row r="85" spans="1:20" x14ac:dyDescent="0.25">
      <c r="A85">
        <v>513</v>
      </c>
      <c r="B85">
        <v>40663</v>
      </c>
      <c r="C85" t="s">
        <v>36</v>
      </c>
      <c r="D85" t="s">
        <v>42</v>
      </c>
      <c r="E85" t="s">
        <v>192</v>
      </c>
      <c r="F85" t="s">
        <v>195</v>
      </c>
      <c r="G85">
        <v>33</v>
      </c>
      <c r="H85">
        <v>9113.6</v>
      </c>
      <c r="I85">
        <v>0.45</v>
      </c>
      <c r="J85">
        <v>0</v>
      </c>
      <c r="K85">
        <v>4074.03</v>
      </c>
      <c r="L85">
        <v>274.35000000000002</v>
      </c>
      <c r="M85">
        <v>150.88999999999999</v>
      </c>
      <c r="N85">
        <v>60.2</v>
      </c>
      <c r="O85" t="s">
        <v>48</v>
      </c>
      <c r="P85" t="s">
        <v>196</v>
      </c>
      <c r="Q85" t="s">
        <v>64</v>
      </c>
      <c r="R85" t="s">
        <v>61</v>
      </c>
      <c r="S85" t="s">
        <v>132</v>
      </c>
      <c r="T85" s="1">
        <v>40663</v>
      </c>
    </row>
    <row r="86" spans="1:20" x14ac:dyDescent="0.25">
      <c r="A86">
        <v>515</v>
      </c>
      <c r="B86">
        <v>40418</v>
      </c>
      <c r="C86" t="s">
        <v>29</v>
      </c>
      <c r="D86" t="s">
        <v>21</v>
      </c>
      <c r="E86" t="s">
        <v>126</v>
      </c>
      <c r="F86" t="s">
        <v>197</v>
      </c>
      <c r="G86">
        <v>19</v>
      </c>
      <c r="H86">
        <v>767.37</v>
      </c>
      <c r="I86">
        <v>0.5</v>
      </c>
      <c r="J86">
        <v>0.08</v>
      </c>
      <c r="K86">
        <v>347.61</v>
      </c>
      <c r="L86">
        <v>43.56</v>
      </c>
      <c r="M86">
        <v>21.78</v>
      </c>
      <c r="N86">
        <v>5.94</v>
      </c>
      <c r="O86" t="s">
        <v>24</v>
      </c>
      <c r="P86" t="s">
        <v>198</v>
      </c>
      <c r="Q86" t="s">
        <v>26</v>
      </c>
      <c r="R86" t="s">
        <v>67</v>
      </c>
      <c r="S86" t="s">
        <v>45</v>
      </c>
      <c r="T86" s="1">
        <v>40420</v>
      </c>
    </row>
    <row r="87" spans="1:20" x14ac:dyDescent="0.25">
      <c r="A87">
        <v>515</v>
      </c>
      <c r="B87">
        <v>40418</v>
      </c>
      <c r="C87" t="s">
        <v>29</v>
      </c>
      <c r="D87" t="s">
        <v>42</v>
      </c>
      <c r="E87" t="s">
        <v>43</v>
      </c>
      <c r="F87" t="s">
        <v>199</v>
      </c>
      <c r="G87">
        <v>21</v>
      </c>
      <c r="H87">
        <v>250.26</v>
      </c>
      <c r="I87">
        <v>0.46</v>
      </c>
      <c r="J87">
        <v>0.05</v>
      </c>
      <c r="K87">
        <v>105.87</v>
      </c>
      <c r="L87">
        <v>12.3</v>
      </c>
      <c r="M87">
        <v>6.64</v>
      </c>
      <c r="N87">
        <v>4.95</v>
      </c>
      <c r="O87" t="s">
        <v>24</v>
      </c>
      <c r="P87" t="s">
        <v>198</v>
      </c>
      <c r="Q87" t="s">
        <v>26</v>
      </c>
      <c r="R87" t="s">
        <v>67</v>
      </c>
      <c r="S87" t="s">
        <v>35</v>
      </c>
      <c r="T87" s="1">
        <v>40420</v>
      </c>
    </row>
    <row r="88" spans="1:20" x14ac:dyDescent="0.25">
      <c r="A88">
        <v>548</v>
      </c>
      <c r="B88">
        <v>40076</v>
      </c>
      <c r="C88" t="s">
        <v>58</v>
      </c>
      <c r="D88" t="s">
        <v>21</v>
      </c>
      <c r="E88" t="s">
        <v>80</v>
      </c>
      <c r="F88" t="s">
        <v>200</v>
      </c>
      <c r="G88">
        <v>41</v>
      </c>
      <c r="H88">
        <v>225.49</v>
      </c>
      <c r="I88">
        <v>0.46</v>
      </c>
      <c r="J88">
        <v>0.04</v>
      </c>
      <c r="K88">
        <v>98.22</v>
      </c>
      <c r="L88">
        <v>5.7</v>
      </c>
      <c r="M88">
        <v>3.08</v>
      </c>
      <c r="N88">
        <v>0.99</v>
      </c>
      <c r="O88" t="s">
        <v>24</v>
      </c>
      <c r="P88" t="s">
        <v>201</v>
      </c>
      <c r="Q88" t="s">
        <v>41</v>
      </c>
      <c r="R88" t="s">
        <v>61</v>
      </c>
      <c r="S88" t="s">
        <v>57</v>
      </c>
      <c r="T88" s="1">
        <v>40077</v>
      </c>
    </row>
    <row r="89" spans="1:20" x14ac:dyDescent="0.25">
      <c r="A89">
        <v>548</v>
      </c>
      <c r="B89">
        <v>40076</v>
      </c>
      <c r="C89" t="s">
        <v>58</v>
      </c>
      <c r="D89" t="s">
        <v>21</v>
      </c>
      <c r="E89" t="s">
        <v>84</v>
      </c>
      <c r="F89" t="s">
        <v>202</v>
      </c>
      <c r="G89">
        <v>29</v>
      </c>
      <c r="H89">
        <v>397.73</v>
      </c>
      <c r="I89">
        <v>0.53</v>
      </c>
      <c r="J89">
        <v>0.02</v>
      </c>
      <c r="K89">
        <v>203.91</v>
      </c>
      <c r="L89">
        <v>13.79</v>
      </c>
      <c r="M89">
        <v>6.48</v>
      </c>
      <c r="N89">
        <v>5.9</v>
      </c>
      <c r="O89" t="s">
        <v>24</v>
      </c>
      <c r="P89" t="s">
        <v>201</v>
      </c>
      <c r="Q89" t="s">
        <v>41</v>
      </c>
      <c r="R89" t="s">
        <v>61</v>
      </c>
      <c r="S89" t="s">
        <v>57</v>
      </c>
      <c r="T89" s="1">
        <v>40077</v>
      </c>
    </row>
    <row r="90" spans="1:20" x14ac:dyDescent="0.25">
      <c r="A90">
        <v>548</v>
      </c>
      <c r="B90">
        <v>40076</v>
      </c>
      <c r="C90" t="s">
        <v>58</v>
      </c>
      <c r="D90" t="s">
        <v>37</v>
      </c>
      <c r="E90" t="s">
        <v>50</v>
      </c>
      <c r="F90" t="s">
        <v>203</v>
      </c>
      <c r="G90">
        <v>26</v>
      </c>
      <c r="H90">
        <v>5334.22</v>
      </c>
      <c r="I90">
        <v>0.41</v>
      </c>
      <c r="J90">
        <v>0.04</v>
      </c>
      <c r="K90">
        <v>2054.2800000000002</v>
      </c>
      <c r="L90">
        <v>213.54</v>
      </c>
      <c r="M90">
        <v>125.99</v>
      </c>
      <c r="N90">
        <v>4.2</v>
      </c>
      <c r="O90" t="s">
        <v>24</v>
      </c>
      <c r="P90" t="s">
        <v>201</v>
      </c>
      <c r="Q90" t="s">
        <v>41</v>
      </c>
      <c r="R90" t="s">
        <v>61</v>
      </c>
      <c r="S90" t="s">
        <v>57</v>
      </c>
      <c r="T90" s="1">
        <v>40078</v>
      </c>
    </row>
    <row r="91" spans="1:20" x14ac:dyDescent="0.25">
      <c r="A91">
        <v>549</v>
      </c>
      <c r="B91">
        <v>41102</v>
      </c>
      <c r="C91" t="s">
        <v>58</v>
      </c>
      <c r="D91" t="s">
        <v>21</v>
      </c>
      <c r="E91" t="s">
        <v>84</v>
      </c>
      <c r="F91" t="s">
        <v>204</v>
      </c>
      <c r="G91">
        <v>13</v>
      </c>
      <c r="H91">
        <v>107.12</v>
      </c>
      <c r="I91">
        <v>0.37</v>
      </c>
      <c r="J91">
        <v>0.03</v>
      </c>
      <c r="K91">
        <v>34.94</v>
      </c>
      <c r="L91">
        <v>7.9</v>
      </c>
      <c r="M91">
        <v>4.9800000000000004</v>
      </c>
      <c r="N91">
        <v>7.44</v>
      </c>
      <c r="O91" t="s">
        <v>24</v>
      </c>
      <c r="P91" t="s">
        <v>205</v>
      </c>
      <c r="Q91" t="s">
        <v>64</v>
      </c>
      <c r="R91" t="s">
        <v>67</v>
      </c>
      <c r="S91" t="s">
        <v>57</v>
      </c>
      <c r="T91" s="1">
        <v>41103</v>
      </c>
    </row>
    <row r="92" spans="1:20" x14ac:dyDescent="0.25">
      <c r="A92">
        <v>549</v>
      </c>
      <c r="B92">
        <v>41102</v>
      </c>
      <c r="C92" t="s">
        <v>58</v>
      </c>
      <c r="D92" t="s">
        <v>21</v>
      </c>
      <c r="E92" t="s">
        <v>84</v>
      </c>
      <c r="F92" t="s">
        <v>129</v>
      </c>
      <c r="G92">
        <v>5</v>
      </c>
      <c r="H92">
        <v>61.81</v>
      </c>
      <c r="I92">
        <v>0.42</v>
      </c>
      <c r="J92">
        <v>0.05</v>
      </c>
      <c r="K92">
        <v>20.67</v>
      </c>
      <c r="L92">
        <v>11.17</v>
      </c>
      <c r="M92">
        <v>6.48</v>
      </c>
      <c r="N92">
        <v>8.74</v>
      </c>
      <c r="O92" t="s">
        <v>24</v>
      </c>
      <c r="P92" t="s">
        <v>205</v>
      </c>
      <c r="Q92" t="s">
        <v>64</v>
      </c>
      <c r="R92" t="s">
        <v>67</v>
      </c>
      <c r="S92" t="s">
        <v>57</v>
      </c>
      <c r="T92" s="1">
        <v>41103</v>
      </c>
    </row>
    <row r="93" spans="1:20" x14ac:dyDescent="0.25">
      <c r="A93">
        <v>549</v>
      </c>
      <c r="B93">
        <v>41102</v>
      </c>
      <c r="C93" t="s">
        <v>58</v>
      </c>
      <c r="D93" t="s">
        <v>21</v>
      </c>
      <c r="E93" t="s">
        <v>22</v>
      </c>
      <c r="F93" t="s">
        <v>23</v>
      </c>
      <c r="G93">
        <v>30</v>
      </c>
      <c r="H93">
        <v>2128.94</v>
      </c>
      <c r="I93">
        <v>0.47</v>
      </c>
      <c r="J93">
        <v>0.05</v>
      </c>
      <c r="K93">
        <v>925.74</v>
      </c>
      <c r="L93">
        <v>73.47</v>
      </c>
      <c r="M93">
        <v>38.94</v>
      </c>
      <c r="N93">
        <v>35</v>
      </c>
      <c r="O93" t="s">
        <v>71</v>
      </c>
      <c r="P93" t="s">
        <v>205</v>
      </c>
      <c r="Q93" t="s">
        <v>64</v>
      </c>
      <c r="R93" t="s">
        <v>67</v>
      </c>
      <c r="S93" t="s">
        <v>28</v>
      </c>
      <c r="T93" s="1">
        <v>41102</v>
      </c>
    </row>
    <row r="94" spans="1:20" x14ac:dyDescent="0.25">
      <c r="A94">
        <v>610</v>
      </c>
      <c r="B94">
        <v>40756</v>
      </c>
      <c r="C94" t="s">
        <v>58</v>
      </c>
      <c r="D94" t="s">
        <v>21</v>
      </c>
      <c r="E94" t="s">
        <v>84</v>
      </c>
      <c r="F94" t="s">
        <v>206</v>
      </c>
      <c r="G94">
        <v>38</v>
      </c>
      <c r="H94">
        <v>420.02</v>
      </c>
      <c r="I94">
        <v>0.4</v>
      </c>
      <c r="J94">
        <v>0.02</v>
      </c>
      <c r="K94">
        <v>160.77000000000001</v>
      </c>
      <c r="L94">
        <v>11.13</v>
      </c>
      <c r="M94">
        <v>6.68</v>
      </c>
      <c r="N94">
        <v>5.41</v>
      </c>
      <c r="O94" t="s">
        <v>71</v>
      </c>
      <c r="P94" t="s">
        <v>207</v>
      </c>
      <c r="Q94" t="s">
        <v>41</v>
      </c>
      <c r="R94" t="s">
        <v>61</v>
      </c>
      <c r="S94" t="s">
        <v>57</v>
      </c>
      <c r="T94" s="1">
        <v>40758</v>
      </c>
    </row>
    <row r="95" spans="1:20" x14ac:dyDescent="0.25">
      <c r="A95">
        <v>611</v>
      </c>
      <c r="B95">
        <v>40204</v>
      </c>
      <c r="C95" t="s">
        <v>58</v>
      </c>
      <c r="D95" t="s">
        <v>21</v>
      </c>
      <c r="E95" t="s">
        <v>22</v>
      </c>
      <c r="F95" t="s">
        <v>208</v>
      </c>
      <c r="G95">
        <v>47</v>
      </c>
      <c r="H95">
        <v>1238.1199999999999</v>
      </c>
      <c r="I95">
        <v>0.35</v>
      </c>
      <c r="J95">
        <v>0.04</v>
      </c>
      <c r="K95">
        <v>396.75</v>
      </c>
      <c r="L95">
        <v>27.23</v>
      </c>
      <c r="M95">
        <v>17.7</v>
      </c>
      <c r="N95">
        <v>9.4700000000000006</v>
      </c>
      <c r="O95" t="s">
        <v>24</v>
      </c>
      <c r="P95" t="s">
        <v>196</v>
      </c>
      <c r="Q95" t="s">
        <v>64</v>
      </c>
      <c r="R95" t="s">
        <v>61</v>
      </c>
      <c r="S95" t="s">
        <v>57</v>
      </c>
      <c r="T95" s="1">
        <v>40206</v>
      </c>
    </row>
    <row r="96" spans="1:20" x14ac:dyDescent="0.25">
      <c r="A96">
        <v>612</v>
      </c>
      <c r="B96">
        <v>41202</v>
      </c>
      <c r="C96" t="s">
        <v>79</v>
      </c>
      <c r="D96" t="s">
        <v>21</v>
      </c>
      <c r="E96" t="s">
        <v>84</v>
      </c>
      <c r="F96" t="s">
        <v>209</v>
      </c>
      <c r="G96">
        <v>50</v>
      </c>
      <c r="H96">
        <v>463.18</v>
      </c>
      <c r="I96">
        <v>0.48</v>
      </c>
      <c r="J96">
        <v>0.1</v>
      </c>
      <c r="K96">
        <v>192.92</v>
      </c>
      <c r="L96">
        <v>10.15</v>
      </c>
      <c r="M96">
        <v>5.28</v>
      </c>
      <c r="N96">
        <v>6.26</v>
      </c>
      <c r="O96" t="s">
        <v>24</v>
      </c>
      <c r="P96" t="s">
        <v>210</v>
      </c>
      <c r="Q96" t="s">
        <v>41</v>
      </c>
      <c r="R96" t="s">
        <v>34</v>
      </c>
      <c r="S96" t="s">
        <v>57</v>
      </c>
      <c r="T96" s="1">
        <v>41204</v>
      </c>
    </row>
    <row r="97" spans="1:20" x14ac:dyDescent="0.25">
      <c r="A97">
        <v>612</v>
      </c>
      <c r="B97">
        <v>41202</v>
      </c>
      <c r="C97" t="s">
        <v>79</v>
      </c>
      <c r="D97" t="s">
        <v>37</v>
      </c>
      <c r="E97" t="s">
        <v>50</v>
      </c>
      <c r="F97" t="s">
        <v>76</v>
      </c>
      <c r="G97">
        <v>43</v>
      </c>
      <c r="H97">
        <v>4930.91</v>
      </c>
      <c r="I97">
        <v>0.43</v>
      </c>
      <c r="J97">
        <v>0.01</v>
      </c>
      <c r="K97">
        <v>2090.84</v>
      </c>
      <c r="L97">
        <v>115.77</v>
      </c>
      <c r="M97">
        <v>65.989999999999995</v>
      </c>
      <c r="N97">
        <v>2.5</v>
      </c>
      <c r="O97" t="s">
        <v>24</v>
      </c>
      <c r="P97" t="s">
        <v>210</v>
      </c>
      <c r="Q97" t="s">
        <v>41</v>
      </c>
      <c r="R97" t="s">
        <v>34</v>
      </c>
      <c r="S97" t="s">
        <v>57</v>
      </c>
      <c r="T97" s="1">
        <v>41204</v>
      </c>
    </row>
    <row r="98" spans="1:20" x14ac:dyDescent="0.25">
      <c r="A98">
        <v>613</v>
      </c>
      <c r="B98">
        <v>40711</v>
      </c>
      <c r="C98" t="s">
        <v>36</v>
      </c>
      <c r="D98" t="s">
        <v>21</v>
      </c>
      <c r="E98" t="s">
        <v>120</v>
      </c>
      <c r="F98" t="s">
        <v>211</v>
      </c>
      <c r="G98">
        <v>12</v>
      </c>
      <c r="H98">
        <v>156.79</v>
      </c>
      <c r="I98">
        <v>0.43</v>
      </c>
      <c r="J98">
        <v>0.03</v>
      </c>
      <c r="K98">
        <v>61.47</v>
      </c>
      <c r="L98">
        <v>12.81</v>
      </c>
      <c r="M98">
        <v>7.3</v>
      </c>
      <c r="N98">
        <v>7.72</v>
      </c>
      <c r="O98" t="s">
        <v>24</v>
      </c>
      <c r="P98" t="s">
        <v>212</v>
      </c>
      <c r="Q98" t="s">
        <v>26</v>
      </c>
      <c r="R98" t="s">
        <v>34</v>
      </c>
      <c r="S98" t="s">
        <v>57</v>
      </c>
      <c r="T98" s="1">
        <v>40711</v>
      </c>
    </row>
    <row r="99" spans="1:20" x14ac:dyDescent="0.25">
      <c r="A99">
        <v>613</v>
      </c>
      <c r="B99">
        <v>40711</v>
      </c>
      <c r="C99" t="s">
        <v>36</v>
      </c>
      <c r="D99" t="s">
        <v>21</v>
      </c>
      <c r="E99" t="s">
        <v>22</v>
      </c>
      <c r="F99" t="s">
        <v>213</v>
      </c>
      <c r="G99">
        <v>22</v>
      </c>
      <c r="H99">
        <v>1534.89</v>
      </c>
      <c r="I99">
        <v>0.44</v>
      </c>
      <c r="J99">
        <v>0.09</v>
      </c>
      <c r="K99">
        <v>587.95000000000005</v>
      </c>
      <c r="L99">
        <v>76.36</v>
      </c>
      <c r="M99">
        <v>42.76</v>
      </c>
      <c r="N99">
        <v>6.22</v>
      </c>
      <c r="O99" t="s">
        <v>24</v>
      </c>
      <c r="P99" t="s">
        <v>212</v>
      </c>
      <c r="Q99" t="s">
        <v>26</v>
      </c>
      <c r="R99" t="s">
        <v>34</v>
      </c>
      <c r="S99" t="s">
        <v>57</v>
      </c>
      <c r="T99" s="1">
        <v>40712</v>
      </c>
    </row>
    <row r="100" spans="1:20" x14ac:dyDescent="0.25">
      <c r="A100">
        <v>614</v>
      </c>
      <c r="B100">
        <v>41243</v>
      </c>
      <c r="C100" t="s">
        <v>36</v>
      </c>
      <c r="D100" t="s">
        <v>42</v>
      </c>
      <c r="E100" t="s">
        <v>43</v>
      </c>
      <c r="F100" t="s">
        <v>214</v>
      </c>
      <c r="G100">
        <v>41</v>
      </c>
      <c r="H100">
        <v>938.24</v>
      </c>
      <c r="I100">
        <v>0.37</v>
      </c>
      <c r="J100">
        <v>0</v>
      </c>
      <c r="K100">
        <v>345.3</v>
      </c>
      <c r="L100">
        <v>22.76</v>
      </c>
      <c r="M100">
        <v>14.34</v>
      </c>
      <c r="N100">
        <v>5</v>
      </c>
      <c r="O100" t="s">
        <v>24</v>
      </c>
      <c r="P100" t="s">
        <v>215</v>
      </c>
      <c r="Q100" t="s">
        <v>75</v>
      </c>
      <c r="R100" t="s">
        <v>34</v>
      </c>
      <c r="S100" t="s">
        <v>35</v>
      </c>
      <c r="T100" s="1">
        <v>41245</v>
      </c>
    </row>
    <row r="101" spans="1:20" x14ac:dyDescent="0.25">
      <c r="A101">
        <v>614</v>
      </c>
      <c r="B101">
        <v>41243</v>
      </c>
      <c r="C101" t="s">
        <v>36</v>
      </c>
      <c r="D101" t="s">
        <v>42</v>
      </c>
      <c r="E101" t="s">
        <v>46</v>
      </c>
      <c r="F101" t="s">
        <v>216</v>
      </c>
      <c r="G101">
        <v>24</v>
      </c>
      <c r="H101">
        <v>5213.92</v>
      </c>
      <c r="I101">
        <v>0.4</v>
      </c>
      <c r="J101">
        <v>7.0000000000000007E-2</v>
      </c>
      <c r="K101">
        <v>1831.5</v>
      </c>
      <c r="L101">
        <v>231.25</v>
      </c>
      <c r="M101">
        <v>138.75</v>
      </c>
      <c r="N101">
        <v>52.42</v>
      </c>
      <c r="O101" t="s">
        <v>48</v>
      </c>
      <c r="P101" t="s">
        <v>215</v>
      </c>
      <c r="Q101" t="s">
        <v>75</v>
      </c>
      <c r="R101" t="s">
        <v>34</v>
      </c>
      <c r="S101" t="s">
        <v>49</v>
      </c>
      <c r="T101" s="1">
        <v>41244</v>
      </c>
    </row>
    <row r="102" spans="1:20" x14ac:dyDescent="0.25">
      <c r="A102">
        <v>640</v>
      </c>
      <c r="B102">
        <v>40200</v>
      </c>
      <c r="C102" t="s">
        <v>36</v>
      </c>
      <c r="D102" t="s">
        <v>42</v>
      </c>
      <c r="E102" t="s">
        <v>92</v>
      </c>
      <c r="F102" t="s">
        <v>217</v>
      </c>
      <c r="G102">
        <v>39</v>
      </c>
      <c r="H102">
        <v>7895.68</v>
      </c>
      <c r="I102">
        <v>0.41</v>
      </c>
      <c r="J102">
        <v>0.02</v>
      </c>
      <c r="K102">
        <v>3118.82</v>
      </c>
      <c r="L102">
        <v>205.05</v>
      </c>
      <c r="M102">
        <v>120.98</v>
      </c>
      <c r="N102">
        <v>58.64</v>
      </c>
      <c r="O102" t="s">
        <v>48</v>
      </c>
      <c r="P102" t="s">
        <v>218</v>
      </c>
      <c r="Q102" t="s">
        <v>64</v>
      </c>
      <c r="R102" t="s">
        <v>67</v>
      </c>
      <c r="S102" t="s">
        <v>49</v>
      </c>
      <c r="T102" s="1">
        <v>40201</v>
      </c>
    </row>
    <row r="103" spans="1:20" x14ac:dyDescent="0.25">
      <c r="A103">
        <v>640</v>
      </c>
      <c r="B103">
        <v>40200</v>
      </c>
      <c r="C103" t="s">
        <v>36</v>
      </c>
      <c r="D103" t="s">
        <v>21</v>
      </c>
      <c r="E103" t="s">
        <v>84</v>
      </c>
      <c r="F103" t="s">
        <v>219</v>
      </c>
      <c r="G103">
        <v>24</v>
      </c>
      <c r="H103">
        <v>800.29</v>
      </c>
      <c r="I103">
        <v>0.43</v>
      </c>
      <c r="J103">
        <v>0.01</v>
      </c>
      <c r="K103">
        <v>335.47</v>
      </c>
      <c r="L103">
        <v>33.28</v>
      </c>
      <c r="M103">
        <v>18.97</v>
      </c>
      <c r="N103">
        <v>9.5399999999999991</v>
      </c>
      <c r="O103" t="s">
        <v>24</v>
      </c>
      <c r="P103" t="s">
        <v>218</v>
      </c>
      <c r="Q103" t="s">
        <v>64</v>
      </c>
      <c r="R103" t="s">
        <v>67</v>
      </c>
      <c r="S103" t="s">
        <v>57</v>
      </c>
      <c r="T103" s="1">
        <v>40201</v>
      </c>
    </row>
    <row r="104" spans="1:20" x14ac:dyDescent="0.25">
      <c r="A104">
        <v>643</v>
      </c>
      <c r="B104">
        <v>40626</v>
      </c>
      <c r="C104" t="s">
        <v>36</v>
      </c>
      <c r="D104" t="s">
        <v>21</v>
      </c>
      <c r="E104" t="s">
        <v>22</v>
      </c>
      <c r="F104" t="s">
        <v>220</v>
      </c>
      <c r="G104">
        <v>21</v>
      </c>
      <c r="H104">
        <v>5430.75</v>
      </c>
      <c r="I104">
        <v>0.5</v>
      </c>
      <c r="J104">
        <v>7.0000000000000007E-2</v>
      </c>
      <c r="K104">
        <v>2494.81</v>
      </c>
      <c r="L104">
        <v>276.27999999999997</v>
      </c>
      <c r="M104">
        <v>138.13999999999999</v>
      </c>
      <c r="N104">
        <v>35</v>
      </c>
      <c r="O104" t="s">
        <v>71</v>
      </c>
      <c r="P104" t="s">
        <v>221</v>
      </c>
      <c r="Q104" t="s">
        <v>26</v>
      </c>
      <c r="R104" t="s">
        <v>34</v>
      </c>
      <c r="S104" t="s">
        <v>28</v>
      </c>
      <c r="T104" s="1">
        <v>40627</v>
      </c>
    </row>
    <row r="105" spans="1:20" x14ac:dyDescent="0.25">
      <c r="A105">
        <v>644</v>
      </c>
      <c r="B105">
        <v>41029</v>
      </c>
      <c r="C105" t="s">
        <v>58</v>
      </c>
      <c r="D105" t="s">
        <v>42</v>
      </c>
      <c r="E105" t="s">
        <v>192</v>
      </c>
      <c r="F105" t="s">
        <v>222</v>
      </c>
      <c r="G105">
        <v>5</v>
      </c>
      <c r="H105">
        <v>3236.65</v>
      </c>
      <c r="I105">
        <v>0.5</v>
      </c>
      <c r="J105">
        <v>0.01</v>
      </c>
      <c r="K105">
        <v>1572.8</v>
      </c>
      <c r="L105">
        <v>641.96</v>
      </c>
      <c r="M105">
        <v>320.98</v>
      </c>
      <c r="N105">
        <v>58.95</v>
      </c>
      <c r="O105" t="s">
        <v>48</v>
      </c>
      <c r="P105" t="s">
        <v>223</v>
      </c>
      <c r="Q105" t="s">
        <v>75</v>
      </c>
      <c r="R105" t="s">
        <v>34</v>
      </c>
      <c r="S105" t="s">
        <v>132</v>
      </c>
      <c r="T105" s="1">
        <v>41030</v>
      </c>
    </row>
    <row r="106" spans="1:20" x14ac:dyDescent="0.25">
      <c r="A106">
        <v>645</v>
      </c>
      <c r="B106">
        <v>40149</v>
      </c>
      <c r="C106" t="s">
        <v>36</v>
      </c>
      <c r="D106" t="s">
        <v>21</v>
      </c>
      <c r="E106" t="s">
        <v>120</v>
      </c>
      <c r="F106" t="s">
        <v>224</v>
      </c>
      <c r="G106">
        <v>42</v>
      </c>
      <c r="H106">
        <v>1038.3900000000001</v>
      </c>
      <c r="I106">
        <v>0.5</v>
      </c>
      <c r="J106">
        <v>0.05</v>
      </c>
      <c r="K106">
        <v>489.51</v>
      </c>
      <c r="L106">
        <v>25.9</v>
      </c>
      <c r="M106">
        <v>12.95</v>
      </c>
      <c r="N106">
        <v>4.9800000000000004</v>
      </c>
      <c r="O106" t="s">
        <v>24</v>
      </c>
      <c r="P106" t="s">
        <v>225</v>
      </c>
      <c r="Q106" t="s">
        <v>95</v>
      </c>
      <c r="R106" t="s">
        <v>67</v>
      </c>
      <c r="S106" t="s">
        <v>57</v>
      </c>
      <c r="T106" s="1">
        <v>40151</v>
      </c>
    </row>
    <row r="107" spans="1:20" x14ac:dyDescent="0.25">
      <c r="A107">
        <v>646</v>
      </c>
      <c r="B107">
        <v>40138</v>
      </c>
      <c r="C107" t="s">
        <v>36</v>
      </c>
      <c r="D107" t="s">
        <v>21</v>
      </c>
      <c r="E107" t="s">
        <v>30</v>
      </c>
      <c r="F107" t="s">
        <v>226</v>
      </c>
      <c r="G107">
        <v>18</v>
      </c>
      <c r="H107">
        <v>317.01</v>
      </c>
      <c r="I107">
        <v>0.47</v>
      </c>
      <c r="J107">
        <v>0.01</v>
      </c>
      <c r="K107">
        <v>145.44999999999999</v>
      </c>
      <c r="L107">
        <v>17.57</v>
      </c>
      <c r="M107">
        <v>9.31</v>
      </c>
      <c r="N107">
        <v>3.98</v>
      </c>
      <c r="O107" t="s">
        <v>24</v>
      </c>
      <c r="P107" t="s">
        <v>227</v>
      </c>
      <c r="Q107" t="s">
        <v>64</v>
      </c>
      <c r="R107" t="s">
        <v>27</v>
      </c>
      <c r="S107" t="s">
        <v>35</v>
      </c>
      <c r="T107" s="1">
        <v>40139</v>
      </c>
    </row>
    <row r="108" spans="1:20" x14ac:dyDescent="0.25">
      <c r="A108">
        <v>678</v>
      </c>
      <c r="B108">
        <v>40235</v>
      </c>
      <c r="C108" t="s">
        <v>20</v>
      </c>
      <c r="D108" t="s">
        <v>21</v>
      </c>
      <c r="E108" t="s">
        <v>84</v>
      </c>
      <c r="F108" t="s">
        <v>228</v>
      </c>
      <c r="G108">
        <v>44</v>
      </c>
      <c r="H108">
        <v>353.72</v>
      </c>
      <c r="I108">
        <v>0.41</v>
      </c>
      <c r="J108">
        <v>7.0000000000000007E-2</v>
      </c>
      <c r="K108">
        <v>126.27</v>
      </c>
      <c r="L108">
        <v>8.44</v>
      </c>
      <c r="M108">
        <v>4.9800000000000004</v>
      </c>
      <c r="N108">
        <v>8.33</v>
      </c>
      <c r="O108" t="s">
        <v>24</v>
      </c>
      <c r="P108" t="s">
        <v>229</v>
      </c>
      <c r="Q108" t="s">
        <v>26</v>
      </c>
      <c r="R108" t="s">
        <v>61</v>
      </c>
      <c r="S108" t="s">
        <v>57</v>
      </c>
      <c r="T108" s="1">
        <v>40235</v>
      </c>
    </row>
    <row r="109" spans="1:20" x14ac:dyDescent="0.25">
      <c r="A109">
        <v>706</v>
      </c>
      <c r="B109">
        <v>40794</v>
      </c>
      <c r="C109" t="s">
        <v>58</v>
      </c>
      <c r="D109" t="s">
        <v>21</v>
      </c>
      <c r="E109" t="s">
        <v>52</v>
      </c>
      <c r="F109" t="s">
        <v>230</v>
      </c>
      <c r="G109">
        <v>42</v>
      </c>
      <c r="H109">
        <v>112.17</v>
      </c>
      <c r="I109">
        <v>0.37</v>
      </c>
      <c r="J109">
        <v>0.05</v>
      </c>
      <c r="K109">
        <v>37.549999999999997</v>
      </c>
      <c r="L109">
        <v>2.79</v>
      </c>
      <c r="M109">
        <v>1.76</v>
      </c>
      <c r="N109">
        <v>0.7</v>
      </c>
      <c r="O109" t="s">
        <v>24</v>
      </c>
      <c r="P109" t="s">
        <v>231</v>
      </c>
      <c r="Q109" t="s">
        <v>95</v>
      </c>
      <c r="R109" t="s">
        <v>67</v>
      </c>
      <c r="S109" t="s">
        <v>55</v>
      </c>
      <c r="T109" s="1">
        <v>40796</v>
      </c>
    </row>
    <row r="110" spans="1:20" x14ac:dyDescent="0.25">
      <c r="A110">
        <v>710</v>
      </c>
      <c r="B110">
        <v>40179</v>
      </c>
      <c r="C110" t="s">
        <v>20</v>
      </c>
      <c r="D110" t="s">
        <v>21</v>
      </c>
      <c r="E110" t="s">
        <v>120</v>
      </c>
      <c r="F110" t="s">
        <v>232</v>
      </c>
      <c r="G110">
        <v>42</v>
      </c>
      <c r="H110">
        <v>336.26</v>
      </c>
      <c r="I110">
        <v>0.55000000000000004</v>
      </c>
      <c r="J110">
        <v>0.01</v>
      </c>
      <c r="K110">
        <v>180.43</v>
      </c>
      <c r="L110">
        <v>7.96</v>
      </c>
      <c r="M110">
        <v>3.58</v>
      </c>
      <c r="N110">
        <v>5.47</v>
      </c>
      <c r="O110" t="s">
        <v>24</v>
      </c>
      <c r="P110" t="s">
        <v>233</v>
      </c>
      <c r="Q110" t="s">
        <v>41</v>
      </c>
      <c r="R110" t="s">
        <v>34</v>
      </c>
      <c r="S110" t="s">
        <v>57</v>
      </c>
      <c r="T110" s="1">
        <v>40183</v>
      </c>
    </row>
    <row r="111" spans="1:20" x14ac:dyDescent="0.25">
      <c r="A111">
        <v>710</v>
      </c>
      <c r="B111">
        <v>40179</v>
      </c>
      <c r="C111" t="s">
        <v>20</v>
      </c>
      <c r="D111" t="s">
        <v>42</v>
      </c>
      <c r="E111" t="s">
        <v>43</v>
      </c>
      <c r="F111" t="s">
        <v>234</v>
      </c>
      <c r="G111">
        <v>11</v>
      </c>
      <c r="H111">
        <v>852.77</v>
      </c>
      <c r="I111">
        <v>0.51</v>
      </c>
      <c r="J111">
        <v>0.09</v>
      </c>
      <c r="K111">
        <v>389.59</v>
      </c>
      <c r="L111">
        <v>84.33</v>
      </c>
      <c r="M111">
        <v>41.32</v>
      </c>
      <c r="N111">
        <v>8.66</v>
      </c>
      <c r="O111" t="s">
        <v>24</v>
      </c>
      <c r="P111" t="s">
        <v>233</v>
      </c>
      <c r="Q111" t="s">
        <v>41</v>
      </c>
      <c r="R111" t="s">
        <v>34</v>
      </c>
      <c r="S111" t="s">
        <v>45</v>
      </c>
      <c r="T111" s="1">
        <v>40181</v>
      </c>
    </row>
    <row r="112" spans="1:20" x14ac:dyDescent="0.25">
      <c r="A112">
        <v>710</v>
      </c>
      <c r="B112">
        <v>40179</v>
      </c>
      <c r="C112" t="s">
        <v>20</v>
      </c>
      <c r="D112" t="s">
        <v>37</v>
      </c>
      <c r="E112" t="s">
        <v>87</v>
      </c>
      <c r="F112" t="s">
        <v>235</v>
      </c>
      <c r="G112">
        <v>29</v>
      </c>
      <c r="H112">
        <v>7399.44</v>
      </c>
      <c r="I112">
        <v>0.44</v>
      </c>
      <c r="J112">
        <v>0.02</v>
      </c>
      <c r="K112">
        <v>3163.54</v>
      </c>
      <c r="L112">
        <v>259.73</v>
      </c>
      <c r="M112">
        <v>145.44999999999999</v>
      </c>
      <c r="N112">
        <v>17.850000000000001</v>
      </c>
      <c r="O112" t="s">
        <v>48</v>
      </c>
      <c r="P112" t="s">
        <v>233</v>
      </c>
      <c r="Q112" t="s">
        <v>41</v>
      </c>
      <c r="R112" t="s">
        <v>34</v>
      </c>
      <c r="S112" t="s">
        <v>132</v>
      </c>
      <c r="T112" s="1">
        <v>40183</v>
      </c>
    </row>
    <row r="113" spans="1:20" x14ac:dyDescent="0.25">
      <c r="A113">
        <v>738</v>
      </c>
      <c r="B113">
        <v>40238</v>
      </c>
      <c r="C113" t="s">
        <v>29</v>
      </c>
      <c r="D113" t="s">
        <v>21</v>
      </c>
      <c r="E113" t="s">
        <v>126</v>
      </c>
      <c r="F113" t="s">
        <v>236</v>
      </c>
      <c r="G113">
        <v>7</v>
      </c>
      <c r="H113">
        <v>942.75</v>
      </c>
      <c r="I113">
        <v>0.42</v>
      </c>
      <c r="J113">
        <v>0.04</v>
      </c>
      <c r="K113">
        <v>371.39</v>
      </c>
      <c r="L113">
        <v>139.62</v>
      </c>
      <c r="M113">
        <v>80.98</v>
      </c>
      <c r="N113">
        <v>4.5</v>
      </c>
      <c r="O113" t="s">
        <v>24</v>
      </c>
      <c r="P113" t="s">
        <v>237</v>
      </c>
      <c r="Q113" t="s">
        <v>75</v>
      </c>
      <c r="R113" t="s">
        <v>34</v>
      </c>
      <c r="S113" t="s">
        <v>57</v>
      </c>
      <c r="T113" s="1">
        <v>40240</v>
      </c>
    </row>
    <row r="114" spans="1:20" x14ac:dyDescent="0.25">
      <c r="A114">
        <v>738</v>
      </c>
      <c r="B114">
        <v>40238</v>
      </c>
      <c r="C114" t="s">
        <v>29</v>
      </c>
      <c r="D114" t="s">
        <v>21</v>
      </c>
      <c r="E114" t="s">
        <v>84</v>
      </c>
      <c r="F114" t="s">
        <v>238</v>
      </c>
      <c r="G114">
        <v>31</v>
      </c>
      <c r="H114">
        <v>415.83</v>
      </c>
      <c r="I114">
        <v>0.55000000000000004</v>
      </c>
      <c r="J114">
        <v>0.08</v>
      </c>
      <c r="K114">
        <v>209.81</v>
      </c>
      <c r="L114">
        <v>14.4</v>
      </c>
      <c r="M114">
        <v>6.48</v>
      </c>
      <c r="N114">
        <v>5.14</v>
      </c>
      <c r="O114" t="s">
        <v>24</v>
      </c>
      <c r="P114" t="s">
        <v>237</v>
      </c>
      <c r="Q114" t="s">
        <v>75</v>
      </c>
      <c r="R114" t="s">
        <v>34</v>
      </c>
      <c r="S114" t="s">
        <v>57</v>
      </c>
      <c r="T114" s="1">
        <v>40239</v>
      </c>
    </row>
    <row r="115" spans="1:20" x14ac:dyDescent="0.25">
      <c r="A115">
        <v>740</v>
      </c>
      <c r="B115">
        <v>40739</v>
      </c>
      <c r="C115" t="s">
        <v>79</v>
      </c>
      <c r="D115" t="s">
        <v>21</v>
      </c>
      <c r="E115" t="s">
        <v>80</v>
      </c>
      <c r="F115" t="s">
        <v>239</v>
      </c>
      <c r="G115">
        <v>6</v>
      </c>
      <c r="H115">
        <v>59.6</v>
      </c>
      <c r="I115">
        <v>0.54</v>
      </c>
      <c r="J115">
        <v>0.09</v>
      </c>
      <c r="K115">
        <v>29.23</v>
      </c>
      <c r="L115">
        <v>10.83</v>
      </c>
      <c r="M115">
        <v>4.9800000000000004</v>
      </c>
      <c r="N115">
        <v>0.49</v>
      </c>
      <c r="O115" t="s">
        <v>24</v>
      </c>
      <c r="P115" t="s">
        <v>240</v>
      </c>
      <c r="Q115" t="s">
        <v>64</v>
      </c>
      <c r="R115" t="s">
        <v>34</v>
      </c>
      <c r="S115" t="s">
        <v>57</v>
      </c>
      <c r="T115" s="1">
        <v>40739</v>
      </c>
    </row>
    <row r="116" spans="1:20" x14ac:dyDescent="0.25">
      <c r="A116">
        <v>769</v>
      </c>
      <c r="B116">
        <v>40330</v>
      </c>
      <c r="C116" t="s">
        <v>79</v>
      </c>
      <c r="D116" t="s">
        <v>37</v>
      </c>
      <c r="E116" t="s">
        <v>87</v>
      </c>
      <c r="F116" t="s">
        <v>241</v>
      </c>
      <c r="G116">
        <v>37</v>
      </c>
      <c r="H116">
        <v>7703.04</v>
      </c>
      <c r="I116">
        <v>0.45</v>
      </c>
      <c r="J116">
        <v>0.02</v>
      </c>
      <c r="K116">
        <v>3355.27</v>
      </c>
      <c r="L116">
        <v>210.89</v>
      </c>
      <c r="M116">
        <v>115.99</v>
      </c>
      <c r="N116">
        <v>56.14</v>
      </c>
      <c r="O116" t="s">
        <v>48</v>
      </c>
      <c r="P116" t="s">
        <v>242</v>
      </c>
      <c r="Q116" t="s">
        <v>95</v>
      </c>
      <c r="R116" t="s">
        <v>67</v>
      </c>
      <c r="S116" t="s">
        <v>132</v>
      </c>
      <c r="T116" s="1">
        <v>40331</v>
      </c>
    </row>
    <row r="117" spans="1:20" x14ac:dyDescent="0.25">
      <c r="A117">
        <v>771</v>
      </c>
      <c r="B117">
        <v>40710</v>
      </c>
      <c r="C117" t="s">
        <v>58</v>
      </c>
      <c r="D117" t="s">
        <v>21</v>
      </c>
      <c r="E117" t="s">
        <v>84</v>
      </c>
      <c r="F117" t="s">
        <v>243</v>
      </c>
      <c r="G117">
        <v>18</v>
      </c>
      <c r="H117">
        <v>146.91</v>
      </c>
      <c r="I117">
        <v>0.42</v>
      </c>
      <c r="J117">
        <v>0.08</v>
      </c>
      <c r="K117">
        <v>52.55</v>
      </c>
      <c r="L117">
        <v>8.59</v>
      </c>
      <c r="M117">
        <v>4.9800000000000004</v>
      </c>
      <c r="N117">
        <v>4.72</v>
      </c>
      <c r="O117" t="s">
        <v>24</v>
      </c>
      <c r="P117" t="s">
        <v>244</v>
      </c>
      <c r="Q117" t="s">
        <v>41</v>
      </c>
      <c r="R117" t="s">
        <v>61</v>
      </c>
      <c r="S117" t="s">
        <v>57</v>
      </c>
      <c r="T117" s="1">
        <v>40711</v>
      </c>
    </row>
    <row r="118" spans="1:20" x14ac:dyDescent="0.25">
      <c r="A118">
        <v>772</v>
      </c>
      <c r="B118">
        <v>40284</v>
      </c>
      <c r="C118" t="s">
        <v>36</v>
      </c>
      <c r="D118" t="s">
        <v>21</v>
      </c>
      <c r="E118" t="s">
        <v>126</v>
      </c>
      <c r="F118" t="s">
        <v>245</v>
      </c>
      <c r="G118">
        <v>35</v>
      </c>
      <c r="H118">
        <v>1015.57</v>
      </c>
      <c r="I118">
        <v>0.44</v>
      </c>
      <c r="J118">
        <v>0.08</v>
      </c>
      <c r="K118">
        <v>394.2</v>
      </c>
      <c r="L118">
        <v>31.29</v>
      </c>
      <c r="M118">
        <v>17.52</v>
      </c>
      <c r="N118">
        <v>8.17</v>
      </c>
      <c r="O118" t="s">
        <v>24</v>
      </c>
      <c r="P118" t="s">
        <v>246</v>
      </c>
      <c r="Q118" t="s">
        <v>75</v>
      </c>
      <c r="R118" t="s">
        <v>67</v>
      </c>
      <c r="S118" t="s">
        <v>45</v>
      </c>
      <c r="T118" s="1">
        <v>40286</v>
      </c>
    </row>
    <row r="119" spans="1:20" x14ac:dyDescent="0.25">
      <c r="A119">
        <v>772</v>
      </c>
      <c r="B119">
        <v>40284</v>
      </c>
      <c r="C119" t="s">
        <v>36</v>
      </c>
      <c r="D119" t="s">
        <v>21</v>
      </c>
      <c r="E119" t="s">
        <v>139</v>
      </c>
      <c r="F119" t="s">
        <v>140</v>
      </c>
      <c r="G119">
        <v>25</v>
      </c>
      <c r="H119">
        <v>349.44</v>
      </c>
      <c r="I119">
        <v>0.36</v>
      </c>
      <c r="J119">
        <v>0.1</v>
      </c>
      <c r="K119">
        <v>100.55</v>
      </c>
      <c r="L119">
        <v>15.47</v>
      </c>
      <c r="M119">
        <v>9.9</v>
      </c>
      <c r="N119">
        <v>1.39</v>
      </c>
      <c r="O119" t="s">
        <v>24</v>
      </c>
      <c r="P119" t="s">
        <v>246</v>
      </c>
      <c r="Q119" t="s">
        <v>75</v>
      </c>
      <c r="R119" t="s">
        <v>67</v>
      </c>
      <c r="S119" t="s">
        <v>57</v>
      </c>
      <c r="T119" s="1">
        <v>40286</v>
      </c>
    </row>
    <row r="120" spans="1:20" x14ac:dyDescent="0.25">
      <c r="A120">
        <v>773</v>
      </c>
      <c r="B120">
        <v>40446</v>
      </c>
      <c r="C120" t="s">
        <v>79</v>
      </c>
      <c r="D120" t="s">
        <v>37</v>
      </c>
      <c r="E120" t="s">
        <v>50</v>
      </c>
      <c r="F120" t="s">
        <v>247</v>
      </c>
      <c r="G120">
        <v>38</v>
      </c>
      <c r="H120">
        <v>4144.3599999999997</v>
      </c>
      <c r="I120">
        <v>0.43</v>
      </c>
      <c r="J120">
        <v>0.06</v>
      </c>
      <c r="K120">
        <v>1627.75</v>
      </c>
      <c r="L120">
        <v>115.77</v>
      </c>
      <c r="M120">
        <v>65.989999999999995</v>
      </c>
      <c r="N120">
        <v>8.99</v>
      </c>
      <c r="O120" t="s">
        <v>24</v>
      </c>
      <c r="P120" t="s">
        <v>248</v>
      </c>
      <c r="Q120" t="s">
        <v>95</v>
      </c>
      <c r="R120" t="s">
        <v>61</v>
      </c>
      <c r="S120" t="s">
        <v>57</v>
      </c>
      <c r="T120" s="1">
        <v>40447</v>
      </c>
    </row>
    <row r="121" spans="1:20" x14ac:dyDescent="0.25">
      <c r="A121">
        <v>774</v>
      </c>
      <c r="B121">
        <v>40880</v>
      </c>
      <c r="C121" t="s">
        <v>58</v>
      </c>
      <c r="D121" t="s">
        <v>21</v>
      </c>
      <c r="E121" t="s">
        <v>126</v>
      </c>
      <c r="F121" t="s">
        <v>249</v>
      </c>
      <c r="G121">
        <v>17</v>
      </c>
      <c r="H121">
        <v>168.15</v>
      </c>
      <c r="I121">
        <v>0.38</v>
      </c>
      <c r="J121">
        <v>0.03</v>
      </c>
      <c r="K121">
        <v>42.99</v>
      </c>
      <c r="L121">
        <v>7.23</v>
      </c>
      <c r="M121">
        <v>4.4800000000000004</v>
      </c>
      <c r="N121">
        <v>49</v>
      </c>
      <c r="O121" t="s">
        <v>24</v>
      </c>
      <c r="P121" t="s">
        <v>250</v>
      </c>
      <c r="Q121" t="s">
        <v>33</v>
      </c>
      <c r="R121" t="s">
        <v>27</v>
      </c>
      <c r="S121" t="s">
        <v>28</v>
      </c>
      <c r="T121" s="1">
        <v>40882</v>
      </c>
    </row>
    <row r="122" spans="1:20" x14ac:dyDescent="0.25">
      <c r="A122">
        <v>775</v>
      </c>
      <c r="B122">
        <v>40619</v>
      </c>
      <c r="C122" t="s">
        <v>58</v>
      </c>
      <c r="D122" t="s">
        <v>21</v>
      </c>
      <c r="E122" t="s">
        <v>72</v>
      </c>
      <c r="F122" t="s">
        <v>251</v>
      </c>
      <c r="G122">
        <v>35</v>
      </c>
      <c r="H122">
        <v>88.9</v>
      </c>
      <c r="I122">
        <v>0.55000000000000004</v>
      </c>
      <c r="J122">
        <v>0.1</v>
      </c>
      <c r="K122">
        <v>44.1</v>
      </c>
      <c r="L122">
        <v>2.8</v>
      </c>
      <c r="M122">
        <v>1.26</v>
      </c>
      <c r="N122">
        <v>0.7</v>
      </c>
      <c r="O122" t="s">
        <v>24</v>
      </c>
      <c r="P122" t="s">
        <v>252</v>
      </c>
      <c r="Q122" t="s">
        <v>95</v>
      </c>
      <c r="R122" t="s">
        <v>27</v>
      </c>
      <c r="S122" t="s">
        <v>55</v>
      </c>
      <c r="T122" s="1">
        <v>40620</v>
      </c>
    </row>
    <row r="123" spans="1:20" x14ac:dyDescent="0.25">
      <c r="A123">
        <v>775</v>
      </c>
      <c r="B123">
        <v>40619</v>
      </c>
      <c r="C123" t="s">
        <v>58</v>
      </c>
      <c r="D123" t="s">
        <v>21</v>
      </c>
      <c r="E123" t="s">
        <v>52</v>
      </c>
      <c r="F123" t="s">
        <v>253</v>
      </c>
      <c r="G123">
        <v>8</v>
      </c>
      <c r="H123">
        <v>59.07</v>
      </c>
      <c r="I123">
        <v>0.47</v>
      </c>
      <c r="J123">
        <v>0.1</v>
      </c>
      <c r="K123">
        <v>23.79</v>
      </c>
      <c r="L123">
        <v>8.0399999999999991</v>
      </c>
      <c r="M123">
        <v>4.26</v>
      </c>
      <c r="N123">
        <v>1.2</v>
      </c>
      <c r="O123" t="s">
        <v>24</v>
      </c>
      <c r="P123" t="s">
        <v>252</v>
      </c>
      <c r="Q123" t="s">
        <v>95</v>
      </c>
      <c r="R123" t="s">
        <v>27</v>
      </c>
      <c r="S123" t="s">
        <v>55</v>
      </c>
      <c r="T123" s="1">
        <v>40621</v>
      </c>
    </row>
    <row r="124" spans="1:20" x14ac:dyDescent="0.25">
      <c r="A124">
        <v>801</v>
      </c>
      <c r="B124">
        <v>40956</v>
      </c>
      <c r="C124" t="s">
        <v>58</v>
      </c>
      <c r="D124" t="s">
        <v>21</v>
      </c>
      <c r="E124" t="s">
        <v>52</v>
      </c>
      <c r="F124" t="s">
        <v>254</v>
      </c>
      <c r="G124">
        <v>20</v>
      </c>
      <c r="H124">
        <v>87.87</v>
      </c>
      <c r="I124">
        <v>0.37</v>
      </c>
      <c r="J124">
        <v>0.03</v>
      </c>
      <c r="K124">
        <v>29.57</v>
      </c>
      <c r="L124">
        <v>4.3499999999999996</v>
      </c>
      <c r="M124">
        <v>2.74</v>
      </c>
      <c r="N124">
        <v>3.5</v>
      </c>
      <c r="O124" t="s">
        <v>24</v>
      </c>
      <c r="P124" t="s">
        <v>255</v>
      </c>
      <c r="Q124" t="s">
        <v>41</v>
      </c>
      <c r="R124" t="s">
        <v>34</v>
      </c>
      <c r="S124" t="s">
        <v>35</v>
      </c>
      <c r="T124" s="1">
        <v>40959</v>
      </c>
    </row>
    <row r="125" spans="1:20" x14ac:dyDescent="0.25">
      <c r="A125">
        <v>802</v>
      </c>
      <c r="B125">
        <v>40547</v>
      </c>
      <c r="C125" t="s">
        <v>58</v>
      </c>
      <c r="D125" t="s">
        <v>21</v>
      </c>
      <c r="E125" t="s">
        <v>120</v>
      </c>
      <c r="F125" t="s">
        <v>256</v>
      </c>
      <c r="G125">
        <v>33</v>
      </c>
      <c r="H125">
        <v>651.47</v>
      </c>
      <c r="I125">
        <v>0.45</v>
      </c>
      <c r="J125">
        <v>0.08</v>
      </c>
      <c r="K125">
        <v>259.74</v>
      </c>
      <c r="L125">
        <v>21.27</v>
      </c>
      <c r="M125">
        <v>11.7</v>
      </c>
      <c r="N125">
        <v>5.63</v>
      </c>
      <c r="O125" t="s">
        <v>24</v>
      </c>
      <c r="P125" t="s">
        <v>257</v>
      </c>
      <c r="Q125" t="s">
        <v>64</v>
      </c>
      <c r="R125" t="s">
        <v>34</v>
      </c>
      <c r="S125" t="s">
        <v>57</v>
      </c>
      <c r="T125" s="1">
        <v>40549</v>
      </c>
    </row>
    <row r="126" spans="1:20" x14ac:dyDescent="0.25">
      <c r="A126">
        <v>802</v>
      </c>
      <c r="B126">
        <v>40547</v>
      </c>
      <c r="C126" t="s">
        <v>58</v>
      </c>
      <c r="D126" t="s">
        <v>37</v>
      </c>
      <c r="E126" t="s">
        <v>87</v>
      </c>
      <c r="F126" t="s">
        <v>258</v>
      </c>
      <c r="G126">
        <v>2</v>
      </c>
      <c r="H126">
        <v>74.069999999999993</v>
      </c>
      <c r="I126">
        <v>0.55000000000000004</v>
      </c>
      <c r="J126">
        <v>0.09</v>
      </c>
      <c r="K126">
        <v>32.69</v>
      </c>
      <c r="L126">
        <v>35.53</v>
      </c>
      <c r="M126">
        <v>15.99</v>
      </c>
      <c r="N126">
        <v>9.4</v>
      </c>
      <c r="O126" t="s">
        <v>24</v>
      </c>
      <c r="P126" t="s">
        <v>257</v>
      </c>
      <c r="Q126" t="s">
        <v>64</v>
      </c>
      <c r="R126" t="s">
        <v>34</v>
      </c>
      <c r="S126" t="s">
        <v>57</v>
      </c>
      <c r="T126" s="1">
        <v>40547</v>
      </c>
    </row>
    <row r="127" spans="1:20" x14ac:dyDescent="0.25">
      <c r="A127">
        <v>805</v>
      </c>
      <c r="B127">
        <v>40728</v>
      </c>
      <c r="C127" t="s">
        <v>29</v>
      </c>
      <c r="D127" t="s">
        <v>42</v>
      </c>
      <c r="E127" t="s">
        <v>43</v>
      </c>
      <c r="F127" t="s">
        <v>259</v>
      </c>
      <c r="G127">
        <v>39</v>
      </c>
      <c r="H127">
        <v>418.65</v>
      </c>
      <c r="I127">
        <v>0.54</v>
      </c>
      <c r="J127">
        <v>0.02</v>
      </c>
      <c r="K127">
        <v>219.11</v>
      </c>
      <c r="L127">
        <v>10.8</v>
      </c>
      <c r="M127">
        <v>4.97</v>
      </c>
      <c r="N127">
        <v>5.71</v>
      </c>
      <c r="O127" t="s">
        <v>24</v>
      </c>
      <c r="P127" t="s">
        <v>260</v>
      </c>
      <c r="Q127" t="s">
        <v>41</v>
      </c>
      <c r="R127" t="s">
        <v>27</v>
      </c>
      <c r="S127" t="s">
        <v>45</v>
      </c>
      <c r="T127" s="1">
        <v>40730</v>
      </c>
    </row>
    <row r="128" spans="1:20" x14ac:dyDescent="0.25">
      <c r="A128">
        <v>807</v>
      </c>
      <c r="B128">
        <v>40505</v>
      </c>
      <c r="C128" t="s">
        <v>79</v>
      </c>
      <c r="D128" t="s">
        <v>21</v>
      </c>
      <c r="E128" t="s">
        <v>84</v>
      </c>
      <c r="F128" t="s">
        <v>261</v>
      </c>
      <c r="G128">
        <v>45</v>
      </c>
      <c r="H128">
        <v>352.86</v>
      </c>
      <c r="I128">
        <v>0.45</v>
      </c>
      <c r="J128">
        <v>0.01</v>
      </c>
      <c r="K128">
        <v>154.08000000000001</v>
      </c>
      <c r="L128">
        <v>7.78</v>
      </c>
      <c r="M128">
        <v>4.28</v>
      </c>
      <c r="N128">
        <v>6.18</v>
      </c>
      <c r="O128" t="s">
        <v>24</v>
      </c>
      <c r="P128" t="s">
        <v>262</v>
      </c>
      <c r="Q128" t="s">
        <v>26</v>
      </c>
      <c r="R128" t="s">
        <v>61</v>
      </c>
      <c r="S128" t="s">
        <v>57</v>
      </c>
      <c r="T128" s="1">
        <v>40506</v>
      </c>
    </row>
    <row r="129" spans="1:20" x14ac:dyDescent="0.25">
      <c r="A129">
        <v>807</v>
      </c>
      <c r="B129">
        <v>40505</v>
      </c>
      <c r="C129" t="s">
        <v>79</v>
      </c>
      <c r="D129" t="s">
        <v>21</v>
      </c>
      <c r="E129" t="s">
        <v>72</v>
      </c>
      <c r="F129" t="s">
        <v>263</v>
      </c>
      <c r="G129">
        <v>32</v>
      </c>
      <c r="H129">
        <v>194.61</v>
      </c>
      <c r="I129">
        <v>0.37</v>
      </c>
      <c r="J129">
        <v>0.04</v>
      </c>
      <c r="K129">
        <v>66.209999999999994</v>
      </c>
      <c r="L129">
        <v>6.27</v>
      </c>
      <c r="M129">
        <v>3.95</v>
      </c>
      <c r="N129">
        <v>2</v>
      </c>
      <c r="O129" t="s">
        <v>24</v>
      </c>
      <c r="P129" t="s">
        <v>262</v>
      </c>
      <c r="Q129" t="s">
        <v>26</v>
      </c>
      <c r="R129" t="s">
        <v>61</v>
      </c>
      <c r="S129" t="s">
        <v>55</v>
      </c>
      <c r="T129" s="1">
        <v>40506</v>
      </c>
    </row>
    <row r="130" spans="1:20" x14ac:dyDescent="0.25">
      <c r="A130">
        <v>832</v>
      </c>
      <c r="B130">
        <v>41017</v>
      </c>
      <c r="C130" t="s">
        <v>20</v>
      </c>
      <c r="D130" t="s">
        <v>21</v>
      </c>
      <c r="E130" t="s">
        <v>84</v>
      </c>
      <c r="F130" t="s">
        <v>202</v>
      </c>
      <c r="G130">
        <v>7</v>
      </c>
      <c r="H130">
        <v>79.989999999999995</v>
      </c>
      <c r="I130">
        <v>0.4</v>
      </c>
      <c r="J130">
        <v>0.02</v>
      </c>
      <c r="K130">
        <v>28.73</v>
      </c>
      <c r="L130">
        <v>10.8</v>
      </c>
      <c r="M130">
        <v>6.48</v>
      </c>
      <c r="N130">
        <v>5.9</v>
      </c>
      <c r="O130" t="s">
        <v>24</v>
      </c>
      <c r="P130" t="s">
        <v>264</v>
      </c>
      <c r="Q130" t="s">
        <v>33</v>
      </c>
      <c r="R130" t="s">
        <v>34</v>
      </c>
      <c r="S130" t="s">
        <v>57</v>
      </c>
      <c r="T130" s="1">
        <v>41021</v>
      </c>
    </row>
    <row r="131" spans="1:20" x14ac:dyDescent="0.25">
      <c r="A131">
        <v>833</v>
      </c>
      <c r="B131">
        <v>39856</v>
      </c>
      <c r="C131" t="s">
        <v>79</v>
      </c>
      <c r="D131" t="s">
        <v>21</v>
      </c>
      <c r="E131" t="s">
        <v>120</v>
      </c>
      <c r="F131" t="s">
        <v>265</v>
      </c>
      <c r="G131">
        <v>1</v>
      </c>
      <c r="H131">
        <v>30.54</v>
      </c>
      <c r="I131">
        <v>0.48</v>
      </c>
      <c r="J131">
        <v>0.03</v>
      </c>
      <c r="K131">
        <v>10.84</v>
      </c>
      <c r="L131">
        <v>24.1</v>
      </c>
      <c r="M131">
        <v>12.53</v>
      </c>
      <c r="N131">
        <v>7.17</v>
      </c>
      <c r="O131" t="s">
        <v>24</v>
      </c>
      <c r="P131" t="s">
        <v>266</v>
      </c>
      <c r="Q131" t="s">
        <v>64</v>
      </c>
      <c r="R131" t="s">
        <v>61</v>
      </c>
      <c r="S131" t="s">
        <v>57</v>
      </c>
      <c r="T131" s="1">
        <v>39857</v>
      </c>
    </row>
    <row r="132" spans="1:20" x14ac:dyDescent="0.25">
      <c r="A132">
        <v>834</v>
      </c>
      <c r="B132">
        <v>39955</v>
      </c>
      <c r="C132" t="s">
        <v>79</v>
      </c>
      <c r="D132" t="s">
        <v>37</v>
      </c>
      <c r="E132" t="s">
        <v>87</v>
      </c>
      <c r="F132" t="s">
        <v>241</v>
      </c>
      <c r="G132">
        <v>15</v>
      </c>
      <c r="H132">
        <v>3644.58</v>
      </c>
      <c r="I132">
        <v>0.52</v>
      </c>
      <c r="J132">
        <v>0.01</v>
      </c>
      <c r="K132">
        <v>1848.59</v>
      </c>
      <c r="L132">
        <v>241.65</v>
      </c>
      <c r="M132">
        <v>115.99</v>
      </c>
      <c r="N132">
        <v>56.14</v>
      </c>
      <c r="O132" t="s">
        <v>48</v>
      </c>
      <c r="P132" t="s">
        <v>267</v>
      </c>
      <c r="Q132" t="s">
        <v>33</v>
      </c>
      <c r="R132" t="s">
        <v>61</v>
      </c>
      <c r="S132" t="s">
        <v>132</v>
      </c>
      <c r="T132" s="1">
        <v>39956</v>
      </c>
    </row>
    <row r="133" spans="1:20" x14ac:dyDescent="0.25">
      <c r="A133">
        <v>835</v>
      </c>
      <c r="B133">
        <v>40823</v>
      </c>
      <c r="C133" t="s">
        <v>29</v>
      </c>
      <c r="D133" t="s">
        <v>21</v>
      </c>
      <c r="E133" t="s">
        <v>84</v>
      </c>
      <c r="F133" t="s">
        <v>238</v>
      </c>
      <c r="G133">
        <v>18</v>
      </c>
      <c r="H133">
        <v>205.68</v>
      </c>
      <c r="I133">
        <v>0.43</v>
      </c>
      <c r="J133">
        <v>0.02</v>
      </c>
      <c r="K133">
        <v>83.9</v>
      </c>
      <c r="L133">
        <v>11.37</v>
      </c>
      <c r="M133">
        <v>6.48</v>
      </c>
      <c r="N133">
        <v>5.14</v>
      </c>
      <c r="O133" t="s">
        <v>24</v>
      </c>
      <c r="P133" t="s">
        <v>227</v>
      </c>
      <c r="Q133" t="s">
        <v>64</v>
      </c>
      <c r="R133" t="s">
        <v>27</v>
      </c>
      <c r="S133" t="s">
        <v>57</v>
      </c>
      <c r="T133" s="1">
        <v>40824</v>
      </c>
    </row>
    <row r="134" spans="1:20" x14ac:dyDescent="0.25">
      <c r="A134">
        <v>837</v>
      </c>
      <c r="B134">
        <v>39978</v>
      </c>
      <c r="C134" t="s">
        <v>29</v>
      </c>
      <c r="D134" t="s">
        <v>21</v>
      </c>
      <c r="E134" t="s">
        <v>52</v>
      </c>
      <c r="F134" t="s">
        <v>268</v>
      </c>
      <c r="G134">
        <v>11</v>
      </c>
      <c r="H134">
        <v>105.09</v>
      </c>
      <c r="I134">
        <v>0.39</v>
      </c>
      <c r="J134">
        <v>0.01</v>
      </c>
      <c r="K134">
        <v>40.020000000000003</v>
      </c>
      <c r="L134">
        <v>9.57</v>
      </c>
      <c r="M134">
        <v>5.84</v>
      </c>
      <c r="N134">
        <v>0.83</v>
      </c>
      <c r="O134" t="s">
        <v>24</v>
      </c>
      <c r="P134" t="s">
        <v>269</v>
      </c>
      <c r="Q134" t="s">
        <v>64</v>
      </c>
      <c r="R134" t="s">
        <v>34</v>
      </c>
      <c r="S134" t="s">
        <v>55</v>
      </c>
      <c r="T134" s="1">
        <v>39980</v>
      </c>
    </row>
    <row r="135" spans="1:20" x14ac:dyDescent="0.25">
      <c r="A135">
        <v>868</v>
      </c>
      <c r="B135">
        <v>41068</v>
      </c>
      <c r="C135" t="s">
        <v>29</v>
      </c>
      <c r="D135" t="s">
        <v>21</v>
      </c>
      <c r="E135" t="s">
        <v>126</v>
      </c>
      <c r="F135" t="s">
        <v>197</v>
      </c>
      <c r="G135">
        <v>32</v>
      </c>
      <c r="H135">
        <v>1488.83</v>
      </c>
      <c r="I135">
        <v>0.53</v>
      </c>
      <c r="J135">
        <v>0</v>
      </c>
      <c r="K135">
        <v>785.93</v>
      </c>
      <c r="L135">
        <v>46.34</v>
      </c>
      <c r="M135">
        <v>21.78</v>
      </c>
      <c r="N135">
        <v>5.94</v>
      </c>
      <c r="O135" t="s">
        <v>24</v>
      </c>
      <c r="P135" t="s">
        <v>270</v>
      </c>
      <c r="Q135" t="s">
        <v>26</v>
      </c>
      <c r="R135" t="s">
        <v>61</v>
      </c>
      <c r="S135" t="s">
        <v>45</v>
      </c>
      <c r="T135" s="1">
        <v>41069</v>
      </c>
    </row>
    <row r="136" spans="1:20" x14ac:dyDescent="0.25">
      <c r="A136">
        <v>868</v>
      </c>
      <c r="B136">
        <v>41068</v>
      </c>
      <c r="C136" t="s">
        <v>29</v>
      </c>
      <c r="D136" t="s">
        <v>37</v>
      </c>
      <c r="E136" t="s">
        <v>38</v>
      </c>
      <c r="F136" t="s">
        <v>271</v>
      </c>
      <c r="G136">
        <v>31</v>
      </c>
      <c r="H136">
        <v>2647.84</v>
      </c>
      <c r="I136">
        <v>0.46</v>
      </c>
      <c r="J136">
        <v>0.04</v>
      </c>
      <c r="K136">
        <v>1156.8499999999999</v>
      </c>
      <c r="L136">
        <v>88.85</v>
      </c>
      <c r="M136">
        <v>47.98</v>
      </c>
      <c r="N136">
        <v>3.61</v>
      </c>
      <c r="O136" t="s">
        <v>24</v>
      </c>
      <c r="P136" t="s">
        <v>270</v>
      </c>
      <c r="Q136" t="s">
        <v>26</v>
      </c>
      <c r="R136" t="s">
        <v>61</v>
      </c>
      <c r="S136" t="s">
        <v>35</v>
      </c>
      <c r="T136" s="1">
        <v>41070</v>
      </c>
    </row>
    <row r="137" spans="1:20" x14ac:dyDescent="0.25">
      <c r="A137">
        <v>870</v>
      </c>
      <c r="B137">
        <v>40348</v>
      </c>
      <c r="C137" t="s">
        <v>29</v>
      </c>
      <c r="D137" t="s">
        <v>21</v>
      </c>
      <c r="E137" t="s">
        <v>126</v>
      </c>
      <c r="F137" t="s">
        <v>272</v>
      </c>
      <c r="G137">
        <v>23</v>
      </c>
      <c r="H137">
        <v>2852.62</v>
      </c>
      <c r="I137">
        <v>0.45</v>
      </c>
      <c r="J137">
        <v>0.04</v>
      </c>
      <c r="K137">
        <v>1216.81</v>
      </c>
      <c r="L137">
        <v>129.04</v>
      </c>
      <c r="M137">
        <v>70.97</v>
      </c>
      <c r="N137">
        <v>3.5</v>
      </c>
      <c r="O137" t="s">
        <v>24</v>
      </c>
      <c r="P137" t="s">
        <v>191</v>
      </c>
      <c r="Q137" t="s">
        <v>41</v>
      </c>
      <c r="R137" t="s">
        <v>34</v>
      </c>
      <c r="S137" t="s">
        <v>57</v>
      </c>
      <c r="T137" s="1">
        <v>40348</v>
      </c>
    </row>
    <row r="138" spans="1:20" x14ac:dyDescent="0.25">
      <c r="A138">
        <v>871</v>
      </c>
      <c r="B138">
        <v>40861</v>
      </c>
      <c r="C138" t="s">
        <v>20</v>
      </c>
      <c r="D138" t="s">
        <v>42</v>
      </c>
      <c r="E138" t="s">
        <v>43</v>
      </c>
      <c r="F138" t="s">
        <v>273</v>
      </c>
      <c r="G138">
        <v>17</v>
      </c>
      <c r="H138">
        <v>158.63</v>
      </c>
      <c r="I138">
        <v>0.35</v>
      </c>
      <c r="J138">
        <v>0.06</v>
      </c>
      <c r="K138">
        <v>47.33</v>
      </c>
      <c r="L138">
        <v>9.6</v>
      </c>
      <c r="M138">
        <v>6.24</v>
      </c>
      <c r="N138">
        <v>5.22</v>
      </c>
      <c r="O138" t="s">
        <v>24</v>
      </c>
      <c r="P138" t="s">
        <v>274</v>
      </c>
      <c r="Q138" t="s">
        <v>83</v>
      </c>
      <c r="R138" t="s">
        <v>61</v>
      </c>
      <c r="S138" t="s">
        <v>57</v>
      </c>
      <c r="T138" s="1">
        <v>40861</v>
      </c>
    </row>
    <row r="139" spans="1:20" x14ac:dyDescent="0.25">
      <c r="A139">
        <v>896</v>
      </c>
      <c r="B139">
        <v>40245</v>
      </c>
      <c r="C139" t="s">
        <v>58</v>
      </c>
      <c r="D139" t="s">
        <v>21</v>
      </c>
      <c r="E139" t="s">
        <v>120</v>
      </c>
      <c r="F139" t="s">
        <v>121</v>
      </c>
      <c r="G139">
        <v>50</v>
      </c>
      <c r="H139">
        <v>2480.06</v>
      </c>
      <c r="I139">
        <v>0.5</v>
      </c>
      <c r="J139">
        <v>0.01</v>
      </c>
      <c r="K139">
        <v>1221.08</v>
      </c>
      <c r="L139">
        <v>49.84</v>
      </c>
      <c r="M139">
        <v>24.92</v>
      </c>
      <c r="N139">
        <v>12.98</v>
      </c>
      <c r="O139" t="s">
        <v>24</v>
      </c>
      <c r="P139" t="s">
        <v>275</v>
      </c>
      <c r="Q139" t="s">
        <v>64</v>
      </c>
      <c r="R139" t="s">
        <v>61</v>
      </c>
      <c r="S139" t="s">
        <v>57</v>
      </c>
      <c r="T139" s="1">
        <v>40245</v>
      </c>
    </row>
    <row r="140" spans="1:20" x14ac:dyDescent="0.25">
      <c r="A140">
        <v>898</v>
      </c>
      <c r="B140">
        <v>40331</v>
      </c>
      <c r="C140" t="s">
        <v>36</v>
      </c>
      <c r="D140" t="s">
        <v>37</v>
      </c>
      <c r="E140" t="s">
        <v>38</v>
      </c>
      <c r="F140" t="s">
        <v>276</v>
      </c>
      <c r="G140">
        <v>40</v>
      </c>
      <c r="H140">
        <v>1022.93</v>
      </c>
      <c r="I140">
        <v>0.39</v>
      </c>
      <c r="J140">
        <v>0.03</v>
      </c>
      <c r="K140">
        <v>377.23</v>
      </c>
      <c r="L140">
        <v>26.2</v>
      </c>
      <c r="M140">
        <v>15.98</v>
      </c>
      <c r="N140">
        <v>6.5</v>
      </c>
      <c r="O140" t="s">
        <v>24</v>
      </c>
      <c r="P140" t="s">
        <v>277</v>
      </c>
      <c r="Q140" t="s">
        <v>75</v>
      </c>
      <c r="R140" t="s">
        <v>67</v>
      </c>
      <c r="S140" t="s">
        <v>57</v>
      </c>
      <c r="T140" s="1">
        <v>40333</v>
      </c>
    </row>
    <row r="141" spans="1:20" x14ac:dyDescent="0.25">
      <c r="A141">
        <v>898</v>
      </c>
      <c r="B141">
        <v>40331</v>
      </c>
      <c r="C141" t="s">
        <v>36</v>
      </c>
      <c r="D141" t="s">
        <v>42</v>
      </c>
      <c r="E141" t="s">
        <v>46</v>
      </c>
      <c r="F141" t="s">
        <v>278</v>
      </c>
      <c r="G141">
        <v>26</v>
      </c>
      <c r="H141">
        <v>12375.21</v>
      </c>
      <c r="I141">
        <v>0.4</v>
      </c>
      <c r="J141">
        <v>0.04</v>
      </c>
      <c r="K141">
        <v>4620.41</v>
      </c>
      <c r="L141">
        <v>493.63</v>
      </c>
      <c r="M141">
        <v>296.18</v>
      </c>
      <c r="N141">
        <v>54.12</v>
      </c>
      <c r="O141" t="s">
        <v>48</v>
      </c>
      <c r="P141" t="s">
        <v>277</v>
      </c>
      <c r="Q141" t="s">
        <v>75</v>
      </c>
      <c r="R141" t="s">
        <v>67</v>
      </c>
      <c r="S141" t="s">
        <v>49</v>
      </c>
      <c r="T141" s="1">
        <v>40331</v>
      </c>
    </row>
    <row r="142" spans="1:20" x14ac:dyDescent="0.25">
      <c r="A142">
        <v>900</v>
      </c>
      <c r="B142">
        <v>40086</v>
      </c>
      <c r="C142" t="s">
        <v>29</v>
      </c>
      <c r="D142" t="s">
        <v>21</v>
      </c>
      <c r="E142" t="s">
        <v>120</v>
      </c>
      <c r="F142" t="s">
        <v>279</v>
      </c>
      <c r="G142">
        <v>29</v>
      </c>
      <c r="H142">
        <v>2128.4299999999998</v>
      </c>
      <c r="I142">
        <v>0.48</v>
      </c>
      <c r="J142">
        <v>7.0000000000000007E-2</v>
      </c>
      <c r="K142">
        <v>937.02</v>
      </c>
      <c r="L142">
        <v>78.81</v>
      </c>
      <c r="M142">
        <v>40.98</v>
      </c>
      <c r="N142">
        <v>2.99</v>
      </c>
      <c r="O142" t="s">
        <v>24</v>
      </c>
      <c r="P142" t="s">
        <v>280</v>
      </c>
      <c r="Q142" t="s">
        <v>95</v>
      </c>
      <c r="R142" t="s">
        <v>61</v>
      </c>
      <c r="S142" t="s">
        <v>57</v>
      </c>
      <c r="T142" s="1">
        <v>40087</v>
      </c>
    </row>
    <row r="143" spans="1:20" x14ac:dyDescent="0.25">
      <c r="A143">
        <v>902</v>
      </c>
      <c r="B143">
        <v>40020</v>
      </c>
      <c r="C143" t="s">
        <v>29</v>
      </c>
      <c r="D143" t="s">
        <v>21</v>
      </c>
      <c r="E143" t="s">
        <v>126</v>
      </c>
      <c r="F143" t="s">
        <v>281</v>
      </c>
      <c r="G143">
        <v>10</v>
      </c>
      <c r="H143">
        <v>3703.08</v>
      </c>
      <c r="I143">
        <v>0.49</v>
      </c>
      <c r="J143">
        <v>0.09</v>
      </c>
      <c r="K143">
        <v>1627.29</v>
      </c>
      <c r="L143">
        <v>406.82</v>
      </c>
      <c r="M143">
        <v>207.48</v>
      </c>
      <c r="N143">
        <v>0.99</v>
      </c>
      <c r="O143" t="s">
        <v>24</v>
      </c>
      <c r="P143" t="s">
        <v>282</v>
      </c>
      <c r="Q143" t="s">
        <v>41</v>
      </c>
      <c r="R143" t="s">
        <v>34</v>
      </c>
      <c r="S143" t="s">
        <v>57</v>
      </c>
      <c r="T143" s="1">
        <v>40023</v>
      </c>
    </row>
    <row r="144" spans="1:20" x14ac:dyDescent="0.25">
      <c r="A144">
        <v>928</v>
      </c>
      <c r="B144">
        <v>40603</v>
      </c>
      <c r="C144" t="s">
        <v>20</v>
      </c>
      <c r="D144" t="s">
        <v>21</v>
      </c>
      <c r="E144" t="s">
        <v>126</v>
      </c>
      <c r="F144" t="s">
        <v>283</v>
      </c>
      <c r="G144">
        <v>21</v>
      </c>
      <c r="H144">
        <v>1825.54</v>
      </c>
      <c r="I144">
        <v>0.35</v>
      </c>
      <c r="J144">
        <v>0.06</v>
      </c>
      <c r="K144">
        <v>561.97</v>
      </c>
      <c r="L144">
        <v>92.28</v>
      </c>
      <c r="M144">
        <v>59.98</v>
      </c>
      <c r="N144">
        <v>3.99</v>
      </c>
      <c r="O144" t="s">
        <v>71</v>
      </c>
      <c r="P144" t="s">
        <v>284</v>
      </c>
      <c r="Q144" t="s">
        <v>33</v>
      </c>
      <c r="R144" t="s">
        <v>67</v>
      </c>
      <c r="S144" t="s">
        <v>57</v>
      </c>
      <c r="T144" s="1">
        <v>40608</v>
      </c>
    </row>
    <row r="145" spans="1:20" x14ac:dyDescent="0.25">
      <c r="A145">
        <v>928</v>
      </c>
      <c r="B145">
        <v>40603</v>
      </c>
      <c r="C145" t="s">
        <v>20</v>
      </c>
      <c r="D145" t="s">
        <v>42</v>
      </c>
      <c r="E145" t="s">
        <v>43</v>
      </c>
      <c r="F145" t="s">
        <v>285</v>
      </c>
      <c r="G145">
        <v>26</v>
      </c>
      <c r="H145">
        <v>606.59</v>
      </c>
      <c r="I145">
        <v>0.38</v>
      </c>
      <c r="J145">
        <v>0.02</v>
      </c>
      <c r="K145">
        <v>220.11</v>
      </c>
      <c r="L145">
        <v>23.52</v>
      </c>
      <c r="M145">
        <v>14.58</v>
      </c>
      <c r="N145">
        <v>7.4</v>
      </c>
      <c r="O145" t="s">
        <v>71</v>
      </c>
      <c r="P145" t="s">
        <v>284</v>
      </c>
      <c r="Q145" t="s">
        <v>33</v>
      </c>
      <c r="R145" t="s">
        <v>67</v>
      </c>
      <c r="S145" t="s">
        <v>57</v>
      </c>
      <c r="T145" s="1">
        <v>40605</v>
      </c>
    </row>
    <row r="146" spans="1:20" x14ac:dyDescent="0.25">
      <c r="A146">
        <v>929</v>
      </c>
      <c r="B146">
        <v>41183</v>
      </c>
      <c r="C146" t="s">
        <v>36</v>
      </c>
      <c r="D146" t="s">
        <v>37</v>
      </c>
      <c r="E146" t="s">
        <v>38</v>
      </c>
      <c r="F146" t="s">
        <v>286</v>
      </c>
      <c r="G146">
        <v>21</v>
      </c>
      <c r="H146">
        <v>477.04</v>
      </c>
      <c r="I146">
        <v>0.53</v>
      </c>
      <c r="J146">
        <v>0.04</v>
      </c>
      <c r="K146">
        <v>240.17</v>
      </c>
      <c r="L146">
        <v>23.34</v>
      </c>
      <c r="M146">
        <v>10.97</v>
      </c>
      <c r="N146">
        <v>6.5</v>
      </c>
      <c r="O146" t="s">
        <v>24</v>
      </c>
      <c r="P146" t="s">
        <v>287</v>
      </c>
      <c r="Q146" t="s">
        <v>83</v>
      </c>
      <c r="R146" t="s">
        <v>34</v>
      </c>
      <c r="S146" t="s">
        <v>57</v>
      </c>
      <c r="T146" s="1">
        <v>41186</v>
      </c>
    </row>
    <row r="147" spans="1:20" x14ac:dyDescent="0.25">
      <c r="A147">
        <v>929</v>
      </c>
      <c r="B147">
        <v>41183</v>
      </c>
      <c r="C147" t="s">
        <v>36</v>
      </c>
      <c r="D147" t="s">
        <v>21</v>
      </c>
      <c r="E147" t="s">
        <v>30</v>
      </c>
      <c r="F147" t="s">
        <v>31</v>
      </c>
      <c r="G147">
        <v>39</v>
      </c>
      <c r="H147">
        <v>144.15</v>
      </c>
      <c r="I147">
        <v>0.45</v>
      </c>
      <c r="J147">
        <v>0.04</v>
      </c>
      <c r="K147">
        <v>60.47</v>
      </c>
      <c r="L147">
        <v>3.78</v>
      </c>
      <c r="M147">
        <v>2.08</v>
      </c>
      <c r="N147">
        <v>2.56</v>
      </c>
      <c r="O147" t="s">
        <v>24</v>
      </c>
      <c r="P147" t="s">
        <v>287</v>
      </c>
      <c r="Q147" t="s">
        <v>83</v>
      </c>
      <c r="R147" t="s">
        <v>34</v>
      </c>
      <c r="S147" t="s">
        <v>35</v>
      </c>
      <c r="T147" s="1">
        <v>41185</v>
      </c>
    </row>
    <row r="148" spans="1:20" x14ac:dyDescent="0.25">
      <c r="A148">
        <v>930</v>
      </c>
      <c r="B148">
        <v>40163</v>
      </c>
      <c r="C148" t="s">
        <v>58</v>
      </c>
      <c r="D148" t="s">
        <v>42</v>
      </c>
      <c r="E148" t="s">
        <v>43</v>
      </c>
      <c r="F148" t="s">
        <v>234</v>
      </c>
      <c r="G148">
        <v>22</v>
      </c>
      <c r="H148">
        <v>1578.95</v>
      </c>
      <c r="I148">
        <v>0.42</v>
      </c>
      <c r="J148">
        <v>0.03</v>
      </c>
      <c r="K148">
        <v>611.25</v>
      </c>
      <c r="L148">
        <v>71.239999999999995</v>
      </c>
      <c r="M148">
        <v>41.32</v>
      </c>
      <c r="N148">
        <v>58.66</v>
      </c>
      <c r="O148" t="s">
        <v>71</v>
      </c>
      <c r="P148" t="s">
        <v>288</v>
      </c>
      <c r="Q148" t="s">
        <v>95</v>
      </c>
      <c r="R148" t="s">
        <v>27</v>
      </c>
      <c r="S148" t="s">
        <v>45</v>
      </c>
      <c r="T148" s="1">
        <v>40164</v>
      </c>
    </row>
    <row r="149" spans="1:20" x14ac:dyDescent="0.25">
      <c r="A149">
        <v>930</v>
      </c>
      <c r="B149">
        <v>40163</v>
      </c>
      <c r="C149" t="s">
        <v>58</v>
      </c>
      <c r="D149" t="s">
        <v>21</v>
      </c>
      <c r="E149" t="s">
        <v>84</v>
      </c>
      <c r="F149" t="s">
        <v>289</v>
      </c>
      <c r="G149">
        <v>11</v>
      </c>
      <c r="H149">
        <v>159.66999999999999</v>
      </c>
      <c r="I149">
        <v>0.52</v>
      </c>
      <c r="J149">
        <v>0</v>
      </c>
      <c r="K149">
        <v>81.99</v>
      </c>
      <c r="L149">
        <v>14.33</v>
      </c>
      <c r="M149">
        <v>6.88</v>
      </c>
      <c r="N149">
        <v>2</v>
      </c>
      <c r="O149" t="s">
        <v>24</v>
      </c>
      <c r="P149" t="s">
        <v>288</v>
      </c>
      <c r="Q149" t="s">
        <v>95</v>
      </c>
      <c r="R149" t="s">
        <v>27</v>
      </c>
      <c r="S149" t="s">
        <v>55</v>
      </c>
      <c r="T149" s="1">
        <v>40163</v>
      </c>
    </row>
    <row r="150" spans="1:20" x14ac:dyDescent="0.25">
      <c r="A150">
        <v>933</v>
      </c>
      <c r="B150">
        <v>41125</v>
      </c>
      <c r="C150" t="s">
        <v>29</v>
      </c>
      <c r="D150" t="s">
        <v>21</v>
      </c>
      <c r="E150" t="s">
        <v>120</v>
      </c>
      <c r="F150" t="s">
        <v>290</v>
      </c>
      <c r="G150">
        <v>15</v>
      </c>
      <c r="H150">
        <v>130.22999999999999</v>
      </c>
      <c r="I150">
        <v>0.39</v>
      </c>
      <c r="J150">
        <v>0.02</v>
      </c>
      <c r="K150">
        <v>48.04</v>
      </c>
      <c r="L150">
        <v>8.66</v>
      </c>
      <c r="M150">
        <v>5.28</v>
      </c>
      <c r="N150">
        <v>2.99</v>
      </c>
      <c r="O150" t="s">
        <v>24</v>
      </c>
      <c r="P150" t="s">
        <v>291</v>
      </c>
      <c r="Q150" t="s">
        <v>26</v>
      </c>
      <c r="R150" t="s">
        <v>27</v>
      </c>
      <c r="S150" t="s">
        <v>57</v>
      </c>
      <c r="T150" s="1">
        <v>41125</v>
      </c>
    </row>
    <row r="151" spans="1:20" x14ac:dyDescent="0.25">
      <c r="A151">
        <v>960</v>
      </c>
      <c r="B151">
        <v>40076</v>
      </c>
      <c r="C151" t="s">
        <v>79</v>
      </c>
      <c r="D151" t="s">
        <v>42</v>
      </c>
      <c r="E151" t="s">
        <v>43</v>
      </c>
      <c r="F151" t="s">
        <v>292</v>
      </c>
      <c r="G151">
        <v>46</v>
      </c>
      <c r="H151">
        <v>1283.74</v>
      </c>
      <c r="I151">
        <v>0.54</v>
      </c>
      <c r="J151">
        <v>7.0000000000000007E-2</v>
      </c>
      <c r="K151">
        <v>645.30999999999995</v>
      </c>
      <c r="L151">
        <v>29.85</v>
      </c>
      <c r="M151">
        <v>13.73</v>
      </c>
      <c r="N151">
        <v>6.85</v>
      </c>
      <c r="O151" t="s">
        <v>24</v>
      </c>
      <c r="P151" t="s">
        <v>293</v>
      </c>
      <c r="Q151" t="s">
        <v>64</v>
      </c>
      <c r="R151" t="s">
        <v>67</v>
      </c>
      <c r="S151" t="s">
        <v>55</v>
      </c>
      <c r="T151" s="1">
        <v>40077</v>
      </c>
    </row>
    <row r="152" spans="1:20" x14ac:dyDescent="0.25">
      <c r="A152">
        <v>962</v>
      </c>
      <c r="B152">
        <v>39938</v>
      </c>
      <c r="C152" t="s">
        <v>20</v>
      </c>
      <c r="D152" t="s">
        <v>21</v>
      </c>
      <c r="E152" t="s">
        <v>120</v>
      </c>
      <c r="F152" t="s">
        <v>294</v>
      </c>
      <c r="G152">
        <v>33</v>
      </c>
      <c r="H152">
        <v>7650.29</v>
      </c>
      <c r="I152">
        <v>0.5</v>
      </c>
      <c r="J152">
        <v>0.06</v>
      </c>
      <c r="K152">
        <v>3571.63</v>
      </c>
      <c r="L152">
        <v>245.98</v>
      </c>
      <c r="M152">
        <v>122.99</v>
      </c>
      <c r="N152">
        <v>19.989999999999998</v>
      </c>
      <c r="O152" t="s">
        <v>24</v>
      </c>
      <c r="P152" t="s">
        <v>295</v>
      </c>
      <c r="Q152" t="s">
        <v>33</v>
      </c>
      <c r="R152" t="s">
        <v>27</v>
      </c>
      <c r="S152" t="s">
        <v>57</v>
      </c>
      <c r="T152" s="1">
        <v>39940</v>
      </c>
    </row>
    <row r="153" spans="1:20" x14ac:dyDescent="0.25">
      <c r="A153">
        <v>962</v>
      </c>
      <c r="B153">
        <v>39938</v>
      </c>
      <c r="C153" t="s">
        <v>20</v>
      </c>
      <c r="D153" t="s">
        <v>21</v>
      </c>
      <c r="E153" t="s">
        <v>126</v>
      </c>
      <c r="F153" t="s">
        <v>296</v>
      </c>
      <c r="G153">
        <v>47</v>
      </c>
      <c r="H153">
        <v>4782.7700000000004</v>
      </c>
      <c r="I153">
        <v>0.37</v>
      </c>
      <c r="J153">
        <v>0.08</v>
      </c>
      <c r="K153">
        <v>1488.7</v>
      </c>
      <c r="L153">
        <v>109.22</v>
      </c>
      <c r="M153">
        <v>68.81</v>
      </c>
      <c r="N153">
        <v>60</v>
      </c>
      <c r="O153" t="s">
        <v>48</v>
      </c>
      <c r="P153" t="s">
        <v>295</v>
      </c>
      <c r="Q153" t="s">
        <v>33</v>
      </c>
      <c r="R153" t="s">
        <v>27</v>
      </c>
      <c r="S153" t="s">
        <v>132</v>
      </c>
      <c r="T153" s="1">
        <v>39940</v>
      </c>
    </row>
    <row r="154" spans="1:20" x14ac:dyDescent="0.25">
      <c r="A154">
        <v>964</v>
      </c>
      <c r="B154">
        <v>40682</v>
      </c>
      <c r="C154" t="s">
        <v>79</v>
      </c>
      <c r="D154" t="s">
        <v>21</v>
      </c>
      <c r="E154" t="s">
        <v>52</v>
      </c>
      <c r="F154" t="s">
        <v>297</v>
      </c>
      <c r="G154">
        <v>4</v>
      </c>
      <c r="H154">
        <v>68.2</v>
      </c>
      <c r="I154">
        <v>0.42</v>
      </c>
      <c r="J154">
        <v>0.02</v>
      </c>
      <c r="K154">
        <v>27.39</v>
      </c>
      <c r="L154">
        <v>17.12</v>
      </c>
      <c r="M154">
        <v>9.93</v>
      </c>
      <c r="N154">
        <v>1.0900000000000001</v>
      </c>
      <c r="O154" t="s">
        <v>24</v>
      </c>
      <c r="P154" t="s">
        <v>298</v>
      </c>
      <c r="Q154" t="s">
        <v>95</v>
      </c>
      <c r="R154" t="s">
        <v>34</v>
      </c>
      <c r="S154" t="s">
        <v>55</v>
      </c>
      <c r="T154" s="1">
        <v>40684</v>
      </c>
    </row>
    <row r="155" spans="1:20" x14ac:dyDescent="0.25">
      <c r="A155">
        <v>964</v>
      </c>
      <c r="B155">
        <v>40682</v>
      </c>
      <c r="C155" t="s">
        <v>79</v>
      </c>
      <c r="D155" t="s">
        <v>21</v>
      </c>
      <c r="E155" t="s">
        <v>120</v>
      </c>
      <c r="F155" t="s">
        <v>299</v>
      </c>
      <c r="G155">
        <v>50</v>
      </c>
      <c r="H155">
        <v>576.04</v>
      </c>
      <c r="I155">
        <v>0.49</v>
      </c>
      <c r="J155">
        <v>0.02</v>
      </c>
      <c r="K155">
        <v>275.55</v>
      </c>
      <c r="L155">
        <v>11.73</v>
      </c>
      <c r="M155">
        <v>5.98</v>
      </c>
      <c r="N155">
        <v>1.49</v>
      </c>
      <c r="O155" t="s">
        <v>24</v>
      </c>
      <c r="P155" t="s">
        <v>298</v>
      </c>
      <c r="Q155" t="s">
        <v>75</v>
      </c>
      <c r="R155" t="s">
        <v>34</v>
      </c>
      <c r="S155" t="s">
        <v>57</v>
      </c>
      <c r="T155" s="1">
        <v>40684</v>
      </c>
    </row>
    <row r="156" spans="1:20" x14ac:dyDescent="0.25">
      <c r="A156">
        <v>965</v>
      </c>
      <c r="B156">
        <v>40677</v>
      </c>
      <c r="C156" t="s">
        <v>20</v>
      </c>
      <c r="D156" t="s">
        <v>42</v>
      </c>
      <c r="E156" t="s">
        <v>46</v>
      </c>
      <c r="F156" t="s">
        <v>300</v>
      </c>
      <c r="G156">
        <v>42</v>
      </c>
      <c r="H156">
        <v>17456.43</v>
      </c>
      <c r="I156">
        <v>0.37</v>
      </c>
      <c r="J156">
        <v>7.0000000000000007E-2</v>
      </c>
      <c r="K156">
        <v>5619.6</v>
      </c>
      <c r="L156">
        <v>446</v>
      </c>
      <c r="M156">
        <v>280.98</v>
      </c>
      <c r="N156">
        <v>35.67</v>
      </c>
      <c r="O156" t="s">
        <v>48</v>
      </c>
      <c r="P156" t="s">
        <v>301</v>
      </c>
      <c r="Q156" t="s">
        <v>64</v>
      </c>
      <c r="R156" t="s">
        <v>34</v>
      </c>
      <c r="S156" t="s">
        <v>49</v>
      </c>
      <c r="T156" s="1">
        <v>40684</v>
      </c>
    </row>
    <row r="157" spans="1:20" x14ac:dyDescent="0.25">
      <c r="A157">
        <v>967</v>
      </c>
      <c r="B157">
        <v>41080</v>
      </c>
      <c r="C157" t="s">
        <v>79</v>
      </c>
      <c r="D157" t="s">
        <v>37</v>
      </c>
      <c r="E157" t="s">
        <v>87</v>
      </c>
      <c r="F157" t="s">
        <v>302</v>
      </c>
      <c r="G157">
        <v>6</v>
      </c>
      <c r="H157">
        <v>145.51</v>
      </c>
      <c r="I157">
        <v>0.41</v>
      </c>
      <c r="J157">
        <v>0.03</v>
      </c>
      <c r="K157">
        <v>54.06</v>
      </c>
      <c r="L157">
        <v>23.71</v>
      </c>
      <c r="M157">
        <v>13.99</v>
      </c>
      <c r="N157">
        <v>7.51</v>
      </c>
      <c r="O157" t="s">
        <v>24</v>
      </c>
      <c r="P157" t="s">
        <v>303</v>
      </c>
      <c r="Q157" t="s">
        <v>83</v>
      </c>
      <c r="R157" t="s">
        <v>67</v>
      </c>
      <c r="S157" t="s">
        <v>45</v>
      </c>
      <c r="T157" s="1">
        <v>41082</v>
      </c>
    </row>
    <row r="158" spans="1:20" x14ac:dyDescent="0.25">
      <c r="A158">
        <v>967</v>
      </c>
      <c r="B158">
        <v>41080</v>
      </c>
      <c r="C158" t="s">
        <v>79</v>
      </c>
      <c r="D158" t="s">
        <v>21</v>
      </c>
      <c r="E158" t="s">
        <v>52</v>
      </c>
      <c r="F158" t="s">
        <v>304</v>
      </c>
      <c r="G158">
        <v>42</v>
      </c>
      <c r="H158">
        <v>2417.1</v>
      </c>
      <c r="I158">
        <v>0.35</v>
      </c>
      <c r="J158">
        <v>0.01</v>
      </c>
      <c r="K158">
        <v>829.12</v>
      </c>
      <c r="L158">
        <v>58.06</v>
      </c>
      <c r="M158">
        <v>37.74</v>
      </c>
      <c r="N158">
        <v>2.9</v>
      </c>
      <c r="O158" t="s">
        <v>24</v>
      </c>
      <c r="P158" t="s">
        <v>303</v>
      </c>
      <c r="Q158" t="s">
        <v>83</v>
      </c>
      <c r="R158" t="s">
        <v>67</v>
      </c>
      <c r="S158" t="s">
        <v>35</v>
      </c>
      <c r="T158" s="1">
        <v>41081</v>
      </c>
    </row>
    <row r="159" spans="1:20" x14ac:dyDescent="0.25">
      <c r="A159">
        <v>967</v>
      </c>
      <c r="B159">
        <v>41080</v>
      </c>
      <c r="C159" t="s">
        <v>79</v>
      </c>
      <c r="D159" t="s">
        <v>42</v>
      </c>
      <c r="E159" t="s">
        <v>46</v>
      </c>
      <c r="F159" t="s">
        <v>305</v>
      </c>
      <c r="G159">
        <v>48</v>
      </c>
      <c r="H159">
        <v>24061.759999999998</v>
      </c>
      <c r="I159">
        <v>0.55000000000000004</v>
      </c>
      <c r="J159">
        <v>0.01</v>
      </c>
      <c r="K159">
        <v>13106.88</v>
      </c>
      <c r="L159">
        <v>505.67</v>
      </c>
      <c r="M159">
        <v>227.55</v>
      </c>
      <c r="N159">
        <v>32.479999999999997</v>
      </c>
      <c r="O159" t="s">
        <v>48</v>
      </c>
      <c r="P159" t="s">
        <v>303</v>
      </c>
      <c r="Q159" t="s">
        <v>83</v>
      </c>
      <c r="R159" t="s">
        <v>67</v>
      </c>
      <c r="S159" t="s">
        <v>49</v>
      </c>
      <c r="T159" s="1">
        <v>41083</v>
      </c>
    </row>
    <row r="160" spans="1:20" x14ac:dyDescent="0.25">
      <c r="A160">
        <v>994</v>
      </c>
      <c r="B160">
        <v>39922</v>
      </c>
      <c r="C160" t="s">
        <v>20</v>
      </c>
      <c r="D160" t="s">
        <v>21</v>
      </c>
      <c r="E160" t="s">
        <v>72</v>
      </c>
      <c r="F160" t="s">
        <v>306</v>
      </c>
      <c r="G160">
        <v>38</v>
      </c>
      <c r="H160">
        <v>247.55</v>
      </c>
      <c r="I160">
        <v>0.48</v>
      </c>
      <c r="J160">
        <v>0.06</v>
      </c>
      <c r="K160">
        <v>109.88</v>
      </c>
      <c r="L160">
        <v>6.88</v>
      </c>
      <c r="M160">
        <v>3.58</v>
      </c>
      <c r="N160">
        <v>1.63</v>
      </c>
      <c r="O160" t="s">
        <v>24</v>
      </c>
      <c r="P160" t="s">
        <v>307</v>
      </c>
      <c r="Q160" t="s">
        <v>64</v>
      </c>
      <c r="R160" t="s">
        <v>34</v>
      </c>
      <c r="S160" t="s">
        <v>55</v>
      </c>
      <c r="T160" s="1">
        <v>39926</v>
      </c>
    </row>
    <row r="161" spans="1:20" x14ac:dyDescent="0.25">
      <c r="A161">
        <v>995</v>
      </c>
      <c r="B161">
        <v>40693</v>
      </c>
      <c r="C161" t="s">
        <v>79</v>
      </c>
      <c r="D161" t="s">
        <v>42</v>
      </c>
      <c r="E161" t="s">
        <v>43</v>
      </c>
      <c r="F161" t="s">
        <v>308</v>
      </c>
      <c r="G161">
        <v>46</v>
      </c>
      <c r="H161">
        <v>3635.47</v>
      </c>
      <c r="I161">
        <v>0.51</v>
      </c>
      <c r="J161">
        <v>0.03</v>
      </c>
      <c r="K161">
        <v>1797.49</v>
      </c>
      <c r="L161">
        <v>81.41</v>
      </c>
      <c r="M161">
        <v>39.89</v>
      </c>
      <c r="N161">
        <v>3.04</v>
      </c>
      <c r="O161" t="s">
        <v>24</v>
      </c>
      <c r="P161" t="s">
        <v>262</v>
      </c>
      <c r="Q161" t="s">
        <v>26</v>
      </c>
      <c r="R161" t="s">
        <v>61</v>
      </c>
      <c r="S161" t="s">
        <v>55</v>
      </c>
      <c r="T161" s="1">
        <v>40694</v>
      </c>
    </row>
    <row r="162" spans="1:20" x14ac:dyDescent="0.25">
      <c r="A162">
        <v>998</v>
      </c>
      <c r="B162">
        <v>40142</v>
      </c>
      <c r="C162" t="s">
        <v>29</v>
      </c>
      <c r="D162" t="s">
        <v>21</v>
      </c>
      <c r="E162" t="s">
        <v>139</v>
      </c>
      <c r="F162" t="s">
        <v>309</v>
      </c>
      <c r="G162">
        <v>16</v>
      </c>
      <c r="H162">
        <v>373.15</v>
      </c>
      <c r="I162">
        <v>0.37</v>
      </c>
      <c r="J162">
        <v>7.0000000000000007E-2</v>
      </c>
      <c r="K162">
        <v>119.92</v>
      </c>
      <c r="L162">
        <v>24.98</v>
      </c>
      <c r="M162">
        <v>15.74</v>
      </c>
      <c r="N162">
        <v>1.39</v>
      </c>
      <c r="O162" t="s">
        <v>24</v>
      </c>
      <c r="P162" t="s">
        <v>310</v>
      </c>
      <c r="Q162" t="s">
        <v>26</v>
      </c>
      <c r="R162" t="s">
        <v>27</v>
      </c>
      <c r="S162" t="s">
        <v>57</v>
      </c>
      <c r="T162" s="1">
        <v>40143</v>
      </c>
    </row>
    <row r="163" spans="1:20" x14ac:dyDescent="0.25">
      <c r="A163">
        <v>999</v>
      </c>
      <c r="B163">
        <v>40425</v>
      </c>
      <c r="C163" t="s">
        <v>20</v>
      </c>
      <c r="D163" t="s">
        <v>21</v>
      </c>
      <c r="E163" t="s">
        <v>22</v>
      </c>
      <c r="F163" t="s">
        <v>311</v>
      </c>
      <c r="G163">
        <v>6</v>
      </c>
      <c r="H163">
        <v>1190.5999999999999</v>
      </c>
      <c r="I163">
        <v>0.55000000000000004</v>
      </c>
      <c r="J163">
        <v>0.08</v>
      </c>
      <c r="K163">
        <v>598.03</v>
      </c>
      <c r="L163">
        <v>212.07</v>
      </c>
      <c r="M163">
        <v>95.43</v>
      </c>
      <c r="N163">
        <v>19.989999999999998</v>
      </c>
      <c r="O163" t="s">
        <v>24</v>
      </c>
      <c r="P163" t="s">
        <v>312</v>
      </c>
      <c r="Q163" t="s">
        <v>64</v>
      </c>
      <c r="R163" t="s">
        <v>61</v>
      </c>
      <c r="S163" t="s">
        <v>57</v>
      </c>
      <c r="T163" s="1">
        <v>40432</v>
      </c>
    </row>
    <row r="164" spans="1:20" x14ac:dyDescent="0.25">
      <c r="A164">
        <v>1027</v>
      </c>
      <c r="B164">
        <v>41062</v>
      </c>
      <c r="C164" t="s">
        <v>79</v>
      </c>
      <c r="D164" t="s">
        <v>42</v>
      </c>
      <c r="E164" t="s">
        <v>92</v>
      </c>
      <c r="F164" t="s">
        <v>313</v>
      </c>
      <c r="G164">
        <v>19</v>
      </c>
      <c r="H164">
        <v>2861.25</v>
      </c>
      <c r="I164">
        <v>0.54</v>
      </c>
      <c r="J164">
        <v>0.04</v>
      </c>
      <c r="K164">
        <v>1465.89</v>
      </c>
      <c r="L164">
        <v>154.30000000000001</v>
      </c>
      <c r="M164">
        <v>70.98</v>
      </c>
      <c r="N164">
        <v>46.74</v>
      </c>
      <c r="O164" t="s">
        <v>48</v>
      </c>
      <c r="P164" t="s">
        <v>314</v>
      </c>
      <c r="Q164" t="s">
        <v>33</v>
      </c>
      <c r="R164" t="s">
        <v>61</v>
      </c>
      <c r="S164" t="s">
        <v>49</v>
      </c>
      <c r="T164" s="1">
        <v>41064</v>
      </c>
    </row>
    <row r="165" spans="1:20" x14ac:dyDescent="0.25">
      <c r="A165">
        <v>1028</v>
      </c>
      <c r="B165">
        <v>39818</v>
      </c>
      <c r="C165" t="s">
        <v>36</v>
      </c>
      <c r="D165" t="s">
        <v>37</v>
      </c>
      <c r="E165" t="s">
        <v>38</v>
      </c>
      <c r="F165" t="s">
        <v>315</v>
      </c>
      <c r="G165">
        <v>6</v>
      </c>
      <c r="H165">
        <v>347.31</v>
      </c>
      <c r="I165">
        <v>0.52</v>
      </c>
      <c r="J165">
        <v>0.03</v>
      </c>
      <c r="K165">
        <v>174.44</v>
      </c>
      <c r="L165">
        <v>59.33</v>
      </c>
      <c r="M165">
        <v>28.48</v>
      </c>
      <c r="N165">
        <v>1.99</v>
      </c>
      <c r="O165" t="s">
        <v>24</v>
      </c>
      <c r="P165" t="s">
        <v>183</v>
      </c>
      <c r="Q165" t="s">
        <v>33</v>
      </c>
      <c r="R165" t="s">
        <v>67</v>
      </c>
      <c r="S165" t="s">
        <v>35</v>
      </c>
      <c r="T165" s="1">
        <v>39819</v>
      </c>
    </row>
    <row r="166" spans="1:20" x14ac:dyDescent="0.25">
      <c r="A166">
        <v>1028</v>
      </c>
      <c r="B166">
        <v>39818</v>
      </c>
      <c r="C166" t="s">
        <v>36</v>
      </c>
      <c r="D166" t="s">
        <v>37</v>
      </c>
      <c r="E166" t="s">
        <v>50</v>
      </c>
      <c r="F166" t="s">
        <v>76</v>
      </c>
      <c r="G166">
        <v>11</v>
      </c>
      <c r="H166">
        <v>3511.04</v>
      </c>
      <c r="I166">
        <v>0.36</v>
      </c>
      <c r="J166">
        <v>0.01</v>
      </c>
      <c r="K166">
        <v>1239.1600000000001</v>
      </c>
      <c r="L166">
        <v>321.86</v>
      </c>
      <c r="M166">
        <v>205.99</v>
      </c>
      <c r="N166">
        <v>5.99</v>
      </c>
      <c r="O166" t="s">
        <v>24</v>
      </c>
      <c r="P166" t="s">
        <v>183</v>
      </c>
      <c r="Q166" t="s">
        <v>33</v>
      </c>
      <c r="R166" t="s">
        <v>67</v>
      </c>
      <c r="S166" t="s">
        <v>57</v>
      </c>
      <c r="T166" s="1">
        <v>39820</v>
      </c>
    </row>
    <row r="167" spans="1:20" x14ac:dyDescent="0.25">
      <c r="A167">
        <v>1031</v>
      </c>
      <c r="B167">
        <v>40056</v>
      </c>
      <c r="C167" t="s">
        <v>79</v>
      </c>
      <c r="D167" t="s">
        <v>21</v>
      </c>
      <c r="E167" t="s">
        <v>120</v>
      </c>
      <c r="F167" t="s">
        <v>316</v>
      </c>
      <c r="G167">
        <v>34</v>
      </c>
      <c r="H167">
        <v>486.48</v>
      </c>
      <c r="I167">
        <v>0.55000000000000004</v>
      </c>
      <c r="J167">
        <v>0</v>
      </c>
      <c r="K167">
        <v>264.70999999999998</v>
      </c>
      <c r="L167">
        <v>14.16</v>
      </c>
      <c r="M167">
        <v>6.37</v>
      </c>
      <c r="N167">
        <v>5.19</v>
      </c>
      <c r="O167" t="s">
        <v>24</v>
      </c>
      <c r="P167" t="s">
        <v>277</v>
      </c>
      <c r="Q167" t="s">
        <v>75</v>
      </c>
      <c r="R167" t="s">
        <v>67</v>
      </c>
      <c r="S167" t="s">
        <v>57</v>
      </c>
      <c r="T167" s="1">
        <v>40058</v>
      </c>
    </row>
    <row r="168" spans="1:20" x14ac:dyDescent="0.25">
      <c r="A168">
        <v>1057</v>
      </c>
      <c r="B168">
        <v>40958</v>
      </c>
      <c r="C168" t="s">
        <v>58</v>
      </c>
      <c r="D168" t="s">
        <v>37</v>
      </c>
      <c r="E168" t="s">
        <v>38</v>
      </c>
      <c r="F168" t="s">
        <v>317</v>
      </c>
      <c r="G168">
        <v>41</v>
      </c>
      <c r="H168">
        <v>622.53</v>
      </c>
      <c r="I168">
        <v>0.49</v>
      </c>
      <c r="J168">
        <v>0.09</v>
      </c>
      <c r="K168">
        <v>272.05</v>
      </c>
      <c r="L168">
        <v>16.59</v>
      </c>
      <c r="M168">
        <v>8.4600000000000009</v>
      </c>
      <c r="N168">
        <v>3.62</v>
      </c>
      <c r="O168" t="s">
        <v>24</v>
      </c>
      <c r="P168" t="s">
        <v>318</v>
      </c>
      <c r="Q168" t="s">
        <v>64</v>
      </c>
      <c r="R168" t="s">
        <v>34</v>
      </c>
      <c r="S168" t="s">
        <v>35</v>
      </c>
      <c r="T168" s="1">
        <v>40960</v>
      </c>
    </row>
    <row r="169" spans="1:20" x14ac:dyDescent="0.25">
      <c r="A169">
        <v>1058</v>
      </c>
      <c r="B169">
        <v>40293</v>
      </c>
      <c r="C169" t="s">
        <v>79</v>
      </c>
      <c r="D169" t="s">
        <v>37</v>
      </c>
      <c r="E169" t="s">
        <v>50</v>
      </c>
      <c r="F169" t="s">
        <v>319</v>
      </c>
      <c r="G169">
        <v>3</v>
      </c>
      <c r="H169">
        <v>1102.6099999999999</v>
      </c>
      <c r="I169">
        <v>0.5</v>
      </c>
      <c r="J169">
        <v>7.0000000000000007E-2</v>
      </c>
      <c r="K169">
        <v>505.65</v>
      </c>
      <c r="L169">
        <v>391.98</v>
      </c>
      <c r="M169">
        <v>195.99</v>
      </c>
      <c r="N169">
        <v>8.99</v>
      </c>
      <c r="O169" t="s">
        <v>24</v>
      </c>
      <c r="P169" t="s">
        <v>320</v>
      </c>
      <c r="Q169" t="s">
        <v>95</v>
      </c>
      <c r="R169" t="s">
        <v>27</v>
      </c>
      <c r="S169" t="s">
        <v>57</v>
      </c>
      <c r="T169" s="1">
        <v>40294</v>
      </c>
    </row>
    <row r="170" spans="1:20" x14ac:dyDescent="0.25">
      <c r="A170">
        <v>1059</v>
      </c>
      <c r="B170">
        <v>39870</v>
      </c>
      <c r="C170" t="s">
        <v>58</v>
      </c>
      <c r="D170" t="s">
        <v>21</v>
      </c>
      <c r="E170" t="s">
        <v>120</v>
      </c>
      <c r="F170" t="s">
        <v>321</v>
      </c>
      <c r="G170">
        <v>22</v>
      </c>
      <c r="H170">
        <v>253.27</v>
      </c>
      <c r="I170">
        <v>0.54</v>
      </c>
      <c r="J170">
        <v>0.02</v>
      </c>
      <c r="K170">
        <v>132.80000000000001</v>
      </c>
      <c r="L170">
        <v>11.61</v>
      </c>
      <c r="M170">
        <v>5.34</v>
      </c>
      <c r="N170">
        <v>2.99</v>
      </c>
      <c r="O170" t="s">
        <v>24</v>
      </c>
      <c r="P170" t="s">
        <v>269</v>
      </c>
      <c r="Q170" t="s">
        <v>64</v>
      </c>
      <c r="R170" t="s">
        <v>34</v>
      </c>
      <c r="S170" t="s">
        <v>57</v>
      </c>
      <c r="T170" s="1">
        <v>39872</v>
      </c>
    </row>
    <row r="171" spans="1:20" x14ac:dyDescent="0.25">
      <c r="A171">
        <v>1059</v>
      </c>
      <c r="B171">
        <v>39870</v>
      </c>
      <c r="C171" t="s">
        <v>58</v>
      </c>
      <c r="D171" t="s">
        <v>21</v>
      </c>
      <c r="E171" t="s">
        <v>120</v>
      </c>
      <c r="F171" t="s">
        <v>322</v>
      </c>
      <c r="G171">
        <v>24</v>
      </c>
      <c r="H171">
        <v>1475.18</v>
      </c>
      <c r="I171">
        <v>0.35</v>
      </c>
      <c r="J171">
        <v>0.03</v>
      </c>
      <c r="K171">
        <v>484.19</v>
      </c>
      <c r="L171">
        <v>63.05</v>
      </c>
      <c r="M171">
        <v>40.98</v>
      </c>
      <c r="N171">
        <v>7.47</v>
      </c>
      <c r="O171" t="s">
        <v>24</v>
      </c>
      <c r="P171" t="s">
        <v>269</v>
      </c>
      <c r="Q171" t="s">
        <v>64</v>
      </c>
      <c r="R171" t="s">
        <v>34</v>
      </c>
      <c r="S171" t="s">
        <v>57</v>
      </c>
      <c r="T171" s="1">
        <v>39871</v>
      </c>
    </row>
    <row r="172" spans="1:20" x14ac:dyDescent="0.25">
      <c r="A172">
        <v>1060</v>
      </c>
      <c r="B172">
        <v>40229</v>
      </c>
      <c r="C172" t="s">
        <v>79</v>
      </c>
      <c r="D172" t="s">
        <v>21</v>
      </c>
      <c r="E172" t="s">
        <v>120</v>
      </c>
      <c r="F172" t="s">
        <v>323</v>
      </c>
      <c r="G172">
        <v>30</v>
      </c>
      <c r="H172">
        <v>2264.9899999999998</v>
      </c>
      <c r="I172">
        <v>0.5</v>
      </c>
      <c r="J172">
        <v>0</v>
      </c>
      <c r="K172">
        <v>1131</v>
      </c>
      <c r="L172">
        <v>75.400000000000006</v>
      </c>
      <c r="M172">
        <v>37.700000000000003</v>
      </c>
      <c r="N172">
        <v>2.99</v>
      </c>
      <c r="O172" t="s">
        <v>24</v>
      </c>
      <c r="P172" t="s">
        <v>324</v>
      </c>
      <c r="Q172" t="s">
        <v>33</v>
      </c>
      <c r="R172" t="s">
        <v>34</v>
      </c>
      <c r="S172" t="s">
        <v>57</v>
      </c>
      <c r="T172" s="1">
        <v>40231</v>
      </c>
    </row>
    <row r="173" spans="1:20" x14ac:dyDescent="0.25">
      <c r="A173">
        <v>1088</v>
      </c>
      <c r="B173">
        <v>41049</v>
      </c>
      <c r="C173" t="s">
        <v>20</v>
      </c>
      <c r="D173" t="s">
        <v>37</v>
      </c>
      <c r="E173" t="s">
        <v>38</v>
      </c>
      <c r="F173" t="s">
        <v>325</v>
      </c>
      <c r="G173">
        <v>13</v>
      </c>
      <c r="H173">
        <v>383.96</v>
      </c>
      <c r="I173">
        <v>0.35</v>
      </c>
      <c r="J173">
        <v>0.1</v>
      </c>
      <c r="K173">
        <v>104.85</v>
      </c>
      <c r="L173">
        <v>32.26</v>
      </c>
      <c r="M173">
        <v>20.97</v>
      </c>
      <c r="N173">
        <v>6.5</v>
      </c>
      <c r="O173" t="s">
        <v>24</v>
      </c>
      <c r="P173" t="s">
        <v>326</v>
      </c>
      <c r="Q173" t="s">
        <v>95</v>
      </c>
      <c r="R173" t="s">
        <v>67</v>
      </c>
      <c r="S173" t="s">
        <v>57</v>
      </c>
      <c r="T173" s="1">
        <v>41056</v>
      </c>
    </row>
    <row r="174" spans="1:20" x14ac:dyDescent="0.25">
      <c r="A174">
        <v>1095</v>
      </c>
      <c r="B174">
        <v>40776</v>
      </c>
      <c r="C174" t="s">
        <v>79</v>
      </c>
      <c r="D174" t="s">
        <v>21</v>
      </c>
      <c r="E174" t="s">
        <v>84</v>
      </c>
      <c r="F174" t="s">
        <v>243</v>
      </c>
      <c r="G174">
        <v>28</v>
      </c>
      <c r="H174">
        <v>236.29</v>
      </c>
      <c r="I174">
        <v>0.44</v>
      </c>
      <c r="J174">
        <v>7.0000000000000007E-2</v>
      </c>
      <c r="K174">
        <v>92.13</v>
      </c>
      <c r="L174">
        <v>8.89</v>
      </c>
      <c r="M174">
        <v>4.9800000000000004</v>
      </c>
      <c r="N174">
        <v>4.72</v>
      </c>
      <c r="O174" t="s">
        <v>24</v>
      </c>
      <c r="P174" t="s">
        <v>327</v>
      </c>
      <c r="Q174" t="s">
        <v>83</v>
      </c>
      <c r="R174" t="s">
        <v>67</v>
      </c>
      <c r="S174" t="s">
        <v>57</v>
      </c>
      <c r="T174" s="1">
        <v>40778</v>
      </c>
    </row>
    <row r="175" spans="1:20" x14ac:dyDescent="0.25">
      <c r="A175">
        <v>1127</v>
      </c>
      <c r="B175">
        <v>40804</v>
      </c>
      <c r="C175" t="s">
        <v>29</v>
      </c>
      <c r="D175" t="s">
        <v>42</v>
      </c>
      <c r="E175" t="s">
        <v>43</v>
      </c>
      <c r="F175" t="s">
        <v>328</v>
      </c>
      <c r="G175">
        <v>48</v>
      </c>
      <c r="H175">
        <v>8520.07</v>
      </c>
      <c r="I175">
        <v>0.38</v>
      </c>
      <c r="J175">
        <v>0.01</v>
      </c>
      <c r="K175">
        <v>3179.04</v>
      </c>
      <c r="L175">
        <v>179</v>
      </c>
      <c r="M175">
        <v>110.98</v>
      </c>
      <c r="N175">
        <v>13.99</v>
      </c>
      <c r="O175" t="s">
        <v>24</v>
      </c>
      <c r="P175" t="s">
        <v>173</v>
      </c>
      <c r="Q175" t="s">
        <v>64</v>
      </c>
      <c r="R175" t="s">
        <v>67</v>
      </c>
      <c r="S175" t="s">
        <v>45</v>
      </c>
      <c r="T175" s="1">
        <v>40805</v>
      </c>
    </row>
    <row r="176" spans="1:20" x14ac:dyDescent="0.25">
      <c r="A176">
        <v>1154</v>
      </c>
      <c r="B176">
        <v>40953</v>
      </c>
      <c r="C176" t="s">
        <v>58</v>
      </c>
      <c r="D176" t="s">
        <v>42</v>
      </c>
      <c r="E176" t="s">
        <v>92</v>
      </c>
      <c r="F176" t="s">
        <v>329</v>
      </c>
      <c r="G176">
        <v>44</v>
      </c>
      <c r="H176">
        <v>7135.21</v>
      </c>
      <c r="I176">
        <v>0.4</v>
      </c>
      <c r="J176">
        <v>0.04</v>
      </c>
      <c r="K176">
        <v>2665.87</v>
      </c>
      <c r="L176">
        <v>168.3</v>
      </c>
      <c r="M176">
        <v>100.98</v>
      </c>
      <c r="N176">
        <v>26.22</v>
      </c>
      <c r="O176" t="s">
        <v>48</v>
      </c>
      <c r="P176" t="s">
        <v>330</v>
      </c>
      <c r="Q176" t="s">
        <v>26</v>
      </c>
      <c r="R176" t="s">
        <v>61</v>
      </c>
      <c r="S176" t="s">
        <v>49</v>
      </c>
      <c r="T176" s="1">
        <v>40955</v>
      </c>
    </row>
    <row r="177" spans="1:20" x14ac:dyDescent="0.25">
      <c r="A177">
        <v>1154</v>
      </c>
      <c r="B177">
        <v>40953</v>
      </c>
      <c r="C177" t="s">
        <v>58</v>
      </c>
      <c r="D177" t="s">
        <v>42</v>
      </c>
      <c r="E177" t="s">
        <v>46</v>
      </c>
      <c r="F177" t="s">
        <v>331</v>
      </c>
      <c r="G177">
        <v>11</v>
      </c>
      <c r="H177">
        <v>1270.6400000000001</v>
      </c>
      <c r="I177">
        <v>0.51</v>
      </c>
      <c r="J177">
        <v>0.25</v>
      </c>
      <c r="K177">
        <v>416.57</v>
      </c>
      <c r="L177">
        <v>145.65</v>
      </c>
      <c r="M177">
        <v>71.37</v>
      </c>
      <c r="N177">
        <v>69</v>
      </c>
      <c r="O177" t="s">
        <v>24</v>
      </c>
      <c r="P177" t="s">
        <v>330</v>
      </c>
      <c r="Q177" t="s">
        <v>26</v>
      </c>
      <c r="R177" t="s">
        <v>61</v>
      </c>
      <c r="S177" t="s">
        <v>28</v>
      </c>
      <c r="T177" s="1">
        <v>40955</v>
      </c>
    </row>
    <row r="178" spans="1:20" x14ac:dyDescent="0.25">
      <c r="A178">
        <v>1154</v>
      </c>
      <c r="B178">
        <v>40953</v>
      </c>
      <c r="C178" t="s">
        <v>58</v>
      </c>
      <c r="D178" t="s">
        <v>21</v>
      </c>
      <c r="E178" t="s">
        <v>126</v>
      </c>
      <c r="F178" t="s">
        <v>272</v>
      </c>
      <c r="G178">
        <v>7</v>
      </c>
      <c r="H178">
        <v>771.97</v>
      </c>
      <c r="I178">
        <v>0.36</v>
      </c>
      <c r="J178">
        <v>0.01</v>
      </c>
      <c r="K178">
        <v>271.68</v>
      </c>
      <c r="L178">
        <v>110.89</v>
      </c>
      <c r="M178">
        <v>70.97</v>
      </c>
      <c r="N178">
        <v>3.5</v>
      </c>
      <c r="O178" t="s">
        <v>71</v>
      </c>
      <c r="P178" t="s">
        <v>332</v>
      </c>
      <c r="Q178" t="s">
        <v>95</v>
      </c>
      <c r="R178" t="s">
        <v>61</v>
      </c>
      <c r="S178" t="s">
        <v>57</v>
      </c>
      <c r="T178" s="1">
        <v>40954</v>
      </c>
    </row>
    <row r="179" spans="1:20" x14ac:dyDescent="0.25">
      <c r="A179">
        <v>1154</v>
      </c>
      <c r="B179">
        <v>40953</v>
      </c>
      <c r="C179" t="s">
        <v>58</v>
      </c>
      <c r="D179" t="s">
        <v>21</v>
      </c>
      <c r="E179" t="s">
        <v>80</v>
      </c>
      <c r="F179" t="s">
        <v>333</v>
      </c>
      <c r="G179">
        <v>23</v>
      </c>
      <c r="H179">
        <v>213.33</v>
      </c>
      <c r="I179">
        <v>0.48</v>
      </c>
      <c r="J179">
        <v>0.02</v>
      </c>
      <c r="K179">
        <v>99.9</v>
      </c>
      <c r="L179">
        <v>9.44</v>
      </c>
      <c r="M179">
        <v>4.91</v>
      </c>
      <c r="N179">
        <v>0.5</v>
      </c>
      <c r="O179" t="s">
        <v>24</v>
      </c>
      <c r="P179" t="s">
        <v>332</v>
      </c>
      <c r="Q179" t="s">
        <v>75</v>
      </c>
      <c r="R179" t="s">
        <v>61</v>
      </c>
      <c r="S179" t="s">
        <v>57</v>
      </c>
      <c r="T179" s="1">
        <v>40955</v>
      </c>
    </row>
    <row r="180" spans="1:20" x14ac:dyDescent="0.25">
      <c r="A180">
        <v>1185</v>
      </c>
      <c r="B180">
        <v>41144</v>
      </c>
      <c r="C180" t="s">
        <v>20</v>
      </c>
      <c r="D180" t="s">
        <v>21</v>
      </c>
      <c r="E180" t="s">
        <v>84</v>
      </c>
      <c r="F180" t="s">
        <v>334</v>
      </c>
      <c r="G180">
        <v>7</v>
      </c>
      <c r="H180">
        <v>668.76</v>
      </c>
      <c r="I180">
        <v>0.46</v>
      </c>
      <c r="J180">
        <v>0.09</v>
      </c>
      <c r="K180">
        <v>266.10000000000002</v>
      </c>
      <c r="L180">
        <v>102.74</v>
      </c>
      <c r="M180">
        <v>55.48</v>
      </c>
      <c r="N180">
        <v>14.3</v>
      </c>
      <c r="O180" t="s">
        <v>24</v>
      </c>
      <c r="P180" t="s">
        <v>335</v>
      </c>
      <c r="Q180" t="s">
        <v>95</v>
      </c>
      <c r="R180" t="s">
        <v>61</v>
      </c>
      <c r="S180" t="s">
        <v>57</v>
      </c>
      <c r="T180" s="1">
        <v>41148</v>
      </c>
    </row>
    <row r="181" spans="1:20" x14ac:dyDescent="0.25">
      <c r="A181">
        <v>1187</v>
      </c>
      <c r="B181">
        <v>41232</v>
      </c>
      <c r="C181" t="s">
        <v>79</v>
      </c>
      <c r="D181" t="s">
        <v>37</v>
      </c>
      <c r="E181" t="s">
        <v>38</v>
      </c>
      <c r="F181" t="s">
        <v>276</v>
      </c>
      <c r="G181">
        <v>14</v>
      </c>
      <c r="H181">
        <v>456.2</v>
      </c>
      <c r="I181">
        <v>0.53</v>
      </c>
      <c r="J181">
        <v>0.05</v>
      </c>
      <c r="K181">
        <v>228.48</v>
      </c>
      <c r="L181">
        <v>34</v>
      </c>
      <c r="M181">
        <v>15.98</v>
      </c>
      <c r="N181">
        <v>4</v>
      </c>
      <c r="O181" t="s">
        <v>24</v>
      </c>
      <c r="P181" t="s">
        <v>336</v>
      </c>
      <c r="Q181" t="s">
        <v>95</v>
      </c>
      <c r="R181" t="s">
        <v>34</v>
      </c>
      <c r="S181" t="s">
        <v>57</v>
      </c>
      <c r="T181" s="1">
        <v>41233</v>
      </c>
    </row>
    <row r="182" spans="1:20" x14ac:dyDescent="0.25">
      <c r="A182">
        <v>1189</v>
      </c>
      <c r="B182">
        <v>39911</v>
      </c>
      <c r="C182" t="s">
        <v>58</v>
      </c>
      <c r="D182" t="s">
        <v>21</v>
      </c>
      <c r="E182" t="s">
        <v>139</v>
      </c>
      <c r="F182" t="s">
        <v>337</v>
      </c>
      <c r="G182">
        <v>27</v>
      </c>
      <c r="H182">
        <v>191.46</v>
      </c>
      <c r="I182">
        <v>0.36</v>
      </c>
      <c r="J182">
        <v>0</v>
      </c>
      <c r="K182">
        <v>67.13</v>
      </c>
      <c r="L182">
        <v>6.91</v>
      </c>
      <c r="M182">
        <v>4.42</v>
      </c>
      <c r="N182">
        <v>4.99</v>
      </c>
      <c r="O182" t="s">
        <v>24</v>
      </c>
      <c r="P182" t="s">
        <v>338</v>
      </c>
      <c r="Q182" t="s">
        <v>75</v>
      </c>
      <c r="R182" t="s">
        <v>27</v>
      </c>
      <c r="S182" t="s">
        <v>57</v>
      </c>
      <c r="T182" s="1">
        <v>39912</v>
      </c>
    </row>
    <row r="183" spans="1:20" x14ac:dyDescent="0.25">
      <c r="A183">
        <v>1191</v>
      </c>
      <c r="B183">
        <v>40853</v>
      </c>
      <c r="C183" t="s">
        <v>79</v>
      </c>
      <c r="D183" t="s">
        <v>42</v>
      </c>
      <c r="E183" t="s">
        <v>46</v>
      </c>
      <c r="F183" t="s">
        <v>339</v>
      </c>
      <c r="G183">
        <v>35</v>
      </c>
      <c r="H183">
        <v>5053.4799999999996</v>
      </c>
      <c r="I183">
        <v>0.35</v>
      </c>
      <c r="J183">
        <v>0.08</v>
      </c>
      <c r="K183">
        <v>1465.48</v>
      </c>
      <c r="L183">
        <v>155.08000000000001</v>
      </c>
      <c r="M183">
        <v>100.8</v>
      </c>
      <c r="N183">
        <v>60</v>
      </c>
      <c r="O183" t="s">
        <v>48</v>
      </c>
      <c r="P183" t="s">
        <v>340</v>
      </c>
      <c r="Q183" t="s">
        <v>75</v>
      </c>
      <c r="R183" t="s">
        <v>61</v>
      </c>
      <c r="S183" t="s">
        <v>132</v>
      </c>
      <c r="T183" s="1">
        <v>40854</v>
      </c>
    </row>
    <row r="184" spans="1:20" x14ac:dyDescent="0.25">
      <c r="A184">
        <v>1217</v>
      </c>
      <c r="B184">
        <v>41024</v>
      </c>
      <c r="C184" t="s">
        <v>29</v>
      </c>
      <c r="D184" t="s">
        <v>37</v>
      </c>
      <c r="E184" t="s">
        <v>38</v>
      </c>
      <c r="F184" t="s">
        <v>315</v>
      </c>
      <c r="G184">
        <v>25</v>
      </c>
      <c r="H184">
        <v>1275.3699999999999</v>
      </c>
      <c r="I184">
        <v>0.48</v>
      </c>
      <c r="J184">
        <v>7.0000000000000007E-2</v>
      </c>
      <c r="K184">
        <v>561.38</v>
      </c>
      <c r="L184">
        <v>54.77</v>
      </c>
      <c r="M184">
        <v>28.48</v>
      </c>
      <c r="N184">
        <v>1.99</v>
      </c>
      <c r="O184" t="s">
        <v>24</v>
      </c>
      <c r="P184" t="s">
        <v>341</v>
      </c>
      <c r="Q184" t="s">
        <v>41</v>
      </c>
      <c r="R184" t="s">
        <v>34</v>
      </c>
      <c r="S184" t="s">
        <v>35</v>
      </c>
      <c r="T184" s="1">
        <v>41025</v>
      </c>
    </row>
    <row r="185" spans="1:20" x14ac:dyDescent="0.25">
      <c r="A185">
        <v>1218</v>
      </c>
      <c r="B185">
        <v>39983</v>
      </c>
      <c r="C185" t="s">
        <v>29</v>
      </c>
      <c r="D185" t="s">
        <v>21</v>
      </c>
      <c r="E185" t="s">
        <v>126</v>
      </c>
      <c r="F185" t="s">
        <v>342</v>
      </c>
      <c r="G185">
        <v>3</v>
      </c>
      <c r="H185">
        <v>80.209999999999994</v>
      </c>
      <c r="I185">
        <v>0.47</v>
      </c>
      <c r="J185">
        <v>0.1</v>
      </c>
      <c r="K185">
        <v>30.2</v>
      </c>
      <c r="L185">
        <v>27.21</v>
      </c>
      <c r="M185">
        <v>14.42</v>
      </c>
      <c r="N185">
        <v>6.75</v>
      </c>
      <c r="O185" t="s">
        <v>24</v>
      </c>
      <c r="P185" t="s">
        <v>343</v>
      </c>
      <c r="Q185" t="s">
        <v>64</v>
      </c>
      <c r="R185" t="s">
        <v>34</v>
      </c>
      <c r="S185" t="s">
        <v>45</v>
      </c>
      <c r="T185" s="1">
        <v>39986</v>
      </c>
    </row>
    <row r="186" spans="1:20" x14ac:dyDescent="0.25">
      <c r="A186">
        <v>1221</v>
      </c>
      <c r="B186">
        <v>41017</v>
      </c>
      <c r="C186" t="s">
        <v>29</v>
      </c>
      <c r="D186" t="s">
        <v>21</v>
      </c>
      <c r="E186" t="s">
        <v>120</v>
      </c>
      <c r="F186" t="s">
        <v>344</v>
      </c>
      <c r="G186">
        <v>1</v>
      </c>
      <c r="H186">
        <v>22.69</v>
      </c>
      <c r="I186">
        <v>0.51</v>
      </c>
      <c r="J186">
        <v>0.06</v>
      </c>
      <c r="K186">
        <v>7.9</v>
      </c>
      <c r="L186">
        <v>17.55</v>
      </c>
      <c r="M186">
        <v>8.6</v>
      </c>
      <c r="N186">
        <v>6.19</v>
      </c>
      <c r="O186" t="s">
        <v>24</v>
      </c>
      <c r="P186" t="s">
        <v>345</v>
      </c>
      <c r="Q186" t="s">
        <v>33</v>
      </c>
      <c r="R186" t="s">
        <v>34</v>
      </c>
      <c r="S186" t="s">
        <v>57</v>
      </c>
      <c r="T186" s="1">
        <v>41017</v>
      </c>
    </row>
    <row r="187" spans="1:20" x14ac:dyDescent="0.25">
      <c r="A187">
        <v>1221</v>
      </c>
      <c r="B187">
        <v>41017</v>
      </c>
      <c r="C187" t="s">
        <v>29</v>
      </c>
      <c r="D187" t="s">
        <v>21</v>
      </c>
      <c r="E187" t="s">
        <v>120</v>
      </c>
      <c r="F187" t="s">
        <v>346</v>
      </c>
      <c r="G187">
        <v>11</v>
      </c>
      <c r="H187">
        <v>15709.96</v>
      </c>
      <c r="I187">
        <v>0.39</v>
      </c>
      <c r="J187">
        <v>0.03</v>
      </c>
      <c r="K187">
        <v>5823.08</v>
      </c>
      <c r="L187">
        <v>1470.48</v>
      </c>
      <c r="M187">
        <v>896.99</v>
      </c>
      <c r="N187">
        <v>19.989999999999998</v>
      </c>
      <c r="O187" t="s">
        <v>24</v>
      </c>
      <c r="P187" t="s">
        <v>345</v>
      </c>
      <c r="Q187" t="s">
        <v>33</v>
      </c>
      <c r="R187" t="s">
        <v>34</v>
      </c>
      <c r="S187" t="s">
        <v>57</v>
      </c>
      <c r="T187" s="1">
        <v>41019</v>
      </c>
    </row>
    <row r="188" spans="1:20" x14ac:dyDescent="0.25">
      <c r="A188">
        <v>1221</v>
      </c>
      <c r="B188">
        <v>41017</v>
      </c>
      <c r="C188" t="s">
        <v>29</v>
      </c>
      <c r="D188" t="s">
        <v>21</v>
      </c>
      <c r="E188" t="s">
        <v>120</v>
      </c>
      <c r="F188" t="s">
        <v>347</v>
      </c>
      <c r="G188">
        <v>16</v>
      </c>
      <c r="H188">
        <v>132.78</v>
      </c>
      <c r="I188">
        <v>0.51</v>
      </c>
      <c r="J188">
        <v>0.08</v>
      </c>
      <c r="K188">
        <v>59.53</v>
      </c>
      <c r="L188">
        <v>8.65</v>
      </c>
      <c r="M188">
        <v>4.24</v>
      </c>
      <c r="N188">
        <v>5.41</v>
      </c>
      <c r="O188" t="s">
        <v>24</v>
      </c>
      <c r="P188" t="s">
        <v>345</v>
      </c>
      <c r="Q188" t="s">
        <v>33</v>
      </c>
      <c r="R188" t="s">
        <v>34</v>
      </c>
      <c r="S188" t="s">
        <v>57</v>
      </c>
      <c r="T188" s="1">
        <v>41019</v>
      </c>
    </row>
    <row r="189" spans="1:20" x14ac:dyDescent="0.25">
      <c r="A189">
        <v>1222</v>
      </c>
      <c r="B189">
        <v>40213</v>
      </c>
      <c r="C189" t="s">
        <v>79</v>
      </c>
      <c r="D189" t="s">
        <v>21</v>
      </c>
      <c r="E189" t="s">
        <v>84</v>
      </c>
      <c r="F189" t="s">
        <v>348</v>
      </c>
      <c r="G189">
        <v>48</v>
      </c>
      <c r="H189">
        <v>394.18</v>
      </c>
      <c r="I189">
        <v>0.4</v>
      </c>
      <c r="J189">
        <v>0.08</v>
      </c>
      <c r="K189">
        <v>135.16999999999999</v>
      </c>
      <c r="L189">
        <v>8.8000000000000007</v>
      </c>
      <c r="M189">
        <v>5.28</v>
      </c>
      <c r="N189">
        <v>5.57</v>
      </c>
      <c r="O189" t="s">
        <v>24</v>
      </c>
      <c r="P189" t="s">
        <v>349</v>
      </c>
      <c r="Q189" t="s">
        <v>33</v>
      </c>
      <c r="R189" t="s">
        <v>61</v>
      </c>
      <c r="S189" t="s">
        <v>57</v>
      </c>
      <c r="T189" s="1">
        <v>40213</v>
      </c>
    </row>
    <row r="190" spans="1:20" x14ac:dyDescent="0.25">
      <c r="A190">
        <v>1253</v>
      </c>
      <c r="B190">
        <v>40203</v>
      </c>
      <c r="C190" t="s">
        <v>58</v>
      </c>
      <c r="D190" t="s">
        <v>21</v>
      </c>
      <c r="E190" t="s">
        <v>22</v>
      </c>
      <c r="F190" t="s">
        <v>350</v>
      </c>
      <c r="G190">
        <v>15</v>
      </c>
      <c r="H190">
        <v>741.74</v>
      </c>
      <c r="I190">
        <v>0.38</v>
      </c>
      <c r="J190">
        <v>0.05</v>
      </c>
      <c r="K190">
        <v>255.32</v>
      </c>
      <c r="L190">
        <v>51.58</v>
      </c>
      <c r="M190">
        <v>31.98</v>
      </c>
      <c r="N190">
        <v>6.72</v>
      </c>
      <c r="O190" t="s">
        <v>24</v>
      </c>
      <c r="P190" t="s">
        <v>351</v>
      </c>
      <c r="Q190" t="s">
        <v>41</v>
      </c>
      <c r="R190" t="s">
        <v>67</v>
      </c>
      <c r="S190" t="s">
        <v>57</v>
      </c>
      <c r="T190" s="1">
        <v>40203</v>
      </c>
    </row>
    <row r="191" spans="1:20" x14ac:dyDescent="0.25">
      <c r="A191">
        <v>1280</v>
      </c>
      <c r="B191">
        <v>40188</v>
      </c>
      <c r="C191" t="s">
        <v>20</v>
      </c>
      <c r="D191" t="s">
        <v>37</v>
      </c>
      <c r="E191" t="s">
        <v>38</v>
      </c>
      <c r="F191" t="s">
        <v>325</v>
      </c>
      <c r="G191">
        <v>40</v>
      </c>
      <c r="H191">
        <v>1666.63</v>
      </c>
      <c r="I191">
        <v>0.52</v>
      </c>
      <c r="J191">
        <v>0.05</v>
      </c>
      <c r="K191">
        <v>821.33</v>
      </c>
      <c r="L191">
        <v>43.69</v>
      </c>
      <c r="M191">
        <v>20.97</v>
      </c>
      <c r="N191">
        <v>6.5</v>
      </c>
      <c r="O191" t="s">
        <v>24</v>
      </c>
      <c r="P191" t="s">
        <v>324</v>
      </c>
      <c r="Q191" t="s">
        <v>33</v>
      </c>
      <c r="R191" t="s">
        <v>34</v>
      </c>
      <c r="S191" t="s">
        <v>57</v>
      </c>
      <c r="T191" s="1">
        <v>40188</v>
      </c>
    </row>
    <row r="192" spans="1:20" x14ac:dyDescent="0.25">
      <c r="A192">
        <v>1282</v>
      </c>
      <c r="B192">
        <v>40966</v>
      </c>
      <c r="C192" t="s">
        <v>29</v>
      </c>
      <c r="D192" t="s">
        <v>37</v>
      </c>
      <c r="E192" t="s">
        <v>38</v>
      </c>
      <c r="F192" t="s">
        <v>352</v>
      </c>
      <c r="G192">
        <v>26</v>
      </c>
      <c r="H192">
        <v>1313.55</v>
      </c>
      <c r="I192">
        <v>0.37</v>
      </c>
      <c r="J192">
        <v>0</v>
      </c>
      <c r="K192">
        <v>485.28</v>
      </c>
      <c r="L192">
        <v>50.44</v>
      </c>
      <c r="M192">
        <v>31.78</v>
      </c>
      <c r="N192">
        <v>1.99</v>
      </c>
      <c r="O192" t="s">
        <v>24</v>
      </c>
      <c r="P192" t="s">
        <v>353</v>
      </c>
      <c r="Q192" t="s">
        <v>33</v>
      </c>
      <c r="R192" t="s">
        <v>61</v>
      </c>
      <c r="S192" t="s">
        <v>35</v>
      </c>
      <c r="T192" s="1">
        <v>40968</v>
      </c>
    </row>
    <row r="193" spans="1:20" x14ac:dyDescent="0.25">
      <c r="A193">
        <v>1282</v>
      </c>
      <c r="B193">
        <v>40966</v>
      </c>
      <c r="C193" t="s">
        <v>29</v>
      </c>
      <c r="D193" t="s">
        <v>21</v>
      </c>
      <c r="E193" t="s">
        <v>52</v>
      </c>
      <c r="F193" t="s">
        <v>354</v>
      </c>
      <c r="G193">
        <v>10</v>
      </c>
      <c r="H193">
        <v>45.03</v>
      </c>
      <c r="I193">
        <v>0.37</v>
      </c>
      <c r="J193">
        <v>0.01</v>
      </c>
      <c r="K193">
        <v>15.89</v>
      </c>
      <c r="L193">
        <v>4.41</v>
      </c>
      <c r="M193">
        <v>2.78</v>
      </c>
      <c r="N193">
        <v>1.34</v>
      </c>
      <c r="O193" t="s">
        <v>24</v>
      </c>
      <c r="P193" t="s">
        <v>353</v>
      </c>
      <c r="Q193" t="s">
        <v>33</v>
      </c>
      <c r="R193" t="s">
        <v>61</v>
      </c>
      <c r="S193" t="s">
        <v>55</v>
      </c>
      <c r="T193" s="1">
        <v>40968</v>
      </c>
    </row>
    <row r="194" spans="1:20" x14ac:dyDescent="0.25">
      <c r="A194">
        <v>1285</v>
      </c>
      <c r="B194">
        <v>41060</v>
      </c>
      <c r="C194" t="s">
        <v>58</v>
      </c>
      <c r="D194" t="s">
        <v>42</v>
      </c>
      <c r="E194" t="s">
        <v>92</v>
      </c>
      <c r="F194" t="s">
        <v>93</v>
      </c>
      <c r="G194">
        <v>27</v>
      </c>
      <c r="H194">
        <v>7579.12</v>
      </c>
      <c r="I194">
        <v>0.53</v>
      </c>
      <c r="J194">
        <v>0</v>
      </c>
      <c r="K194">
        <v>3987.92</v>
      </c>
      <c r="L194">
        <v>278.68</v>
      </c>
      <c r="M194">
        <v>130.97999999999999</v>
      </c>
      <c r="N194">
        <v>54.74</v>
      </c>
      <c r="O194" t="s">
        <v>48</v>
      </c>
      <c r="P194" t="s">
        <v>355</v>
      </c>
      <c r="Q194" t="s">
        <v>95</v>
      </c>
      <c r="R194" t="s">
        <v>34</v>
      </c>
      <c r="S194" t="s">
        <v>49</v>
      </c>
      <c r="T194" s="1">
        <v>41060</v>
      </c>
    </row>
    <row r="195" spans="1:20" x14ac:dyDescent="0.25">
      <c r="A195">
        <v>1285</v>
      </c>
      <c r="B195">
        <v>41060</v>
      </c>
      <c r="C195" t="s">
        <v>58</v>
      </c>
      <c r="D195" t="s">
        <v>42</v>
      </c>
      <c r="E195" t="s">
        <v>46</v>
      </c>
      <c r="F195" t="s">
        <v>356</v>
      </c>
      <c r="G195">
        <v>8</v>
      </c>
      <c r="H195">
        <v>2887.44</v>
      </c>
      <c r="I195">
        <v>0.41</v>
      </c>
      <c r="J195">
        <v>0.05</v>
      </c>
      <c r="K195">
        <v>1067.8</v>
      </c>
      <c r="L195">
        <v>370.76</v>
      </c>
      <c r="M195">
        <v>218.75</v>
      </c>
      <c r="N195">
        <v>69.64</v>
      </c>
      <c r="O195" t="s">
        <v>48</v>
      </c>
      <c r="P195" t="s">
        <v>355</v>
      </c>
      <c r="Q195" t="s">
        <v>95</v>
      </c>
      <c r="R195" t="s">
        <v>34</v>
      </c>
      <c r="S195" t="s">
        <v>49</v>
      </c>
      <c r="T195" s="1">
        <v>41061</v>
      </c>
    </row>
    <row r="196" spans="1:20" x14ac:dyDescent="0.25">
      <c r="A196">
        <v>1286</v>
      </c>
      <c r="B196">
        <v>40311</v>
      </c>
      <c r="C196" t="s">
        <v>29</v>
      </c>
      <c r="D196" t="s">
        <v>21</v>
      </c>
      <c r="E196" t="s">
        <v>120</v>
      </c>
      <c r="F196" t="s">
        <v>357</v>
      </c>
      <c r="G196">
        <v>46</v>
      </c>
      <c r="H196">
        <v>354</v>
      </c>
      <c r="I196">
        <v>0.35</v>
      </c>
      <c r="J196">
        <v>0.05</v>
      </c>
      <c r="K196">
        <v>109.98</v>
      </c>
      <c r="L196">
        <v>7.97</v>
      </c>
      <c r="M196">
        <v>5.18</v>
      </c>
      <c r="N196">
        <v>5.74</v>
      </c>
      <c r="O196" t="s">
        <v>24</v>
      </c>
      <c r="P196" t="s">
        <v>358</v>
      </c>
      <c r="Q196" t="s">
        <v>64</v>
      </c>
      <c r="R196" t="s">
        <v>61</v>
      </c>
      <c r="S196" t="s">
        <v>57</v>
      </c>
      <c r="T196" s="1">
        <v>40312</v>
      </c>
    </row>
    <row r="197" spans="1:20" x14ac:dyDescent="0.25">
      <c r="A197">
        <v>1286</v>
      </c>
      <c r="B197">
        <v>40311</v>
      </c>
      <c r="C197" t="s">
        <v>29</v>
      </c>
      <c r="D197" t="s">
        <v>37</v>
      </c>
      <c r="E197" t="s">
        <v>50</v>
      </c>
      <c r="F197" t="s">
        <v>359</v>
      </c>
      <c r="G197">
        <v>14</v>
      </c>
      <c r="H197">
        <v>1799.54</v>
      </c>
      <c r="I197">
        <v>0.37</v>
      </c>
      <c r="J197">
        <v>0.06</v>
      </c>
      <c r="K197">
        <v>592.38</v>
      </c>
      <c r="L197">
        <v>136.49</v>
      </c>
      <c r="M197">
        <v>85.99</v>
      </c>
      <c r="N197">
        <v>3.3</v>
      </c>
      <c r="O197" t="s">
        <v>24</v>
      </c>
      <c r="P197" t="s">
        <v>358</v>
      </c>
      <c r="Q197" t="s">
        <v>64</v>
      </c>
      <c r="R197" t="s">
        <v>61</v>
      </c>
      <c r="S197" t="s">
        <v>35</v>
      </c>
      <c r="T197" s="1">
        <v>40313</v>
      </c>
    </row>
    <row r="198" spans="1:20" x14ac:dyDescent="0.25">
      <c r="A198">
        <v>1287</v>
      </c>
      <c r="B198">
        <v>39998</v>
      </c>
      <c r="C198" t="s">
        <v>36</v>
      </c>
      <c r="D198" t="s">
        <v>42</v>
      </c>
      <c r="E198" t="s">
        <v>43</v>
      </c>
      <c r="F198" t="s">
        <v>360</v>
      </c>
      <c r="G198">
        <v>39</v>
      </c>
      <c r="H198">
        <v>7578.61</v>
      </c>
      <c r="I198">
        <v>0.49</v>
      </c>
      <c r="J198">
        <v>0.06</v>
      </c>
      <c r="K198">
        <v>3462.18</v>
      </c>
      <c r="L198">
        <v>206.45</v>
      </c>
      <c r="M198">
        <v>105.29</v>
      </c>
      <c r="N198">
        <v>10.119999999999999</v>
      </c>
      <c r="O198" t="s">
        <v>24</v>
      </c>
      <c r="P198" t="s">
        <v>361</v>
      </c>
      <c r="Q198" t="s">
        <v>41</v>
      </c>
      <c r="R198" t="s">
        <v>34</v>
      </c>
      <c r="S198" t="s">
        <v>28</v>
      </c>
      <c r="T198" s="1">
        <v>40000</v>
      </c>
    </row>
    <row r="199" spans="1:20" x14ac:dyDescent="0.25">
      <c r="A199">
        <v>1313</v>
      </c>
      <c r="B199">
        <v>40068</v>
      </c>
      <c r="C199" t="s">
        <v>58</v>
      </c>
      <c r="D199" t="s">
        <v>21</v>
      </c>
      <c r="E199" t="s">
        <v>84</v>
      </c>
      <c r="F199" t="s">
        <v>362</v>
      </c>
      <c r="G199">
        <v>34</v>
      </c>
      <c r="H199">
        <v>1601.74</v>
      </c>
      <c r="I199">
        <v>0.51</v>
      </c>
      <c r="J199">
        <v>0</v>
      </c>
      <c r="K199">
        <v>808.26</v>
      </c>
      <c r="L199">
        <v>46.61</v>
      </c>
      <c r="M199">
        <v>22.84</v>
      </c>
      <c r="N199">
        <v>16.920000000000002</v>
      </c>
      <c r="O199" t="s">
        <v>24</v>
      </c>
      <c r="P199" t="s">
        <v>355</v>
      </c>
      <c r="Q199" t="s">
        <v>95</v>
      </c>
      <c r="R199" t="s">
        <v>61</v>
      </c>
      <c r="S199" t="s">
        <v>57</v>
      </c>
      <c r="T199" s="1">
        <v>40070</v>
      </c>
    </row>
    <row r="200" spans="1:20" x14ac:dyDescent="0.25">
      <c r="A200">
        <v>1314</v>
      </c>
      <c r="B200">
        <v>39945</v>
      </c>
      <c r="C200" t="s">
        <v>79</v>
      </c>
      <c r="D200" t="s">
        <v>21</v>
      </c>
      <c r="E200" t="s">
        <v>84</v>
      </c>
      <c r="F200" t="s">
        <v>363</v>
      </c>
      <c r="G200">
        <v>4</v>
      </c>
      <c r="H200">
        <v>81.64</v>
      </c>
      <c r="I200">
        <v>0.52</v>
      </c>
      <c r="J200">
        <v>0</v>
      </c>
      <c r="K200">
        <v>40.17</v>
      </c>
      <c r="L200">
        <v>19.309999999999999</v>
      </c>
      <c r="M200">
        <v>9.27</v>
      </c>
      <c r="N200">
        <v>4.3899999999999997</v>
      </c>
      <c r="O200" t="s">
        <v>24</v>
      </c>
      <c r="P200" t="s">
        <v>364</v>
      </c>
      <c r="Q200" t="s">
        <v>33</v>
      </c>
      <c r="R200" t="s">
        <v>34</v>
      </c>
      <c r="S200" t="s">
        <v>55</v>
      </c>
      <c r="T200" s="1">
        <v>39947</v>
      </c>
    </row>
    <row r="201" spans="1:20" x14ac:dyDescent="0.25">
      <c r="A201">
        <v>1317</v>
      </c>
      <c r="B201">
        <v>40681</v>
      </c>
      <c r="C201" t="s">
        <v>36</v>
      </c>
      <c r="D201" t="s">
        <v>21</v>
      </c>
      <c r="E201" t="s">
        <v>120</v>
      </c>
      <c r="F201" t="s">
        <v>256</v>
      </c>
      <c r="G201">
        <v>44</v>
      </c>
      <c r="H201">
        <v>750.11</v>
      </c>
      <c r="I201">
        <v>0.35</v>
      </c>
      <c r="J201">
        <v>0.06</v>
      </c>
      <c r="K201">
        <v>229.68</v>
      </c>
      <c r="L201">
        <v>18</v>
      </c>
      <c r="M201">
        <v>11.7</v>
      </c>
      <c r="N201">
        <v>5.63</v>
      </c>
      <c r="O201" t="s">
        <v>24</v>
      </c>
      <c r="P201" t="s">
        <v>365</v>
      </c>
      <c r="Q201" t="s">
        <v>41</v>
      </c>
      <c r="R201" t="s">
        <v>67</v>
      </c>
      <c r="S201" t="s">
        <v>57</v>
      </c>
      <c r="T201" s="1">
        <v>40683</v>
      </c>
    </row>
    <row r="202" spans="1:20" x14ac:dyDescent="0.25">
      <c r="A202">
        <v>1317</v>
      </c>
      <c r="B202">
        <v>40681</v>
      </c>
      <c r="C202" t="s">
        <v>36</v>
      </c>
      <c r="D202" t="s">
        <v>21</v>
      </c>
      <c r="E202" t="s">
        <v>84</v>
      </c>
      <c r="F202" t="s">
        <v>204</v>
      </c>
      <c r="G202">
        <v>40</v>
      </c>
      <c r="H202">
        <v>303.02999999999997</v>
      </c>
      <c r="I202">
        <v>0.38</v>
      </c>
      <c r="J202">
        <v>0.08</v>
      </c>
      <c r="K202">
        <v>96.39</v>
      </c>
      <c r="L202">
        <v>8.0299999999999994</v>
      </c>
      <c r="M202">
        <v>4.9800000000000004</v>
      </c>
      <c r="N202">
        <v>7.44</v>
      </c>
      <c r="O202" t="s">
        <v>24</v>
      </c>
      <c r="P202" t="s">
        <v>365</v>
      </c>
      <c r="Q202" t="s">
        <v>41</v>
      </c>
      <c r="R202" t="s">
        <v>67</v>
      </c>
      <c r="S202" t="s">
        <v>57</v>
      </c>
      <c r="T202" s="1">
        <v>40682</v>
      </c>
    </row>
    <row r="203" spans="1:20" x14ac:dyDescent="0.25">
      <c r="A203">
        <v>1317</v>
      </c>
      <c r="B203">
        <v>40681</v>
      </c>
      <c r="C203" t="s">
        <v>36</v>
      </c>
      <c r="D203" t="s">
        <v>21</v>
      </c>
      <c r="E203" t="s">
        <v>84</v>
      </c>
      <c r="F203" t="s">
        <v>348</v>
      </c>
      <c r="G203">
        <v>29</v>
      </c>
      <c r="H203">
        <v>325.42</v>
      </c>
      <c r="I203">
        <v>0.55000000000000004</v>
      </c>
      <c r="J203">
        <v>0.06</v>
      </c>
      <c r="K203">
        <v>166.73</v>
      </c>
      <c r="L203">
        <v>11.73</v>
      </c>
      <c r="M203">
        <v>5.28</v>
      </c>
      <c r="N203">
        <v>5.57</v>
      </c>
      <c r="O203" t="s">
        <v>24</v>
      </c>
      <c r="P203" t="s">
        <v>365</v>
      </c>
      <c r="Q203" t="s">
        <v>41</v>
      </c>
      <c r="R203" t="s">
        <v>67</v>
      </c>
      <c r="S203" t="s">
        <v>57</v>
      </c>
      <c r="T203" s="1">
        <v>40683</v>
      </c>
    </row>
    <row r="204" spans="1:20" x14ac:dyDescent="0.25">
      <c r="A204">
        <v>1344</v>
      </c>
      <c r="B204">
        <v>41014</v>
      </c>
      <c r="C204" t="s">
        <v>20</v>
      </c>
      <c r="D204" t="s">
        <v>37</v>
      </c>
      <c r="E204" t="s">
        <v>50</v>
      </c>
      <c r="F204" t="s">
        <v>366</v>
      </c>
      <c r="G204">
        <v>15</v>
      </c>
      <c r="H204">
        <v>1866.18</v>
      </c>
      <c r="I204">
        <v>0.5</v>
      </c>
      <c r="J204">
        <v>0.06</v>
      </c>
      <c r="K204">
        <v>871.07</v>
      </c>
      <c r="L204">
        <v>131.97999999999999</v>
      </c>
      <c r="M204">
        <v>65.989999999999995</v>
      </c>
      <c r="N204">
        <v>5.26</v>
      </c>
      <c r="O204" t="s">
        <v>24</v>
      </c>
      <c r="P204" t="s">
        <v>367</v>
      </c>
      <c r="Q204" t="s">
        <v>26</v>
      </c>
      <c r="R204" t="s">
        <v>34</v>
      </c>
      <c r="S204" t="s">
        <v>57</v>
      </c>
      <c r="T204" s="1">
        <v>41021</v>
      </c>
    </row>
    <row r="205" spans="1:20" x14ac:dyDescent="0.25">
      <c r="A205">
        <v>1344</v>
      </c>
      <c r="B205">
        <v>41014</v>
      </c>
      <c r="C205" t="s">
        <v>20</v>
      </c>
      <c r="D205" t="s">
        <v>37</v>
      </c>
      <c r="E205" t="s">
        <v>50</v>
      </c>
      <c r="F205" t="s">
        <v>368</v>
      </c>
      <c r="G205">
        <v>18</v>
      </c>
      <c r="H205">
        <v>4972.8100000000004</v>
      </c>
      <c r="I205">
        <v>0.44</v>
      </c>
      <c r="J205">
        <v>0.01</v>
      </c>
      <c r="K205">
        <v>2156</v>
      </c>
      <c r="L205">
        <v>278.55</v>
      </c>
      <c r="M205">
        <v>155.99</v>
      </c>
      <c r="N205">
        <v>8.99</v>
      </c>
      <c r="O205" t="s">
        <v>24</v>
      </c>
      <c r="P205" t="s">
        <v>367</v>
      </c>
      <c r="Q205" t="s">
        <v>26</v>
      </c>
      <c r="R205" t="s">
        <v>34</v>
      </c>
      <c r="S205" t="s">
        <v>57</v>
      </c>
      <c r="T205" s="1">
        <v>41018</v>
      </c>
    </row>
    <row r="206" spans="1:20" x14ac:dyDescent="0.25">
      <c r="A206">
        <v>1345</v>
      </c>
      <c r="B206">
        <v>41209</v>
      </c>
      <c r="C206" t="s">
        <v>20</v>
      </c>
      <c r="D206" t="s">
        <v>42</v>
      </c>
      <c r="E206" t="s">
        <v>92</v>
      </c>
      <c r="F206" t="s">
        <v>369</v>
      </c>
      <c r="G206">
        <v>24</v>
      </c>
      <c r="H206">
        <v>4089.73</v>
      </c>
      <c r="I206">
        <v>0.45</v>
      </c>
      <c r="J206">
        <v>0.08</v>
      </c>
      <c r="K206">
        <v>1630.37</v>
      </c>
      <c r="L206">
        <v>183.6</v>
      </c>
      <c r="M206">
        <v>100.98</v>
      </c>
      <c r="N206">
        <v>35.840000000000003</v>
      </c>
      <c r="O206" t="s">
        <v>48</v>
      </c>
      <c r="P206" t="s">
        <v>370</v>
      </c>
      <c r="Q206" t="s">
        <v>64</v>
      </c>
      <c r="R206" t="s">
        <v>34</v>
      </c>
      <c r="S206" t="s">
        <v>49</v>
      </c>
      <c r="T206" s="1">
        <v>41213</v>
      </c>
    </row>
    <row r="207" spans="1:20" x14ac:dyDescent="0.25">
      <c r="A207">
        <v>1346</v>
      </c>
      <c r="B207">
        <v>41077</v>
      </c>
      <c r="C207" t="s">
        <v>36</v>
      </c>
      <c r="D207" t="s">
        <v>42</v>
      </c>
      <c r="E207" t="s">
        <v>92</v>
      </c>
      <c r="F207" t="s">
        <v>329</v>
      </c>
      <c r="G207">
        <v>48</v>
      </c>
      <c r="H207">
        <v>9410.91</v>
      </c>
      <c r="I207">
        <v>0.53</v>
      </c>
      <c r="J207">
        <v>0.09</v>
      </c>
      <c r="K207">
        <v>4537.6499999999996</v>
      </c>
      <c r="L207">
        <v>214.85</v>
      </c>
      <c r="M207">
        <v>100.98</v>
      </c>
      <c r="N207">
        <v>26.22</v>
      </c>
      <c r="O207" t="s">
        <v>48</v>
      </c>
      <c r="P207" t="s">
        <v>371</v>
      </c>
      <c r="Q207" t="s">
        <v>95</v>
      </c>
      <c r="R207" t="s">
        <v>34</v>
      </c>
      <c r="S207" t="s">
        <v>49</v>
      </c>
      <c r="T207" s="1">
        <v>41079</v>
      </c>
    </row>
    <row r="208" spans="1:20" x14ac:dyDescent="0.25">
      <c r="A208">
        <v>1382</v>
      </c>
      <c r="B208">
        <v>40406</v>
      </c>
      <c r="C208" t="s">
        <v>20</v>
      </c>
      <c r="D208" t="s">
        <v>37</v>
      </c>
      <c r="E208" t="s">
        <v>50</v>
      </c>
      <c r="F208" t="s">
        <v>372</v>
      </c>
      <c r="G208">
        <v>5</v>
      </c>
      <c r="H208">
        <v>166.92</v>
      </c>
      <c r="I208">
        <v>0.4</v>
      </c>
      <c r="J208">
        <v>0.06</v>
      </c>
      <c r="K208">
        <v>59.47</v>
      </c>
      <c r="L208">
        <v>34.979999999999997</v>
      </c>
      <c r="M208">
        <v>20.99</v>
      </c>
      <c r="N208">
        <v>2.5</v>
      </c>
      <c r="O208" t="s">
        <v>24</v>
      </c>
      <c r="P208" t="s">
        <v>373</v>
      </c>
      <c r="Q208" t="s">
        <v>95</v>
      </c>
      <c r="R208" t="s">
        <v>61</v>
      </c>
      <c r="S208" t="s">
        <v>55</v>
      </c>
      <c r="T208" s="1">
        <v>40410</v>
      </c>
    </row>
    <row r="209" spans="1:20" x14ac:dyDescent="0.25">
      <c r="A209">
        <v>1382</v>
      </c>
      <c r="B209">
        <v>40406</v>
      </c>
      <c r="C209" t="s">
        <v>20</v>
      </c>
      <c r="D209" t="s">
        <v>21</v>
      </c>
      <c r="E209" t="s">
        <v>120</v>
      </c>
      <c r="F209" t="s">
        <v>374</v>
      </c>
      <c r="G209">
        <v>39</v>
      </c>
      <c r="H209">
        <v>261.24</v>
      </c>
      <c r="I209">
        <v>0.43</v>
      </c>
      <c r="J209">
        <v>0.06</v>
      </c>
      <c r="K209">
        <v>100.76</v>
      </c>
      <c r="L209">
        <v>6.98</v>
      </c>
      <c r="M209">
        <v>3.98</v>
      </c>
      <c r="N209">
        <v>5.26</v>
      </c>
      <c r="O209" t="s">
        <v>24</v>
      </c>
      <c r="P209" t="s">
        <v>373</v>
      </c>
      <c r="Q209" t="s">
        <v>95</v>
      </c>
      <c r="R209" t="s">
        <v>61</v>
      </c>
      <c r="S209" t="s">
        <v>57</v>
      </c>
      <c r="T209" s="1">
        <v>40413</v>
      </c>
    </row>
    <row r="210" spans="1:20" x14ac:dyDescent="0.25">
      <c r="A210">
        <v>1382</v>
      </c>
      <c r="B210">
        <v>40406</v>
      </c>
      <c r="C210" t="s">
        <v>20</v>
      </c>
      <c r="D210" t="s">
        <v>42</v>
      </c>
      <c r="E210" t="s">
        <v>92</v>
      </c>
      <c r="F210" t="s">
        <v>375</v>
      </c>
      <c r="G210">
        <v>31</v>
      </c>
      <c r="H210">
        <v>10392.93</v>
      </c>
      <c r="I210">
        <v>0.35</v>
      </c>
      <c r="J210">
        <v>0.02</v>
      </c>
      <c r="K210">
        <v>3477.89</v>
      </c>
      <c r="L210">
        <v>339.97</v>
      </c>
      <c r="M210">
        <v>220.98</v>
      </c>
      <c r="N210">
        <v>64.66</v>
      </c>
      <c r="O210" t="s">
        <v>48</v>
      </c>
      <c r="P210" t="s">
        <v>373</v>
      </c>
      <c r="Q210" t="s">
        <v>95</v>
      </c>
      <c r="R210" t="s">
        <v>61</v>
      </c>
      <c r="S210" t="s">
        <v>49</v>
      </c>
      <c r="T210" s="1">
        <v>40413</v>
      </c>
    </row>
    <row r="211" spans="1:20" x14ac:dyDescent="0.25">
      <c r="A211">
        <v>1383</v>
      </c>
      <c r="B211">
        <v>40294</v>
      </c>
      <c r="C211" t="s">
        <v>36</v>
      </c>
      <c r="D211" t="s">
        <v>21</v>
      </c>
      <c r="E211" t="s">
        <v>22</v>
      </c>
      <c r="F211" t="s">
        <v>376</v>
      </c>
      <c r="G211">
        <v>43</v>
      </c>
      <c r="H211">
        <v>29188.639999999999</v>
      </c>
      <c r="I211">
        <v>0.43</v>
      </c>
      <c r="J211">
        <v>7.0000000000000007E-2</v>
      </c>
      <c r="K211">
        <v>11294.43</v>
      </c>
      <c r="L211">
        <v>729.61</v>
      </c>
      <c r="M211">
        <v>415.88</v>
      </c>
      <c r="N211">
        <v>11.37</v>
      </c>
      <c r="O211" t="s">
        <v>24</v>
      </c>
      <c r="P211" t="s">
        <v>377</v>
      </c>
      <c r="Q211" t="s">
        <v>33</v>
      </c>
      <c r="R211" t="s">
        <v>67</v>
      </c>
      <c r="S211" t="s">
        <v>57</v>
      </c>
      <c r="T211" s="1">
        <v>40295</v>
      </c>
    </row>
    <row r="212" spans="1:20" x14ac:dyDescent="0.25">
      <c r="A212">
        <v>1411</v>
      </c>
      <c r="B212">
        <v>40167</v>
      </c>
      <c r="C212" t="s">
        <v>36</v>
      </c>
      <c r="D212" t="s">
        <v>42</v>
      </c>
      <c r="E212" t="s">
        <v>92</v>
      </c>
      <c r="F212" t="s">
        <v>378</v>
      </c>
      <c r="G212">
        <v>39</v>
      </c>
      <c r="H212">
        <v>10422.620000000001</v>
      </c>
      <c r="I212">
        <v>0.45</v>
      </c>
      <c r="J212">
        <v>0.09</v>
      </c>
      <c r="K212">
        <v>4109.38</v>
      </c>
      <c r="L212">
        <v>292.69</v>
      </c>
      <c r="M212">
        <v>160.97999999999999</v>
      </c>
      <c r="N212">
        <v>35.020000000000003</v>
      </c>
      <c r="O212" t="s">
        <v>48</v>
      </c>
      <c r="P212" t="s">
        <v>379</v>
      </c>
      <c r="Q212" t="s">
        <v>95</v>
      </c>
      <c r="R212" t="s">
        <v>27</v>
      </c>
      <c r="S212" t="s">
        <v>49</v>
      </c>
      <c r="T212" s="1">
        <v>40168</v>
      </c>
    </row>
    <row r="213" spans="1:20" x14ac:dyDescent="0.25">
      <c r="A213">
        <v>1411</v>
      </c>
      <c r="B213">
        <v>40167</v>
      </c>
      <c r="C213" t="s">
        <v>36</v>
      </c>
      <c r="D213" t="s">
        <v>37</v>
      </c>
      <c r="E213" t="s">
        <v>50</v>
      </c>
      <c r="F213" t="s">
        <v>76</v>
      </c>
      <c r="G213">
        <v>47</v>
      </c>
      <c r="H213">
        <v>13210.42</v>
      </c>
      <c r="I213">
        <v>0.43</v>
      </c>
      <c r="J213">
        <v>0.09</v>
      </c>
      <c r="K213">
        <v>4933.8999999999996</v>
      </c>
      <c r="L213">
        <v>308.75</v>
      </c>
      <c r="M213">
        <v>175.99</v>
      </c>
      <c r="N213">
        <v>4.99</v>
      </c>
      <c r="O213" t="s">
        <v>24</v>
      </c>
      <c r="P213" t="s">
        <v>379</v>
      </c>
      <c r="Q213" t="s">
        <v>83</v>
      </c>
      <c r="R213" t="s">
        <v>27</v>
      </c>
      <c r="S213" t="s">
        <v>57</v>
      </c>
      <c r="T213" s="1">
        <v>40169</v>
      </c>
    </row>
    <row r="214" spans="1:20" x14ac:dyDescent="0.25">
      <c r="A214">
        <v>1412</v>
      </c>
      <c r="B214">
        <v>40249</v>
      </c>
      <c r="C214" t="s">
        <v>29</v>
      </c>
      <c r="D214" t="s">
        <v>21</v>
      </c>
      <c r="E214" t="s">
        <v>80</v>
      </c>
      <c r="F214" t="s">
        <v>380</v>
      </c>
      <c r="G214">
        <v>13</v>
      </c>
      <c r="H214">
        <v>79</v>
      </c>
      <c r="I214">
        <v>0.45</v>
      </c>
      <c r="J214">
        <v>0.1</v>
      </c>
      <c r="K214">
        <v>30.53</v>
      </c>
      <c r="L214">
        <v>6.71</v>
      </c>
      <c r="M214">
        <v>3.69</v>
      </c>
      <c r="N214">
        <v>0.5</v>
      </c>
      <c r="O214" t="s">
        <v>71</v>
      </c>
      <c r="P214" t="s">
        <v>198</v>
      </c>
      <c r="Q214" t="s">
        <v>26</v>
      </c>
      <c r="R214" t="s">
        <v>67</v>
      </c>
      <c r="S214" t="s">
        <v>57</v>
      </c>
      <c r="T214" s="1">
        <v>40251</v>
      </c>
    </row>
    <row r="215" spans="1:20" x14ac:dyDescent="0.25">
      <c r="A215">
        <v>1412</v>
      </c>
      <c r="B215">
        <v>40249</v>
      </c>
      <c r="C215" t="s">
        <v>29</v>
      </c>
      <c r="D215" t="s">
        <v>21</v>
      </c>
      <c r="E215" t="s">
        <v>72</v>
      </c>
      <c r="F215" t="s">
        <v>381</v>
      </c>
      <c r="G215">
        <v>21</v>
      </c>
      <c r="H215">
        <v>192.46</v>
      </c>
      <c r="I215">
        <v>0.51</v>
      </c>
      <c r="J215">
        <v>0.05</v>
      </c>
      <c r="K215">
        <v>92.85</v>
      </c>
      <c r="L215">
        <v>9.61</v>
      </c>
      <c r="M215">
        <v>4.71</v>
      </c>
      <c r="N215">
        <v>0.7</v>
      </c>
      <c r="O215" t="s">
        <v>24</v>
      </c>
      <c r="P215" t="s">
        <v>198</v>
      </c>
      <c r="Q215" t="s">
        <v>26</v>
      </c>
      <c r="R215" t="s">
        <v>67</v>
      </c>
      <c r="S215" t="s">
        <v>55</v>
      </c>
      <c r="T215" s="1">
        <v>40251</v>
      </c>
    </row>
    <row r="216" spans="1:20" x14ac:dyDescent="0.25">
      <c r="A216">
        <v>1414</v>
      </c>
      <c r="B216">
        <v>40770</v>
      </c>
      <c r="C216" t="s">
        <v>58</v>
      </c>
      <c r="D216" t="s">
        <v>42</v>
      </c>
      <c r="E216" t="s">
        <v>46</v>
      </c>
      <c r="F216" t="s">
        <v>382</v>
      </c>
      <c r="G216">
        <v>44</v>
      </c>
      <c r="H216">
        <v>6786.41</v>
      </c>
      <c r="I216">
        <v>0.36</v>
      </c>
      <c r="J216">
        <v>7.0000000000000007E-2</v>
      </c>
      <c r="K216">
        <v>2103.21</v>
      </c>
      <c r="L216">
        <v>164.83</v>
      </c>
      <c r="M216">
        <v>105.49</v>
      </c>
      <c r="N216">
        <v>41.64</v>
      </c>
      <c r="O216" t="s">
        <v>48</v>
      </c>
      <c r="P216" t="s">
        <v>383</v>
      </c>
      <c r="Q216" t="s">
        <v>33</v>
      </c>
      <c r="R216" t="s">
        <v>27</v>
      </c>
      <c r="S216" t="s">
        <v>49</v>
      </c>
      <c r="T216" s="1">
        <v>40770</v>
      </c>
    </row>
    <row r="217" spans="1:20" x14ac:dyDescent="0.25">
      <c r="A217">
        <v>1440</v>
      </c>
      <c r="B217">
        <v>40764</v>
      </c>
      <c r="C217" t="s">
        <v>20</v>
      </c>
      <c r="D217" t="s">
        <v>42</v>
      </c>
      <c r="E217" t="s">
        <v>43</v>
      </c>
      <c r="F217" t="s">
        <v>384</v>
      </c>
      <c r="G217">
        <v>41</v>
      </c>
      <c r="H217">
        <v>1362.25</v>
      </c>
      <c r="I217">
        <v>0.47</v>
      </c>
      <c r="J217">
        <v>0.01</v>
      </c>
      <c r="K217">
        <v>628.79</v>
      </c>
      <c r="L217">
        <v>33.340000000000003</v>
      </c>
      <c r="M217">
        <v>17.670000000000002</v>
      </c>
      <c r="N217">
        <v>8.99</v>
      </c>
      <c r="O217" t="s">
        <v>24</v>
      </c>
      <c r="P217" t="s">
        <v>385</v>
      </c>
      <c r="Q217" t="s">
        <v>41</v>
      </c>
      <c r="R217" t="s">
        <v>27</v>
      </c>
      <c r="S217" t="s">
        <v>35</v>
      </c>
      <c r="T217" s="1">
        <v>40766</v>
      </c>
    </row>
    <row r="218" spans="1:20" x14ac:dyDescent="0.25">
      <c r="A218">
        <v>1444</v>
      </c>
      <c r="B218">
        <v>40152</v>
      </c>
      <c r="C218" t="s">
        <v>79</v>
      </c>
      <c r="D218" t="s">
        <v>21</v>
      </c>
      <c r="E218" t="s">
        <v>84</v>
      </c>
      <c r="F218" t="s">
        <v>129</v>
      </c>
      <c r="G218">
        <v>2</v>
      </c>
      <c r="H218">
        <v>28.9</v>
      </c>
      <c r="I218">
        <v>0.37</v>
      </c>
      <c r="J218">
        <v>0.02</v>
      </c>
      <c r="K218">
        <v>7.2</v>
      </c>
      <c r="L218">
        <v>10.29</v>
      </c>
      <c r="M218">
        <v>6.48</v>
      </c>
      <c r="N218">
        <v>8.74</v>
      </c>
      <c r="O218" t="s">
        <v>24</v>
      </c>
      <c r="P218" t="s">
        <v>386</v>
      </c>
      <c r="Q218" t="s">
        <v>95</v>
      </c>
      <c r="R218" t="s">
        <v>61</v>
      </c>
      <c r="S218" t="s">
        <v>57</v>
      </c>
      <c r="T218" s="1">
        <v>40154</v>
      </c>
    </row>
    <row r="219" spans="1:20" x14ac:dyDescent="0.25">
      <c r="A219">
        <v>1444</v>
      </c>
      <c r="B219">
        <v>40152</v>
      </c>
      <c r="C219" t="s">
        <v>79</v>
      </c>
      <c r="D219" t="s">
        <v>37</v>
      </c>
      <c r="E219" t="s">
        <v>387</v>
      </c>
      <c r="F219" t="s">
        <v>388</v>
      </c>
      <c r="G219">
        <v>32</v>
      </c>
      <c r="H219">
        <v>40516.22</v>
      </c>
      <c r="I219">
        <v>0.48</v>
      </c>
      <c r="J219">
        <v>0.06</v>
      </c>
      <c r="K219">
        <v>18092.05</v>
      </c>
      <c r="L219">
        <v>1346.13</v>
      </c>
      <c r="M219">
        <v>699.99</v>
      </c>
      <c r="N219">
        <v>24.49</v>
      </c>
      <c r="O219" t="s">
        <v>71</v>
      </c>
      <c r="P219" t="s">
        <v>386</v>
      </c>
      <c r="Q219" t="s">
        <v>95</v>
      </c>
      <c r="R219" t="s">
        <v>61</v>
      </c>
      <c r="S219" t="s">
        <v>28</v>
      </c>
      <c r="T219" s="1">
        <v>40154</v>
      </c>
    </row>
    <row r="220" spans="1:20" x14ac:dyDescent="0.25">
      <c r="A220">
        <v>1444</v>
      </c>
      <c r="B220">
        <v>40152</v>
      </c>
      <c r="C220" t="s">
        <v>79</v>
      </c>
      <c r="D220" t="s">
        <v>21</v>
      </c>
      <c r="E220" t="s">
        <v>22</v>
      </c>
      <c r="F220" t="s">
        <v>389</v>
      </c>
      <c r="G220">
        <v>24</v>
      </c>
      <c r="H220">
        <v>901.33</v>
      </c>
      <c r="I220">
        <v>0.55000000000000004</v>
      </c>
      <c r="J220">
        <v>0.02</v>
      </c>
      <c r="K220">
        <v>484.77</v>
      </c>
      <c r="L220">
        <v>38.11</v>
      </c>
      <c r="M220">
        <v>17.149999999999999</v>
      </c>
      <c r="N220">
        <v>4.96</v>
      </c>
      <c r="O220" t="s">
        <v>24</v>
      </c>
      <c r="P220" t="s">
        <v>386</v>
      </c>
      <c r="Q220" t="s">
        <v>75</v>
      </c>
      <c r="R220" t="s">
        <v>61</v>
      </c>
      <c r="S220" t="s">
        <v>57</v>
      </c>
      <c r="T220" s="1">
        <v>40154</v>
      </c>
    </row>
    <row r="221" spans="1:20" x14ac:dyDescent="0.25">
      <c r="A221">
        <v>1444</v>
      </c>
      <c r="B221">
        <v>40152</v>
      </c>
      <c r="C221" t="s">
        <v>79</v>
      </c>
      <c r="D221" t="s">
        <v>21</v>
      </c>
      <c r="E221" t="s">
        <v>84</v>
      </c>
      <c r="F221" t="s">
        <v>390</v>
      </c>
      <c r="G221">
        <v>25</v>
      </c>
      <c r="H221">
        <v>1294.96</v>
      </c>
      <c r="I221">
        <v>0.44</v>
      </c>
      <c r="J221">
        <v>7.0000000000000007E-2</v>
      </c>
      <c r="K221">
        <v>511.72</v>
      </c>
      <c r="L221">
        <v>55.32</v>
      </c>
      <c r="M221">
        <v>30.98</v>
      </c>
      <c r="N221">
        <v>8.74</v>
      </c>
      <c r="O221" t="s">
        <v>24</v>
      </c>
      <c r="P221" t="s">
        <v>386</v>
      </c>
      <c r="Q221" t="s">
        <v>64</v>
      </c>
      <c r="R221" t="s">
        <v>61</v>
      </c>
      <c r="S221" t="s">
        <v>57</v>
      </c>
      <c r="T221" s="1">
        <v>40153</v>
      </c>
    </row>
    <row r="222" spans="1:20" x14ac:dyDescent="0.25">
      <c r="A222">
        <v>1444</v>
      </c>
      <c r="B222">
        <v>40152</v>
      </c>
      <c r="C222" t="s">
        <v>79</v>
      </c>
      <c r="D222" t="s">
        <v>37</v>
      </c>
      <c r="E222" t="s">
        <v>87</v>
      </c>
      <c r="F222" t="s">
        <v>391</v>
      </c>
      <c r="G222">
        <v>13</v>
      </c>
      <c r="H222">
        <v>34656.629999999997</v>
      </c>
      <c r="I222">
        <v>0.51</v>
      </c>
      <c r="J222">
        <v>0.04</v>
      </c>
      <c r="K222">
        <v>16960.11</v>
      </c>
      <c r="L222">
        <v>2775.8</v>
      </c>
      <c r="M222">
        <v>1360.14</v>
      </c>
      <c r="N222">
        <v>14.7</v>
      </c>
      <c r="O222" t="s">
        <v>48</v>
      </c>
      <c r="P222" t="s">
        <v>386</v>
      </c>
      <c r="Q222" t="s">
        <v>64</v>
      </c>
      <c r="R222" t="s">
        <v>61</v>
      </c>
      <c r="S222" t="s">
        <v>132</v>
      </c>
      <c r="T222" s="1">
        <v>40155</v>
      </c>
    </row>
    <row r="223" spans="1:20" x14ac:dyDescent="0.25">
      <c r="A223">
        <v>1445</v>
      </c>
      <c r="B223">
        <v>40552</v>
      </c>
      <c r="C223" t="s">
        <v>79</v>
      </c>
      <c r="D223" t="s">
        <v>21</v>
      </c>
      <c r="E223" t="s">
        <v>120</v>
      </c>
      <c r="F223" t="s">
        <v>392</v>
      </c>
      <c r="G223">
        <v>3</v>
      </c>
      <c r="H223">
        <v>2826.52</v>
      </c>
      <c r="I223">
        <v>0.55000000000000004</v>
      </c>
      <c r="J223">
        <v>0</v>
      </c>
      <c r="K223">
        <v>1543.59</v>
      </c>
      <c r="L223">
        <v>935.51</v>
      </c>
      <c r="M223">
        <v>420.98</v>
      </c>
      <c r="N223">
        <v>19.989999999999998</v>
      </c>
      <c r="O223" t="s">
        <v>24</v>
      </c>
      <c r="P223" t="s">
        <v>393</v>
      </c>
      <c r="Q223" t="s">
        <v>33</v>
      </c>
      <c r="R223" t="s">
        <v>34</v>
      </c>
      <c r="S223" t="s">
        <v>57</v>
      </c>
      <c r="T223" s="1">
        <v>40555</v>
      </c>
    </row>
    <row r="224" spans="1:20" x14ac:dyDescent="0.25">
      <c r="A224">
        <v>1445</v>
      </c>
      <c r="B224">
        <v>40552</v>
      </c>
      <c r="C224" t="s">
        <v>79</v>
      </c>
      <c r="D224" t="s">
        <v>21</v>
      </c>
      <c r="E224" t="s">
        <v>52</v>
      </c>
      <c r="F224" t="s">
        <v>394</v>
      </c>
      <c r="G224">
        <v>30</v>
      </c>
      <c r="H224">
        <v>585.41</v>
      </c>
      <c r="I224">
        <v>0.43</v>
      </c>
      <c r="J224">
        <v>0.08</v>
      </c>
      <c r="K224">
        <v>220.5</v>
      </c>
      <c r="L224">
        <v>21</v>
      </c>
      <c r="M224">
        <v>11.97</v>
      </c>
      <c r="N224">
        <v>5.81</v>
      </c>
      <c r="O224" t="s">
        <v>24</v>
      </c>
      <c r="P224" t="s">
        <v>393</v>
      </c>
      <c r="Q224" t="s">
        <v>33</v>
      </c>
      <c r="R224" t="s">
        <v>34</v>
      </c>
      <c r="S224" t="s">
        <v>35</v>
      </c>
      <c r="T224" s="1">
        <v>40554</v>
      </c>
    </row>
    <row r="225" spans="1:20" x14ac:dyDescent="0.25">
      <c r="A225">
        <v>1447</v>
      </c>
      <c r="B225">
        <v>41196</v>
      </c>
      <c r="C225" t="s">
        <v>36</v>
      </c>
      <c r="D225" t="s">
        <v>37</v>
      </c>
      <c r="E225" t="s">
        <v>50</v>
      </c>
      <c r="F225" t="s">
        <v>395</v>
      </c>
      <c r="G225">
        <v>40</v>
      </c>
      <c r="H225">
        <v>4100.37</v>
      </c>
      <c r="I225">
        <v>0.4</v>
      </c>
      <c r="J225">
        <v>7.0000000000000007E-2</v>
      </c>
      <c r="K225">
        <v>1451.78</v>
      </c>
      <c r="L225">
        <v>109.98</v>
      </c>
      <c r="M225">
        <v>65.989999999999995</v>
      </c>
      <c r="N225">
        <v>8.99</v>
      </c>
      <c r="O225" t="s">
        <v>24</v>
      </c>
      <c r="P225" t="s">
        <v>396</v>
      </c>
      <c r="Q225" t="s">
        <v>75</v>
      </c>
      <c r="R225" t="s">
        <v>67</v>
      </c>
      <c r="S225" t="s">
        <v>57</v>
      </c>
      <c r="T225" s="1">
        <v>41199</v>
      </c>
    </row>
    <row r="226" spans="1:20" x14ac:dyDescent="0.25">
      <c r="A226">
        <v>1504</v>
      </c>
      <c r="B226">
        <v>41148</v>
      </c>
      <c r="C226" t="s">
        <v>79</v>
      </c>
      <c r="D226" t="s">
        <v>37</v>
      </c>
      <c r="E226" t="s">
        <v>38</v>
      </c>
      <c r="F226" t="s">
        <v>397</v>
      </c>
      <c r="G226">
        <v>31</v>
      </c>
      <c r="H226">
        <v>511.79</v>
      </c>
      <c r="I226">
        <v>0.44</v>
      </c>
      <c r="J226">
        <v>0.08</v>
      </c>
      <c r="K226">
        <v>199.49</v>
      </c>
      <c r="L226">
        <v>17.88</v>
      </c>
      <c r="M226">
        <v>10.01</v>
      </c>
      <c r="N226">
        <v>1.99</v>
      </c>
      <c r="O226" t="s">
        <v>24</v>
      </c>
      <c r="P226" t="s">
        <v>398</v>
      </c>
      <c r="Q226" t="s">
        <v>95</v>
      </c>
      <c r="R226" t="s">
        <v>34</v>
      </c>
      <c r="S226" t="s">
        <v>35</v>
      </c>
      <c r="T226" s="1">
        <v>41149</v>
      </c>
    </row>
    <row r="227" spans="1:20" x14ac:dyDescent="0.25">
      <c r="A227">
        <v>1507</v>
      </c>
      <c r="B227">
        <v>40464</v>
      </c>
      <c r="C227" t="s">
        <v>79</v>
      </c>
      <c r="D227" t="s">
        <v>37</v>
      </c>
      <c r="E227" t="s">
        <v>38</v>
      </c>
      <c r="F227" t="s">
        <v>399</v>
      </c>
      <c r="G227">
        <v>29</v>
      </c>
      <c r="H227">
        <v>7742.36</v>
      </c>
      <c r="I227">
        <v>0.48</v>
      </c>
      <c r="J227">
        <v>0.09</v>
      </c>
      <c r="K227">
        <v>3316.44</v>
      </c>
      <c r="L227">
        <v>293.23</v>
      </c>
      <c r="M227">
        <v>152.47999999999999</v>
      </c>
      <c r="N227">
        <v>4</v>
      </c>
      <c r="O227" t="s">
        <v>24</v>
      </c>
      <c r="P227" t="s">
        <v>400</v>
      </c>
      <c r="Q227" t="s">
        <v>64</v>
      </c>
      <c r="R227" t="s">
        <v>61</v>
      </c>
      <c r="S227" t="s">
        <v>57</v>
      </c>
      <c r="T227" s="1">
        <v>40466</v>
      </c>
    </row>
    <row r="228" spans="1:20" x14ac:dyDescent="0.25">
      <c r="A228">
        <v>1537</v>
      </c>
      <c r="B228">
        <v>40953</v>
      </c>
      <c r="C228" t="s">
        <v>29</v>
      </c>
      <c r="D228" t="s">
        <v>21</v>
      </c>
      <c r="E228" t="s">
        <v>120</v>
      </c>
      <c r="F228" t="s">
        <v>401</v>
      </c>
      <c r="G228">
        <v>5</v>
      </c>
      <c r="H228">
        <v>23.67</v>
      </c>
      <c r="I228">
        <v>0.43</v>
      </c>
      <c r="J228">
        <v>7.0000000000000007E-2</v>
      </c>
      <c r="K228">
        <v>6.82</v>
      </c>
      <c r="L228">
        <v>3.79</v>
      </c>
      <c r="M228">
        <v>2.16</v>
      </c>
      <c r="N228">
        <v>6.05</v>
      </c>
      <c r="O228" t="s">
        <v>24</v>
      </c>
      <c r="P228" t="s">
        <v>402</v>
      </c>
      <c r="Q228" t="s">
        <v>75</v>
      </c>
      <c r="R228" t="s">
        <v>34</v>
      </c>
      <c r="S228" t="s">
        <v>57</v>
      </c>
      <c r="T228" s="1">
        <v>40953</v>
      </c>
    </row>
    <row r="229" spans="1:20" x14ac:dyDescent="0.25">
      <c r="A229">
        <v>1538</v>
      </c>
      <c r="B229">
        <v>40711</v>
      </c>
      <c r="C229" t="s">
        <v>29</v>
      </c>
      <c r="D229" t="s">
        <v>37</v>
      </c>
      <c r="E229" t="s">
        <v>50</v>
      </c>
      <c r="F229" t="s">
        <v>403</v>
      </c>
      <c r="G229">
        <v>15</v>
      </c>
      <c r="H229">
        <v>2487.4</v>
      </c>
      <c r="I229">
        <v>0.42</v>
      </c>
      <c r="J229">
        <v>0</v>
      </c>
      <c r="K229">
        <v>1042.6500000000001</v>
      </c>
      <c r="L229">
        <v>165.5</v>
      </c>
      <c r="M229">
        <v>95.99</v>
      </c>
      <c r="N229">
        <v>4.9000000000000004</v>
      </c>
      <c r="O229" t="s">
        <v>24</v>
      </c>
      <c r="P229" t="s">
        <v>404</v>
      </c>
      <c r="Q229" t="s">
        <v>64</v>
      </c>
      <c r="R229" t="s">
        <v>34</v>
      </c>
      <c r="S229" t="s">
        <v>57</v>
      </c>
      <c r="T229" s="1">
        <v>40712</v>
      </c>
    </row>
    <row r="230" spans="1:20" x14ac:dyDescent="0.25">
      <c r="A230">
        <v>1539</v>
      </c>
      <c r="B230">
        <v>40611</v>
      </c>
      <c r="C230" t="s">
        <v>20</v>
      </c>
      <c r="D230" t="s">
        <v>21</v>
      </c>
      <c r="E230" t="s">
        <v>120</v>
      </c>
      <c r="F230" t="s">
        <v>405</v>
      </c>
      <c r="G230">
        <v>33</v>
      </c>
      <c r="H230">
        <v>804.69</v>
      </c>
      <c r="I230">
        <v>0.4</v>
      </c>
      <c r="J230">
        <v>0.1</v>
      </c>
      <c r="K230">
        <v>263.83999999999997</v>
      </c>
      <c r="L230">
        <v>26.65</v>
      </c>
      <c r="M230">
        <v>15.99</v>
      </c>
      <c r="N230">
        <v>13.18</v>
      </c>
      <c r="O230" t="s">
        <v>24</v>
      </c>
      <c r="P230" t="s">
        <v>406</v>
      </c>
      <c r="Q230" t="s">
        <v>26</v>
      </c>
      <c r="R230" t="s">
        <v>34</v>
      </c>
      <c r="S230" t="s">
        <v>57</v>
      </c>
      <c r="T230" s="1">
        <v>40613</v>
      </c>
    </row>
    <row r="231" spans="1:20" x14ac:dyDescent="0.25">
      <c r="A231">
        <v>1539</v>
      </c>
      <c r="B231">
        <v>40611</v>
      </c>
      <c r="C231" t="s">
        <v>20</v>
      </c>
      <c r="D231" t="s">
        <v>37</v>
      </c>
      <c r="E231" t="s">
        <v>38</v>
      </c>
      <c r="F231" t="s">
        <v>407</v>
      </c>
      <c r="G231">
        <v>38</v>
      </c>
      <c r="H231">
        <v>388.69</v>
      </c>
      <c r="I231">
        <v>0.54</v>
      </c>
      <c r="J231">
        <v>0.05</v>
      </c>
      <c r="K231">
        <v>197.94</v>
      </c>
      <c r="L231">
        <v>10.63</v>
      </c>
      <c r="M231">
        <v>4.8899999999999997</v>
      </c>
      <c r="N231">
        <v>4.93</v>
      </c>
      <c r="O231" t="s">
        <v>24</v>
      </c>
      <c r="P231" t="s">
        <v>406</v>
      </c>
      <c r="Q231" t="s">
        <v>26</v>
      </c>
      <c r="R231" t="s">
        <v>34</v>
      </c>
      <c r="S231" t="s">
        <v>35</v>
      </c>
      <c r="T231" s="1">
        <v>40616</v>
      </c>
    </row>
    <row r="232" spans="1:20" x14ac:dyDescent="0.25">
      <c r="A232">
        <v>1540</v>
      </c>
      <c r="B232">
        <v>41125</v>
      </c>
      <c r="C232" t="s">
        <v>36</v>
      </c>
      <c r="D232" t="s">
        <v>21</v>
      </c>
      <c r="E232" t="s">
        <v>52</v>
      </c>
      <c r="F232" t="s">
        <v>408</v>
      </c>
      <c r="G232">
        <v>30</v>
      </c>
      <c r="H232">
        <v>127.51</v>
      </c>
      <c r="I232">
        <v>0.38</v>
      </c>
      <c r="J232">
        <v>0.09</v>
      </c>
      <c r="K232">
        <v>40.409999999999997</v>
      </c>
      <c r="L232">
        <v>4.6500000000000004</v>
      </c>
      <c r="M232">
        <v>2.88</v>
      </c>
      <c r="N232">
        <v>0.7</v>
      </c>
      <c r="O232" t="s">
        <v>24</v>
      </c>
      <c r="P232" t="s">
        <v>409</v>
      </c>
      <c r="Q232" t="s">
        <v>26</v>
      </c>
      <c r="R232" t="s">
        <v>61</v>
      </c>
      <c r="S232" t="s">
        <v>55</v>
      </c>
      <c r="T232" s="1">
        <v>41127</v>
      </c>
    </row>
    <row r="233" spans="1:20" x14ac:dyDescent="0.25">
      <c r="A233">
        <v>1542</v>
      </c>
      <c r="B233">
        <v>40435</v>
      </c>
      <c r="C233" t="s">
        <v>79</v>
      </c>
      <c r="D233" t="s">
        <v>21</v>
      </c>
      <c r="E233" t="s">
        <v>126</v>
      </c>
      <c r="F233" t="s">
        <v>410</v>
      </c>
      <c r="G233">
        <v>47</v>
      </c>
      <c r="H233">
        <v>3465.71</v>
      </c>
      <c r="I233">
        <v>0.38</v>
      </c>
      <c r="J233">
        <v>0.06</v>
      </c>
      <c r="K233">
        <v>1178.46</v>
      </c>
      <c r="L233">
        <v>78.349999999999994</v>
      </c>
      <c r="M233">
        <v>48.58</v>
      </c>
      <c r="N233">
        <v>3.99</v>
      </c>
      <c r="O233" t="s">
        <v>24</v>
      </c>
      <c r="P233" t="s">
        <v>411</v>
      </c>
      <c r="Q233" t="s">
        <v>41</v>
      </c>
      <c r="R233" t="s">
        <v>67</v>
      </c>
      <c r="S233" t="s">
        <v>57</v>
      </c>
      <c r="T233" s="1">
        <v>40437</v>
      </c>
    </row>
    <row r="234" spans="1:20" x14ac:dyDescent="0.25">
      <c r="A234">
        <v>1542</v>
      </c>
      <c r="B234">
        <v>40435</v>
      </c>
      <c r="C234" t="s">
        <v>79</v>
      </c>
      <c r="D234" t="s">
        <v>21</v>
      </c>
      <c r="E234" t="s">
        <v>22</v>
      </c>
      <c r="F234" t="s">
        <v>412</v>
      </c>
      <c r="G234">
        <v>13</v>
      </c>
      <c r="H234">
        <v>702.54</v>
      </c>
      <c r="I234">
        <v>0.39</v>
      </c>
      <c r="J234">
        <v>0.08</v>
      </c>
      <c r="K234">
        <v>234.6</v>
      </c>
      <c r="L234">
        <v>58.21</v>
      </c>
      <c r="M234">
        <v>35.51</v>
      </c>
      <c r="N234">
        <v>6.31</v>
      </c>
      <c r="O234" t="s">
        <v>24</v>
      </c>
      <c r="P234" t="s">
        <v>411</v>
      </c>
      <c r="Q234" t="s">
        <v>41</v>
      </c>
      <c r="R234" t="s">
        <v>67</v>
      </c>
      <c r="S234" t="s">
        <v>57</v>
      </c>
      <c r="T234" s="1">
        <v>40437</v>
      </c>
    </row>
    <row r="235" spans="1:20" x14ac:dyDescent="0.25">
      <c r="A235">
        <v>1573</v>
      </c>
      <c r="B235">
        <v>41270</v>
      </c>
      <c r="C235" t="s">
        <v>36</v>
      </c>
      <c r="D235" t="s">
        <v>42</v>
      </c>
      <c r="E235" t="s">
        <v>192</v>
      </c>
      <c r="F235" t="s">
        <v>413</v>
      </c>
      <c r="G235">
        <v>13</v>
      </c>
      <c r="H235">
        <v>1175.79</v>
      </c>
      <c r="I235">
        <v>0.37</v>
      </c>
      <c r="J235">
        <v>0.09</v>
      </c>
      <c r="K235">
        <v>351.81</v>
      </c>
      <c r="L235">
        <v>96.65</v>
      </c>
      <c r="M235">
        <v>60.89</v>
      </c>
      <c r="N235">
        <v>32.409999999999997</v>
      </c>
      <c r="O235" t="s">
        <v>48</v>
      </c>
      <c r="P235" t="s">
        <v>414</v>
      </c>
      <c r="Q235" t="s">
        <v>64</v>
      </c>
      <c r="R235" t="s">
        <v>27</v>
      </c>
      <c r="S235" t="s">
        <v>132</v>
      </c>
      <c r="T235" s="1">
        <v>41272</v>
      </c>
    </row>
    <row r="236" spans="1:20" x14ac:dyDescent="0.25">
      <c r="A236">
        <v>1575</v>
      </c>
      <c r="B236">
        <v>40798</v>
      </c>
      <c r="C236" t="s">
        <v>79</v>
      </c>
      <c r="D236" t="s">
        <v>21</v>
      </c>
      <c r="E236" t="s">
        <v>84</v>
      </c>
      <c r="F236" t="s">
        <v>415</v>
      </c>
      <c r="G236">
        <v>26</v>
      </c>
      <c r="H236">
        <v>257.06</v>
      </c>
      <c r="I236">
        <v>0.52</v>
      </c>
      <c r="J236">
        <v>0.05</v>
      </c>
      <c r="K236">
        <v>126.78</v>
      </c>
      <c r="L236">
        <v>10.38</v>
      </c>
      <c r="M236">
        <v>4.9800000000000004</v>
      </c>
      <c r="N236">
        <v>0.8</v>
      </c>
      <c r="O236" t="s">
        <v>24</v>
      </c>
      <c r="P236" t="s">
        <v>416</v>
      </c>
      <c r="Q236" t="s">
        <v>83</v>
      </c>
      <c r="R236" t="s">
        <v>27</v>
      </c>
      <c r="S236" t="s">
        <v>55</v>
      </c>
      <c r="T236" s="1">
        <v>40800</v>
      </c>
    </row>
    <row r="237" spans="1:20" x14ac:dyDescent="0.25">
      <c r="A237">
        <v>1575</v>
      </c>
      <c r="B237">
        <v>40798</v>
      </c>
      <c r="C237" t="s">
        <v>79</v>
      </c>
      <c r="D237" t="s">
        <v>37</v>
      </c>
      <c r="E237" t="s">
        <v>50</v>
      </c>
      <c r="F237" t="s">
        <v>76</v>
      </c>
      <c r="G237">
        <v>10</v>
      </c>
      <c r="H237">
        <v>1270.07</v>
      </c>
      <c r="I237">
        <v>0.52</v>
      </c>
      <c r="J237">
        <v>0.08</v>
      </c>
      <c r="K237">
        <v>604.91</v>
      </c>
      <c r="L237">
        <v>137.47999999999999</v>
      </c>
      <c r="M237">
        <v>65.989999999999995</v>
      </c>
      <c r="N237">
        <v>5.26</v>
      </c>
      <c r="O237" t="s">
        <v>24</v>
      </c>
      <c r="P237" t="s">
        <v>416</v>
      </c>
      <c r="Q237" t="s">
        <v>83</v>
      </c>
      <c r="R237" t="s">
        <v>27</v>
      </c>
      <c r="S237" t="s">
        <v>57</v>
      </c>
      <c r="T237" s="1">
        <v>40800</v>
      </c>
    </row>
    <row r="238" spans="1:20" x14ac:dyDescent="0.25">
      <c r="A238">
        <v>1600</v>
      </c>
      <c r="B238">
        <v>40239</v>
      </c>
      <c r="C238" t="s">
        <v>79</v>
      </c>
      <c r="D238" t="s">
        <v>42</v>
      </c>
      <c r="E238" t="s">
        <v>43</v>
      </c>
      <c r="F238" t="s">
        <v>417</v>
      </c>
      <c r="G238">
        <v>32</v>
      </c>
      <c r="H238">
        <v>623.82000000000005</v>
      </c>
      <c r="I238">
        <v>0.55000000000000004</v>
      </c>
      <c r="J238">
        <v>0.1</v>
      </c>
      <c r="K238">
        <v>308.8</v>
      </c>
      <c r="L238">
        <v>21.44</v>
      </c>
      <c r="M238">
        <v>9.65</v>
      </c>
      <c r="N238">
        <v>6.22</v>
      </c>
      <c r="O238" t="s">
        <v>24</v>
      </c>
      <c r="P238" t="s">
        <v>418</v>
      </c>
      <c r="Q238" t="s">
        <v>64</v>
      </c>
      <c r="R238" t="s">
        <v>34</v>
      </c>
      <c r="S238" t="s">
        <v>57</v>
      </c>
      <c r="T238" s="1">
        <v>40241</v>
      </c>
    </row>
    <row r="239" spans="1:20" x14ac:dyDescent="0.25">
      <c r="A239">
        <v>1600</v>
      </c>
      <c r="B239">
        <v>40239</v>
      </c>
      <c r="C239" t="s">
        <v>79</v>
      </c>
      <c r="D239" t="s">
        <v>21</v>
      </c>
      <c r="E239" t="s">
        <v>84</v>
      </c>
      <c r="F239" t="s">
        <v>204</v>
      </c>
      <c r="G239">
        <v>36</v>
      </c>
      <c r="H239">
        <v>389.9</v>
      </c>
      <c r="I239">
        <v>0.55000000000000004</v>
      </c>
      <c r="J239">
        <v>0.04</v>
      </c>
      <c r="K239">
        <v>203.18</v>
      </c>
      <c r="L239">
        <v>11.07</v>
      </c>
      <c r="M239">
        <v>4.9800000000000004</v>
      </c>
      <c r="N239">
        <v>7.44</v>
      </c>
      <c r="O239" t="s">
        <v>24</v>
      </c>
      <c r="P239" t="s">
        <v>418</v>
      </c>
      <c r="Q239" t="s">
        <v>64</v>
      </c>
      <c r="R239" t="s">
        <v>34</v>
      </c>
      <c r="S239" t="s">
        <v>57</v>
      </c>
      <c r="T239" s="1">
        <v>40240</v>
      </c>
    </row>
    <row r="240" spans="1:20" x14ac:dyDescent="0.25">
      <c r="A240">
        <v>1604</v>
      </c>
      <c r="B240">
        <v>40375</v>
      </c>
      <c r="C240" t="s">
        <v>20</v>
      </c>
      <c r="D240" t="s">
        <v>42</v>
      </c>
      <c r="E240" t="s">
        <v>43</v>
      </c>
      <c r="F240" t="s">
        <v>118</v>
      </c>
      <c r="G240">
        <v>47</v>
      </c>
      <c r="H240">
        <v>1193.1400000000001</v>
      </c>
      <c r="I240">
        <v>0.5</v>
      </c>
      <c r="J240">
        <v>0</v>
      </c>
      <c r="K240">
        <v>594.08000000000004</v>
      </c>
      <c r="L240">
        <v>25.28</v>
      </c>
      <c r="M240">
        <v>12.64</v>
      </c>
      <c r="N240">
        <v>4.9800000000000004</v>
      </c>
      <c r="O240" t="s">
        <v>24</v>
      </c>
      <c r="P240" t="s">
        <v>419</v>
      </c>
      <c r="Q240" t="s">
        <v>41</v>
      </c>
      <c r="R240" t="s">
        <v>67</v>
      </c>
      <c r="S240" t="s">
        <v>35</v>
      </c>
      <c r="T240" s="1">
        <v>40375</v>
      </c>
    </row>
    <row r="241" spans="1:20" x14ac:dyDescent="0.25">
      <c r="A241">
        <v>1637</v>
      </c>
      <c r="B241">
        <v>40581</v>
      </c>
      <c r="C241" t="s">
        <v>29</v>
      </c>
      <c r="D241" t="s">
        <v>21</v>
      </c>
      <c r="E241" t="s">
        <v>22</v>
      </c>
      <c r="F241" t="s">
        <v>420</v>
      </c>
      <c r="G241">
        <v>36</v>
      </c>
      <c r="H241">
        <v>2087.77</v>
      </c>
      <c r="I241">
        <v>0.44</v>
      </c>
      <c r="J241">
        <v>0.1</v>
      </c>
      <c r="K241">
        <v>775.49</v>
      </c>
      <c r="L241">
        <v>63.36</v>
      </c>
      <c r="M241">
        <v>35.479999999999997</v>
      </c>
      <c r="N241">
        <v>35</v>
      </c>
      <c r="O241" t="s">
        <v>71</v>
      </c>
      <c r="P241" t="s">
        <v>421</v>
      </c>
      <c r="Q241" t="s">
        <v>83</v>
      </c>
      <c r="R241" t="s">
        <v>34</v>
      </c>
      <c r="S241" t="s">
        <v>28</v>
      </c>
      <c r="T241" s="1">
        <v>40581</v>
      </c>
    </row>
    <row r="242" spans="1:20" x14ac:dyDescent="0.25">
      <c r="A242">
        <v>1637</v>
      </c>
      <c r="B242">
        <v>40581</v>
      </c>
      <c r="C242" t="s">
        <v>29</v>
      </c>
      <c r="D242" t="s">
        <v>37</v>
      </c>
      <c r="E242" t="s">
        <v>38</v>
      </c>
      <c r="F242" t="s">
        <v>422</v>
      </c>
      <c r="G242">
        <v>10</v>
      </c>
      <c r="H242">
        <v>1519.84</v>
      </c>
      <c r="I242">
        <v>0.38</v>
      </c>
      <c r="J242">
        <v>7.0000000000000007E-2</v>
      </c>
      <c r="K242">
        <v>499.95</v>
      </c>
      <c r="L242">
        <v>161.27000000000001</v>
      </c>
      <c r="M242">
        <v>99.99</v>
      </c>
      <c r="N242">
        <v>19.989999999999998</v>
      </c>
      <c r="O242" t="s">
        <v>24</v>
      </c>
      <c r="P242" t="s">
        <v>421</v>
      </c>
      <c r="Q242" t="s">
        <v>83</v>
      </c>
      <c r="R242" t="s">
        <v>34</v>
      </c>
      <c r="S242" t="s">
        <v>57</v>
      </c>
      <c r="T242" s="1">
        <v>40581</v>
      </c>
    </row>
    <row r="243" spans="1:20" x14ac:dyDescent="0.25">
      <c r="A243">
        <v>1637</v>
      </c>
      <c r="B243">
        <v>40581</v>
      </c>
      <c r="C243" t="s">
        <v>29</v>
      </c>
      <c r="D243" t="s">
        <v>21</v>
      </c>
      <c r="E243" t="s">
        <v>52</v>
      </c>
      <c r="F243" t="s">
        <v>423</v>
      </c>
      <c r="G243">
        <v>47</v>
      </c>
      <c r="H243">
        <v>2859.15</v>
      </c>
      <c r="I243">
        <v>0.53</v>
      </c>
      <c r="J243">
        <v>0.08</v>
      </c>
      <c r="K243">
        <v>1394.1</v>
      </c>
      <c r="L243">
        <v>65.91</v>
      </c>
      <c r="M243">
        <v>30.98</v>
      </c>
      <c r="N243">
        <v>8.99</v>
      </c>
      <c r="O243" t="s">
        <v>24</v>
      </c>
      <c r="P243" t="s">
        <v>421</v>
      </c>
      <c r="Q243" t="s">
        <v>83</v>
      </c>
      <c r="R243" t="s">
        <v>34</v>
      </c>
      <c r="S243" t="s">
        <v>35</v>
      </c>
      <c r="T243" s="1">
        <v>40583</v>
      </c>
    </row>
    <row r="244" spans="1:20" x14ac:dyDescent="0.25">
      <c r="A244">
        <v>1639</v>
      </c>
      <c r="B244">
        <v>40774</v>
      </c>
      <c r="C244" t="s">
        <v>29</v>
      </c>
      <c r="D244" t="s">
        <v>21</v>
      </c>
      <c r="E244" t="s">
        <v>84</v>
      </c>
      <c r="F244" t="s">
        <v>424</v>
      </c>
      <c r="G244">
        <v>24</v>
      </c>
      <c r="H244">
        <v>265.95999999999998</v>
      </c>
      <c r="I244">
        <v>0.43</v>
      </c>
      <c r="J244">
        <v>0.09</v>
      </c>
      <c r="K244">
        <v>97.06</v>
      </c>
      <c r="L244">
        <v>11.89</v>
      </c>
      <c r="M244">
        <v>6.78</v>
      </c>
      <c r="N244">
        <v>6.18</v>
      </c>
      <c r="O244" t="s">
        <v>24</v>
      </c>
      <c r="P244" t="s">
        <v>425</v>
      </c>
      <c r="Q244" t="s">
        <v>64</v>
      </c>
      <c r="R244" t="s">
        <v>61</v>
      </c>
      <c r="S244" t="s">
        <v>57</v>
      </c>
      <c r="T244" s="1">
        <v>40775</v>
      </c>
    </row>
    <row r="245" spans="1:20" x14ac:dyDescent="0.25">
      <c r="A245">
        <v>1665</v>
      </c>
      <c r="B245">
        <v>39940</v>
      </c>
      <c r="C245" t="s">
        <v>36</v>
      </c>
      <c r="D245" t="s">
        <v>37</v>
      </c>
      <c r="E245" t="s">
        <v>50</v>
      </c>
      <c r="F245" t="s">
        <v>426</v>
      </c>
      <c r="G245">
        <v>26</v>
      </c>
      <c r="H245">
        <v>1815.29</v>
      </c>
      <c r="I245">
        <v>0.51</v>
      </c>
      <c r="J245">
        <v>0.05</v>
      </c>
      <c r="K245">
        <v>878.45</v>
      </c>
      <c r="L245">
        <v>73.45</v>
      </c>
      <c r="M245">
        <v>35.99</v>
      </c>
      <c r="N245">
        <v>1.1000000000000001</v>
      </c>
      <c r="O245" t="s">
        <v>24</v>
      </c>
      <c r="P245" t="s">
        <v>427</v>
      </c>
      <c r="Q245" t="s">
        <v>64</v>
      </c>
      <c r="R245" t="s">
        <v>34</v>
      </c>
      <c r="S245" t="s">
        <v>57</v>
      </c>
      <c r="T245" s="1">
        <v>39942</v>
      </c>
    </row>
    <row r="246" spans="1:20" x14ac:dyDescent="0.25">
      <c r="A246">
        <v>1666</v>
      </c>
      <c r="B246">
        <v>40833</v>
      </c>
      <c r="C246" t="s">
        <v>58</v>
      </c>
      <c r="D246" t="s">
        <v>21</v>
      </c>
      <c r="E246" t="s">
        <v>120</v>
      </c>
      <c r="F246" t="s">
        <v>428</v>
      </c>
      <c r="G246">
        <v>19</v>
      </c>
      <c r="H246">
        <v>10328.09</v>
      </c>
      <c r="I246">
        <v>0.47</v>
      </c>
      <c r="J246">
        <v>0.09</v>
      </c>
      <c r="K246">
        <v>4304.4799999999996</v>
      </c>
      <c r="L246">
        <v>596.19000000000005</v>
      </c>
      <c r="M246">
        <v>315.98</v>
      </c>
      <c r="N246">
        <v>19.989999999999998</v>
      </c>
      <c r="O246" t="s">
        <v>71</v>
      </c>
      <c r="P246" t="s">
        <v>429</v>
      </c>
      <c r="Q246" t="s">
        <v>41</v>
      </c>
      <c r="R246" t="s">
        <v>34</v>
      </c>
      <c r="S246" t="s">
        <v>57</v>
      </c>
      <c r="T246" s="1">
        <v>40835</v>
      </c>
    </row>
    <row r="247" spans="1:20" x14ac:dyDescent="0.25">
      <c r="A247">
        <v>1699</v>
      </c>
      <c r="B247">
        <v>40541</v>
      </c>
      <c r="C247" t="s">
        <v>58</v>
      </c>
      <c r="D247" t="s">
        <v>21</v>
      </c>
      <c r="E247" t="s">
        <v>139</v>
      </c>
      <c r="F247" t="s">
        <v>430</v>
      </c>
      <c r="G247">
        <v>40</v>
      </c>
      <c r="H247">
        <v>865.29</v>
      </c>
      <c r="I247">
        <v>0.51</v>
      </c>
      <c r="J247">
        <v>0.05</v>
      </c>
      <c r="K247">
        <v>416.44</v>
      </c>
      <c r="L247">
        <v>22.63</v>
      </c>
      <c r="M247">
        <v>11.09</v>
      </c>
      <c r="N247">
        <v>5.25</v>
      </c>
      <c r="O247" t="s">
        <v>24</v>
      </c>
      <c r="P247" t="s">
        <v>431</v>
      </c>
      <c r="Q247" t="s">
        <v>95</v>
      </c>
      <c r="R247" t="s">
        <v>34</v>
      </c>
      <c r="S247" t="s">
        <v>57</v>
      </c>
      <c r="T247" s="1">
        <v>40625</v>
      </c>
    </row>
    <row r="248" spans="1:20" x14ac:dyDescent="0.25">
      <c r="A248">
        <v>1701</v>
      </c>
      <c r="B248">
        <v>41047</v>
      </c>
      <c r="C248" t="s">
        <v>36</v>
      </c>
      <c r="D248" t="s">
        <v>37</v>
      </c>
      <c r="E248" t="s">
        <v>38</v>
      </c>
      <c r="F248" t="s">
        <v>432</v>
      </c>
      <c r="G248">
        <v>49</v>
      </c>
      <c r="H248">
        <v>3208.34</v>
      </c>
      <c r="I248">
        <v>0.38</v>
      </c>
      <c r="J248">
        <v>0.01</v>
      </c>
      <c r="K248">
        <v>1198.33</v>
      </c>
      <c r="L248">
        <v>66.099999999999994</v>
      </c>
      <c r="M248">
        <v>40.98</v>
      </c>
      <c r="N248">
        <v>1.99</v>
      </c>
      <c r="O248" t="s">
        <v>24</v>
      </c>
      <c r="P248" t="s">
        <v>433</v>
      </c>
      <c r="Q248" t="s">
        <v>64</v>
      </c>
      <c r="R248" t="s">
        <v>67</v>
      </c>
      <c r="S248" t="s">
        <v>35</v>
      </c>
      <c r="T248" s="1">
        <v>41049</v>
      </c>
    </row>
    <row r="249" spans="1:20" x14ac:dyDescent="0.25">
      <c r="A249">
        <v>1701</v>
      </c>
      <c r="B249">
        <v>41047</v>
      </c>
      <c r="C249" t="s">
        <v>36</v>
      </c>
      <c r="D249" t="s">
        <v>42</v>
      </c>
      <c r="E249" t="s">
        <v>43</v>
      </c>
      <c r="F249" t="s">
        <v>434</v>
      </c>
      <c r="G249">
        <v>1</v>
      </c>
      <c r="H249">
        <v>80.27</v>
      </c>
      <c r="I249">
        <v>0.39</v>
      </c>
      <c r="J249">
        <v>0.02</v>
      </c>
      <c r="K249">
        <v>24.85</v>
      </c>
      <c r="L249">
        <v>67.16</v>
      </c>
      <c r="M249">
        <v>40.97</v>
      </c>
      <c r="N249">
        <v>14.45</v>
      </c>
      <c r="O249" t="s">
        <v>24</v>
      </c>
      <c r="P249" t="s">
        <v>433</v>
      </c>
      <c r="Q249" t="s">
        <v>64</v>
      </c>
      <c r="R249" t="s">
        <v>67</v>
      </c>
      <c r="S249" t="s">
        <v>28</v>
      </c>
      <c r="T249" s="1">
        <v>41049</v>
      </c>
    </row>
    <row r="250" spans="1:20" x14ac:dyDescent="0.25">
      <c r="A250">
        <v>1702</v>
      </c>
      <c r="B250">
        <v>40669</v>
      </c>
      <c r="C250" t="s">
        <v>36</v>
      </c>
      <c r="D250" t="s">
        <v>21</v>
      </c>
      <c r="E250" t="s">
        <v>52</v>
      </c>
      <c r="F250" t="s">
        <v>435</v>
      </c>
      <c r="G250">
        <v>23</v>
      </c>
      <c r="H250">
        <v>96.87</v>
      </c>
      <c r="I250">
        <v>0.36</v>
      </c>
      <c r="J250">
        <v>0.06</v>
      </c>
      <c r="K250">
        <v>30.62</v>
      </c>
      <c r="L250">
        <v>4.4400000000000004</v>
      </c>
      <c r="M250">
        <v>2.84</v>
      </c>
      <c r="N250">
        <v>0.93</v>
      </c>
      <c r="O250" t="s">
        <v>24</v>
      </c>
      <c r="P250" t="s">
        <v>436</v>
      </c>
      <c r="Q250" t="s">
        <v>26</v>
      </c>
      <c r="R250" t="s">
        <v>61</v>
      </c>
      <c r="S250" t="s">
        <v>55</v>
      </c>
      <c r="T250" s="1">
        <v>40670</v>
      </c>
    </row>
    <row r="251" spans="1:20" x14ac:dyDescent="0.25">
      <c r="A251">
        <v>1761</v>
      </c>
      <c r="B251">
        <v>40535</v>
      </c>
      <c r="C251" t="s">
        <v>36</v>
      </c>
      <c r="D251" t="s">
        <v>37</v>
      </c>
      <c r="E251" t="s">
        <v>387</v>
      </c>
      <c r="F251" t="s">
        <v>437</v>
      </c>
      <c r="G251">
        <v>25</v>
      </c>
      <c r="H251">
        <v>24260.42</v>
      </c>
      <c r="I251">
        <v>0.54</v>
      </c>
      <c r="J251">
        <v>0.01</v>
      </c>
      <c r="K251">
        <v>12961.67</v>
      </c>
      <c r="L251">
        <v>978.24</v>
      </c>
      <c r="M251">
        <v>449.99</v>
      </c>
      <c r="N251">
        <v>49</v>
      </c>
      <c r="O251" t="s">
        <v>48</v>
      </c>
      <c r="P251" t="s">
        <v>406</v>
      </c>
      <c r="Q251" t="s">
        <v>26</v>
      </c>
      <c r="R251" t="s">
        <v>34</v>
      </c>
      <c r="S251" t="s">
        <v>132</v>
      </c>
      <c r="T251" s="1">
        <v>40537</v>
      </c>
    </row>
    <row r="252" spans="1:20" x14ac:dyDescent="0.25">
      <c r="A252">
        <v>1762</v>
      </c>
      <c r="B252">
        <v>40044</v>
      </c>
      <c r="C252" t="s">
        <v>29</v>
      </c>
      <c r="D252" t="s">
        <v>37</v>
      </c>
      <c r="E252" t="s">
        <v>38</v>
      </c>
      <c r="F252" t="s">
        <v>352</v>
      </c>
      <c r="G252">
        <v>29</v>
      </c>
      <c r="H252">
        <v>1906.67</v>
      </c>
      <c r="I252">
        <v>0.55000000000000004</v>
      </c>
      <c r="J252">
        <v>7.0000000000000007E-2</v>
      </c>
      <c r="K252">
        <v>983.06</v>
      </c>
      <c r="L252">
        <v>70.62</v>
      </c>
      <c r="M252">
        <v>31.78</v>
      </c>
      <c r="N252">
        <v>1.99</v>
      </c>
      <c r="O252" t="s">
        <v>24</v>
      </c>
      <c r="P252" t="s">
        <v>438</v>
      </c>
      <c r="Q252" t="s">
        <v>33</v>
      </c>
      <c r="R252" t="s">
        <v>61</v>
      </c>
      <c r="S252" t="s">
        <v>35</v>
      </c>
      <c r="T252" s="1">
        <v>40046</v>
      </c>
    </row>
    <row r="253" spans="1:20" x14ac:dyDescent="0.25">
      <c r="A253">
        <v>1762</v>
      </c>
      <c r="B253">
        <v>40044</v>
      </c>
      <c r="C253" t="s">
        <v>29</v>
      </c>
      <c r="D253" t="s">
        <v>21</v>
      </c>
      <c r="E253" t="s">
        <v>139</v>
      </c>
      <c r="F253" t="s">
        <v>439</v>
      </c>
      <c r="G253">
        <v>11</v>
      </c>
      <c r="H253">
        <v>131.47999999999999</v>
      </c>
      <c r="I253">
        <v>0.49</v>
      </c>
      <c r="J253">
        <v>0</v>
      </c>
      <c r="K253">
        <v>63.2</v>
      </c>
      <c r="L253">
        <v>11.73</v>
      </c>
      <c r="M253">
        <v>5.98</v>
      </c>
      <c r="N253">
        <v>2.5</v>
      </c>
      <c r="O253" t="s">
        <v>24</v>
      </c>
      <c r="P253" t="s">
        <v>438</v>
      </c>
      <c r="Q253" t="s">
        <v>33</v>
      </c>
      <c r="R253" t="s">
        <v>61</v>
      </c>
      <c r="S253" t="s">
        <v>57</v>
      </c>
      <c r="T253" s="1">
        <v>40045</v>
      </c>
    </row>
    <row r="254" spans="1:20" x14ac:dyDescent="0.25">
      <c r="A254">
        <v>1762</v>
      </c>
      <c r="B254">
        <v>40044</v>
      </c>
      <c r="C254" t="s">
        <v>29</v>
      </c>
      <c r="D254" t="s">
        <v>37</v>
      </c>
      <c r="E254" t="s">
        <v>50</v>
      </c>
      <c r="F254" t="s">
        <v>426</v>
      </c>
      <c r="G254">
        <v>43</v>
      </c>
      <c r="H254">
        <v>3096.24</v>
      </c>
      <c r="I254">
        <v>0.55000000000000004</v>
      </c>
      <c r="J254">
        <v>0.1</v>
      </c>
      <c r="K254">
        <v>1547.57</v>
      </c>
      <c r="L254">
        <v>79.98</v>
      </c>
      <c r="M254">
        <v>35.99</v>
      </c>
      <c r="N254">
        <v>1.1000000000000001</v>
      </c>
      <c r="O254" t="s">
        <v>71</v>
      </c>
      <c r="P254" t="s">
        <v>438</v>
      </c>
      <c r="Q254" t="s">
        <v>33</v>
      </c>
      <c r="R254" t="s">
        <v>61</v>
      </c>
      <c r="S254" t="s">
        <v>57</v>
      </c>
      <c r="T254" s="1">
        <v>40045</v>
      </c>
    </row>
    <row r="255" spans="1:20" x14ac:dyDescent="0.25">
      <c r="A255">
        <v>1764</v>
      </c>
      <c r="B255">
        <v>40992</v>
      </c>
      <c r="C255" t="s">
        <v>58</v>
      </c>
      <c r="D255" t="s">
        <v>21</v>
      </c>
      <c r="E255" t="s">
        <v>84</v>
      </c>
      <c r="F255" t="s">
        <v>440</v>
      </c>
      <c r="G255">
        <v>7</v>
      </c>
      <c r="H255">
        <v>114.28</v>
      </c>
      <c r="I255">
        <v>0.52</v>
      </c>
      <c r="J255">
        <v>0.1</v>
      </c>
      <c r="K255">
        <v>51.08</v>
      </c>
      <c r="L255">
        <v>17.38</v>
      </c>
      <c r="M255">
        <v>8.34</v>
      </c>
      <c r="N255">
        <v>4.82</v>
      </c>
      <c r="O255" t="s">
        <v>24</v>
      </c>
      <c r="P255" t="s">
        <v>314</v>
      </c>
      <c r="Q255" t="s">
        <v>33</v>
      </c>
      <c r="R255" t="s">
        <v>27</v>
      </c>
      <c r="S255" t="s">
        <v>57</v>
      </c>
      <c r="T255" s="1">
        <v>40995</v>
      </c>
    </row>
    <row r="256" spans="1:20" x14ac:dyDescent="0.25">
      <c r="A256">
        <v>1767</v>
      </c>
      <c r="B256">
        <v>40615</v>
      </c>
      <c r="C256" t="s">
        <v>36</v>
      </c>
      <c r="D256" t="s">
        <v>21</v>
      </c>
      <c r="E256" t="s">
        <v>72</v>
      </c>
      <c r="F256" t="s">
        <v>381</v>
      </c>
      <c r="G256">
        <v>10</v>
      </c>
      <c r="H256">
        <v>83.56</v>
      </c>
      <c r="I256">
        <v>0.46</v>
      </c>
      <c r="J256">
        <v>0.05</v>
      </c>
      <c r="K256">
        <v>35.76</v>
      </c>
      <c r="L256">
        <v>8.7200000000000006</v>
      </c>
      <c r="M256">
        <v>4.71</v>
      </c>
      <c r="N256">
        <v>0.7</v>
      </c>
      <c r="O256" t="s">
        <v>24</v>
      </c>
      <c r="P256" t="s">
        <v>441</v>
      </c>
      <c r="Q256" t="s">
        <v>33</v>
      </c>
      <c r="R256" t="s">
        <v>34</v>
      </c>
      <c r="S256" t="s">
        <v>55</v>
      </c>
      <c r="T256" s="1">
        <v>40617</v>
      </c>
    </row>
    <row r="257" spans="1:20" x14ac:dyDescent="0.25">
      <c r="A257">
        <v>1792</v>
      </c>
      <c r="B257">
        <v>40490</v>
      </c>
      <c r="C257" t="s">
        <v>20</v>
      </c>
      <c r="D257" t="s">
        <v>21</v>
      </c>
      <c r="E257" t="s">
        <v>22</v>
      </c>
      <c r="F257" t="s">
        <v>442</v>
      </c>
      <c r="G257">
        <v>28</v>
      </c>
      <c r="H257">
        <v>579.66</v>
      </c>
      <c r="I257">
        <v>0.37</v>
      </c>
      <c r="J257">
        <v>0.04</v>
      </c>
      <c r="K257">
        <v>197.71</v>
      </c>
      <c r="L257">
        <v>21.4</v>
      </c>
      <c r="M257">
        <v>13.48</v>
      </c>
      <c r="N257">
        <v>4.51</v>
      </c>
      <c r="O257" t="s">
        <v>24</v>
      </c>
      <c r="P257" t="s">
        <v>198</v>
      </c>
      <c r="Q257" t="s">
        <v>26</v>
      </c>
      <c r="R257" t="s">
        <v>67</v>
      </c>
      <c r="S257" t="s">
        <v>57</v>
      </c>
      <c r="T257" s="1">
        <v>40495</v>
      </c>
    </row>
    <row r="258" spans="1:20" x14ac:dyDescent="0.25">
      <c r="A258">
        <v>1793</v>
      </c>
      <c r="B258">
        <v>41101</v>
      </c>
      <c r="C258" t="s">
        <v>29</v>
      </c>
      <c r="D258" t="s">
        <v>21</v>
      </c>
      <c r="E258" t="s">
        <v>120</v>
      </c>
      <c r="F258" t="s">
        <v>443</v>
      </c>
      <c r="G258">
        <v>36</v>
      </c>
      <c r="H258">
        <v>452.91</v>
      </c>
      <c r="I258">
        <v>0.51</v>
      </c>
      <c r="J258">
        <v>0.03</v>
      </c>
      <c r="K258">
        <v>221.47</v>
      </c>
      <c r="L258">
        <v>12.82</v>
      </c>
      <c r="M258">
        <v>6.28</v>
      </c>
      <c r="N258">
        <v>5.36</v>
      </c>
      <c r="O258" t="s">
        <v>24</v>
      </c>
      <c r="P258" t="s">
        <v>444</v>
      </c>
      <c r="Q258" t="s">
        <v>64</v>
      </c>
      <c r="R258" t="s">
        <v>61</v>
      </c>
      <c r="S258" t="s">
        <v>57</v>
      </c>
      <c r="T258" s="1">
        <v>41101</v>
      </c>
    </row>
    <row r="259" spans="1:20" x14ac:dyDescent="0.25">
      <c r="A259">
        <v>1796</v>
      </c>
      <c r="B259">
        <v>41233</v>
      </c>
      <c r="C259" t="s">
        <v>36</v>
      </c>
      <c r="D259" t="s">
        <v>21</v>
      </c>
      <c r="E259" t="s">
        <v>120</v>
      </c>
      <c r="F259" t="s">
        <v>445</v>
      </c>
      <c r="G259">
        <v>43</v>
      </c>
      <c r="H259">
        <v>289.8</v>
      </c>
      <c r="I259">
        <v>0.42</v>
      </c>
      <c r="J259">
        <v>7.0000000000000007E-2</v>
      </c>
      <c r="K259">
        <v>107.17</v>
      </c>
      <c r="L259">
        <v>7.12</v>
      </c>
      <c r="M259">
        <v>4.13</v>
      </c>
      <c r="N259">
        <v>5.04</v>
      </c>
      <c r="O259" t="s">
        <v>24</v>
      </c>
      <c r="P259" t="s">
        <v>446</v>
      </c>
      <c r="Q259" t="s">
        <v>95</v>
      </c>
      <c r="R259" t="s">
        <v>34</v>
      </c>
      <c r="S259" t="s">
        <v>57</v>
      </c>
      <c r="T259" s="1">
        <v>41233</v>
      </c>
    </row>
    <row r="260" spans="1:20" x14ac:dyDescent="0.25">
      <c r="A260">
        <v>1799</v>
      </c>
      <c r="B260">
        <v>39878</v>
      </c>
      <c r="C260" t="s">
        <v>29</v>
      </c>
      <c r="D260" t="s">
        <v>42</v>
      </c>
      <c r="E260" t="s">
        <v>192</v>
      </c>
      <c r="F260" t="s">
        <v>447</v>
      </c>
      <c r="G260">
        <v>10</v>
      </c>
      <c r="H260">
        <v>1704.08</v>
      </c>
      <c r="I260">
        <v>0.36</v>
      </c>
      <c r="J260">
        <v>0.06</v>
      </c>
      <c r="K260">
        <v>534.28</v>
      </c>
      <c r="L260">
        <v>178.09</v>
      </c>
      <c r="M260">
        <v>113.98</v>
      </c>
      <c r="N260">
        <v>30</v>
      </c>
      <c r="O260" t="s">
        <v>48</v>
      </c>
      <c r="P260" t="s">
        <v>448</v>
      </c>
      <c r="Q260" t="s">
        <v>33</v>
      </c>
      <c r="R260" t="s">
        <v>27</v>
      </c>
      <c r="S260" t="s">
        <v>132</v>
      </c>
      <c r="T260" s="1">
        <v>39880</v>
      </c>
    </row>
    <row r="261" spans="1:20" x14ac:dyDescent="0.25">
      <c r="A261">
        <v>1799</v>
      </c>
      <c r="B261">
        <v>39878</v>
      </c>
      <c r="C261" t="s">
        <v>29</v>
      </c>
      <c r="D261" t="s">
        <v>21</v>
      </c>
      <c r="E261" t="s">
        <v>84</v>
      </c>
      <c r="F261" t="s">
        <v>449</v>
      </c>
      <c r="G261">
        <v>16</v>
      </c>
      <c r="H261">
        <v>199.99</v>
      </c>
      <c r="I261">
        <v>0.49</v>
      </c>
      <c r="J261">
        <v>0.05</v>
      </c>
      <c r="K261">
        <v>89.45</v>
      </c>
      <c r="L261">
        <v>12.71</v>
      </c>
      <c r="M261">
        <v>6.48</v>
      </c>
      <c r="N261">
        <v>6.86</v>
      </c>
      <c r="O261" t="s">
        <v>24</v>
      </c>
      <c r="P261" t="s">
        <v>448</v>
      </c>
      <c r="Q261" t="s">
        <v>33</v>
      </c>
      <c r="R261" t="s">
        <v>27</v>
      </c>
      <c r="S261" t="s">
        <v>57</v>
      </c>
      <c r="T261" s="1">
        <v>39880</v>
      </c>
    </row>
    <row r="262" spans="1:20" x14ac:dyDescent="0.25">
      <c r="A262">
        <v>1824</v>
      </c>
      <c r="B262">
        <v>39937</v>
      </c>
      <c r="C262" t="s">
        <v>58</v>
      </c>
      <c r="D262" t="s">
        <v>42</v>
      </c>
      <c r="E262" t="s">
        <v>192</v>
      </c>
      <c r="F262" t="s">
        <v>450</v>
      </c>
      <c r="G262">
        <v>39</v>
      </c>
      <c r="H262">
        <v>15845.57</v>
      </c>
      <c r="I262">
        <v>0.36</v>
      </c>
      <c r="J262">
        <v>0.06</v>
      </c>
      <c r="K262">
        <v>5049.28</v>
      </c>
      <c r="L262">
        <v>431.56</v>
      </c>
      <c r="M262">
        <v>276.2</v>
      </c>
      <c r="N262">
        <v>24.49</v>
      </c>
      <c r="O262" t="s">
        <v>24</v>
      </c>
      <c r="P262" t="s">
        <v>451</v>
      </c>
      <c r="Q262" t="s">
        <v>33</v>
      </c>
      <c r="R262" t="s">
        <v>34</v>
      </c>
      <c r="S262" t="s">
        <v>28</v>
      </c>
      <c r="T262" s="1">
        <v>39938</v>
      </c>
    </row>
    <row r="263" spans="1:20" x14ac:dyDescent="0.25">
      <c r="A263">
        <v>1824</v>
      </c>
      <c r="B263">
        <v>39937</v>
      </c>
      <c r="C263" t="s">
        <v>58</v>
      </c>
      <c r="D263" t="s">
        <v>42</v>
      </c>
      <c r="E263" t="s">
        <v>43</v>
      </c>
      <c r="F263" t="s">
        <v>452</v>
      </c>
      <c r="G263">
        <v>2</v>
      </c>
      <c r="H263">
        <v>23.15</v>
      </c>
      <c r="I263">
        <v>0.36</v>
      </c>
      <c r="J263">
        <v>0.09</v>
      </c>
      <c r="K263">
        <v>5.3</v>
      </c>
      <c r="L263">
        <v>9.81</v>
      </c>
      <c r="M263">
        <v>6.28</v>
      </c>
      <c r="N263">
        <v>5.29</v>
      </c>
      <c r="O263" t="s">
        <v>24</v>
      </c>
      <c r="P263" t="s">
        <v>451</v>
      </c>
      <c r="Q263" t="s">
        <v>33</v>
      </c>
      <c r="R263" t="s">
        <v>34</v>
      </c>
      <c r="S263" t="s">
        <v>57</v>
      </c>
      <c r="T263" s="1">
        <v>39937</v>
      </c>
    </row>
    <row r="264" spans="1:20" x14ac:dyDescent="0.25">
      <c r="A264">
        <v>1825</v>
      </c>
      <c r="B264">
        <v>40516</v>
      </c>
      <c r="C264" t="s">
        <v>79</v>
      </c>
      <c r="D264" t="s">
        <v>21</v>
      </c>
      <c r="E264" t="s">
        <v>52</v>
      </c>
      <c r="F264" t="s">
        <v>453</v>
      </c>
      <c r="G264">
        <v>22</v>
      </c>
      <c r="H264">
        <v>58.48</v>
      </c>
      <c r="I264">
        <v>0.35</v>
      </c>
      <c r="J264">
        <v>0.03</v>
      </c>
      <c r="K264">
        <v>19.059999999999999</v>
      </c>
      <c r="L264">
        <v>2.71</v>
      </c>
      <c r="M264">
        <v>1.76</v>
      </c>
      <c r="N264">
        <v>0.7</v>
      </c>
      <c r="O264" t="s">
        <v>24</v>
      </c>
      <c r="P264" t="s">
        <v>338</v>
      </c>
      <c r="Q264" t="s">
        <v>75</v>
      </c>
      <c r="R264" t="s">
        <v>27</v>
      </c>
      <c r="S264" t="s">
        <v>55</v>
      </c>
      <c r="T264" s="1">
        <v>40518</v>
      </c>
    </row>
    <row r="265" spans="1:20" x14ac:dyDescent="0.25">
      <c r="A265">
        <v>1826</v>
      </c>
      <c r="B265">
        <v>41014</v>
      </c>
      <c r="C265" t="s">
        <v>29</v>
      </c>
      <c r="D265" t="s">
        <v>21</v>
      </c>
      <c r="E265" t="s">
        <v>84</v>
      </c>
      <c r="F265" t="s">
        <v>454</v>
      </c>
      <c r="G265">
        <v>5</v>
      </c>
      <c r="H265">
        <v>46.71</v>
      </c>
      <c r="I265">
        <v>0.46</v>
      </c>
      <c r="J265">
        <v>0.09</v>
      </c>
      <c r="K265">
        <v>17.059999999999999</v>
      </c>
      <c r="L265">
        <v>9.2200000000000006</v>
      </c>
      <c r="M265">
        <v>4.9800000000000004</v>
      </c>
      <c r="N265">
        <v>4.75</v>
      </c>
      <c r="O265" t="s">
        <v>24</v>
      </c>
      <c r="P265" t="s">
        <v>455</v>
      </c>
      <c r="Q265" t="s">
        <v>64</v>
      </c>
      <c r="R265" t="s">
        <v>34</v>
      </c>
      <c r="S265" t="s">
        <v>57</v>
      </c>
      <c r="T265" s="1">
        <v>41015</v>
      </c>
    </row>
    <row r="266" spans="1:20" x14ac:dyDescent="0.25">
      <c r="A266">
        <v>1829</v>
      </c>
      <c r="B266">
        <v>39940</v>
      </c>
      <c r="C266" t="s">
        <v>36</v>
      </c>
      <c r="D266" t="s">
        <v>21</v>
      </c>
      <c r="E266" t="s">
        <v>120</v>
      </c>
      <c r="F266" t="s">
        <v>456</v>
      </c>
      <c r="G266">
        <v>48</v>
      </c>
      <c r="H266">
        <v>201.65</v>
      </c>
      <c r="I266">
        <v>0.38</v>
      </c>
      <c r="J266">
        <v>7.0000000000000007E-2</v>
      </c>
      <c r="K266">
        <v>66.72</v>
      </c>
      <c r="L266">
        <v>4.4800000000000004</v>
      </c>
      <c r="M266">
        <v>2.78</v>
      </c>
      <c r="N266">
        <v>1.49</v>
      </c>
      <c r="O266" t="s">
        <v>24</v>
      </c>
      <c r="P266" t="s">
        <v>457</v>
      </c>
      <c r="Q266" t="s">
        <v>41</v>
      </c>
      <c r="R266" t="s">
        <v>27</v>
      </c>
      <c r="S266" t="s">
        <v>57</v>
      </c>
      <c r="T266" s="1">
        <v>39941</v>
      </c>
    </row>
    <row r="267" spans="1:20" x14ac:dyDescent="0.25">
      <c r="A267">
        <v>1831</v>
      </c>
      <c r="B267">
        <v>40513</v>
      </c>
      <c r="C267" t="s">
        <v>58</v>
      </c>
      <c r="D267" t="s">
        <v>21</v>
      </c>
      <c r="E267" t="s">
        <v>22</v>
      </c>
      <c r="F267" t="s">
        <v>458</v>
      </c>
      <c r="G267">
        <v>33</v>
      </c>
      <c r="H267">
        <v>21960.32</v>
      </c>
      <c r="I267">
        <v>0.44</v>
      </c>
      <c r="J267">
        <v>0</v>
      </c>
      <c r="K267">
        <v>9618.98</v>
      </c>
      <c r="L267">
        <v>662.46</v>
      </c>
      <c r="M267">
        <v>370.98</v>
      </c>
      <c r="N267">
        <v>99</v>
      </c>
      <c r="O267" t="s">
        <v>48</v>
      </c>
      <c r="P267" t="s">
        <v>205</v>
      </c>
      <c r="Q267" t="s">
        <v>64</v>
      </c>
      <c r="R267" t="s">
        <v>61</v>
      </c>
      <c r="S267" t="s">
        <v>132</v>
      </c>
      <c r="T267" s="1">
        <v>40514</v>
      </c>
    </row>
    <row r="268" spans="1:20" x14ac:dyDescent="0.25">
      <c r="A268">
        <v>1856</v>
      </c>
      <c r="B268">
        <v>40987</v>
      </c>
      <c r="C268" t="s">
        <v>29</v>
      </c>
      <c r="D268" t="s">
        <v>21</v>
      </c>
      <c r="E268" t="s">
        <v>126</v>
      </c>
      <c r="F268" t="s">
        <v>459</v>
      </c>
      <c r="G268">
        <v>24</v>
      </c>
      <c r="H268">
        <v>3041.09</v>
      </c>
      <c r="I268">
        <v>0.55000000000000004</v>
      </c>
      <c r="J268">
        <v>0.08</v>
      </c>
      <c r="K268">
        <v>1528.57</v>
      </c>
      <c r="L268">
        <v>135.51</v>
      </c>
      <c r="M268">
        <v>60.98</v>
      </c>
      <c r="N268">
        <v>49</v>
      </c>
      <c r="O268" t="s">
        <v>24</v>
      </c>
      <c r="P268" t="s">
        <v>460</v>
      </c>
      <c r="Q268" t="s">
        <v>33</v>
      </c>
      <c r="R268" t="s">
        <v>61</v>
      </c>
      <c r="S268" t="s">
        <v>28</v>
      </c>
      <c r="T268" s="1">
        <v>40989</v>
      </c>
    </row>
    <row r="269" spans="1:20" x14ac:dyDescent="0.25">
      <c r="A269">
        <v>1856</v>
      </c>
      <c r="B269">
        <v>40987</v>
      </c>
      <c r="C269" t="s">
        <v>29</v>
      </c>
      <c r="D269" t="s">
        <v>37</v>
      </c>
      <c r="E269" t="s">
        <v>50</v>
      </c>
      <c r="F269" t="s">
        <v>461</v>
      </c>
      <c r="G269">
        <v>43</v>
      </c>
      <c r="H269">
        <v>8309.2000000000007</v>
      </c>
      <c r="I269">
        <v>0.38</v>
      </c>
      <c r="J269">
        <v>0.05</v>
      </c>
      <c r="K269">
        <v>2883.55</v>
      </c>
      <c r="L269">
        <v>203.21</v>
      </c>
      <c r="M269">
        <v>125.99</v>
      </c>
      <c r="N269">
        <v>8.08</v>
      </c>
      <c r="O269" t="s">
        <v>24</v>
      </c>
      <c r="P269" t="s">
        <v>460</v>
      </c>
      <c r="Q269" t="s">
        <v>33</v>
      </c>
      <c r="R269" t="s">
        <v>61</v>
      </c>
      <c r="S269" t="s">
        <v>57</v>
      </c>
      <c r="T269" s="1">
        <v>40988</v>
      </c>
    </row>
    <row r="270" spans="1:20" x14ac:dyDescent="0.25">
      <c r="A270">
        <v>1856</v>
      </c>
      <c r="B270">
        <v>40987</v>
      </c>
      <c r="C270" t="s">
        <v>29</v>
      </c>
      <c r="D270" t="s">
        <v>37</v>
      </c>
      <c r="E270" t="s">
        <v>50</v>
      </c>
      <c r="F270" t="s">
        <v>462</v>
      </c>
      <c r="G270">
        <v>44</v>
      </c>
      <c r="H270">
        <v>9422.39</v>
      </c>
      <c r="I270">
        <v>0.47</v>
      </c>
      <c r="J270">
        <v>0.1</v>
      </c>
      <c r="K270">
        <v>3870.03</v>
      </c>
      <c r="L270">
        <v>237.72</v>
      </c>
      <c r="M270">
        <v>125.99</v>
      </c>
      <c r="N270">
        <v>8.8000000000000007</v>
      </c>
      <c r="O270" t="s">
        <v>24</v>
      </c>
      <c r="P270" t="s">
        <v>460</v>
      </c>
      <c r="Q270" t="s">
        <v>33</v>
      </c>
      <c r="R270" t="s">
        <v>61</v>
      </c>
      <c r="S270" t="s">
        <v>57</v>
      </c>
      <c r="T270" s="1">
        <v>40988</v>
      </c>
    </row>
    <row r="271" spans="1:20" x14ac:dyDescent="0.25">
      <c r="A271">
        <v>1857</v>
      </c>
      <c r="B271">
        <v>40190</v>
      </c>
      <c r="C271" t="s">
        <v>36</v>
      </c>
      <c r="D271" t="s">
        <v>21</v>
      </c>
      <c r="E271" t="s">
        <v>52</v>
      </c>
      <c r="F271" t="s">
        <v>463</v>
      </c>
      <c r="G271">
        <v>37</v>
      </c>
      <c r="H271">
        <v>393.84</v>
      </c>
      <c r="I271">
        <v>0.51</v>
      </c>
      <c r="J271">
        <v>7.0000000000000007E-2</v>
      </c>
      <c r="K271">
        <v>185.39</v>
      </c>
      <c r="L271">
        <v>11.39</v>
      </c>
      <c r="M271">
        <v>5.58</v>
      </c>
      <c r="N271">
        <v>1.99</v>
      </c>
      <c r="O271" t="s">
        <v>24</v>
      </c>
      <c r="P271" t="s">
        <v>464</v>
      </c>
      <c r="Q271" t="s">
        <v>33</v>
      </c>
      <c r="R271" t="s">
        <v>67</v>
      </c>
      <c r="S271" t="s">
        <v>55</v>
      </c>
      <c r="T271" s="1">
        <v>40191</v>
      </c>
    </row>
    <row r="272" spans="1:20" x14ac:dyDescent="0.25">
      <c r="A272">
        <v>1863</v>
      </c>
      <c r="B272">
        <v>40443</v>
      </c>
      <c r="C272" t="s">
        <v>29</v>
      </c>
      <c r="D272" t="s">
        <v>42</v>
      </c>
      <c r="E272" t="s">
        <v>192</v>
      </c>
      <c r="F272" t="s">
        <v>465</v>
      </c>
      <c r="G272">
        <v>26</v>
      </c>
      <c r="H272">
        <v>4172.79</v>
      </c>
      <c r="I272">
        <v>0.44</v>
      </c>
      <c r="J272">
        <v>0.08</v>
      </c>
      <c r="K272">
        <v>1603.74</v>
      </c>
      <c r="L272">
        <v>171.34</v>
      </c>
      <c r="M272">
        <v>95.95</v>
      </c>
      <c r="N272">
        <v>74.349999999999994</v>
      </c>
      <c r="O272" t="s">
        <v>48</v>
      </c>
      <c r="P272" t="s">
        <v>466</v>
      </c>
      <c r="Q272" t="s">
        <v>33</v>
      </c>
      <c r="R272" t="s">
        <v>27</v>
      </c>
      <c r="S272" t="s">
        <v>132</v>
      </c>
      <c r="T272" s="1">
        <v>40444</v>
      </c>
    </row>
    <row r="273" spans="1:20" x14ac:dyDescent="0.25">
      <c r="A273">
        <v>1888</v>
      </c>
      <c r="B273">
        <v>40481</v>
      </c>
      <c r="C273" t="s">
        <v>29</v>
      </c>
      <c r="D273" t="s">
        <v>42</v>
      </c>
      <c r="E273" t="s">
        <v>46</v>
      </c>
      <c r="F273" t="s">
        <v>467</v>
      </c>
      <c r="G273">
        <v>38</v>
      </c>
      <c r="H273">
        <v>2162.84</v>
      </c>
      <c r="I273">
        <v>0.43</v>
      </c>
      <c r="J273">
        <v>0</v>
      </c>
      <c r="K273">
        <v>910.45</v>
      </c>
      <c r="L273">
        <v>55.72</v>
      </c>
      <c r="M273">
        <v>31.76</v>
      </c>
      <c r="N273">
        <v>45.51</v>
      </c>
      <c r="O273" t="s">
        <v>48</v>
      </c>
      <c r="P273" t="s">
        <v>468</v>
      </c>
      <c r="Q273" t="s">
        <v>83</v>
      </c>
      <c r="R273" t="s">
        <v>34</v>
      </c>
      <c r="S273" t="s">
        <v>49</v>
      </c>
      <c r="T273" s="1">
        <v>40481</v>
      </c>
    </row>
    <row r="274" spans="1:20" x14ac:dyDescent="0.25">
      <c r="A274">
        <v>1888</v>
      </c>
      <c r="B274">
        <v>40481</v>
      </c>
      <c r="C274" t="s">
        <v>29</v>
      </c>
      <c r="D274" t="s">
        <v>21</v>
      </c>
      <c r="E274" t="s">
        <v>120</v>
      </c>
      <c r="F274" t="s">
        <v>469</v>
      </c>
      <c r="G274">
        <v>35</v>
      </c>
      <c r="H274">
        <v>302.47000000000003</v>
      </c>
      <c r="I274">
        <v>0.51</v>
      </c>
      <c r="J274">
        <v>0.09</v>
      </c>
      <c r="K274">
        <v>137.1</v>
      </c>
      <c r="L274">
        <v>9.33</v>
      </c>
      <c r="M274">
        <v>4.57</v>
      </c>
      <c r="N274">
        <v>5.42</v>
      </c>
      <c r="O274" t="s">
        <v>24</v>
      </c>
      <c r="P274" t="s">
        <v>468</v>
      </c>
      <c r="Q274" t="s">
        <v>83</v>
      </c>
      <c r="R274" t="s">
        <v>34</v>
      </c>
      <c r="S274" t="s">
        <v>57</v>
      </c>
      <c r="T274" s="1">
        <v>40482</v>
      </c>
    </row>
    <row r="275" spans="1:20" x14ac:dyDescent="0.25">
      <c r="A275">
        <v>1891</v>
      </c>
      <c r="B275">
        <v>40161</v>
      </c>
      <c r="C275" t="s">
        <v>20</v>
      </c>
      <c r="D275" t="s">
        <v>42</v>
      </c>
      <c r="E275" t="s">
        <v>43</v>
      </c>
      <c r="F275" t="s">
        <v>44</v>
      </c>
      <c r="G275">
        <v>3</v>
      </c>
      <c r="H275">
        <v>549.42999999999995</v>
      </c>
      <c r="I275">
        <v>0.46</v>
      </c>
      <c r="J275">
        <v>0.09</v>
      </c>
      <c r="K275">
        <v>221.03</v>
      </c>
      <c r="L275">
        <v>199.13</v>
      </c>
      <c r="M275">
        <v>107.53</v>
      </c>
      <c r="N275">
        <v>5.81</v>
      </c>
      <c r="O275" t="s">
        <v>24</v>
      </c>
      <c r="P275" t="s">
        <v>470</v>
      </c>
      <c r="Q275" t="s">
        <v>64</v>
      </c>
      <c r="R275" t="s">
        <v>27</v>
      </c>
      <c r="S275" t="s">
        <v>45</v>
      </c>
      <c r="T275" s="1">
        <v>40163</v>
      </c>
    </row>
    <row r="276" spans="1:20" x14ac:dyDescent="0.25">
      <c r="A276">
        <v>1892</v>
      </c>
      <c r="B276">
        <v>39897</v>
      </c>
      <c r="C276" t="s">
        <v>20</v>
      </c>
      <c r="D276" t="s">
        <v>21</v>
      </c>
      <c r="E276" t="s">
        <v>120</v>
      </c>
      <c r="F276" t="s">
        <v>374</v>
      </c>
      <c r="G276">
        <v>47</v>
      </c>
      <c r="H276">
        <v>322.58999999999997</v>
      </c>
      <c r="I276">
        <v>0.44</v>
      </c>
      <c r="J276">
        <v>0.05</v>
      </c>
      <c r="K276">
        <v>130.27000000000001</v>
      </c>
      <c r="L276">
        <v>7.11</v>
      </c>
      <c r="M276">
        <v>3.98</v>
      </c>
      <c r="N276">
        <v>5.26</v>
      </c>
      <c r="O276" t="s">
        <v>24</v>
      </c>
      <c r="P276" t="s">
        <v>471</v>
      </c>
      <c r="Q276" t="s">
        <v>64</v>
      </c>
      <c r="R276" t="s">
        <v>27</v>
      </c>
      <c r="S276" t="s">
        <v>57</v>
      </c>
      <c r="T276" s="1">
        <v>39901</v>
      </c>
    </row>
    <row r="277" spans="1:20" x14ac:dyDescent="0.25">
      <c r="A277">
        <v>1892</v>
      </c>
      <c r="B277">
        <v>39897</v>
      </c>
      <c r="C277" t="s">
        <v>20</v>
      </c>
      <c r="D277" t="s">
        <v>21</v>
      </c>
      <c r="E277" t="s">
        <v>84</v>
      </c>
      <c r="F277" t="s">
        <v>472</v>
      </c>
      <c r="G277">
        <v>9</v>
      </c>
      <c r="H277">
        <v>120.87</v>
      </c>
      <c r="I277">
        <v>0.5</v>
      </c>
      <c r="J277">
        <v>0.01</v>
      </c>
      <c r="K277">
        <v>57.15</v>
      </c>
      <c r="L277">
        <v>12.96</v>
      </c>
      <c r="M277">
        <v>6.48</v>
      </c>
      <c r="N277">
        <v>5.4</v>
      </c>
      <c r="O277" t="s">
        <v>24</v>
      </c>
      <c r="P277" t="s">
        <v>471</v>
      </c>
      <c r="Q277" t="s">
        <v>64</v>
      </c>
      <c r="R277" t="s">
        <v>27</v>
      </c>
      <c r="S277" t="s">
        <v>57</v>
      </c>
      <c r="T277" s="1">
        <v>39897</v>
      </c>
    </row>
    <row r="278" spans="1:20" x14ac:dyDescent="0.25">
      <c r="A278">
        <v>1895</v>
      </c>
      <c r="B278">
        <v>39962</v>
      </c>
      <c r="C278" t="s">
        <v>79</v>
      </c>
      <c r="D278" t="s">
        <v>21</v>
      </c>
      <c r="E278" t="s">
        <v>84</v>
      </c>
      <c r="F278" t="s">
        <v>473</v>
      </c>
      <c r="G278">
        <v>5</v>
      </c>
      <c r="H278">
        <v>66.709999999999994</v>
      </c>
      <c r="I278">
        <v>0.46</v>
      </c>
      <c r="J278">
        <v>0.02</v>
      </c>
      <c r="K278">
        <v>26.4</v>
      </c>
      <c r="L278">
        <v>12</v>
      </c>
      <c r="M278">
        <v>6.48</v>
      </c>
      <c r="N278">
        <v>7.91</v>
      </c>
      <c r="O278" t="s">
        <v>24</v>
      </c>
      <c r="P278" t="s">
        <v>361</v>
      </c>
      <c r="Q278" t="s">
        <v>41</v>
      </c>
      <c r="R278" t="s">
        <v>34</v>
      </c>
      <c r="S278" t="s">
        <v>57</v>
      </c>
      <c r="T278" s="1">
        <v>39964</v>
      </c>
    </row>
    <row r="279" spans="1:20" x14ac:dyDescent="0.25">
      <c r="A279">
        <v>1921</v>
      </c>
      <c r="B279">
        <v>39830</v>
      </c>
      <c r="C279" t="s">
        <v>79</v>
      </c>
      <c r="D279" t="s">
        <v>21</v>
      </c>
      <c r="E279" t="s">
        <v>126</v>
      </c>
      <c r="F279" t="s">
        <v>474</v>
      </c>
      <c r="G279">
        <v>24</v>
      </c>
      <c r="H279">
        <v>15054.23</v>
      </c>
      <c r="I279">
        <v>0.5</v>
      </c>
      <c r="J279">
        <v>0.05</v>
      </c>
      <c r="K279">
        <v>7087.82</v>
      </c>
      <c r="L279">
        <v>656.28</v>
      </c>
      <c r="M279">
        <v>328.14</v>
      </c>
      <c r="N279">
        <v>91.05</v>
      </c>
      <c r="O279" t="s">
        <v>48</v>
      </c>
      <c r="P279" t="s">
        <v>475</v>
      </c>
      <c r="Q279" t="s">
        <v>64</v>
      </c>
      <c r="R279" t="s">
        <v>27</v>
      </c>
      <c r="S279" t="s">
        <v>132</v>
      </c>
      <c r="T279" s="1">
        <v>39832</v>
      </c>
    </row>
    <row r="280" spans="1:20" x14ac:dyDescent="0.25">
      <c r="A280">
        <v>1925</v>
      </c>
      <c r="B280">
        <v>40972</v>
      </c>
      <c r="C280" t="s">
        <v>58</v>
      </c>
      <c r="D280" t="s">
        <v>42</v>
      </c>
      <c r="E280" t="s">
        <v>192</v>
      </c>
      <c r="F280" t="s">
        <v>450</v>
      </c>
      <c r="G280">
        <v>7</v>
      </c>
      <c r="H280">
        <v>3581.95</v>
      </c>
      <c r="I280">
        <v>0.5</v>
      </c>
      <c r="J280">
        <v>0.08</v>
      </c>
      <c r="K280">
        <v>1624.06</v>
      </c>
      <c r="L280">
        <v>552.4</v>
      </c>
      <c r="M280">
        <v>276.2</v>
      </c>
      <c r="N280">
        <v>24.49</v>
      </c>
      <c r="O280" t="s">
        <v>24</v>
      </c>
      <c r="P280" t="s">
        <v>476</v>
      </c>
      <c r="Q280" t="s">
        <v>33</v>
      </c>
      <c r="R280" t="s">
        <v>34</v>
      </c>
      <c r="S280" t="s">
        <v>28</v>
      </c>
      <c r="T280" s="1">
        <v>40973</v>
      </c>
    </row>
    <row r="281" spans="1:20" x14ac:dyDescent="0.25">
      <c r="A281">
        <v>1925</v>
      </c>
      <c r="B281">
        <v>40972</v>
      </c>
      <c r="C281" t="s">
        <v>58</v>
      </c>
      <c r="D281" t="s">
        <v>37</v>
      </c>
      <c r="E281" t="s">
        <v>38</v>
      </c>
      <c r="F281" t="s">
        <v>477</v>
      </c>
      <c r="G281">
        <v>40</v>
      </c>
      <c r="H281">
        <v>1639.84</v>
      </c>
      <c r="I281">
        <v>0.45</v>
      </c>
      <c r="J281">
        <v>0.02</v>
      </c>
      <c r="K281">
        <v>718.65</v>
      </c>
      <c r="L281">
        <v>41.78</v>
      </c>
      <c r="M281">
        <v>22.98</v>
      </c>
      <c r="N281">
        <v>1.99</v>
      </c>
      <c r="O281" t="s">
        <v>24</v>
      </c>
      <c r="P281" t="s">
        <v>476</v>
      </c>
      <c r="Q281" t="s">
        <v>41</v>
      </c>
      <c r="R281" t="s">
        <v>34</v>
      </c>
      <c r="S281" t="s">
        <v>35</v>
      </c>
      <c r="T281" s="1">
        <v>40974</v>
      </c>
    </row>
    <row r="282" spans="1:20" x14ac:dyDescent="0.25">
      <c r="A282">
        <v>1952</v>
      </c>
      <c r="B282">
        <v>39887</v>
      </c>
      <c r="C282" t="s">
        <v>36</v>
      </c>
      <c r="D282" t="s">
        <v>42</v>
      </c>
      <c r="E282" t="s">
        <v>46</v>
      </c>
      <c r="F282" t="s">
        <v>278</v>
      </c>
      <c r="G282">
        <v>24</v>
      </c>
      <c r="H282">
        <v>10552.56</v>
      </c>
      <c r="I282">
        <v>0.35</v>
      </c>
      <c r="J282">
        <v>0.04</v>
      </c>
      <c r="K282">
        <v>3390.12</v>
      </c>
      <c r="L282">
        <v>455.66</v>
      </c>
      <c r="M282">
        <v>296.18</v>
      </c>
      <c r="N282">
        <v>54.12</v>
      </c>
      <c r="O282" t="s">
        <v>48</v>
      </c>
      <c r="P282" t="s">
        <v>478</v>
      </c>
      <c r="Q282" t="s">
        <v>64</v>
      </c>
      <c r="R282" t="s">
        <v>34</v>
      </c>
      <c r="S282" t="s">
        <v>49</v>
      </c>
      <c r="T282" s="1">
        <v>39887</v>
      </c>
    </row>
    <row r="283" spans="1:20" x14ac:dyDescent="0.25">
      <c r="A283">
        <v>1953</v>
      </c>
      <c r="B283">
        <v>40511</v>
      </c>
      <c r="C283" t="s">
        <v>79</v>
      </c>
      <c r="D283" t="s">
        <v>21</v>
      </c>
      <c r="E283" t="s">
        <v>120</v>
      </c>
      <c r="F283" t="s">
        <v>479</v>
      </c>
      <c r="G283">
        <v>13</v>
      </c>
      <c r="H283">
        <v>232.85</v>
      </c>
      <c r="I283">
        <v>0.42</v>
      </c>
      <c r="J283">
        <v>0.06</v>
      </c>
      <c r="K283">
        <v>88.03</v>
      </c>
      <c r="L283">
        <v>18.809999999999999</v>
      </c>
      <c r="M283">
        <v>10.91</v>
      </c>
      <c r="N283">
        <v>2.99</v>
      </c>
      <c r="O283" t="s">
        <v>24</v>
      </c>
      <c r="P283" t="s">
        <v>480</v>
      </c>
      <c r="Q283" t="s">
        <v>64</v>
      </c>
      <c r="R283" t="s">
        <v>27</v>
      </c>
      <c r="S283" t="s">
        <v>57</v>
      </c>
      <c r="T283" s="1">
        <v>40511</v>
      </c>
    </row>
    <row r="284" spans="1:20" x14ac:dyDescent="0.25">
      <c r="A284">
        <v>1985</v>
      </c>
      <c r="B284">
        <v>40057</v>
      </c>
      <c r="C284" t="s">
        <v>29</v>
      </c>
      <c r="D284" t="s">
        <v>21</v>
      </c>
      <c r="E284" t="s">
        <v>84</v>
      </c>
      <c r="F284" t="s">
        <v>481</v>
      </c>
      <c r="G284">
        <v>1</v>
      </c>
      <c r="H284">
        <v>16.86</v>
      </c>
      <c r="I284">
        <v>0.53</v>
      </c>
      <c r="J284">
        <v>0.09</v>
      </c>
      <c r="K284">
        <v>5.41</v>
      </c>
      <c r="L284">
        <v>12.3</v>
      </c>
      <c r="M284">
        <v>5.78</v>
      </c>
      <c r="N284">
        <v>5.67</v>
      </c>
      <c r="O284" t="s">
        <v>24</v>
      </c>
      <c r="P284" t="s">
        <v>482</v>
      </c>
      <c r="Q284" t="s">
        <v>75</v>
      </c>
      <c r="R284" t="s">
        <v>61</v>
      </c>
      <c r="S284" t="s">
        <v>57</v>
      </c>
      <c r="T284" s="1">
        <v>40059</v>
      </c>
    </row>
    <row r="285" spans="1:20" x14ac:dyDescent="0.25">
      <c r="A285">
        <v>1985</v>
      </c>
      <c r="B285">
        <v>40057</v>
      </c>
      <c r="C285" t="s">
        <v>29</v>
      </c>
      <c r="D285" t="s">
        <v>37</v>
      </c>
      <c r="E285" t="s">
        <v>87</v>
      </c>
      <c r="F285" t="s">
        <v>483</v>
      </c>
      <c r="G285">
        <v>33</v>
      </c>
      <c r="H285">
        <v>31111.58</v>
      </c>
      <c r="I285">
        <v>0.46</v>
      </c>
      <c r="J285">
        <v>0.05</v>
      </c>
      <c r="K285">
        <v>13420.76</v>
      </c>
      <c r="L285">
        <v>991.93</v>
      </c>
      <c r="M285">
        <v>535.64</v>
      </c>
      <c r="N285">
        <v>14.7</v>
      </c>
      <c r="O285" t="s">
        <v>48</v>
      </c>
      <c r="P285" t="s">
        <v>482</v>
      </c>
      <c r="Q285" t="s">
        <v>64</v>
      </c>
      <c r="R285" t="s">
        <v>61</v>
      </c>
      <c r="S285" t="s">
        <v>132</v>
      </c>
      <c r="T285" s="1">
        <v>40059</v>
      </c>
    </row>
    <row r="286" spans="1:20" x14ac:dyDescent="0.25">
      <c r="A286">
        <v>1988</v>
      </c>
      <c r="B286">
        <v>40821</v>
      </c>
      <c r="C286" t="s">
        <v>29</v>
      </c>
      <c r="D286" t="s">
        <v>21</v>
      </c>
      <c r="E286" t="s">
        <v>22</v>
      </c>
      <c r="F286" t="s">
        <v>442</v>
      </c>
      <c r="G286">
        <v>9</v>
      </c>
      <c r="H286">
        <v>189.38</v>
      </c>
      <c r="I286">
        <v>0.37</v>
      </c>
      <c r="J286">
        <v>0.04</v>
      </c>
      <c r="K286">
        <v>63.55</v>
      </c>
      <c r="L286">
        <v>21.4</v>
      </c>
      <c r="M286">
        <v>13.48</v>
      </c>
      <c r="N286">
        <v>4.51</v>
      </c>
      <c r="O286" t="s">
        <v>24</v>
      </c>
      <c r="P286" t="s">
        <v>484</v>
      </c>
      <c r="Q286" t="s">
        <v>75</v>
      </c>
      <c r="R286" t="s">
        <v>34</v>
      </c>
      <c r="S286" t="s">
        <v>57</v>
      </c>
      <c r="T286" s="1">
        <v>40823</v>
      </c>
    </row>
    <row r="287" spans="1:20" x14ac:dyDescent="0.25">
      <c r="A287">
        <v>1991</v>
      </c>
      <c r="B287">
        <v>41158</v>
      </c>
      <c r="C287" t="s">
        <v>29</v>
      </c>
      <c r="D287" t="s">
        <v>42</v>
      </c>
      <c r="E287" t="s">
        <v>43</v>
      </c>
      <c r="F287" t="s">
        <v>485</v>
      </c>
      <c r="G287">
        <v>27</v>
      </c>
      <c r="H287">
        <v>6034.49</v>
      </c>
      <c r="I287">
        <v>0.44</v>
      </c>
      <c r="J287">
        <v>0.09</v>
      </c>
      <c r="K287">
        <v>2311.54</v>
      </c>
      <c r="L287">
        <v>244.61</v>
      </c>
      <c r="M287">
        <v>136.97999999999999</v>
      </c>
      <c r="N287">
        <v>24.49</v>
      </c>
      <c r="O287" t="s">
        <v>24</v>
      </c>
      <c r="P287" t="s">
        <v>486</v>
      </c>
      <c r="Q287" t="s">
        <v>64</v>
      </c>
      <c r="R287" t="s">
        <v>34</v>
      </c>
      <c r="S287" t="s">
        <v>28</v>
      </c>
      <c r="T287" s="1">
        <v>41158</v>
      </c>
    </row>
    <row r="288" spans="1:20" x14ac:dyDescent="0.25">
      <c r="A288">
        <v>1991</v>
      </c>
      <c r="B288">
        <v>41158</v>
      </c>
      <c r="C288" t="s">
        <v>29</v>
      </c>
      <c r="D288" t="s">
        <v>37</v>
      </c>
      <c r="E288" t="s">
        <v>87</v>
      </c>
      <c r="F288" t="s">
        <v>487</v>
      </c>
      <c r="G288">
        <v>37</v>
      </c>
      <c r="H288">
        <v>31862.639999999999</v>
      </c>
      <c r="I288">
        <v>0.54</v>
      </c>
      <c r="J288">
        <v>0.01</v>
      </c>
      <c r="K288">
        <v>17051.32</v>
      </c>
      <c r="L288">
        <v>869.52</v>
      </c>
      <c r="M288">
        <v>399.98</v>
      </c>
      <c r="N288">
        <v>12.06</v>
      </c>
      <c r="O288" t="s">
        <v>48</v>
      </c>
      <c r="P288" t="s">
        <v>486</v>
      </c>
      <c r="Q288" t="s">
        <v>64</v>
      </c>
      <c r="R288" t="s">
        <v>34</v>
      </c>
      <c r="S288" t="s">
        <v>49</v>
      </c>
      <c r="T288" s="1">
        <v>41159</v>
      </c>
    </row>
    <row r="289" spans="1:20" x14ac:dyDescent="0.25">
      <c r="A289">
        <v>2020</v>
      </c>
      <c r="B289">
        <v>40349</v>
      </c>
      <c r="C289" t="s">
        <v>79</v>
      </c>
      <c r="D289" t="s">
        <v>37</v>
      </c>
      <c r="E289" t="s">
        <v>38</v>
      </c>
      <c r="F289" t="s">
        <v>488</v>
      </c>
      <c r="G289">
        <v>42</v>
      </c>
      <c r="H289">
        <v>319.77999999999997</v>
      </c>
      <c r="I289">
        <v>0.35</v>
      </c>
      <c r="J289">
        <v>0.03</v>
      </c>
      <c r="K289">
        <v>103.8</v>
      </c>
      <c r="L289">
        <v>7.72</v>
      </c>
      <c r="M289">
        <v>5.0199999999999996</v>
      </c>
      <c r="N289">
        <v>5.14</v>
      </c>
      <c r="O289" t="s">
        <v>24</v>
      </c>
      <c r="P289" t="s">
        <v>489</v>
      </c>
      <c r="Q289" t="s">
        <v>64</v>
      </c>
      <c r="R289" t="s">
        <v>61</v>
      </c>
      <c r="S289" t="s">
        <v>35</v>
      </c>
      <c r="T289" s="1">
        <v>40351</v>
      </c>
    </row>
    <row r="290" spans="1:20" x14ac:dyDescent="0.25">
      <c r="A290">
        <v>2022</v>
      </c>
      <c r="B290">
        <v>40982</v>
      </c>
      <c r="C290" t="s">
        <v>58</v>
      </c>
      <c r="D290" t="s">
        <v>21</v>
      </c>
      <c r="E290" t="s">
        <v>126</v>
      </c>
      <c r="F290" t="s">
        <v>490</v>
      </c>
      <c r="G290">
        <v>45</v>
      </c>
      <c r="H290">
        <v>311.60000000000002</v>
      </c>
      <c r="I290">
        <v>0.42</v>
      </c>
      <c r="J290">
        <v>0</v>
      </c>
      <c r="K290">
        <v>128.72</v>
      </c>
      <c r="L290">
        <v>6.81</v>
      </c>
      <c r="M290">
        <v>3.95</v>
      </c>
      <c r="N290">
        <v>5.13</v>
      </c>
      <c r="O290" t="s">
        <v>24</v>
      </c>
      <c r="P290" t="s">
        <v>491</v>
      </c>
      <c r="Q290" t="s">
        <v>64</v>
      </c>
      <c r="R290" t="s">
        <v>34</v>
      </c>
      <c r="S290" t="s">
        <v>57</v>
      </c>
      <c r="T290" s="1">
        <v>40983</v>
      </c>
    </row>
    <row r="291" spans="1:20" x14ac:dyDescent="0.25">
      <c r="A291">
        <v>2023</v>
      </c>
      <c r="B291">
        <v>41034</v>
      </c>
      <c r="C291" t="s">
        <v>20</v>
      </c>
      <c r="D291" t="s">
        <v>37</v>
      </c>
      <c r="E291" t="s">
        <v>38</v>
      </c>
      <c r="F291" t="s">
        <v>492</v>
      </c>
      <c r="G291">
        <v>4</v>
      </c>
      <c r="H291">
        <v>530</v>
      </c>
      <c r="I291">
        <v>0.48</v>
      </c>
      <c r="J291">
        <v>0.09</v>
      </c>
      <c r="K291">
        <v>221.94</v>
      </c>
      <c r="L291">
        <v>142.27000000000001</v>
      </c>
      <c r="M291">
        <v>73.98</v>
      </c>
      <c r="N291">
        <v>12.14</v>
      </c>
      <c r="O291" t="s">
        <v>24</v>
      </c>
      <c r="P291" t="s">
        <v>194</v>
      </c>
      <c r="Q291" t="s">
        <v>41</v>
      </c>
      <c r="R291" t="s">
        <v>61</v>
      </c>
      <c r="S291" t="s">
        <v>57</v>
      </c>
      <c r="T291" s="1">
        <v>41034</v>
      </c>
    </row>
    <row r="292" spans="1:20" x14ac:dyDescent="0.25">
      <c r="A292">
        <v>2023</v>
      </c>
      <c r="B292">
        <v>41034</v>
      </c>
      <c r="C292" t="s">
        <v>20</v>
      </c>
      <c r="D292" t="s">
        <v>21</v>
      </c>
      <c r="E292" t="s">
        <v>84</v>
      </c>
      <c r="F292" t="s">
        <v>493</v>
      </c>
      <c r="G292">
        <v>50</v>
      </c>
      <c r="H292">
        <v>416.12</v>
      </c>
      <c r="I292">
        <v>0.43</v>
      </c>
      <c r="J292">
        <v>0.06</v>
      </c>
      <c r="K292">
        <v>161.63</v>
      </c>
      <c r="L292">
        <v>8.74</v>
      </c>
      <c r="M292">
        <v>4.9800000000000004</v>
      </c>
      <c r="N292">
        <v>5.49</v>
      </c>
      <c r="O292" t="s">
        <v>24</v>
      </c>
      <c r="P292" t="s">
        <v>194</v>
      </c>
      <c r="Q292" t="s">
        <v>41</v>
      </c>
      <c r="R292" t="s">
        <v>61</v>
      </c>
      <c r="S292" t="s">
        <v>57</v>
      </c>
      <c r="T292" s="1">
        <v>41036</v>
      </c>
    </row>
    <row r="293" spans="1:20" x14ac:dyDescent="0.25">
      <c r="A293">
        <v>2048</v>
      </c>
      <c r="B293">
        <v>40496</v>
      </c>
      <c r="C293" t="s">
        <v>58</v>
      </c>
      <c r="D293" t="s">
        <v>21</v>
      </c>
      <c r="E293" t="s">
        <v>126</v>
      </c>
      <c r="F293" t="s">
        <v>494</v>
      </c>
      <c r="G293">
        <v>12</v>
      </c>
      <c r="H293">
        <v>5974.87</v>
      </c>
      <c r="I293">
        <v>0.41</v>
      </c>
      <c r="J293">
        <v>0.01</v>
      </c>
      <c r="K293">
        <v>2396.91</v>
      </c>
      <c r="L293">
        <v>499.36</v>
      </c>
      <c r="M293">
        <v>294.62</v>
      </c>
      <c r="N293">
        <v>42.52</v>
      </c>
      <c r="O293" t="s">
        <v>48</v>
      </c>
      <c r="P293" t="s">
        <v>446</v>
      </c>
      <c r="Q293" t="s">
        <v>95</v>
      </c>
      <c r="R293" t="s">
        <v>34</v>
      </c>
      <c r="S293" t="s">
        <v>132</v>
      </c>
      <c r="T293" s="1">
        <v>40497</v>
      </c>
    </row>
    <row r="294" spans="1:20" x14ac:dyDescent="0.25">
      <c r="A294">
        <v>2048</v>
      </c>
      <c r="B294">
        <v>40496</v>
      </c>
      <c r="C294" t="s">
        <v>58</v>
      </c>
      <c r="D294" t="s">
        <v>21</v>
      </c>
      <c r="E294" t="s">
        <v>126</v>
      </c>
      <c r="F294" t="s">
        <v>495</v>
      </c>
      <c r="G294">
        <v>9</v>
      </c>
      <c r="H294">
        <v>764.28</v>
      </c>
      <c r="I294">
        <v>0.35</v>
      </c>
      <c r="J294">
        <v>0.1</v>
      </c>
      <c r="K294">
        <v>211.05</v>
      </c>
      <c r="L294">
        <v>93.8</v>
      </c>
      <c r="M294">
        <v>60.97</v>
      </c>
      <c r="N294">
        <v>4.5</v>
      </c>
      <c r="O294" t="s">
        <v>71</v>
      </c>
      <c r="P294" t="s">
        <v>446</v>
      </c>
      <c r="Q294" t="s">
        <v>95</v>
      </c>
      <c r="R294" t="s">
        <v>34</v>
      </c>
      <c r="S294" t="s">
        <v>57</v>
      </c>
      <c r="T294" s="1">
        <v>40497</v>
      </c>
    </row>
    <row r="295" spans="1:20" x14ac:dyDescent="0.25">
      <c r="A295">
        <v>2050</v>
      </c>
      <c r="B295">
        <v>39965</v>
      </c>
      <c r="C295" t="s">
        <v>29</v>
      </c>
      <c r="D295" t="s">
        <v>21</v>
      </c>
      <c r="E295" t="s">
        <v>80</v>
      </c>
      <c r="F295" t="s">
        <v>496</v>
      </c>
      <c r="G295">
        <v>16</v>
      </c>
      <c r="H295">
        <v>72.25</v>
      </c>
      <c r="I295">
        <v>0.39</v>
      </c>
      <c r="J295">
        <v>0.06</v>
      </c>
      <c r="K295">
        <v>25.02</v>
      </c>
      <c r="L295">
        <v>4.74</v>
      </c>
      <c r="M295">
        <v>2.89</v>
      </c>
      <c r="N295">
        <v>0.99</v>
      </c>
      <c r="O295" t="s">
        <v>24</v>
      </c>
      <c r="P295" t="s">
        <v>497</v>
      </c>
      <c r="Q295" t="s">
        <v>95</v>
      </c>
      <c r="R295" t="s">
        <v>67</v>
      </c>
      <c r="S295" t="s">
        <v>57</v>
      </c>
      <c r="T295" s="1">
        <v>39967</v>
      </c>
    </row>
    <row r="296" spans="1:20" x14ac:dyDescent="0.25">
      <c r="A296">
        <v>2050</v>
      </c>
      <c r="B296">
        <v>39965</v>
      </c>
      <c r="C296" t="s">
        <v>29</v>
      </c>
      <c r="D296" t="s">
        <v>21</v>
      </c>
      <c r="E296" t="s">
        <v>84</v>
      </c>
      <c r="F296" t="s">
        <v>151</v>
      </c>
      <c r="G296">
        <v>25</v>
      </c>
      <c r="H296">
        <v>933.15</v>
      </c>
      <c r="I296">
        <v>0.43</v>
      </c>
      <c r="J296">
        <v>0.08</v>
      </c>
      <c r="K296">
        <v>350.61</v>
      </c>
      <c r="L296">
        <v>40.07</v>
      </c>
      <c r="M296">
        <v>22.84</v>
      </c>
      <c r="N296">
        <v>11.54</v>
      </c>
      <c r="O296" t="s">
        <v>24</v>
      </c>
      <c r="P296" t="s">
        <v>497</v>
      </c>
      <c r="Q296" t="s">
        <v>95</v>
      </c>
      <c r="R296" t="s">
        <v>67</v>
      </c>
      <c r="S296" t="s">
        <v>57</v>
      </c>
      <c r="T296" s="1">
        <v>39967</v>
      </c>
    </row>
    <row r="297" spans="1:20" x14ac:dyDescent="0.25">
      <c r="A297">
        <v>2052</v>
      </c>
      <c r="B297">
        <v>41011</v>
      </c>
      <c r="C297" t="s">
        <v>36</v>
      </c>
      <c r="D297" t="s">
        <v>21</v>
      </c>
      <c r="E297" t="s">
        <v>120</v>
      </c>
      <c r="F297" t="s">
        <v>498</v>
      </c>
      <c r="G297">
        <v>23</v>
      </c>
      <c r="H297">
        <v>156.12</v>
      </c>
      <c r="I297">
        <v>0.37</v>
      </c>
      <c r="J297">
        <v>0</v>
      </c>
      <c r="K297">
        <v>55.79</v>
      </c>
      <c r="L297">
        <v>6.56</v>
      </c>
      <c r="M297">
        <v>4.13</v>
      </c>
      <c r="N297">
        <v>5.34</v>
      </c>
      <c r="O297" t="s">
        <v>24</v>
      </c>
      <c r="P297" t="s">
        <v>499</v>
      </c>
      <c r="Q297" t="s">
        <v>83</v>
      </c>
      <c r="R297" t="s">
        <v>27</v>
      </c>
      <c r="S297" t="s">
        <v>57</v>
      </c>
      <c r="T297" s="1">
        <v>41013</v>
      </c>
    </row>
    <row r="298" spans="1:20" x14ac:dyDescent="0.25">
      <c r="A298">
        <v>2053</v>
      </c>
      <c r="B298">
        <v>40580</v>
      </c>
      <c r="C298" t="s">
        <v>58</v>
      </c>
      <c r="D298" t="s">
        <v>42</v>
      </c>
      <c r="E298" t="s">
        <v>192</v>
      </c>
      <c r="F298" t="s">
        <v>500</v>
      </c>
      <c r="G298">
        <v>39</v>
      </c>
      <c r="H298">
        <v>31324.13</v>
      </c>
      <c r="I298">
        <v>0.38</v>
      </c>
      <c r="J298">
        <v>0.01</v>
      </c>
      <c r="K298">
        <v>11659.91</v>
      </c>
      <c r="L298">
        <v>808.03</v>
      </c>
      <c r="M298">
        <v>500.98</v>
      </c>
      <c r="N298">
        <v>126</v>
      </c>
      <c r="O298" t="s">
        <v>48</v>
      </c>
      <c r="P298" t="s">
        <v>501</v>
      </c>
      <c r="Q298" t="s">
        <v>64</v>
      </c>
      <c r="R298" t="s">
        <v>67</v>
      </c>
      <c r="S298" t="s">
        <v>132</v>
      </c>
      <c r="T298" s="1">
        <v>40581</v>
      </c>
    </row>
    <row r="299" spans="1:20" x14ac:dyDescent="0.25">
      <c r="A299">
        <v>2053</v>
      </c>
      <c r="B299">
        <v>40580</v>
      </c>
      <c r="C299" t="s">
        <v>58</v>
      </c>
      <c r="D299" t="s">
        <v>37</v>
      </c>
      <c r="E299" t="s">
        <v>50</v>
      </c>
      <c r="F299" t="s">
        <v>76</v>
      </c>
      <c r="G299">
        <v>7</v>
      </c>
      <c r="H299">
        <v>1597.14</v>
      </c>
      <c r="I299">
        <v>0.43</v>
      </c>
      <c r="J299">
        <v>0.08</v>
      </c>
      <c r="K299">
        <v>606.01</v>
      </c>
      <c r="L299">
        <v>247.35</v>
      </c>
      <c r="M299">
        <v>140.99</v>
      </c>
      <c r="N299">
        <v>4.2</v>
      </c>
      <c r="O299" t="s">
        <v>24</v>
      </c>
      <c r="P299" t="s">
        <v>501</v>
      </c>
      <c r="Q299" t="s">
        <v>64</v>
      </c>
      <c r="R299" t="s">
        <v>67</v>
      </c>
      <c r="S299" t="s">
        <v>57</v>
      </c>
      <c r="T299" s="1">
        <v>40582</v>
      </c>
    </row>
    <row r="300" spans="1:20" x14ac:dyDescent="0.25">
      <c r="A300">
        <v>2054</v>
      </c>
      <c r="B300">
        <v>41067</v>
      </c>
      <c r="C300" t="s">
        <v>29</v>
      </c>
      <c r="D300" t="s">
        <v>21</v>
      </c>
      <c r="E300" t="s">
        <v>126</v>
      </c>
      <c r="F300" t="s">
        <v>127</v>
      </c>
      <c r="G300">
        <v>1</v>
      </c>
      <c r="H300">
        <v>632.13</v>
      </c>
      <c r="I300">
        <v>0.46</v>
      </c>
      <c r="J300">
        <v>0.09</v>
      </c>
      <c r="K300">
        <v>248.89</v>
      </c>
      <c r="L300">
        <v>672.69</v>
      </c>
      <c r="M300">
        <v>363.25</v>
      </c>
      <c r="N300">
        <v>19.989999999999998</v>
      </c>
      <c r="O300" t="s">
        <v>24</v>
      </c>
      <c r="P300" t="s">
        <v>502</v>
      </c>
      <c r="Q300" t="s">
        <v>95</v>
      </c>
      <c r="R300" t="s">
        <v>67</v>
      </c>
      <c r="S300" t="s">
        <v>57</v>
      </c>
      <c r="T300" s="1">
        <v>41070</v>
      </c>
    </row>
    <row r="301" spans="1:20" x14ac:dyDescent="0.25">
      <c r="A301">
        <v>2054</v>
      </c>
      <c r="B301">
        <v>41067</v>
      </c>
      <c r="C301" t="s">
        <v>29</v>
      </c>
      <c r="D301" t="s">
        <v>42</v>
      </c>
      <c r="E301" t="s">
        <v>43</v>
      </c>
      <c r="F301" t="s">
        <v>503</v>
      </c>
      <c r="G301">
        <v>34</v>
      </c>
      <c r="H301">
        <v>1173.55</v>
      </c>
      <c r="I301">
        <v>0.35</v>
      </c>
      <c r="J301">
        <v>0.03</v>
      </c>
      <c r="K301">
        <v>384.65</v>
      </c>
      <c r="L301">
        <v>35.35</v>
      </c>
      <c r="M301">
        <v>22.98</v>
      </c>
      <c r="N301">
        <v>7.58</v>
      </c>
      <c r="O301" t="s">
        <v>24</v>
      </c>
      <c r="P301" t="s">
        <v>502</v>
      </c>
      <c r="Q301" t="s">
        <v>95</v>
      </c>
      <c r="R301" t="s">
        <v>67</v>
      </c>
      <c r="S301" t="s">
        <v>57</v>
      </c>
      <c r="T301" s="1">
        <v>41069</v>
      </c>
    </row>
    <row r="302" spans="1:20" x14ac:dyDescent="0.25">
      <c r="A302">
        <v>2055</v>
      </c>
      <c r="B302">
        <v>40424</v>
      </c>
      <c r="C302" t="s">
        <v>58</v>
      </c>
      <c r="D302" t="s">
        <v>21</v>
      </c>
      <c r="E302" t="s">
        <v>139</v>
      </c>
      <c r="F302" t="s">
        <v>504</v>
      </c>
      <c r="G302">
        <v>7</v>
      </c>
      <c r="H302">
        <v>99.1</v>
      </c>
      <c r="I302">
        <v>0.36</v>
      </c>
      <c r="J302">
        <v>0.05</v>
      </c>
      <c r="K302">
        <v>29.63</v>
      </c>
      <c r="L302">
        <v>13.66</v>
      </c>
      <c r="M302">
        <v>8.74</v>
      </c>
      <c r="N302">
        <v>8.2899999999999991</v>
      </c>
      <c r="O302" t="s">
        <v>24</v>
      </c>
      <c r="P302" t="s">
        <v>505</v>
      </c>
      <c r="Q302" t="s">
        <v>83</v>
      </c>
      <c r="R302" t="s">
        <v>27</v>
      </c>
      <c r="S302" t="s">
        <v>57</v>
      </c>
      <c r="T302" s="1">
        <v>40426</v>
      </c>
    </row>
    <row r="303" spans="1:20" x14ac:dyDescent="0.25">
      <c r="A303">
        <v>2084</v>
      </c>
      <c r="B303">
        <v>40253</v>
      </c>
      <c r="C303" t="s">
        <v>36</v>
      </c>
      <c r="D303" t="s">
        <v>21</v>
      </c>
      <c r="E303" t="s">
        <v>84</v>
      </c>
      <c r="F303" t="s">
        <v>506</v>
      </c>
      <c r="G303">
        <v>16</v>
      </c>
      <c r="H303">
        <v>1428.96</v>
      </c>
      <c r="I303">
        <v>0.54</v>
      </c>
      <c r="J303">
        <v>0.01</v>
      </c>
      <c r="K303">
        <v>755.64</v>
      </c>
      <c r="L303">
        <v>89.11</v>
      </c>
      <c r="M303">
        <v>40.99</v>
      </c>
      <c r="N303">
        <v>17.48</v>
      </c>
      <c r="O303" t="s">
        <v>24</v>
      </c>
      <c r="P303" t="s">
        <v>507</v>
      </c>
      <c r="Q303" t="s">
        <v>95</v>
      </c>
      <c r="R303" t="s">
        <v>34</v>
      </c>
      <c r="S303" t="s">
        <v>57</v>
      </c>
      <c r="T303" s="1">
        <v>40255</v>
      </c>
    </row>
    <row r="304" spans="1:20" x14ac:dyDescent="0.25">
      <c r="A304">
        <v>2086</v>
      </c>
      <c r="B304">
        <v>40104</v>
      </c>
      <c r="C304" t="s">
        <v>58</v>
      </c>
      <c r="D304" t="s">
        <v>21</v>
      </c>
      <c r="E304" t="s">
        <v>84</v>
      </c>
      <c r="F304" t="s">
        <v>508</v>
      </c>
      <c r="G304">
        <v>24</v>
      </c>
      <c r="H304">
        <v>2612.87</v>
      </c>
      <c r="I304">
        <v>0.49</v>
      </c>
      <c r="J304">
        <v>0.01</v>
      </c>
      <c r="K304">
        <v>1264.49</v>
      </c>
      <c r="L304">
        <v>109.76</v>
      </c>
      <c r="M304">
        <v>55.98</v>
      </c>
      <c r="N304">
        <v>4.8600000000000003</v>
      </c>
      <c r="O304" t="s">
        <v>71</v>
      </c>
      <c r="P304" t="s">
        <v>476</v>
      </c>
      <c r="Q304" t="s">
        <v>41</v>
      </c>
      <c r="R304" t="s">
        <v>34</v>
      </c>
      <c r="S304" t="s">
        <v>57</v>
      </c>
      <c r="T304" s="1">
        <v>40106</v>
      </c>
    </row>
    <row r="305" spans="1:20" x14ac:dyDescent="0.25">
      <c r="A305">
        <v>2086</v>
      </c>
      <c r="B305">
        <v>40104</v>
      </c>
      <c r="C305" t="s">
        <v>58</v>
      </c>
      <c r="D305" t="s">
        <v>37</v>
      </c>
      <c r="E305" t="s">
        <v>50</v>
      </c>
      <c r="F305" t="s">
        <v>247</v>
      </c>
      <c r="G305">
        <v>38</v>
      </c>
      <c r="H305">
        <v>4089.19</v>
      </c>
      <c r="I305">
        <v>0.41</v>
      </c>
      <c r="J305">
        <v>0.04</v>
      </c>
      <c r="K305">
        <v>1572.58</v>
      </c>
      <c r="L305">
        <v>111.85</v>
      </c>
      <c r="M305">
        <v>65.989999999999995</v>
      </c>
      <c r="N305">
        <v>8.99</v>
      </c>
      <c r="O305" t="s">
        <v>24</v>
      </c>
      <c r="P305" t="s">
        <v>476</v>
      </c>
      <c r="Q305" t="s">
        <v>41</v>
      </c>
      <c r="R305" t="s">
        <v>34</v>
      </c>
      <c r="S305" t="s">
        <v>57</v>
      </c>
      <c r="T305" s="1">
        <v>40105</v>
      </c>
    </row>
    <row r="306" spans="1:20" x14ac:dyDescent="0.25">
      <c r="A306">
        <v>2086</v>
      </c>
      <c r="B306">
        <v>40104</v>
      </c>
      <c r="C306" t="s">
        <v>58</v>
      </c>
      <c r="D306" t="s">
        <v>42</v>
      </c>
      <c r="E306" t="s">
        <v>192</v>
      </c>
      <c r="F306" t="s">
        <v>509</v>
      </c>
      <c r="G306">
        <v>9</v>
      </c>
      <c r="H306">
        <v>2017.24</v>
      </c>
      <c r="I306">
        <v>0.43</v>
      </c>
      <c r="J306">
        <v>0.01</v>
      </c>
      <c r="K306">
        <v>850.43</v>
      </c>
      <c r="L306">
        <v>224.98</v>
      </c>
      <c r="M306">
        <v>128.24</v>
      </c>
      <c r="N306">
        <v>12.65</v>
      </c>
      <c r="O306" t="s">
        <v>24</v>
      </c>
      <c r="P306" t="s">
        <v>476</v>
      </c>
      <c r="Q306" t="s">
        <v>41</v>
      </c>
      <c r="R306" t="s">
        <v>34</v>
      </c>
      <c r="S306" t="s">
        <v>45</v>
      </c>
      <c r="T306" s="1">
        <v>40107</v>
      </c>
    </row>
    <row r="307" spans="1:20" x14ac:dyDescent="0.25">
      <c r="A307">
        <v>2144</v>
      </c>
      <c r="B307">
        <v>39900</v>
      </c>
      <c r="C307" t="s">
        <v>79</v>
      </c>
      <c r="D307" t="s">
        <v>37</v>
      </c>
      <c r="E307" t="s">
        <v>50</v>
      </c>
      <c r="F307" t="s">
        <v>76</v>
      </c>
      <c r="G307">
        <v>40</v>
      </c>
      <c r="H307">
        <v>11367.15</v>
      </c>
      <c r="I307">
        <v>0.43</v>
      </c>
      <c r="J307">
        <v>0.08</v>
      </c>
      <c r="K307">
        <v>4322.5600000000004</v>
      </c>
      <c r="L307">
        <v>308.75</v>
      </c>
      <c r="M307">
        <v>175.99</v>
      </c>
      <c r="N307">
        <v>4.99</v>
      </c>
      <c r="O307" t="s">
        <v>24</v>
      </c>
      <c r="P307" t="s">
        <v>69</v>
      </c>
      <c r="Q307" t="s">
        <v>41</v>
      </c>
      <c r="R307" t="s">
        <v>34</v>
      </c>
      <c r="S307" t="s">
        <v>57</v>
      </c>
      <c r="T307" s="1">
        <v>39900</v>
      </c>
    </row>
    <row r="308" spans="1:20" x14ac:dyDescent="0.25">
      <c r="A308">
        <v>2146</v>
      </c>
      <c r="B308">
        <v>41165</v>
      </c>
      <c r="C308" t="s">
        <v>29</v>
      </c>
      <c r="D308" t="s">
        <v>37</v>
      </c>
      <c r="E308" t="s">
        <v>50</v>
      </c>
      <c r="F308" t="s">
        <v>76</v>
      </c>
      <c r="G308">
        <v>41</v>
      </c>
      <c r="H308">
        <v>12116.87</v>
      </c>
      <c r="I308">
        <v>0.44</v>
      </c>
      <c r="J308">
        <v>0.06</v>
      </c>
      <c r="K308">
        <v>4896.29</v>
      </c>
      <c r="L308">
        <v>314.27</v>
      </c>
      <c r="M308">
        <v>175.99</v>
      </c>
      <c r="N308">
        <v>4.99</v>
      </c>
      <c r="O308" t="s">
        <v>24</v>
      </c>
      <c r="P308" t="s">
        <v>501</v>
      </c>
      <c r="Q308" t="s">
        <v>64</v>
      </c>
      <c r="R308" t="s">
        <v>27</v>
      </c>
      <c r="S308" t="s">
        <v>57</v>
      </c>
      <c r="T308" s="1">
        <v>41166</v>
      </c>
    </row>
    <row r="309" spans="1:20" x14ac:dyDescent="0.25">
      <c r="A309">
        <v>2146</v>
      </c>
      <c r="B309">
        <v>41165</v>
      </c>
      <c r="C309" t="s">
        <v>29</v>
      </c>
      <c r="D309" t="s">
        <v>21</v>
      </c>
      <c r="E309" t="s">
        <v>80</v>
      </c>
      <c r="F309" t="s">
        <v>510</v>
      </c>
      <c r="G309">
        <v>44</v>
      </c>
      <c r="H309">
        <v>209.91</v>
      </c>
      <c r="I309">
        <v>0.49</v>
      </c>
      <c r="J309">
        <v>7.0000000000000007E-2</v>
      </c>
      <c r="K309">
        <v>94.57</v>
      </c>
      <c r="L309">
        <v>5.12</v>
      </c>
      <c r="M309">
        <v>2.61</v>
      </c>
      <c r="N309">
        <v>0.5</v>
      </c>
      <c r="O309" t="s">
        <v>24</v>
      </c>
      <c r="P309" t="s">
        <v>501</v>
      </c>
      <c r="Q309" t="s">
        <v>64</v>
      </c>
      <c r="R309" t="s">
        <v>27</v>
      </c>
      <c r="S309" t="s">
        <v>57</v>
      </c>
      <c r="T309" s="1">
        <v>41167</v>
      </c>
    </row>
    <row r="310" spans="1:20" x14ac:dyDescent="0.25">
      <c r="A310">
        <v>2147</v>
      </c>
      <c r="B310">
        <v>41157</v>
      </c>
      <c r="C310" t="s">
        <v>29</v>
      </c>
      <c r="D310" t="s">
        <v>21</v>
      </c>
      <c r="E310" t="s">
        <v>126</v>
      </c>
      <c r="F310" t="s">
        <v>511</v>
      </c>
      <c r="G310">
        <v>15</v>
      </c>
      <c r="H310">
        <v>1098.1300000000001</v>
      </c>
      <c r="I310">
        <v>0.46</v>
      </c>
      <c r="J310">
        <v>0.04</v>
      </c>
      <c r="K310">
        <v>478.1</v>
      </c>
      <c r="L310">
        <v>75.89</v>
      </c>
      <c r="M310">
        <v>40.98</v>
      </c>
      <c r="N310">
        <v>5.33</v>
      </c>
      <c r="O310" t="s">
        <v>71</v>
      </c>
      <c r="P310" t="s">
        <v>314</v>
      </c>
      <c r="Q310" t="s">
        <v>41</v>
      </c>
      <c r="R310" t="s">
        <v>61</v>
      </c>
      <c r="S310" t="s">
        <v>57</v>
      </c>
      <c r="T310" s="1">
        <v>41159</v>
      </c>
    </row>
    <row r="311" spans="1:20" x14ac:dyDescent="0.25">
      <c r="A311">
        <v>2149</v>
      </c>
      <c r="B311">
        <v>40249</v>
      </c>
      <c r="C311" t="s">
        <v>20</v>
      </c>
      <c r="D311" t="s">
        <v>42</v>
      </c>
      <c r="E311" t="s">
        <v>43</v>
      </c>
      <c r="F311" t="s">
        <v>512</v>
      </c>
      <c r="G311">
        <v>4</v>
      </c>
      <c r="H311">
        <v>68.97</v>
      </c>
      <c r="I311">
        <v>0.42</v>
      </c>
      <c r="J311">
        <v>0.01</v>
      </c>
      <c r="K311">
        <v>26.52</v>
      </c>
      <c r="L311">
        <v>16.170000000000002</v>
      </c>
      <c r="M311">
        <v>9.3800000000000008</v>
      </c>
      <c r="N311">
        <v>4.93</v>
      </c>
      <c r="O311" t="s">
        <v>24</v>
      </c>
      <c r="P311" t="s">
        <v>513</v>
      </c>
      <c r="Q311" t="s">
        <v>95</v>
      </c>
      <c r="R311" t="s">
        <v>67</v>
      </c>
      <c r="S311" t="s">
        <v>57</v>
      </c>
      <c r="T311" s="1">
        <v>40253</v>
      </c>
    </row>
    <row r="312" spans="1:20" x14ac:dyDescent="0.25">
      <c r="A312">
        <v>2150</v>
      </c>
      <c r="B312">
        <v>39966</v>
      </c>
      <c r="C312" t="s">
        <v>79</v>
      </c>
      <c r="D312" t="s">
        <v>42</v>
      </c>
      <c r="E312" t="s">
        <v>46</v>
      </c>
      <c r="F312" t="s">
        <v>514</v>
      </c>
      <c r="G312">
        <v>21</v>
      </c>
      <c r="H312">
        <v>7636.23</v>
      </c>
      <c r="I312">
        <v>0.51</v>
      </c>
      <c r="J312">
        <v>0.01</v>
      </c>
      <c r="K312">
        <v>3841.93</v>
      </c>
      <c r="L312">
        <v>365.9</v>
      </c>
      <c r="M312">
        <v>179.29</v>
      </c>
      <c r="N312">
        <v>29.21</v>
      </c>
      <c r="O312" t="s">
        <v>48</v>
      </c>
      <c r="P312" t="s">
        <v>515</v>
      </c>
      <c r="Q312" t="s">
        <v>75</v>
      </c>
      <c r="R312" t="s">
        <v>34</v>
      </c>
      <c r="S312" t="s">
        <v>49</v>
      </c>
      <c r="T312" s="1">
        <v>39968</v>
      </c>
    </row>
    <row r="313" spans="1:20" x14ac:dyDescent="0.25">
      <c r="A313">
        <v>2181</v>
      </c>
      <c r="B313">
        <v>40798</v>
      </c>
      <c r="C313" t="s">
        <v>79</v>
      </c>
      <c r="D313" t="s">
        <v>21</v>
      </c>
      <c r="E313" t="s">
        <v>80</v>
      </c>
      <c r="F313" t="s">
        <v>516</v>
      </c>
      <c r="G313">
        <v>40</v>
      </c>
      <c r="H313">
        <v>151.47999999999999</v>
      </c>
      <c r="I313">
        <v>0.35</v>
      </c>
      <c r="J313">
        <v>0.06</v>
      </c>
      <c r="K313">
        <v>46.58</v>
      </c>
      <c r="L313">
        <v>4.0199999999999996</v>
      </c>
      <c r="M313">
        <v>2.61</v>
      </c>
      <c r="N313">
        <v>0.5</v>
      </c>
      <c r="O313" t="s">
        <v>24</v>
      </c>
      <c r="P313" t="s">
        <v>307</v>
      </c>
      <c r="Q313" t="s">
        <v>64</v>
      </c>
      <c r="R313" t="s">
        <v>61</v>
      </c>
      <c r="S313" t="s">
        <v>57</v>
      </c>
      <c r="T313" s="1">
        <v>40798</v>
      </c>
    </row>
    <row r="314" spans="1:20" x14ac:dyDescent="0.25">
      <c r="A314">
        <v>2181</v>
      </c>
      <c r="B314">
        <v>40798</v>
      </c>
      <c r="C314" t="s">
        <v>79</v>
      </c>
      <c r="D314" t="s">
        <v>21</v>
      </c>
      <c r="E314" t="s">
        <v>72</v>
      </c>
      <c r="F314" t="s">
        <v>517</v>
      </c>
      <c r="G314">
        <v>3</v>
      </c>
      <c r="H314">
        <v>17.21</v>
      </c>
      <c r="I314">
        <v>0.37</v>
      </c>
      <c r="J314">
        <v>0.01</v>
      </c>
      <c r="K314">
        <v>5.98</v>
      </c>
      <c r="L314">
        <v>5.54</v>
      </c>
      <c r="M314">
        <v>3.49</v>
      </c>
      <c r="N314">
        <v>0.76</v>
      </c>
      <c r="O314" t="s">
        <v>71</v>
      </c>
      <c r="P314" t="s">
        <v>307</v>
      </c>
      <c r="Q314" t="s">
        <v>64</v>
      </c>
      <c r="R314" t="s">
        <v>61</v>
      </c>
      <c r="S314" t="s">
        <v>55</v>
      </c>
      <c r="T314" s="1">
        <v>40800</v>
      </c>
    </row>
    <row r="315" spans="1:20" x14ac:dyDescent="0.25">
      <c r="A315">
        <v>2208</v>
      </c>
      <c r="B315">
        <v>40663</v>
      </c>
      <c r="C315" t="s">
        <v>29</v>
      </c>
      <c r="D315" t="s">
        <v>21</v>
      </c>
      <c r="E315" t="s">
        <v>120</v>
      </c>
      <c r="F315" t="s">
        <v>518</v>
      </c>
      <c r="G315">
        <v>7</v>
      </c>
      <c r="H315">
        <v>126.02</v>
      </c>
      <c r="I315">
        <v>0.37</v>
      </c>
      <c r="J315">
        <v>7.0000000000000007E-2</v>
      </c>
      <c r="K315">
        <v>38.33</v>
      </c>
      <c r="L315">
        <v>18.25</v>
      </c>
      <c r="M315">
        <v>11.5</v>
      </c>
      <c r="N315">
        <v>7.19</v>
      </c>
      <c r="O315" t="s">
        <v>24</v>
      </c>
      <c r="P315" t="s">
        <v>519</v>
      </c>
      <c r="Q315" t="s">
        <v>95</v>
      </c>
      <c r="R315" t="s">
        <v>61</v>
      </c>
      <c r="S315" t="s">
        <v>57</v>
      </c>
      <c r="T315" s="1">
        <v>40665</v>
      </c>
    </row>
    <row r="316" spans="1:20" x14ac:dyDescent="0.25">
      <c r="A316">
        <v>2208</v>
      </c>
      <c r="B316">
        <v>40663</v>
      </c>
      <c r="C316" t="s">
        <v>29</v>
      </c>
      <c r="D316" t="s">
        <v>37</v>
      </c>
      <c r="E316" t="s">
        <v>387</v>
      </c>
      <c r="F316" t="s">
        <v>520</v>
      </c>
      <c r="G316">
        <v>41</v>
      </c>
      <c r="H316">
        <v>48688.9</v>
      </c>
      <c r="I316">
        <v>0.54</v>
      </c>
      <c r="J316">
        <v>0.09</v>
      </c>
      <c r="K316">
        <v>24064.82</v>
      </c>
      <c r="L316">
        <v>1304.33</v>
      </c>
      <c r="M316">
        <v>599.99</v>
      </c>
      <c r="N316">
        <v>24.49</v>
      </c>
      <c r="O316" t="s">
        <v>24</v>
      </c>
      <c r="P316" t="s">
        <v>519</v>
      </c>
      <c r="Q316" t="s">
        <v>95</v>
      </c>
      <c r="R316" t="s">
        <v>61</v>
      </c>
      <c r="S316" t="s">
        <v>28</v>
      </c>
      <c r="T316" s="1">
        <v>40664</v>
      </c>
    </row>
    <row r="317" spans="1:20" x14ac:dyDescent="0.25">
      <c r="A317">
        <v>2209</v>
      </c>
      <c r="B317">
        <v>41099</v>
      </c>
      <c r="C317" t="s">
        <v>36</v>
      </c>
      <c r="D317" t="s">
        <v>42</v>
      </c>
      <c r="E317" t="s">
        <v>192</v>
      </c>
      <c r="F317" t="s">
        <v>222</v>
      </c>
      <c r="G317">
        <v>27</v>
      </c>
      <c r="H317">
        <v>13815.24</v>
      </c>
      <c r="I317">
        <v>0.37</v>
      </c>
      <c r="J317">
        <v>0</v>
      </c>
      <c r="K317">
        <v>5089.83</v>
      </c>
      <c r="L317">
        <v>509.49</v>
      </c>
      <c r="M317">
        <v>320.98</v>
      </c>
      <c r="N317">
        <v>58.95</v>
      </c>
      <c r="O317" t="s">
        <v>48</v>
      </c>
      <c r="P317" t="s">
        <v>521</v>
      </c>
      <c r="Q317" t="s">
        <v>64</v>
      </c>
      <c r="R317" t="s">
        <v>67</v>
      </c>
      <c r="S317" t="s">
        <v>132</v>
      </c>
      <c r="T317" s="1">
        <v>41101</v>
      </c>
    </row>
    <row r="318" spans="1:20" x14ac:dyDescent="0.25">
      <c r="A318">
        <v>2209</v>
      </c>
      <c r="B318">
        <v>41099</v>
      </c>
      <c r="C318" t="s">
        <v>36</v>
      </c>
      <c r="D318" t="s">
        <v>21</v>
      </c>
      <c r="E318" t="s">
        <v>84</v>
      </c>
      <c r="F318" t="s">
        <v>522</v>
      </c>
      <c r="G318">
        <v>1</v>
      </c>
      <c r="H318">
        <v>9.2100000000000009</v>
      </c>
      <c r="I318">
        <v>0.44</v>
      </c>
      <c r="J318">
        <v>0.02</v>
      </c>
      <c r="K318">
        <v>3.57</v>
      </c>
      <c r="L318">
        <v>8.5</v>
      </c>
      <c r="M318">
        <v>4.76</v>
      </c>
      <c r="N318">
        <v>0.88</v>
      </c>
      <c r="O318" t="s">
        <v>24</v>
      </c>
      <c r="P318" t="s">
        <v>521</v>
      </c>
      <c r="Q318" t="s">
        <v>64</v>
      </c>
      <c r="R318" t="s">
        <v>67</v>
      </c>
      <c r="S318" t="s">
        <v>55</v>
      </c>
      <c r="T318" s="1">
        <v>41100</v>
      </c>
    </row>
    <row r="319" spans="1:20" x14ac:dyDescent="0.25">
      <c r="A319">
        <v>2209</v>
      </c>
      <c r="B319">
        <v>41099</v>
      </c>
      <c r="C319" t="s">
        <v>36</v>
      </c>
      <c r="D319" t="s">
        <v>21</v>
      </c>
      <c r="E319" t="s">
        <v>52</v>
      </c>
      <c r="F319" t="s">
        <v>523</v>
      </c>
      <c r="G319">
        <v>42</v>
      </c>
      <c r="H319">
        <v>352.81</v>
      </c>
      <c r="I319">
        <v>0.53</v>
      </c>
      <c r="J319">
        <v>0.08</v>
      </c>
      <c r="K319">
        <v>172.11</v>
      </c>
      <c r="L319">
        <v>9.11</v>
      </c>
      <c r="M319">
        <v>4.28</v>
      </c>
      <c r="N319">
        <v>0.94</v>
      </c>
      <c r="O319" t="s">
        <v>24</v>
      </c>
      <c r="P319" t="s">
        <v>521</v>
      </c>
      <c r="Q319" t="s">
        <v>64</v>
      </c>
      <c r="R319" t="s">
        <v>67</v>
      </c>
      <c r="S319" t="s">
        <v>55</v>
      </c>
      <c r="T319" s="1">
        <v>41099</v>
      </c>
    </row>
    <row r="320" spans="1:20" x14ac:dyDescent="0.25">
      <c r="A320">
        <v>2209</v>
      </c>
      <c r="B320">
        <v>41099</v>
      </c>
      <c r="C320" t="s">
        <v>36</v>
      </c>
      <c r="D320" t="s">
        <v>37</v>
      </c>
      <c r="E320" t="s">
        <v>50</v>
      </c>
      <c r="F320" t="s">
        <v>524</v>
      </c>
      <c r="G320">
        <v>13</v>
      </c>
      <c r="H320">
        <v>2951.17</v>
      </c>
      <c r="I320">
        <v>0.5</v>
      </c>
      <c r="J320">
        <v>0.1</v>
      </c>
      <c r="K320">
        <v>1310.3</v>
      </c>
      <c r="L320">
        <v>251.98</v>
      </c>
      <c r="M320">
        <v>125.99</v>
      </c>
      <c r="N320">
        <v>3</v>
      </c>
      <c r="O320" t="s">
        <v>24</v>
      </c>
      <c r="P320" t="s">
        <v>521</v>
      </c>
      <c r="Q320" t="s">
        <v>64</v>
      </c>
      <c r="R320" t="s">
        <v>67</v>
      </c>
      <c r="S320" t="s">
        <v>57</v>
      </c>
      <c r="T320" s="1">
        <v>41100</v>
      </c>
    </row>
    <row r="321" spans="1:20" x14ac:dyDescent="0.25">
      <c r="A321">
        <v>2211</v>
      </c>
      <c r="B321">
        <v>39993</v>
      </c>
      <c r="C321" t="s">
        <v>36</v>
      </c>
      <c r="D321" t="s">
        <v>37</v>
      </c>
      <c r="E321" t="s">
        <v>38</v>
      </c>
      <c r="F321" t="s">
        <v>492</v>
      </c>
      <c r="G321">
        <v>22</v>
      </c>
      <c r="H321">
        <v>2589.11</v>
      </c>
      <c r="I321">
        <v>0.4</v>
      </c>
      <c r="J321">
        <v>0.05</v>
      </c>
      <c r="K321">
        <v>949.41</v>
      </c>
      <c r="L321">
        <v>123.3</v>
      </c>
      <c r="M321">
        <v>73.98</v>
      </c>
      <c r="N321">
        <v>12.14</v>
      </c>
      <c r="O321" t="s">
        <v>24</v>
      </c>
      <c r="P321" t="s">
        <v>515</v>
      </c>
      <c r="Q321" t="s">
        <v>75</v>
      </c>
      <c r="R321" t="s">
        <v>61</v>
      </c>
      <c r="S321" t="s">
        <v>57</v>
      </c>
      <c r="T321" s="1">
        <v>39994</v>
      </c>
    </row>
    <row r="322" spans="1:20" x14ac:dyDescent="0.25">
      <c r="A322">
        <v>2211</v>
      </c>
      <c r="B322">
        <v>39993</v>
      </c>
      <c r="C322" t="s">
        <v>36</v>
      </c>
      <c r="D322" t="s">
        <v>21</v>
      </c>
      <c r="E322" t="s">
        <v>84</v>
      </c>
      <c r="F322" t="s">
        <v>525</v>
      </c>
      <c r="G322">
        <v>14</v>
      </c>
      <c r="H322">
        <v>174.59</v>
      </c>
      <c r="I322">
        <v>0.5</v>
      </c>
      <c r="J322">
        <v>0</v>
      </c>
      <c r="K322">
        <v>83.72</v>
      </c>
      <c r="L322">
        <v>11.96</v>
      </c>
      <c r="M322">
        <v>5.98</v>
      </c>
      <c r="N322">
        <v>7.15</v>
      </c>
      <c r="O322" t="s">
        <v>24</v>
      </c>
      <c r="P322" t="s">
        <v>515</v>
      </c>
      <c r="Q322" t="s">
        <v>75</v>
      </c>
      <c r="R322" t="s">
        <v>61</v>
      </c>
      <c r="S322" t="s">
        <v>57</v>
      </c>
      <c r="T322" s="1">
        <v>39995</v>
      </c>
    </row>
    <row r="323" spans="1:20" x14ac:dyDescent="0.25">
      <c r="A323">
        <v>2211</v>
      </c>
      <c r="B323">
        <v>39993</v>
      </c>
      <c r="C323" t="s">
        <v>36</v>
      </c>
      <c r="D323" t="s">
        <v>21</v>
      </c>
      <c r="E323" t="s">
        <v>52</v>
      </c>
      <c r="F323" t="s">
        <v>526</v>
      </c>
      <c r="G323">
        <v>23</v>
      </c>
      <c r="H323">
        <v>135.26</v>
      </c>
      <c r="I323">
        <v>0.43</v>
      </c>
      <c r="J323">
        <v>0.09</v>
      </c>
      <c r="K323">
        <v>48.98</v>
      </c>
      <c r="L323">
        <v>6.26</v>
      </c>
      <c r="M323">
        <v>3.57</v>
      </c>
      <c r="N323">
        <v>4.17</v>
      </c>
      <c r="O323" t="s">
        <v>24</v>
      </c>
      <c r="P323" t="s">
        <v>515</v>
      </c>
      <c r="Q323" t="s">
        <v>75</v>
      </c>
      <c r="R323" t="s">
        <v>61</v>
      </c>
      <c r="S323" t="s">
        <v>35</v>
      </c>
      <c r="T323" s="1">
        <v>39995</v>
      </c>
    </row>
    <row r="324" spans="1:20" x14ac:dyDescent="0.25">
      <c r="A324">
        <v>2213</v>
      </c>
      <c r="B324">
        <v>40192</v>
      </c>
      <c r="C324" t="s">
        <v>29</v>
      </c>
      <c r="D324" t="s">
        <v>21</v>
      </c>
      <c r="E324" t="s">
        <v>84</v>
      </c>
      <c r="F324" t="s">
        <v>527</v>
      </c>
      <c r="G324">
        <v>6</v>
      </c>
      <c r="H324">
        <v>67.17</v>
      </c>
      <c r="I324">
        <v>0.46</v>
      </c>
      <c r="J324">
        <v>0.08</v>
      </c>
      <c r="K324">
        <v>24.4</v>
      </c>
      <c r="L324">
        <v>10.7</v>
      </c>
      <c r="M324">
        <v>5.78</v>
      </c>
      <c r="N324">
        <v>8.09</v>
      </c>
      <c r="O324" t="s">
        <v>24</v>
      </c>
      <c r="P324" t="s">
        <v>480</v>
      </c>
      <c r="Q324" t="s">
        <v>64</v>
      </c>
      <c r="R324" t="s">
        <v>27</v>
      </c>
      <c r="S324" t="s">
        <v>57</v>
      </c>
      <c r="T324" s="1">
        <v>40193</v>
      </c>
    </row>
    <row r="325" spans="1:20" x14ac:dyDescent="0.25">
      <c r="A325">
        <v>2240</v>
      </c>
      <c r="B325">
        <v>40973</v>
      </c>
      <c r="C325" t="s">
        <v>29</v>
      </c>
      <c r="D325" t="s">
        <v>42</v>
      </c>
      <c r="E325" t="s">
        <v>43</v>
      </c>
      <c r="F325" t="s">
        <v>528</v>
      </c>
      <c r="G325">
        <v>17</v>
      </c>
      <c r="H325">
        <v>303.61</v>
      </c>
      <c r="I325">
        <v>0.4</v>
      </c>
      <c r="J325">
        <v>0.01</v>
      </c>
      <c r="K325">
        <v>117.57</v>
      </c>
      <c r="L325">
        <v>17.73</v>
      </c>
      <c r="M325">
        <v>10.64</v>
      </c>
      <c r="N325">
        <v>5.16</v>
      </c>
      <c r="O325" t="s">
        <v>24</v>
      </c>
      <c r="P325" t="s">
        <v>529</v>
      </c>
      <c r="Q325" t="s">
        <v>41</v>
      </c>
      <c r="R325" t="s">
        <v>67</v>
      </c>
      <c r="S325" t="s">
        <v>57</v>
      </c>
      <c r="T325" s="1">
        <v>40974</v>
      </c>
    </row>
    <row r="326" spans="1:20" x14ac:dyDescent="0.25">
      <c r="A326">
        <v>2240</v>
      </c>
      <c r="B326">
        <v>40973</v>
      </c>
      <c r="C326" t="s">
        <v>29</v>
      </c>
      <c r="D326" t="s">
        <v>21</v>
      </c>
      <c r="E326" t="s">
        <v>52</v>
      </c>
      <c r="F326" t="s">
        <v>530</v>
      </c>
      <c r="G326">
        <v>5</v>
      </c>
      <c r="H326">
        <v>260.60000000000002</v>
      </c>
      <c r="I326">
        <v>0.48</v>
      </c>
      <c r="J326">
        <v>0.06</v>
      </c>
      <c r="K326">
        <v>113.68</v>
      </c>
      <c r="L326">
        <v>54.13</v>
      </c>
      <c r="M326">
        <v>28.15</v>
      </c>
      <c r="N326">
        <v>6.17</v>
      </c>
      <c r="O326" t="s">
        <v>24</v>
      </c>
      <c r="P326" t="s">
        <v>529</v>
      </c>
      <c r="Q326" t="s">
        <v>41</v>
      </c>
      <c r="R326" t="s">
        <v>67</v>
      </c>
      <c r="S326" t="s">
        <v>35</v>
      </c>
      <c r="T326" s="1">
        <v>40974</v>
      </c>
    </row>
    <row r="327" spans="1:20" x14ac:dyDescent="0.25">
      <c r="A327">
        <v>2241</v>
      </c>
      <c r="B327">
        <v>40308</v>
      </c>
      <c r="C327" t="s">
        <v>58</v>
      </c>
      <c r="D327" t="s">
        <v>21</v>
      </c>
      <c r="E327" t="s">
        <v>120</v>
      </c>
      <c r="F327" t="s">
        <v>531</v>
      </c>
      <c r="G327">
        <v>38</v>
      </c>
      <c r="H327">
        <v>1471.02</v>
      </c>
      <c r="I327">
        <v>0.38</v>
      </c>
      <c r="J327">
        <v>0.04</v>
      </c>
      <c r="K327">
        <v>519.92999999999995</v>
      </c>
      <c r="L327">
        <v>40.24</v>
      </c>
      <c r="M327">
        <v>24.95</v>
      </c>
      <c r="N327">
        <v>2.99</v>
      </c>
      <c r="O327" t="s">
        <v>24</v>
      </c>
      <c r="P327" t="s">
        <v>529</v>
      </c>
      <c r="Q327" t="s">
        <v>41</v>
      </c>
      <c r="R327" t="s">
        <v>67</v>
      </c>
      <c r="S327" t="s">
        <v>57</v>
      </c>
      <c r="T327" s="1">
        <v>40310</v>
      </c>
    </row>
    <row r="328" spans="1:20" x14ac:dyDescent="0.25">
      <c r="A328">
        <v>2244</v>
      </c>
      <c r="B328">
        <v>40186</v>
      </c>
      <c r="C328" t="s">
        <v>58</v>
      </c>
      <c r="D328" t="s">
        <v>21</v>
      </c>
      <c r="E328" t="s">
        <v>120</v>
      </c>
      <c r="F328" t="s">
        <v>532</v>
      </c>
      <c r="G328">
        <v>19</v>
      </c>
      <c r="H328">
        <v>156.88</v>
      </c>
      <c r="I328">
        <v>0.54</v>
      </c>
      <c r="J328">
        <v>0.01</v>
      </c>
      <c r="K328">
        <v>83.19</v>
      </c>
      <c r="L328">
        <v>8.26</v>
      </c>
      <c r="M328">
        <v>3.8</v>
      </c>
      <c r="N328">
        <v>1.49</v>
      </c>
      <c r="O328" t="s">
        <v>71</v>
      </c>
      <c r="P328" t="s">
        <v>533</v>
      </c>
      <c r="Q328" t="s">
        <v>95</v>
      </c>
      <c r="R328" t="s">
        <v>67</v>
      </c>
      <c r="S328" t="s">
        <v>57</v>
      </c>
      <c r="T328" s="1">
        <v>40188</v>
      </c>
    </row>
    <row r="329" spans="1:20" x14ac:dyDescent="0.25">
      <c r="A329">
        <v>2247</v>
      </c>
      <c r="B329">
        <v>41122</v>
      </c>
      <c r="C329" t="s">
        <v>29</v>
      </c>
      <c r="D329" t="s">
        <v>37</v>
      </c>
      <c r="E329" t="s">
        <v>87</v>
      </c>
      <c r="F329" t="s">
        <v>534</v>
      </c>
      <c r="G329">
        <v>6</v>
      </c>
      <c r="H329">
        <v>39512.870000000003</v>
      </c>
      <c r="I329">
        <v>0.5</v>
      </c>
      <c r="J329">
        <v>0.06</v>
      </c>
      <c r="K329">
        <v>18491.3</v>
      </c>
      <c r="L329">
        <v>7004.28</v>
      </c>
      <c r="M329">
        <v>3502.14</v>
      </c>
      <c r="N329">
        <v>8.73</v>
      </c>
      <c r="O329" t="s">
        <v>48</v>
      </c>
      <c r="P329" t="s">
        <v>535</v>
      </c>
      <c r="Q329" t="s">
        <v>33</v>
      </c>
      <c r="R329" t="s">
        <v>27</v>
      </c>
      <c r="S329" t="s">
        <v>49</v>
      </c>
      <c r="T329" s="1">
        <v>41124</v>
      </c>
    </row>
    <row r="330" spans="1:20" x14ac:dyDescent="0.25">
      <c r="A330">
        <v>2272</v>
      </c>
      <c r="B330">
        <v>40280</v>
      </c>
      <c r="C330" t="s">
        <v>36</v>
      </c>
      <c r="D330" t="s">
        <v>42</v>
      </c>
      <c r="E330" t="s">
        <v>46</v>
      </c>
      <c r="F330" t="s">
        <v>536</v>
      </c>
      <c r="G330">
        <v>39</v>
      </c>
      <c r="H330">
        <v>13434.81</v>
      </c>
      <c r="I330">
        <v>0.43</v>
      </c>
      <c r="J330">
        <v>0.08</v>
      </c>
      <c r="K330">
        <v>5091.21</v>
      </c>
      <c r="L330">
        <v>372.98</v>
      </c>
      <c r="M330">
        <v>212.6</v>
      </c>
      <c r="N330">
        <v>52.2</v>
      </c>
      <c r="O330" t="s">
        <v>48</v>
      </c>
      <c r="P330" t="s">
        <v>537</v>
      </c>
      <c r="Q330" t="s">
        <v>64</v>
      </c>
      <c r="R330" t="s">
        <v>67</v>
      </c>
      <c r="S330" t="s">
        <v>49</v>
      </c>
      <c r="T330" s="1">
        <v>40280</v>
      </c>
    </row>
    <row r="331" spans="1:20" x14ac:dyDescent="0.25">
      <c r="A331">
        <v>2275</v>
      </c>
      <c r="B331">
        <v>41203</v>
      </c>
      <c r="C331" t="s">
        <v>29</v>
      </c>
      <c r="D331" t="s">
        <v>21</v>
      </c>
      <c r="E331" t="s">
        <v>52</v>
      </c>
      <c r="F331" t="s">
        <v>538</v>
      </c>
      <c r="G331">
        <v>49</v>
      </c>
      <c r="H331">
        <v>518.30999999999995</v>
      </c>
      <c r="I331">
        <v>0.47</v>
      </c>
      <c r="J331">
        <v>0.08</v>
      </c>
      <c r="K331">
        <v>219.22</v>
      </c>
      <c r="L331">
        <v>11.47</v>
      </c>
      <c r="M331">
        <v>6.08</v>
      </c>
      <c r="N331">
        <v>1.17</v>
      </c>
      <c r="O331" t="s">
        <v>24</v>
      </c>
      <c r="P331" t="s">
        <v>539</v>
      </c>
      <c r="Q331" t="s">
        <v>26</v>
      </c>
      <c r="R331" t="s">
        <v>27</v>
      </c>
      <c r="S331" t="s">
        <v>55</v>
      </c>
      <c r="T331" s="1">
        <v>41204</v>
      </c>
    </row>
    <row r="332" spans="1:20" x14ac:dyDescent="0.25">
      <c r="A332">
        <v>2277</v>
      </c>
      <c r="B332">
        <v>40544</v>
      </c>
      <c r="C332" t="s">
        <v>29</v>
      </c>
      <c r="D332" t="s">
        <v>37</v>
      </c>
      <c r="E332" t="s">
        <v>38</v>
      </c>
      <c r="F332" t="s">
        <v>540</v>
      </c>
      <c r="G332">
        <v>10</v>
      </c>
      <c r="H332">
        <v>135.94</v>
      </c>
      <c r="I332">
        <v>0.55000000000000004</v>
      </c>
      <c r="J332">
        <v>0.01</v>
      </c>
      <c r="K332">
        <v>71.760000000000005</v>
      </c>
      <c r="L332">
        <v>13.29</v>
      </c>
      <c r="M332">
        <v>5.98</v>
      </c>
      <c r="N332">
        <v>4.38</v>
      </c>
      <c r="O332" t="s">
        <v>24</v>
      </c>
      <c r="P332" t="s">
        <v>409</v>
      </c>
      <c r="Q332" t="s">
        <v>26</v>
      </c>
      <c r="R332" t="s">
        <v>61</v>
      </c>
      <c r="S332" t="s">
        <v>35</v>
      </c>
      <c r="T332" s="1">
        <v>40545</v>
      </c>
    </row>
    <row r="333" spans="1:20" x14ac:dyDescent="0.25">
      <c r="A333">
        <v>2277</v>
      </c>
      <c r="B333">
        <v>40544</v>
      </c>
      <c r="C333" t="s">
        <v>29</v>
      </c>
      <c r="D333" t="s">
        <v>21</v>
      </c>
      <c r="E333" t="s">
        <v>84</v>
      </c>
      <c r="F333" t="s">
        <v>541</v>
      </c>
      <c r="G333">
        <v>21</v>
      </c>
      <c r="H333">
        <v>1779</v>
      </c>
      <c r="I333">
        <v>0.54</v>
      </c>
      <c r="J333">
        <v>0.06</v>
      </c>
      <c r="K333">
        <v>898.22</v>
      </c>
      <c r="L333">
        <v>89.11</v>
      </c>
      <c r="M333">
        <v>40.99</v>
      </c>
      <c r="N333">
        <v>19.989999999999998</v>
      </c>
      <c r="O333" t="s">
        <v>24</v>
      </c>
      <c r="P333" t="s">
        <v>409</v>
      </c>
      <c r="Q333" t="s">
        <v>26</v>
      </c>
      <c r="R333" t="s">
        <v>61</v>
      </c>
      <c r="S333" t="s">
        <v>57</v>
      </c>
      <c r="T333" s="1">
        <v>40546</v>
      </c>
    </row>
    <row r="334" spans="1:20" x14ac:dyDescent="0.25">
      <c r="A334">
        <v>2279</v>
      </c>
      <c r="B334">
        <v>40231</v>
      </c>
      <c r="C334" t="s">
        <v>79</v>
      </c>
      <c r="D334" t="s">
        <v>42</v>
      </c>
      <c r="E334" t="s">
        <v>192</v>
      </c>
      <c r="F334" t="s">
        <v>542</v>
      </c>
      <c r="G334">
        <v>49</v>
      </c>
      <c r="H334">
        <v>7220.35</v>
      </c>
      <c r="I334">
        <v>0.38</v>
      </c>
      <c r="J334">
        <v>0</v>
      </c>
      <c r="K334">
        <v>2732.33</v>
      </c>
      <c r="L334">
        <v>146.74</v>
      </c>
      <c r="M334">
        <v>90.98</v>
      </c>
      <c r="N334">
        <v>30</v>
      </c>
      <c r="O334" t="s">
        <v>48</v>
      </c>
      <c r="P334" t="s">
        <v>543</v>
      </c>
      <c r="Q334" t="s">
        <v>33</v>
      </c>
      <c r="R334" t="s">
        <v>34</v>
      </c>
      <c r="S334" t="s">
        <v>132</v>
      </c>
      <c r="T334" s="1">
        <v>40232</v>
      </c>
    </row>
    <row r="335" spans="1:20" x14ac:dyDescent="0.25">
      <c r="A335">
        <v>2279</v>
      </c>
      <c r="B335">
        <v>40231</v>
      </c>
      <c r="C335" t="s">
        <v>79</v>
      </c>
      <c r="D335" t="s">
        <v>21</v>
      </c>
      <c r="E335" t="s">
        <v>22</v>
      </c>
      <c r="F335" t="s">
        <v>544</v>
      </c>
      <c r="G335">
        <v>39</v>
      </c>
      <c r="H335">
        <v>1213.8699999999999</v>
      </c>
      <c r="I335">
        <v>0.35</v>
      </c>
      <c r="J335">
        <v>0.04</v>
      </c>
      <c r="K335">
        <v>390.23</v>
      </c>
      <c r="L335">
        <v>32.28</v>
      </c>
      <c r="M335">
        <v>20.98</v>
      </c>
      <c r="N335">
        <v>5.42</v>
      </c>
      <c r="O335" t="s">
        <v>24</v>
      </c>
      <c r="P335" t="s">
        <v>543</v>
      </c>
      <c r="Q335" t="s">
        <v>33</v>
      </c>
      <c r="R335" t="s">
        <v>34</v>
      </c>
      <c r="S335" t="s">
        <v>57</v>
      </c>
      <c r="T335" s="1">
        <v>40233</v>
      </c>
    </row>
    <row r="336" spans="1:20" x14ac:dyDescent="0.25">
      <c r="A336">
        <v>2305</v>
      </c>
      <c r="B336">
        <v>40203</v>
      </c>
      <c r="C336" t="s">
        <v>36</v>
      </c>
      <c r="D336" t="s">
        <v>21</v>
      </c>
      <c r="E336" t="s">
        <v>22</v>
      </c>
      <c r="F336" t="s">
        <v>545</v>
      </c>
      <c r="G336">
        <v>11</v>
      </c>
      <c r="H336">
        <v>2492.4299999999998</v>
      </c>
      <c r="I336">
        <v>0.47</v>
      </c>
      <c r="J336">
        <v>0.01</v>
      </c>
      <c r="K336">
        <v>1148.81</v>
      </c>
      <c r="L336">
        <v>227.04</v>
      </c>
      <c r="M336">
        <v>120.33</v>
      </c>
      <c r="N336">
        <v>19.989999999999998</v>
      </c>
      <c r="O336" t="s">
        <v>24</v>
      </c>
      <c r="P336" t="s">
        <v>546</v>
      </c>
      <c r="Q336" t="s">
        <v>75</v>
      </c>
      <c r="R336" t="s">
        <v>61</v>
      </c>
      <c r="S336" t="s">
        <v>57</v>
      </c>
      <c r="T336" s="1">
        <v>40203</v>
      </c>
    </row>
    <row r="337" spans="1:20" x14ac:dyDescent="0.25">
      <c r="A337">
        <v>2305</v>
      </c>
      <c r="B337">
        <v>40203</v>
      </c>
      <c r="C337" t="s">
        <v>36</v>
      </c>
      <c r="D337" t="s">
        <v>42</v>
      </c>
      <c r="E337" t="s">
        <v>92</v>
      </c>
      <c r="F337" t="s">
        <v>547</v>
      </c>
      <c r="G337">
        <v>33</v>
      </c>
      <c r="H337">
        <v>5824.89</v>
      </c>
      <c r="I337">
        <v>0.48</v>
      </c>
      <c r="J337">
        <v>0.1</v>
      </c>
      <c r="K337">
        <v>2435.17</v>
      </c>
      <c r="L337">
        <v>194.19</v>
      </c>
      <c r="M337">
        <v>100.98</v>
      </c>
      <c r="N337">
        <v>57.38</v>
      </c>
      <c r="O337" t="s">
        <v>48</v>
      </c>
      <c r="P337" t="s">
        <v>546</v>
      </c>
      <c r="Q337" t="s">
        <v>33</v>
      </c>
      <c r="R337" t="s">
        <v>61</v>
      </c>
      <c r="S337" t="s">
        <v>49</v>
      </c>
      <c r="T337" s="1">
        <v>40205</v>
      </c>
    </row>
    <row r="338" spans="1:20" x14ac:dyDescent="0.25">
      <c r="A338">
        <v>2305</v>
      </c>
      <c r="B338">
        <v>40203</v>
      </c>
      <c r="C338" t="s">
        <v>36</v>
      </c>
      <c r="D338" t="s">
        <v>21</v>
      </c>
      <c r="E338" t="s">
        <v>84</v>
      </c>
      <c r="F338" t="s">
        <v>548</v>
      </c>
      <c r="G338">
        <v>1</v>
      </c>
      <c r="H338">
        <v>17.68</v>
      </c>
      <c r="I338">
        <v>0.45</v>
      </c>
      <c r="J338">
        <v>0.01</v>
      </c>
      <c r="K338">
        <v>5.34</v>
      </c>
      <c r="L338">
        <v>12.15</v>
      </c>
      <c r="M338">
        <v>6.68</v>
      </c>
      <c r="N338">
        <v>5.66</v>
      </c>
      <c r="O338" t="s">
        <v>24</v>
      </c>
      <c r="P338" t="s">
        <v>546</v>
      </c>
      <c r="Q338" t="s">
        <v>33</v>
      </c>
      <c r="R338" t="s">
        <v>61</v>
      </c>
      <c r="S338" t="s">
        <v>57</v>
      </c>
      <c r="T338" s="1">
        <v>40204</v>
      </c>
    </row>
    <row r="339" spans="1:20" x14ac:dyDescent="0.25">
      <c r="A339">
        <v>2306</v>
      </c>
      <c r="B339">
        <v>40749</v>
      </c>
      <c r="C339" t="s">
        <v>36</v>
      </c>
      <c r="D339" t="s">
        <v>21</v>
      </c>
      <c r="E339" t="s">
        <v>120</v>
      </c>
      <c r="F339" t="s">
        <v>549</v>
      </c>
      <c r="G339">
        <v>15</v>
      </c>
      <c r="H339">
        <v>189.32</v>
      </c>
      <c r="I339">
        <v>0.42</v>
      </c>
      <c r="J339">
        <v>0.05</v>
      </c>
      <c r="K339">
        <v>71.290000000000006</v>
      </c>
      <c r="L339">
        <v>12.84</v>
      </c>
      <c r="M339">
        <v>7.45</v>
      </c>
      <c r="N339">
        <v>6.28</v>
      </c>
      <c r="O339" t="s">
        <v>24</v>
      </c>
      <c r="P339" t="s">
        <v>550</v>
      </c>
      <c r="Q339" t="s">
        <v>41</v>
      </c>
      <c r="R339" t="s">
        <v>34</v>
      </c>
      <c r="S339" t="s">
        <v>57</v>
      </c>
      <c r="T339" s="1">
        <v>40751</v>
      </c>
    </row>
    <row r="340" spans="1:20" x14ac:dyDescent="0.25">
      <c r="A340">
        <v>2307</v>
      </c>
      <c r="B340">
        <v>40357</v>
      </c>
      <c r="C340" t="s">
        <v>20</v>
      </c>
      <c r="D340" t="s">
        <v>21</v>
      </c>
      <c r="E340" t="s">
        <v>120</v>
      </c>
      <c r="F340" t="s">
        <v>299</v>
      </c>
      <c r="G340">
        <v>32</v>
      </c>
      <c r="H340">
        <v>339.18</v>
      </c>
      <c r="I340">
        <v>0.49</v>
      </c>
      <c r="J340">
        <v>0.1</v>
      </c>
      <c r="K340">
        <v>146.33000000000001</v>
      </c>
      <c r="L340">
        <v>11.73</v>
      </c>
      <c r="M340">
        <v>5.98</v>
      </c>
      <c r="N340">
        <v>1.49</v>
      </c>
      <c r="O340" t="s">
        <v>24</v>
      </c>
      <c r="P340" t="s">
        <v>551</v>
      </c>
      <c r="Q340" t="s">
        <v>75</v>
      </c>
      <c r="R340" t="s">
        <v>34</v>
      </c>
      <c r="S340" t="s">
        <v>57</v>
      </c>
      <c r="T340" s="1">
        <v>40357</v>
      </c>
    </row>
    <row r="341" spans="1:20" x14ac:dyDescent="0.25">
      <c r="A341">
        <v>2309</v>
      </c>
      <c r="B341">
        <v>40789</v>
      </c>
      <c r="C341" t="s">
        <v>20</v>
      </c>
      <c r="D341" t="s">
        <v>21</v>
      </c>
      <c r="E341" t="s">
        <v>120</v>
      </c>
      <c r="F341" t="s">
        <v>532</v>
      </c>
      <c r="G341">
        <v>7</v>
      </c>
      <c r="H341">
        <v>48.29</v>
      </c>
      <c r="I341">
        <v>0.46</v>
      </c>
      <c r="J341">
        <v>0.05</v>
      </c>
      <c r="K341">
        <v>20.2</v>
      </c>
      <c r="L341">
        <v>7.04</v>
      </c>
      <c r="M341">
        <v>3.8</v>
      </c>
      <c r="N341">
        <v>1.49</v>
      </c>
      <c r="O341" t="s">
        <v>24</v>
      </c>
      <c r="P341" t="s">
        <v>552</v>
      </c>
      <c r="Q341" t="s">
        <v>83</v>
      </c>
      <c r="R341" t="s">
        <v>67</v>
      </c>
      <c r="S341" t="s">
        <v>57</v>
      </c>
      <c r="T341" s="1">
        <v>40791</v>
      </c>
    </row>
    <row r="342" spans="1:20" x14ac:dyDescent="0.25">
      <c r="A342">
        <v>2311</v>
      </c>
      <c r="B342">
        <v>40664</v>
      </c>
      <c r="C342" t="s">
        <v>36</v>
      </c>
      <c r="D342" t="s">
        <v>42</v>
      </c>
      <c r="E342" t="s">
        <v>43</v>
      </c>
      <c r="F342" t="s">
        <v>553</v>
      </c>
      <c r="G342">
        <v>31</v>
      </c>
      <c r="H342">
        <v>2432.2800000000002</v>
      </c>
      <c r="I342">
        <v>0.48</v>
      </c>
      <c r="J342">
        <v>0.01</v>
      </c>
      <c r="K342">
        <v>1145.71</v>
      </c>
      <c r="L342">
        <v>78.63</v>
      </c>
      <c r="M342">
        <v>40.89</v>
      </c>
      <c r="N342">
        <v>18.98</v>
      </c>
      <c r="O342" t="s">
        <v>24</v>
      </c>
      <c r="P342" t="s">
        <v>554</v>
      </c>
      <c r="Q342" t="s">
        <v>33</v>
      </c>
      <c r="R342" t="s">
        <v>61</v>
      </c>
      <c r="S342" t="s">
        <v>57</v>
      </c>
      <c r="T342" s="1">
        <v>40665</v>
      </c>
    </row>
    <row r="343" spans="1:20" x14ac:dyDescent="0.25">
      <c r="A343">
        <v>2339</v>
      </c>
      <c r="B343">
        <v>40526</v>
      </c>
      <c r="C343" t="s">
        <v>20</v>
      </c>
      <c r="D343" t="s">
        <v>21</v>
      </c>
      <c r="E343" t="s">
        <v>22</v>
      </c>
      <c r="F343" t="s">
        <v>555</v>
      </c>
      <c r="G343">
        <v>12</v>
      </c>
      <c r="H343">
        <v>2766.57</v>
      </c>
      <c r="I343">
        <v>0.44</v>
      </c>
      <c r="J343">
        <v>0.09</v>
      </c>
      <c r="K343">
        <v>1056.3800000000001</v>
      </c>
      <c r="L343">
        <v>251.52</v>
      </c>
      <c r="M343">
        <v>140.85</v>
      </c>
      <c r="N343">
        <v>19.989999999999998</v>
      </c>
      <c r="O343" t="s">
        <v>24</v>
      </c>
      <c r="P343" t="s">
        <v>556</v>
      </c>
      <c r="Q343" t="s">
        <v>95</v>
      </c>
      <c r="R343" t="s">
        <v>27</v>
      </c>
      <c r="S343" t="s">
        <v>57</v>
      </c>
      <c r="T343" s="1">
        <v>40528</v>
      </c>
    </row>
    <row r="344" spans="1:20" x14ac:dyDescent="0.25">
      <c r="A344">
        <v>2341</v>
      </c>
      <c r="B344">
        <v>40327</v>
      </c>
      <c r="C344" t="s">
        <v>20</v>
      </c>
      <c r="D344" t="s">
        <v>21</v>
      </c>
      <c r="E344" t="s">
        <v>84</v>
      </c>
      <c r="F344" t="s">
        <v>557</v>
      </c>
      <c r="G344">
        <v>29</v>
      </c>
      <c r="H344">
        <v>263.49</v>
      </c>
      <c r="I344">
        <v>0.41</v>
      </c>
      <c r="J344">
        <v>0.09</v>
      </c>
      <c r="K344">
        <v>90.91</v>
      </c>
      <c r="L344">
        <v>9.8000000000000007</v>
      </c>
      <c r="M344">
        <v>5.78</v>
      </c>
      <c r="N344">
        <v>4.96</v>
      </c>
      <c r="O344" t="s">
        <v>24</v>
      </c>
      <c r="P344" t="s">
        <v>558</v>
      </c>
      <c r="Q344" t="s">
        <v>83</v>
      </c>
      <c r="R344" t="s">
        <v>27</v>
      </c>
      <c r="S344" t="s">
        <v>57</v>
      </c>
      <c r="T344" s="1">
        <v>40334</v>
      </c>
    </row>
    <row r="345" spans="1:20" x14ac:dyDescent="0.25">
      <c r="A345">
        <v>2368</v>
      </c>
      <c r="B345">
        <v>40409</v>
      </c>
      <c r="C345" t="s">
        <v>58</v>
      </c>
      <c r="D345" t="s">
        <v>21</v>
      </c>
      <c r="E345" t="s">
        <v>126</v>
      </c>
      <c r="F345" t="s">
        <v>559</v>
      </c>
      <c r="G345">
        <v>36</v>
      </c>
      <c r="H345">
        <v>817.43</v>
      </c>
      <c r="I345">
        <v>0.39</v>
      </c>
      <c r="J345">
        <v>0.08</v>
      </c>
      <c r="K345">
        <v>270.95</v>
      </c>
      <c r="L345">
        <v>24.28</v>
      </c>
      <c r="M345">
        <v>14.81</v>
      </c>
      <c r="N345">
        <v>13.32</v>
      </c>
      <c r="O345" t="s">
        <v>24</v>
      </c>
      <c r="P345" t="s">
        <v>560</v>
      </c>
      <c r="Q345" t="s">
        <v>64</v>
      </c>
      <c r="R345" t="s">
        <v>67</v>
      </c>
      <c r="S345" t="s">
        <v>57</v>
      </c>
      <c r="T345" s="1">
        <v>40411</v>
      </c>
    </row>
    <row r="346" spans="1:20" x14ac:dyDescent="0.25">
      <c r="A346">
        <v>2370</v>
      </c>
      <c r="B346">
        <v>39829</v>
      </c>
      <c r="C346" t="s">
        <v>58</v>
      </c>
      <c r="D346" t="s">
        <v>42</v>
      </c>
      <c r="E346" t="s">
        <v>43</v>
      </c>
      <c r="F346" t="s">
        <v>328</v>
      </c>
      <c r="G346">
        <v>6</v>
      </c>
      <c r="H346">
        <v>1120.03</v>
      </c>
      <c r="I346">
        <v>0.41</v>
      </c>
      <c r="J346">
        <v>0.02</v>
      </c>
      <c r="K346">
        <v>440.16</v>
      </c>
      <c r="L346">
        <v>188.1</v>
      </c>
      <c r="M346">
        <v>110.98</v>
      </c>
      <c r="N346">
        <v>13.99</v>
      </c>
      <c r="O346" t="s">
        <v>24</v>
      </c>
      <c r="P346" t="s">
        <v>277</v>
      </c>
      <c r="Q346" t="s">
        <v>75</v>
      </c>
      <c r="R346" t="s">
        <v>67</v>
      </c>
      <c r="S346" t="s">
        <v>45</v>
      </c>
      <c r="T346" s="1">
        <v>39831</v>
      </c>
    </row>
    <row r="347" spans="1:20" x14ac:dyDescent="0.25">
      <c r="A347">
        <v>2370</v>
      </c>
      <c r="B347">
        <v>39829</v>
      </c>
      <c r="C347" t="s">
        <v>58</v>
      </c>
      <c r="D347" t="s">
        <v>21</v>
      </c>
      <c r="E347" t="s">
        <v>84</v>
      </c>
      <c r="F347" t="s">
        <v>561</v>
      </c>
      <c r="G347">
        <v>30</v>
      </c>
      <c r="H347">
        <v>451.73</v>
      </c>
      <c r="I347">
        <v>0.47</v>
      </c>
      <c r="J347">
        <v>0.01</v>
      </c>
      <c r="K347">
        <v>208.56</v>
      </c>
      <c r="L347">
        <v>15.11</v>
      </c>
      <c r="M347">
        <v>8.01</v>
      </c>
      <c r="N347">
        <v>2.87</v>
      </c>
      <c r="O347" t="s">
        <v>24</v>
      </c>
      <c r="P347" t="s">
        <v>277</v>
      </c>
      <c r="Q347" t="s">
        <v>75</v>
      </c>
      <c r="R347" t="s">
        <v>67</v>
      </c>
      <c r="S347" t="s">
        <v>55</v>
      </c>
      <c r="T347" s="1">
        <v>39831</v>
      </c>
    </row>
    <row r="348" spans="1:20" x14ac:dyDescent="0.25">
      <c r="A348">
        <v>2373</v>
      </c>
      <c r="B348">
        <v>39883</v>
      </c>
      <c r="C348" t="s">
        <v>29</v>
      </c>
      <c r="D348" t="s">
        <v>21</v>
      </c>
      <c r="E348" t="s">
        <v>120</v>
      </c>
      <c r="F348" t="s">
        <v>344</v>
      </c>
      <c r="G348">
        <v>36</v>
      </c>
      <c r="H348">
        <v>525.88</v>
      </c>
      <c r="I348">
        <v>0.44</v>
      </c>
      <c r="J348">
        <v>0.06</v>
      </c>
      <c r="K348">
        <v>210.09</v>
      </c>
      <c r="L348">
        <v>15.36</v>
      </c>
      <c r="M348">
        <v>8.6</v>
      </c>
      <c r="N348">
        <v>6.19</v>
      </c>
      <c r="O348" t="s">
        <v>24</v>
      </c>
      <c r="P348" t="s">
        <v>343</v>
      </c>
      <c r="Q348" t="s">
        <v>64</v>
      </c>
      <c r="R348" t="s">
        <v>34</v>
      </c>
      <c r="S348" t="s">
        <v>57</v>
      </c>
      <c r="T348" s="1">
        <v>39884</v>
      </c>
    </row>
    <row r="349" spans="1:20" x14ac:dyDescent="0.25">
      <c r="A349">
        <v>2374</v>
      </c>
      <c r="B349">
        <v>40479</v>
      </c>
      <c r="C349" t="s">
        <v>29</v>
      </c>
      <c r="D349" t="s">
        <v>21</v>
      </c>
      <c r="E349" t="s">
        <v>120</v>
      </c>
      <c r="F349" t="s">
        <v>562</v>
      </c>
      <c r="G349">
        <v>21</v>
      </c>
      <c r="H349">
        <v>109.03</v>
      </c>
      <c r="I349">
        <v>0.43</v>
      </c>
      <c r="J349">
        <v>0.01</v>
      </c>
      <c r="K349">
        <v>43.95</v>
      </c>
      <c r="L349">
        <v>4.9800000000000004</v>
      </c>
      <c r="M349">
        <v>2.84</v>
      </c>
      <c r="N349">
        <v>5.44</v>
      </c>
      <c r="O349" t="s">
        <v>71</v>
      </c>
      <c r="P349" t="s">
        <v>563</v>
      </c>
      <c r="Q349" t="s">
        <v>75</v>
      </c>
      <c r="R349" t="s">
        <v>67</v>
      </c>
      <c r="S349" t="s">
        <v>57</v>
      </c>
      <c r="T349" s="1">
        <v>40481</v>
      </c>
    </row>
    <row r="350" spans="1:20" x14ac:dyDescent="0.25">
      <c r="A350">
        <v>2433</v>
      </c>
      <c r="B350">
        <v>40046</v>
      </c>
      <c r="C350" t="s">
        <v>29</v>
      </c>
      <c r="D350" t="s">
        <v>37</v>
      </c>
      <c r="E350" t="s">
        <v>87</v>
      </c>
      <c r="F350" t="s">
        <v>564</v>
      </c>
      <c r="G350">
        <v>14</v>
      </c>
      <c r="H350">
        <v>44206.32</v>
      </c>
      <c r="I350">
        <v>0.4</v>
      </c>
      <c r="J350">
        <v>7.0000000000000007E-2</v>
      </c>
      <c r="K350">
        <v>15680.9</v>
      </c>
      <c r="L350">
        <v>3394.13</v>
      </c>
      <c r="M350">
        <v>2036.48</v>
      </c>
      <c r="N350">
        <v>14.7</v>
      </c>
      <c r="O350" t="s">
        <v>48</v>
      </c>
      <c r="P350" t="s">
        <v>165</v>
      </c>
      <c r="Q350" t="s">
        <v>33</v>
      </c>
      <c r="R350" t="s">
        <v>34</v>
      </c>
      <c r="S350" t="s">
        <v>132</v>
      </c>
      <c r="T350" s="1">
        <v>40046</v>
      </c>
    </row>
    <row r="351" spans="1:20" x14ac:dyDescent="0.25">
      <c r="A351">
        <v>2436</v>
      </c>
      <c r="B351">
        <v>40796</v>
      </c>
      <c r="C351" t="s">
        <v>29</v>
      </c>
      <c r="D351" t="s">
        <v>21</v>
      </c>
      <c r="E351" t="s">
        <v>84</v>
      </c>
      <c r="F351" t="s">
        <v>565</v>
      </c>
      <c r="G351">
        <v>14</v>
      </c>
      <c r="H351">
        <v>527.17999999999995</v>
      </c>
      <c r="I351">
        <v>0.43</v>
      </c>
      <c r="J351">
        <v>7.0000000000000007E-2</v>
      </c>
      <c r="K351">
        <v>201.95</v>
      </c>
      <c r="L351">
        <v>40.07</v>
      </c>
      <c r="M351">
        <v>22.84</v>
      </c>
      <c r="N351">
        <v>5.47</v>
      </c>
      <c r="O351" t="s">
        <v>71</v>
      </c>
      <c r="P351" t="s">
        <v>566</v>
      </c>
      <c r="Q351" t="s">
        <v>83</v>
      </c>
      <c r="R351" t="s">
        <v>34</v>
      </c>
      <c r="S351" t="s">
        <v>57</v>
      </c>
      <c r="T351" s="1">
        <v>40799</v>
      </c>
    </row>
    <row r="352" spans="1:20" x14ac:dyDescent="0.25">
      <c r="A352">
        <v>2438</v>
      </c>
      <c r="B352">
        <v>40373</v>
      </c>
      <c r="C352" t="s">
        <v>36</v>
      </c>
      <c r="D352" t="s">
        <v>21</v>
      </c>
      <c r="E352" t="s">
        <v>120</v>
      </c>
      <c r="F352" t="s">
        <v>567</v>
      </c>
      <c r="G352">
        <v>20</v>
      </c>
      <c r="H352">
        <v>452.73</v>
      </c>
      <c r="I352">
        <v>0.39</v>
      </c>
      <c r="J352">
        <v>0.06</v>
      </c>
      <c r="K352">
        <v>156.66999999999999</v>
      </c>
      <c r="L352">
        <v>23.74</v>
      </c>
      <c r="M352">
        <v>14.48</v>
      </c>
      <c r="N352">
        <v>6.46</v>
      </c>
      <c r="O352" t="s">
        <v>24</v>
      </c>
      <c r="P352" t="s">
        <v>568</v>
      </c>
      <c r="Q352" t="s">
        <v>33</v>
      </c>
      <c r="R352" t="s">
        <v>34</v>
      </c>
      <c r="S352" t="s">
        <v>57</v>
      </c>
      <c r="T352" s="1">
        <v>40376</v>
      </c>
    </row>
    <row r="353" spans="1:20" x14ac:dyDescent="0.25">
      <c r="A353">
        <v>2438</v>
      </c>
      <c r="B353">
        <v>40373</v>
      </c>
      <c r="C353" t="s">
        <v>36</v>
      </c>
      <c r="D353" t="s">
        <v>37</v>
      </c>
      <c r="E353" t="s">
        <v>50</v>
      </c>
      <c r="F353" t="s">
        <v>569</v>
      </c>
      <c r="G353">
        <v>23</v>
      </c>
      <c r="H353">
        <v>1547.2</v>
      </c>
      <c r="I353">
        <v>0.47</v>
      </c>
      <c r="J353">
        <v>0.01</v>
      </c>
      <c r="K353">
        <v>718.44</v>
      </c>
      <c r="L353">
        <v>67.91</v>
      </c>
      <c r="M353">
        <v>35.99</v>
      </c>
      <c r="N353">
        <v>0.99</v>
      </c>
      <c r="O353" t="s">
        <v>24</v>
      </c>
      <c r="P353" t="s">
        <v>568</v>
      </c>
      <c r="Q353" t="s">
        <v>33</v>
      </c>
      <c r="R353" t="s">
        <v>34</v>
      </c>
      <c r="S353" t="s">
        <v>35</v>
      </c>
      <c r="T353" s="1">
        <v>40375</v>
      </c>
    </row>
    <row r="354" spans="1:20" x14ac:dyDescent="0.25">
      <c r="A354">
        <v>2465</v>
      </c>
      <c r="B354">
        <v>40717</v>
      </c>
      <c r="C354" t="s">
        <v>58</v>
      </c>
      <c r="D354" t="s">
        <v>37</v>
      </c>
      <c r="E354" t="s">
        <v>38</v>
      </c>
      <c r="F354" t="s">
        <v>163</v>
      </c>
      <c r="G354">
        <v>28</v>
      </c>
      <c r="H354">
        <v>1967.22</v>
      </c>
      <c r="I354">
        <v>0.46</v>
      </c>
      <c r="J354">
        <v>0.04</v>
      </c>
      <c r="K354">
        <v>859.79</v>
      </c>
      <c r="L354">
        <v>73.11</v>
      </c>
      <c r="M354">
        <v>39.479999999999997</v>
      </c>
      <c r="N354">
        <v>1.99</v>
      </c>
      <c r="O354" t="s">
        <v>24</v>
      </c>
      <c r="P354" t="s">
        <v>543</v>
      </c>
      <c r="Q354" t="s">
        <v>33</v>
      </c>
      <c r="R354" t="s">
        <v>67</v>
      </c>
      <c r="S354" t="s">
        <v>35</v>
      </c>
      <c r="T354" s="1">
        <v>40719</v>
      </c>
    </row>
    <row r="355" spans="1:20" x14ac:dyDescent="0.25">
      <c r="A355">
        <v>2466</v>
      </c>
      <c r="B355">
        <v>39877</v>
      </c>
      <c r="C355" t="s">
        <v>58</v>
      </c>
      <c r="D355" t="s">
        <v>42</v>
      </c>
      <c r="E355" t="s">
        <v>43</v>
      </c>
      <c r="F355" t="s">
        <v>44</v>
      </c>
      <c r="G355">
        <v>25</v>
      </c>
      <c r="H355">
        <v>4124.8999999999996</v>
      </c>
      <c r="I355">
        <v>0.38</v>
      </c>
      <c r="J355">
        <v>0.05</v>
      </c>
      <c r="K355">
        <v>1430.84</v>
      </c>
      <c r="L355">
        <v>173.44</v>
      </c>
      <c r="M355">
        <v>107.53</v>
      </c>
      <c r="N355">
        <v>5.81</v>
      </c>
      <c r="O355" t="s">
        <v>24</v>
      </c>
      <c r="P355" t="s">
        <v>570</v>
      </c>
      <c r="Q355" t="s">
        <v>95</v>
      </c>
      <c r="R355" t="s">
        <v>61</v>
      </c>
      <c r="S355" t="s">
        <v>45</v>
      </c>
      <c r="T355" s="1">
        <v>39878</v>
      </c>
    </row>
    <row r="356" spans="1:20" x14ac:dyDescent="0.25">
      <c r="A356">
        <v>2467</v>
      </c>
      <c r="B356">
        <v>40739</v>
      </c>
      <c r="C356" t="s">
        <v>29</v>
      </c>
      <c r="D356" t="s">
        <v>37</v>
      </c>
      <c r="E356" t="s">
        <v>87</v>
      </c>
      <c r="F356" t="s">
        <v>235</v>
      </c>
      <c r="G356">
        <v>30</v>
      </c>
      <c r="H356">
        <v>8290.32</v>
      </c>
      <c r="I356">
        <v>0.52</v>
      </c>
      <c r="J356">
        <v>0.09</v>
      </c>
      <c r="K356">
        <v>3908.97</v>
      </c>
      <c r="L356">
        <v>303.02</v>
      </c>
      <c r="M356">
        <v>145.44999999999999</v>
      </c>
      <c r="N356">
        <v>17.850000000000001</v>
      </c>
      <c r="O356" t="s">
        <v>48</v>
      </c>
      <c r="P356" t="s">
        <v>237</v>
      </c>
      <c r="Q356" t="s">
        <v>75</v>
      </c>
      <c r="R356" t="s">
        <v>34</v>
      </c>
      <c r="S356" t="s">
        <v>132</v>
      </c>
      <c r="T356" s="1">
        <v>40740</v>
      </c>
    </row>
    <row r="357" spans="1:20" x14ac:dyDescent="0.25">
      <c r="A357">
        <v>2497</v>
      </c>
      <c r="B357">
        <v>41147</v>
      </c>
      <c r="C357" t="s">
        <v>58</v>
      </c>
      <c r="D357" t="s">
        <v>37</v>
      </c>
      <c r="E357" t="s">
        <v>50</v>
      </c>
      <c r="F357" t="s">
        <v>571</v>
      </c>
      <c r="G357">
        <v>21</v>
      </c>
      <c r="H357">
        <v>8303.7099999999991</v>
      </c>
      <c r="I357">
        <v>0.51</v>
      </c>
      <c r="J357">
        <v>0.06</v>
      </c>
      <c r="K357">
        <v>3972.66</v>
      </c>
      <c r="L357">
        <v>420.39</v>
      </c>
      <c r="M357">
        <v>205.99</v>
      </c>
      <c r="N357">
        <v>5.26</v>
      </c>
      <c r="O357" t="s">
        <v>24</v>
      </c>
      <c r="P357" t="s">
        <v>572</v>
      </c>
      <c r="Q357" t="s">
        <v>41</v>
      </c>
      <c r="R357" t="s">
        <v>34</v>
      </c>
      <c r="S357" t="s">
        <v>57</v>
      </c>
      <c r="T357" s="1">
        <v>41149</v>
      </c>
    </row>
    <row r="358" spans="1:20" x14ac:dyDescent="0.25">
      <c r="A358">
        <v>2500</v>
      </c>
      <c r="B358">
        <v>41135</v>
      </c>
      <c r="C358" t="s">
        <v>36</v>
      </c>
      <c r="D358" t="s">
        <v>21</v>
      </c>
      <c r="E358" t="s">
        <v>120</v>
      </c>
      <c r="F358" t="s">
        <v>573</v>
      </c>
      <c r="G358">
        <v>5</v>
      </c>
      <c r="H358">
        <v>36.14</v>
      </c>
      <c r="I358">
        <v>0.46</v>
      </c>
      <c r="J358">
        <v>0.04</v>
      </c>
      <c r="K358">
        <v>13.07</v>
      </c>
      <c r="L358">
        <v>6.22</v>
      </c>
      <c r="M358">
        <v>3.36</v>
      </c>
      <c r="N358">
        <v>6.27</v>
      </c>
      <c r="O358" t="s">
        <v>24</v>
      </c>
      <c r="P358" t="s">
        <v>574</v>
      </c>
      <c r="Q358" t="s">
        <v>83</v>
      </c>
      <c r="R358" t="s">
        <v>27</v>
      </c>
      <c r="S358" t="s">
        <v>57</v>
      </c>
      <c r="T358" s="1">
        <v>41137</v>
      </c>
    </row>
    <row r="359" spans="1:20" x14ac:dyDescent="0.25">
      <c r="A359">
        <v>2503</v>
      </c>
      <c r="B359">
        <v>40348</v>
      </c>
      <c r="C359" t="s">
        <v>79</v>
      </c>
      <c r="D359" t="s">
        <v>21</v>
      </c>
      <c r="E359" t="s">
        <v>120</v>
      </c>
      <c r="F359" t="s">
        <v>498</v>
      </c>
      <c r="G359">
        <v>21</v>
      </c>
      <c r="H359">
        <v>173.6</v>
      </c>
      <c r="I359">
        <v>0.5</v>
      </c>
      <c r="J359">
        <v>0.03</v>
      </c>
      <c r="K359">
        <v>81.53</v>
      </c>
      <c r="L359">
        <v>8.26</v>
      </c>
      <c r="M359">
        <v>4.13</v>
      </c>
      <c r="N359">
        <v>5.34</v>
      </c>
      <c r="O359" t="s">
        <v>24</v>
      </c>
      <c r="P359" t="s">
        <v>105</v>
      </c>
      <c r="Q359" t="s">
        <v>33</v>
      </c>
      <c r="R359" t="s">
        <v>34</v>
      </c>
      <c r="S359" t="s">
        <v>57</v>
      </c>
      <c r="T359" s="1">
        <v>40349</v>
      </c>
    </row>
    <row r="360" spans="1:20" x14ac:dyDescent="0.25">
      <c r="A360">
        <v>2503</v>
      </c>
      <c r="B360">
        <v>40348</v>
      </c>
      <c r="C360" t="s">
        <v>79</v>
      </c>
      <c r="D360" t="s">
        <v>21</v>
      </c>
      <c r="E360" t="s">
        <v>80</v>
      </c>
      <c r="F360" t="s">
        <v>575</v>
      </c>
      <c r="G360">
        <v>46</v>
      </c>
      <c r="H360">
        <v>364.29</v>
      </c>
      <c r="I360">
        <v>0.53</v>
      </c>
      <c r="J360">
        <v>0.1</v>
      </c>
      <c r="K360">
        <v>173.81</v>
      </c>
      <c r="L360">
        <v>8.7899999999999991</v>
      </c>
      <c r="M360">
        <v>4.13</v>
      </c>
      <c r="N360">
        <v>0.5</v>
      </c>
      <c r="O360" t="s">
        <v>24</v>
      </c>
      <c r="P360" t="s">
        <v>105</v>
      </c>
      <c r="Q360" t="s">
        <v>33</v>
      </c>
      <c r="R360" t="s">
        <v>34</v>
      </c>
      <c r="S360" t="s">
        <v>57</v>
      </c>
      <c r="T360" s="1">
        <v>40349</v>
      </c>
    </row>
    <row r="361" spans="1:20" x14ac:dyDescent="0.25">
      <c r="A361">
        <v>2503</v>
      </c>
      <c r="B361">
        <v>40348</v>
      </c>
      <c r="C361" t="s">
        <v>79</v>
      </c>
      <c r="D361" t="s">
        <v>37</v>
      </c>
      <c r="E361" t="s">
        <v>50</v>
      </c>
      <c r="F361" t="s">
        <v>576</v>
      </c>
      <c r="G361">
        <v>9</v>
      </c>
      <c r="H361">
        <v>309.72000000000003</v>
      </c>
      <c r="I361">
        <v>0.43</v>
      </c>
      <c r="J361">
        <v>0.08</v>
      </c>
      <c r="K361">
        <v>116</v>
      </c>
      <c r="L361">
        <v>36.82</v>
      </c>
      <c r="M361">
        <v>20.99</v>
      </c>
      <c r="N361">
        <v>4.8099999999999996</v>
      </c>
      <c r="O361" t="s">
        <v>24</v>
      </c>
      <c r="P361" t="s">
        <v>105</v>
      </c>
      <c r="Q361" t="s">
        <v>33</v>
      </c>
      <c r="R361" t="s">
        <v>34</v>
      </c>
      <c r="S361" t="s">
        <v>45</v>
      </c>
      <c r="T361" s="1">
        <v>40350</v>
      </c>
    </row>
    <row r="362" spans="1:20" x14ac:dyDescent="0.25">
      <c r="A362">
        <v>2530</v>
      </c>
      <c r="B362">
        <v>39892</v>
      </c>
      <c r="C362" t="s">
        <v>79</v>
      </c>
      <c r="D362" t="s">
        <v>21</v>
      </c>
      <c r="E362" t="s">
        <v>80</v>
      </c>
      <c r="F362" t="s">
        <v>510</v>
      </c>
      <c r="G362">
        <v>9</v>
      </c>
      <c r="H362">
        <v>39.93</v>
      </c>
      <c r="I362">
        <v>0.44</v>
      </c>
      <c r="J362">
        <v>0.06</v>
      </c>
      <c r="K362">
        <v>15.94</v>
      </c>
      <c r="L362">
        <v>4.66</v>
      </c>
      <c r="M362">
        <v>2.61</v>
      </c>
      <c r="N362">
        <v>0.5</v>
      </c>
      <c r="O362" t="s">
        <v>24</v>
      </c>
      <c r="P362" t="s">
        <v>543</v>
      </c>
      <c r="Q362" t="s">
        <v>33</v>
      </c>
      <c r="R362" t="s">
        <v>34</v>
      </c>
      <c r="S362" t="s">
        <v>57</v>
      </c>
      <c r="T362" s="1">
        <v>39894</v>
      </c>
    </row>
    <row r="363" spans="1:20" x14ac:dyDescent="0.25">
      <c r="A363">
        <v>2532</v>
      </c>
      <c r="B363">
        <v>40826</v>
      </c>
      <c r="C363" t="s">
        <v>36</v>
      </c>
      <c r="D363" t="s">
        <v>21</v>
      </c>
      <c r="E363" t="s">
        <v>80</v>
      </c>
      <c r="F363" t="s">
        <v>577</v>
      </c>
      <c r="G363">
        <v>39</v>
      </c>
      <c r="H363">
        <v>494.31</v>
      </c>
      <c r="I363">
        <v>0.44</v>
      </c>
      <c r="J363">
        <v>0.03</v>
      </c>
      <c r="K363">
        <v>208.73</v>
      </c>
      <c r="L363">
        <v>13.05</v>
      </c>
      <c r="M363">
        <v>7.31</v>
      </c>
      <c r="N363">
        <v>0.49</v>
      </c>
      <c r="O363" t="s">
        <v>24</v>
      </c>
      <c r="P363" t="s">
        <v>578</v>
      </c>
      <c r="Q363" t="s">
        <v>26</v>
      </c>
      <c r="R363" t="s">
        <v>34</v>
      </c>
      <c r="S363" t="s">
        <v>57</v>
      </c>
      <c r="T363" s="1">
        <v>40827</v>
      </c>
    </row>
    <row r="364" spans="1:20" x14ac:dyDescent="0.25">
      <c r="A364">
        <v>2532</v>
      </c>
      <c r="B364">
        <v>40826</v>
      </c>
      <c r="C364" t="s">
        <v>36</v>
      </c>
      <c r="D364" t="s">
        <v>37</v>
      </c>
      <c r="E364" t="s">
        <v>50</v>
      </c>
      <c r="F364" t="s">
        <v>372</v>
      </c>
      <c r="G364">
        <v>24</v>
      </c>
      <c r="H364">
        <v>820.08</v>
      </c>
      <c r="I364">
        <v>0.39</v>
      </c>
      <c r="J364">
        <v>0.01</v>
      </c>
      <c r="K364">
        <v>313.82</v>
      </c>
      <c r="L364">
        <v>34.409999999999997</v>
      </c>
      <c r="M364">
        <v>20.99</v>
      </c>
      <c r="N364">
        <v>2.5</v>
      </c>
      <c r="O364" t="s">
        <v>24</v>
      </c>
      <c r="P364" t="s">
        <v>578</v>
      </c>
      <c r="Q364" t="s">
        <v>26</v>
      </c>
      <c r="R364" t="s">
        <v>34</v>
      </c>
      <c r="S364" t="s">
        <v>55</v>
      </c>
      <c r="T364" s="1">
        <v>40827</v>
      </c>
    </row>
    <row r="365" spans="1:20" x14ac:dyDescent="0.25">
      <c r="A365">
        <v>2535</v>
      </c>
      <c r="B365">
        <v>40322</v>
      </c>
      <c r="C365" t="s">
        <v>20</v>
      </c>
      <c r="D365" t="s">
        <v>37</v>
      </c>
      <c r="E365" t="s">
        <v>38</v>
      </c>
      <c r="F365" t="s">
        <v>579</v>
      </c>
      <c r="G365">
        <v>6</v>
      </c>
      <c r="H365">
        <v>158.71</v>
      </c>
      <c r="I365">
        <v>0.49</v>
      </c>
      <c r="J365">
        <v>0.08</v>
      </c>
      <c r="K365">
        <v>69.84</v>
      </c>
      <c r="L365">
        <v>28.39</v>
      </c>
      <c r="M365">
        <v>14.48</v>
      </c>
      <c r="N365">
        <v>1.99</v>
      </c>
      <c r="O365" t="s">
        <v>24</v>
      </c>
      <c r="P365" t="s">
        <v>580</v>
      </c>
      <c r="Q365" t="s">
        <v>83</v>
      </c>
      <c r="R365" t="s">
        <v>34</v>
      </c>
      <c r="S365" t="s">
        <v>35</v>
      </c>
      <c r="T365" s="1">
        <v>40324</v>
      </c>
    </row>
    <row r="366" spans="1:20" x14ac:dyDescent="0.25">
      <c r="A366">
        <v>2560</v>
      </c>
      <c r="B366">
        <v>41156</v>
      </c>
      <c r="C366" t="s">
        <v>58</v>
      </c>
      <c r="D366" t="s">
        <v>37</v>
      </c>
      <c r="E366" t="s">
        <v>38</v>
      </c>
      <c r="F366" t="s">
        <v>325</v>
      </c>
      <c r="G366">
        <v>32</v>
      </c>
      <c r="H366">
        <v>1404.5</v>
      </c>
      <c r="I366">
        <v>0.52</v>
      </c>
      <c r="J366">
        <v>0</v>
      </c>
      <c r="K366">
        <v>726.96</v>
      </c>
      <c r="L366">
        <v>43.69</v>
      </c>
      <c r="M366">
        <v>20.97</v>
      </c>
      <c r="N366">
        <v>6.5</v>
      </c>
      <c r="O366" t="s">
        <v>24</v>
      </c>
      <c r="P366" t="s">
        <v>400</v>
      </c>
      <c r="Q366" t="s">
        <v>64</v>
      </c>
      <c r="R366" t="s">
        <v>61</v>
      </c>
      <c r="S366" t="s">
        <v>57</v>
      </c>
      <c r="T366" s="1">
        <v>41157</v>
      </c>
    </row>
    <row r="367" spans="1:20" x14ac:dyDescent="0.25">
      <c r="A367">
        <v>2560</v>
      </c>
      <c r="B367">
        <v>41156</v>
      </c>
      <c r="C367" t="s">
        <v>58</v>
      </c>
      <c r="D367" t="s">
        <v>21</v>
      </c>
      <c r="E367" t="s">
        <v>84</v>
      </c>
      <c r="F367" t="s">
        <v>493</v>
      </c>
      <c r="G367">
        <v>23</v>
      </c>
      <c r="H367">
        <v>202.75</v>
      </c>
      <c r="I367">
        <v>0.46</v>
      </c>
      <c r="J367">
        <v>7.0000000000000007E-2</v>
      </c>
      <c r="K367">
        <v>82.72</v>
      </c>
      <c r="L367">
        <v>9.2200000000000006</v>
      </c>
      <c r="M367">
        <v>4.9800000000000004</v>
      </c>
      <c r="N367">
        <v>5.49</v>
      </c>
      <c r="O367" t="s">
        <v>24</v>
      </c>
      <c r="P367" t="s">
        <v>400</v>
      </c>
      <c r="Q367" t="s">
        <v>64</v>
      </c>
      <c r="R367" t="s">
        <v>61</v>
      </c>
      <c r="S367" t="s">
        <v>57</v>
      </c>
      <c r="T367" s="1">
        <v>41158</v>
      </c>
    </row>
    <row r="368" spans="1:20" x14ac:dyDescent="0.25">
      <c r="A368">
        <v>2562</v>
      </c>
      <c r="B368">
        <v>41121</v>
      </c>
      <c r="C368" t="s">
        <v>58</v>
      </c>
      <c r="D368" t="s">
        <v>37</v>
      </c>
      <c r="E368" t="s">
        <v>38</v>
      </c>
      <c r="F368" t="s">
        <v>581</v>
      </c>
      <c r="G368">
        <v>28</v>
      </c>
      <c r="H368">
        <v>107.76</v>
      </c>
      <c r="I368">
        <v>0.45</v>
      </c>
      <c r="J368">
        <v>0.02</v>
      </c>
      <c r="K368">
        <v>46.41</v>
      </c>
      <c r="L368">
        <v>3.85</v>
      </c>
      <c r="M368">
        <v>2.12</v>
      </c>
      <c r="N368">
        <v>1.99</v>
      </c>
      <c r="O368" t="s">
        <v>24</v>
      </c>
      <c r="P368" t="s">
        <v>582</v>
      </c>
      <c r="Q368" t="s">
        <v>83</v>
      </c>
      <c r="R368" t="s">
        <v>67</v>
      </c>
      <c r="S368" t="s">
        <v>35</v>
      </c>
      <c r="T368" s="1">
        <v>41124</v>
      </c>
    </row>
    <row r="369" spans="1:20" x14ac:dyDescent="0.25">
      <c r="A369">
        <v>2562</v>
      </c>
      <c r="B369">
        <v>41121</v>
      </c>
      <c r="C369" t="s">
        <v>58</v>
      </c>
      <c r="D369" t="s">
        <v>21</v>
      </c>
      <c r="E369" t="s">
        <v>84</v>
      </c>
      <c r="F369" t="s">
        <v>583</v>
      </c>
      <c r="G369">
        <v>6</v>
      </c>
      <c r="H369">
        <v>131.63</v>
      </c>
      <c r="I369">
        <v>0.48</v>
      </c>
      <c r="J369">
        <v>0.08</v>
      </c>
      <c r="K369">
        <v>52.34</v>
      </c>
      <c r="L369">
        <v>21.81</v>
      </c>
      <c r="M369">
        <v>11.34</v>
      </c>
      <c r="N369">
        <v>11.25</v>
      </c>
      <c r="O369" t="s">
        <v>24</v>
      </c>
      <c r="P369" t="s">
        <v>582</v>
      </c>
      <c r="Q369" t="s">
        <v>83</v>
      </c>
      <c r="R369" t="s">
        <v>67</v>
      </c>
      <c r="S369" t="s">
        <v>57</v>
      </c>
      <c r="T369" s="1">
        <v>41123</v>
      </c>
    </row>
    <row r="370" spans="1:20" x14ac:dyDescent="0.25">
      <c r="A370">
        <v>2562</v>
      </c>
      <c r="B370">
        <v>41121</v>
      </c>
      <c r="C370" t="s">
        <v>58</v>
      </c>
      <c r="D370" t="s">
        <v>21</v>
      </c>
      <c r="E370" t="s">
        <v>84</v>
      </c>
      <c r="F370" t="s">
        <v>584</v>
      </c>
      <c r="G370">
        <v>17</v>
      </c>
      <c r="H370">
        <v>1668.75</v>
      </c>
      <c r="I370">
        <v>0.52</v>
      </c>
      <c r="J370">
        <v>0.04</v>
      </c>
      <c r="K370">
        <v>831.47</v>
      </c>
      <c r="L370">
        <v>101.9</v>
      </c>
      <c r="M370">
        <v>48.91</v>
      </c>
      <c r="N370">
        <v>5.81</v>
      </c>
      <c r="O370" t="s">
        <v>71</v>
      </c>
      <c r="P370" t="s">
        <v>582</v>
      </c>
      <c r="Q370" t="s">
        <v>83</v>
      </c>
      <c r="R370" t="s">
        <v>67</v>
      </c>
      <c r="S370" t="s">
        <v>57</v>
      </c>
      <c r="T370" s="1">
        <v>41122</v>
      </c>
    </row>
    <row r="371" spans="1:20" x14ac:dyDescent="0.25">
      <c r="A371">
        <v>2563</v>
      </c>
      <c r="B371">
        <v>40500</v>
      </c>
      <c r="C371" t="s">
        <v>29</v>
      </c>
      <c r="D371" t="s">
        <v>21</v>
      </c>
      <c r="E371" t="s">
        <v>80</v>
      </c>
      <c r="F371" t="s">
        <v>516</v>
      </c>
      <c r="G371">
        <v>12</v>
      </c>
      <c r="H371">
        <v>55.17</v>
      </c>
      <c r="I371">
        <v>0.45</v>
      </c>
      <c r="J371">
        <v>0.04</v>
      </c>
      <c r="K371">
        <v>23.35</v>
      </c>
      <c r="L371">
        <v>4.75</v>
      </c>
      <c r="M371">
        <v>2.61</v>
      </c>
      <c r="N371">
        <v>0.5</v>
      </c>
      <c r="O371" t="s">
        <v>24</v>
      </c>
      <c r="P371" t="s">
        <v>585</v>
      </c>
      <c r="Q371" t="s">
        <v>41</v>
      </c>
      <c r="R371" t="s">
        <v>27</v>
      </c>
      <c r="S371" t="s">
        <v>57</v>
      </c>
      <c r="T371" s="1">
        <v>40501</v>
      </c>
    </row>
    <row r="372" spans="1:20" x14ac:dyDescent="0.25">
      <c r="A372">
        <v>2563</v>
      </c>
      <c r="B372">
        <v>40500</v>
      </c>
      <c r="C372" t="s">
        <v>29</v>
      </c>
      <c r="D372" t="s">
        <v>21</v>
      </c>
      <c r="E372" t="s">
        <v>52</v>
      </c>
      <c r="F372" t="s">
        <v>586</v>
      </c>
      <c r="G372">
        <v>33</v>
      </c>
      <c r="H372">
        <v>316.07</v>
      </c>
      <c r="I372">
        <v>0.38</v>
      </c>
      <c r="J372">
        <v>0.01</v>
      </c>
      <c r="K372">
        <v>117.77</v>
      </c>
      <c r="L372">
        <v>9.65</v>
      </c>
      <c r="M372">
        <v>5.98</v>
      </c>
      <c r="N372">
        <v>0.96</v>
      </c>
      <c r="O372" t="s">
        <v>24</v>
      </c>
      <c r="P372" t="s">
        <v>585</v>
      </c>
      <c r="Q372" t="s">
        <v>41</v>
      </c>
      <c r="R372" t="s">
        <v>27</v>
      </c>
      <c r="S372" t="s">
        <v>55</v>
      </c>
      <c r="T372" s="1">
        <v>40501</v>
      </c>
    </row>
    <row r="373" spans="1:20" x14ac:dyDescent="0.25">
      <c r="A373">
        <v>2593</v>
      </c>
      <c r="B373">
        <v>40424</v>
      </c>
      <c r="C373" t="s">
        <v>36</v>
      </c>
      <c r="D373" t="s">
        <v>21</v>
      </c>
      <c r="E373" t="s">
        <v>120</v>
      </c>
      <c r="F373" t="s">
        <v>392</v>
      </c>
      <c r="G373">
        <v>5</v>
      </c>
      <c r="H373">
        <v>3075.49</v>
      </c>
      <c r="I373">
        <v>0.38</v>
      </c>
      <c r="J373">
        <v>0.1</v>
      </c>
      <c r="K373">
        <v>950.6</v>
      </c>
      <c r="L373">
        <v>679</v>
      </c>
      <c r="M373">
        <v>420.98</v>
      </c>
      <c r="N373">
        <v>19.989999999999998</v>
      </c>
      <c r="O373" t="s">
        <v>71</v>
      </c>
      <c r="P373" t="s">
        <v>587</v>
      </c>
      <c r="Q373" t="s">
        <v>41</v>
      </c>
      <c r="R373" t="s">
        <v>34</v>
      </c>
      <c r="S373" t="s">
        <v>57</v>
      </c>
      <c r="T373" s="1">
        <v>40426</v>
      </c>
    </row>
    <row r="374" spans="1:20" x14ac:dyDescent="0.25">
      <c r="A374">
        <v>2593</v>
      </c>
      <c r="B374">
        <v>40424</v>
      </c>
      <c r="C374" t="s">
        <v>36</v>
      </c>
      <c r="D374" t="s">
        <v>42</v>
      </c>
      <c r="E374" t="s">
        <v>192</v>
      </c>
      <c r="F374" t="s">
        <v>588</v>
      </c>
      <c r="G374">
        <v>15</v>
      </c>
      <c r="H374">
        <v>5504.72</v>
      </c>
      <c r="I374">
        <v>0.35</v>
      </c>
      <c r="J374">
        <v>0.03</v>
      </c>
      <c r="K374">
        <v>1801.7</v>
      </c>
      <c r="L374">
        <v>375.35</v>
      </c>
      <c r="M374">
        <v>243.98</v>
      </c>
      <c r="N374">
        <v>43.32</v>
      </c>
      <c r="O374" t="s">
        <v>48</v>
      </c>
      <c r="P374" t="s">
        <v>587</v>
      </c>
      <c r="Q374" t="s">
        <v>41</v>
      </c>
      <c r="R374" t="s">
        <v>34</v>
      </c>
      <c r="S374" t="s">
        <v>132</v>
      </c>
      <c r="T374" s="1">
        <v>40425</v>
      </c>
    </row>
    <row r="375" spans="1:20" x14ac:dyDescent="0.25">
      <c r="A375">
        <v>2595</v>
      </c>
      <c r="B375">
        <v>40890</v>
      </c>
      <c r="C375" t="s">
        <v>29</v>
      </c>
      <c r="D375" t="s">
        <v>42</v>
      </c>
      <c r="E375" t="s">
        <v>92</v>
      </c>
      <c r="F375" t="s">
        <v>589</v>
      </c>
      <c r="G375">
        <v>13</v>
      </c>
      <c r="H375">
        <v>18068.53</v>
      </c>
      <c r="I375">
        <v>0.39</v>
      </c>
      <c r="J375">
        <v>0.04</v>
      </c>
      <c r="K375">
        <v>6571.24</v>
      </c>
      <c r="L375">
        <v>1444.23</v>
      </c>
      <c r="M375">
        <v>880.98</v>
      </c>
      <c r="N375">
        <v>44.55</v>
      </c>
      <c r="O375" t="s">
        <v>48</v>
      </c>
      <c r="P375" t="s">
        <v>590</v>
      </c>
      <c r="Q375" t="s">
        <v>33</v>
      </c>
      <c r="R375" t="s">
        <v>34</v>
      </c>
      <c r="S375" t="s">
        <v>49</v>
      </c>
      <c r="T375" s="1">
        <v>40891</v>
      </c>
    </row>
    <row r="376" spans="1:20" x14ac:dyDescent="0.25">
      <c r="A376">
        <v>2595</v>
      </c>
      <c r="B376">
        <v>40890</v>
      </c>
      <c r="C376" t="s">
        <v>29</v>
      </c>
      <c r="D376" t="s">
        <v>42</v>
      </c>
      <c r="E376" t="s">
        <v>43</v>
      </c>
      <c r="F376" t="s">
        <v>591</v>
      </c>
      <c r="G376">
        <v>4</v>
      </c>
      <c r="H376">
        <v>41.46</v>
      </c>
      <c r="I376">
        <v>0.45</v>
      </c>
      <c r="J376">
        <v>0.09</v>
      </c>
      <c r="K376">
        <v>14.32</v>
      </c>
      <c r="L376">
        <v>9.9499999999999993</v>
      </c>
      <c r="M376">
        <v>5.47</v>
      </c>
      <c r="N376">
        <v>5.26</v>
      </c>
      <c r="O376" t="s">
        <v>24</v>
      </c>
      <c r="P376" t="s">
        <v>590</v>
      </c>
      <c r="Q376" t="s">
        <v>33</v>
      </c>
      <c r="R376" t="s">
        <v>34</v>
      </c>
      <c r="S376" t="s">
        <v>35</v>
      </c>
      <c r="T376" s="1">
        <v>40892</v>
      </c>
    </row>
    <row r="377" spans="1:20" x14ac:dyDescent="0.25">
      <c r="A377">
        <v>2595</v>
      </c>
      <c r="B377">
        <v>40890</v>
      </c>
      <c r="C377" t="s">
        <v>29</v>
      </c>
      <c r="D377" t="s">
        <v>21</v>
      </c>
      <c r="E377" t="s">
        <v>84</v>
      </c>
      <c r="F377" t="s">
        <v>129</v>
      </c>
      <c r="G377">
        <v>29</v>
      </c>
      <c r="H377">
        <v>413.18</v>
      </c>
      <c r="I377">
        <v>0.54</v>
      </c>
      <c r="J377">
        <v>0.01</v>
      </c>
      <c r="K377">
        <v>216.52</v>
      </c>
      <c r="L377">
        <v>14.09</v>
      </c>
      <c r="M377">
        <v>6.48</v>
      </c>
      <c r="N377">
        <v>8.74</v>
      </c>
      <c r="O377" t="s">
        <v>71</v>
      </c>
      <c r="P377" t="s">
        <v>590</v>
      </c>
      <c r="Q377" t="s">
        <v>33</v>
      </c>
      <c r="R377" t="s">
        <v>34</v>
      </c>
      <c r="S377" t="s">
        <v>57</v>
      </c>
      <c r="T377" s="1">
        <v>40892</v>
      </c>
    </row>
    <row r="378" spans="1:20" x14ac:dyDescent="0.25">
      <c r="A378">
        <v>2626</v>
      </c>
      <c r="B378">
        <v>40793</v>
      </c>
      <c r="C378" t="s">
        <v>29</v>
      </c>
      <c r="D378" t="s">
        <v>21</v>
      </c>
      <c r="E378" t="s">
        <v>80</v>
      </c>
      <c r="F378" t="s">
        <v>592</v>
      </c>
      <c r="G378">
        <v>16</v>
      </c>
      <c r="H378">
        <v>73.34</v>
      </c>
      <c r="I378">
        <v>0.38</v>
      </c>
      <c r="J378">
        <v>0.02</v>
      </c>
      <c r="K378">
        <v>26.76</v>
      </c>
      <c r="L378">
        <v>4.6500000000000004</v>
      </c>
      <c r="M378">
        <v>2.88</v>
      </c>
      <c r="N378">
        <v>0.5</v>
      </c>
      <c r="O378" t="s">
        <v>24</v>
      </c>
      <c r="P378" t="s">
        <v>593</v>
      </c>
      <c r="Q378" t="s">
        <v>64</v>
      </c>
      <c r="R378" t="s">
        <v>27</v>
      </c>
      <c r="S378" t="s">
        <v>57</v>
      </c>
      <c r="T378" s="1">
        <v>40795</v>
      </c>
    </row>
    <row r="379" spans="1:20" x14ac:dyDescent="0.25">
      <c r="A379">
        <v>2628</v>
      </c>
      <c r="B379">
        <v>40472</v>
      </c>
      <c r="C379" t="s">
        <v>20</v>
      </c>
      <c r="D379" t="s">
        <v>21</v>
      </c>
      <c r="E379" t="s">
        <v>30</v>
      </c>
      <c r="F379" t="s">
        <v>594</v>
      </c>
      <c r="G379">
        <v>14</v>
      </c>
      <c r="H379">
        <v>55.52</v>
      </c>
      <c r="I379">
        <v>0.42</v>
      </c>
      <c r="J379">
        <v>0.04</v>
      </c>
      <c r="K379">
        <v>20</v>
      </c>
      <c r="L379">
        <v>3.76</v>
      </c>
      <c r="M379">
        <v>2.1800000000000002</v>
      </c>
      <c r="N379">
        <v>5</v>
      </c>
      <c r="O379" t="s">
        <v>24</v>
      </c>
      <c r="P379" t="s">
        <v>595</v>
      </c>
      <c r="Q379" t="s">
        <v>64</v>
      </c>
      <c r="R379" t="s">
        <v>67</v>
      </c>
      <c r="S379" t="s">
        <v>55</v>
      </c>
      <c r="T379" s="1">
        <v>40477</v>
      </c>
    </row>
    <row r="380" spans="1:20" x14ac:dyDescent="0.25">
      <c r="A380">
        <v>2628</v>
      </c>
      <c r="B380">
        <v>40472</v>
      </c>
      <c r="C380" t="s">
        <v>20</v>
      </c>
      <c r="D380" t="s">
        <v>42</v>
      </c>
      <c r="E380" t="s">
        <v>46</v>
      </c>
      <c r="F380" t="s">
        <v>356</v>
      </c>
      <c r="G380">
        <v>29</v>
      </c>
      <c r="H380">
        <v>9937.7000000000007</v>
      </c>
      <c r="I380">
        <v>0.37</v>
      </c>
      <c r="J380">
        <v>0.02</v>
      </c>
      <c r="K380">
        <v>3524.31</v>
      </c>
      <c r="L380">
        <v>347.22</v>
      </c>
      <c r="M380">
        <v>218.75</v>
      </c>
      <c r="N380">
        <v>69.64</v>
      </c>
      <c r="O380" t="s">
        <v>48</v>
      </c>
      <c r="P380" t="s">
        <v>595</v>
      </c>
      <c r="Q380" t="s">
        <v>64</v>
      </c>
      <c r="R380" t="s">
        <v>67</v>
      </c>
      <c r="S380" t="s">
        <v>49</v>
      </c>
      <c r="T380" s="1">
        <v>40481</v>
      </c>
    </row>
    <row r="381" spans="1:20" x14ac:dyDescent="0.25">
      <c r="A381">
        <v>2630</v>
      </c>
      <c r="B381">
        <v>41205</v>
      </c>
      <c r="C381" t="s">
        <v>20</v>
      </c>
      <c r="D381" t="s">
        <v>21</v>
      </c>
      <c r="E381" t="s">
        <v>84</v>
      </c>
      <c r="F381" t="s">
        <v>596</v>
      </c>
      <c r="G381">
        <v>31</v>
      </c>
      <c r="H381">
        <v>272.22000000000003</v>
      </c>
      <c r="I381">
        <v>0.48</v>
      </c>
      <c r="J381">
        <v>0.04</v>
      </c>
      <c r="K381">
        <v>124.07</v>
      </c>
      <c r="L381">
        <v>9.1</v>
      </c>
      <c r="M381">
        <v>4.7300000000000004</v>
      </c>
      <c r="N381">
        <v>1.52</v>
      </c>
      <c r="O381" t="s">
        <v>24</v>
      </c>
      <c r="P381" t="s">
        <v>597</v>
      </c>
      <c r="Q381" t="s">
        <v>41</v>
      </c>
      <c r="R381" t="s">
        <v>34</v>
      </c>
      <c r="S381" t="s">
        <v>55</v>
      </c>
      <c r="T381" s="1">
        <v>41205</v>
      </c>
    </row>
    <row r="382" spans="1:20" x14ac:dyDescent="0.25">
      <c r="A382">
        <v>2631</v>
      </c>
      <c r="B382">
        <v>40444</v>
      </c>
      <c r="C382" t="s">
        <v>20</v>
      </c>
      <c r="D382" t="s">
        <v>37</v>
      </c>
      <c r="E382" t="s">
        <v>38</v>
      </c>
      <c r="F382" t="s">
        <v>598</v>
      </c>
      <c r="G382">
        <v>27</v>
      </c>
      <c r="H382">
        <v>1591.75</v>
      </c>
      <c r="I382">
        <v>0.36</v>
      </c>
      <c r="J382">
        <v>0.08</v>
      </c>
      <c r="K382">
        <v>483.84</v>
      </c>
      <c r="L382">
        <v>64</v>
      </c>
      <c r="M382">
        <v>40.96</v>
      </c>
      <c r="N382">
        <v>1.99</v>
      </c>
      <c r="O382" t="s">
        <v>24</v>
      </c>
      <c r="P382" t="s">
        <v>599</v>
      </c>
      <c r="Q382" t="s">
        <v>26</v>
      </c>
      <c r="R382" t="s">
        <v>34</v>
      </c>
      <c r="S382" t="s">
        <v>35</v>
      </c>
      <c r="T382" s="1">
        <v>40446</v>
      </c>
    </row>
    <row r="383" spans="1:20" x14ac:dyDescent="0.25">
      <c r="A383">
        <v>2656</v>
      </c>
      <c r="B383">
        <v>40301</v>
      </c>
      <c r="C383" t="s">
        <v>58</v>
      </c>
      <c r="D383" t="s">
        <v>42</v>
      </c>
      <c r="E383" t="s">
        <v>46</v>
      </c>
      <c r="F383" t="s">
        <v>600</v>
      </c>
      <c r="G383">
        <v>3</v>
      </c>
      <c r="H383">
        <v>1047.03</v>
      </c>
      <c r="I383">
        <v>0.54</v>
      </c>
      <c r="J383">
        <v>0.05</v>
      </c>
      <c r="K383">
        <v>509.1</v>
      </c>
      <c r="L383">
        <v>346.33</v>
      </c>
      <c r="M383">
        <v>159.31</v>
      </c>
      <c r="N383">
        <v>60</v>
      </c>
      <c r="O383" t="s">
        <v>48</v>
      </c>
      <c r="P383" t="s">
        <v>601</v>
      </c>
      <c r="Q383" t="s">
        <v>95</v>
      </c>
      <c r="R383" t="s">
        <v>67</v>
      </c>
      <c r="S383" t="s">
        <v>132</v>
      </c>
      <c r="T383" s="1">
        <v>40302</v>
      </c>
    </row>
    <row r="384" spans="1:20" x14ac:dyDescent="0.25">
      <c r="A384">
        <v>2656</v>
      </c>
      <c r="B384">
        <v>40301</v>
      </c>
      <c r="C384" t="s">
        <v>58</v>
      </c>
      <c r="D384" t="s">
        <v>37</v>
      </c>
      <c r="E384" t="s">
        <v>50</v>
      </c>
      <c r="F384" t="s">
        <v>602</v>
      </c>
      <c r="G384">
        <v>29</v>
      </c>
      <c r="H384">
        <v>1695.14</v>
      </c>
      <c r="I384">
        <v>0.39</v>
      </c>
      <c r="J384">
        <v>0.01</v>
      </c>
      <c r="K384">
        <v>650.17999999999995</v>
      </c>
      <c r="L384">
        <v>59</v>
      </c>
      <c r="M384">
        <v>35.99</v>
      </c>
      <c r="N384">
        <v>1.25</v>
      </c>
      <c r="O384" t="s">
        <v>24</v>
      </c>
      <c r="P384" t="s">
        <v>601</v>
      </c>
      <c r="Q384" t="s">
        <v>95</v>
      </c>
      <c r="R384" t="s">
        <v>67</v>
      </c>
      <c r="S384" t="s">
        <v>35</v>
      </c>
      <c r="T384" s="1">
        <v>40303</v>
      </c>
    </row>
    <row r="385" spans="1:20" x14ac:dyDescent="0.25">
      <c r="A385">
        <v>2657</v>
      </c>
      <c r="B385">
        <v>40832</v>
      </c>
      <c r="C385" t="s">
        <v>36</v>
      </c>
      <c r="D385" t="s">
        <v>21</v>
      </c>
      <c r="E385" t="s">
        <v>126</v>
      </c>
      <c r="F385" t="s">
        <v>603</v>
      </c>
      <c r="G385">
        <v>30</v>
      </c>
      <c r="H385">
        <v>17359.240000000002</v>
      </c>
      <c r="I385">
        <v>0.54</v>
      </c>
      <c r="J385">
        <v>0.05</v>
      </c>
      <c r="K385">
        <v>8941.75</v>
      </c>
      <c r="L385">
        <v>608.28</v>
      </c>
      <c r="M385">
        <v>279.81</v>
      </c>
      <c r="N385">
        <v>23.19</v>
      </c>
      <c r="O385" t="s">
        <v>48</v>
      </c>
      <c r="P385" t="s">
        <v>604</v>
      </c>
      <c r="Q385" t="s">
        <v>41</v>
      </c>
      <c r="R385" t="s">
        <v>61</v>
      </c>
      <c r="S385" t="s">
        <v>132</v>
      </c>
      <c r="T385" s="1">
        <v>40834</v>
      </c>
    </row>
    <row r="386" spans="1:20" x14ac:dyDescent="0.25">
      <c r="A386">
        <v>2657</v>
      </c>
      <c r="B386">
        <v>40832</v>
      </c>
      <c r="C386" t="s">
        <v>36</v>
      </c>
      <c r="D386" t="s">
        <v>37</v>
      </c>
      <c r="E386" t="s">
        <v>50</v>
      </c>
      <c r="F386" t="s">
        <v>100</v>
      </c>
      <c r="G386">
        <v>37</v>
      </c>
      <c r="H386">
        <v>4206.88</v>
      </c>
      <c r="I386">
        <v>0.43</v>
      </c>
      <c r="J386">
        <v>0.02</v>
      </c>
      <c r="K386">
        <v>1756.26</v>
      </c>
      <c r="L386">
        <v>115.77</v>
      </c>
      <c r="M386">
        <v>65.989999999999995</v>
      </c>
      <c r="N386">
        <v>8.99</v>
      </c>
      <c r="O386" t="s">
        <v>24</v>
      </c>
      <c r="P386" t="s">
        <v>604</v>
      </c>
      <c r="Q386" t="s">
        <v>41</v>
      </c>
      <c r="R386" t="s">
        <v>61</v>
      </c>
      <c r="S386" t="s">
        <v>57</v>
      </c>
      <c r="T386" s="1">
        <v>40833</v>
      </c>
    </row>
    <row r="387" spans="1:20" x14ac:dyDescent="0.25">
      <c r="A387">
        <v>2658</v>
      </c>
      <c r="B387">
        <v>40808</v>
      </c>
      <c r="C387" t="s">
        <v>79</v>
      </c>
      <c r="D387" t="s">
        <v>21</v>
      </c>
      <c r="E387" t="s">
        <v>84</v>
      </c>
      <c r="F387" t="s">
        <v>605</v>
      </c>
      <c r="G387">
        <v>34</v>
      </c>
      <c r="H387">
        <v>387.23</v>
      </c>
      <c r="I387">
        <v>0.44</v>
      </c>
      <c r="J387">
        <v>0.04</v>
      </c>
      <c r="K387">
        <v>157.37</v>
      </c>
      <c r="L387">
        <v>11.57</v>
      </c>
      <c r="M387">
        <v>6.48</v>
      </c>
      <c r="N387">
        <v>9.5399999999999991</v>
      </c>
      <c r="O387" t="s">
        <v>24</v>
      </c>
      <c r="P387" t="s">
        <v>606</v>
      </c>
      <c r="Q387" t="s">
        <v>83</v>
      </c>
      <c r="R387" t="s">
        <v>27</v>
      </c>
      <c r="S387" t="s">
        <v>57</v>
      </c>
      <c r="T387" s="1">
        <v>40809</v>
      </c>
    </row>
    <row r="388" spans="1:20" x14ac:dyDescent="0.25">
      <c r="A388">
        <v>2658</v>
      </c>
      <c r="B388">
        <v>40808</v>
      </c>
      <c r="C388" t="s">
        <v>79</v>
      </c>
      <c r="D388" t="s">
        <v>21</v>
      </c>
      <c r="E388" t="s">
        <v>22</v>
      </c>
      <c r="F388" t="s">
        <v>114</v>
      </c>
      <c r="G388">
        <v>32</v>
      </c>
      <c r="H388">
        <v>891.13</v>
      </c>
      <c r="I388">
        <v>0.49</v>
      </c>
      <c r="J388">
        <v>0.09</v>
      </c>
      <c r="K388">
        <v>387.01</v>
      </c>
      <c r="L388">
        <v>30.24</v>
      </c>
      <c r="M388">
        <v>15.42</v>
      </c>
      <c r="N388">
        <v>10.68</v>
      </c>
      <c r="O388" t="s">
        <v>71</v>
      </c>
      <c r="P388" t="s">
        <v>606</v>
      </c>
      <c r="Q388" t="s">
        <v>83</v>
      </c>
      <c r="R388" t="s">
        <v>27</v>
      </c>
      <c r="S388" t="s">
        <v>57</v>
      </c>
      <c r="T388" s="1">
        <v>40808</v>
      </c>
    </row>
    <row r="389" spans="1:20" x14ac:dyDescent="0.25">
      <c r="A389">
        <v>2659</v>
      </c>
      <c r="B389">
        <v>40529</v>
      </c>
      <c r="C389" t="s">
        <v>29</v>
      </c>
      <c r="D389" t="s">
        <v>21</v>
      </c>
      <c r="E389" t="s">
        <v>84</v>
      </c>
      <c r="F389" t="s">
        <v>90</v>
      </c>
      <c r="G389">
        <v>50</v>
      </c>
      <c r="H389">
        <v>1595.61</v>
      </c>
      <c r="I389">
        <v>0.45</v>
      </c>
      <c r="J389">
        <v>0.08</v>
      </c>
      <c r="K389">
        <v>638.08000000000004</v>
      </c>
      <c r="L389">
        <v>34.49</v>
      </c>
      <c r="M389">
        <v>18.97</v>
      </c>
      <c r="N389">
        <v>9.0299999999999994</v>
      </c>
      <c r="O389" t="s">
        <v>24</v>
      </c>
      <c r="P389" t="s">
        <v>264</v>
      </c>
      <c r="Q389" t="s">
        <v>33</v>
      </c>
      <c r="R389" t="s">
        <v>34</v>
      </c>
      <c r="S389" t="s">
        <v>57</v>
      </c>
      <c r="T389" s="1">
        <v>40531</v>
      </c>
    </row>
    <row r="390" spans="1:20" x14ac:dyDescent="0.25">
      <c r="A390">
        <v>2688</v>
      </c>
      <c r="B390">
        <v>40931</v>
      </c>
      <c r="C390" t="s">
        <v>36</v>
      </c>
      <c r="D390" t="s">
        <v>37</v>
      </c>
      <c r="E390" t="s">
        <v>50</v>
      </c>
      <c r="F390" t="s">
        <v>607</v>
      </c>
      <c r="G390">
        <v>31</v>
      </c>
      <c r="H390">
        <v>5105.76</v>
      </c>
      <c r="I390">
        <v>0.53</v>
      </c>
      <c r="J390">
        <v>0.1</v>
      </c>
      <c r="K390">
        <v>2438.8200000000002</v>
      </c>
      <c r="L390">
        <v>182.96</v>
      </c>
      <c r="M390">
        <v>85.99</v>
      </c>
      <c r="N390">
        <v>1.25</v>
      </c>
      <c r="O390" t="s">
        <v>24</v>
      </c>
      <c r="P390" t="s">
        <v>255</v>
      </c>
      <c r="Q390" t="s">
        <v>41</v>
      </c>
      <c r="R390" t="s">
        <v>27</v>
      </c>
      <c r="S390" t="s">
        <v>35</v>
      </c>
      <c r="T390" s="1">
        <v>40932</v>
      </c>
    </row>
    <row r="391" spans="1:20" x14ac:dyDescent="0.25">
      <c r="A391">
        <v>2688</v>
      </c>
      <c r="B391">
        <v>40931</v>
      </c>
      <c r="C391" t="s">
        <v>36</v>
      </c>
      <c r="D391" t="s">
        <v>37</v>
      </c>
      <c r="E391" t="s">
        <v>38</v>
      </c>
      <c r="F391" t="s">
        <v>325</v>
      </c>
      <c r="G391">
        <v>7</v>
      </c>
      <c r="H391">
        <v>258.54000000000002</v>
      </c>
      <c r="I391">
        <v>0.47</v>
      </c>
      <c r="J391">
        <v>0.09</v>
      </c>
      <c r="K391">
        <v>105.25</v>
      </c>
      <c r="L391">
        <v>39.57</v>
      </c>
      <c r="M391">
        <v>20.97</v>
      </c>
      <c r="N391">
        <v>6.5</v>
      </c>
      <c r="O391" t="s">
        <v>24</v>
      </c>
      <c r="P391" t="s">
        <v>255</v>
      </c>
      <c r="Q391" t="s">
        <v>41</v>
      </c>
      <c r="R391" t="s">
        <v>27</v>
      </c>
      <c r="S391" t="s">
        <v>57</v>
      </c>
      <c r="T391" s="1">
        <v>40932</v>
      </c>
    </row>
    <row r="392" spans="1:20" x14ac:dyDescent="0.25">
      <c r="A392">
        <v>2688</v>
      </c>
      <c r="B392">
        <v>40931</v>
      </c>
      <c r="C392" t="s">
        <v>36</v>
      </c>
      <c r="D392" t="s">
        <v>37</v>
      </c>
      <c r="E392" t="s">
        <v>50</v>
      </c>
      <c r="F392" t="s">
        <v>608</v>
      </c>
      <c r="G392">
        <v>11</v>
      </c>
      <c r="H392">
        <v>2658.17</v>
      </c>
      <c r="I392">
        <v>0.36</v>
      </c>
      <c r="J392">
        <v>0.01</v>
      </c>
      <c r="K392">
        <v>938.38</v>
      </c>
      <c r="L392">
        <v>243.73</v>
      </c>
      <c r="M392">
        <v>155.99</v>
      </c>
      <c r="N392">
        <v>3.9</v>
      </c>
      <c r="O392" t="s">
        <v>24</v>
      </c>
      <c r="P392" t="s">
        <v>255</v>
      </c>
      <c r="Q392" t="s">
        <v>41</v>
      </c>
      <c r="R392" t="s">
        <v>27</v>
      </c>
      <c r="S392" t="s">
        <v>57</v>
      </c>
      <c r="T392" s="1">
        <v>40933</v>
      </c>
    </row>
    <row r="393" spans="1:20" x14ac:dyDescent="0.25">
      <c r="A393">
        <v>2691</v>
      </c>
      <c r="B393">
        <v>41028</v>
      </c>
      <c r="C393" t="s">
        <v>20</v>
      </c>
      <c r="D393" t="s">
        <v>42</v>
      </c>
      <c r="E393" t="s">
        <v>92</v>
      </c>
      <c r="F393" t="s">
        <v>609</v>
      </c>
      <c r="G393">
        <v>14</v>
      </c>
      <c r="H393">
        <v>6892.64</v>
      </c>
      <c r="I393">
        <v>0.52</v>
      </c>
      <c r="J393">
        <v>0.1</v>
      </c>
      <c r="K393">
        <v>3197.01</v>
      </c>
      <c r="L393">
        <v>543.71</v>
      </c>
      <c r="M393">
        <v>260.98</v>
      </c>
      <c r="N393">
        <v>41.91</v>
      </c>
      <c r="O393" t="s">
        <v>48</v>
      </c>
      <c r="P393" t="s">
        <v>404</v>
      </c>
      <c r="Q393" t="s">
        <v>64</v>
      </c>
      <c r="R393" t="s">
        <v>34</v>
      </c>
      <c r="S393" t="s">
        <v>49</v>
      </c>
      <c r="T393" s="1">
        <v>41037</v>
      </c>
    </row>
    <row r="394" spans="1:20" x14ac:dyDescent="0.25">
      <c r="A394">
        <v>2720</v>
      </c>
      <c r="B394">
        <v>40336</v>
      </c>
      <c r="C394" t="s">
        <v>58</v>
      </c>
      <c r="D394" t="s">
        <v>37</v>
      </c>
      <c r="E394" t="s">
        <v>50</v>
      </c>
      <c r="F394" t="s">
        <v>610</v>
      </c>
      <c r="G394">
        <v>36</v>
      </c>
      <c r="H394">
        <v>3759.03</v>
      </c>
      <c r="I394">
        <v>0.38</v>
      </c>
      <c r="J394">
        <v>0.02</v>
      </c>
      <c r="K394">
        <v>1379.4</v>
      </c>
      <c r="L394">
        <v>106.44</v>
      </c>
      <c r="M394">
        <v>65.989999999999995</v>
      </c>
      <c r="N394">
        <v>3.99</v>
      </c>
      <c r="O394" t="s">
        <v>71</v>
      </c>
      <c r="P394" t="s">
        <v>611</v>
      </c>
      <c r="Q394" t="s">
        <v>33</v>
      </c>
      <c r="R394" t="s">
        <v>27</v>
      </c>
      <c r="S394" t="s">
        <v>57</v>
      </c>
      <c r="T394" s="1">
        <v>40339</v>
      </c>
    </row>
    <row r="395" spans="1:20" x14ac:dyDescent="0.25">
      <c r="A395">
        <v>2722</v>
      </c>
      <c r="B395">
        <v>39911</v>
      </c>
      <c r="C395" t="s">
        <v>20</v>
      </c>
      <c r="D395" t="s">
        <v>37</v>
      </c>
      <c r="E395" t="s">
        <v>38</v>
      </c>
      <c r="F395" t="s">
        <v>612</v>
      </c>
      <c r="G395">
        <v>46</v>
      </c>
      <c r="H395">
        <v>3222.98</v>
      </c>
      <c r="I395">
        <v>0.45</v>
      </c>
      <c r="J395">
        <v>0.06</v>
      </c>
      <c r="K395">
        <v>1336.37</v>
      </c>
      <c r="L395">
        <v>74.489999999999995</v>
      </c>
      <c r="M395">
        <v>40.97</v>
      </c>
      <c r="N395">
        <v>1.99</v>
      </c>
      <c r="O395" t="s">
        <v>24</v>
      </c>
      <c r="P395" t="s">
        <v>613</v>
      </c>
      <c r="Q395" t="s">
        <v>95</v>
      </c>
      <c r="R395" t="s">
        <v>67</v>
      </c>
      <c r="S395" t="s">
        <v>35</v>
      </c>
      <c r="T395" s="1">
        <v>39915</v>
      </c>
    </row>
    <row r="396" spans="1:20" x14ac:dyDescent="0.25">
      <c r="A396">
        <v>2725</v>
      </c>
      <c r="B396">
        <v>39953</v>
      </c>
      <c r="C396" t="s">
        <v>29</v>
      </c>
      <c r="D396" t="s">
        <v>37</v>
      </c>
      <c r="E396" t="s">
        <v>50</v>
      </c>
      <c r="F396" t="s">
        <v>76</v>
      </c>
      <c r="G396">
        <v>39</v>
      </c>
      <c r="H396">
        <v>4558.76</v>
      </c>
      <c r="I396">
        <v>0.44</v>
      </c>
      <c r="J396">
        <v>0.01</v>
      </c>
      <c r="K396">
        <v>1976.16</v>
      </c>
      <c r="L396">
        <v>117.84</v>
      </c>
      <c r="M396">
        <v>65.989999999999995</v>
      </c>
      <c r="N396">
        <v>8.99</v>
      </c>
      <c r="O396" t="s">
        <v>71</v>
      </c>
      <c r="P396" t="s">
        <v>416</v>
      </c>
      <c r="Q396" t="s">
        <v>83</v>
      </c>
      <c r="R396" t="s">
        <v>27</v>
      </c>
      <c r="S396" t="s">
        <v>57</v>
      </c>
      <c r="T396" s="1">
        <v>39954</v>
      </c>
    </row>
    <row r="397" spans="1:20" x14ac:dyDescent="0.25">
      <c r="A397">
        <v>2752</v>
      </c>
      <c r="B397">
        <v>40500</v>
      </c>
      <c r="C397" t="s">
        <v>36</v>
      </c>
      <c r="D397" t="s">
        <v>37</v>
      </c>
      <c r="E397" t="s">
        <v>38</v>
      </c>
      <c r="F397" t="s">
        <v>477</v>
      </c>
      <c r="G397">
        <v>30</v>
      </c>
      <c r="H397">
        <v>1488.03</v>
      </c>
      <c r="I397">
        <v>0.55000000000000004</v>
      </c>
      <c r="J397">
        <v>0.03</v>
      </c>
      <c r="K397">
        <v>796.64</v>
      </c>
      <c r="L397">
        <v>51.07</v>
      </c>
      <c r="M397">
        <v>22.98</v>
      </c>
      <c r="N397">
        <v>1.99</v>
      </c>
      <c r="O397" t="s">
        <v>24</v>
      </c>
      <c r="P397" t="s">
        <v>501</v>
      </c>
      <c r="Q397" t="s">
        <v>64</v>
      </c>
      <c r="R397" t="s">
        <v>27</v>
      </c>
      <c r="S397" t="s">
        <v>35</v>
      </c>
      <c r="T397" s="1">
        <v>40502</v>
      </c>
    </row>
    <row r="398" spans="1:20" x14ac:dyDescent="0.25">
      <c r="A398">
        <v>2752</v>
      </c>
      <c r="B398">
        <v>40500</v>
      </c>
      <c r="C398" t="s">
        <v>36</v>
      </c>
      <c r="D398" t="s">
        <v>21</v>
      </c>
      <c r="E398" t="s">
        <v>72</v>
      </c>
      <c r="F398" t="s">
        <v>614</v>
      </c>
      <c r="G398">
        <v>41</v>
      </c>
      <c r="H398">
        <v>317.13</v>
      </c>
      <c r="I398">
        <v>0.52</v>
      </c>
      <c r="J398">
        <v>0.02</v>
      </c>
      <c r="K398">
        <v>161.44</v>
      </c>
      <c r="L398">
        <v>7.88</v>
      </c>
      <c r="M398">
        <v>3.78</v>
      </c>
      <c r="N398">
        <v>0.71</v>
      </c>
      <c r="O398" t="s">
        <v>24</v>
      </c>
      <c r="P398" t="s">
        <v>501</v>
      </c>
      <c r="Q398" t="s">
        <v>64</v>
      </c>
      <c r="R398" t="s">
        <v>27</v>
      </c>
      <c r="S398" t="s">
        <v>55</v>
      </c>
      <c r="T398" s="1">
        <v>40502</v>
      </c>
    </row>
    <row r="399" spans="1:20" x14ac:dyDescent="0.25">
      <c r="A399">
        <v>2752</v>
      </c>
      <c r="B399">
        <v>40500</v>
      </c>
      <c r="C399" t="s">
        <v>36</v>
      </c>
      <c r="D399" t="s">
        <v>21</v>
      </c>
      <c r="E399" t="s">
        <v>22</v>
      </c>
      <c r="F399" t="s">
        <v>615</v>
      </c>
      <c r="G399">
        <v>10</v>
      </c>
      <c r="H399">
        <v>644.39</v>
      </c>
      <c r="I399">
        <v>0.47</v>
      </c>
      <c r="J399">
        <v>0.03</v>
      </c>
      <c r="K399">
        <v>288.57</v>
      </c>
      <c r="L399">
        <v>65.58</v>
      </c>
      <c r="M399">
        <v>34.76</v>
      </c>
      <c r="N399">
        <v>8.2200000000000006</v>
      </c>
      <c r="O399" t="s">
        <v>24</v>
      </c>
      <c r="P399" t="s">
        <v>501</v>
      </c>
      <c r="Q399" t="s">
        <v>64</v>
      </c>
      <c r="R399" t="s">
        <v>27</v>
      </c>
      <c r="S399" t="s">
        <v>57</v>
      </c>
      <c r="T399" s="1">
        <v>40500</v>
      </c>
    </row>
    <row r="400" spans="1:20" x14ac:dyDescent="0.25">
      <c r="A400">
        <v>2752</v>
      </c>
      <c r="B400">
        <v>40500</v>
      </c>
      <c r="C400" t="s">
        <v>36</v>
      </c>
      <c r="D400" t="s">
        <v>37</v>
      </c>
      <c r="E400" t="s">
        <v>50</v>
      </c>
      <c r="F400" t="s">
        <v>76</v>
      </c>
      <c r="G400">
        <v>10</v>
      </c>
      <c r="H400">
        <v>1117.04</v>
      </c>
      <c r="I400">
        <v>0.43</v>
      </c>
      <c r="J400">
        <v>0.04</v>
      </c>
      <c r="K400">
        <v>451.51</v>
      </c>
      <c r="L400">
        <v>115.77</v>
      </c>
      <c r="M400">
        <v>65.989999999999995</v>
      </c>
      <c r="N400">
        <v>5.63</v>
      </c>
      <c r="O400" t="s">
        <v>24</v>
      </c>
      <c r="P400" t="s">
        <v>501</v>
      </c>
      <c r="Q400" t="s">
        <v>64</v>
      </c>
      <c r="R400" t="s">
        <v>27</v>
      </c>
      <c r="S400" t="s">
        <v>57</v>
      </c>
      <c r="T400" s="1">
        <v>40502</v>
      </c>
    </row>
    <row r="401" spans="1:20" x14ac:dyDescent="0.25">
      <c r="A401">
        <v>2754</v>
      </c>
      <c r="B401">
        <v>39905</v>
      </c>
      <c r="C401" t="s">
        <v>36</v>
      </c>
      <c r="D401" t="s">
        <v>21</v>
      </c>
      <c r="E401" t="s">
        <v>126</v>
      </c>
      <c r="F401" t="s">
        <v>616</v>
      </c>
      <c r="G401">
        <v>16</v>
      </c>
      <c r="H401">
        <v>2567.8200000000002</v>
      </c>
      <c r="I401">
        <v>0.46</v>
      </c>
      <c r="J401">
        <v>0.04</v>
      </c>
      <c r="K401">
        <v>1122.99</v>
      </c>
      <c r="L401">
        <v>167.11</v>
      </c>
      <c r="M401">
        <v>90.24</v>
      </c>
      <c r="N401">
        <v>0.99</v>
      </c>
      <c r="O401" t="s">
        <v>24</v>
      </c>
      <c r="P401" t="s">
        <v>617</v>
      </c>
      <c r="Q401" t="s">
        <v>64</v>
      </c>
      <c r="R401" t="s">
        <v>61</v>
      </c>
      <c r="S401" t="s">
        <v>57</v>
      </c>
      <c r="T401" s="1">
        <v>39907</v>
      </c>
    </row>
    <row r="402" spans="1:20" x14ac:dyDescent="0.25">
      <c r="A402">
        <v>2754</v>
      </c>
      <c r="B402">
        <v>39905</v>
      </c>
      <c r="C402" t="s">
        <v>36</v>
      </c>
      <c r="D402" t="s">
        <v>21</v>
      </c>
      <c r="E402" t="s">
        <v>84</v>
      </c>
      <c r="F402" t="s">
        <v>618</v>
      </c>
      <c r="G402">
        <v>11</v>
      </c>
      <c r="H402">
        <v>743.52</v>
      </c>
      <c r="I402">
        <v>0.35</v>
      </c>
      <c r="J402">
        <v>0.09</v>
      </c>
      <c r="K402">
        <v>210.76</v>
      </c>
      <c r="L402">
        <v>73.69</v>
      </c>
      <c r="M402">
        <v>47.9</v>
      </c>
      <c r="N402">
        <v>5.86</v>
      </c>
      <c r="O402" t="s">
        <v>71</v>
      </c>
      <c r="P402" t="s">
        <v>617</v>
      </c>
      <c r="Q402" t="s">
        <v>64</v>
      </c>
      <c r="R402" t="s">
        <v>61</v>
      </c>
      <c r="S402" t="s">
        <v>57</v>
      </c>
      <c r="T402" s="1">
        <v>39907</v>
      </c>
    </row>
    <row r="403" spans="1:20" x14ac:dyDescent="0.25">
      <c r="A403">
        <v>2755</v>
      </c>
      <c r="B403">
        <v>40945</v>
      </c>
      <c r="C403" t="s">
        <v>29</v>
      </c>
      <c r="D403" t="s">
        <v>21</v>
      </c>
      <c r="E403" t="s">
        <v>120</v>
      </c>
      <c r="F403" t="s">
        <v>531</v>
      </c>
      <c r="G403">
        <v>30</v>
      </c>
      <c r="H403">
        <v>1233.57</v>
      </c>
      <c r="I403">
        <v>0.41</v>
      </c>
      <c r="J403">
        <v>0.03</v>
      </c>
      <c r="K403">
        <v>482.08</v>
      </c>
      <c r="L403">
        <v>42.29</v>
      </c>
      <c r="M403">
        <v>24.95</v>
      </c>
      <c r="N403">
        <v>2.99</v>
      </c>
      <c r="O403" t="s">
        <v>24</v>
      </c>
      <c r="P403" t="s">
        <v>619</v>
      </c>
      <c r="Q403" t="s">
        <v>64</v>
      </c>
      <c r="R403" t="s">
        <v>34</v>
      </c>
      <c r="S403" t="s">
        <v>57</v>
      </c>
      <c r="T403" s="1">
        <v>40945</v>
      </c>
    </row>
    <row r="404" spans="1:20" x14ac:dyDescent="0.25">
      <c r="A404">
        <v>2755</v>
      </c>
      <c r="B404">
        <v>40945</v>
      </c>
      <c r="C404" t="s">
        <v>29</v>
      </c>
      <c r="D404" t="s">
        <v>21</v>
      </c>
      <c r="E404" t="s">
        <v>84</v>
      </c>
      <c r="F404" t="s">
        <v>620</v>
      </c>
      <c r="G404">
        <v>50</v>
      </c>
      <c r="H404">
        <v>545.86</v>
      </c>
      <c r="I404">
        <v>0.4</v>
      </c>
      <c r="J404">
        <v>0</v>
      </c>
      <c r="K404">
        <v>216</v>
      </c>
      <c r="L404">
        <v>10.8</v>
      </c>
      <c r="M404">
        <v>6.48</v>
      </c>
      <c r="N404">
        <v>5.86</v>
      </c>
      <c r="O404" t="s">
        <v>24</v>
      </c>
      <c r="P404" t="s">
        <v>619</v>
      </c>
      <c r="Q404" t="s">
        <v>64</v>
      </c>
      <c r="R404" t="s">
        <v>34</v>
      </c>
      <c r="S404" t="s">
        <v>57</v>
      </c>
      <c r="T404" s="1">
        <v>40945</v>
      </c>
    </row>
    <row r="405" spans="1:20" x14ac:dyDescent="0.25">
      <c r="A405">
        <v>2756</v>
      </c>
      <c r="B405">
        <v>39920</v>
      </c>
      <c r="C405" t="s">
        <v>58</v>
      </c>
      <c r="D405" t="s">
        <v>37</v>
      </c>
      <c r="E405" t="s">
        <v>38</v>
      </c>
      <c r="F405" t="s">
        <v>621</v>
      </c>
      <c r="G405">
        <v>25</v>
      </c>
      <c r="H405">
        <v>2194.98</v>
      </c>
      <c r="I405">
        <v>0.4</v>
      </c>
      <c r="J405">
        <v>0.06</v>
      </c>
      <c r="K405">
        <v>792.48</v>
      </c>
      <c r="L405">
        <v>93.23</v>
      </c>
      <c r="M405">
        <v>55.94</v>
      </c>
      <c r="N405">
        <v>4</v>
      </c>
      <c r="O405" t="s">
        <v>24</v>
      </c>
      <c r="P405" t="s">
        <v>622</v>
      </c>
      <c r="Q405" t="s">
        <v>83</v>
      </c>
      <c r="R405" t="s">
        <v>27</v>
      </c>
      <c r="S405" t="s">
        <v>57</v>
      </c>
      <c r="T405" s="1">
        <v>39921</v>
      </c>
    </row>
    <row r="406" spans="1:20" x14ac:dyDescent="0.25">
      <c r="A406">
        <v>2756</v>
      </c>
      <c r="B406">
        <v>39920</v>
      </c>
      <c r="C406" t="s">
        <v>58</v>
      </c>
      <c r="D406" t="s">
        <v>21</v>
      </c>
      <c r="E406" t="s">
        <v>80</v>
      </c>
      <c r="F406" t="s">
        <v>623</v>
      </c>
      <c r="G406">
        <v>42</v>
      </c>
      <c r="H406">
        <v>410.63</v>
      </c>
      <c r="I406">
        <v>0.4</v>
      </c>
      <c r="J406">
        <v>7.0000000000000007E-2</v>
      </c>
      <c r="K406">
        <v>145.53</v>
      </c>
      <c r="L406">
        <v>10.5</v>
      </c>
      <c r="M406">
        <v>6.3</v>
      </c>
      <c r="N406">
        <v>0.5</v>
      </c>
      <c r="O406" t="s">
        <v>24</v>
      </c>
      <c r="P406" t="s">
        <v>622</v>
      </c>
      <c r="Q406" t="s">
        <v>83</v>
      </c>
      <c r="R406" t="s">
        <v>27</v>
      </c>
      <c r="S406" t="s">
        <v>57</v>
      </c>
      <c r="T406" s="1">
        <v>39920</v>
      </c>
    </row>
    <row r="407" spans="1:20" x14ac:dyDescent="0.25">
      <c r="A407">
        <v>2757</v>
      </c>
      <c r="B407">
        <v>40743</v>
      </c>
      <c r="C407" t="s">
        <v>58</v>
      </c>
      <c r="D407" t="s">
        <v>42</v>
      </c>
      <c r="E407" t="s">
        <v>192</v>
      </c>
      <c r="F407" t="s">
        <v>465</v>
      </c>
      <c r="G407">
        <v>39</v>
      </c>
      <c r="H407">
        <v>5779.44</v>
      </c>
      <c r="I407">
        <v>0.39</v>
      </c>
      <c r="J407">
        <v>7.0000000000000007E-2</v>
      </c>
      <c r="K407">
        <v>1963.04</v>
      </c>
      <c r="L407">
        <v>157.30000000000001</v>
      </c>
      <c r="M407">
        <v>95.95</v>
      </c>
      <c r="N407">
        <v>74.349999999999994</v>
      </c>
      <c r="O407" t="s">
        <v>48</v>
      </c>
      <c r="P407" t="s">
        <v>624</v>
      </c>
      <c r="Q407" t="s">
        <v>26</v>
      </c>
      <c r="R407" t="s">
        <v>34</v>
      </c>
      <c r="S407" t="s">
        <v>132</v>
      </c>
      <c r="T407" s="1">
        <v>40743</v>
      </c>
    </row>
    <row r="408" spans="1:20" x14ac:dyDescent="0.25">
      <c r="A408">
        <v>2757</v>
      </c>
      <c r="B408">
        <v>40743</v>
      </c>
      <c r="C408" t="s">
        <v>36</v>
      </c>
      <c r="D408" t="s">
        <v>21</v>
      </c>
      <c r="E408" t="s">
        <v>30</v>
      </c>
      <c r="F408" t="s">
        <v>109</v>
      </c>
      <c r="G408">
        <v>42</v>
      </c>
      <c r="H408">
        <v>927.97</v>
      </c>
      <c r="I408">
        <v>0.44</v>
      </c>
      <c r="J408">
        <v>0.05</v>
      </c>
      <c r="K408">
        <v>379.67</v>
      </c>
      <c r="L408">
        <v>23.18</v>
      </c>
      <c r="M408">
        <v>12.98</v>
      </c>
      <c r="N408">
        <v>3.14</v>
      </c>
      <c r="O408" t="s">
        <v>71</v>
      </c>
      <c r="P408" t="s">
        <v>625</v>
      </c>
      <c r="Q408" t="s">
        <v>41</v>
      </c>
      <c r="R408" t="s">
        <v>34</v>
      </c>
      <c r="S408" t="s">
        <v>35</v>
      </c>
      <c r="T408" s="1">
        <v>40744</v>
      </c>
    </row>
    <row r="409" spans="1:20" x14ac:dyDescent="0.25">
      <c r="A409">
        <v>2759</v>
      </c>
      <c r="B409">
        <v>40506</v>
      </c>
      <c r="C409" t="s">
        <v>29</v>
      </c>
      <c r="D409" t="s">
        <v>37</v>
      </c>
      <c r="E409" t="s">
        <v>38</v>
      </c>
      <c r="F409" t="s">
        <v>626</v>
      </c>
      <c r="G409">
        <v>25</v>
      </c>
      <c r="H409">
        <v>1276.17</v>
      </c>
      <c r="I409">
        <v>0.39</v>
      </c>
      <c r="J409">
        <v>0</v>
      </c>
      <c r="K409">
        <v>495.17</v>
      </c>
      <c r="L409">
        <v>50.79</v>
      </c>
      <c r="M409">
        <v>30.98</v>
      </c>
      <c r="N409">
        <v>6.5</v>
      </c>
      <c r="O409" t="s">
        <v>24</v>
      </c>
      <c r="P409" t="s">
        <v>585</v>
      </c>
      <c r="Q409" t="s">
        <v>41</v>
      </c>
      <c r="R409" t="s">
        <v>27</v>
      </c>
      <c r="S409" t="s">
        <v>57</v>
      </c>
      <c r="T409" s="1">
        <v>40508</v>
      </c>
    </row>
    <row r="410" spans="1:20" x14ac:dyDescent="0.25">
      <c r="A410">
        <v>2790</v>
      </c>
      <c r="B410">
        <v>40043</v>
      </c>
      <c r="C410" t="s">
        <v>36</v>
      </c>
      <c r="D410" t="s">
        <v>21</v>
      </c>
      <c r="E410" t="s">
        <v>120</v>
      </c>
      <c r="F410" t="s">
        <v>627</v>
      </c>
      <c r="G410">
        <v>7</v>
      </c>
      <c r="H410">
        <v>74.78</v>
      </c>
      <c r="I410">
        <v>0.44</v>
      </c>
      <c r="J410">
        <v>0.01</v>
      </c>
      <c r="K410">
        <v>29.24</v>
      </c>
      <c r="L410">
        <v>9.7100000000000009</v>
      </c>
      <c r="M410">
        <v>5.44</v>
      </c>
      <c r="N410">
        <v>7.46</v>
      </c>
      <c r="O410" t="s">
        <v>24</v>
      </c>
      <c r="P410" t="s">
        <v>546</v>
      </c>
      <c r="Q410" t="s">
        <v>33</v>
      </c>
      <c r="R410" t="s">
        <v>61</v>
      </c>
      <c r="S410" t="s">
        <v>57</v>
      </c>
      <c r="T410" s="1">
        <v>40044</v>
      </c>
    </row>
    <row r="411" spans="1:20" x14ac:dyDescent="0.25">
      <c r="A411">
        <v>2790</v>
      </c>
      <c r="B411">
        <v>40043</v>
      </c>
      <c r="C411" t="s">
        <v>36</v>
      </c>
      <c r="D411" t="s">
        <v>37</v>
      </c>
      <c r="E411" t="s">
        <v>387</v>
      </c>
      <c r="F411" t="s">
        <v>628</v>
      </c>
      <c r="G411">
        <v>41</v>
      </c>
      <c r="H411">
        <v>39510.78</v>
      </c>
      <c r="I411">
        <v>0.44</v>
      </c>
      <c r="J411">
        <v>0.02</v>
      </c>
      <c r="K411">
        <v>16912.189999999999</v>
      </c>
      <c r="L411">
        <v>982.13</v>
      </c>
      <c r="M411">
        <v>549.99</v>
      </c>
      <c r="N411">
        <v>49</v>
      </c>
      <c r="O411" t="s">
        <v>48</v>
      </c>
      <c r="P411" t="s">
        <v>546</v>
      </c>
      <c r="Q411" t="s">
        <v>33</v>
      </c>
      <c r="R411" t="s">
        <v>61</v>
      </c>
      <c r="S411" t="s">
        <v>132</v>
      </c>
      <c r="T411" s="1">
        <v>40045</v>
      </c>
    </row>
    <row r="412" spans="1:20" x14ac:dyDescent="0.25">
      <c r="A412">
        <v>2790</v>
      </c>
      <c r="B412">
        <v>40043</v>
      </c>
      <c r="C412" t="s">
        <v>36</v>
      </c>
      <c r="D412" t="s">
        <v>21</v>
      </c>
      <c r="E412" t="s">
        <v>52</v>
      </c>
      <c r="F412" t="s">
        <v>629</v>
      </c>
      <c r="G412">
        <v>15</v>
      </c>
      <c r="H412">
        <v>633.46</v>
      </c>
      <c r="I412">
        <v>0.49</v>
      </c>
      <c r="J412">
        <v>0.03</v>
      </c>
      <c r="K412">
        <v>297.77999999999997</v>
      </c>
      <c r="L412">
        <v>43.16</v>
      </c>
      <c r="M412">
        <v>22.01</v>
      </c>
      <c r="N412">
        <v>5.53</v>
      </c>
      <c r="O412" t="s">
        <v>71</v>
      </c>
      <c r="P412" t="s">
        <v>546</v>
      </c>
      <c r="Q412" t="s">
        <v>33</v>
      </c>
      <c r="R412" t="s">
        <v>61</v>
      </c>
      <c r="S412" t="s">
        <v>35</v>
      </c>
      <c r="T412" s="1">
        <v>40044</v>
      </c>
    </row>
    <row r="413" spans="1:20" x14ac:dyDescent="0.25">
      <c r="A413">
        <v>2790</v>
      </c>
      <c r="B413">
        <v>40043</v>
      </c>
      <c r="C413" t="s">
        <v>36</v>
      </c>
      <c r="D413" t="s">
        <v>21</v>
      </c>
      <c r="E413" t="s">
        <v>22</v>
      </c>
      <c r="F413" t="s">
        <v>615</v>
      </c>
      <c r="G413">
        <v>15</v>
      </c>
      <c r="H413">
        <v>957.17</v>
      </c>
      <c r="I413">
        <v>0.5</v>
      </c>
      <c r="J413">
        <v>0.09</v>
      </c>
      <c r="K413">
        <v>427.55</v>
      </c>
      <c r="L413">
        <v>69.52</v>
      </c>
      <c r="M413">
        <v>34.76</v>
      </c>
      <c r="N413">
        <v>8.2200000000000006</v>
      </c>
      <c r="O413" t="s">
        <v>24</v>
      </c>
      <c r="P413" t="s">
        <v>546</v>
      </c>
      <c r="Q413" t="s">
        <v>33</v>
      </c>
      <c r="R413" t="s">
        <v>61</v>
      </c>
      <c r="S413" t="s">
        <v>57</v>
      </c>
      <c r="T413" s="1">
        <v>40045</v>
      </c>
    </row>
    <row r="414" spans="1:20" x14ac:dyDescent="0.25">
      <c r="A414">
        <v>2791</v>
      </c>
      <c r="B414">
        <v>40095</v>
      </c>
      <c r="C414" t="s">
        <v>36</v>
      </c>
      <c r="D414" t="s">
        <v>21</v>
      </c>
      <c r="E414" t="s">
        <v>120</v>
      </c>
      <c r="F414" t="s">
        <v>630</v>
      </c>
      <c r="G414">
        <v>47</v>
      </c>
      <c r="H414">
        <v>372.67</v>
      </c>
      <c r="I414">
        <v>0.5</v>
      </c>
      <c r="J414">
        <v>0</v>
      </c>
      <c r="K414">
        <v>182.83</v>
      </c>
      <c r="L414">
        <v>7.78</v>
      </c>
      <c r="M414">
        <v>3.89</v>
      </c>
      <c r="N414">
        <v>7.01</v>
      </c>
      <c r="O414" t="s">
        <v>24</v>
      </c>
      <c r="P414" t="s">
        <v>631</v>
      </c>
      <c r="Q414" t="s">
        <v>26</v>
      </c>
      <c r="R414" t="s">
        <v>34</v>
      </c>
      <c r="S414" t="s">
        <v>57</v>
      </c>
      <c r="T414" s="1">
        <v>40095</v>
      </c>
    </row>
    <row r="415" spans="1:20" x14ac:dyDescent="0.25">
      <c r="A415">
        <v>2791</v>
      </c>
      <c r="B415">
        <v>40095</v>
      </c>
      <c r="C415" t="s">
        <v>36</v>
      </c>
      <c r="D415" t="s">
        <v>42</v>
      </c>
      <c r="E415" t="s">
        <v>192</v>
      </c>
      <c r="F415" t="s">
        <v>632</v>
      </c>
      <c r="G415">
        <v>49</v>
      </c>
      <c r="H415">
        <v>8873.44</v>
      </c>
      <c r="I415">
        <v>0.39</v>
      </c>
      <c r="J415">
        <v>0.09</v>
      </c>
      <c r="K415">
        <v>2915.42</v>
      </c>
      <c r="L415">
        <v>198.33</v>
      </c>
      <c r="M415">
        <v>120.98</v>
      </c>
      <c r="N415">
        <v>30</v>
      </c>
      <c r="O415" t="s">
        <v>48</v>
      </c>
      <c r="P415" t="s">
        <v>631</v>
      </c>
      <c r="Q415" t="s">
        <v>26</v>
      </c>
      <c r="R415" t="s">
        <v>34</v>
      </c>
      <c r="S415" t="s">
        <v>132</v>
      </c>
      <c r="T415" s="1">
        <v>40097</v>
      </c>
    </row>
    <row r="416" spans="1:20" x14ac:dyDescent="0.25">
      <c r="A416">
        <v>2791</v>
      </c>
      <c r="B416">
        <v>40095</v>
      </c>
      <c r="C416" t="s">
        <v>36</v>
      </c>
      <c r="D416" t="s">
        <v>21</v>
      </c>
      <c r="E416" t="s">
        <v>84</v>
      </c>
      <c r="F416" t="s">
        <v>633</v>
      </c>
      <c r="G416">
        <v>18</v>
      </c>
      <c r="H416">
        <v>789.94</v>
      </c>
      <c r="I416">
        <v>0.36</v>
      </c>
      <c r="J416">
        <v>0.1</v>
      </c>
      <c r="K416">
        <v>226.54</v>
      </c>
      <c r="L416">
        <v>48.41</v>
      </c>
      <c r="M416">
        <v>30.98</v>
      </c>
      <c r="N416">
        <v>5.76</v>
      </c>
      <c r="O416" t="s">
        <v>24</v>
      </c>
      <c r="P416" t="s">
        <v>631</v>
      </c>
      <c r="Q416" t="s">
        <v>26</v>
      </c>
      <c r="R416" t="s">
        <v>34</v>
      </c>
      <c r="S416" t="s">
        <v>57</v>
      </c>
      <c r="T416" s="1">
        <v>40096</v>
      </c>
    </row>
    <row r="417" spans="1:20" x14ac:dyDescent="0.25">
      <c r="A417">
        <v>2816</v>
      </c>
      <c r="B417">
        <v>40075</v>
      </c>
      <c r="C417" t="s">
        <v>36</v>
      </c>
      <c r="D417" t="s">
        <v>21</v>
      </c>
      <c r="E417" t="s">
        <v>52</v>
      </c>
      <c r="F417" t="s">
        <v>634</v>
      </c>
      <c r="G417">
        <v>35</v>
      </c>
      <c r="H417">
        <v>1329.25</v>
      </c>
      <c r="I417">
        <v>0.42</v>
      </c>
      <c r="J417">
        <v>0</v>
      </c>
      <c r="K417">
        <v>557.08000000000004</v>
      </c>
      <c r="L417">
        <v>37.9</v>
      </c>
      <c r="M417">
        <v>21.98</v>
      </c>
      <c r="N417">
        <v>2.87</v>
      </c>
      <c r="O417" t="s">
        <v>24</v>
      </c>
      <c r="P417" t="s">
        <v>635</v>
      </c>
      <c r="Q417" t="s">
        <v>41</v>
      </c>
      <c r="R417" t="s">
        <v>34</v>
      </c>
      <c r="S417" t="s">
        <v>35</v>
      </c>
      <c r="T417" s="1">
        <v>40076</v>
      </c>
    </row>
    <row r="418" spans="1:20" x14ac:dyDescent="0.25">
      <c r="A418">
        <v>2817</v>
      </c>
      <c r="B418">
        <v>39921</v>
      </c>
      <c r="C418" t="s">
        <v>79</v>
      </c>
      <c r="D418" t="s">
        <v>37</v>
      </c>
      <c r="E418" t="s">
        <v>38</v>
      </c>
      <c r="F418" t="s">
        <v>636</v>
      </c>
      <c r="G418">
        <v>14</v>
      </c>
      <c r="H418">
        <v>6026.58</v>
      </c>
      <c r="I418">
        <v>0.37</v>
      </c>
      <c r="J418">
        <v>0.1</v>
      </c>
      <c r="K418">
        <v>1805.82</v>
      </c>
      <c r="L418">
        <v>477.73</v>
      </c>
      <c r="M418">
        <v>300.97000000000003</v>
      </c>
      <c r="N418">
        <v>7.18</v>
      </c>
      <c r="O418" t="s">
        <v>24</v>
      </c>
      <c r="P418" t="s">
        <v>637</v>
      </c>
      <c r="Q418" t="s">
        <v>41</v>
      </c>
      <c r="R418" t="s">
        <v>61</v>
      </c>
      <c r="S418" t="s">
        <v>57</v>
      </c>
      <c r="T418" s="1">
        <v>39922</v>
      </c>
    </row>
    <row r="419" spans="1:20" x14ac:dyDescent="0.25">
      <c r="A419">
        <v>2817</v>
      </c>
      <c r="B419">
        <v>39921</v>
      </c>
      <c r="C419" t="s">
        <v>79</v>
      </c>
      <c r="D419" t="s">
        <v>42</v>
      </c>
      <c r="E419" t="s">
        <v>43</v>
      </c>
      <c r="F419" t="s">
        <v>308</v>
      </c>
      <c r="G419">
        <v>40</v>
      </c>
      <c r="H419">
        <v>3127.76</v>
      </c>
      <c r="I419">
        <v>0.52</v>
      </c>
      <c r="J419">
        <v>0.06</v>
      </c>
      <c r="K419">
        <v>1529.12</v>
      </c>
      <c r="L419">
        <v>83.1</v>
      </c>
      <c r="M419">
        <v>39.89</v>
      </c>
      <c r="N419">
        <v>3.04</v>
      </c>
      <c r="O419" t="s">
        <v>24</v>
      </c>
      <c r="P419" t="s">
        <v>637</v>
      </c>
      <c r="Q419" t="s">
        <v>41</v>
      </c>
      <c r="R419" t="s">
        <v>61</v>
      </c>
      <c r="S419" t="s">
        <v>55</v>
      </c>
      <c r="T419" s="1">
        <v>39923</v>
      </c>
    </row>
    <row r="420" spans="1:20" x14ac:dyDescent="0.25">
      <c r="A420">
        <v>2818</v>
      </c>
      <c r="B420">
        <v>40158</v>
      </c>
      <c r="C420" t="s">
        <v>79</v>
      </c>
      <c r="D420" t="s">
        <v>42</v>
      </c>
      <c r="E420" t="s">
        <v>43</v>
      </c>
      <c r="F420" t="s">
        <v>638</v>
      </c>
      <c r="G420">
        <v>37</v>
      </c>
      <c r="H420">
        <v>922.32</v>
      </c>
      <c r="I420">
        <v>0.4</v>
      </c>
      <c r="J420">
        <v>0.05</v>
      </c>
      <c r="K420">
        <v>338.43</v>
      </c>
      <c r="L420">
        <v>26.13</v>
      </c>
      <c r="M420">
        <v>15.68</v>
      </c>
      <c r="N420">
        <v>3.73</v>
      </c>
      <c r="O420" t="s">
        <v>24</v>
      </c>
      <c r="P420" t="s">
        <v>635</v>
      </c>
      <c r="Q420" t="s">
        <v>41</v>
      </c>
      <c r="R420" t="s">
        <v>34</v>
      </c>
      <c r="S420" t="s">
        <v>35</v>
      </c>
      <c r="T420" s="1">
        <v>40160</v>
      </c>
    </row>
    <row r="421" spans="1:20" x14ac:dyDescent="0.25">
      <c r="A421">
        <v>2818</v>
      </c>
      <c r="B421">
        <v>40158</v>
      </c>
      <c r="C421" t="s">
        <v>79</v>
      </c>
      <c r="D421" t="s">
        <v>42</v>
      </c>
      <c r="E421" t="s">
        <v>43</v>
      </c>
      <c r="F421" t="s">
        <v>639</v>
      </c>
      <c r="G421">
        <v>39</v>
      </c>
      <c r="H421">
        <v>1201.28</v>
      </c>
      <c r="I421">
        <v>0.51</v>
      </c>
      <c r="J421">
        <v>0</v>
      </c>
      <c r="K421">
        <v>608.07000000000005</v>
      </c>
      <c r="L421">
        <v>30.57</v>
      </c>
      <c r="M421">
        <v>14.98</v>
      </c>
      <c r="N421">
        <v>8.99</v>
      </c>
      <c r="O421" t="s">
        <v>24</v>
      </c>
      <c r="P421" t="s">
        <v>635</v>
      </c>
      <c r="Q421" t="s">
        <v>41</v>
      </c>
      <c r="R421" t="s">
        <v>34</v>
      </c>
      <c r="S421" t="s">
        <v>35</v>
      </c>
      <c r="T421" s="1">
        <v>40159</v>
      </c>
    </row>
    <row r="422" spans="1:20" x14ac:dyDescent="0.25">
      <c r="A422">
        <v>2818</v>
      </c>
      <c r="B422">
        <v>40158</v>
      </c>
      <c r="C422" t="s">
        <v>79</v>
      </c>
      <c r="D422" t="s">
        <v>21</v>
      </c>
      <c r="E422" t="s">
        <v>84</v>
      </c>
      <c r="F422" t="s">
        <v>640</v>
      </c>
      <c r="G422">
        <v>2</v>
      </c>
      <c r="H422">
        <v>182.08</v>
      </c>
      <c r="I422">
        <v>0.55000000000000004</v>
      </c>
      <c r="J422">
        <v>0.02</v>
      </c>
      <c r="K422">
        <v>91.3</v>
      </c>
      <c r="L422">
        <v>86.13</v>
      </c>
      <c r="M422">
        <v>38.76</v>
      </c>
      <c r="N422">
        <v>13.26</v>
      </c>
      <c r="O422" t="s">
        <v>24</v>
      </c>
      <c r="P422" t="s">
        <v>635</v>
      </c>
      <c r="Q422" t="s">
        <v>41</v>
      </c>
      <c r="R422" t="s">
        <v>34</v>
      </c>
      <c r="S422" t="s">
        <v>57</v>
      </c>
      <c r="T422" s="1">
        <v>40159</v>
      </c>
    </row>
    <row r="423" spans="1:20" x14ac:dyDescent="0.25">
      <c r="A423">
        <v>2823</v>
      </c>
      <c r="B423">
        <v>40794</v>
      </c>
      <c r="C423" t="s">
        <v>36</v>
      </c>
      <c r="D423" t="s">
        <v>37</v>
      </c>
      <c r="E423" t="s">
        <v>38</v>
      </c>
      <c r="F423" t="s">
        <v>325</v>
      </c>
      <c r="G423">
        <v>17</v>
      </c>
      <c r="H423">
        <v>625.30999999999995</v>
      </c>
      <c r="I423">
        <v>0.47</v>
      </c>
      <c r="J423">
        <v>0.08</v>
      </c>
      <c r="K423">
        <v>262.32</v>
      </c>
      <c r="L423">
        <v>39.57</v>
      </c>
      <c r="M423">
        <v>20.97</v>
      </c>
      <c r="N423">
        <v>6.5</v>
      </c>
      <c r="O423" t="s">
        <v>24</v>
      </c>
      <c r="P423" t="s">
        <v>641</v>
      </c>
      <c r="Q423" t="s">
        <v>41</v>
      </c>
      <c r="R423" t="s">
        <v>61</v>
      </c>
      <c r="S423" t="s">
        <v>57</v>
      </c>
      <c r="T423" s="1">
        <v>40795</v>
      </c>
    </row>
    <row r="424" spans="1:20" x14ac:dyDescent="0.25">
      <c r="A424">
        <v>2823</v>
      </c>
      <c r="B424">
        <v>40794</v>
      </c>
      <c r="C424" t="s">
        <v>36</v>
      </c>
      <c r="D424" t="s">
        <v>21</v>
      </c>
      <c r="E424" t="s">
        <v>22</v>
      </c>
      <c r="F424" t="s">
        <v>642</v>
      </c>
      <c r="G424">
        <v>21</v>
      </c>
      <c r="H424">
        <v>9672.3700000000008</v>
      </c>
      <c r="I424">
        <v>0.51</v>
      </c>
      <c r="J424">
        <v>0</v>
      </c>
      <c r="K424">
        <v>4918.29</v>
      </c>
      <c r="L424">
        <v>459.22</v>
      </c>
      <c r="M424">
        <v>225.02</v>
      </c>
      <c r="N424">
        <v>28.66</v>
      </c>
      <c r="O424" t="s">
        <v>48</v>
      </c>
      <c r="P424" t="s">
        <v>641</v>
      </c>
      <c r="Q424" t="s">
        <v>41</v>
      </c>
      <c r="R424" t="s">
        <v>61</v>
      </c>
      <c r="S424" t="s">
        <v>132</v>
      </c>
      <c r="T424" s="1">
        <v>40795</v>
      </c>
    </row>
    <row r="425" spans="1:20" x14ac:dyDescent="0.25">
      <c r="A425">
        <v>2848</v>
      </c>
      <c r="B425">
        <v>40977</v>
      </c>
      <c r="C425" t="s">
        <v>58</v>
      </c>
      <c r="D425" t="s">
        <v>42</v>
      </c>
      <c r="E425" t="s">
        <v>43</v>
      </c>
      <c r="F425" t="s">
        <v>643</v>
      </c>
      <c r="G425">
        <v>35</v>
      </c>
      <c r="H425">
        <v>2515.7199999999998</v>
      </c>
      <c r="I425">
        <v>0.43</v>
      </c>
      <c r="J425">
        <v>0.06</v>
      </c>
      <c r="K425">
        <v>983.97</v>
      </c>
      <c r="L425">
        <v>75.98</v>
      </c>
      <c r="M425">
        <v>43.31</v>
      </c>
      <c r="N425">
        <v>15.9</v>
      </c>
      <c r="O425" t="s">
        <v>71</v>
      </c>
      <c r="P425" t="s">
        <v>353</v>
      </c>
      <c r="Q425" t="s">
        <v>33</v>
      </c>
      <c r="R425" t="s">
        <v>61</v>
      </c>
      <c r="S425" t="s">
        <v>45</v>
      </c>
      <c r="T425" s="1">
        <v>40979</v>
      </c>
    </row>
    <row r="426" spans="1:20" x14ac:dyDescent="0.25">
      <c r="A426">
        <v>2848</v>
      </c>
      <c r="B426">
        <v>40977</v>
      </c>
      <c r="C426" t="s">
        <v>58</v>
      </c>
      <c r="D426" t="s">
        <v>37</v>
      </c>
      <c r="E426" t="s">
        <v>50</v>
      </c>
      <c r="F426" t="s">
        <v>77</v>
      </c>
      <c r="G426">
        <v>8</v>
      </c>
      <c r="H426">
        <v>1768.27</v>
      </c>
      <c r="I426">
        <v>0.45</v>
      </c>
      <c r="J426">
        <v>0.04</v>
      </c>
      <c r="K426">
        <v>751.36</v>
      </c>
      <c r="L426">
        <v>229.07</v>
      </c>
      <c r="M426">
        <v>125.99</v>
      </c>
      <c r="N426">
        <v>8.99</v>
      </c>
      <c r="O426" t="s">
        <v>24</v>
      </c>
      <c r="P426" t="s">
        <v>353</v>
      </c>
      <c r="Q426" t="s">
        <v>33</v>
      </c>
      <c r="R426" t="s">
        <v>61</v>
      </c>
      <c r="S426" t="s">
        <v>57</v>
      </c>
      <c r="T426" s="1">
        <v>40979</v>
      </c>
    </row>
    <row r="427" spans="1:20" x14ac:dyDescent="0.25">
      <c r="A427">
        <v>2852</v>
      </c>
      <c r="B427">
        <v>40193</v>
      </c>
      <c r="C427" t="s">
        <v>58</v>
      </c>
      <c r="D427" t="s">
        <v>21</v>
      </c>
      <c r="E427" t="s">
        <v>84</v>
      </c>
      <c r="F427" t="s">
        <v>85</v>
      </c>
      <c r="G427">
        <v>10</v>
      </c>
      <c r="H427">
        <v>110.62</v>
      </c>
      <c r="I427">
        <v>0.38</v>
      </c>
      <c r="J427">
        <v>0.02</v>
      </c>
      <c r="K427">
        <v>37.630000000000003</v>
      </c>
      <c r="L427">
        <v>10.45</v>
      </c>
      <c r="M427">
        <v>6.48</v>
      </c>
      <c r="N427">
        <v>8.19</v>
      </c>
      <c r="O427" t="s">
        <v>24</v>
      </c>
      <c r="P427" t="s">
        <v>637</v>
      </c>
      <c r="Q427" t="s">
        <v>41</v>
      </c>
      <c r="R427" t="s">
        <v>61</v>
      </c>
      <c r="S427" t="s">
        <v>57</v>
      </c>
      <c r="T427" s="1">
        <v>40193</v>
      </c>
    </row>
    <row r="428" spans="1:20" x14ac:dyDescent="0.25">
      <c r="A428">
        <v>2852</v>
      </c>
      <c r="B428">
        <v>40193</v>
      </c>
      <c r="C428" t="s">
        <v>58</v>
      </c>
      <c r="D428" t="s">
        <v>37</v>
      </c>
      <c r="E428" t="s">
        <v>50</v>
      </c>
      <c r="F428" t="s">
        <v>76</v>
      </c>
      <c r="G428">
        <v>42</v>
      </c>
      <c r="H428">
        <v>9349.7099999999991</v>
      </c>
      <c r="I428">
        <v>0.51</v>
      </c>
      <c r="J428">
        <v>0.06</v>
      </c>
      <c r="K428">
        <v>4473.8999999999996</v>
      </c>
      <c r="L428">
        <v>236.71</v>
      </c>
      <c r="M428">
        <v>115.99</v>
      </c>
      <c r="N428">
        <v>4.2300000000000004</v>
      </c>
      <c r="O428" t="s">
        <v>24</v>
      </c>
      <c r="P428" t="s">
        <v>637</v>
      </c>
      <c r="Q428" t="s">
        <v>41</v>
      </c>
      <c r="R428" t="s">
        <v>61</v>
      </c>
      <c r="S428" t="s">
        <v>57</v>
      </c>
      <c r="T428" s="1">
        <v>40194</v>
      </c>
    </row>
    <row r="429" spans="1:20" x14ac:dyDescent="0.25">
      <c r="A429">
        <v>2853</v>
      </c>
      <c r="B429">
        <v>39937</v>
      </c>
      <c r="C429" t="s">
        <v>36</v>
      </c>
      <c r="D429" t="s">
        <v>21</v>
      </c>
      <c r="E429" t="s">
        <v>22</v>
      </c>
      <c r="F429" t="s">
        <v>176</v>
      </c>
      <c r="G429">
        <v>25</v>
      </c>
      <c r="H429">
        <v>8850.5400000000009</v>
      </c>
      <c r="I429">
        <v>0.52</v>
      </c>
      <c r="J429">
        <v>0.05</v>
      </c>
      <c r="K429">
        <v>4368.8</v>
      </c>
      <c r="L429">
        <v>371.81</v>
      </c>
      <c r="M429">
        <v>178.47</v>
      </c>
      <c r="N429">
        <v>19.989999999999998</v>
      </c>
      <c r="O429" t="s">
        <v>71</v>
      </c>
      <c r="P429" t="s">
        <v>644</v>
      </c>
      <c r="Q429" t="s">
        <v>83</v>
      </c>
      <c r="R429" t="s">
        <v>67</v>
      </c>
      <c r="S429" t="s">
        <v>57</v>
      </c>
      <c r="T429" s="1">
        <v>39940</v>
      </c>
    </row>
    <row r="430" spans="1:20" x14ac:dyDescent="0.25">
      <c r="A430">
        <v>2882</v>
      </c>
      <c r="B430">
        <v>40776</v>
      </c>
      <c r="C430" t="s">
        <v>36</v>
      </c>
      <c r="D430" t="s">
        <v>42</v>
      </c>
      <c r="E430" t="s">
        <v>192</v>
      </c>
      <c r="F430" t="s">
        <v>645</v>
      </c>
      <c r="G430">
        <v>23</v>
      </c>
      <c r="H430">
        <v>5730.74</v>
      </c>
      <c r="I430">
        <v>0.37</v>
      </c>
      <c r="J430">
        <v>0.03</v>
      </c>
      <c r="K430">
        <v>1998.2</v>
      </c>
      <c r="L430">
        <v>255.52</v>
      </c>
      <c r="M430">
        <v>160.97999999999999</v>
      </c>
      <c r="N430">
        <v>30</v>
      </c>
      <c r="O430" t="s">
        <v>48</v>
      </c>
      <c r="P430" t="s">
        <v>646</v>
      </c>
      <c r="Q430" t="s">
        <v>33</v>
      </c>
      <c r="R430" t="s">
        <v>67</v>
      </c>
      <c r="S430" t="s">
        <v>132</v>
      </c>
      <c r="T430" s="1">
        <v>40778</v>
      </c>
    </row>
    <row r="431" spans="1:20" x14ac:dyDescent="0.25">
      <c r="A431">
        <v>2882</v>
      </c>
      <c r="B431">
        <v>40776</v>
      </c>
      <c r="C431" t="s">
        <v>36</v>
      </c>
      <c r="D431" t="s">
        <v>37</v>
      </c>
      <c r="E431" t="s">
        <v>38</v>
      </c>
      <c r="F431" t="s">
        <v>432</v>
      </c>
      <c r="G431">
        <v>9</v>
      </c>
      <c r="H431">
        <v>614.49</v>
      </c>
      <c r="I431">
        <v>0.44</v>
      </c>
      <c r="J431">
        <v>7.0000000000000007E-2</v>
      </c>
      <c r="K431">
        <v>243.68</v>
      </c>
      <c r="L431">
        <v>73.180000000000007</v>
      </c>
      <c r="M431">
        <v>40.98</v>
      </c>
      <c r="N431">
        <v>1.99</v>
      </c>
      <c r="O431" t="s">
        <v>24</v>
      </c>
      <c r="P431" t="s">
        <v>646</v>
      </c>
      <c r="Q431" t="s">
        <v>33</v>
      </c>
      <c r="R431" t="s">
        <v>67</v>
      </c>
      <c r="S431" t="s">
        <v>35</v>
      </c>
      <c r="T431" s="1">
        <v>40777</v>
      </c>
    </row>
    <row r="432" spans="1:20" x14ac:dyDescent="0.25">
      <c r="A432">
        <v>2883</v>
      </c>
      <c r="B432">
        <v>40565</v>
      </c>
      <c r="C432" t="s">
        <v>20</v>
      </c>
      <c r="D432" t="s">
        <v>21</v>
      </c>
      <c r="E432" t="s">
        <v>22</v>
      </c>
      <c r="F432" t="s">
        <v>647</v>
      </c>
      <c r="G432">
        <v>34</v>
      </c>
      <c r="H432">
        <v>3622.13</v>
      </c>
      <c r="I432">
        <v>0.45</v>
      </c>
      <c r="J432">
        <v>0.1</v>
      </c>
      <c r="K432">
        <v>1405.93</v>
      </c>
      <c r="L432">
        <v>118.15</v>
      </c>
      <c r="M432">
        <v>64.98</v>
      </c>
      <c r="N432">
        <v>6.88</v>
      </c>
      <c r="O432" t="s">
        <v>24</v>
      </c>
      <c r="P432" t="s">
        <v>543</v>
      </c>
      <c r="Q432" t="s">
        <v>33</v>
      </c>
      <c r="R432" t="s">
        <v>67</v>
      </c>
      <c r="S432" t="s">
        <v>57</v>
      </c>
      <c r="T432" s="1">
        <v>40567</v>
      </c>
    </row>
    <row r="433" spans="1:20" x14ac:dyDescent="0.25">
      <c r="A433">
        <v>2885</v>
      </c>
      <c r="B433">
        <v>41170</v>
      </c>
      <c r="C433" t="s">
        <v>29</v>
      </c>
      <c r="D433" t="s">
        <v>21</v>
      </c>
      <c r="E433" t="s">
        <v>84</v>
      </c>
      <c r="F433" t="s">
        <v>648</v>
      </c>
      <c r="G433">
        <v>29</v>
      </c>
      <c r="H433">
        <v>307.8</v>
      </c>
      <c r="I433">
        <v>0.41</v>
      </c>
      <c r="J433">
        <v>0.06</v>
      </c>
      <c r="K433">
        <v>111.48</v>
      </c>
      <c r="L433">
        <v>10.98</v>
      </c>
      <c r="M433">
        <v>6.48</v>
      </c>
      <c r="N433">
        <v>8.4</v>
      </c>
      <c r="O433" t="s">
        <v>24</v>
      </c>
      <c r="P433" t="s">
        <v>649</v>
      </c>
      <c r="Q433" t="s">
        <v>95</v>
      </c>
      <c r="R433" t="s">
        <v>61</v>
      </c>
      <c r="S433" t="s">
        <v>57</v>
      </c>
      <c r="T433" s="1">
        <v>41170</v>
      </c>
    </row>
    <row r="434" spans="1:20" x14ac:dyDescent="0.25">
      <c r="A434">
        <v>2885</v>
      </c>
      <c r="B434">
        <v>41170</v>
      </c>
      <c r="C434" t="s">
        <v>29</v>
      </c>
      <c r="D434" t="s">
        <v>21</v>
      </c>
      <c r="E434" t="s">
        <v>22</v>
      </c>
      <c r="F434" t="s">
        <v>650</v>
      </c>
      <c r="G434">
        <v>46</v>
      </c>
      <c r="H434">
        <v>1217.7</v>
      </c>
      <c r="I434">
        <v>0.45</v>
      </c>
      <c r="J434">
        <v>0.06</v>
      </c>
      <c r="K434">
        <v>502.97</v>
      </c>
      <c r="L434">
        <v>28.04</v>
      </c>
      <c r="M434">
        <v>15.42</v>
      </c>
      <c r="N434">
        <v>5.41</v>
      </c>
      <c r="O434" t="s">
        <v>24</v>
      </c>
      <c r="P434" t="s">
        <v>649</v>
      </c>
      <c r="Q434" t="s">
        <v>95</v>
      </c>
      <c r="R434" t="s">
        <v>61</v>
      </c>
      <c r="S434" t="s">
        <v>57</v>
      </c>
      <c r="T434" s="1">
        <v>41172</v>
      </c>
    </row>
    <row r="435" spans="1:20" x14ac:dyDescent="0.25">
      <c r="A435">
        <v>2912</v>
      </c>
      <c r="B435">
        <v>40979</v>
      </c>
      <c r="C435" t="s">
        <v>20</v>
      </c>
      <c r="D435" t="s">
        <v>37</v>
      </c>
      <c r="E435" t="s">
        <v>87</v>
      </c>
      <c r="F435" t="s">
        <v>651</v>
      </c>
      <c r="G435">
        <v>7</v>
      </c>
      <c r="H435">
        <v>36525.040000000001</v>
      </c>
      <c r="I435">
        <v>0.55000000000000004</v>
      </c>
      <c r="J435">
        <v>0.08</v>
      </c>
      <c r="K435">
        <v>18644.36</v>
      </c>
      <c r="L435">
        <v>5666.98</v>
      </c>
      <c r="M435">
        <v>2550.14</v>
      </c>
      <c r="N435">
        <v>29.7</v>
      </c>
      <c r="O435" t="s">
        <v>48</v>
      </c>
      <c r="P435" t="s">
        <v>63</v>
      </c>
      <c r="Q435" t="s">
        <v>64</v>
      </c>
      <c r="R435" t="s">
        <v>34</v>
      </c>
      <c r="S435" t="s">
        <v>132</v>
      </c>
      <c r="T435" s="1">
        <v>40981</v>
      </c>
    </row>
    <row r="436" spans="1:20" x14ac:dyDescent="0.25">
      <c r="A436">
        <v>2912</v>
      </c>
      <c r="B436">
        <v>40979</v>
      </c>
      <c r="C436" t="s">
        <v>20</v>
      </c>
      <c r="D436" t="s">
        <v>21</v>
      </c>
      <c r="E436" t="s">
        <v>84</v>
      </c>
      <c r="F436" t="s">
        <v>508</v>
      </c>
      <c r="G436">
        <v>9</v>
      </c>
      <c r="H436">
        <v>816.1</v>
      </c>
      <c r="I436">
        <v>0.41</v>
      </c>
      <c r="J436">
        <v>0.05</v>
      </c>
      <c r="K436">
        <v>307.42</v>
      </c>
      <c r="L436">
        <v>94.88</v>
      </c>
      <c r="M436">
        <v>55.98</v>
      </c>
      <c r="N436">
        <v>4.8600000000000003</v>
      </c>
      <c r="O436" t="s">
        <v>71</v>
      </c>
      <c r="P436" t="s">
        <v>63</v>
      </c>
      <c r="Q436" t="s">
        <v>64</v>
      </c>
      <c r="R436" t="s">
        <v>34</v>
      </c>
      <c r="S436" t="s">
        <v>57</v>
      </c>
      <c r="T436" s="1">
        <v>40986</v>
      </c>
    </row>
    <row r="437" spans="1:20" x14ac:dyDescent="0.25">
      <c r="A437">
        <v>2914</v>
      </c>
      <c r="B437">
        <v>40239</v>
      </c>
      <c r="C437" t="s">
        <v>79</v>
      </c>
      <c r="D437" t="s">
        <v>21</v>
      </c>
      <c r="E437" t="s">
        <v>84</v>
      </c>
      <c r="F437" t="s">
        <v>219</v>
      </c>
      <c r="G437">
        <v>3</v>
      </c>
      <c r="H437">
        <v>98.83</v>
      </c>
      <c r="I437">
        <v>0.42</v>
      </c>
      <c r="J437">
        <v>0.09</v>
      </c>
      <c r="K437">
        <v>32.380000000000003</v>
      </c>
      <c r="L437">
        <v>32.71</v>
      </c>
      <c r="M437">
        <v>18.97</v>
      </c>
      <c r="N437">
        <v>9.5399999999999991</v>
      </c>
      <c r="O437" t="s">
        <v>24</v>
      </c>
      <c r="P437" t="s">
        <v>303</v>
      </c>
      <c r="Q437" t="s">
        <v>83</v>
      </c>
      <c r="R437" t="s">
        <v>67</v>
      </c>
      <c r="S437" t="s">
        <v>57</v>
      </c>
      <c r="T437" s="1">
        <v>40240</v>
      </c>
    </row>
    <row r="438" spans="1:20" x14ac:dyDescent="0.25">
      <c r="A438">
        <v>2915</v>
      </c>
      <c r="B438">
        <v>39902</v>
      </c>
      <c r="C438" t="s">
        <v>20</v>
      </c>
      <c r="D438" t="s">
        <v>21</v>
      </c>
      <c r="E438" t="s">
        <v>52</v>
      </c>
      <c r="F438" t="s">
        <v>586</v>
      </c>
      <c r="G438">
        <v>41</v>
      </c>
      <c r="H438">
        <v>476</v>
      </c>
      <c r="I438">
        <v>0.52</v>
      </c>
      <c r="J438">
        <v>7.0000000000000007E-2</v>
      </c>
      <c r="K438">
        <v>229.86</v>
      </c>
      <c r="L438">
        <v>12.46</v>
      </c>
      <c r="M438">
        <v>5.98</v>
      </c>
      <c r="N438">
        <v>0.96</v>
      </c>
      <c r="O438" t="s">
        <v>24</v>
      </c>
      <c r="P438" t="s">
        <v>652</v>
      </c>
      <c r="Q438" t="s">
        <v>33</v>
      </c>
      <c r="R438" t="s">
        <v>67</v>
      </c>
      <c r="S438" t="s">
        <v>55</v>
      </c>
      <c r="T438" s="1">
        <v>39906</v>
      </c>
    </row>
    <row r="439" spans="1:20" x14ac:dyDescent="0.25">
      <c r="A439">
        <v>2915</v>
      </c>
      <c r="B439">
        <v>39902</v>
      </c>
      <c r="C439" t="s">
        <v>20</v>
      </c>
      <c r="D439" t="s">
        <v>37</v>
      </c>
      <c r="E439" t="s">
        <v>38</v>
      </c>
      <c r="F439" t="s">
        <v>653</v>
      </c>
      <c r="G439">
        <v>23</v>
      </c>
      <c r="H439">
        <v>1573.56</v>
      </c>
      <c r="I439">
        <v>0.42</v>
      </c>
      <c r="J439">
        <v>0.01</v>
      </c>
      <c r="K439">
        <v>650.02</v>
      </c>
      <c r="L439">
        <v>68.930000000000007</v>
      </c>
      <c r="M439">
        <v>39.979999999999997</v>
      </c>
      <c r="N439">
        <v>4</v>
      </c>
      <c r="O439" t="s">
        <v>24</v>
      </c>
      <c r="P439" t="s">
        <v>652</v>
      </c>
      <c r="Q439" t="s">
        <v>33</v>
      </c>
      <c r="R439" t="s">
        <v>67</v>
      </c>
      <c r="S439" t="s">
        <v>57</v>
      </c>
      <c r="T439" s="1">
        <v>39907</v>
      </c>
    </row>
    <row r="440" spans="1:20" x14ac:dyDescent="0.25">
      <c r="A440">
        <v>2947</v>
      </c>
      <c r="B440">
        <v>40658</v>
      </c>
      <c r="C440" t="s">
        <v>58</v>
      </c>
      <c r="D440" t="s">
        <v>21</v>
      </c>
      <c r="E440" t="s">
        <v>84</v>
      </c>
      <c r="F440" t="s">
        <v>654</v>
      </c>
      <c r="G440">
        <v>8</v>
      </c>
      <c r="H440">
        <v>91.72</v>
      </c>
      <c r="I440">
        <v>0.42</v>
      </c>
      <c r="J440">
        <v>0.05</v>
      </c>
      <c r="K440">
        <v>33.07</v>
      </c>
      <c r="L440">
        <v>11.17</v>
      </c>
      <c r="M440">
        <v>6.48</v>
      </c>
      <c r="N440">
        <v>6.81</v>
      </c>
      <c r="O440" t="s">
        <v>24</v>
      </c>
      <c r="P440" t="s">
        <v>521</v>
      </c>
      <c r="Q440" t="s">
        <v>64</v>
      </c>
      <c r="R440" t="s">
        <v>67</v>
      </c>
      <c r="S440" t="s">
        <v>57</v>
      </c>
      <c r="T440" s="1">
        <v>40660</v>
      </c>
    </row>
    <row r="441" spans="1:20" x14ac:dyDescent="0.25">
      <c r="A441">
        <v>2976</v>
      </c>
      <c r="B441">
        <v>40521</v>
      </c>
      <c r="C441" t="s">
        <v>29</v>
      </c>
      <c r="D441" t="s">
        <v>42</v>
      </c>
      <c r="E441" t="s">
        <v>192</v>
      </c>
      <c r="F441" t="s">
        <v>500</v>
      </c>
      <c r="G441">
        <v>30</v>
      </c>
      <c r="H441">
        <v>26843.16</v>
      </c>
      <c r="I441">
        <v>0.49</v>
      </c>
      <c r="J441">
        <v>0.09</v>
      </c>
      <c r="K441">
        <v>11787.76</v>
      </c>
      <c r="L441">
        <v>982.31</v>
      </c>
      <c r="M441">
        <v>500.98</v>
      </c>
      <c r="N441">
        <v>26</v>
      </c>
      <c r="O441" t="s">
        <v>48</v>
      </c>
      <c r="P441" t="s">
        <v>655</v>
      </c>
      <c r="Q441" t="s">
        <v>26</v>
      </c>
      <c r="R441" t="s">
        <v>67</v>
      </c>
      <c r="S441" t="s">
        <v>132</v>
      </c>
      <c r="T441" s="1">
        <v>40523</v>
      </c>
    </row>
    <row r="442" spans="1:20" x14ac:dyDescent="0.25">
      <c r="A442">
        <v>2978</v>
      </c>
      <c r="B442">
        <v>40665</v>
      </c>
      <c r="C442" t="s">
        <v>58</v>
      </c>
      <c r="D442" t="s">
        <v>37</v>
      </c>
      <c r="E442" t="s">
        <v>50</v>
      </c>
      <c r="F442" t="s">
        <v>656</v>
      </c>
      <c r="G442">
        <v>28</v>
      </c>
      <c r="H442">
        <v>8181.98</v>
      </c>
      <c r="I442">
        <v>0.36</v>
      </c>
      <c r="J442">
        <v>7.0000000000000007E-2</v>
      </c>
      <c r="K442">
        <v>2550.06</v>
      </c>
      <c r="L442">
        <v>314.05</v>
      </c>
      <c r="M442">
        <v>200.99</v>
      </c>
      <c r="N442">
        <v>4.2</v>
      </c>
      <c r="O442" t="s">
        <v>24</v>
      </c>
      <c r="P442" t="s">
        <v>657</v>
      </c>
      <c r="Q442" t="s">
        <v>64</v>
      </c>
      <c r="R442" t="s">
        <v>34</v>
      </c>
      <c r="S442" t="s">
        <v>57</v>
      </c>
      <c r="T442" s="1">
        <v>40666</v>
      </c>
    </row>
    <row r="443" spans="1:20" x14ac:dyDescent="0.25">
      <c r="A443">
        <v>2978</v>
      </c>
      <c r="B443">
        <v>40665</v>
      </c>
      <c r="C443" t="s">
        <v>58</v>
      </c>
      <c r="D443" t="s">
        <v>37</v>
      </c>
      <c r="E443" t="s">
        <v>50</v>
      </c>
      <c r="F443" t="s">
        <v>658</v>
      </c>
      <c r="G443">
        <v>34</v>
      </c>
      <c r="H443">
        <v>11025.74</v>
      </c>
      <c r="I443">
        <v>0.37</v>
      </c>
      <c r="J443">
        <v>0.01</v>
      </c>
      <c r="K443">
        <v>4002.09</v>
      </c>
      <c r="L443">
        <v>326.97000000000003</v>
      </c>
      <c r="M443">
        <v>205.99</v>
      </c>
      <c r="N443">
        <v>19.989999999999998</v>
      </c>
      <c r="O443" t="s">
        <v>24</v>
      </c>
      <c r="P443" t="s">
        <v>657</v>
      </c>
      <c r="Q443" t="s">
        <v>83</v>
      </c>
      <c r="R443" t="s">
        <v>34</v>
      </c>
      <c r="S443" t="s">
        <v>57</v>
      </c>
      <c r="T443" s="1">
        <v>40666</v>
      </c>
    </row>
    <row r="444" spans="1:20" x14ac:dyDescent="0.25">
      <c r="A444">
        <v>2978</v>
      </c>
      <c r="B444">
        <v>40665</v>
      </c>
      <c r="C444" t="s">
        <v>58</v>
      </c>
      <c r="D444" t="s">
        <v>21</v>
      </c>
      <c r="E444" t="s">
        <v>139</v>
      </c>
      <c r="F444" t="s">
        <v>659</v>
      </c>
      <c r="G444">
        <v>36</v>
      </c>
      <c r="H444">
        <v>10090.91</v>
      </c>
      <c r="I444">
        <v>0.47</v>
      </c>
      <c r="J444">
        <v>0.09</v>
      </c>
      <c r="K444">
        <v>4205.4399999999996</v>
      </c>
      <c r="L444">
        <v>307.42</v>
      </c>
      <c r="M444">
        <v>162.93</v>
      </c>
      <c r="N444">
        <v>19.989999999999998</v>
      </c>
      <c r="O444" t="s">
        <v>24</v>
      </c>
      <c r="P444" t="s">
        <v>657</v>
      </c>
      <c r="Q444" t="s">
        <v>83</v>
      </c>
      <c r="R444" t="s">
        <v>34</v>
      </c>
      <c r="S444" t="s">
        <v>57</v>
      </c>
      <c r="T444" s="1">
        <v>40667</v>
      </c>
    </row>
    <row r="445" spans="1:20" x14ac:dyDescent="0.25">
      <c r="A445">
        <v>3008</v>
      </c>
      <c r="B445">
        <v>40854</v>
      </c>
      <c r="C445" t="s">
        <v>79</v>
      </c>
      <c r="D445" t="s">
        <v>21</v>
      </c>
      <c r="E445" t="s">
        <v>139</v>
      </c>
      <c r="F445" t="s">
        <v>659</v>
      </c>
      <c r="G445">
        <v>41</v>
      </c>
      <c r="H445">
        <v>10686.65</v>
      </c>
      <c r="I445">
        <v>0.38</v>
      </c>
      <c r="J445">
        <v>0.01</v>
      </c>
      <c r="K445">
        <v>3986.53</v>
      </c>
      <c r="L445">
        <v>262.79000000000002</v>
      </c>
      <c r="M445">
        <v>162.93</v>
      </c>
      <c r="N445">
        <v>19.989999999999998</v>
      </c>
      <c r="O445" t="s">
        <v>24</v>
      </c>
      <c r="P445" t="s">
        <v>660</v>
      </c>
      <c r="Q445" t="s">
        <v>83</v>
      </c>
      <c r="R445" t="s">
        <v>67</v>
      </c>
      <c r="S445" t="s">
        <v>57</v>
      </c>
      <c r="T445" s="1">
        <v>40855</v>
      </c>
    </row>
    <row r="446" spans="1:20" x14ac:dyDescent="0.25">
      <c r="A446">
        <v>3012</v>
      </c>
      <c r="B446">
        <v>40302</v>
      </c>
      <c r="C446" t="s">
        <v>58</v>
      </c>
      <c r="D446" t="s">
        <v>21</v>
      </c>
      <c r="E446" t="s">
        <v>120</v>
      </c>
      <c r="F446" t="s">
        <v>456</v>
      </c>
      <c r="G446">
        <v>41</v>
      </c>
      <c r="H446">
        <v>244</v>
      </c>
      <c r="I446">
        <v>0.53</v>
      </c>
      <c r="J446">
        <v>0</v>
      </c>
      <c r="K446">
        <v>128.53</v>
      </c>
      <c r="L446">
        <v>5.91</v>
      </c>
      <c r="M446">
        <v>2.78</v>
      </c>
      <c r="N446">
        <v>1.49</v>
      </c>
      <c r="O446" t="s">
        <v>24</v>
      </c>
      <c r="P446" t="s">
        <v>661</v>
      </c>
      <c r="Q446" t="s">
        <v>41</v>
      </c>
      <c r="R446" t="s">
        <v>34</v>
      </c>
      <c r="S446" t="s">
        <v>57</v>
      </c>
      <c r="T446" s="1">
        <v>40304</v>
      </c>
    </row>
    <row r="447" spans="1:20" x14ac:dyDescent="0.25">
      <c r="A447">
        <v>3014</v>
      </c>
      <c r="B447">
        <v>41211</v>
      </c>
      <c r="C447" t="s">
        <v>29</v>
      </c>
      <c r="D447" t="s">
        <v>21</v>
      </c>
      <c r="E447" t="s">
        <v>120</v>
      </c>
      <c r="F447" t="s">
        <v>662</v>
      </c>
      <c r="G447">
        <v>13</v>
      </c>
      <c r="H447">
        <v>6187.57</v>
      </c>
      <c r="I447">
        <v>0.37</v>
      </c>
      <c r="J447">
        <v>0.02</v>
      </c>
      <c r="K447">
        <v>2202.71</v>
      </c>
      <c r="L447">
        <v>484.11</v>
      </c>
      <c r="M447">
        <v>304.99</v>
      </c>
      <c r="N447">
        <v>19.989999999999998</v>
      </c>
      <c r="O447" t="s">
        <v>24</v>
      </c>
      <c r="P447" t="s">
        <v>246</v>
      </c>
      <c r="Q447" t="s">
        <v>75</v>
      </c>
      <c r="R447" t="s">
        <v>67</v>
      </c>
      <c r="S447" t="s">
        <v>57</v>
      </c>
      <c r="T447" s="1">
        <v>41213</v>
      </c>
    </row>
    <row r="448" spans="1:20" x14ac:dyDescent="0.25">
      <c r="A448">
        <v>3040</v>
      </c>
      <c r="B448">
        <v>40279</v>
      </c>
      <c r="C448" t="s">
        <v>79</v>
      </c>
      <c r="D448" t="s">
        <v>21</v>
      </c>
      <c r="E448" t="s">
        <v>84</v>
      </c>
      <c r="F448" t="s">
        <v>663</v>
      </c>
      <c r="G448">
        <v>13</v>
      </c>
      <c r="H448">
        <v>152.91</v>
      </c>
      <c r="I448">
        <v>0.43</v>
      </c>
      <c r="J448">
        <v>0.01</v>
      </c>
      <c r="K448">
        <v>62.07</v>
      </c>
      <c r="L448">
        <v>11.37</v>
      </c>
      <c r="M448">
        <v>6.48</v>
      </c>
      <c r="N448">
        <v>6.6</v>
      </c>
      <c r="O448" t="s">
        <v>71</v>
      </c>
      <c r="P448" t="s">
        <v>664</v>
      </c>
      <c r="Q448" t="s">
        <v>41</v>
      </c>
      <c r="R448" t="s">
        <v>67</v>
      </c>
      <c r="S448" t="s">
        <v>57</v>
      </c>
      <c r="T448" s="1">
        <v>40280</v>
      </c>
    </row>
    <row r="449" spans="1:20" x14ac:dyDescent="0.25">
      <c r="A449">
        <v>3042</v>
      </c>
      <c r="B449">
        <v>40137</v>
      </c>
      <c r="C449" t="s">
        <v>79</v>
      </c>
      <c r="D449" t="s">
        <v>21</v>
      </c>
      <c r="E449" t="s">
        <v>52</v>
      </c>
      <c r="F449" t="s">
        <v>253</v>
      </c>
      <c r="G449">
        <v>26</v>
      </c>
      <c r="H449">
        <v>159.43</v>
      </c>
      <c r="I449">
        <v>0.37</v>
      </c>
      <c r="J449">
        <v>0.1</v>
      </c>
      <c r="K449">
        <v>47.47</v>
      </c>
      <c r="L449">
        <v>6.76</v>
      </c>
      <c r="M449">
        <v>4.26</v>
      </c>
      <c r="N449">
        <v>1.2</v>
      </c>
      <c r="O449" t="s">
        <v>24</v>
      </c>
      <c r="P449" t="s">
        <v>665</v>
      </c>
      <c r="Q449" t="s">
        <v>83</v>
      </c>
      <c r="R449" t="s">
        <v>67</v>
      </c>
      <c r="S449" t="s">
        <v>55</v>
      </c>
      <c r="T449" s="1">
        <v>40138</v>
      </c>
    </row>
    <row r="450" spans="1:20" x14ac:dyDescent="0.25">
      <c r="A450">
        <v>3046</v>
      </c>
      <c r="B450">
        <v>40876</v>
      </c>
      <c r="C450" t="s">
        <v>36</v>
      </c>
      <c r="D450" t="s">
        <v>21</v>
      </c>
      <c r="E450" t="s">
        <v>120</v>
      </c>
      <c r="F450" t="s">
        <v>392</v>
      </c>
      <c r="G450">
        <v>24</v>
      </c>
      <c r="H450">
        <v>18168.91</v>
      </c>
      <c r="I450">
        <v>0.46</v>
      </c>
      <c r="J450">
        <v>0.03</v>
      </c>
      <c r="K450">
        <v>8045.4</v>
      </c>
      <c r="L450">
        <v>779.59</v>
      </c>
      <c r="M450">
        <v>420.98</v>
      </c>
      <c r="N450">
        <v>19.989999999999998</v>
      </c>
      <c r="O450" t="s">
        <v>24</v>
      </c>
      <c r="P450" t="s">
        <v>466</v>
      </c>
      <c r="Q450" t="s">
        <v>33</v>
      </c>
      <c r="R450" t="s">
        <v>27</v>
      </c>
      <c r="S450" t="s">
        <v>57</v>
      </c>
      <c r="T450" s="1">
        <v>40878</v>
      </c>
    </row>
    <row r="451" spans="1:20" x14ac:dyDescent="0.25">
      <c r="A451">
        <v>3073</v>
      </c>
      <c r="B451">
        <v>39820</v>
      </c>
      <c r="C451" t="s">
        <v>79</v>
      </c>
      <c r="D451" t="s">
        <v>21</v>
      </c>
      <c r="E451" t="s">
        <v>120</v>
      </c>
      <c r="F451" t="s">
        <v>666</v>
      </c>
      <c r="G451">
        <v>3</v>
      </c>
      <c r="H451">
        <v>15.83</v>
      </c>
      <c r="I451">
        <v>0.49</v>
      </c>
      <c r="J451">
        <v>0.05</v>
      </c>
      <c r="K451">
        <v>5.12</v>
      </c>
      <c r="L451">
        <v>3.88</v>
      </c>
      <c r="M451">
        <v>1.98</v>
      </c>
      <c r="N451">
        <v>4.7699999999999996</v>
      </c>
      <c r="O451" t="s">
        <v>24</v>
      </c>
      <c r="P451" t="s">
        <v>667</v>
      </c>
      <c r="Q451" t="s">
        <v>75</v>
      </c>
      <c r="R451" t="s">
        <v>61</v>
      </c>
      <c r="S451" t="s">
        <v>57</v>
      </c>
      <c r="T451" s="1">
        <v>39821</v>
      </c>
    </row>
    <row r="452" spans="1:20" x14ac:dyDescent="0.25">
      <c r="A452">
        <v>3073</v>
      </c>
      <c r="B452">
        <v>39820</v>
      </c>
      <c r="C452" t="s">
        <v>79</v>
      </c>
      <c r="D452" t="s">
        <v>37</v>
      </c>
      <c r="E452" t="s">
        <v>387</v>
      </c>
      <c r="F452" t="s">
        <v>388</v>
      </c>
      <c r="G452">
        <v>3</v>
      </c>
      <c r="H452">
        <v>4179.75</v>
      </c>
      <c r="I452">
        <v>0.53</v>
      </c>
      <c r="J452">
        <v>7.0000000000000007E-2</v>
      </c>
      <c r="K452">
        <v>2055.29</v>
      </c>
      <c r="L452">
        <v>1489.34</v>
      </c>
      <c r="M452">
        <v>699.99</v>
      </c>
      <c r="N452">
        <v>24.49</v>
      </c>
      <c r="O452" t="s">
        <v>71</v>
      </c>
      <c r="P452" t="s">
        <v>667</v>
      </c>
      <c r="Q452" t="s">
        <v>75</v>
      </c>
      <c r="R452" t="s">
        <v>61</v>
      </c>
      <c r="S452" t="s">
        <v>28</v>
      </c>
      <c r="T452" s="1">
        <v>39821</v>
      </c>
    </row>
    <row r="453" spans="1:20" x14ac:dyDescent="0.25">
      <c r="A453">
        <v>3073</v>
      </c>
      <c r="B453">
        <v>39820</v>
      </c>
      <c r="C453" t="s">
        <v>79</v>
      </c>
      <c r="D453" t="s">
        <v>37</v>
      </c>
      <c r="E453" t="s">
        <v>87</v>
      </c>
      <c r="F453" t="s">
        <v>668</v>
      </c>
      <c r="G453">
        <v>7</v>
      </c>
      <c r="H453">
        <v>67959.039999999994</v>
      </c>
      <c r="I453">
        <v>0.35</v>
      </c>
      <c r="J453">
        <v>7.0000000000000007E-2</v>
      </c>
      <c r="K453">
        <v>20453.41</v>
      </c>
      <c r="L453">
        <v>10435.42</v>
      </c>
      <c r="M453">
        <v>6783.02</v>
      </c>
      <c r="N453">
        <v>24.49</v>
      </c>
      <c r="O453" t="s">
        <v>24</v>
      </c>
      <c r="P453" t="s">
        <v>667</v>
      </c>
      <c r="Q453" t="s">
        <v>75</v>
      </c>
      <c r="R453" t="s">
        <v>61</v>
      </c>
      <c r="S453" t="s">
        <v>28</v>
      </c>
      <c r="T453" s="1">
        <v>39821</v>
      </c>
    </row>
    <row r="454" spans="1:20" x14ac:dyDescent="0.25">
      <c r="A454">
        <v>3078</v>
      </c>
      <c r="B454">
        <v>40220</v>
      </c>
      <c r="C454" t="s">
        <v>36</v>
      </c>
      <c r="D454" t="s">
        <v>42</v>
      </c>
      <c r="E454" t="s">
        <v>192</v>
      </c>
      <c r="F454" t="s">
        <v>669</v>
      </c>
      <c r="G454">
        <v>1</v>
      </c>
      <c r="H454">
        <v>465.56</v>
      </c>
      <c r="I454">
        <v>0.37</v>
      </c>
      <c r="J454">
        <v>0.1</v>
      </c>
      <c r="K454">
        <v>125.03</v>
      </c>
      <c r="L454">
        <v>463.06</v>
      </c>
      <c r="M454">
        <v>291.73</v>
      </c>
      <c r="N454">
        <v>48.8</v>
      </c>
      <c r="O454" t="s">
        <v>48</v>
      </c>
      <c r="P454" t="s">
        <v>136</v>
      </c>
      <c r="Q454" t="s">
        <v>95</v>
      </c>
      <c r="R454" t="s">
        <v>34</v>
      </c>
      <c r="S454" t="s">
        <v>132</v>
      </c>
      <c r="T454" s="1">
        <v>40222</v>
      </c>
    </row>
    <row r="455" spans="1:20" x14ac:dyDescent="0.25">
      <c r="A455">
        <v>3078</v>
      </c>
      <c r="B455">
        <v>40220</v>
      </c>
      <c r="C455" t="s">
        <v>36</v>
      </c>
      <c r="D455" t="s">
        <v>21</v>
      </c>
      <c r="E455" t="s">
        <v>52</v>
      </c>
      <c r="F455" t="s">
        <v>65</v>
      </c>
      <c r="G455">
        <v>12</v>
      </c>
      <c r="H455">
        <v>73.66</v>
      </c>
      <c r="I455">
        <v>0.55000000000000004</v>
      </c>
      <c r="J455">
        <v>0.05</v>
      </c>
      <c r="K455">
        <v>38.4</v>
      </c>
      <c r="L455">
        <v>6.4</v>
      </c>
      <c r="M455">
        <v>2.88</v>
      </c>
      <c r="N455">
        <v>0.7</v>
      </c>
      <c r="O455" t="s">
        <v>24</v>
      </c>
      <c r="P455" t="s">
        <v>136</v>
      </c>
      <c r="Q455" t="s">
        <v>83</v>
      </c>
      <c r="R455" t="s">
        <v>34</v>
      </c>
      <c r="S455" t="s">
        <v>55</v>
      </c>
      <c r="T455" s="1">
        <v>40221</v>
      </c>
    </row>
    <row r="456" spans="1:20" x14ac:dyDescent="0.25">
      <c r="A456">
        <v>3104</v>
      </c>
      <c r="B456">
        <v>40436</v>
      </c>
      <c r="C456" t="s">
        <v>79</v>
      </c>
      <c r="D456" t="s">
        <v>21</v>
      </c>
      <c r="E456" t="s">
        <v>84</v>
      </c>
      <c r="F456" t="s">
        <v>670</v>
      </c>
      <c r="G456">
        <v>50</v>
      </c>
      <c r="H456">
        <v>518.02</v>
      </c>
      <c r="I456">
        <v>0.37</v>
      </c>
      <c r="J456">
        <v>0.01</v>
      </c>
      <c r="K456">
        <v>185.14</v>
      </c>
      <c r="L456">
        <v>10.29</v>
      </c>
      <c r="M456">
        <v>6.48</v>
      </c>
      <c r="N456">
        <v>8.8800000000000008</v>
      </c>
      <c r="O456" t="s">
        <v>24</v>
      </c>
      <c r="P456" t="s">
        <v>671</v>
      </c>
      <c r="Q456" t="s">
        <v>95</v>
      </c>
      <c r="R456" t="s">
        <v>67</v>
      </c>
      <c r="S456" t="s">
        <v>57</v>
      </c>
      <c r="T456" s="1">
        <v>40438</v>
      </c>
    </row>
    <row r="457" spans="1:20" x14ac:dyDescent="0.25">
      <c r="A457">
        <v>3104</v>
      </c>
      <c r="B457">
        <v>40436</v>
      </c>
      <c r="C457" t="s">
        <v>79</v>
      </c>
      <c r="D457" t="s">
        <v>21</v>
      </c>
      <c r="E457" t="s">
        <v>52</v>
      </c>
      <c r="F457" t="s">
        <v>672</v>
      </c>
      <c r="G457">
        <v>24</v>
      </c>
      <c r="H457">
        <v>659.28</v>
      </c>
      <c r="I457">
        <v>0.45</v>
      </c>
      <c r="J457">
        <v>0.06</v>
      </c>
      <c r="K457">
        <v>271.27</v>
      </c>
      <c r="L457">
        <v>28.98</v>
      </c>
      <c r="M457">
        <v>15.94</v>
      </c>
      <c r="N457">
        <v>5.45</v>
      </c>
      <c r="O457" t="s">
        <v>71</v>
      </c>
      <c r="P457" t="s">
        <v>671</v>
      </c>
      <c r="Q457" t="s">
        <v>95</v>
      </c>
      <c r="R457" t="s">
        <v>67</v>
      </c>
      <c r="S457" t="s">
        <v>35</v>
      </c>
      <c r="T457" s="1">
        <v>40436</v>
      </c>
    </row>
    <row r="458" spans="1:20" x14ac:dyDescent="0.25">
      <c r="A458">
        <v>3108</v>
      </c>
      <c r="B458">
        <v>40394</v>
      </c>
      <c r="C458" t="s">
        <v>58</v>
      </c>
      <c r="D458" t="s">
        <v>21</v>
      </c>
      <c r="E458" t="s">
        <v>52</v>
      </c>
      <c r="F458" t="s">
        <v>673</v>
      </c>
      <c r="G458">
        <v>36</v>
      </c>
      <c r="H458">
        <v>122.68</v>
      </c>
      <c r="I458">
        <v>0.51</v>
      </c>
      <c r="J458">
        <v>0.09</v>
      </c>
      <c r="K458">
        <v>56.16</v>
      </c>
      <c r="L458">
        <v>3.71</v>
      </c>
      <c r="M458">
        <v>1.82</v>
      </c>
      <c r="N458">
        <v>1</v>
      </c>
      <c r="O458" t="s">
        <v>24</v>
      </c>
      <c r="P458" t="s">
        <v>599</v>
      </c>
      <c r="Q458" t="s">
        <v>41</v>
      </c>
      <c r="R458" t="s">
        <v>34</v>
      </c>
      <c r="S458" t="s">
        <v>55</v>
      </c>
      <c r="T458" s="1">
        <v>40395</v>
      </c>
    </row>
    <row r="459" spans="1:20" x14ac:dyDescent="0.25">
      <c r="A459">
        <v>3109</v>
      </c>
      <c r="B459">
        <v>40382</v>
      </c>
      <c r="C459" t="s">
        <v>20</v>
      </c>
      <c r="D459" t="s">
        <v>42</v>
      </c>
      <c r="E459" t="s">
        <v>43</v>
      </c>
      <c r="F459" t="s">
        <v>674</v>
      </c>
      <c r="G459">
        <v>47</v>
      </c>
      <c r="H459">
        <v>1501.58</v>
      </c>
      <c r="I459">
        <v>0.37</v>
      </c>
      <c r="J459">
        <v>0.1</v>
      </c>
      <c r="K459">
        <v>447.78</v>
      </c>
      <c r="L459">
        <v>35.29</v>
      </c>
      <c r="M459">
        <v>22.23</v>
      </c>
      <c r="N459">
        <v>8.99</v>
      </c>
      <c r="O459" t="s">
        <v>24</v>
      </c>
      <c r="P459" t="s">
        <v>418</v>
      </c>
      <c r="Q459" t="s">
        <v>64</v>
      </c>
      <c r="R459" t="s">
        <v>34</v>
      </c>
      <c r="S459" t="s">
        <v>35</v>
      </c>
      <c r="T459" s="1">
        <v>40389</v>
      </c>
    </row>
    <row r="460" spans="1:20" x14ac:dyDescent="0.25">
      <c r="A460">
        <v>3109</v>
      </c>
      <c r="B460">
        <v>40382</v>
      </c>
      <c r="C460" t="s">
        <v>20</v>
      </c>
      <c r="D460" t="s">
        <v>37</v>
      </c>
      <c r="E460" t="s">
        <v>50</v>
      </c>
      <c r="F460" t="s">
        <v>675</v>
      </c>
      <c r="G460">
        <v>37</v>
      </c>
      <c r="H460">
        <v>11617.32</v>
      </c>
      <c r="I460">
        <v>0.35</v>
      </c>
      <c r="J460">
        <v>0.01</v>
      </c>
      <c r="K460">
        <v>3986.7</v>
      </c>
      <c r="L460">
        <v>316.91000000000003</v>
      </c>
      <c r="M460">
        <v>205.99</v>
      </c>
      <c r="N460">
        <v>8.99</v>
      </c>
      <c r="O460" t="s">
        <v>24</v>
      </c>
      <c r="P460" t="s">
        <v>418</v>
      </c>
      <c r="Q460" t="s">
        <v>64</v>
      </c>
      <c r="R460" t="s">
        <v>34</v>
      </c>
      <c r="S460" t="s">
        <v>57</v>
      </c>
      <c r="T460" s="1">
        <v>40389</v>
      </c>
    </row>
    <row r="461" spans="1:20" x14ac:dyDescent="0.25">
      <c r="A461">
        <v>3110</v>
      </c>
      <c r="B461">
        <v>40163</v>
      </c>
      <c r="C461" t="s">
        <v>36</v>
      </c>
      <c r="D461" t="s">
        <v>37</v>
      </c>
      <c r="E461" t="s">
        <v>87</v>
      </c>
      <c r="F461" t="s">
        <v>676</v>
      </c>
      <c r="G461">
        <v>13</v>
      </c>
      <c r="H461">
        <v>3008.95</v>
      </c>
      <c r="I461">
        <v>0.5</v>
      </c>
      <c r="J461">
        <v>0.04</v>
      </c>
      <c r="K461">
        <v>1435.08</v>
      </c>
      <c r="L461">
        <v>239.98</v>
      </c>
      <c r="M461">
        <v>119.99</v>
      </c>
      <c r="N461">
        <v>14</v>
      </c>
      <c r="O461" t="s">
        <v>48</v>
      </c>
      <c r="P461" t="s">
        <v>677</v>
      </c>
      <c r="Q461" t="s">
        <v>41</v>
      </c>
      <c r="R461" t="s">
        <v>34</v>
      </c>
      <c r="S461" t="s">
        <v>132</v>
      </c>
      <c r="T461" s="1">
        <v>40165</v>
      </c>
    </row>
    <row r="462" spans="1:20" x14ac:dyDescent="0.25">
      <c r="A462">
        <v>3136</v>
      </c>
      <c r="B462">
        <v>40034</v>
      </c>
      <c r="C462" t="s">
        <v>29</v>
      </c>
      <c r="D462" t="s">
        <v>21</v>
      </c>
      <c r="E462" t="s">
        <v>52</v>
      </c>
      <c r="F462" t="s">
        <v>423</v>
      </c>
      <c r="G462">
        <v>8</v>
      </c>
      <c r="H462">
        <v>407.3</v>
      </c>
      <c r="I462">
        <v>0.44</v>
      </c>
      <c r="J462">
        <v>0.1</v>
      </c>
      <c r="K462">
        <v>150.47</v>
      </c>
      <c r="L462">
        <v>55.32</v>
      </c>
      <c r="M462">
        <v>30.98</v>
      </c>
      <c r="N462">
        <v>8.99</v>
      </c>
      <c r="O462" t="s">
        <v>24</v>
      </c>
      <c r="P462" t="s">
        <v>678</v>
      </c>
      <c r="Q462" t="s">
        <v>64</v>
      </c>
      <c r="R462" t="s">
        <v>34</v>
      </c>
      <c r="S462" t="s">
        <v>35</v>
      </c>
      <c r="T462" s="1">
        <v>40036</v>
      </c>
    </row>
    <row r="463" spans="1:20" x14ac:dyDescent="0.25">
      <c r="A463">
        <v>3138</v>
      </c>
      <c r="B463">
        <v>39852</v>
      </c>
      <c r="C463" t="s">
        <v>29</v>
      </c>
      <c r="D463" t="s">
        <v>37</v>
      </c>
      <c r="E463" t="s">
        <v>38</v>
      </c>
      <c r="F463" t="s">
        <v>679</v>
      </c>
      <c r="G463">
        <v>4</v>
      </c>
      <c r="H463">
        <v>1215.6400000000001</v>
      </c>
      <c r="I463">
        <v>0.44</v>
      </c>
      <c r="J463">
        <v>7.0000000000000007E-2</v>
      </c>
      <c r="K463">
        <v>475.69</v>
      </c>
      <c r="L463">
        <v>321.41000000000003</v>
      </c>
      <c r="M463">
        <v>179.99</v>
      </c>
      <c r="N463">
        <v>19.989999999999998</v>
      </c>
      <c r="O463" t="s">
        <v>71</v>
      </c>
      <c r="P463" t="s">
        <v>680</v>
      </c>
      <c r="Q463" t="s">
        <v>75</v>
      </c>
      <c r="R463" t="s">
        <v>67</v>
      </c>
      <c r="S463" t="s">
        <v>57</v>
      </c>
      <c r="T463" s="1">
        <v>39852</v>
      </c>
    </row>
    <row r="464" spans="1:20" x14ac:dyDescent="0.25">
      <c r="A464">
        <v>3141</v>
      </c>
      <c r="B464">
        <v>40856</v>
      </c>
      <c r="C464" t="s">
        <v>58</v>
      </c>
      <c r="D464" t="s">
        <v>37</v>
      </c>
      <c r="E464" t="s">
        <v>38</v>
      </c>
      <c r="F464" t="s">
        <v>681</v>
      </c>
      <c r="G464">
        <v>30</v>
      </c>
      <c r="H464">
        <v>805.27</v>
      </c>
      <c r="I464">
        <v>0.35</v>
      </c>
      <c r="J464">
        <v>0.08</v>
      </c>
      <c r="K464">
        <v>235.4</v>
      </c>
      <c r="L464">
        <v>29.06</v>
      </c>
      <c r="M464">
        <v>18.89</v>
      </c>
      <c r="N464">
        <v>3.17</v>
      </c>
      <c r="O464" t="s">
        <v>24</v>
      </c>
      <c r="P464" t="s">
        <v>682</v>
      </c>
      <c r="Q464" t="s">
        <v>75</v>
      </c>
      <c r="R464" t="s">
        <v>61</v>
      </c>
      <c r="S464" t="s">
        <v>35</v>
      </c>
      <c r="T464" s="1">
        <v>40858</v>
      </c>
    </row>
    <row r="465" spans="1:20" x14ac:dyDescent="0.25">
      <c r="A465">
        <v>3168</v>
      </c>
      <c r="B465">
        <v>40937</v>
      </c>
      <c r="C465" t="s">
        <v>20</v>
      </c>
      <c r="D465" t="s">
        <v>42</v>
      </c>
      <c r="E465" t="s">
        <v>43</v>
      </c>
      <c r="F465" t="s">
        <v>683</v>
      </c>
      <c r="G465">
        <v>14</v>
      </c>
      <c r="H465">
        <v>122.23</v>
      </c>
      <c r="I465">
        <v>0.4</v>
      </c>
      <c r="J465">
        <v>0.04</v>
      </c>
      <c r="K465">
        <v>44.35</v>
      </c>
      <c r="L465">
        <v>8.8000000000000007</v>
      </c>
      <c r="M465">
        <v>5.28</v>
      </c>
      <c r="N465">
        <v>3.96</v>
      </c>
      <c r="O465" t="s">
        <v>24</v>
      </c>
      <c r="P465" t="s">
        <v>667</v>
      </c>
      <c r="Q465" t="s">
        <v>75</v>
      </c>
      <c r="R465" t="s">
        <v>61</v>
      </c>
      <c r="S465" t="s">
        <v>55</v>
      </c>
      <c r="T465" s="1">
        <v>40942</v>
      </c>
    </row>
    <row r="466" spans="1:20" x14ac:dyDescent="0.25">
      <c r="A466">
        <v>3169</v>
      </c>
      <c r="B466">
        <v>40532</v>
      </c>
      <c r="C466" t="s">
        <v>79</v>
      </c>
      <c r="D466" t="s">
        <v>21</v>
      </c>
      <c r="E466" t="s">
        <v>139</v>
      </c>
      <c r="F466" t="s">
        <v>337</v>
      </c>
      <c r="G466">
        <v>7</v>
      </c>
      <c r="H466">
        <v>68.19</v>
      </c>
      <c r="I466">
        <v>0.53</v>
      </c>
      <c r="J466">
        <v>0.04</v>
      </c>
      <c r="K466">
        <v>32.26</v>
      </c>
      <c r="L466">
        <v>9.4</v>
      </c>
      <c r="M466">
        <v>4.42</v>
      </c>
      <c r="N466">
        <v>4.99</v>
      </c>
      <c r="O466" t="s">
        <v>24</v>
      </c>
      <c r="P466" t="s">
        <v>684</v>
      </c>
      <c r="Q466" t="s">
        <v>41</v>
      </c>
      <c r="R466" t="s">
        <v>34</v>
      </c>
      <c r="S466" t="s">
        <v>57</v>
      </c>
      <c r="T466" s="1">
        <v>40533</v>
      </c>
    </row>
    <row r="467" spans="1:20" x14ac:dyDescent="0.25">
      <c r="A467">
        <v>3172</v>
      </c>
      <c r="B467">
        <v>41062</v>
      </c>
      <c r="C467" t="s">
        <v>29</v>
      </c>
      <c r="D467" t="s">
        <v>37</v>
      </c>
      <c r="E467" t="s">
        <v>50</v>
      </c>
      <c r="F467" t="s">
        <v>685</v>
      </c>
      <c r="G467">
        <v>33</v>
      </c>
      <c r="H467">
        <v>1346.23</v>
      </c>
      <c r="I467">
        <v>0.51</v>
      </c>
      <c r="J467">
        <v>0.05</v>
      </c>
      <c r="K467">
        <v>650.26</v>
      </c>
      <c r="L467">
        <v>42.84</v>
      </c>
      <c r="M467">
        <v>20.99</v>
      </c>
      <c r="N467">
        <v>3.3</v>
      </c>
      <c r="O467" t="s">
        <v>24</v>
      </c>
      <c r="P467" t="s">
        <v>686</v>
      </c>
      <c r="Q467" t="s">
        <v>33</v>
      </c>
      <c r="R467" t="s">
        <v>67</v>
      </c>
      <c r="S467" t="s">
        <v>35</v>
      </c>
      <c r="T467" s="1">
        <v>41064</v>
      </c>
    </row>
    <row r="468" spans="1:20" x14ac:dyDescent="0.25">
      <c r="A468">
        <v>3175</v>
      </c>
      <c r="B468">
        <v>40008</v>
      </c>
      <c r="C468" t="s">
        <v>20</v>
      </c>
      <c r="D468" t="s">
        <v>21</v>
      </c>
      <c r="E468" t="s">
        <v>22</v>
      </c>
      <c r="F468" t="s">
        <v>687</v>
      </c>
      <c r="G468">
        <v>23</v>
      </c>
      <c r="H468">
        <v>7087.25</v>
      </c>
      <c r="I468">
        <v>0.5</v>
      </c>
      <c r="J468">
        <v>7.0000000000000007E-2</v>
      </c>
      <c r="K468">
        <v>3267.66</v>
      </c>
      <c r="L468">
        <v>330.4</v>
      </c>
      <c r="M468">
        <v>165.2</v>
      </c>
      <c r="N468">
        <v>19.989999999999998</v>
      </c>
      <c r="O468" t="s">
        <v>24</v>
      </c>
      <c r="P468" t="s">
        <v>688</v>
      </c>
      <c r="Q468" t="s">
        <v>83</v>
      </c>
      <c r="R468" t="s">
        <v>27</v>
      </c>
      <c r="S468" t="s">
        <v>57</v>
      </c>
      <c r="T468" s="1">
        <v>40010</v>
      </c>
    </row>
    <row r="469" spans="1:20" x14ac:dyDescent="0.25">
      <c r="A469">
        <v>3202</v>
      </c>
      <c r="B469">
        <v>41266</v>
      </c>
      <c r="C469" t="s">
        <v>20</v>
      </c>
      <c r="D469" t="s">
        <v>37</v>
      </c>
      <c r="E469" t="s">
        <v>38</v>
      </c>
      <c r="F469" t="s">
        <v>689</v>
      </c>
      <c r="G469">
        <v>10</v>
      </c>
      <c r="H469">
        <v>1096.5899999999999</v>
      </c>
      <c r="I469">
        <v>0.53</v>
      </c>
      <c r="J469">
        <v>0.05</v>
      </c>
      <c r="K469">
        <v>551.29</v>
      </c>
      <c r="L469">
        <v>114.85</v>
      </c>
      <c r="M469">
        <v>53.98</v>
      </c>
      <c r="N469">
        <v>5.5</v>
      </c>
      <c r="O469" t="s">
        <v>24</v>
      </c>
      <c r="P469" t="s">
        <v>690</v>
      </c>
      <c r="Q469" t="s">
        <v>41</v>
      </c>
      <c r="R469" t="s">
        <v>67</v>
      </c>
      <c r="S469" t="s">
        <v>57</v>
      </c>
      <c r="T469" s="1">
        <v>41270</v>
      </c>
    </row>
    <row r="470" spans="1:20" x14ac:dyDescent="0.25">
      <c r="A470">
        <v>3205</v>
      </c>
      <c r="B470">
        <v>41009</v>
      </c>
      <c r="C470" t="s">
        <v>20</v>
      </c>
      <c r="D470" t="s">
        <v>42</v>
      </c>
      <c r="E470" t="s">
        <v>43</v>
      </c>
      <c r="F470" t="s">
        <v>638</v>
      </c>
      <c r="G470">
        <v>8</v>
      </c>
      <c r="H470">
        <v>233.7</v>
      </c>
      <c r="I470">
        <v>0.46</v>
      </c>
      <c r="J470">
        <v>0.01</v>
      </c>
      <c r="K470">
        <v>104.53</v>
      </c>
      <c r="L470">
        <v>29.04</v>
      </c>
      <c r="M470">
        <v>15.68</v>
      </c>
      <c r="N470">
        <v>3.73</v>
      </c>
      <c r="O470" t="s">
        <v>24</v>
      </c>
      <c r="P470" t="s">
        <v>691</v>
      </c>
      <c r="Q470" t="s">
        <v>75</v>
      </c>
      <c r="R470" t="s">
        <v>67</v>
      </c>
      <c r="S470" t="s">
        <v>35</v>
      </c>
      <c r="T470" s="1">
        <v>41009</v>
      </c>
    </row>
    <row r="471" spans="1:20" x14ac:dyDescent="0.25">
      <c r="A471">
        <v>3205</v>
      </c>
      <c r="B471">
        <v>41009</v>
      </c>
      <c r="C471" t="s">
        <v>20</v>
      </c>
      <c r="D471" t="s">
        <v>42</v>
      </c>
      <c r="E471" t="s">
        <v>46</v>
      </c>
      <c r="F471" t="s">
        <v>331</v>
      </c>
      <c r="G471">
        <v>42</v>
      </c>
      <c r="H471">
        <v>4946.3500000000004</v>
      </c>
      <c r="I471">
        <v>0.41</v>
      </c>
      <c r="J471">
        <v>0.04</v>
      </c>
      <c r="K471">
        <v>1879.81</v>
      </c>
      <c r="L471">
        <v>120.97</v>
      </c>
      <c r="M471">
        <v>71.37</v>
      </c>
      <c r="N471">
        <v>69</v>
      </c>
      <c r="O471" t="s">
        <v>71</v>
      </c>
      <c r="P471" t="s">
        <v>691</v>
      </c>
      <c r="Q471" t="s">
        <v>75</v>
      </c>
      <c r="R471" t="s">
        <v>67</v>
      </c>
      <c r="S471" t="s">
        <v>28</v>
      </c>
      <c r="T471" s="1">
        <v>41013</v>
      </c>
    </row>
    <row r="472" spans="1:20" x14ac:dyDescent="0.25">
      <c r="A472">
        <v>3232</v>
      </c>
      <c r="B472">
        <v>41190</v>
      </c>
      <c r="C472" t="s">
        <v>58</v>
      </c>
      <c r="D472" t="s">
        <v>21</v>
      </c>
      <c r="E472" t="s">
        <v>120</v>
      </c>
      <c r="F472" t="s">
        <v>692</v>
      </c>
      <c r="G472">
        <v>5</v>
      </c>
      <c r="H472">
        <v>81.48</v>
      </c>
      <c r="I472">
        <v>0.52</v>
      </c>
      <c r="J472">
        <v>0.06</v>
      </c>
      <c r="K472">
        <v>37.57</v>
      </c>
      <c r="L472">
        <v>16.329999999999998</v>
      </c>
      <c r="M472">
        <v>7.84</v>
      </c>
      <c r="N472">
        <v>4.71</v>
      </c>
      <c r="O472" t="s">
        <v>24</v>
      </c>
      <c r="P472" t="s">
        <v>693</v>
      </c>
      <c r="Q472" t="s">
        <v>26</v>
      </c>
      <c r="R472" t="s">
        <v>27</v>
      </c>
      <c r="S472" t="s">
        <v>57</v>
      </c>
      <c r="T472" s="1">
        <v>41192</v>
      </c>
    </row>
    <row r="473" spans="1:20" x14ac:dyDescent="0.25">
      <c r="A473">
        <v>3235</v>
      </c>
      <c r="B473">
        <v>40861</v>
      </c>
      <c r="C473" t="s">
        <v>20</v>
      </c>
      <c r="D473" t="s">
        <v>21</v>
      </c>
      <c r="E473" t="s">
        <v>72</v>
      </c>
      <c r="F473" t="s">
        <v>694</v>
      </c>
      <c r="G473">
        <v>31</v>
      </c>
      <c r="H473">
        <v>244.05</v>
      </c>
      <c r="I473">
        <v>0.46</v>
      </c>
      <c r="J473">
        <v>0.1</v>
      </c>
      <c r="K473">
        <v>97.34</v>
      </c>
      <c r="L473">
        <v>8.7200000000000006</v>
      </c>
      <c r="M473">
        <v>4.71</v>
      </c>
      <c r="N473">
        <v>0.7</v>
      </c>
      <c r="O473" t="s">
        <v>71</v>
      </c>
      <c r="P473" t="s">
        <v>695</v>
      </c>
      <c r="Q473" t="s">
        <v>64</v>
      </c>
      <c r="R473" t="s">
        <v>34</v>
      </c>
      <c r="S473" t="s">
        <v>55</v>
      </c>
      <c r="T473" s="1">
        <v>40863</v>
      </c>
    </row>
    <row r="474" spans="1:20" x14ac:dyDescent="0.25">
      <c r="A474">
        <v>3266</v>
      </c>
      <c r="B474">
        <v>40618</v>
      </c>
      <c r="C474" t="s">
        <v>20</v>
      </c>
      <c r="D474" t="s">
        <v>21</v>
      </c>
      <c r="E474" t="s">
        <v>120</v>
      </c>
      <c r="F474" t="s">
        <v>532</v>
      </c>
      <c r="G474">
        <v>4</v>
      </c>
      <c r="H474">
        <v>28.79</v>
      </c>
      <c r="I474">
        <v>0.46</v>
      </c>
      <c r="J474">
        <v>0.03</v>
      </c>
      <c r="K474">
        <v>12.1</v>
      </c>
      <c r="L474">
        <v>7.04</v>
      </c>
      <c r="M474">
        <v>3.8</v>
      </c>
      <c r="N474">
        <v>1.49</v>
      </c>
      <c r="O474" t="s">
        <v>24</v>
      </c>
      <c r="P474" t="s">
        <v>696</v>
      </c>
      <c r="Q474" t="s">
        <v>64</v>
      </c>
      <c r="R474" t="s">
        <v>34</v>
      </c>
      <c r="S474" t="s">
        <v>57</v>
      </c>
      <c r="T474" s="1">
        <v>40622</v>
      </c>
    </row>
    <row r="475" spans="1:20" x14ac:dyDescent="0.25">
      <c r="A475">
        <v>3271</v>
      </c>
      <c r="B475">
        <v>40908</v>
      </c>
      <c r="C475" t="s">
        <v>58</v>
      </c>
      <c r="D475" t="s">
        <v>37</v>
      </c>
      <c r="E475" t="s">
        <v>87</v>
      </c>
      <c r="F475" t="s">
        <v>697</v>
      </c>
      <c r="G475">
        <v>45</v>
      </c>
      <c r="H475">
        <v>17904.009999999998</v>
      </c>
      <c r="I475">
        <v>0.38</v>
      </c>
      <c r="J475">
        <v>7.0000000000000007E-2</v>
      </c>
      <c r="K475">
        <v>5962.05</v>
      </c>
      <c r="L475">
        <v>427.39</v>
      </c>
      <c r="M475">
        <v>264.98</v>
      </c>
      <c r="N475">
        <v>17.86</v>
      </c>
      <c r="O475" t="s">
        <v>48</v>
      </c>
      <c r="P475" t="s">
        <v>444</v>
      </c>
      <c r="Q475" t="s">
        <v>64</v>
      </c>
      <c r="R475" t="s">
        <v>61</v>
      </c>
      <c r="S475" t="s">
        <v>132</v>
      </c>
      <c r="T475" s="1">
        <v>40908</v>
      </c>
    </row>
    <row r="476" spans="1:20" x14ac:dyDescent="0.25">
      <c r="A476">
        <v>3271</v>
      </c>
      <c r="B476">
        <v>40908</v>
      </c>
      <c r="C476" t="s">
        <v>58</v>
      </c>
      <c r="D476" t="s">
        <v>21</v>
      </c>
      <c r="E476" t="s">
        <v>84</v>
      </c>
      <c r="F476" t="s">
        <v>698</v>
      </c>
      <c r="G476">
        <v>18</v>
      </c>
      <c r="H476">
        <v>253.42</v>
      </c>
      <c r="I476">
        <v>0.44</v>
      </c>
      <c r="J476">
        <v>0.06</v>
      </c>
      <c r="K476">
        <v>101.87</v>
      </c>
      <c r="L476">
        <v>14.89</v>
      </c>
      <c r="M476">
        <v>8.34</v>
      </c>
      <c r="N476">
        <v>1.43</v>
      </c>
      <c r="O476" t="s">
        <v>71</v>
      </c>
      <c r="P476" t="s">
        <v>444</v>
      </c>
      <c r="Q476" t="s">
        <v>64</v>
      </c>
      <c r="R476" t="s">
        <v>61</v>
      </c>
      <c r="S476" t="s">
        <v>55</v>
      </c>
      <c r="T476" s="1">
        <v>40909</v>
      </c>
    </row>
    <row r="477" spans="1:20" x14ac:dyDescent="0.25">
      <c r="A477">
        <v>3297</v>
      </c>
      <c r="B477">
        <v>41215</v>
      </c>
      <c r="C477" t="s">
        <v>36</v>
      </c>
      <c r="D477" t="s">
        <v>21</v>
      </c>
      <c r="E477" t="s">
        <v>80</v>
      </c>
      <c r="F477" t="s">
        <v>699</v>
      </c>
      <c r="G477">
        <v>40</v>
      </c>
      <c r="H477">
        <v>307.5</v>
      </c>
      <c r="I477">
        <v>0.52</v>
      </c>
      <c r="J477">
        <v>0.04</v>
      </c>
      <c r="K477">
        <v>150</v>
      </c>
      <c r="L477">
        <v>7.81</v>
      </c>
      <c r="M477">
        <v>3.75</v>
      </c>
      <c r="N477">
        <v>7.5</v>
      </c>
      <c r="O477" t="s">
        <v>24</v>
      </c>
      <c r="P477" t="s">
        <v>700</v>
      </c>
      <c r="Q477" t="s">
        <v>33</v>
      </c>
      <c r="R477" t="s">
        <v>67</v>
      </c>
      <c r="S477" t="s">
        <v>57</v>
      </c>
      <c r="T477" s="1">
        <v>41216</v>
      </c>
    </row>
    <row r="478" spans="1:20" x14ac:dyDescent="0.25">
      <c r="A478">
        <v>3300</v>
      </c>
      <c r="B478">
        <v>40738</v>
      </c>
      <c r="C478" t="s">
        <v>20</v>
      </c>
      <c r="D478" t="s">
        <v>37</v>
      </c>
      <c r="E478" t="s">
        <v>38</v>
      </c>
      <c r="F478" t="s">
        <v>276</v>
      </c>
      <c r="G478">
        <v>6</v>
      </c>
      <c r="H478">
        <v>169.95</v>
      </c>
      <c r="I478">
        <v>0.48</v>
      </c>
      <c r="J478">
        <v>0.1</v>
      </c>
      <c r="K478">
        <v>70.069999999999993</v>
      </c>
      <c r="L478">
        <v>30.73</v>
      </c>
      <c r="M478">
        <v>15.98</v>
      </c>
      <c r="N478">
        <v>4</v>
      </c>
      <c r="O478" t="s">
        <v>24</v>
      </c>
      <c r="P478" t="s">
        <v>701</v>
      </c>
      <c r="Q478" t="s">
        <v>83</v>
      </c>
      <c r="R478" t="s">
        <v>61</v>
      </c>
      <c r="S478" t="s">
        <v>57</v>
      </c>
      <c r="T478" s="1">
        <v>40743</v>
      </c>
    </row>
    <row r="479" spans="1:20" x14ac:dyDescent="0.25">
      <c r="A479">
        <v>3328</v>
      </c>
      <c r="B479">
        <v>41231</v>
      </c>
      <c r="C479" t="s">
        <v>20</v>
      </c>
      <c r="D479" t="s">
        <v>42</v>
      </c>
      <c r="E479" t="s">
        <v>46</v>
      </c>
      <c r="F479" t="s">
        <v>166</v>
      </c>
      <c r="G479">
        <v>12</v>
      </c>
      <c r="H479">
        <v>2847.46</v>
      </c>
      <c r="I479">
        <v>0.43</v>
      </c>
      <c r="J479">
        <v>0.1</v>
      </c>
      <c r="K479">
        <v>1014.66</v>
      </c>
      <c r="L479">
        <v>256.23</v>
      </c>
      <c r="M479">
        <v>146.05000000000001</v>
      </c>
      <c r="N479">
        <v>80.2</v>
      </c>
      <c r="O479" t="s">
        <v>48</v>
      </c>
      <c r="P479" t="s">
        <v>566</v>
      </c>
      <c r="Q479" t="s">
        <v>83</v>
      </c>
      <c r="R479" t="s">
        <v>34</v>
      </c>
      <c r="S479" t="s">
        <v>49</v>
      </c>
      <c r="T479" s="1">
        <v>41238</v>
      </c>
    </row>
    <row r="480" spans="1:20" x14ac:dyDescent="0.25">
      <c r="A480">
        <v>3331</v>
      </c>
      <c r="B480">
        <v>40318</v>
      </c>
      <c r="C480" t="s">
        <v>36</v>
      </c>
      <c r="D480" t="s">
        <v>21</v>
      </c>
      <c r="E480" t="s">
        <v>80</v>
      </c>
      <c r="F480" t="s">
        <v>702</v>
      </c>
      <c r="G480">
        <v>31</v>
      </c>
      <c r="H480">
        <v>230.02</v>
      </c>
      <c r="I480">
        <v>0.37</v>
      </c>
      <c r="J480">
        <v>0.05</v>
      </c>
      <c r="K480">
        <v>77.31</v>
      </c>
      <c r="L480">
        <v>7.79</v>
      </c>
      <c r="M480">
        <v>4.91</v>
      </c>
      <c r="N480">
        <v>0.5</v>
      </c>
      <c r="O480" t="s">
        <v>24</v>
      </c>
      <c r="P480" t="s">
        <v>703</v>
      </c>
      <c r="Q480" t="s">
        <v>41</v>
      </c>
      <c r="R480" t="s">
        <v>34</v>
      </c>
      <c r="S480" t="s">
        <v>57</v>
      </c>
      <c r="T480" s="1">
        <v>40319</v>
      </c>
    </row>
    <row r="481" spans="1:20" x14ac:dyDescent="0.25">
      <c r="A481">
        <v>3332</v>
      </c>
      <c r="B481">
        <v>40121</v>
      </c>
      <c r="C481" t="s">
        <v>58</v>
      </c>
      <c r="D481" t="s">
        <v>21</v>
      </c>
      <c r="E481" t="s">
        <v>52</v>
      </c>
      <c r="F481" t="s">
        <v>704</v>
      </c>
      <c r="G481">
        <v>6</v>
      </c>
      <c r="H481">
        <v>35.25</v>
      </c>
      <c r="I481">
        <v>0.42</v>
      </c>
      <c r="J481">
        <v>0.01</v>
      </c>
      <c r="K481">
        <v>13.83</v>
      </c>
      <c r="L481">
        <v>5.62</v>
      </c>
      <c r="M481">
        <v>3.26</v>
      </c>
      <c r="N481">
        <v>1.86</v>
      </c>
      <c r="O481" t="s">
        <v>24</v>
      </c>
      <c r="P481" t="s">
        <v>705</v>
      </c>
      <c r="Q481" t="s">
        <v>95</v>
      </c>
      <c r="R481" t="s">
        <v>34</v>
      </c>
      <c r="S481" t="s">
        <v>55</v>
      </c>
      <c r="T481" s="1">
        <v>40123</v>
      </c>
    </row>
    <row r="482" spans="1:20" x14ac:dyDescent="0.25">
      <c r="A482">
        <v>3333</v>
      </c>
      <c r="B482">
        <v>41167</v>
      </c>
      <c r="C482" t="s">
        <v>29</v>
      </c>
      <c r="D482" t="s">
        <v>21</v>
      </c>
      <c r="E482" t="s">
        <v>126</v>
      </c>
      <c r="F482" t="s">
        <v>706</v>
      </c>
      <c r="G482">
        <v>42</v>
      </c>
      <c r="H482">
        <v>1679.87</v>
      </c>
      <c r="I482">
        <v>0.47</v>
      </c>
      <c r="J482">
        <v>0.08</v>
      </c>
      <c r="K482">
        <v>710.21</v>
      </c>
      <c r="L482">
        <v>43.36</v>
      </c>
      <c r="M482">
        <v>22.98</v>
      </c>
      <c r="N482">
        <v>4.5</v>
      </c>
      <c r="O482" t="s">
        <v>24</v>
      </c>
      <c r="P482" t="s">
        <v>707</v>
      </c>
      <c r="Q482" t="s">
        <v>64</v>
      </c>
      <c r="R482" t="s">
        <v>61</v>
      </c>
      <c r="S482" t="s">
        <v>57</v>
      </c>
      <c r="T482" s="1">
        <v>41169</v>
      </c>
    </row>
    <row r="483" spans="1:20" x14ac:dyDescent="0.25">
      <c r="A483">
        <v>3333</v>
      </c>
      <c r="B483">
        <v>41167</v>
      </c>
      <c r="C483" t="s">
        <v>29</v>
      </c>
      <c r="D483" t="s">
        <v>21</v>
      </c>
      <c r="E483" t="s">
        <v>84</v>
      </c>
      <c r="F483" t="s">
        <v>472</v>
      </c>
      <c r="G483">
        <v>9</v>
      </c>
      <c r="H483">
        <v>89.24</v>
      </c>
      <c r="I483">
        <v>0.36</v>
      </c>
      <c r="J483">
        <v>0.08</v>
      </c>
      <c r="K483">
        <v>25.52</v>
      </c>
      <c r="L483">
        <v>10.130000000000001</v>
      </c>
      <c r="M483">
        <v>6.48</v>
      </c>
      <c r="N483">
        <v>5.4</v>
      </c>
      <c r="O483" t="s">
        <v>24</v>
      </c>
      <c r="P483" t="s">
        <v>707</v>
      </c>
      <c r="Q483" t="s">
        <v>64</v>
      </c>
      <c r="R483" t="s">
        <v>61</v>
      </c>
      <c r="S483" t="s">
        <v>57</v>
      </c>
      <c r="T483" s="1">
        <v>41167</v>
      </c>
    </row>
    <row r="484" spans="1:20" x14ac:dyDescent="0.25">
      <c r="A484">
        <v>3361</v>
      </c>
      <c r="B484">
        <v>41143</v>
      </c>
      <c r="C484" t="s">
        <v>29</v>
      </c>
      <c r="D484" t="s">
        <v>21</v>
      </c>
      <c r="E484" t="s">
        <v>84</v>
      </c>
      <c r="F484" t="s">
        <v>708</v>
      </c>
      <c r="G484">
        <v>49</v>
      </c>
      <c r="H484">
        <v>314.75</v>
      </c>
      <c r="I484">
        <v>0.36</v>
      </c>
      <c r="J484">
        <v>0.06</v>
      </c>
      <c r="K484">
        <v>98.31</v>
      </c>
      <c r="L484">
        <v>6.69</v>
      </c>
      <c r="M484">
        <v>4.28</v>
      </c>
      <c r="N484">
        <v>6.72</v>
      </c>
      <c r="O484" t="s">
        <v>24</v>
      </c>
      <c r="P484" t="s">
        <v>709</v>
      </c>
      <c r="Q484" t="s">
        <v>95</v>
      </c>
      <c r="R484" t="s">
        <v>34</v>
      </c>
      <c r="S484" t="s">
        <v>57</v>
      </c>
      <c r="T484" s="1">
        <v>41143</v>
      </c>
    </row>
    <row r="485" spans="1:20" x14ac:dyDescent="0.25">
      <c r="A485">
        <v>3361</v>
      </c>
      <c r="B485">
        <v>41143</v>
      </c>
      <c r="C485" t="s">
        <v>29</v>
      </c>
      <c r="D485" t="s">
        <v>21</v>
      </c>
      <c r="E485" t="s">
        <v>52</v>
      </c>
      <c r="F485" t="s">
        <v>710</v>
      </c>
      <c r="G485">
        <v>23</v>
      </c>
      <c r="H485">
        <v>221.8</v>
      </c>
      <c r="I485">
        <v>0.43</v>
      </c>
      <c r="J485">
        <v>7.0000000000000007E-2</v>
      </c>
      <c r="K485">
        <v>84.98</v>
      </c>
      <c r="L485">
        <v>10.26</v>
      </c>
      <c r="M485">
        <v>5.85</v>
      </c>
      <c r="N485">
        <v>2.27</v>
      </c>
      <c r="O485" t="s">
        <v>24</v>
      </c>
      <c r="P485" t="s">
        <v>709</v>
      </c>
      <c r="Q485" t="s">
        <v>95</v>
      </c>
      <c r="R485" t="s">
        <v>34</v>
      </c>
      <c r="S485" t="s">
        <v>55</v>
      </c>
      <c r="T485" s="1">
        <v>41144</v>
      </c>
    </row>
    <row r="486" spans="1:20" x14ac:dyDescent="0.25">
      <c r="A486">
        <v>3362</v>
      </c>
      <c r="B486">
        <v>40752</v>
      </c>
      <c r="C486" t="s">
        <v>20</v>
      </c>
      <c r="D486" t="s">
        <v>37</v>
      </c>
      <c r="E486" t="s">
        <v>38</v>
      </c>
      <c r="F486" t="s">
        <v>432</v>
      </c>
      <c r="G486">
        <v>40</v>
      </c>
      <c r="H486">
        <v>2863.14</v>
      </c>
      <c r="I486">
        <v>0.45</v>
      </c>
      <c r="J486">
        <v>0.04</v>
      </c>
      <c r="K486">
        <v>1221.95</v>
      </c>
      <c r="L486">
        <v>74.510000000000005</v>
      </c>
      <c r="M486">
        <v>40.98</v>
      </c>
      <c r="N486">
        <v>1.99</v>
      </c>
      <c r="O486" t="s">
        <v>24</v>
      </c>
      <c r="P486" t="s">
        <v>711</v>
      </c>
      <c r="Q486" t="s">
        <v>33</v>
      </c>
      <c r="R486" t="s">
        <v>27</v>
      </c>
      <c r="S486" t="s">
        <v>35</v>
      </c>
      <c r="T486" s="1">
        <v>40756</v>
      </c>
    </row>
    <row r="487" spans="1:20" x14ac:dyDescent="0.25">
      <c r="A487">
        <v>3362</v>
      </c>
      <c r="B487">
        <v>40752</v>
      </c>
      <c r="C487" t="s">
        <v>20</v>
      </c>
      <c r="D487" t="s">
        <v>21</v>
      </c>
      <c r="E487" t="s">
        <v>22</v>
      </c>
      <c r="F487" t="s">
        <v>712</v>
      </c>
      <c r="G487">
        <v>50</v>
      </c>
      <c r="H487">
        <v>1364.33</v>
      </c>
      <c r="I487">
        <v>0.46</v>
      </c>
      <c r="J487">
        <v>0.03</v>
      </c>
      <c r="K487">
        <v>602.79999999999995</v>
      </c>
      <c r="L487">
        <v>28.04</v>
      </c>
      <c r="M487">
        <v>15.14</v>
      </c>
      <c r="N487">
        <v>4.53</v>
      </c>
      <c r="O487" t="s">
        <v>24</v>
      </c>
      <c r="P487" t="s">
        <v>711</v>
      </c>
      <c r="Q487" t="s">
        <v>33</v>
      </c>
      <c r="R487" t="s">
        <v>27</v>
      </c>
      <c r="S487" t="s">
        <v>57</v>
      </c>
      <c r="T487" s="1">
        <v>40761</v>
      </c>
    </row>
    <row r="488" spans="1:20" x14ac:dyDescent="0.25">
      <c r="A488">
        <v>3363</v>
      </c>
      <c r="B488">
        <v>40808</v>
      </c>
      <c r="C488" t="s">
        <v>36</v>
      </c>
      <c r="D488" t="s">
        <v>21</v>
      </c>
      <c r="E488" t="s">
        <v>22</v>
      </c>
      <c r="F488" t="s">
        <v>376</v>
      </c>
      <c r="G488">
        <v>21</v>
      </c>
      <c r="H488">
        <v>12429.29</v>
      </c>
      <c r="I488">
        <v>0.36</v>
      </c>
      <c r="J488">
        <v>0.09</v>
      </c>
      <c r="K488">
        <v>3684.44</v>
      </c>
      <c r="L488">
        <v>649.80999999999995</v>
      </c>
      <c r="M488">
        <v>415.88</v>
      </c>
      <c r="N488">
        <v>11.37</v>
      </c>
      <c r="O488" t="s">
        <v>24</v>
      </c>
      <c r="P488" t="s">
        <v>713</v>
      </c>
      <c r="Q488" t="s">
        <v>64</v>
      </c>
      <c r="R488" t="s">
        <v>61</v>
      </c>
      <c r="S488" t="s">
        <v>57</v>
      </c>
      <c r="T488" s="1">
        <v>40808</v>
      </c>
    </row>
    <row r="489" spans="1:20" x14ac:dyDescent="0.25">
      <c r="A489">
        <v>3393</v>
      </c>
      <c r="B489">
        <v>40727</v>
      </c>
      <c r="C489" t="s">
        <v>36</v>
      </c>
      <c r="D489" t="s">
        <v>37</v>
      </c>
      <c r="E489" t="s">
        <v>38</v>
      </c>
      <c r="F489" t="s">
        <v>276</v>
      </c>
      <c r="G489">
        <v>7</v>
      </c>
      <c r="H489">
        <v>206.61</v>
      </c>
      <c r="I489">
        <v>0.47</v>
      </c>
      <c r="J489">
        <v>0.04</v>
      </c>
      <c r="K489">
        <v>90.75</v>
      </c>
      <c r="L489">
        <v>30.15</v>
      </c>
      <c r="M489">
        <v>15.98</v>
      </c>
      <c r="N489">
        <v>4</v>
      </c>
      <c r="O489" t="s">
        <v>71</v>
      </c>
      <c r="P489" t="s">
        <v>714</v>
      </c>
      <c r="Q489" t="s">
        <v>95</v>
      </c>
      <c r="R489" t="s">
        <v>67</v>
      </c>
      <c r="S489" t="s">
        <v>57</v>
      </c>
      <c r="T489" s="1">
        <v>40728</v>
      </c>
    </row>
    <row r="490" spans="1:20" x14ac:dyDescent="0.25">
      <c r="A490">
        <v>3393</v>
      </c>
      <c r="B490">
        <v>40727</v>
      </c>
      <c r="C490" t="s">
        <v>36</v>
      </c>
      <c r="D490" t="s">
        <v>42</v>
      </c>
      <c r="E490" t="s">
        <v>43</v>
      </c>
      <c r="F490" t="s">
        <v>715</v>
      </c>
      <c r="G490">
        <v>33</v>
      </c>
      <c r="H490">
        <v>590.86</v>
      </c>
      <c r="I490">
        <v>0.48</v>
      </c>
      <c r="J490">
        <v>0.03</v>
      </c>
      <c r="K490">
        <v>270.73</v>
      </c>
      <c r="L490">
        <v>18.23</v>
      </c>
      <c r="M490">
        <v>9.48</v>
      </c>
      <c r="N490">
        <v>7.29</v>
      </c>
      <c r="O490" t="s">
        <v>24</v>
      </c>
      <c r="P490" t="s">
        <v>714</v>
      </c>
      <c r="Q490" t="s">
        <v>95</v>
      </c>
      <c r="R490" t="s">
        <v>67</v>
      </c>
      <c r="S490" t="s">
        <v>35</v>
      </c>
      <c r="T490" s="1">
        <v>40727</v>
      </c>
    </row>
    <row r="491" spans="1:20" x14ac:dyDescent="0.25">
      <c r="A491">
        <v>3395</v>
      </c>
      <c r="B491">
        <v>40115</v>
      </c>
      <c r="C491" t="s">
        <v>29</v>
      </c>
      <c r="D491" t="s">
        <v>21</v>
      </c>
      <c r="E491" t="s">
        <v>120</v>
      </c>
      <c r="F491" t="s">
        <v>716</v>
      </c>
      <c r="G491">
        <v>31</v>
      </c>
      <c r="H491">
        <v>346.05</v>
      </c>
      <c r="I491">
        <v>0.54</v>
      </c>
      <c r="J491">
        <v>0.06</v>
      </c>
      <c r="K491">
        <v>174.03</v>
      </c>
      <c r="L491">
        <v>11.7</v>
      </c>
      <c r="M491">
        <v>5.38</v>
      </c>
      <c r="N491">
        <v>5.24</v>
      </c>
      <c r="O491" t="s">
        <v>71</v>
      </c>
      <c r="P491" t="s">
        <v>717</v>
      </c>
      <c r="Q491" t="s">
        <v>33</v>
      </c>
      <c r="R491" t="s">
        <v>67</v>
      </c>
      <c r="S491" t="s">
        <v>57</v>
      </c>
      <c r="T491" s="1">
        <v>40117</v>
      </c>
    </row>
    <row r="492" spans="1:20" x14ac:dyDescent="0.25">
      <c r="A492">
        <v>3395</v>
      </c>
      <c r="B492">
        <v>40115</v>
      </c>
      <c r="C492" t="s">
        <v>29</v>
      </c>
      <c r="D492" t="s">
        <v>21</v>
      </c>
      <c r="E492" t="s">
        <v>84</v>
      </c>
      <c r="F492" t="s">
        <v>718</v>
      </c>
      <c r="G492">
        <v>1</v>
      </c>
      <c r="H492">
        <v>18.04</v>
      </c>
      <c r="I492">
        <v>0.41</v>
      </c>
      <c r="J492">
        <v>0.03</v>
      </c>
      <c r="K492">
        <v>4.7300000000000004</v>
      </c>
      <c r="L492">
        <v>12.46</v>
      </c>
      <c r="M492">
        <v>7.35</v>
      </c>
      <c r="N492">
        <v>5.96</v>
      </c>
      <c r="O492" t="s">
        <v>24</v>
      </c>
      <c r="P492" t="s">
        <v>717</v>
      </c>
      <c r="Q492" t="s">
        <v>33</v>
      </c>
      <c r="R492" t="s">
        <v>67</v>
      </c>
      <c r="S492" t="s">
        <v>57</v>
      </c>
      <c r="T492" s="1">
        <v>40117</v>
      </c>
    </row>
    <row r="493" spans="1:20" x14ac:dyDescent="0.25">
      <c r="A493">
        <v>3395</v>
      </c>
      <c r="B493">
        <v>40115</v>
      </c>
      <c r="C493" t="s">
        <v>29</v>
      </c>
      <c r="D493" t="s">
        <v>21</v>
      </c>
      <c r="E493" t="s">
        <v>139</v>
      </c>
      <c r="F493" t="s">
        <v>719</v>
      </c>
      <c r="G493">
        <v>7</v>
      </c>
      <c r="H493">
        <v>173.66</v>
      </c>
      <c r="I493">
        <v>0.38</v>
      </c>
      <c r="J493">
        <v>0.02</v>
      </c>
      <c r="K493">
        <v>63.28</v>
      </c>
      <c r="L493">
        <v>25.11</v>
      </c>
      <c r="M493">
        <v>15.57</v>
      </c>
      <c r="N493">
        <v>1.39</v>
      </c>
      <c r="O493" t="s">
        <v>24</v>
      </c>
      <c r="P493" t="s">
        <v>717</v>
      </c>
      <c r="Q493" t="s">
        <v>33</v>
      </c>
      <c r="R493" t="s">
        <v>67</v>
      </c>
      <c r="S493" t="s">
        <v>57</v>
      </c>
      <c r="T493" s="1">
        <v>40116</v>
      </c>
    </row>
    <row r="494" spans="1:20" x14ac:dyDescent="0.25">
      <c r="A494">
        <v>3395</v>
      </c>
      <c r="B494">
        <v>40115</v>
      </c>
      <c r="C494" t="s">
        <v>29</v>
      </c>
      <c r="D494" t="s">
        <v>21</v>
      </c>
      <c r="E494" t="s">
        <v>22</v>
      </c>
      <c r="F494" t="s">
        <v>720</v>
      </c>
      <c r="G494">
        <v>29</v>
      </c>
      <c r="H494">
        <v>953.89</v>
      </c>
      <c r="I494">
        <v>0.37</v>
      </c>
      <c r="J494">
        <v>0.02</v>
      </c>
      <c r="K494">
        <v>336.56</v>
      </c>
      <c r="L494">
        <v>33.159999999999997</v>
      </c>
      <c r="M494">
        <v>20.89</v>
      </c>
      <c r="N494">
        <v>11.52</v>
      </c>
      <c r="O494" t="s">
        <v>24</v>
      </c>
      <c r="P494" t="s">
        <v>717</v>
      </c>
      <c r="Q494" t="s">
        <v>33</v>
      </c>
      <c r="R494" t="s">
        <v>67</v>
      </c>
      <c r="S494" t="s">
        <v>57</v>
      </c>
      <c r="T494" s="1">
        <v>40116</v>
      </c>
    </row>
    <row r="495" spans="1:20" x14ac:dyDescent="0.25">
      <c r="A495">
        <v>3397</v>
      </c>
      <c r="B495">
        <v>39986</v>
      </c>
      <c r="C495" t="s">
        <v>79</v>
      </c>
      <c r="D495" t="s">
        <v>37</v>
      </c>
      <c r="E495" t="s">
        <v>38</v>
      </c>
      <c r="F495" t="s">
        <v>721</v>
      </c>
      <c r="G495">
        <v>43</v>
      </c>
      <c r="H495">
        <v>1251.1400000000001</v>
      </c>
      <c r="I495">
        <v>0.38</v>
      </c>
      <c r="J495">
        <v>0.1</v>
      </c>
      <c r="K495">
        <v>388</v>
      </c>
      <c r="L495">
        <v>32.229999999999997</v>
      </c>
      <c r="M495">
        <v>19.98</v>
      </c>
      <c r="N495">
        <v>4</v>
      </c>
      <c r="O495" t="s">
        <v>24</v>
      </c>
      <c r="P495" t="s">
        <v>722</v>
      </c>
      <c r="Q495" t="s">
        <v>95</v>
      </c>
      <c r="R495" t="s">
        <v>67</v>
      </c>
      <c r="S495" t="s">
        <v>57</v>
      </c>
      <c r="T495" s="1">
        <v>39988</v>
      </c>
    </row>
    <row r="496" spans="1:20" x14ac:dyDescent="0.25">
      <c r="A496">
        <v>3397</v>
      </c>
      <c r="B496">
        <v>39986</v>
      </c>
      <c r="C496" t="s">
        <v>79</v>
      </c>
      <c r="D496" t="s">
        <v>21</v>
      </c>
      <c r="E496" t="s">
        <v>120</v>
      </c>
      <c r="F496" t="s">
        <v>723</v>
      </c>
      <c r="G496">
        <v>11</v>
      </c>
      <c r="H496">
        <v>59.15</v>
      </c>
      <c r="I496">
        <v>0.5</v>
      </c>
      <c r="J496">
        <v>0.09</v>
      </c>
      <c r="K496">
        <v>25.98</v>
      </c>
      <c r="L496">
        <v>5.76</v>
      </c>
      <c r="M496">
        <v>2.88</v>
      </c>
      <c r="N496">
        <v>1.49</v>
      </c>
      <c r="O496" t="s">
        <v>24</v>
      </c>
      <c r="P496" t="s">
        <v>722</v>
      </c>
      <c r="Q496" t="s">
        <v>75</v>
      </c>
      <c r="R496" t="s">
        <v>67</v>
      </c>
      <c r="S496" t="s">
        <v>57</v>
      </c>
      <c r="T496" s="1">
        <v>39987</v>
      </c>
    </row>
    <row r="497" spans="1:20" x14ac:dyDescent="0.25">
      <c r="A497">
        <v>3456</v>
      </c>
      <c r="B497">
        <v>40329</v>
      </c>
      <c r="C497" t="s">
        <v>20</v>
      </c>
      <c r="D497" t="s">
        <v>42</v>
      </c>
      <c r="E497" t="s">
        <v>46</v>
      </c>
      <c r="F497" t="s">
        <v>300</v>
      </c>
      <c r="G497">
        <v>20</v>
      </c>
      <c r="H497">
        <v>9537.9</v>
      </c>
      <c r="I497">
        <v>0.45</v>
      </c>
      <c r="J497">
        <v>7.0000000000000007E-2</v>
      </c>
      <c r="K497">
        <v>3882.63</v>
      </c>
      <c r="L497">
        <v>510.87</v>
      </c>
      <c r="M497">
        <v>280.98</v>
      </c>
      <c r="N497">
        <v>35.67</v>
      </c>
      <c r="O497" t="s">
        <v>48</v>
      </c>
      <c r="P497" t="s">
        <v>724</v>
      </c>
      <c r="Q497" t="s">
        <v>95</v>
      </c>
      <c r="R497" t="s">
        <v>27</v>
      </c>
      <c r="S497" t="s">
        <v>49</v>
      </c>
      <c r="T497" s="1">
        <v>40333</v>
      </c>
    </row>
    <row r="498" spans="1:20" x14ac:dyDescent="0.25">
      <c r="A498">
        <v>3458</v>
      </c>
      <c r="B498">
        <v>40168</v>
      </c>
      <c r="C498" t="s">
        <v>36</v>
      </c>
      <c r="D498" t="s">
        <v>37</v>
      </c>
      <c r="E498" t="s">
        <v>38</v>
      </c>
      <c r="F498" t="s">
        <v>725</v>
      </c>
      <c r="G498">
        <v>41</v>
      </c>
      <c r="H498">
        <v>936.89</v>
      </c>
      <c r="I498">
        <v>0.35</v>
      </c>
      <c r="J498">
        <v>0.03</v>
      </c>
      <c r="K498">
        <v>308.42</v>
      </c>
      <c r="L498">
        <v>23.51</v>
      </c>
      <c r="M498">
        <v>15.28</v>
      </c>
      <c r="N498">
        <v>1.99</v>
      </c>
      <c r="O498" t="s">
        <v>24</v>
      </c>
      <c r="P498" t="s">
        <v>726</v>
      </c>
      <c r="Q498" t="s">
        <v>95</v>
      </c>
      <c r="R498" t="s">
        <v>34</v>
      </c>
      <c r="S498" t="s">
        <v>35</v>
      </c>
      <c r="T498" s="1">
        <v>40170</v>
      </c>
    </row>
    <row r="499" spans="1:20" x14ac:dyDescent="0.25">
      <c r="A499">
        <v>3458</v>
      </c>
      <c r="B499">
        <v>40168</v>
      </c>
      <c r="C499" t="s">
        <v>36</v>
      </c>
      <c r="D499" t="s">
        <v>21</v>
      </c>
      <c r="E499" t="s">
        <v>52</v>
      </c>
      <c r="F499" t="s">
        <v>230</v>
      </c>
      <c r="G499">
        <v>28</v>
      </c>
      <c r="H499">
        <v>79.38</v>
      </c>
      <c r="I499">
        <v>0.43</v>
      </c>
      <c r="J499">
        <v>0.09</v>
      </c>
      <c r="K499">
        <v>29.4</v>
      </c>
      <c r="L499">
        <v>3.09</v>
      </c>
      <c r="M499">
        <v>1.76</v>
      </c>
      <c r="N499">
        <v>0.7</v>
      </c>
      <c r="O499" t="s">
        <v>24</v>
      </c>
      <c r="P499" t="s">
        <v>726</v>
      </c>
      <c r="Q499" t="s">
        <v>95</v>
      </c>
      <c r="R499" t="s">
        <v>34</v>
      </c>
      <c r="S499" t="s">
        <v>55</v>
      </c>
      <c r="T499" s="1">
        <v>40171</v>
      </c>
    </row>
    <row r="500" spans="1:20" x14ac:dyDescent="0.25">
      <c r="A500">
        <v>3459</v>
      </c>
      <c r="B500">
        <v>40021</v>
      </c>
      <c r="C500" t="s">
        <v>29</v>
      </c>
      <c r="D500" t="s">
        <v>37</v>
      </c>
      <c r="E500" t="s">
        <v>50</v>
      </c>
      <c r="F500" t="s">
        <v>727</v>
      </c>
      <c r="G500">
        <v>24</v>
      </c>
      <c r="H500">
        <v>4448.59</v>
      </c>
      <c r="I500">
        <v>0.46</v>
      </c>
      <c r="J500">
        <v>0.1</v>
      </c>
      <c r="K500">
        <v>1775.84</v>
      </c>
      <c r="L500">
        <v>205.54</v>
      </c>
      <c r="M500">
        <v>110.99</v>
      </c>
      <c r="N500">
        <v>8.99</v>
      </c>
      <c r="O500" t="s">
        <v>71</v>
      </c>
      <c r="P500" t="s">
        <v>728</v>
      </c>
      <c r="Q500" t="s">
        <v>41</v>
      </c>
      <c r="R500" t="s">
        <v>61</v>
      </c>
      <c r="S500" t="s">
        <v>57</v>
      </c>
      <c r="T500" s="1">
        <v>40023</v>
      </c>
    </row>
    <row r="501" spans="1:20" x14ac:dyDescent="0.25">
      <c r="A501">
        <v>3460</v>
      </c>
      <c r="B501">
        <v>40818</v>
      </c>
      <c r="C501" t="s">
        <v>36</v>
      </c>
      <c r="D501" t="s">
        <v>21</v>
      </c>
      <c r="E501" t="s">
        <v>22</v>
      </c>
      <c r="F501" t="s">
        <v>729</v>
      </c>
      <c r="G501">
        <v>27</v>
      </c>
      <c r="H501">
        <v>233.22</v>
      </c>
      <c r="I501">
        <v>0.35</v>
      </c>
      <c r="J501">
        <v>0.08</v>
      </c>
      <c r="K501">
        <v>67.069999999999993</v>
      </c>
      <c r="L501">
        <v>9.1999999999999993</v>
      </c>
      <c r="M501">
        <v>5.98</v>
      </c>
      <c r="N501">
        <v>4.6900000000000004</v>
      </c>
      <c r="O501" t="s">
        <v>24</v>
      </c>
      <c r="P501" t="s">
        <v>730</v>
      </c>
      <c r="Q501" t="s">
        <v>64</v>
      </c>
      <c r="R501" t="s">
        <v>67</v>
      </c>
      <c r="S501" t="s">
        <v>57</v>
      </c>
      <c r="T501" s="1">
        <v>40820</v>
      </c>
    </row>
    <row r="502" spans="1:20" x14ac:dyDescent="0.25">
      <c r="A502">
        <v>3461</v>
      </c>
      <c r="B502">
        <v>40208</v>
      </c>
      <c r="C502" t="s">
        <v>58</v>
      </c>
      <c r="D502" t="s">
        <v>37</v>
      </c>
      <c r="E502" t="s">
        <v>50</v>
      </c>
      <c r="F502" t="s">
        <v>731</v>
      </c>
      <c r="G502">
        <v>47</v>
      </c>
      <c r="H502">
        <v>3883.84</v>
      </c>
      <c r="I502">
        <v>0.39</v>
      </c>
      <c r="J502">
        <v>0.1</v>
      </c>
      <c r="K502">
        <v>1251.06</v>
      </c>
      <c r="L502">
        <v>91.79</v>
      </c>
      <c r="M502">
        <v>55.99</v>
      </c>
      <c r="N502">
        <v>1.25</v>
      </c>
      <c r="O502" t="s">
        <v>24</v>
      </c>
      <c r="P502" t="s">
        <v>732</v>
      </c>
      <c r="Q502" t="s">
        <v>41</v>
      </c>
      <c r="R502" t="s">
        <v>61</v>
      </c>
      <c r="S502" t="s">
        <v>35</v>
      </c>
      <c r="T502" s="1">
        <v>40210</v>
      </c>
    </row>
    <row r="503" spans="1:20" x14ac:dyDescent="0.25">
      <c r="A503">
        <v>3461</v>
      </c>
      <c r="B503">
        <v>40208</v>
      </c>
      <c r="C503" t="s">
        <v>58</v>
      </c>
      <c r="D503" t="s">
        <v>37</v>
      </c>
      <c r="E503" t="s">
        <v>50</v>
      </c>
      <c r="F503" t="s">
        <v>733</v>
      </c>
      <c r="G503">
        <v>35</v>
      </c>
      <c r="H503">
        <v>7783.5</v>
      </c>
      <c r="I503">
        <v>0.52</v>
      </c>
      <c r="J503">
        <v>0.08</v>
      </c>
      <c r="K503">
        <v>3721.35</v>
      </c>
      <c r="L503">
        <v>241.65</v>
      </c>
      <c r="M503">
        <v>115.99</v>
      </c>
      <c r="N503">
        <v>2.5</v>
      </c>
      <c r="O503" t="s">
        <v>24</v>
      </c>
      <c r="P503" t="s">
        <v>732</v>
      </c>
      <c r="Q503" t="s">
        <v>41</v>
      </c>
      <c r="R503" t="s">
        <v>61</v>
      </c>
      <c r="S503" t="s">
        <v>57</v>
      </c>
      <c r="T503" s="1">
        <v>40210</v>
      </c>
    </row>
    <row r="504" spans="1:20" x14ac:dyDescent="0.25">
      <c r="A504">
        <v>3463</v>
      </c>
      <c r="B504">
        <v>40407</v>
      </c>
      <c r="C504" t="s">
        <v>58</v>
      </c>
      <c r="D504" t="s">
        <v>21</v>
      </c>
      <c r="E504" t="s">
        <v>84</v>
      </c>
      <c r="F504" t="s">
        <v>648</v>
      </c>
      <c r="G504">
        <v>43</v>
      </c>
      <c r="H504">
        <v>421.87</v>
      </c>
      <c r="I504">
        <v>0.38</v>
      </c>
      <c r="J504">
        <v>0.08</v>
      </c>
      <c r="K504">
        <v>134.83000000000001</v>
      </c>
      <c r="L504">
        <v>10.45</v>
      </c>
      <c r="M504">
        <v>6.48</v>
      </c>
      <c r="N504">
        <v>8.4</v>
      </c>
      <c r="O504" t="s">
        <v>24</v>
      </c>
      <c r="P504" t="s">
        <v>734</v>
      </c>
      <c r="Q504" t="s">
        <v>41</v>
      </c>
      <c r="R504" t="s">
        <v>67</v>
      </c>
      <c r="S504" t="s">
        <v>57</v>
      </c>
      <c r="T504" s="1">
        <v>40408</v>
      </c>
    </row>
    <row r="505" spans="1:20" x14ac:dyDescent="0.25">
      <c r="A505">
        <v>3488</v>
      </c>
      <c r="B505">
        <v>40550</v>
      </c>
      <c r="C505" t="s">
        <v>79</v>
      </c>
      <c r="D505" t="s">
        <v>42</v>
      </c>
      <c r="E505" t="s">
        <v>192</v>
      </c>
      <c r="F505" t="s">
        <v>735</v>
      </c>
      <c r="G505">
        <v>39</v>
      </c>
      <c r="H505">
        <v>9087.83</v>
      </c>
      <c r="I505">
        <v>0.5</v>
      </c>
      <c r="J505">
        <v>0.06</v>
      </c>
      <c r="K505">
        <v>4221.0200000000004</v>
      </c>
      <c r="L505">
        <v>245.98</v>
      </c>
      <c r="M505">
        <v>122.99</v>
      </c>
      <c r="N505">
        <v>70.2</v>
      </c>
      <c r="O505" t="s">
        <v>48</v>
      </c>
      <c r="P505" t="s">
        <v>736</v>
      </c>
      <c r="Q505" t="s">
        <v>41</v>
      </c>
      <c r="R505" t="s">
        <v>61</v>
      </c>
      <c r="S505" t="s">
        <v>132</v>
      </c>
      <c r="T505" s="1">
        <v>40553</v>
      </c>
    </row>
    <row r="506" spans="1:20" x14ac:dyDescent="0.25">
      <c r="A506">
        <v>3488</v>
      </c>
      <c r="B506">
        <v>40550</v>
      </c>
      <c r="C506" t="s">
        <v>79</v>
      </c>
      <c r="D506" t="s">
        <v>21</v>
      </c>
      <c r="E506" t="s">
        <v>52</v>
      </c>
      <c r="F506" t="s">
        <v>634</v>
      </c>
      <c r="G506">
        <v>6</v>
      </c>
      <c r="H506">
        <v>211.33</v>
      </c>
      <c r="I506">
        <v>0.38</v>
      </c>
      <c r="J506">
        <v>0.02</v>
      </c>
      <c r="K506">
        <v>76.58</v>
      </c>
      <c r="L506">
        <v>35.450000000000003</v>
      </c>
      <c r="M506">
        <v>21.98</v>
      </c>
      <c r="N506">
        <v>2.87</v>
      </c>
      <c r="O506" t="s">
        <v>24</v>
      </c>
      <c r="P506" t="s">
        <v>736</v>
      </c>
      <c r="Q506" t="s">
        <v>41</v>
      </c>
      <c r="R506" t="s">
        <v>61</v>
      </c>
      <c r="S506" t="s">
        <v>35</v>
      </c>
      <c r="T506" s="1">
        <v>40551</v>
      </c>
    </row>
    <row r="507" spans="1:20" x14ac:dyDescent="0.25">
      <c r="A507">
        <v>3492</v>
      </c>
      <c r="B507">
        <v>40140</v>
      </c>
      <c r="C507" t="s">
        <v>20</v>
      </c>
      <c r="D507" t="s">
        <v>21</v>
      </c>
      <c r="E507" t="s">
        <v>120</v>
      </c>
      <c r="F507" t="s">
        <v>737</v>
      </c>
      <c r="G507">
        <v>35</v>
      </c>
      <c r="H507">
        <v>4452.55</v>
      </c>
      <c r="I507">
        <v>0.49</v>
      </c>
      <c r="J507">
        <v>0.04</v>
      </c>
      <c r="K507">
        <v>2077.7600000000002</v>
      </c>
      <c r="L507">
        <v>131.91999999999999</v>
      </c>
      <c r="M507">
        <v>67.28</v>
      </c>
      <c r="N507">
        <v>19.989999999999998</v>
      </c>
      <c r="O507" t="s">
        <v>24</v>
      </c>
      <c r="P507" t="s">
        <v>738</v>
      </c>
      <c r="Q507" t="s">
        <v>41</v>
      </c>
      <c r="R507" t="s">
        <v>34</v>
      </c>
      <c r="S507" t="s">
        <v>57</v>
      </c>
      <c r="T507" s="1">
        <v>40145</v>
      </c>
    </row>
    <row r="508" spans="1:20" x14ac:dyDescent="0.25">
      <c r="A508">
        <v>3492</v>
      </c>
      <c r="B508">
        <v>40140</v>
      </c>
      <c r="C508" t="s">
        <v>20</v>
      </c>
      <c r="D508" t="s">
        <v>42</v>
      </c>
      <c r="E508" t="s">
        <v>92</v>
      </c>
      <c r="F508" t="s">
        <v>93</v>
      </c>
      <c r="G508">
        <v>49</v>
      </c>
      <c r="H508">
        <v>9080.08</v>
      </c>
      <c r="I508">
        <v>0.36</v>
      </c>
      <c r="J508">
        <v>0.1</v>
      </c>
      <c r="K508">
        <v>2607.3200000000002</v>
      </c>
      <c r="L508">
        <v>204.66</v>
      </c>
      <c r="M508">
        <v>130.97999999999999</v>
      </c>
      <c r="N508">
        <v>54.74</v>
      </c>
      <c r="O508" t="s">
        <v>48</v>
      </c>
      <c r="P508" t="s">
        <v>738</v>
      </c>
      <c r="Q508" t="s">
        <v>41</v>
      </c>
      <c r="R508" t="s">
        <v>34</v>
      </c>
      <c r="S508" t="s">
        <v>49</v>
      </c>
      <c r="T508" s="1">
        <v>40140</v>
      </c>
    </row>
    <row r="509" spans="1:20" x14ac:dyDescent="0.25">
      <c r="A509">
        <v>3492</v>
      </c>
      <c r="B509">
        <v>40140</v>
      </c>
      <c r="C509" t="s">
        <v>20</v>
      </c>
      <c r="D509" t="s">
        <v>21</v>
      </c>
      <c r="E509" t="s">
        <v>52</v>
      </c>
      <c r="F509" t="s">
        <v>739</v>
      </c>
      <c r="G509">
        <v>33</v>
      </c>
      <c r="H509">
        <v>180.99</v>
      </c>
      <c r="I509">
        <v>0.51</v>
      </c>
      <c r="J509">
        <v>0.04</v>
      </c>
      <c r="K509">
        <v>88</v>
      </c>
      <c r="L509">
        <v>5.67</v>
      </c>
      <c r="M509">
        <v>2.78</v>
      </c>
      <c r="N509">
        <v>1.25</v>
      </c>
      <c r="O509" t="s">
        <v>24</v>
      </c>
      <c r="P509" t="s">
        <v>738</v>
      </c>
      <c r="Q509" t="s">
        <v>41</v>
      </c>
      <c r="R509" t="s">
        <v>34</v>
      </c>
      <c r="S509" t="s">
        <v>55</v>
      </c>
      <c r="T509" s="1">
        <v>40140</v>
      </c>
    </row>
    <row r="510" spans="1:20" x14ac:dyDescent="0.25">
      <c r="A510">
        <v>3493</v>
      </c>
      <c r="B510">
        <v>40413</v>
      </c>
      <c r="C510" t="s">
        <v>36</v>
      </c>
      <c r="D510" t="s">
        <v>37</v>
      </c>
      <c r="E510" t="s">
        <v>38</v>
      </c>
      <c r="F510" t="s">
        <v>399</v>
      </c>
      <c r="G510">
        <v>48</v>
      </c>
      <c r="H510">
        <v>11524.99</v>
      </c>
      <c r="I510">
        <v>0.39</v>
      </c>
      <c r="J510">
        <v>0.04</v>
      </c>
      <c r="K510">
        <v>4199.45</v>
      </c>
      <c r="L510">
        <v>249.97</v>
      </c>
      <c r="M510">
        <v>152.47999999999999</v>
      </c>
      <c r="N510">
        <v>6.5</v>
      </c>
      <c r="O510" t="s">
        <v>24</v>
      </c>
      <c r="P510" t="s">
        <v>740</v>
      </c>
      <c r="Q510" t="s">
        <v>95</v>
      </c>
      <c r="R510" t="s">
        <v>61</v>
      </c>
      <c r="S510" t="s">
        <v>57</v>
      </c>
      <c r="T510" s="1">
        <v>40415</v>
      </c>
    </row>
    <row r="511" spans="1:20" x14ac:dyDescent="0.25">
      <c r="A511">
        <v>3521</v>
      </c>
      <c r="B511">
        <v>41207</v>
      </c>
      <c r="C511" t="s">
        <v>20</v>
      </c>
      <c r="D511" t="s">
        <v>21</v>
      </c>
      <c r="E511" t="s">
        <v>52</v>
      </c>
      <c r="F511" t="s">
        <v>523</v>
      </c>
      <c r="G511">
        <v>50</v>
      </c>
      <c r="H511">
        <v>315.25</v>
      </c>
      <c r="I511">
        <v>0.36</v>
      </c>
      <c r="J511">
        <v>0.06</v>
      </c>
      <c r="K511">
        <v>100.31</v>
      </c>
      <c r="L511">
        <v>6.69</v>
      </c>
      <c r="M511">
        <v>4.28</v>
      </c>
      <c r="N511">
        <v>0.94</v>
      </c>
      <c r="O511" t="s">
        <v>24</v>
      </c>
      <c r="P511" t="s">
        <v>741</v>
      </c>
      <c r="Q511" t="s">
        <v>95</v>
      </c>
      <c r="R511" t="s">
        <v>61</v>
      </c>
      <c r="S511" t="s">
        <v>55</v>
      </c>
      <c r="T511" s="1">
        <v>41209</v>
      </c>
    </row>
    <row r="512" spans="1:20" x14ac:dyDescent="0.25">
      <c r="A512">
        <v>3522</v>
      </c>
      <c r="B512">
        <v>40081</v>
      </c>
      <c r="C512" t="s">
        <v>20</v>
      </c>
      <c r="D512" t="s">
        <v>21</v>
      </c>
      <c r="E512" t="s">
        <v>126</v>
      </c>
      <c r="F512" t="s">
        <v>459</v>
      </c>
      <c r="G512">
        <v>33</v>
      </c>
      <c r="H512">
        <v>3570.6</v>
      </c>
      <c r="I512">
        <v>0.48</v>
      </c>
      <c r="J512">
        <v>0.09</v>
      </c>
      <c r="K512">
        <v>1509.26</v>
      </c>
      <c r="L512">
        <v>117.27</v>
      </c>
      <c r="M512">
        <v>60.98</v>
      </c>
      <c r="N512">
        <v>49</v>
      </c>
      <c r="O512" t="s">
        <v>24</v>
      </c>
      <c r="P512" t="s">
        <v>497</v>
      </c>
      <c r="Q512" t="s">
        <v>95</v>
      </c>
      <c r="R512" t="s">
        <v>67</v>
      </c>
      <c r="S512" t="s">
        <v>28</v>
      </c>
      <c r="T512" s="1">
        <v>40088</v>
      </c>
    </row>
    <row r="513" spans="1:20" x14ac:dyDescent="0.25">
      <c r="A513">
        <v>3522</v>
      </c>
      <c r="B513">
        <v>40081</v>
      </c>
      <c r="C513" t="s">
        <v>20</v>
      </c>
      <c r="D513" t="s">
        <v>37</v>
      </c>
      <c r="E513" t="s">
        <v>38</v>
      </c>
      <c r="F513" t="s">
        <v>742</v>
      </c>
      <c r="G513">
        <v>27</v>
      </c>
      <c r="H513">
        <v>1599.24</v>
      </c>
      <c r="I513">
        <v>0.52</v>
      </c>
      <c r="J513">
        <v>0.05</v>
      </c>
      <c r="K513">
        <v>790.22</v>
      </c>
      <c r="L513">
        <v>62.27</v>
      </c>
      <c r="M513">
        <v>29.89</v>
      </c>
      <c r="N513">
        <v>1.99</v>
      </c>
      <c r="O513" t="s">
        <v>24</v>
      </c>
      <c r="P513" t="s">
        <v>497</v>
      </c>
      <c r="Q513" t="s">
        <v>95</v>
      </c>
      <c r="R513" t="s">
        <v>67</v>
      </c>
      <c r="S513" t="s">
        <v>35</v>
      </c>
      <c r="T513" s="1">
        <v>40083</v>
      </c>
    </row>
    <row r="514" spans="1:20" x14ac:dyDescent="0.25">
      <c r="A514">
        <v>3524</v>
      </c>
      <c r="B514">
        <v>41031</v>
      </c>
      <c r="C514" t="s">
        <v>36</v>
      </c>
      <c r="D514" t="s">
        <v>21</v>
      </c>
      <c r="E514" t="s">
        <v>84</v>
      </c>
      <c r="F514" t="s">
        <v>90</v>
      </c>
      <c r="G514">
        <v>21</v>
      </c>
      <c r="H514">
        <v>707.92</v>
      </c>
      <c r="I514">
        <v>0.43</v>
      </c>
      <c r="J514">
        <v>0</v>
      </c>
      <c r="K514">
        <v>300.52</v>
      </c>
      <c r="L514">
        <v>33.28</v>
      </c>
      <c r="M514">
        <v>18.97</v>
      </c>
      <c r="N514">
        <v>9.0299999999999994</v>
      </c>
      <c r="O514" t="s">
        <v>24</v>
      </c>
      <c r="P514" t="s">
        <v>743</v>
      </c>
      <c r="Q514" t="s">
        <v>26</v>
      </c>
      <c r="R514" t="s">
        <v>27</v>
      </c>
      <c r="S514" t="s">
        <v>57</v>
      </c>
      <c r="T514" s="1">
        <v>41032</v>
      </c>
    </row>
    <row r="515" spans="1:20" x14ac:dyDescent="0.25">
      <c r="A515">
        <v>3525</v>
      </c>
      <c r="B515">
        <v>40898</v>
      </c>
      <c r="C515" t="s">
        <v>29</v>
      </c>
      <c r="D515" t="s">
        <v>21</v>
      </c>
      <c r="E515" t="s">
        <v>52</v>
      </c>
      <c r="F515" t="s">
        <v>354</v>
      </c>
      <c r="G515">
        <v>38</v>
      </c>
      <c r="H515">
        <v>212.62</v>
      </c>
      <c r="I515">
        <v>0.5</v>
      </c>
      <c r="J515">
        <v>0</v>
      </c>
      <c r="K515">
        <v>105.64</v>
      </c>
      <c r="L515">
        <v>5.56</v>
      </c>
      <c r="M515">
        <v>2.78</v>
      </c>
      <c r="N515">
        <v>1.34</v>
      </c>
      <c r="O515" t="s">
        <v>24</v>
      </c>
      <c r="P515" t="s">
        <v>701</v>
      </c>
      <c r="Q515" t="s">
        <v>83</v>
      </c>
      <c r="R515" t="s">
        <v>61</v>
      </c>
      <c r="S515" t="s">
        <v>55</v>
      </c>
      <c r="T515" s="1">
        <v>40900</v>
      </c>
    </row>
    <row r="516" spans="1:20" x14ac:dyDescent="0.25">
      <c r="A516">
        <v>3526</v>
      </c>
      <c r="B516">
        <v>40617</v>
      </c>
      <c r="C516" t="s">
        <v>20</v>
      </c>
      <c r="D516" t="s">
        <v>42</v>
      </c>
      <c r="E516" t="s">
        <v>43</v>
      </c>
      <c r="F516" t="s">
        <v>744</v>
      </c>
      <c r="G516">
        <v>20</v>
      </c>
      <c r="H516">
        <v>389.11</v>
      </c>
      <c r="I516">
        <v>0.42</v>
      </c>
      <c r="J516">
        <v>0.08</v>
      </c>
      <c r="K516">
        <v>141.51</v>
      </c>
      <c r="L516">
        <v>20.81</v>
      </c>
      <c r="M516">
        <v>12.07</v>
      </c>
      <c r="N516">
        <v>6.2</v>
      </c>
      <c r="O516" t="s">
        <v>24</v>
      </c>
      <c r="P516" t="s">
        <v>745</v>
      </c>
      <c r="Q516" t="s">
        <v>83</v>
      </c>
      <c r="R516" t="s">
        <v>27</v>
      </c>
      <c r="S516" t="s">
        <v>55</v>
      </c>
      <c r="T516" s="1">
        <v>40619</v>
      </c>
    </row>
    <row r="517" spans="1:20" x14ac:dyDescent="0.25">
      <c r="A517">
        <v>3553</v>
      </c>
      <c r="B517">
        <v>39950</v>
      </c>
      <c r="C517" t="s">
        <v>79</v>
      </c>
      <c r="D517" t="s">
        <v>21</v>
      </c>
      <c r="E517" t="s">
        <v>52</v>
      </c>
      <c r="F517" t="s">
        <v>746</v>
      </c>
      <c r="G517">
        <v>7</v>
      </c>
      <c r="H517">
        <v>38.159999999999997</v>
      </c>
      <c r="I517">
        <v>0.48</v>
      </c>
      <c r="J517">
        <v>0.06</v>
      </c>
      <c r="K517">
        <v>16.62</v>
      </c>
      <c r="L517">
        <v>5.65</v>
      </c>
      <c r="M517">
        <v>2.94</v>
      </c>
      <c r="N517">
        <v>0.96</v>
      </c>
      <c r="O517" t="s">
        <v>24</v>
      </c>
      <c r="P517" t="s">
        <v>738</v>
      </c>
      <c r="Q517" t="s">
        <v>41</v>
      </c>
      <c r="R517" t="s">
        <v>34</v>
      </c>
      <c r="S517" t="s">
        <v>55</v>
      </c>
      <c r="T517" s="1">
        <v>39951</v>
      </c>
    </row>
    <row r="518" spans="1:20" x14ac:dyDescent="0.25">
      <c r="A518">
        <v>3554</v>
      </c>
      <c r="B518">
        <v>40710</v>
      </c>
      <c r="C518" t="s">
        <v>20</v>
      </c>
      <c r="D518" t="s">
        <v>21</v>
      </c>
      <c r="E518" t="s">
        <v>84</v>
      </c>
      <c r="F518" t="s">
        <v>747</v>
      </c>
      <c r="G518">
        <v>25</v>
      </c>
      <c r="H518">
        <v>501.98</v>
      </c>
      <c r="I518">
        <v>0.43</v>
      </c>
      <c r="J518">
        <v>0.08</v>
      </c>
      <c r="K518">
        <v>188.51</v>
      </c>
      <c r="L518">
        <v>21.54</v>
      </c>
      <c r="M518">
        <v>12.28</v>
      </c>
      <c r="N518">
        <v>6.47</v>
      </c>
      <c r="O518" t="s">
        <v>24</v>
      </c>
      <c r="P518" t="s">
        <v>748</v>
      </c>
      <c r="Q518" t="s">
        <v>41</v>
      </c>
      <c r="R518" t="s">
        <v>34</v>
      </c>
      <c r="S518" t="s">
        <v>57</v>
      </c>
      <c r="T518" s="1">
        <v>40719</v>
      </c>
    </row>
    <row r="519" spans="1:20" x14ac:dyDescent="0.25">
      <c r="A519">
        <v>3556</v>
      </c>
      <c r="B519">
        <v>41174</v>
      </c>
      <c r="C519" t="s">
        <v>29</v>
      </c>
      <c r="D519" t="s">
        <v>21</v>
      </c>
      <c r="E519" t="s">
        <v>120</v>
      </c>
      <c r="F519" t="s">
        <v>749</v>
      </c>
      <c r="G519">
        <v>48</v>
      </c>
      <c r="H519">
        <v>420.48</v>
      </c>
      <c r="I519">
        <v>0.37</v>
      </c>
      <c r="J519">
        <v>0.05</v>
      </c>
      <c r="K519">
        <v>139.94999999999999</v>
      </c>
      <c r="L519">
        <v>9.11</v>
      </c>
      <c r="M519">
        <v>5.74</v>
      </c>
      <c r="N519">
        <v>5.01</v>
      </c>
      <c r="O519" t="s">
        <v>24</v>
      </c>
      <c r="P519" t="s">
        <v>724</v>
      </c>
      <c r="Q519" t="s">
        <v>95</v>
      </c>
      <c r="R519" t="s">
        <v>61</v>
      </c>
      <c r="S519" t="s">
        <v>57</v>
      </c>
      <c r="T519" s="1">
        <v>41177</v>
      </c>
    </row>
    <row r="520" spans="1:20" x14ac:dyDescent="0.25">
      <c r="A520">
        <v>3556</v>
      </c>
      <c r="B520">
        <v>41174</v>
      </c>
      <c r="C520" t="s">
        <v>29</v>
      </c>
      <c r="D520" t="s">
        <v>42</v>
      </c>
      <c r="E520" t="s">
        <v>192</v>
      </c>
      <c r="F520" t="s">
        <v>509</v>
      </c>
      <c r="G520">
        <v>41</v>
      </c>
      <c r="H520">
        <v>9476.76</v>
      </c>
      <c r="I520">
        <v>0.5</v>
      </c>
      <c r="J520">
        <v>0.1</v>
      </c>
      <c r="K520">
        <v>4206.2700000000004</v>
      </c>
      <c r="L520">
        <v>256.48</v>
      </c>
      <c r="M520">
        <v>128.24</v>
      </c>
      <c r="N520">
        <v>12.65</v>
      </c>
      <c r="O520" t="s">
        <v>24</v>
      </c>
      <c r="P520" t="s">
        <v>724</v>
      </c>
      <c r="Q520" t="s">
        <v>95</v>
      </c>
      <c r="R520" t="s">
        <v>61</v>
      </c>
      <c r="S520" t="s">
        <v>45</v>
      </c>
      <c r="T520" s="1">
        <v>41174</v>
      </c>
    </row>
    <row r="521" spans="1:20" x14ac:dyDescent="0.25">
      <c r="A521">
        <v>3559</v>
      </c>
      <c r="B521">
        <v>41205</v>
      </c>
      <c r="C521" t="s">
        <v>79</v>
      </c>
      <c r="D521" t="s">
        <v>21</v>
      </c>
      <c r="E521" t="s">
        <v>120</v>
      </c>
      <c r="F521" t="s">
        <v>750</v>
      </c>
      <c r="G521">
        <v>34</v>
      </c>
      <c r="H521">
        <v>199.75</v>
      </c>
      <c r="I521">
        <v>0.38</v>
      </c>
      <c r="J521">
        <v>7.0000000000000007E-2</v>
      </c>
      <c r="K521">
        <v>64.77</v>
      </c>
      <c r="L521">
        <v>6.15</v>
      </c>
      <c r="M521">
        <v>3.81</v>
      </c>
      <c r="N521">
        <v>5.44</v>
      </c>
      <c r="O521" t="s">
        <v>71</v>
      </c>
      <c r="P521" t="s">
        <v>751</v>
      </c>
      <c r="Q521" t="s">
        <v>75</v>
      </c>
      <c r="R521" t="s">
        <v>34</v>
      </c>
      <c r="S521" t="s">
        <v>57</v>
      </c>
      <c r="T521" s="1">
        <v>41206</v>
      </c>
    </row>
    <row r="522" spans="1:20" x14ac:dyDescent="0.25">
      <c r="A522">
        <v>3585</v>
      </c>
      <c r="B522">
        <v>40139</v>
      </c>
      <c r="C522" t="s">
        <v>36</v>
      </c>
      <c r="D522" t="s">
        <v>21</v>
      </c>
      <c r="E522" t="s">
        <v>84</v>
      </c>
      <c r="F522" t="s">
        <v>752</v>
      </c>
      <c r="G522">
        <v>27</v>
      </c>
      <c r="H522">
        <v>403.02</v>
      </c>
      <c r="I522">
        <v>0.37</v>
      </c>
      <c r="J522">
        <v>7.0000000000000007E-2</v>
      </c>
      <c r="K522">
        <v>129.34</v>
      </c>
      <c r="L522">
        <v>15.97</v>
      </c>
      <c r="M522">
        <v>10.06</v>
      </c>
      <c r="N522">
        <v>2.06</v>
      </c>
      <c r="O522" t="s">
        <v>24</v>
      </c>
      <c r="P522" t="s">
        <v>753</v>
      </c>
      <c r="Q522" t="s">
        <v>64</v>
      </c>
      <c r="R522" t="s">
        <v>34</v>
      </c>
      <c r="S522" t="s">
        <v>55</v>
      </c>
      <c r="T522" s="1">
        <v>40139</v>
      </c>
    </row>
    <row r="523" spans="1:20" x14ac:dyDescent="0.25">
      <c r="A523">
        <v>3585</v>
      </c>
      <c r="B523">
        <v>40139</v>
      </c>
      <c r="C523" t="s">
        <v>36</v>
      </c>
      <c r="D523" t="s">
        <v>21</v>
      </c>
      <c r="E523" t="s">
        <v>52</v>
      </c>
      <c r="F523" t="s">
        <v>754</v>
      </c>
      <c r="G523">
        <v>34</v>
      </c>
      <c r="H523">
        <v>93.16</v>
      </c>
      <c r="I523">
        <v>0.42</v>
      </c>
      <c r="J523">
        <v>7.0000000000000007E-2</v>
      </c>
      <c r="K523">
        <v>34.47</v>
      </c>
      <c r="L523">
        <v>2.9</v>
      </c>
      <c r="M523">
        <v>1.68</v>
      </c>
      <c r="N523">
        <v>1.57</v>
      </c>
      <c r="O523" t="s">
        <v>24</v>
      </c>
      <c r="P523" t="s">
        <v>753</v>
      </c>
      <c r="Q523" t="s">
        <v>64</v>
      </c>
      <c r="R523" t="s">
        <v>34</v>
      </c>
      <c r="S523" t="s">
        <v>55</v>
      </c>
      <c r="T523" s="1">
        <v>40140</v>
      </c>
    </row>
    <row r="524" spans="1:20" x14ac:dyDescent="0.25">
      <c r="A524">
        <v>3586</v>
      </c>
      <c r="B524">
        <v>40516</v>
      </c>
      <c r="C524" t="s">
        <v>36</v>
      </c>
      <c r="D524" t="s">
        <v>42</v>
      </c>
      <c r="E524" t="s">
        <v>43</v>
      </c>
      <c r="F524" t="s">
        <v>755</v>
      </c>
      <c r="G524">
        <v>32</v>
      </c>
      <c r="H524">
        <v>680.89</v>
      </c>
      <c r="I524">
        <v>0.44</v>
      </c>
      <c r="J524">
        <v>0.06</v>
      </c>
      <c r="K524">
        <v>273.17</v>
      </c>
      <c r="L524">
        <v>22.46</v>
      </c>
      <c r="M524">
        <v>12.58</v>
      </c>
      <c r="N524">
        <v>5.16</v>
      </c>
      <c r="O524" t="s">
        <v>24</v>
      </c>
      <c r="P524" t="s">
        <v>756</v>
      </c>
      <c r="Q524" t="s">
        <v>75</v>
      </c>
      <c r="R524" t="s">
        <v>61</v>
      </c>
      <c r="S524" t="s">
        <v>57</v>
      </c>
      <c r="T524" s="1">
        <v>40517</v>
      </c>
    </row>
    <row r="525" spans="1:20" x14ac:dyDescent="0.25">
      <c r="A525">
        <v>3586</v>
      </c>
      <c r="B525">
        <v>40516</v>
      </c>
      <c r="C525" t="s">
        <v>36</v>
      </c>
      <c r="D525" t="s">
        <v>42</v>
      </c>
      <c r="E525" t="s">
        <v>43</v>
      </c>
      <c r="F525" t="s">
        <v>214</v>
      </c>
      <c r="G525">
        <v>31</v>
      </c>
      <c r="H525">
        <v>664.86</v>
      </c>
      <c r="I525">
        <v>0.36</v>
      </c>
      <c r="J525">
        <v>0.05</v>
      </c>
      <c r="K525">
        <v>215.32</v>
      </c>
      <c r="L525">
        <v>22.41</v>
      </c>
      <c r="M525">
        <v>14.34</v>
      </c>
      <c r="N525">
        <v>5</v>
      </c>
      <c r="O525" t="s">
        <v>24</v>
      </c>
      <c r="P525" t="s">
        <v>756</v>
      </c>
      <c r="Q525" t="s">
        <v>75</v>
      </c>
      <c r="R525" t="s">
        <v>61</v>
      </c>
      <c r="S525" t="s">
        <v>35</v>
      </c>
      <c r="T525" s="1">
        <v>40518</v>
      </c>
    </row>
    <row r="526" spans="1:20" x14ac:dyDescent="0.25">
      <c r="A526">
        <v>3588</v>
      </c>
      <c r="B526">
        <v>40620</v>
      </c>
      <c r="C526" t="s">
        <v>29</v>
      </c>
      <c r="D526" t="s">
        <v>21</v>
      </c>
      <c r="E526" t="s">
        <v>126</v>
      </c>
      <c r="F526" t="s">
        <v>757</v>
      </c>
      <c r="G526">
        <v>42</v>
      </c>
      <c r="H526">
        <v>582.54</v>
      </c>
      <c r="I526">
        <v>0.39</v>
      </c>
      <c r="J526">
        <v>0.03</v>
      </c>
      <c r="K526">
        <v>214.9</v>
      </c>
      <c r="L526">
        <v>14.21</v>
      </c>
      <c r="M526">
        <v>8.67</v>
      </c>
      <c r="N526">
        <v>3.5</v>
      </c>
      <c r="O526" t="s">
        <v>24</v>
      </c>
      <c r="P526" t="s">
        <v>740</v>
      </c>
      <c r="Q526" t="s">
        <v>95</v>
      </c>
      <c r="R526" t="s">
        <v>61</v>
      </c>
      <c r="S526" t="s">
        <v>57</v>
      </c>
      <c r="T526" s="1">
        <v>40621</v>
      </c>
    </row>
    <row r="527" spans="1:20" x14ac:dyDescent="0.25">
      <c r="A527">
        <v>3588</v>
      </c>
      <c r="B527">
        <v>40620</v>
      </c>
      <c r="C527" t="s">
        <v>29</v>
      </c>
      <c r="D527" t="s">
        <v>37</v>
      </c>
      <c r="E527" t="s">
        <v>38</v>
      </c>
      <c r="F527" t="s">
        <v>758</v>
      </c>
      <c r="G527">
        <v>21</v>
      </c>
      <c r="H527">
        <v>2445.34</v>
      </c>
      <c r="I527">
        <v>0.37</v>
      </c>
      <c r="J527">
        <v>0.01</v>
      </c>
      <c r="K527">
        <v>887.76</v>
      </c>
      <c r="L527">
        <v>117.43</v>
      </c>
      <c r="M527">
        <v>73.98</v>
      </c>
      <c r="N527">
        <v>4</v>
      </c>
      <c r="O527" t="s">
        <v>24</v>
      </c>
      <c r="P527" t="s">
        <v>740</v>
      </c>
      <c r="Q527" t="s">
        <v>95</v>
      </c>
      <c r="R527" t="s">
        <v>61</v>
      </c>
      <c r="S527" t="s">
        <v>57</v>
      </c>
      <c r="T527" s="1">
        <v>40622</v>
      </c>
    </row>
    <row r="528" spans="1:20" x14ac:dyDescent="0.25">
      <c r="A528">
        <v>3588</v>
      </c>
      <c r="B528">
        <v>40620</v>
      </c>
      <c r="C528" t="s">
        <v>29</v>
      </c>
      <c r="D528" t="s">
        <v>42</v>
      </c>
      <c r="E528" t="s">
        <v>43</v>
      </c>
      <c r="F528" t="s">
        <v>68</v>
      </c>
      <c r="G528">
        <v>14</v>
      </c>
      <c r="H528">
        <v>657</v>
      </c>
      <c r="I528">
        <v>0.39</v>
      </c>
      <c r="J528">
        <v>0.08</v>
      </c>
      <c r="K528">
        <v>220.06</v>
      </c>
      <c r="L528">
        <v>50.7</v>
      </c>
      <c r="M528">
        <v>30.93</v>
      </c>
      <c r="N528">
        <v>3.92</v>
      </c>
      <c r="O528" t="s">
        <v>24</v>
      </c>
      <c r="P528" t="s">
        <v>740</v>
      </c>
      <c r="Q528" t="s">
        <v>95</v>
      </c>
      <c r="R528" t="s">
        <v>61</v>
      </c>
      <c r="S528" t="s">
        <v>35</v>
      </c>
      <c r="T528" s="1">
        <v>40622</v>
      </c>
    </row>
    <row r="529" spans="1:20" x14ac:dyDescent="0.25">
      <c r="A529">
        <v>3588</v>
      </c>
      <c r="B529">
        <v>40620</v>
      </c>
      <c r="C529" t="s">
        <v>29</v>
      </c>
      <c r="D529" t="s">
        <v>37</v>
      </c>
      <c r="E529" t="s">
        <v>87</v>
      </c>
      <c r="F529" t="s">
        <v>759</v>
      </c>
      <c r="G529">
        <v>18</v>
      </c>
      <c r="H529">
        <v>2903.64</v>
      </c>
      <c r="I529">
        <v>0.49</v>
      </c>
      <c r="J529">
        <v>0.1</v>
      </c>
      <c r="K529">
        <v>1252.18</v>
      </c>
      <c r="L529">
        <v>178.37</v>
      </c>
      <c r="M529">
        <v>90.97</v>
      </c>
      <c r="N529">
        <v>14</v>
      </c>
      <c r="O529" t="s">
        <v>48</v>
      </c>
      <c r="P529" t="s">
        <v>740</v>
      </c>
      <c r="Q529" t="s">
        <v>95</v>
      </c>
      <c r="R529" t="s">
        <v>61</v>
      </c>
      <c r="S529" t="s">
        <v>132</v>
      </c>
      <c r="T529" s="1">
        <v>40620</v>
      </c>
    </row>
    <row r="530" spans="1:20" x14ac:dyDescent="0.25">
      <c r="A530">
        <v>3589</v>
      </c>
      <c r="B530">
        <v>39958</v>
      </c>
      <c r="C530" t="s">
        <v>36</v>
      </c>
      <c r="D530" t="s">
        <v>21</v>
      </c>
      <c r="E530" t="s">
        <v>80</v>
      </c>
      <c r="F530" t="s">
        <v>760</v>
      </c>
      <c r="G530">
        <v>23</v>
      </c>
      <c r="H530">
        <v>126.32</v>
      </c>
      <c r="I530">
        <v>0.43</v>
      </c>
      <c r="J530">
        <v>0.01</v>
      </c>
      <c r="K530">
        <v>53.38</v>
      </c>
      <c r="L530">
        <v>5.53</v>
      </c>
      <c r="M530">
        <v>3.15</v>
      </c>
      <c r="N530">
        <v>0.49</v>
      </c>
      <c r="O530" t="s">
        <v>24</v>
      </c>
      <c r="P530" t="s">
        <v>761</v>
      </c>
      <c r="Q530" t="s">
        <v>95</v>
      </c>
      <c r="R530" t="s">
        <v>61</v>
      </c>
      <c r="S530" t="s">
        <v>57</v>
      </c>
      <c r="T530" s="1">
        <v>39960</v>
      </c>
    </row>
    <row r="531" spans="1:20" x14ac:dyDescent="0.25">
      <c r="A531">
        <v>3591</v>
      </c>
      <c r="B531">
        <v>40519</v>
      </c>
      <c r="C531" t="s">
        <v>79</v>
      </c>
      <c r="D531" t="s">
        <v>21</v>
      </c>
      <c r="E531" t="s">
        <v>126</v>
      </c>
      <c r="F531" t="s">
        <v>762</v>
      </c>
      <c r="G531">
        <v>3</v>
      </c>
      <c r="H531">
        <v>571.04999999999995</v>
      </c>
      <c r="I531">
        <v>0.46</v>
      </c>
      <c r="J531">
        <v>0.01</v>
      </c>
      <c r="K531">
        <v>252.45</v>
      </c>
      <c r="L531">
        <v>187</v>
      </c>
      <c r="M531">
        <v>100.98</v>
      </c>
      <c r="N531">
        <v>15.66</v>
      </c>
      <c r="O531" t="s">
        <v>48</v>
      </c>
      <c r="P531" t="s">
        <v>763</v>
      </c>
      <c r="Q531" t="s">
        <v>64</v>
      </c>
      <c r="R531" t="s">
        <v>27</v>
      </c>
      <c r="S531" t="s">
        <v>132</v>
      </c>
      <c r="T531" s="1">
        <v>40521</v>
      </c>
    </row>
    <row r="532" spans="1:20" x14ac:dyDescent="0.25">
      <c r="A532">
        <v>3591</v>
      </c>
      <c r="B532">
        <v>40519</v>
      </c>
      <c r="C532" t="s">
        <v>79</v>
      </c>
      <c r="D532" t="s">
        <v>42</v>
      </c>
      <c r="E532" t="s">
        <v>192</v>
      </c>
      <c r="F532" t="s">
        <v>764</v>
      </c>
      <c r="G532">
        <v>12</v>
      </c>
      <c r="H532">
        <v>1881.8</v>
      </c>
      <c r="I532">
        <v>0.46</v>
      </c>
      <c r="J532">
        <v>0.08</v>
      </c>
      <c r="K532">
        <v>759.92</v>
      </c>
      <c r="L532">
        <v>166.65</v>
      </c>
      <c r="M532">
        <v>89.99</v>
      </c>
      <c r="N532">
        <v>42</v>
      </c>
      <c r="O532" t="s">
        <v>48</v>
      </c>
      <c r="P532" t="s">
        <v>763</v>
      </c>
      <c r="Q532" t="s">
        <v>64</v>
      </c>
      <c r="R532" t="s">
        <v>27</v>
      </c>
      <c r="S532" t="s">
        <v>132</v>
      </c>
      <c r="T532" s="1">
        <v>40520</v>
      </c>
    </row>
    <row r="533" spans="1:20" x14ac:dyDescent="0.25">
      <c r="A533">
        <v>3621</v>
      </c>
      <c r="B533">
        <v>40303</v>
      </c>
      <c r="C533" t="s">
        <v>79</v>
      </c>
      <c r="D533" t="s">
        <v>21</v>
      </c>
      <c r="E533" t="s">
        <v>139</v>
      </c>
      <c r="F533" t="s">
        <v>765</v>
      </c>
      <c r="G533">
        <v>14</v>
      </c>
      <c r="H533">
        <v>161.54</v>
      </c>
      <c r="I533">
        <v>0.53</v>
      </c>
      <c r="J533">
        <v>0.06</v>
      </c>
      <c r="K533">
        <v>78.12</v>
      </c>
      <c r="L533">
        <v>11.87</v>
      </c>
      <c r="M533">
        <v>5.58</v>
      </c>
      <c r="N533">
        <v>5.3</v>
      </c>
      <c r="O533" t="s">
        <v>24</v>
      </c>
      <c r="P533" t="s">
        <v>552</v>
      </c>
      <c r="Q533" t="s">
        <v>83</v>
      </c>
      <c r="R533" t="s">
        <v>27</v>
      </c>
      <c r="S533" t="s">
        <v>57</v>
      </c>
      <c r="T533" s="1">
        <v>40304</v>
      </c>
    </row>
    <row r="534" spans="1:20" x14ac:dyDescent="0.25">
      <c r="A534">
        <v>3622</v>
      </c>
      <c r="B534">
        <v>40873</v>
      </c>
      <c r="C534" t="s">
        <v>20</v>
      </c>
      <c r="D534" t="s">
        <v>21</v>
      </c>
      <c r="E534" t="s">
        <v>120</v>
      </c>
      <c r="F534" t="s">
        <v>347</v>
      </c>
      <c r="G534">
        <v>16</v>
      </c>
      <c r="H534">
        <v>139.72999999999999</v>
      </c>
      <c r="I534">
        <v>0.5</v>
      </c>
      <c r="J534">
        <v>0.01</v>
      </c>
      <c r="K534">
        <v>66.48</v>
      </c>
      <c r="L534">
        <v>8.48</v>
      </c>
      <c r="M534">
        <v>4.24</v>
      </c>
      <c r="N534">
        <v>5.41</v>
      </c>
      <c r="O534" t="s">
        <v>24</v>
      </c>
      <c r="P534" t="s">
        <v>766</v>
      </c>
      <c r="Q534" t="s">
        <v>41</v>
      </c>
      <c r="R534" t="s">
        <v>67</v>
      </c>
      <c r="S534" t="s">
        <v>57</v>
      </c>
      <c r="T534" s="1">
        <v>40878</v>
      </c>
    </row>
    <row r="535" spans="1:20" x14ac:dyDescent="0.25">
      <c r="A535">
        <v>3648</v>
      </c>
      <c r="B535">
        <v>40345</v>
      </c>
      <c r="C535" t="s">
        <v>20</v>
      </c>
      <c r="D535" t="s">
        <v>21</v>
      </c>
      <c r="E535" t="s">
        <v>80</v>
      </c>
      <c r="F535" t="s">
        <v>760</v>
      </c>
      <c r="G535">
        <v>46</v>
      </c>
      <c r="H535">
        <v>251.28</v>
      </c>
      <c r="I535">
        <v>0.48</v>
      </c>
      <c r="J535">
        <v>0.1</v>
      </c>
      <c r="K535">
        <v>105.89</v>
      </c>
      <c r="L535">
        <v>6.06</v>
      </c>
      <c r="M535">
        <v>3.15</v>
      </c>
      <c r="N535">
        <v>0.49</v>
      </c>
      <c r="O535" t="s">
        <v>24</v>
      </c>
      <c r="P535" t="s">
        <v>617</v>
      </c>
      <c r="Q535" t="s">
        <v>64</v>
      </c>
      <c r="R535" t="s">
        <v>61</v>
      </c>
      <c r="S535" t="s">
        <v>57</v>
      </c>
      <c r="T535" s="1">
        <v>40347</v>
      </c>
    </row>
    <row r="536" spans="1:20" x14ac:dyDescent="0.25">
      <c r="A536">
        <v>3648</v>
      </c>
      <c r="B536">
        <v>40345</v>
      </c>
      <c r="C536" t="s">
        <v>20</v>
      </c>
      <c r="D536" t="s">
        <v>37</v>
      </c>
      <c r="E536" t="s">
        <v>50</v>
      </c>
      <c r="F536" t="s">
        <v>767</v>
      </c>
      <c r="G536">
        <v>34</v>
      </c>
      <c r="H536">
        <v>10733.82</v>
      </c>
      <c r="I536">
        <v>0.41</v>
      </c>
      <c r="J536">
        <v>0.05</v>
      </c>
      <c r="K536">
        <v>4065.96</v>
      </c>
      <c r="L536">
        <v>332.19</v>
      </c>
      <c r="M536">
        <v>195.99</v>
      </c>
      <c r="N536">
        <v>4.2</v>
      </c>
      <c r="O536" t="s">
        <v>24</v>
      </c>
      <c r="P536" t="s">
        <v>617</v>
      </c>
      <c r="Q536" t="s">
        <v>64</v>
      </c>
      <c r="R536" t="s">
        <v>61</v>
      </c>
      <c r="S536" t="s">
        <v>57</v>
      </c>
      <c r="T536" s="1">
        <v>40352</v>
      </c>
    </row>
    <row r="537" spans="1:20" x14ac:dyDescent="0.25">
      <c r="A537">
        <v>3649</v>
      </c>
      <c r="B537">
        <v>39999</v>
      </c>
      <c r="C537" t="s">
        <v>20</v>
      </c>
      <c r="D537" t="s">
        <v>21</v>
      </c>
      <c r="E537" t="s">
        <v>120</v>
      </c>
      <c r="F537" t="s">
        <v>768</v>
      </c>
      <c r="G537">
        <v>8</v>
      </c>
      <c r="H537">
        <v>152.80000000000001</v>
      </c>
      <c r="I537">
        <v>0.52</v>
      </c>
      <c r="J537">
        <v>0.01</v>
      </c>
      <c r="K537">
        <v>75.48</v>
      </c>
      <c r="L537">
        <v>18.5</v>
      </c>
      <c r="M537">
        <v>8.8800000000000008</v>
      </c>
      <c r="N537">
        <v>6.28</v>
      </c>
      <c r="O537" t="s">
        <v>24</v>
      </c>
      <c r="P537" t="s">
        <v>108</v>
      </c>
      <c r="Q537" t="s">
        <v>83</v>
      </c>
      <c r="R537" t="s">
        <v>61</v>
      </c>
      <c r="S537" t="s">
        <v>57</v>
      </c>
      <c r="T537" s="1">
        <v>40004</v>
      </c>
    </row>
    <row r="538" spans="1:20" x14ac:dyDescent="0.25">
      <c r="A538">
        <v>3649</v>
      </c>
      <c r="B538">
        <v>39999</v>
      </c>
      <c r="C538" t="s">
        <v>20</v>
      </c>
      <c r="D538" t="s">
        <v>21</v>
      </c>
      <c r="E538" t="s">
        <v>80</v>
      </c>
      <c r="F538" t="s">
        <v>769</v>
      </c>
      <c r="G538">
        <v>26</v>
      </c>
      <c r="H538">
        <v>141.76</v>
      </c>
      <c r="I538">
        <v>0.5</v>
      </c>
      <c r="J538">
        <v>0.06</v>
      </c>
      <c r="K538">
        <v>65.89</v>
      </c>
      <c r="L538">
        <v>5.76</v>
      </c>
      <c r="M538">
        <v>2.88</v>
      </c>
      <c r="N538">
        <v>0.99</v>
      </c>
      <c r="O538" t="s">
        <v>24</v>
      </c>
      <c r="P538" t="s">
        <v>108</v>
      </c>
      <c r="Q538" t="s">
        <v>83</v>
      </c>
      <c r="R538" t="s">
        <v>61</v>
      </c>
      <c r="S538" t="s">
        <v>57</v>
      </c>
      <c r="T538" s="1">
        <v>40008</v>
      </c>
    </row>
    <row r="539" spans="1:20" x14ac:dyDescent="0.25">
      <c r="A539">
        <v>3650</v>
      </c>
      <c r="B539">
        <v>41056</v>
      </c>
      <c r="C539" t="s">
        <v>29</v>
      </c>
      <c r="D539" t="s">
        <v>21</v>
      </c>
      <c r="E539" t="s">
        <v>120</v>
      </c>
      <c r="F539" t="s">
        <v>232</v>
      </c>
      <c r="G539">
        <v>36</v>
      </c>
      <c r="H539">
        <v>215.17</v>
      </c>
      <c r="I539">
        <v>0.41</v>
      </c>
      <c r="J539">
        <v>0.04</v>
      </c>
      <c r="K539">
        <v>80.819999999999993</v>
      </c>
      <c r="L539">
        <v>6.07</v>
      </c>
      <c r="M539">
        <v>3.58</v>
      </c>
      <c r="N539">
        <v>5.47</v>
      </c>
      <c r="O539" t="s">
        <v>71</v>
      </c>
      <c r="P539" t="s">
        <v>770</v>
      </c>
      <c r="Q539" t="s">
        <v>41</v>
      </c>
      <c r="R539" t="s">
        <v>61</v>
      </c>
      <c r="S539" t="s">
        <v>57</v>
      </c>
      <c r="T539" s="1">
        <v>41058</v>
      </c>
    </row>
    <row r="540" spans="1:20" x14ac:dyDescent="0.25">
      <c r="A540">
        <v>3650</v>
      </c>
      <c r="B540">
        <v>41056</v>
      </c>
      <c r="C540" t="s">
        <v>29</v>
      </c>
      <c r="D540" t="s">
        <v>42</v>
      </c>
      <c r="E540" t="s">
        <v>192</v>
      </c>
      <c r="F540" t="s">
        <v>771</v>
      </c>
      <c r="G540">
        <v>24</v>
      </c>
      <c r="H540">
        <v>11269.64</v>
      </c>
      <c r="I540">
        <v>0.55000000000000004</v>
      </c>
      <c r="J540">
        <v>0.03</v>
      </c>
      <c r="K540">
        <v>6007.04</v>
      </c>
      <c r="L540">
        <v>481.33</v>
      </c>
      <c r="M540">
        <v>216.6</v>
      </c>
      <c r="N540">
        <v>64.2</v>
      </c>
      <c r="O540" t="s">
        <v>48</v>
      </c>
      <c r="P540" t="s">
        <v>770</v>
      </c>
      <c r="Q540" t="s">
        <v>41</v>
      </c>
      <c r="R540" t="s">
        <v>61</v>
      </c>
      <c r="S540" t="s">
        <v>132</v>
      </c>
      <c r="T540" s="1">
        <v>41058</v>
      </c>
    </row>
    <row r="541" spans="1:20" x14ac:dyDescent="0.25">
      <c r="A541">
        <v>3653</v>
      </c>
      <c r="B541">
        <v>39898</v>
      </c>
      <c r="C541" t="s">
        <v>58</v>
      </c>
      <c r="D541" t="s">
        <v>21</v>
      </c>
      <c r="E541" t="s">
        <v>52</v>
      </c>
      <c r="F541" t="s">
        <v>772</v>
      </c>
      <c r="G541">
        <v>41</v>
      </c>
      <c r="H541">
        <v>443.55</v>
      </c>
      <c r="I541">
        <v>0.43</v>
      </c>
      <c r="J541">
        <v>0.08</v>
      </c>
      <c r="K541">
        <v>168.17</v>
      </c>
      <c r="L541">
        <v>11.72</v>
      </c>
      <c r="M541">
        <v>6.68</v>
      </c>
      <c r="N541">
        <v>1.5</v>
      </c>
      <c r="O541" t="s">
        <v>24</v>
      </c>
      <c r="P541" t="s">
        <v>773</v>
      </c>
      <c r="Q541" t="s">
        <v>95</v>
      </c>
      <c r="R541" t="s">
        <v>34</v>
      </c>
      <c r="S541" t="s">
        <v>55</v>
      </c>
      <c r="T541" s="1">
        <v>39900</v>
      </c>
    </row>
    <row r="542" spans="1:20" x14ac:dyDescent="0.25">
      <c r="A542">
        <v>3654</v>
      </c>
      <c r="B542">
        <v>41062</v>
      </c>
      <c r="C542" t="s">
        <v>20</v>
      </c>
      <c r="D542" t="s">
        <v>37</v>
      </c>
      <c r="E542" t="s">
        <v>87</v>
      </c>
      <c r="F542" t="s">
        <v>774</v>
      </c>
      <c r="G542">
        <v>39</v>
      </c>
      <c r="H542">
        <v>12882.5</v>
      </c>
      <c r="I542">
        <v>0.4</v>
      </c>
      <c r="J542">
        <v>0.03</v>
      </c>
      <c r="K542">
        <v>4908.6099999999997</v>
      </c>
      <c r="L542">
        <v>340.17</v>
      </c>
      <c r="M542">
        <v>204.1</v>
      </c>
      <c r="N542">
        <v>13.99</v>
      </c>
      <c r="O542" t="s">
        <v>24</v>
      </c>
      <c r="P542" t="s">
        <v>340</v>
      </c>
      <c r="Q542" t="s">
        <v>95</v>
      </c>
      <c r="R542" t="s">
        <v>34</v>
      </c>
      <c r="S542" t="s">
        <v>45</v>
      </c>
      <c r="T542" s="1">
        <v>41067</v>
      </c>
    </row>
    <row r="543" spans="1:20" x14ac:dyDescent="0.25">
      <c r="A543">
        <v>3654</v>
      </c>
      <c r="B543">
        <v>41062</v>
      </c>
      <c r="C543" t="s">
        <v>20</v>
      </c>
      <c r="D543" t="s">
        <v>21</v>
      </c>
      <c r="E543" t="s">
        <v>126</v>
      </c>
      <c r="F543" t="s">
        <v>603</v>
      </c>
      <c r="G543">
        <v>47</v>
      </c>
      <c r="H543">
        <v>19426.41</v>
      </c>
      <c r="I543">
        <v>0.39</v>
      </c>
      <c r="J543">
        <v>0.1</v>
      </c>
      <c r="K543">
        <v>6252.15</v>
      </c>
      <c r="L543">
        <v>458.7</v>
      </c>
      <c r="M543">
        <v>279.81</v>
      </c>
      <c r="N543">
        <v>23.19</v>
      </c>
      <c r="O543" t="s">
        <v>48</v>
      </c>
      <c r="P543" t="s">
        <v>340</v>
      </c>
      <c r="Q543" t="s">
        <v>95</v>
      </c>
      <c r="R543" t="s">
        <v>34</v>
      </c>
      <c r="S543" t="s">
        <v>132</v>
      </c>
      <c r="T543" s="1">
        <v>41062</v>
      </c>
    </row>
    <row r="544" spans="1:20" x14ac:dyDescent="0.25">
      <c r="A544">
        <v>3654</v>
      </c>
      <c r="B544">
        <v>41062</v>
      </c>
      <c r="C544" t="s">
        <v>20</v>
      </c>
      <c r="D544" t="s">
        <v>42</v>
      </c>
      <c r="E544" t="s">
        <v>43</v>
      </c>
      <c r="F544" t="s">
        <v>775</v>
      </c>
      <c r="G544">
        <v>41</v>
      </c>
      <c r="H544">
        <v>190.72</v>
      </c>
      <c r="I544">
        <v>0.54</v>
      </c>
      <c r="J544">
        <v>0</v>
      </c>
      <c r="K544">
        <v>100.11</v>
      </c>
      <c r="L544">
        <v>4.5199999999999996</v>
      </c>
      <c r="M544">
        <v>2.08</v>
      </c>
      <c r="N544">
        <v>5.33</v>
      </c>
      <c r="O544" t="s">
        <v>24</v>
      </c>
      <c r="P544" t="s">
        <v>340</v>
      </c>
      <c r="Q544" t="s">
        <v>83</v>
      </c>
      <c r="R544" t="s">
        <v>34</v>
      </c>
      <c r="S544" t="s">
        <v>57</v>
      </c>
      <c r="T544" s="1">
        <v>41067</v>
      </c>
    </row>
    <row r="545" spans="1:20" x14ac:dyDescent="0.25">
      <c r="A545">
        <v>3655</v>
      </c>
      <c r="B545">
        <v>41187</v>
      </c>
      <c r="C545" t="s">
        <v>58</v>
      </c>
      <c r="D545" t="s">
        <v>21</v>
      </c>
      <c r="E545" t="s">
        <v>120</v>
      </c>
      <c r="F545" t="s">
        <v>405</v>
      </c>
      <c r="G545">
        <v>3</v>
      </c>
      <c r="H545">
        <v>113.2</v>
      </c>
      <c r="I545">
        <v>0.53</v>
      </c>
      <c r="J545">
        <v>0.02</v>
      </c>
      <c r="K545">
        <v>52.05</v>
      </c>
      <c r="L545">
        <v>34.020000000000003</v>
      </c>
      <c r="M545">
        <v>15.99</v>
      </c>
      <c r="N545">
        <v>13.18</v>
      </c>
      <c r="O545" t="s">
        <v>24</v>
      </c>
      <c r="P545" t="s">
        <v>178</v>
      </c>
      <c r="Q545" t="s">
        <v>33</v>
      </c>
      <c r="R545" t="s">
        <v>27</v>
      </c>
      <c r="S545" t="s">
        <v>57</v>
      </c>
      <c r="T545" s="1">
        <v>41187</v>
      </c>
    </row>
    <row r="546" spans="1:20" x14ac:dyDescent="0.25">
      <c r="A546">
        <v>3655</v>
      </c>
      <c r="B546">
        <v>41187</v>
      </c>
      <c r="C546" t="s">
        <v>58</v>
      </c>
      <c r="D546" t="s">
        <v>37</v>
      </c>
      <c r="E546" t="s">
        <v>50</v>
      </c>
      <c r="F546" t="s">
        <v>776</v>
      </c>
      <c r="G546">
        <v>24</v>
      </c>
      <c r="H546">
        <v>5505.44</v>
      </c>
      <c r="I546">
        <v>0.45</v>
      </c>
      <c r="J546">
        <v>0</v>
      </c>
      <c r="K546">
        <v>2473.9899999999998</v>
      </c>
      <c r="L546">
        <v>229.07</v>
      </c>
      <c r="M546">
        <v>125.99</v>
      </c>
      <c r="N546">
        <v>7.69</v>
      </c>
      <c r="O546" t="s">
        <v>24</v>
      </c>
      <c r="P546" t="s">
        <v>178</v>
      </c>
      <c r="Q546" t="s">
        <v>33</v>
      </c>
      <c r="R546" t="s">
        <v>27</v>
      </c>
      <c r="S546" t="s">
        <v>57</v>
      </c>
      <c r="T546" s="1">
        <v>41188</v>
      </c>
    </row>
    <row r="547" spans="1:20" x14ac:dyDescent="0.25">
      <c r="A547">
        <v>3680</v>
      </c>
      <c r="B547">
        <v>41252</v>
      </c>
      <c r="C547" t="s">
        <v>29</v>
      </c>
      <c r="D547" t="s">
        <v>21</v>
      </c>
      <c r="E547" t="s">
        <v>84</v>
      </c>
      <c r="F547" t="s">
        <v>777</v>
      </c>
      <c r="G547">
        <v>27</v>
      </c>
      <c r="H547">
        <v>344.75</v>
      </c>
      <c r="I547">
        <v>0.53</v>
      </c>
      <c r="J547">
        <v>0.09</v>
      </c>
      <c r="K547">
        <v>163.79</v>
      </c>
      <c r="L547">
        <v>13.79</v>
      </c>
      <c r="M547">
        <v>6.48</v>
      </c>
      <c r="N547">
        <v>6</v>
      </c>
      <c r="O547" t="s">
        <v>24</v>
      </c>
      <c r="P547" t="s">
        <v>778</v>
      </c>
      <c r="Q547" t="s">
        <v>95</v>
      </c>
      <c r="R547" t="s">
        <v>34</v>
      </c>
      <c r="S547" t="s">
        <v>57</v>
      </c>
      <c r="T547" s="1">
        <v>41254</v>
      </c>
    </row>
    <row r="548" spans="1:20" x14ac:dyDescent="0.25">
      <c r="A548">
        <v>3680</v>
      </c>
      <c r="B548">
        <v>41252</v>
      </c>
      <c r="C548" t="s">
        <v>29</v>
      </c>
      <c r="D548" t="s">
        <v>21</v>
      </c>
      <c r="E548" t="s">
        <v>120</v>
      </c>
      <c r="F548" t="s">
        <v>532</v>
      </c>
      <c r="G548">
        <v>24</v>
      </c>
      <c r="H548">
        <v>138.29</v>
      </c>
      <c r="I548">
        <v>0.4</v>
      </c>
      <c r="J548">
        <v>0.1</v>
      </c>
      <c r="K548">
        <v>45.6</v>
      </c>
      <c r="L548">
        <v>6.33</v>
      </c>
      <c r="M548">
        <v>3.8</v>
      </c>
      <c r="N548">
        <v>1.49</v>
      </c>
      <c r="O548" t="s">
        <v>71</v>
      </c>
      <c r="P548" t="s">
        <v>778</v>
      </c>
      <c r="Q548" t="s">
        <v>75</v>
      </c>
      <c r="R548" t="s">
        <v>34</v>
      </c>
      <c r="S548" t="s">
        <v>57</v>
      </c>
      <c r="T548" s="1">
        <v>41254</v>
      </c>
    </row>
    <row r="549" spans="1:20" x14ac:dyDescent="0.25">
      <c r="A549">
        <v>3685</v>
      </c>
      <c r="B549">
        <v>40924</v>
      </c>
      <c r="C549" t="s">
        <v>79</v>
      </c>
      <c r="D549" t="s">
        <v>21</v>
      </c>
      <c r="E549" t="s">
        <v>52</v>
      </c>
      <c r="F549" t="s">
        <v>779</v>
      </c>
      <c r="G549">
        <v>29</v>
      </c>
      <c r="H549">
        <v>195.24</v>
      </c>
      <c r="I549">
        <v>0.5</v>
      </c>
      <c r="J549">
        <v>0</v>
      </c>
      <c r="K549">
        <v>95.12</v>
      </c>
      <c r="L549">
        <v>6.56</v>
      </c>
      <c r="M549">
        <v>3.28</v>
      </c>
      <c r="N549">
        <v>5</v>
      </c>
      <c r="O549" t="s">
        <v>24</v>
      </c>
      <c r="P549" t="s">
        <v>295</v>
      </c>
      <c r="Q549" t="s">
        <v>33</v>
      </c>
      <c r="R549" t="s">
        <v>27</v>
      </c>
      <c r="S549" t="s">
        <v>55</v>
      </c>
      <c r="T549" s="1">
        <v>40925</v>
      </c>
    </row>
    <row r="550" spans="1:20" x14ac:dyDescent="0.25">
      <c r="A550">
        <v>3687</v>
      </c>
      <c r="B550">
        <v>40211</v>
      </c>
      <c r="C550" t="s">
        <v>58</v>
      </c>
      <c r="D550" t="s">
        <v>21</v>
      </c>
      <c r="E550" t="s">
        <v>72</v>
      </c>
      <c r="F550" t="s">
        <v>780</v>
      </c>
      <c r="G550">
        <v>25</v>
      </c>
      <c r="H550">
        <v>164.1</v>
      </c>
      <c r="I550">
        <v>0.53</v>
      </c>
      <c r="J550">
        <v>7.0000000000000007E-2</v>
      </c>
      <c r="K550">
        <v>80.5</v>
      </c>
      <c r="L550">
        <v>7</v>
      </c>
      <c r="M550">
        <v>3.29</v>
      </c>
      <c r="N550">
        <v>1.35</v>
      </c>
      <c r="O550" t="s">
        <v>24</v>
      </c>
      <c r="P550" t="s">
        <v>781</v>
      </c>
      <c r="Q550" t="s">
        <v>33</v>
      </c>
      <c r="R550" t="s">
        <v>61</v>
      </c>
      <c r="S550" t="s">
        <v>55</v>
      </c>
      <c r="T550" s="1">
        <v>40211</v>
      </c>
    </row>
    <row r="551" spans="1:20" x14ac:dyDescent="0.25">
      <c r="A551">
        <v>3745</v>
      </c>
      <c r="B551">
        <v>40449</v>
      </c>
      <c r="C551" t="s">
        <v>20</v>
      </c>
      <c r="D551" t="s">
        <v>42</v>
      </c>
      <c r="E551" t="s">
        <v>43</v>
      </c>
      <c r="F551" t="s">
        <v>782</v>
      </c>
      <c r="G551">
        <v>38</v>
      </c>
      <c r="H551">
        <v>2095.7800000000002</v>
      </c>
      <c r="I551">
        <v>0.49</v>
      </c>
      <c r="J551">
        <v>0.04</v>
      </c>
      <c r="K551">
        <v>978.39</v>
      </c>
      <c r="L551">
        <v>57.22</v>
      </c>
      <c r="M551">
        <v>29.18</v>
      </c>
      <c r="N551">
        <v>8.5500000000000007</v>
      </c>
      <c r="O551" t="s">
        <v>71</v>
      </c>
      <c r="P551" t="s">
        <v>783</v>
      </c>
      <c r="Q551" t="s">
        <v>64</v>
      </c>
      <c r="R551" t="s">
        <v>61</v>
      </c>
      <c r="S551" t="s">
        <v>57</v>
      </c>
      <c r="T551" s="1">
        <v>40451</v>
      </c>
    </row>
    <row r="552" spans="1:20" x14ac:dyDescent="0.25">
      <c r="A552">
        <v>3746</v>
      </c>
      <c r="B552">
        <v>40066</v>
      </c>
      <c r="C552" t="s">
        <v>29</v>
      </c>
      <c r="D552" t="s">
        <v>37</v>
      </c>
      <c r="E552" t="s">
        <v>50</v>
      </c>
      <c r="F552" t="s">
        <v>76</v>
      </c>
      <c r="G552">
        <v>14</v>
      </c>
      <c r="H552">
        <v>3066.39</v>
      </c>
      <c r="I552">
        <v>0.47</v>
      </c>
      <c r="J552">
        <v>0</v>
      </c>
      <c r="K552">
        <v>1440.03</v>
      </c>
      <c r="L552">
        <v>218.85</v>
      </c>
      <c r="M552">
        <v>115.99</v>
      </c>
      <c r="N552">
        <v>2.5</v>
      </c>
      <c r="O552" t="s">
        <v>24</v>
      </c>
      <c r="P552" t="s">
        <v>784</v>
      </c>
      <c r="Q552" t="s">
        <v>33</v>
      </c>
      <c r="R552" t="s">
        <v>34</v>
      </c>
      <c r="S552" t="s">
        <v>57</v>
      </c>
      <c r="T552" s="1">
        <v>40066</v>
      </c>
    </row>
    <row r="553" spans="1:20" x14ac:dyDescent="0.25">
      <c r="A553">
        <v>3746</v>
      </c>
      <c r="B553">
        <v>40066</v>
      </c>
      <c r="C553" t="s">
        <v>29</v>
      </c>
      <c r="D553" t="s">
        <v>21</v>
      </c>
      <c r="E553" t="s">
        <v>84</v>
      </c>
      <c r="F553" t="s">
        <v>785</v>
      </c>
      <c r="G553">
        <v>38</v>
      </c>
      <c r="H553">
        <v>389.75</v>
      </c>
      <c r="I553">
        <v>0.42</v>
      </c>
      <c r="J553">
        <v>0.02</v>
      </c>
      <c r="K553">
        <v>156.72</v>
      </c>
      <c r="L553">
        <v>10.31</v>
      </c>
      <c r="M553">
        <v>5.98</v>
      </c>
      <c r="N553">
        <v>5.79</v>
      </c>
      <c r="O553" t="s">
        <v>24</v>
      </c>
      <c r="P553" t="s">
        <v>784</v>
      </c>
      <c r="Q553" t="s">
        <v>33</v>
      </c>
      <c r="R553" t="s">
        <v>34</v>
      </c>
      <c r="S553" t="s">
        <v>57</v>
      </c>
      <c r="T553" s="1">
        <v>40067</v>
      </c>
    </row>
    <row r="554" spans="1:20" x14ac:dyDescent="0.25">
      <c r="A554">
        <v>3749</v>
      </c>
      <c r="B554">
        <v>40597</v>
      </c>
      <c r="C554" t="s">
        <v>79</v>
      </c>
      <c r="D554" t="s">
        <v>21</v>
      </c>
      <c r="E554" t="s">
        <v>120</v>
      </c>
      <c r="F554" t="s">
        <v>786</v>
      </c>
      <c r="G554">
        <v>27</v>
      </c>
      <c r="H554">
        <v>569.83000000000004</v>
      </c>
      <c r="I554">
        <v>0.39</v>
      </c>
      <c r="J554">
        <v>0.01</v>
      </c>
      <c r="K554">
        <v>218.15</v>
      </c>
      <c r="L554">
        <v>21.26</v>
      </c>
      <c r="M554">
        <v>12.97</v>
      </c>
      <c r="N554">
        <v>1.49</v>
      </c>
      <c r="O554" t="s">
        <v>24</v>
      </c>
      <c r="P554" t="s">
        <v>787</v>
      </c>
      <c r="Q554" t="s">
        <v>41</v>
      </c>
      <c r="R554" t="s">
        <v>67</v>
      </c>
      <c r="S554" t="s">
        <v>57</v>
      </c>
      <c r="T554" s="1">
        <v>40599</v>
      </c>
    </row>
    <row r="555" spans="1:20" x14ac:dyDescent="0.25">
      <c r="A555">
        <v>3750</v>
      </c>
      <c r="B555">
        <v>40662</v>
      </c>
      <c r="C555" t="s">
        <v>79</v>
      </c>
      <c r="D555" t="s">
        <v>21</v>
      </c>
      <c r="E555" t="s">
        <v>84</v>
      </c>
      <c r="F555" t="s">
        <v>788</v>
      </c>
      <c r="G555">
        <v>12</v>
      </c>
      <c r="H555">
        <v>111.18</v>
      </c>
      <c r="I555">
        <v>0.35</v>
      </c>
      <c r="J555">
        <v>0.04</v>
      </c>
      <c r="K555">
        <v>34.22</v>
      </c>
      <c r="L555">
        <v>9.1999999999999993</v>
      </c>
      <c r="M555">
        <v>5.98</v>
      </c>
      <c r="N555">
        <v>5.2</v>
      </c>
      <c r="O555" t="s">
        <v>24</v>
      </c>
      <c r="P555" t="s">
        <v>338</v>
      </c>
      <c r="Q555" t="s">
        <v>75</v>
      </c>
      <c r="R555" t="s">
        <v>27</v>
      </c>
      <c r="S555" t="s">
        <v>57</v>
      </c>
      <c r="T555" s="1">
        <v>40664</v>
      </c>
    </row>
    <row r="556" spans="1:20" x14ac:dyDescent="0.25">
      <c r="A556">
        <v>3777</v>
      </c>
      <c r="B556">
        <v>39910</v>
      </c>
      <c r="C556" t="s">
        <v>79</v>
      </c>
      <c r="D556" t="s">
        <v>42</v>
      </c>
      <c r="E556" t="s">
        <v>43</v>
      </c>
      <c r="F556" t="s">
        <v>384</v>
      </c>
      <c r="G556">
        <v>14</v>
      </c>
      <c r="H556">
        <v>483.56</v>
      </c>
      <c r="I556">
        <v>0.51</v>
      </c>
      <c r="J556">
        <v>0.06</v>
      </c>
      <c r="K556">
        <v>227.19</v>
      </c>
      <c r="L556">
        <v>36.06</v>
      </c>
      <c r="M556">
        <v>17.670000000000002</v>
      </c>
      <c r="N556">
        <v>8.99</v>
      </c>
      <c r="O556" t="s">
        <v>71</v>
      </c>
      <c r="P556" t="s">
        <v>593</v>
      </c>
      <c r="Q556" t="s">
        <v>64</v>
      </c>
      <c r="R556" t="s">
        <v>27</v>
      </c>
      <c r="S556" t="s">
        <v>35</v>
      </c>
      <c r="T556" s="1">
        <v>39911</v>
      </c>
    </row>
    <row r="557" spans="1:20" x14ac:dyDescent="0.25">
      <c r="A557">
        <v>3778</v>
      </c>
      <c r="B557">
        <v>40323</v>
      </c>
      <c r="C557" t="s">
        <v>58</v>
      </c>
      <c r="D557" t="s">
        <v>37</v>
      </c>
      <c r="E557" t="s">
        <v>38</v>
      </c>
      <c r="F557" t="s">
        <v>789</v>
      </c>
      <c r="G557">
        <v>34</v>
      </c>
      <c r="H557">
        <v>407.12</v>
      </c>
      <c r="I557">
        <v>0.35</v>
      </c>
      <c r="J557">
        <v>7.0000000000000007E-2</v>
      </c>
      <c r="K557">
        <v>121.86</v>
      </c>
      <c r="L557">
        <v>12.8</v>
      </c>
      <c r="M557">
        <v>8.32</v>
      </c>
      <c r="N557">
        <v>2.38</v>
      </c>
      <c r="O557" t="s">
        <v>24</v>
      </c>
      <c r="P557" t="s">
        <v>790</v>
      </c>
      <c r="Q557" t="s">
        <v>75</v>
      </c>
      <c r="R557" t="s">
        <v>61</v>
      </c>
      <c r="S557" t="s">
        <v>35</v>
      </c>
      <c r="T557" s="1">
        <v>40325</v>
      </c>
    </row>
    <row r="558" spans="1:20" x14ac:dyDescent="0.25">
      <c r="A558">
        <v>3778</v>
      </c>
      <c r="B558">
        <v>40323</v>
      </c>
      <c r="C558" t="s">
        <v>58</v>
      </c>
      <c r="D558" t="s">
        <v>37</v>
      </c>
      <c r="E558" t="s">
        <v>38</v>
      </c>
      <c r="F558" t="s">
        <v>791</v>
      </c>
      <c r="G558">
        <v>12</v>
      </c>
      <c r="H558">
        <v>884.34</v>
      </c>
      <c r="I558">
        <v>0.41</v>
      </c>
      <c r="J558">
        <v>0.04</v>
      </c>
      <c r="K558">
        <v>340.07</v>
      </c>
      <c r="L558">
        <v>76.59</v>
      </c>
      <c r="M558">
        <v>45.19</v>
      </c>
      <c r="N558">
        <v>1.99</v>
      </c>
      <c r="O558" t="s">
        <v>24</v>
      </c>
      <c r="P558" t="s">
        <v>790</v>
      </c>
      <c r="Q558" t="s">
        <v>75</v>
      </c>
      <c r="R558" t="s">
        <v>61</v>
      </c>
      <c r="S558" t="s">
        <v>35</v>
      </c>
      <c r="T558" s="1">
        <v>40324</v>
      </c>
    </row>
    <row r="559" spans="1:20" x14ac:dyDescent="0.25">
      <c r="A559">
        <v>3778</v>
      </c>
      <c r="B559">
        <v>40323</v>
      </c>
      <c r="C559" t="s">
        <v>58</v>
      </c>
      <c r="D559" t="s">
        <v>21</v>
      </c>
      <c r="E559" t="s">
        <v>84</v>
      </c>
      <c r="F559" t="s">
        <v>792</v>
      </c>
      <c r="G559">
        <v>3</v>
      </c>
      <c r="H559">
        <v>44.25</v>
      </c>
      <c r="I559">
        <v>0.49</v>
      </c>
      <c r="J559">
        <v>0.05</v>
      </c>
      <c r="K559">
        <v>17.29</v>
      </c>
      <c r="L559">
        <v>13.1</v>
      </c>
      <c r="M559">
        <v>6.68</v>
      </c>
      <c r="N559">
        <v>6.92</v>
      </c>
      <c r="O559" t="s">
        <v>24</v>
      </c>
      <c r="P559" t="s">
        <v>790</v>
      </c>
      <c r="Q559" t="s">
        <v>75</v>
      </c>
      <c r="R559" t="s">
        <v>61</v>
      </c>
      <c r="S559" t="s">
        <v>57</v>
      </c>
      <c r="T559" s="1">
        <v>40324</v>
      </c>
    </row>
    <row r="560" spans="1:20" x14ac:dyDescent="0.25">
      <c r="A560">
        <v>3778</v>
      </c>
      <c r="B560">
        <v>40323</v>
      </c>
      <c r="C560" t="s">
        <v>58</v>
      </c>
      <c r="D560" t="s">
        <v>37</v>
      </c>
      <c r="E560" t="s">
        <v>50</v>
      </c>
      <c r="F560" t="s">
        <v>76</v>
      </c>
      <c r="G560">
        <v>34</v>
      </c>
      <c r="H560">
        <v>11281.89</v>
      </c>
      <c r="I560">
        <v>0.48</v>
      </c>
      <c r="J560">
        <v>0.02</v>
      </c>
      <c r="K560">
        <v>5293.24</v>
      </c>
      <c r="L560">
        <v>338.44</v>
      </c>
      <c r="M560">
        <v>175.99</v>
      </c>
      <c r="N560">
        <v>4.99</v>
      </c>
      <c r="O560" t="s">
        <v>24</v>
      </c>
      <c r="P560" t="s">
        <v>790</v>
      </c>
      <c r="Q560" t="s">
        <v>75</v>
      </c>
      <c r="R560" t="s">
        <v>61</v>
      </c>
      <c r="S560" t="s">
        <v>57</v>
      </c>
      <c r="T560" s="1">
        <v>40324</v>
      </c>
    </row>
    <row r="561" spans="1:20" x14ac:dyDescent="0.25">
      <c r="A561">
        <v>3783</v>
      </c>
      <c r="B561">
        <v>40517</v>
      </c>
      <c r="C561" t="s">
        <v>29</v>
      </c>
      <c r="D561" t="s">
        <v>37</v>
      </c>
      <c r="E561" t="s">
        <v>38</v>
      </c>
      <c r="F561" t="s">
        <v>793</v>
      </c>
      <c r="G561">
        <v>11</v>
      </c>
      <c r="H561">
        <v>179.68</v>
      </c>
      <c r="I561">
        <v>0.5</v>
      </c>
      <c r="J561">
        <v>0.01</v>
      </c>
      <c r="K561">
        <v>87.53</v>
      </c>
      <c r="L561">
        <v>16.239999999999998</v>
      </c>
      <c r="M561">
        <v>8.1199999999999992</v>
      </c>
      <c r="N561">
        <v>2.83</v>
      </c>
      <c r="O561" t="s">
        <v>24</v>
      </c>
      <c r="P561" t="s">
        <v>69</v>
      </c>
      <c r="Q561" t="s">
        <v>41</v>
      </c>
      <c r="R561" t="s">
        <v>34</v>
      </c>
      <c r="S561" t="s">
        <v>35</v>
      </c>
      <c r="T561" s="1">
        <v>40517</v>
      </c>
    </row>
    <row r="562" spans="1:20" x14ac:dyDescent="0.25">
      <c r="A562">
        <v>3783</v>
      </c>
      <c r="B562">
        <v>40517</v>
      </c>
      <c r="C562" t="s">
        <v>29</v>
      </c>
      <c r="D562" t="s">
        <v>21</v>
      </c>
      <c r="E562" t="s">
        <v>84</v>
      </c>
      <c r="F562" t="s">
        <v>794</v>
      </c>
      <c r="G562">
        <v>40</v>
      </c>
      <c r="H562">
        <v>440.73</v>
      </c>
      <c r="I562">
        <v>0.43</v>
      </c>
      <c r="J562">
        <v>0.05</v>
      </c>
      <c r="K562">
        <v>172.8</v>
      </c>
      <c r="L562">
        <v>11.37</v>
      </c>
      <c r="M562">
        <v>6.48</v>
      </c>
      <c r="N562">
        <v>8.73</v>
      </c>
      <c r="O562" t="s">
        <v>24</v>
      </c>
      <c r="P562" t="s">
        <v>69</v>
      </c>
      <c r="Q562" t="s">
        <v>41</v>
      </c>
      <c r="R562" t="s">
        <v>34</v>
      </c>
      <c r="S562" t="s">
        <v>57</v>
      </c>
      <c r="T562" s="1">
        <v>40519</v>
      </c>
    </row>
    <row r="563" spans="1:20" x14ac:dyDescent="0.25">
      <c r="A563">
        <v>3808</v>
      </c>
      <c r="B563">
        <v>39926</v>
      </c>
      <c r="C563" t="s">
        <v>58</v>
      </c>
      <c r="D563" t="s">
        <v>21</v>
      </c>
      <c r="E563" t="s">
        <v>80</v>
      </c>
      <c r="F563" t="s">
        <v>795</v>
      </c>
      <c r="G563">
        <v>2</v>
      </c>
      <c r="H563">
        <v>11.57</v>
      </c>
      <c r="I563">
        <v>0.52</v>
      </c>
      <c r="J563">
        <v>0.08</v>
      </c>
      <c r="K563">
        <v>5.3</v>
      </c>
      <c r="L563">
        <v>6.02</v>
      </c>
      <c r="M563">
        <v>2.89</v>
      </c>
      <c r="N563">
        <v>0.49</v>
      </c>
      <c r="O563" t="s">
        <v>24</v>
      </c>
      <c r="P563" t="s">
        <v>773</v>
      </c>
      <c r="Q563" t="s">
        <v>95</v>
      </c>
      <c r="R563" t="s">
        <v>34</v>
      </c>
      <c r="S563" t="s">
        <v>57</v>
      </c>
      <c r="T563" s="1">
        <v>39926</v>
      </c>
    </row>
    <row r="564" spans="1:20" x14ac:dyDescent="0.25">
      <c r="A564">
        <v>3810</v>
      </c>
      <c r="B564">
        <v>41168</v>
      </c>
      <c r="C564" t="s">
        <v>58</v>
      </c>
      <c r="D564" t="s">
        <v>21</v>
      </c>
      <c r="E564" t="s">
        <v>126</v>
      </c>
      <c r="F564" t="s">
        <v>249</v>
      </c>
      <c r="G564">
        <v>40</v>
      </c>
      <c r="H564">
        <v>325.39</v>
      </c>
      <c r="I564">
        <v>0.41</v>
      </c>
      <c r="J564">
        <v>0.09</v>
      </c>
      <c r="K564">
        <v>97.19</v>
      </c>
      <c r="L564">
        <v>7.59</v>
      </c>
      <c r="M564">
        <v>4.4800000000000004</v>
      </c>
      <c r="N564">
        <v>49</v>
      </c>
      <c r="O564" t="s">
        <v>24</v>
      </c>
      <c r="P564" t="s">
        <v>351</v>
      </c>
      <c r="Q564" t="s">
        <v>41</v>
      </c>
      <c r="R564" t="s">
        <v>34</v>
      </c>
      <c r="S564" t="s">
        <v>28</v>
      </c>
      <c r="T564" s="1">
        <v>41170</v>
      </c>
    </row>
    <row r="565" spans="1:20" x14ac:dyDescent="0.25">
      <c r="A565">
        <v>3810</v>
      </c>
      <c r="B565">
        <v>41168</v>
      </c>
      <c r="C565" t="s">
        <v>58</v>
      </c>
      <c r="D565" t="s">
        <v>21</v>
      </c>
      <c r="E565" t="s">
        <v>80</v>
      </c>
      <c r="F565" t="s">
        <v>510</v>
      </c>
      <c r="G565">
        <v>25</v>
      </c>
      <c r="H565">
        <v>106.67</v>
      </c>
      <c r="I565">
        <v>0.41</v>
      </c>
      <c r="J565">
        <v>0.04</v>
      </c>
      <c r="K565">
        <v>40.92</v>
      </c>
      <c r="L565">
        <v>4.42</v>
      </c>
      <c r="M565">
        <v>2.61</v>
      </c>
      <c r="N565">
        <v>0.5</v>
      </c>
      <c r="O565" t="s">
        <v>71</v>
      </c>
      <c r="P565" t="s">
        <v>351</v>
      </c>
      <c r="Q565" t="s">
        <v>41</v>
      </c>
      <c r="R565" t="s">
        <v>34</v>
      </c>
      <c r="S565" t="s">
        <v>57</v>
      </c>
      <c r="T565" s="1">
        <v>41170</v>
      </c>
    </row>
    <row r="566" spans="1:20" x14ac:dyDescent="0.25">
      <c r="A566">
        <v>3814</v>
      </c>
      <c r="B566">
        <v>40595</v>
      </c>
      <c r="C566" t="s">
        <v>20</v>
      </c>
      <c r="D566" t="s">
        <v>21</v>
      </c>
      <c r="E566" t="s">
        <v>22</v>
      </c>
      <c r="F566" t="s">
        <v>796</v>
      </c>
      <c r="G566">
        <v>43</v>
      </c>
      <c r="H566">
        <v>1959.65</v>
      </c>
      <c r="I566">
        <v>0.4</v>
      </c>
      <c r="J566">
        <v>0.04</v>
      </c>
      <c r="K566">
        <v>729.62</v>
      </c>
      <c r="L566">
        <v>47.13</v>
      </c>
      <c r="M566">
        <v>28.28</v>
      </c>
      <c r="N566">
        <v>13.99</v>
      </c>
      <c r="O566" t="s">
        <v>71</v>
      </c>
      <c r="P566" t="s">
        <v>797</v>
      </c>
      <c r="Q566" t="s">
        <v>83</v>
      </c>
      <c r="R566" t="s">
        <v>67</v>
      </c>
      <c r="S566" t="s">
        <v>45</v>
      </c>
      <c r="T566" s="1">
        <v>40601</v>
      </c>
    </row>
    <row r="567" spans="1:20" x14ac:dyDescent="0.25">
      <c r="A567">
        <v>3841</v>
      </c>
      <c r="B567">
        <v>40090</v>
      </c>
      <c r="C567" t="s">
        <v>29</v>
      </c>
      <c r="D567" t="s">
        <v>21</v>
      </c>
      <c r="E567" t="s">
        <v>126</v>
      </c>
      <c r="F567" t="s">
        <v>459</v>
      </c>
      <c r="G567">
        <v>19</v>
      </c>
      <c r="H567">
        <v>2464.85</v>
      </c>
      <c r="I567">
        <v>0.53</v>
      </c>
      <c r="J567">
        <v>0.02</v>
      </c>
      <c r="K567">
        <v>1257.23</v>
      </c>
      <c r="L567">
        <v>129.74</v>
      </c>
      <c r="M567">
        <v>60.98</v>
      </c>
      <c r="N567">
        <v>49</v>
      </c>
      <c r="O567" t="s">
        <v>24</v>
      </c>
      <c r="P567" t="s">
        <v>798</v>
      </c>
      <c r="Q567" t="s">
        <v>75</v>
      </c>
      <c r="R567" t="s">
        <v>27</v>
      </c>
      <c r="S567" t="s">
        <v>28</v>
      </c>
      <c r="T567" s="1">
        <v>40092</v>
      </c>
    </row>
    <row r="568" spans="1:20" x14ac:dyDescent="0.25">
      <c r="A568">
        <v>3841</v>
      </c>
      <c r="B568">
        <v>40090</v>
      </c>
      <c r="C568" t="s">
        <v>29</v>
      </c>
      <c r="D568" t="s">
        <v>21</v>
      </c>
      <c r="E568" t="s">
        <v>120</v>
      </c>
      <c r="F568" t="s">
        <v>799</v>
      </c>
      <c r="G568">
        <v>20</v>
      </c>
      <c r="H568">
        <v>55378.67</v>
      </c>
      <c r="I568">
        <v>0.55000000000000004</v>
      </c>
      <c r="J568">
        <v>0.02</v>
      </c>
      <c r="K568">
        <v>29938.880000000001</v>
      </c>
      <c r="L568">
        <v>2824.42</v>
      </c>
      <c r="M568">
        <v>1270.99</v>
      </c>
      <c r="N568">
        <v>19.989999999999998</v>
      </c>
      <c r="O568" t="s">
        <v>24</v>
      </c>
      <c r="P568" t="s">
        <v>798</v>
      </c>
      <c r="Q568" t="s">
        <v>75</v>
      </c>
      <c r="R568" t="s">
        <v>27</v>
      </c>
      <c r="S568" t="s">
        <v>57</v>
      </c>
      <c r="T568" s="1">
        <v>40092</v>
      </c>
    </row>
    <row r="569" spans="1:20" x14ac:dyDescent="0.25">
      <c r="A569">
        <v>3841</v>
      </c>
      <c r="B569">
        <v>40090</v>
      </c>
      <c r="C569" t="s">
        <v>29</v>
      </c>
      <c r="D569" t="s">
        <v>37</v>
      </c>
      <c r="E569" t="s">
        <v>50</v>
      </c>
      <c r="F569" t="s">
        <v>800</v>
      </c>
      <c r="G569">
        <v>43</v>
      </c>
      <c r="H569">
        <v>16191.09</v>
      </c>
      <c r="I569">
        <v>0.48</v>
      </c>
      <c r="J569">
        <v>0.05</v>
      </c>
      <c r="K569">
        <v>7324.53</v>
      </c>
      <c r="L569">
        <v>396.13</v>
      </c>
      <c r="M569">
        <v>205.99</v>
      </c>
      <c r="N569">
        <v>8.99</v>
      </c>
      <c r="O569" t="s">
        <v>71</v>
      </c>
      <c r="P569" t="s">
        <v>798</v>
      </c>
      <c r="Q569" t="s">
        <v>75</v>
      </c>
      <c r="R569" t="s">
        <v>27</v>
      </c>
      <c r="S569" t="s">
        <v>57</v>
      </c>
      <c r="T569" s="1">
        <v>40092</v>
      </c>
    </row>
    <row r="570" spans="1:20" x14ac:dyDescent="0.25">
      <c r="A570">
        <v>3845</v>
      </c>
      <c r="B570">
        <v>41024</v>
      </c>
      <c r="C570" t="s">
        <v>58</v>
      </c>
      <c r="D570" t="s">
        <v>21</v>
      </c>
      <c r="E570" t="s">
        <v>126</v>
      </c>
      <c r="F570" t="s">
        <v>127</v>
      </c>
      <c r="G570">
        <v>9</v>
      </c>
      <c r="H570">
        <v>5741.18</v>
      </c>
      <c r="I570">
        <v>0.48</v>
      </c>
      <c r="J570">
        <v>0.09</v>
      </c>
      <c r="K570">
        <v>2451.94</v>
      </c>
      <c r="L570">
        <v>698.56</v>
      </c>
      <c r="M570">
        <v>363.25</v>
      </c>
      <c r="N570">
        <v>19.989999999999998</v>
      </c>
      <c r="O570" t="s">
        <v>24</v>
      </c>
      <c r="P570" t="s">
        <v>801</v>
      </c>
      <c r="Q570" t="s">
        <v>33</v>
      </c>
      <c r="R570" t="s">
        <v>67</v>
      </c>
      <c r="S570" t="s">
        <v>57</v>
      </c>
      <c r="T570" s="1">
        <v>41024</v>
      </c>
    </row>
    <row r="571" spans="1:20" x14ac:dyDescent="0.25">
      <c r="A571">
        <v>3845</v>
      </c>
      <c r="B571">
        <v>41024</v>
      </c>
      <c r="C571" t="s">
        <v>58</v>
      </c>
      <c r="D571" t="s">
        <v>42</v>
      </c>
      <c r="E571" t="s">
        <v>43</v>
      </c>
      <c r="F571" t="s">
        <v>802</v>
      </c>
      <c r="G571">
        <v>22</v>
      </c>
      <c r="H571">
        <v>855.13</v>
      </c>
      <c r="I571">
        <v>0.49</v>
      </c>
      <c r="J571">
        <v>0.02</v>
      </c>
      <c r="K571">
        <v>405.08</v>
      </c>
      <c r="L571">
        <v>39.18</v>
      </c>
      <c r="M571">
        <v>19.98</v>
      </c>
      <c r="N571">
        <v>10.49</v>
      </c>
      <c r="O571" t="s">
        <v>24</v>
      </c>
      <c r="P571" t="s">
        <v>801</v>
      </c>
      <c r="Q571" t="s">
        <v>33</v>
      </c>
      <c r="R571" t="s">
        <v>67</v>
      </c>
      <c r="S571" t="s">
        <v>57</v>
      </c>
      <c r="T571" s="1">
        <v>41026</v>
      </c>
    </row>
    <row r="572" spans="1:20" x14ac:dyDescent="0.25">
      <c r="A572">
        <v>3845</v>
      </c>
      <c r="B572">
        <v>41024</v>
      </c>
      <c r="C572" t="s">
        <v>58</v>
      </c>
      <c r="D572" t="s">
        <v>42</v>
      </c>
      <c r="E572" t="s">
        <v>43</v>
      </c>
      <c r="F572" t="s">
        <v>803</v>
      </c>
      <c r="G572">
        <v>15</v>
      </c>
      <c r="H572">
        <v>193.91</v>
      </c>
      <c r="I572">
        <v>0.41</v>
      </c>
      <c r="J572">
        <v>0.09</v>
      </c>
      <c r="K572">
        <v>67.849999999999994</v>
      </c>
      <c r="L572">
        <v>14.14</v>
      </c>
      <c r="M572">
        <v>8.34</v>
      </c>
      <c r="N572">
        <v>0.96</v>
      </c>
      <c r="O572" t="s">
        <v>24</v>
      </c>
      <c r="P572" t="s">
        <v>801</v>
      </c>
      <c r="Q572" t="s">
        <v>33</v>
      </c>
      <c r="R572" t="s">
        <v>67</v>
      </c>
      <c r="S572" t="s">
        <v>55</v>
      </c>
      <c r="T572" s="1">
        <v>41025</v>
      </c>
    </row>
    <row r="573" spans="1:20" x14ac:dyDescent="0.25">
      <c r="A573">
        <v>3877</v>
      </c>
      <c r="B573">
        <v>40318</v>
      </c>
      <c r="C573" t="s">
        <v>20</v>
      </c>
      <c r="D573" t="s">
        <v>21</v>
      </c>
      <c r="E573" t="s">
        <v>84</v>
      </c>
      <c r="F573" t="s">
        <v>804</v>
      </c>
      <c r="G573">
        <v>14</v>
      </c>
      <c r="H573">
        <v>1250.83</v>
      </c>
      <c r="I573">
        <v>0.47</v>
      </c>
      <c r="J573">
        <v>0.02</v>
      </c>
      <c r="K573">
        <v>571.04</v>
      </c>
      <c r="L573">
        <v>90.64</v>
      </c>
      <c r="M573">
        <v>48.04</v>
      </c>
      <c r="N573">
        <v>7.23</v>
      </c>
      <c r="O573" t="s">
        <v>71</v>
      </c>
      <c r="P573" t="s">
        <v>484</v>
      </c>
      <c r="Q573" t="s">
        <v>75</v>
      </c>
      <c r="R573" t="s">
        <v>34</v>
      </c>
      <c r="S573" t="s">
        <v>57</v>
      </c>
      <c r="T573" s="1">
        <v>40318</v>
      </c>
    </row>
    <row r="574" spans="1:20" x14ac:dyDescent="0.25">
      <c r="A574">
        <v>3905</v>
      </c>
      <c r="B574">
        <v>40532</v>
      </c>
      <c r="C574" t="s">
        <v>29</v>
      </c>
      <c r="D574" t="s">
        <v>42</v>
      </c>
      <c r="E574" t="s">
        <v>192</v>
      </c>
      <c r="F574" t="s">
        <v>413</v>
      </c>
      <c r="G574">
        <v>42</v>
      </c>
      <c r="H574">
        <v>4896.45</v>
      </c>
      <c r="I574">
        <v>0.49</v>
      </c>
      <c r="J574">
        <v>0.03</v>
      </c>
      <c r="K574">
        <v>2306.66</v>
      </c>
      <c r="L574">
        <v>119.39</v>
      </c>
      <c r="M574">
        <v>60.89</v>
      </c>
      <c r="N574">
        <v>32.409999999999997</v>
      </c>
      <c r="O574" t="s">
        <v>48</v>
      </c>
      <c r="P574" t="s">
        <v>805</v>
      </c>
      <c r="Q574" t="s">
        <v>95</v>
      </c>
      <c r="R574" t="s">
        <v>67</v>
      </c>
      <c r="S574" t="s">
        <v>132</v>
      </c>
      <c r="T574" s="1">
        <v>40533</v>
      </c>
    </row>
    <row r="575" spans="1:20" x14ac:dyDescent="0.25">
      <c r="A575">
        <v>3907</v>
      </c>
      <c r="B575">
        <v>41139</v>
      </c>
      <c r="C575" t="s">
        <v>79</v>
      </c>
      <c r="D575" t="s">
        <v>21</v>
      </c>
      <c r="E575" t="s">
        <v>126</v>
      </c>
      <c r="F575" t="s">
        <v>249</v>
      </c>
      <c r="G575">
        <v>36</v>
      </c>
      <c r="H575">
        <v>292.16000000000003</v>
      </c>
      <c r="I575">
        <v>0.35</v>
      </c>
      <c r="J575">
        <v>0.02</v>
      </c>
      <c r="K575">
        <v>81.88</v>
      </c>
      <c r="L575">
        <v>6.89</v>
      </c>
      <c r="M575">
        <v>4.4800000000000004</v>
      </c>
      <c r="N575">
        <v>49</v>
      </c>
      <c r="O575" t="s">
        <v>24</v>
      </c>
      <c r="P575" t="s">
        <v>611</v>
      </c>
      <c r="Q575" t="s">
        <v>33</v>
      </c>
      <c r="R575" t="s">
        <v>27</v>
      </c>
      <c r="S575" t="s">
        <v>28</v>
      </c>
      <c r="T575" s="1">
        <v>41139</v>
      </c>
    </row>
    <row r="576" spans="1:20" x14ac:dyDescent="0.25">
      <c r="A576">
        <v>3907</v>
      </c>
      <c r="B576">
        <v>41139</v>
      </c>
      <c r="C576" t="s">
        <v>79</v>
      </c>
      <c r="D576" t="s">
        <v>21</v>
      </c>
      <c r="E576" t="s">
        <v>120</v>
      </c>
      <c r="F576" t="s">
        <v>806</v>
      </c>
      <c r="G576">
        <v>34</v>
      </c>
      <c r="H576">
        <v>1103.8</v>
      </c>
      <c r="I576">
        <v>0.35</v>
      </c>
      <c r="J576">
        <v>7.0000000000000007E-2</v>
      </c>
      <c r="K576">
        <v>327.78</v>
      </c>
      <c r="L576">
        <v>34.43</v>
      </c>
      <c r="M576">
        <v>22.38</v>
      </c>
      <c r="N576">
        <v>15.1</v>
      </c>
      <c r="O576" t="s">
        <v>24</v>
      </c>
      <c r="P576" t="s">
        <v>611</v>
      </c>
      <c r="Q576" t="s">
        <v>33</v>
      </c>
      <c r="R576" t="s">
        <v>27</v>
      </c>
      <c r="S576" t="s">
        <v>57</v>
      </c>
      <c r="T576" s="1">
        <v>41141</v>
      </c>
    </row>
    <row r="577" spans="1:20" x14ac:dyDescent="0.25">
      <c r="A577">
        <v>3907</v>
      </c>
      <c r="B577">
        <v>41139</v>
      </c>
      <c r="C577" t="s">
        <v>79</v>
      </c>
      <c r="D577" t="s">
        <v>37</v>
      </c>
      <c r="E577" t="s">
        <v>38</v>
      </c>
      <c r="F577" t="s">
        <v>807</v>
      </c>
      <c r="G577">
        <v>36</v>
      </c>
      <c r="H577">
        <v>1944.85</v>
      </c>
      <c r="I577">
        <v>0.46</v>
      </c>
      <c r="J577">
        <v>0.03</v>
      </c>
      <c r="K577">
        <v>859.71</v>
      </c>
      <c r="L577">
        <v>55.54</v>
      </c>
      <c r="M577">
        <v>29.99</v>
      </c>
      <c r="N577">
        <v>5.5</v>
      </c>
      <c r="O577" t="s">
        <v>71</v>
      </c>
      <c r="P577" t="s">
        <v>611</v>
      </c>
      <c r="Q577" t="s">
        <v>33</v>
      </c>
      <c r="R577" t="s">
        <v>27</v>
      </c>
      <c r="S577" t="s">
        <v>57</v>
      </c>
      <c r="T577" s="1">
        <v>41140</v>
      </c>
    </row>
    <row r="578" spans="1:20" x14ac:dyDescent="0.25">
      <c r="A578">
        <v>3908</v>
      </c>
      <c r="B578">
        <v>40245</v>
      </c>
      <c r="C578" t="s">
        <v>79</v>
      </c>
      <c r="D578" t="s">
        <v>37</v>
      </c>
      <c r="E578" t="s">
        <v>50</v>
      </c>
      <c r="F578" t="s">
        <v>76</v>
      </c>
      <c r="G578">
        <v>8</v>
      </c>
      <c r="H578">
        <v>1630.43</v>
      </c>
      <c r="I578">
        <v>0.43</v>
      </c>
      <c r="J578">
        <v>0</v>
      </c>
      <c r="K578">
        <v>700.01</v>
      </c>
      <c r="L578">
        <v>203.49</v>
      </c>
      <c r="M578">
        <v>115.99</v>
      </c>
      <c r="N578">
        <v>2.5</v>
      </c>
      <c r="O578" t="s">
        <v>24</v>
      </c>
      <c r="P578" t="s">
        <v>808</v>
      </c>
      <c r="Q578" t="s">
        <v>26</v>
      </c>
      <c r="R578" t="s">
        <v>34</v>
      </c>
      <c r="S578" t="s">
        <v>57</v>
      </c>
      <c r="T578" s="1">
        <v>40245</v>
      </c>
    </row>
    <row r="579" spans="1:20" x14ac:dyDescent="0.25">
      <c r="A579">
        <v>3911</v>
      </c>
      <c r="B579">
        <v>40618</v>
      </c>
      <c r="C579" t="s">
        <v>29</v>
      </c>
      <c r="D579" t="s">
        <v>21</v>
      </c>
      <c r="E579" t="s">
        <v>22</v>
      </c>
      <c r="F579" t="s">
        <v>184</v>
      </c>
      <c r="G579">
        <v>24</v>
      </c>
      <c r="H579">
        <v>676.19</v>
      </c>
      <c r="I579">
        <v>0.49</v>
      </c>
      <c r="J579">
        <v>0.1</v>
      </c>
      <c r="K579">
        <v>288.14</v>
      </c>
      <c r="L579">
        <v>30.78</v>
      </c>
      <c r="M579">
        <v>15.7</v>
      </c>
      <c r="N579">
        <v>11.25</v>
      </c>
      <c r="O579" t="s">
        <v>24</v>
      </c>
      <c r="P579" t="s">
        <v>574</v>
      </c>
      <c r="Q579" t="s">
        <v>83</v>
      </c>
      <c r="R579" t="s">
        <v>27</v>
      </c>
      <c r="S579" t="s">
        <v>57</v>
      </c>
      <c r="T579" s="1">
        <v>40618</v>
      </c>
    </row>
    <row r="580" spans="1:20" x14ac:dyDescent="0.25">
      <c r="A580">
        <v>3942</v>
      </c>
      <c r="B580">
        <v>40356</v>
      </c>
      <c r="C580" t="s">
        <v>29</v>
      </c>
      <c r="D580" t="s">
        <v>37</v>
      </c>
      <c r="E580" t="s">
        <v>50</v>
      </c>
      <c r="F580" t="s">
        <v>159</v>
      </c>
      <c r="G580">
        <v>22</v>
      </c>
      <c r="H580">
        <v>2913.73</v>
      </c>
      <c r="I580">
        <v>0.37</v>
      </c>
      <c r="J580">
        <v>0.03</v>
      </c>
      <c r="K580">
        <v>1020.96</v>
      </c>
      <c r="L580">
        <v>136.49</v>
      </c>
      <c r="M580">
        <v>85.99</v>
      </c>
      <c r="N580">
        <v>0.99</v>
      </c>
      <c r="O580" t="s">
        <v>24</v>
      </c>
      <c r="P580" t="s">
        <v>809</v>
      </c>
      <c r="Q580" t="s">
        <v>95</v>
      </c>
      <c r="R580" t="s">
        <v>27</v>
      </c>
      <c r="S580" t="s">
        <v>55</v>
      </c>
      <c r="T580" s="1">
        <v>40357</v>
      </c>
    </row>
    <row r="581" spans="1:20" x14ac:dyDescent="0.25">
      <c r="A581">
        <v>3942</v>
      </c>
      <c r="B581">
        <v>40356</v>
      </c>
      <c r="C581" t="s">
        <v>29</v>
      </c>
      <c r="D581" t="s">
        <v>21</v>
      </c>
      <c r="E581" t="s">
        <v>52</v>
      </c>
      <c r="F581" t="s">
        <v>810</v>
      </c>
      <c r="G581">
        <v>11</v>
      </c>
      <c r="H581">
        <v>360.57</v>
      </c>
      <c r="I581">
        <v>0.42</v>
      </c>
      <c r="J581">
        <v>0.08</v>
      </c>
      <c r="K581">
        <v>129.93</v>
      </c>
      <c r="L581">
        <v>34.74</v>
      </c>
      <c r="M581">
        <v>20.149999999999999</v>
      </c>
      <c r="N581">
        <v>8.99</v>
      </c>
      <c r="O581" t="s">
        <v>24</v>
      </c>
      <c r="P581" t="s">
        <v>809</v>
      </c>
      <c r="Q581" t="s">
        <v>95</v>
      </c>
      <c r="R581" t="s">
        <v>27</v>
      </c>
      <c r="S581" t="s">
        <v>35</v>
      </c>
      <c r="T581" s="1">
        <v>40357</v>
      </c>
    </row>
    <row r="582" spans="1:20" x14ac:dyDescent="0.25">
      <c r="A582">
        <v>3970</v>
      </c>
      <c r="B582">
        <v>40994</v>
      </c>
      <c r="C582" t="s">
        <v>79</v>
      </c>
      <c r="D582" t="s">
        <v>37</v>
      </c>
      <c r="E582" t="s">
        <v>38</v>
      </c>
      <c r="F582" t="s">
        <v>315</v>
      </c>
      <c r="G582">
        <v>39</v>
      </c>
      <c r="H582">
        <v>1814.22</v>
      </c>
      <c r="I582">
        <v>0.43</v>
      </c>
      <c r="J582">
        <v>7.0000000000000007E-2</v>
      </c>
      <c r="K582">
        <v>701.51</v>
      </c>
      <c r="L582">
        <v>49.96</v>
      </c>
      <c r="M582">
        <v>28.48</v>
      </c>
      <c r="N582">
        <v>1.99</v>
      </c>
      <c r="O582" t="s">
        <v>24</v>
      </c>
      <c r="P582" t="s">
        <v>811</v>
      </c>
      <c r="Q582" t="s">
        <v>95</v>
      </c>
      <c r="R582" t="s">
        <v>61</v>
      </c>
      <c r="S582" t="s">
        <v>35</v>
      </c>
      <c r="T582" s="1">
        <v>40996</v>
      </c>
    </row>
    <row r="583" spans="1:20" x14ac:dyDescent="0.25">
      <c r="A583">
        <v>3970</v>
      </c>
      <c r="B583">
        <v>40994</v>
      </c>
      <c r="C583" t="s">
        <v>79</v>
      </c>
      <c r="D583" t="s">
        <v>21</v>
      </c>
      <c r="E583" t="s">
        <v>22</v>
      </c>
      <c r="F583" t="s">
        <v>812</v>
      </c>
      <c r="G583">
        <v>13</v>
      </c>
      <c r="H583">
        <v>491.73</v>
      </c>
      <c r="I583">
        <v>0.42</v>
      </c>
      <c r="J583">
        <v>0.05</v>
      </c>
      <c r="K583">
        <v>173.99</v>
      </c>
      <c r="L583">
        <v>36.17</v>
      </c>
      <c r="M583">
        <v>20.98</v>
      </c>
      <c r="N583">
        <v>45</v>
      </c>
      <c r="O583" t="s">
        <v>48</v>
      </c>
      <c r="P583" t="s">
        <v>811</v>
      </c>
      <c r="Q583" t="s">
        <v>95</v>
      </c>
      <c r="R583" t="s">
        <v>61</v>
      </c>
      <c r="S583" t="s">
        <v>132</v>
      </c>
      <c r="T583" s="1">
        <v>40995</v>
      </c>
    </row>
    <row r="584" spans="1:20" x14ac:dyDescent="0.25">
      <c r="A584">
        <v>3973</v>
      </c>
      <c r="B584">
        <v>40991</v>
      </c>
      <c r="C584" t="s">
        <v>29</v>
      </c>
      <c r="D584" t="s">
        <v>42</v>
      </c>
      <c r="E584" t="s">
        <v>43</v>
      </c>
      <c r="F584" t="s">
        <v>638</v>
      </c>
      <c r="G584">
        <v>21</v>
      </c>
      <c r="H584">
        <v>622.78</v>
      </c>
      <c r="I584">
        <v>0.5</v>
      </c>
      <c r="J584">
        <v>0.06</v>
      </c>
      <c r="K584">
        <v>289.77</v>
      </c>
      <c r="L584">
        <v>31.36</v>
      </c>
      <c r="M584">
        <v>15.68</v>
      </c>
      <c r="N584">
        <v>3.73</v>
      </c>
      <c r="O584" t="s">
        <v>24</v>
      </c>
      <c r="P584" t="s">
        <v>813</v>
      </c>
      <c r="Q584" t="s">
        <v>64</v>
      </c>
      <c r="R584" t="s">
        <v>34</v>
      </c>
      <c r="S584" t="s">
        <v>35</v>
      </c>
      <c r="T584" s="1">
        <v>40993</v>
      </c>
    </row>
    <row r="585" spans="1:20" x14ac:dyDescent="0.25">
      <c r="A585">
        <v>4004</v>
      </c>
      <c r="B585">
        <v>40304</v>
      </c>
      <c r="C585" t="s">
        <v>79</v>
      </c>
      <c r="D585" t="s">
        <v>21</v>
      </c>
      <c r="E585" t="s">
        <v>52</v>
      </c>
      <c r="F585" t="s">
        <v>814</v>
      </c>
      <c r="G585">
        <v>14</v>
      </c>
      <c r="H585">
        <v>125.17</v>
      </c>
      <c r="I585">
        <v>0.51</v>
      </c>
      <c r="J585">
        <v>0.1</v>
      </c>
      <c r="K585">
        <v>56.7</v>
      </c>
      <c r="L585">
        <v>9.8800000000000008</v>
      </c>
      <c r="M585">
        <v>4.84</v>
      </c>
      <c r="N585">
        <v>0.71</v>
      </c>
      <c r="O585" t="s">
        <v>24</v>
      </c>
      <c r="P585" t="s">
        <v>210</v>
      </c>
      <c r="Q585" t="s">
        <v>75</v>
      </c>
      <c r="R585" t="s">
        <v>34</v>
      </c>
      <c r="S585" t="s">
        <v>55</v>
      </c>
      <c r="T585" s="1">
        <v>40307</v>
      </c>
    </row>
    <row r="586" spans="1:20" x14ac:dyDescent="0.25">
      <c r="A586">
        <v>4004</v>
      </c>
      <c r="B586">
        <v>40304</v>
      </c>
      <c r="C586" t="s">
        <v>79</v>
      </c>
      <c r="D586" t="s">
        <v>21</v>
      </c>
      <c r="E586" t="s">
        <v>52</v>
      </c>
      <c r="F586" t="s">
        <v>182</v>
      </c>
      <c r="G586">
        <v>44</v>
      </c>
      <c r="H586">
        <v>2303.35</v>
      </c>
      <c r="I586">
        <v>0.37</v>
      </c>
      <c r="J586">
        <v>0.05</v>
      </c>
      <c r="K586">
        <v>772.84</v>
      </c>
      <c r="L586">
        <v>54.89</v>
      </c>
      <c r="M586">
        <v>34.58</v>
      </c>
      <c r="N586">
        <v>8.99</v>
      </c>
      <c r="O586" t="s">
        <v>24</v>
      </c>
      <c r="P586" t="s">
        <v>210</v>
      </c>
      <c r="Q586" t="s">
        <v>75</v>
      </c>
      <c r="R586" t="s">
        <v>34</v>
      </c>
      <c r="S586" t="s">
        <v>35</v>
      </c>
      <c r="T586" s="1">
        <v>40305</v>
      </c>
    </row>
    <row r="587" spans="1:20" x14ac:dyDescent="0.25">
      <c r="A587">
        <v>4006</v>
      </c>
      <c r="B587">
        <v>40546</v>
      </c>
      <c r="C587" t="s">
        <v>79</v>
      </c>
      <c r="D587" t="s">
        <v>21</v>
      </c>
      <c r="E587" t="s">
        <v>84</v>
      </c>
      <c r="F587" t="s">
        <v>815</v>
      </c>
      <c r="G587">
        <v>38</v>
      </c>
      <c r="H587">
        <v>2514.7399999999998</v>
      </c>
      <c r="I587">
        <v>0.46</v>
      </c>
      <c r="J587">
        <v>0.06</v>
      </c>
      <c r="K587">
        <v>1067.94</v>
      </c>
      <c r="L587">
        <v>70.260000000000005</v>
      </c>
      <c r="M587">
        <v>37.94</v>
      </c>
      <c r="N587">
        <v>5.08</v>
      </c>
      <c r="O587" t="s">
        <v>24</v>
      </c>
      <c r="P587" t="s">
        <v>301</v>
      </c>
      <c r="Q587" t="s">
        <v>64</v>
      </c>
      <c r="R587" t="s">
        <v>34</v>
      </c>
      <c r="S587" t="s">
        <v>55</v>
      </c>
      <c r="T587" s="1">
        <v>40547</v>
      </c>
    </row>
    <row r="588" spans="1:20" x14ac:dyDescent="0.25">
      <c r="A588">
        <v>4007</v>
      </c>
      <c r="B588">
        <v>40346</v>
      </c>
      <c r="C588" t="s">
        <v>36</v>
      </c>
      <c r="D588" t="s">
        <v>21</v>
      </c>
      <c r="E588" t="s">
        <v>126</v>
      </c>
      <c r="F588" t="s">
        <v>816</v>
      </c>
      <c r="G588">
        <v>18</v>
      </c>
      <c r="H588">
        <v>1624.37</v>
      </c>
      <c r="I588">
        <v>0.37</v>
      </c>
      <c r="J588">
        <v>0.01</v>
      </c>
      <c r="K588">
        <v>585.87</v>
      </c>
      <c r="L588">
        <v>90.41</v>
      </c>
      <c r="M588">
        <v>56.96</v>
      </c>
      <c r="N588">
        <v>13.22</v>
      </c>
      <c r="O588" t="s">
        <v>24</v>
      </c>
      <c r="P588" t="s">
        <v>817</v>
      </c>
      <c r="Q588" t="s">
        <v>95</v>
      </c>
      <c r="R588" t="s">
        <v>34</v>
      </c>
      <c r="S588" t="s">
        <v>57</v>
      </c>
      <c r="T588" s="1">
        <v>40347</v>
      </c>
    </row>
    <row r="589" spans="1:20" x14ac:dyDescent="0.25">
      <c r="A589">
        <v>4007</v>
      </c>
      <c r="B589">
        <v>40346</v>
      </c>
      <c r="C589" t="s">
        <v>36</v>
      </c>
      <c r="D589" t="s">
        <v>21</v>
      </c>
      <c r="E589" t="s">
        <v>22</v>
      </c>
      <c r="F589" t="s">
        <v>818</v>
      </c>
      <c r="G589">
        <v>1</v>
      </c>
      <c r="H589">
        <v>545.59</v>
      </c>
      <c r="I589">
        <v>0.48</v>
      </c>
      <c r="J589">
        <v>0.05</v>
      </c>
      <c r="K589">
        <v>231.11</v>
      </c>
      <c r="L589">
        <v>537.46</v>
      </c>
      <c r="M589">
        <v>279.48</v>
      </c>
      <c r="N589">
        <v>35</v>
      </c>
      <c r="O589" t="s">
        <v>24</v>
      </c>
      <c r="P589" t="s">
        <v>817</v>
      </c>
      <c r="Q589" t="s">
        <v>95</v>
      </c>
      <c r="R589" t="s">
        <v>34</v>
      </c>
      <c r="S589" t="s">
        <v>28</v>
      </c>
      <c r="T589" s="1">
        <v>40347</v>
      </c>
    </row>
    <row r="590" spans="1:20" x14ac:dyDescent="0.25">
      <c r="A590">
        <v>4033</v>
      </c>
      <c r="B590">
        <v>40330</v>
      </c>
      <c r="C590" t="s">
        <v>20</v>
      </c>
      <c r="D590" t="s">
        <v>42</v>
      </c>
      <c r="E590" t="s">
        <v>92</v>
      </c>
      <c r="F590" t="s">
        <v>819</v>
      </c>
      <c r="G590">
        <v>38</v>
      </c>
      <c r="H590">
        <v>30746.67</v>
      </c>
      <c r="I590">
        <v>0.38</v>
      </c>
      <c r="J590">
        <v>0</v>
      </c>
      <c r="K590">
        <v>11667.99</v>
      </c>
      <c r="L590">
        <v>808.03</v>
      </c>
      <c r="M590">
        <v>500.98</v>
      </c>
      <c r="N590">
        <v>41.44</v>
      </c>
      <c r="O590" t="s">
        <v>48</v>
      </c>
      <c r="P590" t="s">
        <v>644</v>
      </c>
      <c r="Q590" t="s">
        <v>95</v>
      </c>
      <c r="R590" t="s">
        <v>67</v>
      </c>
      <c r="S590" t="s">
        <v>49</v>
      </c>
      <c r="T590" s="1">
        <v>40337</v>
      </c>
    </row>
    <row r="591" spans="1:20" x14ac:dyDescent="0.25">
      <c r="A591">
        <v>4033</v>
      </c>
      <c r="B591">
        <v>40330</v>
      </c>
      <c r="C591" t="s">
        <v>20</v>
      </c>
      <c r="D591" t="s">
        <v>21</v>
      </c>
      <c r="E591" t="s">
        <v>22</v>
      </c>
      <c r="F591" t="s">
        <v>820</v>
      </c>
      <c r="G591">
        <v>21</v>
      </c>
      <c r="H591">
        <v>1205.5899999999999</v>
      </c>
      <c r="I591">
        <v>0.41</v>
      </c>
      <c r="J591">
        <v>0.03</v>
      </c>
      <c r="K591">
        <v>470.14</v>
      </c>
      <c r="L591">
        <v>58.92</v>
      </c>
      <c r="M591">
        <v>34.76</v>
      </c>
      <c r="N591">
        <v>5.49</v>
      </c>
      <c r="O591" t="s">
        <v>24</v>
      </c>
      <c r="P591" t="s">
        <v>644</v>
      </c>
      <c r="Q591" t="s">
        <v>75</v>
      </c>
      <c r="R591" t="s">
        <v>67</v>
      </c>
      <c r="S591" t="s">
        <v>57</v>
      </c>
      <c r="T591" s="1">
        <v>40332</v>
      </c>
    </row>
    <row r="592" spans="1:20" x14ac:dyDescent="0.25">
      <c r="A592">
        <v>4034</v>
      </c>
      <c r="B592">
        <v>40495</v>
      </c>
      <c r="C592" t="s">
        <v>29</v>
      </c>
      <c r="D592" t="s">
        <v>42</v>
      </c>
      <c r="E592" t="s">
        <v>43</v>
      </c>
      <c r="F592" t="s">
        <v>821</v>
      </c>
      <c r="G592">
        <v>44</v>
      </c>
      <c r="H592">
        <v>5756.9</v>
      </c>
      <c r="I592">
        <v>0.43</v>
      </c>
      <c r="J592">
        <v>7.0000000000000007E-2</v>
      </c>
      <c r="K592">
        <v>2209.8200000000002</v>
      </c>
      <c r="L592">
        <v>139.51</v>
      </c>
      <c r="M592">
        <v>79.52</v>
      </c>
      <c r="N592">
        <v>48.2</v>
      </c>
      <c r="O592" t="s">
        <v>24</v>
      </c>
      <c r="P592" t="s">
        <v>822</v>
      </c>
      <c r="Q592" t="s">
        <v>41</v>
      </c>
      <c r="R592" t="s">
        <v>27</v>
      </c>
      <c r="S592" t="s">
        <v>45</v>
      </c>
      <c r="T592" s="1">
        <v>40496</v>
      </c>
    </row>
    <row r="593" spans="1:20" x14ac:dyDescent="0.25">
      <c r="A593">
        <v>4034</v>
      </c>
      <c r="B593">
        <v>40495</v>
      </c>
      <c r="C593" t="s">
        <v>29</v>
      </c>
      <c r="D593" t="s">
        <v>42</v>
      </c>
      <c r="E593" t="s">
        <v>46</v>
      </c>
      <c r="F593" t="s">
        <v>823</v>
      </c>
      <c r="G593">
        <v>37</v>
      </c>
      <c r="H593">
        <v>9697.0300000000007</v>
      </c>
      <c r="I593">
        <v>0.44</v>
      </c>
      <c r="J593">
        <v>0</v>
      </c>
      <c r="K593">
        <v>4243.8500000000004</v>
      </c>
      <c r="L593">
        <v>260.68</v>
      </c>
      <c r="M593">
        <v>145.97999999999999</v>
      </c>
      <c r="N593">
        <v>51.92</v>
      </c>
      <c r="O593" t="s">
        <v>48</v>
      </c>
      <c r="P593" t="s">
        <v>822</v>
      </c>
      <c r="Q593" t="s">
        <v>41</v>
      </c>
      <c r="R593" t="s">
        <v>27</v>
      </c>
      <c r="S593" t="s">
        <v>49</v>
      </c>
      <c r="T593" s="1">
        <v>40496</v>
      </c>
    </row>
    <row r="594" spans="1:20" x14ac:dyDescent="0.25">
      <c r="A594">
        <v>4037</v>
      </c>
      <c r="B594">
        <v>40260</v>
      </c>
      <c r="C594" t="s">
        <v>36</v>
      </c>
      <c r="D594" t="s">
        <v>21</v>
      </c>
      <c r="E594" t="s">
        <v>84</v>
      </c>
      <c r="F594" t="s">
        <v>824</v>
      </c>
      <c r="G594">
        <v>27</v>
      </c>
      <c r="H594">
        <v>294.68</v>
      </c>
      <c r="I594">
        <v>0.39</v>
      </c>
      <c r="J594">
        <v>0</v>
      </c>
      <c r="K594">
        <v>111.86</v>
      </c>
      <c r="L594">
        <v>10.62</v>
      </c>
      <c r="M594">
        <v>6.48</v>
      </c>
      <c r="N594">
        <v>7.86</v>
      </c>
      <c r="O594" t="s">
        <v>24</v>
      </c>
      <c r="P594" t="s">
        <v>825</v>
      </c>
      <c r="Q594" t="s">
        <v>41</v>
      </c>
      <c r="R594" t="s">
        <v>34</v>
      </c>
      <c r="S594" t="s">
        <v>57</v>
      </c>
      <c r="T594" s="1">
        <v>40261</v>
      </c>
    </row>
    <row r="595" spans="1:20" x14ac:dyDescent="0.25">
      <c r="A595">
        <v>4067</v>
      </c>
      <c r="B595">
        <v>41188</v>
      </c>
      <c r="C595" t="s">
        <v>36</v>
      </c>
      <c r="D595" t="s">
        <v>21</v>
      </c>
      <c r="E595" t="s">
        <v>120</v>
      </c>
      <c r="F595" t="s">
        <v>826</v>
      </c>
      <c r="G595">
        <v>16</v>
      </c>
      <c r="H595">
        <v>211.82</v>
      </c>
      <c r="I595">
        <v>0.47</v>
      </c>
      <c r="J595">
        <v>0.04</v>
      </c>
      <c r="K595">
        <v>92.17</v>
      </c>
      <c r="L595">
        <v>13.4</v>
      </c>
      <c r="M595">
        <v>7.1</v>
      </c>
      <c r="N595">
        <v>6.05</v>
      </c>
      <c r="O595" t="s">
        <v>24</v>
      </c>
      <c r="P595" t="s">
        <v>393</v>
      </c>
      <c r="Q595" t="s">
        <v>33</v>
      </c>
      <c r="R595" t="s">
        <v>34</v>
      </c>
      <c r="S595" t="s">
        <v>57</v>
      </c>
      <c r="T595" s="1">
        <v>41190</v>
      </c>
    </row>
    <row r="596" spans="1:20" x14ac:dyDescent="0.25">
      <c r="A596">
        <v>4069</v>
      </c>
      <c r="B596">
        <v>41041</v>
      </c>
      <c r="C596" t="s">
        <v>79</v>
      </c>
      <c r="D596" t="s">
        <v>21</v>
      </c>
      <c r="E596" t="s">
        <v>84</v>
      </c>
      <c r="F596" t="s">
        <v>827</v>
      </c>
      <c r="G596">
        <v>8</v>
      </c>
      <c r="H596">
        <v>88.97</v>
      </c>
      <c r="I596">
        <v>0.42</v>
      </c>
      <c r="J596">
        <v>0.08</v>
      </c>
      <c r="K596">
        <v>30.39</v>
      </c>
      <c r="L596">
        <v>11.17</v>
      </c>
      <c r="M596">
        <v>6.48</v>
      </c>
      <c r="N596">
        <v>6.74</v>
      </c>
      <c r="O596" t="s">
        <v>24</v>
      </c>
      <c r="P596" t="s">
        <v>324</v>
      </c>
      <c r="Q596" t="s">
        <v>33</v>
      </c>
      <c r="R596" t="s">
        <v>67</v>
      </c>
      <c r="S596" t="s">
        <v>57</v>
      </c>
      <c r="T596" s="1">
        <v>41043</v>
      </c>
    </row>
    <row r="597" spans="1:20" x14ac:dyDescent="0.25">
      <c r="A597">
        <v>4069</v>
      </c>
      <c r="B597">
        <v>41041</v>
      </c>
      <c r="C597" t="s">
        <v>79</v>
      </c>
      <c r="D597" t="s">
        <v>21</v>
      </c>
      <c r="E597" t="s">
        <v>52</v>
      </c>
      <c r="F597" t="s">
        <v>354</v>
      </c>
      <c r="G597">
        <v>47</v>
      </c>
      <c r="H597">
        <v>241.33</v>
      </c>
      <c r="I597">
        <v>0.51</v>
      </c>
      <c r="J597">
        <v>0.1</v>
      </c>
      <c r="K597">
        <v>109.33</v>
      </c>
      <c r="L597">
        <v>5.67</v>
      </c>
      <c r="M597">
        <v>2.78</v>
      </c>
      <c r="N597">
        <v>1.34</v>
      </c>
      <c r="O597" t="s">
        <v>71</v>
      </c>
      <c r="P597" t="s">
        <v>324</v>
      </c>
      <c r="Q597" t="s">
        <v>33</v>
      </c>
      <c r="R597" t="s">
        <v>67</v>
      </c>
      <c r="S597" t="s">
        <v>55</v>
      </c>
      <c r="T597" s="1">
        <v>41041</v>
      </c>
    </row>
    <row r="598" spans="1:20" x14ac:dyDescent="0.25">
      <c r="A598">
        <v>4069</v>
      </c>
      <c r="B598">
        <v>41041</v>
      </c>
      <c r="C598" t="s">
        <v>79</v>
      </c>
      <c r="D598" t="s">
        <v>21</v>
      </c>
      <c r="E598" t="s">
        <v>72</v>
      </c>
      <c r="F598" t="s">
        <v>828</v>
      </c>
      <c r="G598">
        <v>30</v>
      </c>
      <c r="H598">
        <v>139.08000000000001</v>
      </c>
      <c r="I598">
        <v>0.46</v>
      </c>
      <c r="J598">
        <v>0.05</v>
      </c>
      <c r="K598">
        <v>59.68</v>
      </c>
      <c r="L598">
        <v>4.8499999999999996</v>
      </c>
      <c r="M598">
        <v>2.62</v>
      </c>
      <c r="N598">
        <v>0.8</v>
      </c>
      <c r="O598" t="s">
        <v>24</v>
      </c>
      <c r="P598" t="s">
        <v>324</v>
      </c>
      <c r="Q598" t="s">
        <v>33</v>
      </c>
      <c r="R598" t="s">
        <v>67</v>
      </c>
      <c r="S598" t="s">
        <v>55</v>
      </c>
      <c r="T598" s="1">
        <v>41044</v>
      </c>
    </row>
    <row r="599" spans="1:20" x14ac:dyDescent="0.25">
      <c r="A599">
        <v>4070</v>
      </c>
      <c r="B599">
        <v>40705</v>
      </c>
      <c r="C599" t="s">
        <v>36</v>
      </c>
      <c r="D599" t="s">
        <v>37</v>
      </c>
      <c r="E599" t="s">
        <v>38</v>
      </c>
      <c r="F599" t="s">
        <v>315</v>
      </c>
      <c r="G599">
        <v>22</v>
      </c>
      <c r="H599">
        <v>951.94</v>
      </c>
      <c r="I599">
        <v>0.38</v>
      </c>
      <c r="J599">
        <v>0.06</v>
      </c>
      <c r="K599">
        <v>323.39</v>
      </c>
      <c r="L599">
        <v>45.94</v>
      </c>
      <c r="M599">
        <v>28.48</v>
      </c>
      <c r="N599">
        <v>1.99</v>
      </c>
      <c r="O599" t="s">
        <v>71</v>
      </c>
      <c r="P599" t="s">
        <v>207</v>
      </c>
      <c r="Q599" t="s">
        <v>41</v>
      </c>
      <c r="R599" t="s">
        <v>61</v>
      </c>
      <c r="S599" t="s">
        <v>35</v>
      </c>
      <c r="T599" s="1">
        <v>40705</v>
      </c>
    </row>
    <row r="600" spans="1:20" x14ac:dyDescent="0.25">
      <c r="A600">
        <v>4096</v>
      </c>
      <c r="B600">
        <v>41092</v>
      </c>
      <c r="C600" t="s">
        <v>29</v>
      </c>
      <c r="D600" t="s">
        <v>21</v>
      </c>
      <c r="E600" t="s">
        <v>80</v>
      </c>
      <c r="F600" t="s">
        <v>829</v>
      </c>
      <c r="G600">
        <v>21</v>
      </c>
      <c r="H600">
        <v>270.73</v>
      </c>
      <c r="I600">
        <v>0.53</v>
      </c>
      <c r="J600">
        <v>0.04</v>
      </c>
      <c r="K600">
        <v>137.93</v>
      </c>
      <c r="L600">
        <v>13.4</v>
      </c>
      <c r="M600">
        <v>6.3</v>
      </c>
      <c r="N600">
        <v>0.5</v>
      </c>
      <c r="O600" t="s">
        <v>24</v>
      </c>
      <c r="P600" t="s">
        <v>223</v>
      </c>
      <c r="Q600" t="s">
        <v>75</v>
      </c>
      <c r="R600" t="s">
        <v>34</v>
      </c>
      <c r="S600" t="s">
        <v>57</v>
      </c>
      <c r="T600" s="1">
        <v>41093</v>
      </c>
    </row>
    <row r="601" spans="1:20" x14ac:dyDescent="0.25">
      <c r="A601">
        <v>4099</v>
      </c>
      <c r="B601">
        <v>41141</v>
      </c>
      <c r="C601" t="s">
        <v>58</v>
      </c>
      <c r="D601" t="s">
        <v>21</v>
      </c>
      <c r="E601" t="s">
        <v>22</v>
      </c>
      <c r="F601" t="s">
        <v>213</v>
      </c>
      <c r="G601">
        <v>42</v>
      </c>
      <c r="H601">
        <v>3521.64</v>
      </c>
      <c r="I601">
        <v>0.53</v>
      </c>
      <c r="J601">
        <v>0.08</v>
      </c>
      <c r="K601">
        <v>1719.5</v>
      </c>
      <c r="L601">
        <v>90.98</v>
      </c>
      <c r="M601">
        <v>42.76</v>
      </c>
      <c r="N601">
        <v>6.22</v>
      </c>
      <c r="O601" t="s">
        <v>24</v>
      </c>
      <c r="P601" t="s">
        <v>327</v>
      </c>
      <c r="Q601" t="s">
        <v>83</v>
      </c>
      <c r="R601" t="s">
        <v>67</v>
      </c>
      <c r="S601" t="s">
        <v>57</v>
      </c>
      <c r="T601" s="1">
        <v>41142</v>
      </c>
    </row>
    <row r="602" spans="1:20" x14ac:dyDescent="0.25">
      <c r="A602">
        <v>4099</v>
      </c>
      <c r="B602">
        <v>41141</v>
      </c>
      <c r="C602" t="s">
        <v>58</v>
      </c>
      <c r="D602" t="s">
        <v>21</v>
      </c>
      <c r="E602" t="s">
        <v>139</v>
      </c>
      <c r="F602" t="s">
        <v>830</v>
      </c>
      <c r="G602">
        <v>12</v>
      </c>
      <c r="H602">
        <v>196.72</v>
      </c>
      <c r="I602">
        <v>0.41</v>
      </c>
      <c r="J602">
        <v>0.04</v>
      </c>
      <c r="K602">
        <v>73.599999999999994</v>
      </c>
      <c r="L602">
        <v>16.579999999999998</v>
      </c>
      <c r="M602">
        <v>9.7799999999999994</v>
      </c>
      <c r="N602">
        <v>5.76</v>
      </c>
      <c r="O602" t="s">
        <v>24</v>
      </c>
      <c r="P602" t="s">
        <v>327</v>
      </c>
      <c r="Q602" t="s">
        <v>83</v>
      </c>
      <c r="R602" t="s">
        <v>67</v>
      </c>
      <c r="S602" t="s">
        <v>57</v>
      </c>
      <c r="T602" s="1">
        <v>41144</v>
      </c>
    </row>
    <row r="603" spans="1:20" x14ac:dyDescent="0.25">
      <c r="A603">
        <v>4099</v>
      </c>
      <c r="B603">
        <v>41141</v>
      </c>
      <c r="C603" t="s">
        <v>58</v>
      </c>
      <c r="D603" t="s">
        <v>42</v>
      </c>
      <c r="E603" t="s">
        <v>43</v>
      </c>
      <c r="F603" t="s">
        <v>715</v>
      </c>
      <c r="G603">
        <v>4</v>
      </c>
      <c r="H603">
        <v>73.819999999999993</v>
      </c>
      <c r="I603">
        <v>0.43</v>
      </c>
      <c r="J603">
        <v>0</v>
      </c>
      <c r="K603">
        <v>28.61</v>
      </c>
      <c r="L603">
        <v>16.63</v>
      </c>
      <c r="M603">
        <v>9.48</v>
      </c>
      <c r="N603">
        <v>7.29</v>
      </c>
      <c r="O603" t="s">
        <v>24</v>
      </c>
      <c r="P603" t="s">
        <v>327</v>
      </c>
      <c r="Q603" t="s">
        <v>83</v>
      </c>
      <c r="R603" t="s">
        <v>67</v>
      </c>
      <c r="S603" t="s">
        <v>35</v>
      </c>
      <c r="T603" s="1">
        <v>41142</v>
      </c>
    </row>
    <row r="604" spans="1:20" x14ac:dyDescent="0.25">
      <c r="A604">
        <v>4099</v>
      </c>
      <c r="B604">
        <v>41141</v>
      </c>
      <c r="C604" t="s">
        <v>58</v>
      </c>
      <c r="D604" t="s">
        <v>37</v>
      </c>
      <c r="E604" t="s">
        <v>50</v>
      </c>
      <c r="F604" t="s">
        <v>727</v>
      </c>
      <c r="G604">
        <v>39</v>
      </c>
      <c r="H604">
        <v>7098.95</v>
      </c>
      <c r="I604">
        <v>0.42</v>
      </c>
      <c r="J604">
        <v>0.05</v>
      </c>
      <c r="K604">
        <v>2761.35</v>
      </c>
      <c r="L604">
        <v>191.36</v>
      </c>
      <c r="M604">
        <v>110.99</v>
      </c>
      <c r="N604">
        <v>8.99</v>
      </c>
      <c r="O604" t="s">
        <v>24</v>
      </c>
      <c r="P604" t="s">
        <v>327</v>
      </c>
      <c r="Q604" t="s">
        <v>83</v>
      </c>
      <c r="R604" t="s">
        <v>67</v>
      </c>
      <c r="S604" t="s">
        <v>57</v>
      </c>
      <c r="T604" s="1">
        <v>41143</v>
      </c>
    </row>
    <row r="605" spans="1:20" x14ac:dyDescent="0.25">
      <c r="A605">
        <v>4103</v>
      </c>
      <c r="B605">
        <v>41092</v>
      </c>
      <c r="C605" t="s">
        <v>20</v>
      </c>
      <c r="D605" t="s">
        <v>21</v>
      </c>
      <c r="E605" t="s">
        <v>52</v>
      </c>
      <c r="F605" t="s">
        <v>831</v>
      </c>
      <c r="G605">
        <v>3</v>
      </c>
      <c r="H605">
        <v>70.37</v>
      </c>
      <c r="I605">
        <v>0.47</v>
      </c>
      <c r="J605">
        <v>7.0000000000000007E-2</v>
      </c>
      <c r="K605">
        <v>26.4</v>
      </c>
      <c r="L605">
        <v>22</v>
      </c>
      <c r="M605">
        <v>11.66</v>
      </c>
      <c r="N605">
        <v>8.99</v>
      </c>
      <c r="O605" t="s">
        <v>24</v>
      </c>
      <c r="P605" t="s">
        <v>761</v>
      </c>
      <c r="Q605" t="s">
        <v>75</v>
      </c>
      <c r="R605" t="s">
        <v>61</v>
      </c>
      <c r="S605" t="s">
        <v>35</v>
      </c>
      <c r="T605" s="1">
        <v>41096</v>
      </c>
    </row>
    <row r="606" spans="1:20" x14ac:dyDescent="0.25">
      <c r="A606">
        <v>4128</v>
      </c>
      <c r="B606">
        <v>40822</v>
      </c>
      <c r="C606" t="s">
        <v>29</v>
      </c>
      <c r="D606" t="s">
        <v>21</v>
      </c>
      <c r="E606" t="s">
        <v>84</v>
      </c>
      <c r="F606" t="s">
        <v>832</v>
      </c>
      <c r="G606">
        <v>38</v>
      </c>
      <c r="H606">
        <v>797.37</v>
      </c>
      <c r="I606">
        <v>0.54</v>
      </c>
      <c r="J606">
        <v>0.04</v>
      </c>
      <c r="K606">
        <v>412.63</v>
      </c>
      <c r="L606">
        <v>21.72</v>
      </c>
      <c r="M606">
        <v>9.99</v>
      </c>
      <c r="N606">
        <v>5.12</v>
      </c>
      <c r="O606" t="s">
        <v>24</v>
      </c>
      <c r="P606" t="s">
        <v>833</v>
      </c>
      <c r="Q606" t="s">
        <v>64</v>
      </c>
      <c r="R606" t="s">
        <v>67</v>
      </c>
      <c r="S606" t="s">
        <v>57</v>
      </c>
      <c r="T606" s="1">
        <v>40824</v>
      </c>
    </row>
    <row r="607" spans="1:20" x14ac:dyDescent="0.25">
      <c r="A607">
        <v>4132</v>
      </c>
      <c r="B607">
        <v>40691</v>
      </c>
      <c r="C607" t="s">
        <v>29</v>
      </c>
      <c r="D607" t="s">
        <v>21</v>
      </c>
      <c r="E607" t="s">
        <v>80</v>
      </c>
      <c r="F607" t="s">
        <v>834</v>
      </c>
      <c r="G607">
        <v>5</v>
      </c>
      <c r="H607">
        <v>31.49</v>
      </c>
      <c r="I607">
        <v>0.54</v>
      </c>
      <c r="J607">
        <v>0.01</v>
      </c>
      <c r="K607">
        <v>16.59</v>
      </c>
      <c r="L607">
        <v>6.26</v>
      </c>
      <c r="M607">
        <v>2.88</v>
      </c>
      <c r="N607">
        <v>0.5</v>
      </c>
      <c r="O607" t="s">
        <v>24</v>
      </c>
      <c r="P607" t="s">
        <v>835</v>
      </c>
      <c r="Q607" t="s">
        <v>26</v>
      </c>
      <c r="R607" t="s">
        <v>34</v>
      </c>
      <c r="S607" t="s">
        <v>57</v>
      </c>
      <c r="T607" s="1">
        <v>40693</v>
      </c>
    </row>
    <row r="608" spans="1:20" x14ac:dyDescent="0.25">
      <c r="A608">
        <v>4134</v>
      </c>
      <c r="B608">
        <v>40554</v>
      </c>
      <c r="C608" t="s">
        <v>58</v>
      </c>
      <c r="D608" t="s">
        <v>42</v>
      </c>
      <c r="E608" t="s">
        <v>92</v>
      </c>
      <c r="F608" t="s">
        <v>93</v>
      </c>
      <c r="G608">
        <v>48</v>
      </c>
      <c r="H608">
        <v>9934.3700000000008</v>
      </c>
      <c r="I608">
        <v>0.37</v>
      </c>
      <c r="J608">
        <v>0.01</v>
      </c>
      <c r="K608">
        <v>3592.59</v>
      </c>
      <c r="L608">
        <v>207.9</v>
      </c>
      <c r="M608">
        <v>130.97999999999999</v>
      </c>
      <c r="N608">
        <v>54.74</v>
      </c>
      <c r="O608" t="s">
        <v>48</v>
      </c>
      <c r="P608" t="s">
        <v>836</v>
      </c>
      <c r="Q608" t="s">
        <v>83</v>
      </c>
      <c r="R608" t="s">
        <v>27</v>
      </c>
      <c r="S608" t="s">
        <v>49</v>
      </c>
      <c r="T608" s="1">
        <v>40556</v>
      </c>
    </row>
    <row r="609" spans="1:20" x14ac:dyDescent="0.25">
      <c r="A609">
        <v>4134</v>
      </c>
      <c r="B609">
        <v>40554</v>
      </c>
      <c r="C609" t="s">
        <v>58</v>
      </c>
      <c r="D609" t="s">
        <v>37</v>
      </c>
      <c r="E609" t="s">
        <v>38</v>
      </c>
      <c r="F609" t="s">
        <v>837</v>
      </c>
      <c r="G609">
        <v>23</v>
      </c>
      <c r="H609">
        <v>1187.1600000000001</v>
      </c>
      <c r="I609">
        <v>0.41</v>
      </c>
      <c r="J609">
        <v>0.02</v>
      </c>
      <c r="K609">
        <v>470.85</v>
      </c>
      <c r="L609">
        <v>52.49</v>
      </c>
      <c r="M609">
        <v>30.97</v>
      </c>
      <c r="N609">
        <v>4</v>
      </c>
      <c r="O609" t="s">
        <v>24</v>
      </c>
      <c r="P609" t="s">
        <v>836</v>
      </c>
      <c r="Q609" t="s">
        <v>83</v>
      </c>
      <c r="R609" t="s">
        <v>27</v>
      </c>
      <c r="S609" t="s">
        <v>57</v>
      </c>
      <c r="T609" s="1">
        <v>40554</v>
      </c>
    </row>
    <row r="610" spans="1:20" x14ac:dyDescent="0.25">
      <c r="A610">
        <v>4162</v>
      </c>
      <c r="B610">
        <v>40948</v>
      </c>
      <c r="C610" t="s">
        <v>20</v>
      </c>
      <c r="D610" t="s">
        <v>21</v>
      </c>
      <c r="E610" t="s">
        <v>22</v>
      </c>
      <c r="F610" t="s">
        <v>144</v>
      </c>
      <c r="G610">
        <v>2</v>
      </c>
      <c r="H610">
        <v>701.77</v>
      </c>
      <c r="I610">
        <v>0.49</v>
      </c>
      <c r="J610">
        <v>0.1</v>
      </c>
      <c r="K610">
        <v>295.44</v>
      </c>
      <c r="L610">
        <v>378.76</v>
      </c>
      <c r="M610">
        <v>193.17</v>
      </c>
      <c r="N610">
        <v>19.989999999999998</v>
      </c>
      <c r="O610" t="s">
        <v>24</v>
      </c>
      <c r="P610" t="s">
        <v>838</v>
      </c>
      <c r="Q610" t="s">
        <v>95</v>
      </c>
      <c r="R610" t="s">
        <v>27</v>
      </c>
      <c r="S610" t="s">
        <v>57</v>
      </c>
      <c r="T610" s="1">
        <v>40952</v>
      </c>
    </row>
    <row r="611" spans="1:20" x14ac:dyDescent="0.25">
      <c r="A611">
        <v>4166</v>
      </c>
      <c r="B611">
        <v>40236</v>
      </c>
      <c r="C611" t="s">
        <v>20</v>
      </c>
      <c r="D611" t="s">
        <v>21</v>
      </c>
      <c r="E611" t="s">
        <v>120</v>
      </c>
      <c r="F611" t="s">
        <v>826</v>
      </c>
      <c r="G611">
        <v>19</v>
      </c>
      <c r="H611">
        <v>244.72</v>
      </c>
      <c r="I611">
        <v>0.48</v>
      </c>
      <c r="J611">
        <v>0.08</v>
      </c>
      <c r="K611">
        <v>103.77</v>
      </c>
      <c r="L611">
        <v>13.65</v>
      </c>
      <c r="M611">
        <v>7.1</v>
      </c>
      <c r="N611">
        <v>6.05</v>
      </c>
      <c r="O611" t="s">
        <v>24</v>
      </c>
      <c r="P611" t="s">
        <v>597</v>
      </c>
      <c r="Q611" t="s">
        <v>41</v>
      </c>
      <c r="R611" t="s">
        <v>34</v>
      </c>
      <c r="S611" t="s">
        <v>57</v>
      </c>
      <c r="T611" s="1">
        <v>40236</v>
      </c>
    </row>
    <row r="612" spans="1:20" x14ac:dyDescent="0.25">
      <c r="A612">
        <v>4193</v>
      </c>
      <c r="B612">
        <v>39821</v>
      </c>
      <c r="C612" t="s">
        <v>36</v>
      </c>
      <c r="D612" t="s">
        <v>21</v>
      </c>
      <c r="E612" t="s">
        <v>80</v>
      </c>
      <c r="F612" t="s">
        <v>839</v>
      </c>
      <c r="G612">
        <v>16</v>
      </c>
      <c r="H612">
        <v>101.73</v>
      </c>
      <c r="I612">
        <v>0.39</v>
      </c>
      <c r="J612">
        <v>7.0000000000000007E-2</v>
      </c>
      <c r="K612">
        <v>34.659999999999997</v>
      </c>
      <c r="L612">
        <v>6.77</v>
      </c>
      <c r="M612">
        <v>4.13</v>
      </c>
      <c r="N612">
        <v>0.99</v>
      </c>
      <c r="O612" t="s">
        <v>24</v>
      </c>
      <c r="P612" t="s">
        <v>707</v>
      </c>
      <c r="Q612" t="s">
        <v>64</v>
      </c>
      <c r="R612" t="s">
        <v>61</v>
      </c>
      <c r="S612" t="s">
        <v>57</v>
      </c>
      <c r="T612" s="1">
        <v>39821</v>
      </c>
    </row>
    <row r="613" spans="1:20" x14ac:dyDescent="0.25">
      <c r="A613">
        <v>4193</v>
      </c>
      <c r="B613">
        <v>39821</v>
      </c>
      <c r="C613" t="s">
        <v>36</v>
      </c>
      <c r="D613" t="s">
        <v>42</v>
      </c>
      <c r="E613" t="s">
        <v>43</v>
      </c>
      <c r="F613" t="s">
        <v>840</v>
      </c>
      <c r="G613">
        <v>3</v>
      </c>
      <c r="H613">
        <v>141.22</v>
      </c>
      <c r="I613">
        <v>0.5</v>
      </c>
      <c r="J613">
        <v>0.03</v>
      </c>
      <c r="K613">
        <v>64.069999999999993</v>
      </c>
      <c r="L613">
        <v>45.44</v>
      </c>
      <c r="M613">
        <v>22.72</v>
      </c>
      <c r="N613">
        <v>8.99</v>
      </c>
      <c r="O613" t="s">
        <v>24</v>
      </c>
      <c r="P613" t="s">
        <v>707</v>
      </c>
      <c r="Q613" t="s">
        <v>64</v>
      </c>
      <c r="R613" t="s">
        <v>61</v>
      </c>
      <c r="S613" t="s">
        <v>35</v>
      </c>
      <c r="T613" s="1">
        <v>39821</v>
      </c>
    </row>
    <row r="614" spans="1:20" x14ac:dyDescent="0.25">
      <c r="A614">
        <v>4195</v>
      </c>
      <c r="B614">
        <v>40326</v>
      </c>
      <c r="C614" t="s">
        <v>29</v>
      </c>
      <c r="D614" t="s">
        <v>37</v>
      </c>
      <c r="E614" t="s">
        <v>38</v>
      </c>
      <c r="F614" t="s">
        <v>841</v>
      </c>
      <c r="G614">
        <v>30</v>
      </c>
      <c r="H614">
        <v>378.42</v>
      </c>
      <c r="I614">
        <v>0.37</v>
      </c>
      <c r="J614">
        <v>7.0000000000000007E-2</v>
      </c>
      <c r="K614">
        <v>121.43</v>
      </c>
      <c r="L614">
        <v>13.49</v>
      </c>
      <c r="M614">
        <v>8.5</v>
      </c>
      <c r="N614">
        <v>1.99</v>
      </c>
      <c r="O614" t="s">
        <v>24</v>
      </c>
      <c r="P614" t="s">
        <v>590</v>
      </c>
      <c r="Q614" t="s">
        <v>33</v>
      </c>
      <c r="R614" t="s">
        <v>34</v>
      </c>
      <c r="S614" t="s">
        <v>35</v>
      </c>
      <c r="T614" s="1">
        <v>40328</v>
      </c>
    </row>
    <row r="615" spans="1:20" x14ac:dyDescent="0.25">
      <c r="A615">
        <v>4199</v>
      </c>
      <c r="B615">
        <v>40951</v>
      </c>
      <c r="C615" t="s">
        <v>58</v>
      </c>
      <c r="D615" t="s">
        <v>42</v>
      </c>
      <c r="E615" t="s">
        <v>43</v>
      </c>
      <c r="F615" t="s">
        <v>842</v>
      </c>
      <c r="G615">
        <v>43</v>
      </c>
      <c r="H615">
        <v>1238.96</v>
      </c>
      <c r="I615">
        <v>0.51</v>
      </c>
      <c r="J615">
        <v>0.01</v>
      </c>
      <c r="K615">
        <v>623.05999999999995</v>
      </c>
      <c r="L615">
        <v>28.98</v>
      </c>
      <c r="M615">
        <v>14.2</v>
      </c>
      <c r="N615">
        <v>5.3</v>
      </c>
      <c r="O615" t="s">
        <v>71</v>
      </c>
      <c r="P615" t="s">
        <v>843</v>
      </c>
      <c r="Q615" t="s">
        <v>33</v>
      </c>
      <c r="R615" t="s">
        <v>34</v>
      </c>
      <c r="S615" t="s">
        <v>55</v>
      </c>
      <c r="T615" s="1">
        <v>40952</v>
      </c>
    </row>
    <row r="616" spans="1:20" x14ac:dyDescent="0.25">
      <c r="A616">
        <v>4230</v>
      </c>
      <c r="B616">
        <v>40971</v>
      </c>
      <c r="C616" t="s">
        <v>58</v>
      </c>
      <c r="D616" t="s">
        <v>42</v>
      </c>
      <c r="E616" t="s">
        <v>43</v>
      </c>
      <c r="F616" t="s">
        <v>840</v>
      </c>
      <c r="G616">
        <v>18</v>
      </c>
      <c r="H616">
        <v>616.04</v>
      </c>
      <c r="I616">
        <v>0.36</v>
      </c>
      <c r="J616">
        <v>0.05</v>
      </c>
      <c r="K616">
        <v>198.09</v>
      </c>
      <c r="L616">
        <v>35.5</v>
      </c>
      <c r="M616">
        <v>22.72</v>
      </c>
      <c r="N616">
        <v>8.99</v>
      </c>
      <c r="O616" t="s">
        <v>24</v>
      </c>
      <c r="P616" t="s">
        <v>844</v>
      </c>
      <c r="Q616" t="s">
        <v>83</v>
      </c>
      <c r="R616" t="s">
        <v>34</v>
      </c>
      <c r="S616" t="s">
        <v>35</v>
      </c>
      <c r="T616" s="1">
        <v>40972</v>
      </c>
    </row>
    <row r="617" spans="1:20" x14ac:dyDescent="0.25">
      <c r="A617">
        <v>4230</v>
      </c>
      <c r="B617">
        <v>40971</v>
      </c>
      <c r="C617" t="s">
        <v>58</v>
      </c>
      <c r="D617" t="s">
        <v>37</v>
      </c>
      <c r="E617" t="s">
        <v>50</v>
      </c>
      <c r="F617" t="s">
        <v>76</v>
      </c>
      <c r="G617">
        <v>46</v>
      </c>
      <c r="H617">
        <v>5335.5</v>
      </c>
      <c r="I617">
        <v>0.47</v>
      </c>
      <c r="J617">
        <v>7.0000000000000007E-2</v>
      </c>
      <c r="K617">
        <v>2290.9699999999998</v>
      </c>
      <c r="L617">
        <v>124.51</v>
      </c>
      <c r="M617">
        <v>65.989999999999995</v>
      </c>
      <c r="N617">
        <v>8.99</v>
      </c>
      <c r="O617" t="s">
        <v>71</v>
      </c>
      <c r="P617" t="s">
        <v>844</v>
      </c>
      <c r="Q617" t="s">
        <v>83</v>
      </c>
      <c r="R617" t="s">
        <v>34</v>
      </c>
      <c r="S617" t="s">
        <v>57</v>
      </c>
      <c r="T617" s="1">
        <v>40973</v>
      </c>
    </row>
    <row r="618" spans="1:20" x14ac:dyDescent="0.25">
      <c r="A618">
        <v>4257</v>
      </c>
      <c r="B618">
        <v>40626</v>
      </c>
      <c r="C618" t="s">
        <v>79</v>
      </c>
      <c r="D618" t="s">
        <v>21</v>
      </c>
      <c r="E618" t="s">
        <v>139</v>
      </c>
      <c r="F618" t="s">
        <v>765</v>
      </c>
      <c r="G618">
        <v>45</v>
      </c>
      <c r="H618">
        <v>534.21</v>
      </c>
      <c r="I618">
        <v>0.53</v>
      </c>
      <c r="J618">
        <v>0.01</v>
      </c>
      <c r="K618">
        <v>277.81</v>
      </c>
      <c r="L618">
        <v>11.87</v>
      </c>
      <c r="M618">
        <v>5.58</v>
      </c>
      <c r="N618">
        <v>5.3</v>
      </c>
      <c r="O618" t="s">
        <v>24</v>
      </c>
      <c r="P618" t="s">
        <v>845</v>
      </c>
      <c r="Q618" t="s">
        <v>33</v>
      </c>
      <c r="R618" t="s">
        <v>67</v>
      </c>
      <c r="S618" t="s">
        <v>57</v>
      </c>
      <c r="T618" s="1">
        <v>40628</v>
      </c>
    </row>
    <row r="619" spans="1:20" x14ac:dyDescent="0.25">
      <c r="A619">
        <v>4261</v>
      </c>
      <c r="B619">
        <v>41184</v>
      </c>
      <c r="C619" t="s">
        <v>58</v>
      </c>
      <c r="D619" t="s">
        <v>21</v>
      </c>
      <c r="E619" t="s">
        <v>126</v>
      </c>
      <c r="F619" t="s">
        <v>296</v>
      </c>
      <c r="G619">
        <v>22</v>
      </c>
      <c r="H619">
        <v>2854.74</v>
      </c>
      <c r="I619">
        <v>0.48</v>
      </c>
      <c r="J619">
        <v>0.04</v>
      </c>
      <c r="K619">
        <v>1280.92</v>
      </c>
      <c r="L619">
        <v>132.33000000000001</v>
      </c>
      <c r="M619">
        <v>68.81</v>
      </c>
      <c r="N619">
        <v>60</v>
      </c>
      <c r="O619" t="s">
        <v>48</v>
      </c>
      <c r="P619" t="s">
        <v>345</v>
      </c>
      <c r="Q619" t="s">
        <v>33</v>
      </c>
      <c r="R619" t="s">
        <v>34</v>
      </c>
      <c r="S619" t="s">
        <v>132</v>
      </c>
      <c r="T619" s="1">
        <v>41185</v>
      </c>
    </row>
    <row r="620" spans="1:20" x14ac:dyDescent="0.25">
      <c r="A620">
        <v>4261</v>
      </c>
      <c r="B620">
        <v>41184</v>
      </c>
      <c r="C620" t="s">
        <v>58</v>
      </c>
      <c r="D620" t="s">
        <v>21</v>
      </c>
      <c r="E620" t="s">
        <v>84</v>
      </c>
      <c r="F620" t="s">
        <v>846</v>
      </c>
      <c r="G620">
        <v>33</v>
      </c>
      <c r="H620">
        <v>318.37</v>
      </c>
      <c r="I620">
        <v>0.42</v>
      </c>
      <c r="J620">
        <v>0.08</v>
      </c>
      <c r="K620">
        <v>115.68</v>
      </c>
      <c r="L620">
        <v>10.31</v>
      </c>
      <c r="M620">
        <v>5.98</v>
      </c>
      <c r="N620">
        <v>5.35</v>
      </c>
      <c r="O620" t="s">
        <v>24</v>
      </c>
      <c r="P620" t="s">
        <v>345</v>
      </c>
      <c r="Q620" t="s">
        <v>33</v>
      </c>
      <c r="R620" t="s">
        <v>34</v>
      </c>
      <c r="S620" t="s">
        <v>57</v>
      </c>
      <c r="T620" s="1">
        <v>41186</v>
      </c>
    </row>
    <row r="621" spans="1:20" x14ac:dyDescent="0.25">
      <c r="A621">
        <v>4261</v>
      </c>
      <c r="B621">
        <v>41184</v>
      </c>
      <c r="C621" t="s">
        <v>58</v>
      </c>
      <c r="D621" t="s">
        <v>21</v>
      </c>
      <c r="E621" t="s">
        <v>126</v>
      </c>
      <c r="F621" t="s">
        <v>847</v>
      </c>
      <c r="G621">
        <v>32</v>
      </c>
      <c r="H621">
        <v>20548.86</v>
      </c>
      <c r="I621">
        <v>0.55000000000000004</v>
      </c>
      <c r="J621">
        <v>0.04</v>
      </c>
      <c r="K621">
        <v>10903.57</v>
      </c>
      <c r="L621">
        <v>668.11</v>
      </c>
      <c r="M621">
        <v>300.64999999999998</v>
      </c>
      <c r="N621">
        <v>24.49</v>
      </c>
      <c r="O621" t="s">
        <v>24</v>
      </c>
      <c r="P621" t="s">
        <v>345</v>
      </c>
      <c r="Q621" t="s">
        <v>33</v>
      </c>
      <c r="R621" t="s">
        <v>34</v>
      </c>
      <c r="S621" t="s">
        <v>28</v>
      </c>
      <c r="T621" s="1">
        <v>41186</v>
      </c>
    </row>
    <row r="622" spans="1:20" x14ac:dyDescent="0.25">
      <c r="A622">
        <v>4261</v>
      </c>
      <c r="B622">
        <v>41184</v>
      </c>
      <c r="C622" t="s">
        <v>58</v>
      </c>
      <c r="D622" t="s">
        <v>21</v>
      </c>
      <c r="E622" t="s">
        <v>84</v>
      </c>
      <c r="F622" t="s">
        <v>179</v>
      </c>
      <c r="G622">
        <v>48</v>
      </c>
      <c r="H622">
        <v>527.61</v>
      </c>
      <c r="I622">
        <v>0.49</v>
      </c>
      <c r="J622">
        <v>0.04</v>
      </c>
      <c r="K622">
        <v>244.8</v>
      </c>
      <c r="L622">
        <v>11.33</v>
      </c>
      <c r="M622">
        <v>5.78</v>
      </c>
      <c r="N622">
        <v>5.37</v>
      </c>
      <c r="O622" t="s">
        <v>24</v>
      </c>
      <c r="P622" t="s">
        <v>345</v>
      </c>
      <c r="Q622" t="s">
        <v>33</v>
      </c>
      <c r="R622" t="s">
        <v>34</v>
      </c>
      <c r="S622" t="s">
        <v>57</v>
      </c>
      <c r="T622" s="1">
        <v>41186</v>
      </c>
    </row>
    <row r="623" spans="1:20" x14ac:dyDescent="0.25">
      <c r="A623">
        <v>4294</v>
      </c>
      <c r="B623">
        <v>41135</v>
      </c>
      <c r="C623" t="s">
        <v>79</v>
      </c>
      <c r="D623" t="s">
        <v>42</v>
      </c>
      <c r="E623" t="s">
        <v>43</v>
      </c>
      <c r="F623" t="s">
        <v>848</v>
      </c>
      <c r="G623">
        <v>8</v>
      </c>
      <c r="H623">
        <v>28.88</v>
      </c>
      <c r="I623">
        <v>0.45</v>
      </c>
      <c r="J623">
        <v>0.02</v>
      </c>
      <c r="K623">
        <v>10.88</v>
      </c>
      <c r="L623">
        <v>3.16</v>
      </c>
      <c r="M623">
        <v>1.74</v>
      </c>
      <c r="N623">
        <v>4.08</v>
      </c>
      <c r="O623" t="s">
        <v>24</v>
      </c>
      <c r="P623" t="s">
        <v>295</v>
      </c>
      <c r="Q623" t="s">
        <v>33</v>
      </c>
      <c r="R623" t="s">
        <v>27</v>
      </c>
      <c r="S623" t="s">
        <v>35</v>
      </c>
      <c r="T623" s="1">
        <v>41137</v>
      </c>
    </row>
    <row r="624" spans="1:20" x14ac:dyDescent="0.25">
      <c r="A624">
        <v>4321</v>
      </c>
      <c r="B624">
        <v>40011</v>
      </c>
      <c r="C624" t="s">
        <v>79</v>
      </c>
      <c r="D624" t="s">
        <v>21</v>
      </c>
      <c r="E624" t="s">
        <v>80</v>
      </c>
      <c r="F624" t="s">
        <v>849</v>
      </c>
      <c r="G624">
        <v>47</v>
      </c>
      <c r="H624">
        <v>2724.24</v>
      </c>
      <c r="I624">
        <v>0.48</v>
      </c>
      <c r="J624">
        <v>0.02</v>
      </c>
      <c r="K624">
        <v>1269.3399999999999</v>
      </c>
      <c r="L624">
        <v>58.71</v>
      </c>
      <c r="M624">
        <v>30.53</v>
      </c>
      <c r="N624">
        <v>19.989999999999998</v>
      </c>
      <c r="O624" t="s">
        <v>71</v>
      </c>
      <c r="P624" t="s">
        <v>86</v>
      </c>
      <c r="Q624" t="s">
        <v>64</v>
      </c>
      <c r="R624" t="s">
        <v>34</v>
      </c>
      <c r="S624" t="s">
        <v>57</v>
      </c>
      <c r="T624" s="1">
        <v>40013</v>
      </c>
    </row>
    <row r="625" spans="1:20" x14ac:dyDescent="0.25">
      <c r="A625">
        <v>4324</v>
      </c>
      <c r="B625">
        <v>40740</v>
      </c>
      <c r="C625" t="s">
        <v>58</v>
      </c>
      <c r="D625" t="s">
        <v>21</v>
      </c>
      <c r="E625" t="s">
        <v>52</v>
      </c>
      <c r="F625" t="s">
        <v>850</v>
      </c>
      <c r="G625">
        <v>28</v>
      </c>
      <c r="H625">
        <v>1703.26</v>
      </c>
      <c r="I625">
        <v>0.35</v>
      </c>
      <c r="J625">
        <v>0.04</v>
      </c>
      <c r="K625">
        <v>547.11</v>
      </c>
      <c r="L625">
        <v>63.03</v>
      </c>
      <c r="M625">
        <v>40.97</v>
      </c>
      <c r="N625">
        <v>8.99</v>
      </c>
      <c r="O625" t="s">
        <v>24</v>
      </c>
      <c r="P625" t="s">
        <v>851</v>
      </c>
      <c r="Q625" t="s">
        <v>83</v>
      </c>
      <c r="R625" t="s">
        <v>27</v>
      </c>
      <c r="S625" t="s">
        <v>35</v>
      </c>
      <c r="T625" s="1">
        <v>40742</v>
      </c>
    </row>
    <row r="626" spans="1:20" x14ac:dyDescent="0.25">
      <c r="A626">
        <v>4354</v>
      </c>
      <c r="B626">
        <v>40085</v>
      </c>
      <c r="C626" t="s">
        <v>29</v>
      </c>
      <c r="D626" t="s">
        <v>42</v>
      </c>
      <c r="E626" t="s">
        <v>43</v>
      </c>
      <c r="F626" t="s">
        <v>111</v>
      </c>
      <c r="G626">
        <v>6</v>
      </c>
      <c r="H626">
        <v>81.34</v>
      </c>
      <c r="I626">
        <v>0.43</v>
      </c>
      <c r="J626">
        <v>0.02</v>
      </c>
      <c r="K626">
        <v>31.85</v>
      </c>
      <c r="L626">
        <v>12.95</v>
      </c>
      <c r="M626">
        <v>7.38</v>
      </c>
      <c r="N626">
        <v>5.21</v>
      </c>
      <c r="O626" t="s">
        <v>24</v>
      </c>
      <c r="P626" t="s">
        <v>124</v>
      </c>
      <c r="Q626" t="s">
        <v>64</v>
      </c>
      <c r="R626" t="s">
        <v>34</v>
      </c>
      <c r="S626" t="s">
        <v>57</v>
      </c>
      <c r="T626" s="1">
        <v>40086</v>
      </c>
    </row>
    <row r="627" spans="1:20" x14ac:dyDescent="0.25">
      <c r="A627">
        <v>4359</v>
      </c>
      <c r="B627">
        <v>40239</v>
      </c>
      <c r="C627" t="s">
        <v>58</v>
      </c>
      <c r="D627" t="s">
        <v>21</v>
      </c>
      <c r="E627" t="s">
        <v>22</v>
      </c>
      <c r="F627" t="s">
        <v>852</v>
      </c>
      <c r="G627">
        <v>21</v>
      </c>
      <c r="H627">
        <v>354.63</v>
      </c>
      <c r="I627">
        <v>0.4</v>
      </c>
      <c r="J627">
        <v>0.09</v>
      </c>
      <c r="K627">
        <v>118.27</v>
      </c>
      <c r="L627">
        <v>18.170000000000002</v>
      </c>
      <c r="M627">
        <v>10.9</v>
      </c>
      <c r="N627">
        <v>7.46</v>
      </c>
      <c r="O627" t="s">
        <v>24</v>
      </c>
      <c r="P627" t="s">
        <v>853</v>
      </c>
      <c r="Q627" t="s">
        <v>41</v>
      </c>
      <c r="R627" t="s">
        <v>61</v>
      </c>
      <c r="S627" t="s">
        <v>57</v>
      </c>
      <c r="T627" s="1">
        <v>40241</v>
      </c>
    </row>
    <row r="628" spans="1:20" x14ac:dyDescent="0.25">
      <c r="A628">
        <v>4387</v>
      </c>
      <c r="B628">
        <v>40838</v>
      </c>
      <c r="C628" t="s">
        <v>58</v>
      </c>
      <c r="D628" t="s">
        <v>42</v>
      </c>
      <c r="E628" t="s">
        <v>46</v>
      </c>
      <c r="F628" t="s">
        <v>854</v>
      </c>
      <c r="G628">
        <v>4</v>
      </c>
      <c r="H628">
        <v>1185.47</v>
      </c>
      <c r="I628">
        <v>0.51</v>
      </c>
      <c r="J628">
        <v>7.0000000000000007E-2</v>
      </c>
      <c r="K628">
        <v>542.29999999999995</v>
      </c>
      <c r="L628">
        <v>308.12</v>
      </c>
      <c r="M628">
        <v>150.97999999999999</v>
      </c>
      <c r="N628">
        <v>39.25</v>
      </c>
      <c r="O628" t="s">
        <v>48</v>
      </c>
      <c r="P628" t="s">
        <v>707</v>
      </c>
      <c r="Q628" t="s">
        <v>64</v>
      </c>
      <c r="R628" t="s">
        <v>34</v>
      </c>
      <c r="S628" t="s">
        <v>49</v>
      </c>
      <c r="T628" s="1">
        <v>40839</v>
      </c>
    </row>
    <row r="629" spans="1:20" x14ac:dyDescent="0.25">
      <c r="A629">
        <v>4389</v>
      </c>
      <c r="B629">
        <v>39937</v>
      </c>
      <c r="C629" t="s">
        <v>79</v>
      </c>
      <c r="D629" t="s">
        <v>21</v>
      </c>
      <c r="E629" t="s">
        <v>120</v>
      </c>
      <c r="F629" t="s">
        <v>855</v>
      </c>
      <c r="G629">
        <v>35</v>
      </c>
      <c r="H629">
        <v>346.45</v>
      </c>
      <c r="I629">
        <v>0.49</v>
      </c>
      <c r="J629">
        <v>7.0000000000000007E-2</v>
      </c>
      <c r="K629">
        <v>153.91999999999999</v>
      </c>
      <c r="L629">
        <v>10.47</v>
      </c>
      <c r="M629">
        <v>5.34</v>
      </c>
      <c r="N629">
        <v>5.63</v>
      </c>
      <c r="O629" t="s">
        <v>24</v>
      </c>
      <c r="P629" t="s">
        <v>856</v>
      </c>
      <c r="Q629" t="s">
        <v>33</v>
      </c>
      <c r="R629" t="s">
        <v>34</v>
      </c>
      <c r="S629" t="s">
        <v>57</v>
      </c>
      <c r="T629" s="1">
        <v>39939</v>
      </c>
    </row>
    <row r="630" spans="1:20" x14ac:dyDescent="0.25">
      <c r="A630">
        <v>4389</v>
      </c>
      <c r="B630">
        <v>39937</v>
      </c>
      <c r="C630" t="s">
        <v>79</v>
      </c>
      <c r="D630" t="s">
        <v>42</v>
      </c>
      <c r="E630" t="s">
        <v>192</v>
      </c>
      <c r="F630" t="s">
        <v>645</v>
      </c>
      <c r="G630">
        <v>49</v>
      </c>
      <c r="H630">
        <v>11801.35</v>
      </c>
      <c r="I630">
        <v>0.35</v>
      </c>
      <c r="J630">
        <v>0.03</v>
      </c>
      <c r="K630">
        <v>3883.33</v>
      </c>
      <c r="L630">
        <v>247.66</v>
      </c>
      <c r="M630">
        <v>160.97999999999999</v>
      </c>
      <c r="N630">
        <v>30</v>
      </c>
      <c r="O630" t="s">
        <v>48</v>
      </c>
      <c r="P630" t="s">
        <v>856</v>
      </c>
      <c r="Q630" t="s">
        <v>33</v>
      </c>
      <c r="R630" t="s">
        <v>34</v>
      </c>
      <c r="S630" t="s">
        <v>132</v>
      </c>
      <c r="T630" s="1">
        <v>39938</v>
      </c>
    </row>
    <row r="631" spans="1:20" x14ac:dyDescent="0.25">
      <c r="A631">
        <v>4389</v>
      </c>
      <c r="B631">
        <v>39937</v>
      </c>
      <c r="C631" t="s">
        <v>79</v>
      </c>
      <c r="D631" t="s">
        <v>37</v>
      </c>
      <c r="E631" t="s">
        <v>50</v>
      </c>
      <c r="F631" t="s">
        <v>76</v>
      </c>
      <c r="G631">
        <v>42</v>
      </c>
      <c r="H631">
        <v>5435.66</v>
      </c>
      <c r="I631">
        <v>0.51</v>
      </c>
      <c r="J631">
        <v>0.04</v>
      </c>
      <c r="K631">
        <v>2658.45</v>
      </c>
      <c r="L631">
        <v>134.66999999999999</v>
      </c>
      <c r="M631">
        <v>65.989999999999995</v>
      </c>
      <c r="N631">
        <v>5.63</v>
      </c>
      <c r="O631" t="s">
        <v>71</v>
      </c>
      <c r="P631" t="s">
        <v>856</v>
      </c>
      <c r="Q631" t="s">
        <v>33</v>
      </c>
      <c r="R631" t="s">
        <v>34</v>
      </c>
      <c r="S631" t="s">
        <v>57</v>
      </c>
      <c r="T631" s="1">
        <v>39937</v>
      </c>
    </row>
    <row r="632" spans="1:20" x14ac:dyDescent="0.25">
      <c r="A632">
        <v>4391</v>
      </c>
      <c r="B632">
        <v>40956</v>
      </c>
      <c r="C632" t="s">
        <v>36</v>
      </c>
      <c r="D632" t="s">
        <v>37</v>
      </c>
      <c r="E632" t="s">
        <v>50</v>
      </c>
      <c r="F632" t="s">
        <v>608</v>
      </c>
      <c r="G632">
        <v>20</v>
      </c>
      <c r="H632">
        <v>5240.71</v>
      </c>
      <c r="I632">
        <v>0.44</v>
      </c>
      <c r="J632">
        <v>0.06</v>
      </c>
      <c r="K632">
        <v>2117.0100000000002</v>
      </c>
      <c r="L632">
        <v>278.55</v>
      </c>
      <c r="M632">
        <v>155.99</v>
      </c>
      <c r="N632">
        <v>3.9</v>
      </c>
      <c r="O632" t="s">
        <v>24</v>
      </c>
      <c r="P632" t="s">
        <v>267</v>
      </c>
      <c r="Q632" t="s">
        <v>33</v>
      </c>
      <c r="R632" t="s">
        <v>61</v>
      </c>
      <c r="S632" t="s">
        <v>57</v>
      </c>
      <c r="T632" s="1">
        <v>40958</v>
      </c>
    </row>
    <row r="633" spans="1:20" x14ac:dyDescent="0.25">
      <c r="A633">
        <v>4416</v>
      </c>
      <c r="B633">
        <v>41089</v>
      </c>
      <c r="C633" t="s">
        <v>20</v>
      </c>
      <c r="D633" t="s">
        <v>21</v>
      </c>
      <c r="E633" t="s">
        <v>120</v>
      </c>
      <c r="F633" t="s">
        <v>857</v>
      </c>
      <c r="G633">
        <v>46</v>
      </c>
      <c r="H633">
        <v>10756.82</v>
      </c>
      <c r="I633">
        <v>0.36</v>
      </c>
      <c r="J633">
        <v>0.1</v>
      </c>
      <c r="K633">
        <v>3101.75</v>
      </c>
      <c r="L633">
        <v>259.33999999999997</v>
      </c>
      <c r="M633">
        <v>165.98</v>
      </c>
      <c r="N633">
        <v>19.989999999999998</v>
      </c>
      <c r="O633" t="s">
        <v>24</v>
      </c>
      <c r="P633" t="s">
        <v>858</v>
      </c>
      <c r="Q633" t="s">
        <v>95</v>
      </c>
      <c r="R633" t="s">
        <v>34</v>
      </c>
      <c r="S633" t="s">
        <v>57</v>
      </c>
      <c r="T633" s="1">
        <v>41093</v>
      </c>
    </row>
    <row r="634" spans="1:20" x14ac:dyDescent="0.25">
      <c r="A634">
        <v>4422</v>
      </c>
      <c r="B634">
        <v>40684</v>
      </c>
      <c r="C634" t="s">
        <v>79</v>
      </c>
      <c r="D634" t="s">
        <v>42</v>
      </c>
      <c r="E634" t="s">
        <v>43</v>
      </c>
      <c r="F634" t="s">
        <v>859</v>
      </c>
      <c r="G634">
        <v>12</v>
      </c>
      <c r="H634">
        <v>541.97</v>
      </c>
      <c r="I634">
        <v>0.44</v>
      </c>
      <c r="J634">
        <v>0.02</v>
      </c>
      <c r="K634">
        <v>228.42</v>
      </c>
      <c r="L634">
        <v>45.32</v>
      </c>
      <c r="M634">
        <v>25.38</v>
      </c>
      <c r="N634">
        <v>8.99</v>
      </c>
      <c r="O634" t="s">
        <v>24</v>
      </c>
      <c r="P634" t="s">
        <v>860</v>
      </c>
      <c r="Q634" t="s">
        <v>33</v>
      </c>
      <c r="R634" t="s">
        <v>67</v>
      </c>
      <c r="S634" t="s">
        <v>35</v>
      </c>
      <c r="T634" s="1">
        <v>40684</v>
      </c>
    </row>
    <row r="635" spans="1:20" x14ac:dyDescent="0.25">
      <c r="A635">
        <v>4422</v>
      </c>
      <c r="B635">
        <v>40684</v>
      </c>
      <c r="C635" t="s">
        <v>79</v>
      </c>
      <c r="D635" t="s">
        <v>21</v>
      </c>
      <c r="E635" t="s">
        <v>52</v>
      </c>
      <c r="F635" t="s">
        <v>861</v>
      </c>
      <c r="G635">
        <v>17</v>
      </c>
      <c r="H635">
        <v>656.61</v>
      </c>
      <c r="I635">
        <v>0.45</v>
      </c>
      <c r="J635">
        <v>0.02</v>
      </c>
      <c r="K635">
        <v>284.16000000000003</v>
      </c>
      <c r="L635">
        <v>38.869999999999997</v>
      </c>
      <c r="M635">
        <v>21.38</v>
      </c>
      <c r="N635">
        <v>8.99</v>
      </c>
      <c r="O635" t="s">
        <v>24</v>
      </c>
      <c r="P635" t="s">
        <v>860</v>
      </c>
      <c r="Q635" t="s">
        <v>33</v>
      </c>
      <c r="R635" t="s">
        <v>67</v>
      </c>
      <c r="S635" t="s">
        <v>35</v>
      </c>
      <c r="T635" s="1">
        <v>40684</v>
      </c>
    </row>
    <row r="636" spans="1:20" x14ac:dyDescent="0.25">
      <c r="A636">
        <v>4451</v>
      </c>
      <c r="B636">
        <v>40086</v>
      </c>
      <c r="C636" t="s">
        <v>58</v>
      </c>
      <c r="D636" t="s">
        <v>21</v>
      </c>
      <c r="E636" t="s">
        <v>52</v>
      </c>
      <c r="F636" t="s">
        <v>861</v>
      </c>
      <c r="G636">
        <v>47</v>
      </c>
      <c r="H636">
        <v>1616.77</v>
      </c>
      <c r="I636">
        <v>0.4</v>
      </c>
      <c r="J636">
        <v>0.04</v>
      </c>
      <c r="K636">
        <v>602.91999999999996</v>
      </c>
      <c r="L636">
        <v>35.630000000000003</v>
      </c>
      <c r="M636">
        <v>21.38</v>
      </c>
      <c r="N636">
        <v>8.99</v>
      </c>
      <c r="O636" t="s">
        <v>24</v>
      </c>
      <c r="P636" t="s">
        <v>351</v>
      </c>
      <c r="Q636" t="s">
        <v>41</v>
      </c>
      <c r="R636" t="s">
        <v>34</v>
      </c>
      <c r="S636" t="s">
        <v>35</v>
      </c>
      <c r="T636" s="1">
        <v>40086</v>
      </c>
    </row>
    <row r="637" spans="1:20" x14ac:dyDescent="0.25">
      <c r="A637">
        <v>4454</v>
      </c>
      <c r="B637">
        <v>39845</v>
      </c>
      <c r="C637" t="s">
        <v>20</v>
      </c>
      <c r="D637" t="s">
        <v>21</v>
      </c>
      <c r="E637" t="s">
        <v>80</v>
      </c>
      <c r="F637" t="s">
        <v>862</v>
      </c>
      <c r="G637">
        <v>17</v>
      </c>
      <c r="H637">
        <v>89.87</v>
      </c>
      <c r="I637">
        <v>0.42</v>
      </c>
      <c r="J637">
        <v>0.01</v>
      </c>
      <c r="K637">
        <v>37.01</v>
      </c>
      <c r="L637">
        <v>5.31</v>
      </c>
      <c r="M637">
        <v>3.08</v>
      </c>
      <c r="N637">
        <v>0.5</v>
      </c>
      <c r="O637" t="s">
        <v>24</v>
      </c>
      <c r="P637" t="s">
        <v>858</v>
      </c>
      <c r="Q637" t="s">
        <v>95</v>
      </c>
      <c r="R637" t="s">
        <v>34</v>
      </c>
      <c r="S637" t="s">
        <v>57</v>
      </c>
      <c r="T637" s="1">
        <v>39850</v>
      </c>
    </row>
    <row r="638" spans="1:20" x14ac:dyDescent="0.25">
      <c r="A638">
        <v>4455</v>
      </c>
      <c r="B638">
        <v>40461</v>
      </c>
      <c r="C638" t="s">
        <v>79</v>
      </c>
      <c r="D638" t="s">
        <v>42</v>
      </c>
      <c r="E638" t="s">
        <v>43</v>
      </c>
      <c r="F638" t="s">
        <v>863</v>
      </c>
      <c r="G638">
        <v>39</v>
      </c>
      <c r="H638">
        <v>533.4</v>
      </c>
      <c r="I638">
        <v>0.48</v>
      </c>
      <c r="J638">
        <v>7.0000000000000007E-2</v>
      </c>
      <c r="K638">
        <v>233.39</v>
      </c>
      <c r="L638">
        <v>14.6</v>
      </c>
      <c r="M638">
        <v>7.59</v>
      </c>
      <c r="N638">
        <v>4</v>
      </c>
      <c r="O638" t="s">
        <v>24</v>
      </c>
      <c r="P638" t="s">
        <v>864</v>
      </c>
      <c r="Q638" t="s">
        <v>75</v>
      </c>
      <c r="R638" t="s">
        <v>27</v>
      </c>
      <c r="S638" t="s">
        <v>55</v>
      </c>
      <c r="T638" s="1">
        <v>40463</v>
      </c>
    </row>
    <row r="639" spans="1:20" x14ac:dyDescent="0.25">
      <c r="A639">
        <v>4487</v>
      </c>
      <c r="B639">
        <v>40231</v>
      </c>
      <c r="C639" t="s">
        <v>79</v>
      </c>
      <c r="D639" t="s">
        <v>21</v>
      </c>
      <c r="E639" t="s">
        <v>120</v>
      </c>
      <c r="F639" t="s">
        <v>133</v>
      </c>
      <c r="G639">
        <v>50</v>
      </c>
      <c r="H639">
        <v>602.66999999999996</v>
      </c>
      <c r="I639">
        <v>0.48</v>
      </c>
      <c r="J639">
        <v>0.05</v>
      </c>
      <c r="K639">
        <v>270.39999999999998</v>
      </c>
      <c r="L639">
        <v>12.58</v>
      </c>
      <c r="M639">
        <v>6.54</v>
      </c>
      <c r="N639">
        <v>5.27</v>
      </c>
      <c r="O639" t="s">
        <v>24</v>
      </c>
      <c r="P639" t="s">
        <v>865</v>
      </c>
      <c r="Q639" t="s">
        <v>95</v>
      </c>
      <c r="R639" t="s">
        <v>27</v>
      </c>
      <c r="S639" t="s">
        <v>57</v>
      </c>
      <c r="T639" s="1">
        <v>40232</v>
      </c>
    </row>
    <row r="640" spans="1:20" x14ac:dyDescent="0.25">
      <c r="A640">
        <v>4512</v>
      </c>
      <c r="B640">
        <v>40840</v>
      </c>
      <c r="C640" t="s">
        <v>20</v>
      </c>
      <c r="D640" t="s">
        <v>42</v>
      </c>
      <c r="E640" t="s">
        <v>46</v>
      </c>
      <c r="F640" t="s">
        <v>866</v>
      </c>
      <c r="G640">
        <v>43</v>
      </c>
      <c r="H640">
        <v>11418.87</v>
      </c>
      <c r="I640">
        <v>0.48</v>
      </c>
      <c r="J640">
        <v>0.06</v>
      </c>
      <c r="K640">
        <v>5082.5</v>
      </c>
      <c r="L640">
        <v>281.42</v>
      </c>
      <c r="M640">
        <v>146.34</v>
      </c>
      <c r="N640">
        <v>43.75</v>
      </c>
      <c r="O640" t="s">
        <v>48</v>
      </c>
      <c r="P640" t="s">
        <v>707</v>
      </c>
      <c r="Q640" t="s">
        <v>64</v>
      </c>
      <c r="R640" t="s">
        <v>61</v>
      </c>
      <c r="S640" t="s">
        <v>49</v>
      </c>
      <c r="T640" s="1">
        <v>40845</v>
      </c>
    </row>
    <row r="641" spans="1:20" x14ac:dyDescent="0.25">
      <c r="A641">
        <v>4514</v>
      </c>
      <c r="B641">
        <v>39932</v>
      </c>
      <c r="C641" t="s">
        <v>79</v>
      </c>
      <c r="D641" t="s">
        <v>37</v>
      </c>
      <c r="E641" t="s">
        <v>50</v>
      </c>
      <c r="F641" t="s">
        <v>867</v>
      </c>
      <c r="G641">
        <v>28</v>
      </c>
      <c r="H641">
        <v>5508.54</v>
      </c>
      <c r="I641">
        <v>0.41</v>
      </c>
      <c r="J641">
        <v>0.08</v>
      </c>
      <c r="K641">
        <v>1973.13</v>
      </c>
      <c r="L641">
        <v>213.54</v>
      </c>
      <c r="M641">
        <v>125.99</v>
      </c>
      <c r="N641">
        <v>7.69</v>
      </c>
      <c r="O641" t="s">
        <v>24</v>
      </c>
      <c r="P641" t="s">
        <v>646</v>
      </c>
      <c r="Q641" t="s">
        <v>33</v>
      </c>
      <c r="R641" t="s">
        <v>67</v>
      </c>
      <c r="S641" t="s">
        <v>57</v>
      </c>
      <c r="T641" s="1">
        <v>39933</v>
      </c>
    </row>
    <row r="642" spans="1:20" x14ac:dyDescent="0.25">
      <c r="A642">
        <v>4515</v>
      </c>
      <c r="B642">
        <v>40984</v>
      </c>
      <c r="C642" t="s">
        <v>58</v>
      </c>
      <c r="D642" t="s">
        <v>37</v>
      </c>
      <c r="E642" t="s">
        <v>87</v>
      </c>
      <c r="F642" t="s">
        <v>868</v>
      </c>
      <c r="G642">
        <v>7</v>
      </c>
      <c r="H642">
        <v>1735.97</v>
      </c>
      <c r="I642">
        <v>0.52</v>
      </c>
      <c r="J642">
        <v>0.02</v>
      </c>
      <c r="K642">
        <v>882.07</v>
      </c>
      <c r="L642">
        <v>252.02</v>
      </c>
      <c r="M642">
        <v>120.97</v>
      </c>
      <c r="N642">
        <v>7.11</v>
      </c>
      <c r="O642" t="s">
        <v>24</v>
      </c>
      <c r="P642" t="s">
        <v>515</v>
      </c>
      <c r="Q642" t="s">
        <v>75</v>
      </c>
      <c r="R642" t="s">
        <v>67</v>
      </c>
      <c r="S642" t="s">
        <v>45</v>
      </c>
      <c r="T642" s="1">
        <v>40985</v>
      </c>
    </row>
    <row r="643" spans="1:20" x14ac:dyDescent="0.25">
      <c r="A643">
        <v>4516</v>
      </c>
      <c r="B643">
        <v>39900</v>
      </c>
      <c r="C643" t="s">
        <v>79</v>
      </c>
      <c r="D643" t="s">
        <v>21</v>
      </c>
      <c r="E643" t="s">
        <v>84</v>
      </c>
      <c r="F643" t="s">
        <v>869</v>
      </c>
      <c r="G643">
        <v>42</v>
      </c>
      <c r="H643">
        <v>574.02</v>
      </c>
      <c r="I643">
        <v>0.53</v>
      </c>
      <c r="J643">
        <v>0.05</v>
      </c>
      <c r="K643">
        <v>286.52999999999997</v>
      </c>
      <c r="L643">
        <v>14.21</v>
      </c>
      <c r="M643">
        <v>6.68</v>
      </c>
      <c r="N643">
        <v>6.93</v>
      </c>
      <c r="O643" t="s">
        <v>24</v>
      </c>
      <c r="P643" t="s">
        <v>870</v>
      </c>
      <c r="Q643" t="s">
        <v>41</v>
      </c>
      <c r="R643" t="s">
        <v>27</v>
      </c>
      <c r="S643" t="s">
        <v>57</v>
      </c>
      <c r="T643" s="1">
        <v>39901</v>
      </c>
    </row>
    <row r="644" spans="1:20" x14ac:dyDescent="0.25">
      <c r="A644">
        <v>4545</v>
      </c>
      <c r="B644">
        <v>40194</v>
      </c>
      <c r="C644" t="s">
        <v>29</v>
      </c>
      <c r="D644" t="s">
        <v>21</v>
      </c>
      <c r="E644" t="s">
        <v>84</v>
      </c>
      <c r="F644" t="s">
        <v>871</v>
      </c>
      <c r="G644">
        <v>33</v>
      </c>
      <c r="H644">
        <v>265.3</v>
      </c>
      <c r="I644">
        <v>0.54</v>
      </c>
      <c r="J644">
        <v>0.08</v>
      </c>
      <c r="K644">
        <v>132</v>
      </c>
      <c r="L644">
        <v>8.6999999999999993</v>
      </c>
      <c r="M644">
        <v>4</v>
      </c>
      <c r="N644">
        <v>1.3</v>
      </c>
      <c r="O644" t="s">
        <v>24</v>
      </c>
      <c r="P644" t="s">
        <v>86</v>
      </c>
      <c r="Q644" t="s">
        <v>64</v>
      </c>
      <c r="R644" t="s">
        <v>27</v>
      </c>
      <c r="S644" t="s">
        <v>55</v>
      </c>
      <c r="T644" s="1">
        <v>40196</v>
      </c>
    </row>
    <row r="645" spans="1:20" x14ac:dyDescent="0.25">
      <c r="A645">
        <v>4545</v>
      </c>
      <c r="B645">
        <v>40194</v>
      </c>
      <c r="C645" t="s">
        <v>29</v>
      </c>
      <c r="D645" t="s">
        <v>21</v>
      </c>
      <c r="E645" t="s">
        <v>84</v>
      </c>
      <c r="F645" t="s">
        <v>129</v>
      </c>
      <c r="G645">
        <v>4</v>
      </c>
      <c r="H645">
        <v>55.6</v>
      </c>
      <c r="I645">
        <v>0.48</v>
      </c>
      <c r="J645">
        <v>0.06</v>
      </c>
      <c r="K645">
        <v>20.94</v>
      </c>
      <c r="L645">
        <v>12.46</v>
      </c>
      <c r="M645">
        <v>6.48</v>
      </c>
      <c r="N645">
        <v>8.74</v>
      </c>
      <c r="O645" t="s">
        <v>24</v>
      </c>
      <c r="P645" t="s">
        <v>86</v>
      </c>
      <c r="Q645" t="s">
        <v>64</v>
      </c>
      <c r="R645" t="s">
        <v>27</v>
      </c>
      <c r="S645" t="s">
        <v>57</v>
      </c>
      <c r="T645" s="1">
        <v>40195</v>
      </c>
    </row>
    <row r="646" spans="1:20" x14ac:dyDescent="0.25">
      <c r="A646">
        <v>4550</v>
      </c>
      <c r="B646">
        <v>40175</v>
      </c>
      <c r="C646" t="s">
        <v>36</v>
      </c>
      <c r="D646" t="s">
        <v>37</v>
      </c>
      <c r="E646" t="s">
        <v>87</v>
      </c>
      <c r="F646" t="s">
        <v>872</v>
      </c>
      <c r="G646">
        <v>32</v>
      </c>
      <c r="H646">
        <v>7456.18</v>
      </c>
      <c r="I646">
        <v>0.52</v>
      </c>
      <c r="J646">
        <v>7.0000000000000007E-2</v>
      </c>
      <c r="K646">
        <v>3599.7</v>
      </c>
      <c r="L646">
        <v>249.98</v>
      </c>
      <c r="M646">
        <v>119.99</v>
      </c>
      <c r="N646">
        <v>16.8</v>
      </c>
      <c r="O646" t="s">
        <v>48</v>
      </c>
      <c r="P646" t="s">
        <v>713</v>
      </c>
      <c r="Q646" t="s">
        <v>64</v>
      </c>
      <c r="R646" t="s">
        <v>61</v>
      </c>
      <c r="S646" t="s">
        <v>49</v>
      </c>
      <c r="T646" s="1">
        <v>40177</v>
      </c>
    </row>
    <row r="647" spans="1:20" x14ac:dyDescent="0.25">
      <c r="A647">
        <v>4578</v>
      </c>
      <c r="B647">
        <v>41164</v>
      </c>
      <c r="C647" t="s">
        <v>20</v>
      </c>
      <c r="D647" t="s">
        <v>21</v>
      </c>
      <c r="E647" t="s">
        <v>84</v>
      </c>
      <c r="F647" t="s">
        <v>827</v>
      </c>
      <c r="G647">
        <v>45</v>
      </c>
      <c r="H647">
        <v>583.6</v>
      </c>
      <c r="I647">
        <v>0.54</v>
      </c>
      <c r="J647">
        <v>0.09</v>
      </c>
      <c r="K647">
        <v>285.26</v>
      </c>
      <c r="L647">
        <v>14.09</v>
      </c>
      <c r="M647">
        <v>6.48</v>
      </c>
      <c r="N647">
        <v>6.74</v>
      </c>
      <c r="O647" t="s">
        <v>24</v>
      </c>
      <c r="P647" t="s">
        <v>738</v>
      </c>
      <c r="Q647" t="s">
        <v>41</v>
      </c>
      <c r="R647" t="s">
        <v>34</v>
      </c>
      <c r="S647" t="s">
        <v>57</v>
      </c>
      <c r="T647" s="1">
        <v>41169</v>
      </c>
    </row>
    <row r="648" spans="1:20" x14ac:dyDescent="0.25">
      <c r="A648">
        <v>4578</v>
      </c>
      <c r="B648">
        <v>41164</v>
      </c>
      <c r="C648" t="s">
        <v>20</v>
      </c>
      <c r="D648" t="s">
        <v>21</v>
      </c>
      <c r="E648" t="s">
        <v>126</v>
      </c>
      <c r="F648" t="s">
        <v>559</v>
      </c>
      <c r="G648">
        <v>48</v>
      </c>
      <c r="H648">
        <v>1420.86</v>
      </c>
      <c r="I648">
        <v>0.5</v>
      </c>
      <c r="J648">
        <v>0.01</v>
      </c>
      <c r="K648">
        <v>696.66</v>
      </c>
      <c r="L648">
        <v>29.62</v>
      </c>
      <c r="M648">
        <v>14.81</v>
      </c>
      <c r="N648">
        <v>13.32</v>
      </c>
      <c r="O648" t="s">
        <v>24</v>
      </c>
      <c r="P648" t="s">
        <v>738</v>
      </c>
      <c r="Q648" t="s">
        <v>41</v>
      </c>
      <c r="R648" t="s">
        <v>34</v>
      </c>
      <c r="S648" t="s">
        <v>57</v>
      </c>
      <c r="T648" s="1">
        <v>41171</v>
      </c>
    </row>
    <row r="649" spans="1:20" x14ac:dyDescent="0.25">
      <c r="A649">
        <v>4578</v>
      </c>
      <c r="B649">
        <v>41164</v>
      </c>
      <c r="C649" t="s">
        <v>20</v>
      </c>
      <c r="D649" t="s">
        <v>42</v>
      </c>
      <c r="E649" t="s">
        <v>43</v>
      </c>
      <c r="F649" t="s">
        <v>873</v>
      </c>
      <c r="G649">
        <v>15</v>
      </c>
      <c r="H649">
        <v>539.4</v>
      </c>
      <c r="I649">
        <v>0.47</v>
      </c>
      <c r="J649">
        <v>7.0000000000000007E-2</v>
      </c>
      <c r="K649">
        <v>229.13</v>
      </c>
      <c r="L649">
        <v>38.19</v>
      </c>
      <c r="M649">
        <v>20.239999999999998</v>
      </c>
      <c r="N649">
        <v>6.67</v>
      </c>
      <c r="O649" t="s">
        <v>24</v>
      </c>
      <c r="P649" t="s">
        <v>738</v>
      </c>
      <c r="Q649" t="s">
        <v>41</v>
      </c>
      <c r="R649" t="s">
        <v>34</v>
      </c>
      <c r="S649" t="s">
        <v>35</v>
      </c>
      <c r="T649" s="1">
        <v>41171</v>
      </c>
    </row>
    <row r="650" spans="1:20" x14ac:dyDescent="0.25">
      <c r="A650">
        <v>4579</v>
      </c>
      <c r="B650">
        <v>40877</v>
      </c>
      <c r="C650" t="s">
        <v>36</v>
      </c>
      <c r="D650" t="s">
        <v>21</v>
      </c>
      <c r="E650" t="s">
        <v>120</v>
      </c>
      <c r="F650" t="s">
        <v>874</v>
      </c>
      <c r="G650">
        <v>40</v>
      </c>
      <c r="H650">
        <v>2948.67</v>
      </c>
      <c r="I650">
        <v>0.44</v>
      </c>
      <c r="J650">
        <v>0.05</v>
      </c>
      <c r="K650">
        <v>1209.28</v>
      </c>
      <c r="L650">
        <v>77.52</v>
      </c>
      <c r="M650">
        <v>43.41</v>
      </c>
      <c r="N650">
        <v>2.99</v>
      </c>
      <c r="O650" t="s">
        <v>24</v>
      </c>
      <c r="P650" t="s">
        <v>875</v>
      </c>
      <c r="Q650" t="s">
        <v>95</v>
      </c>
      <c r="R650" t="s">
        <v>27</v>
      </c>
      <c r="S650" t="s">
        <v>57</v>
      </c>
      <c r="T650" s="1">
        <v>40878</v>
      </c>
    </row>
    <row r="651" spans="1:20" x14ac:dyDescent="0.25">
      <c r="A651">
        <v>4580</v>
      </c>
      <c r="B651">
        <v>40496</v>
      </c>
      <c r="C651" t="s">
        <v>29</v>
      </c>
      <c r="D651" t="s">
        <v>42</v>
      </c>
      <c r="E651" t="s">
        <v>46</v>
      </c>
      <c r="F651" t="s">
        <v>300</v>
      </c>
      <c r="G651">
        <v>28</v>
      </c>
      <c r="H651">
        <v>13850</v>
      </c>
      <c r="I651">
        <v>0.48</v>
      </c>
      <c r="J651">
        <v>0.09</v>
      </c>
      <c r="K651">
        <v>5900.58</v>
      </c>
      <c r="L651">
        <v>540.35</v>
      </c>
      <c r="M651">
        <v>280.98</v>
      </c>
      <c r="N651">
        <v>81.98</v>
      </c>
      <c r="O651" t="s">
        <v>48</v>
      </c>
      <c r="P651" t="s">
        <v>876</v>
      </c>
      <c r="Q651" t="s">
        <v>75</v>
      </c>
      <c r="R651" t="s">
        <v>67</v>
      </c>
      <c r="S651" t="s">
        <v>49</v>
      </c>
      <c r="T651" s="1">
        <v>40497</v>
      </c>
    </row>
    <row r="652" spans="1:20" x14ac:dyDescent="0.25">
      <c r="A652">
        <v>4581</v>
      </c>
      <c r="B652">
        <v>41155</v>
      </c>
      <c r="C652" t="s">
        <v>29</v>
      </c>
      <c r="D652" t="s">
        <v>21</v>
      </c>
      <c r="E652" t="s">
        <v>139</v>
      </c>
      <c r="F652" t="s">
        <v>877</v>
      </c>
      <c r="G652">
        <v>25</v>
      </c>
      <c r="H652">
        <v>3654.02</v>
      </c>
      <c r="I652">
        <v>0.39</v>
      </c>
      <c r="J652">
        <v>0.02</v>
      </c>
      <c r="K652">
        <v>1372.03</v>
      </c>
      <c r="L652">
        <v>148.33000000000001</v>
      </c>
      <c r="M652">
        <v>90.48</v>
      </c>
      <c r="N652">
        <v>19.989999999999998</v>
      </c>
      <c r="O652" t="s">
        <v>24</v>
      </c>
      <c r="P652" t="s">
        <v>332</v>
      </c>
      <c r="Q652" t="s">
        <v>83</v>
      </c>
      <c r="R652" t="s">
        <v>61</v>
      </c>
      <c r="S652" t="s">
        <v>57</v>
      </c>
      <c r="T652" s="1">
        <v>41157</v>
      </c>
    </row>
    <row r="653" spans="1:20" x14ac:dyDescent="0.25">
      <c r="A653">
        <v>4583</v>
      </c>
      <c r="B653">
        <v>40080</v>
      </c>
      <c r="C653" t="s">
        <v>79</v>
      </c>
      <c r="D653" t="s">
        <v>42</v>
      </c>
      <c r="E653" t="s">
        <v>192</v>
      </c>
      <c r="F653" t="s">
        <v>878</v>
      </c>
      <c r="G653">
        <v>44</v>
      </c>
      <c r="H653">
        <v>5839</v>
      </c>
      <c r="I653">
        <v>0.5</v>
      </c>
      <c r="J653">
        <v>7.0000000000000007E-2</v>
      </c>
      <c r="K653">
        <v>2685.88</v>
      </c>
      <c r="L653">
        <v>141.96</v>
      </c>
      <c r="M653">
        <v>70.98</v>
      </c>
      <c r="N653">
        <v>30</v>
      </c>
      <c r="O653" t="s">
        <v>48</v>
      </c>
      <c r="P653" t="s">
        <v>661</v>
      </c>
      <c r="Q653" t="s">
        <v>41</v>
      </c>
      <c r="R653" t="s">
        <v>34</v>
      </c>
      <c r="S653" t="s">
        <v>132</v>
      </c>
      <c r="T653" s="1">
        <v>40082</v>
      </c>
    </row>
    <row r="654" spans="1:20" x14ac:dyDescent="0.25">
      <c r="A654">
        <v>4610</v>
      </c>
      <c r="B654">
        <v>40346</v>
      </c>
      <c r="C654" t="s">
        <v>20</v>
      </c>
      <c r="D654" t="s">
        <v>37</v>
      </c>
      <c r="E654" t="s">
        <v>38</v>
      </c>
      <c r="F654" t="s">
        <v>879</v>
      </c>
      <c r="G654">
        <v>8</v>
      </c>
      <c r="H654">
        <v>120.9</v>
      </c>
      <c r="I654">
        <v>0.49</v>
      </c>
      <c r="J654">
        <v>0.09</v>
      </c>
      <c r="K654">
        <v>52.27</v>
      </c>
      <c r="L654">
        <v>16.329999999999998</v>
      </c>
      <c r="M654">
        <v>8.33</v>
      </c>
      <c r="N654">
        <v>1.99</v>
      </c>
      <c r="O654" t="s">
        <v>24</v>
      </c>
      <c r="P654" t="s">
        <v>880</v>
      </c>
      <c r="Q654" t="s">
        <v>64</v>
      </c>
      <c r="R654" t="s">
        <v>27</v>
      </c>
      <c r="S654" t="s">
        <v>35</v>
      </c>
      <c r="T654" s="1">
        <v>40348</v>
      </c>
    </row>
    <row r="655" spans="1:20" x14ac:dyDescent="0.25">
      <c r="A655">
        <v>4610</v>
      </c>
      <c r="B655">
        <v>40346</v>
      </c>
      <c r="C655" t="s">
        <v>20</v>
      </c>
      <c r="D655" t="s">
        <v>21</v>
      </c>
      <c r="E655" t="s">
        <v>139</v>
      </c>
      <c r="F655" t="s">
        <v>881</v>
      </c>
      <c r="G655">
        <v>29</v>
      </c>
      <c r="H655">
        <v>805.38</v>
      </c>
      <c r="I655">
        <v>0.48</v>
      </c>
      <c r="J655">
        <v>0.08</v>
      </c>
      <c r="K655">
        <v>349.56</v>
      </c>
      <c r="L655">
        <v>30.13</v>
      </c>
      <c r="M655">
        <v>15.67</v>
      </c>
      <c r="N655">
        <v>1.39</v>
      </c>
      <c r="O655" t="s">
        <v>24</v>
      </c>
      <c r="P655" t="s">
        <v>880</v>
      </c>
      <c r="Q655" t="s">
        <v>64</v>
      </c>
      <c r="R655" t="s">
        <v>27</v>
      </c>
      <c r="S655" t="s">
        <v>57</v>
      </c>
      <c r="T655" s="1">
        <v>40350</v>
      </c>
    </row>
    <row r="656" spans="1:20" x14ac:dyDescent="0.25">
      <c r="A656">
        <v>4611</v>
      </c>
      <c r="B656">
        <v>40187</v>
      </c>
      <c r="C656" t="s">
        <v>36</v>
      </c>
      <c r="D656" t="s">
        <v>37</v>
      </c>
      <c r="E656" t="s">
        <v>87</v>
      </c>
      <c r="F656" t="s">
        <v>174</v>
      </c>
      <c r="G656">
        <v>32</v>
      </c>
      <c r="H656">
        <v>27796.75</v>
      </c>
      <c r="I656">
        <v>0.44</v>
      </c>
      <c r="J656">
        <v>0.03</v>
      </c>
      <c r="K656">
        <v>11737.25</v>
      </c>
      <c r="L656">
        <v>894.61</v>
      </c>
      <c r="M656">
        <v>500.98</v>
      </c>
      <c r="N656">
        <v>28.14</v>
      </c>
      <c r="O656" t="s">
        <v>48</v>
      </c>
      <c r="P656" t="s">
        <v>766</v>
      </c>
      <c r="Q656" t="s">
        <v>41</v>
      </c>
      <c r="R656" t="s">
        <v>67</v>
      </c>
      <c r="S656" t="s">
        <v>132</v>
      </c>
      <c r="T656" s="1">
        <v>40187</v>
      </c>
    </row>
    <row r="657" spans="1:20" x14ac:dyDescent="0.25">
      <c r="A657">
        <v>4612</v>
      </c>
      <c r="B657">
        <v>40440</v>
      </c>
      <c r="C657" t="s">
        <v>79</v>
      </c>
      <c r="D657" t="s">
        <v>21</v>
      </c>
      <c r="E657" t="s">
        <v>126</v>
      </c>
      <c r="F657" t="s">
        <v>249</v>
      </c>
      <c r="G657">
        <v>9</v>
      </c>
      <c r="H657">
        <v>108.22</v>
      </c>
      <c r="I657">
        <v>0.36</v>
      </c>
      <c r="J657">
        <v>0.06</v>
      </c>
      <c r="K657">
        <v>18.899999999999999</v>
      </c>
      <c r="L657">
        <v>7</v>
      </c>
      <c r="M657">
        <v>4.4800000000000004</v>
      </c>
      <c r="N657">
        <v>49</v>
      </c>
      <c r="O657" t="s">
        <v>24</v>
      </c>
      <c r="P657" t="s">
        <v>367</v>
      </c>
      <c r="Q657" t="s">
        <v>26</v>
      </c>
      <c r="R657" t="s">
        <v>34</v>
      </c>
      <c r="S657" t="s">
        <v>28</v>
      </c>
      <c r="T657" s="1">
        <v>40442</v>
      </c>
    </row>
    <row r="658" spans="1:20" x14ac:dyDescent="0.25">
      <c r="A658">
        <v>4642</v>
      </c>
      <c r="B658">
        <v>40600</v>
      </c>
      <c r="C658" t="s">
        <v>58</v>
      </c>
      <c r="D658" t="s">
        <v>37</v>
      </c>
      <c r="E658" t="s">
        <v>38</v>
      </c>
      <c r="F658" t="s">
        <v>882</v>
      </c>
      <c r="G658">
        <v>9</v>
      </c>
      <c r="H658">
        <v>113.12</v>
      </c>
      <c r="I658">
        <v>0.45</v>
      </c>
      <c r="J658">
        <v>0.08</v>
      </c>
      <c r="K658">
        <v>44.08</v>
      </c>
      <c r="L658">
        <v>13.24</v>
      </c>
      <c r="M658">
        <v>7.28</v>
      </c>
      <c r="N658">
        <v>3.52</v>
      </c>
      <c r="O658" t="s">
        <v>24</v>
      </c>
      <c r="P658" t="s">
        <v>393</v>
      </c>
      <c r="Q658" t="s">
        <v>33</v>
      </c>
      <c r="R658" t="s">
        <v>34</v>
      </c>
      <c r="S658" t="s">
        <v>35</v>
      </c>
      <c r="T658" s="1">
        <v>40601</v>
      </c>
    </row>
    <row r="659" spans="1:20" x14ac:dyDescent="0.25">
      <c r="A659">
        <v>4642</v>
      </c>
      <c r="B659">
        <v>40600</v>
      </c>
      <c r="C659" t="s">
        <v>58</v>
      </c>
      <c r="D659" t="s">
        <v>21</v>
      </c>
      <c r="E659" t="s">
        <v>22</v>
      </c>
      <c r="F659" t="s">
        <v>883</v>
      </c>
      <c r="G659">
        <v>21</v>
      </c>
      <c r="H659">
        <v>610.66</v>
      </c>
      <c r="I659">
        <v>0.51</v>
      </c>
      <c r="J659">
        <v>0</v>
      </c>
      <c r="K659">
        <v>306.66000000000003</v>
      </c>
      <c r="L659">
        <v>28.63</v>
      </c>
      <c r="M659">
        <v>14.03</v>
      </c>
      <c r="N659">
        <v>9.3699999999999992</v>
      </c>
      <c r="O659" t="s">
        <v>71</v>
      </c>
      <c r="P659" t="s">
        <v>393</v>
      </c>
      <c r="Q659" t="s">
        <v>33</v>
      </c>
      <c r="R659" t="s">
        <v>34</v>
      </c>
      <c r="S659" t="s">
        <v>57</v>
      </c>
      <c r="T659" s="1">
        <v>40600</v>
      </c>
    </row>
    <row r="660" spans="1:20" x14ac:dyDescent="0.25">
      <c r="A660">
        <v>4645</v>
      </c>
      <c r="B660">
        <v>40075</v>
      </c>
      <c r="C660" t="s">
        <v>58</v>
      </c>
      <c r="D660" t="s">
        <v>37</v>
      </c>
      <c r="E660" t="s">
        <v>38</v>
      </c>
      <c r="F660" t="s">
        <v>884</v>
      </c>
      <c r="G660">
        <v>30</v>
      </c>
      <c r="H660">
        <v>1466.32</v>
      </c>
      <c r="I660">
        <v>0.42</v>
      </c>
      <c r="J660">
        <v>0.08</v>
      </c>
      <c r="K660">
        <v>540.41999999999996</v>
      </c>
      <c r="L660">
        <v>52.98</v>
      </c>
      <c r="M660">
        <v>30.73</v>
      </c>
      <c r="N660">
        <v>4</v>
      </c>
      <c r="O660" t="s">
        <v>24</v>
      </c>
      <c r="P660" t="s">
        <v>885</v>
      </c>
      <c r="Q660" t="s">
        <v>33</v>
      </c>
      <c r="R660" t="s">
        <v>27</v>
      </c>
      <c r="S660" t="s">
        <v>57</v>
      </c>
      <c r="T660" s="1">
        <v>40075</v>
      </c>
    </row>
    <row r="661" spans="1:20" x14ac:dyDescent="0.25">
      <c r="A661">
        <v>4645</v>
      </c>
      <c r="B661">
        <v>40075</v>
      </c>
      <c r="C661" t="s">
        <v>58</v>
      </c>
      <c r="D661" t="s">
        <v>21</v>
      </c>
      <c r="E661" t="s">
        <v>126</v>
      </c>
      <c r="F661" t="s">
        <v>886</v>
      </c>
      <c r="G661">
        <v>7</v>
      </c>
      <c r="H661">
        <v>209.51</v>
      </c>
      <c r="I661">
        <v>0.53</v>
      </c>
      <c r="J661">
        <v>0.05</v>
      </c>
      <c r="K661">
        <v>104.09</v>
      </c>
      <c r="L661">
        <v>30.98</v>
      </c>
      <c r="M661">
        <v>14.56</v>
      </c>
      <c r="N661">
        <v>3.5</v>
      </c>
      <c r="O661" t="s">
        <v>24</v>
      </c>
      <c r="P661" t="s">
        <v>885</v>
      </c>
      <c r="Q661" t="s">
        <v>33</v>
      </c>
      <c r="R661" t="s">
        <v>27</v>
      </c>
      <c r="S661" t="s">
        <v>57</v>
      </c>
      <c r="T661" s="1">
        <v>40077</v>
      </c>
    </row>
    <row r="662" spans="1:20" x14ac:dyDescent="0.25">
      <c r="A662">
        <v>4645</v>
      </c>
      <c r="B662">
        <v>40075</v>
      </c>
      <c r="C662" t="s">
        <v>58</v>
      </c>
      <c r="D662" t="s">
        <v>37</v>
      </c>
      <c r="E662" t="s">
        <v>387</v>
      </c>
      <c r="F662" t="s">
        <v>887</v>
      </c>
      <c r="G662">
        <v>11</v>
      </c>
      <c r="H662">
        <v>6011.44</v>
      </c>
      <c r="I662">
        <v>0.45</v>
      </c>
      <c r="J662">
        <v>0</v>
      </c>
      <c r="K662">
        <v>2699.91</v>
      </c>
      <c r="L662">
        <v>545.44000000000005</v>
      </c>
      <c r="M662">
        <v>299.99</v>
      </c>
      <c r="N662">
        <v>11.64</v>
      </c>
      <c r="O662" t="s">
        <v>24</v>
      </c>
      <c r="P662" t="s">
        <v>885</v>
      </c>
      <c r="Q662" t="s">
        <v>33</v>
      </c>
      <c r="R662" t="s">
        <v>27</v>
      </c>
      <c r="S662" t="s">
        <v>28</v>
      </c>
      <c r="T662" s="1">
        <v>40077</v>
      </c>
    </row>
    <row r="663" spans="1:20" x14ac:dyDescent="0.25">
      <c r="A663">
        <v>4647</v>
      </c>
      <c r="B663">
        <v>39946</v>
      </c>
      <c r="C663" t="s">
        <v>79</v>
      </c>
      <c r="D663" t="s">
        <v>21</v>
      </c>
      <c r="E663" t="s">
        <v>139</v>
      </c>
      <c r="F663" t="s">
        <v>659</v>
      </c>
      <c r="G663">
        <v>7</v>
      </c>
      <c r="H663">
        <v>1960.86</v>
      </c>
      <c r="I663">
        <v>0.43</v>
      </c>
      <c r="J663">
        <v>0.03</v>
      </c>
      <c r="K663">
        <v>800.36</v>
      </c>
      <c r="L663">
        <v>285.83999999999997</v>
      </c>
      <c r="M663">
        <v>162.93</v>
      </c>
      <c r="N663">
        <v>19.989999999999998</v>
      </c>
      <c r="O663" t="s">
        <v>24</v>
      </c>
      <c r="P663" t="s">
        <v>876</v>
      </c>
      <c r="Q663" t="s">
        <v>95</v>
      </c>
      <c r="R663" t="s">
        <v>34</v>
      </c>
      <c r="S663" t="s">
        <v>57</v>
      </c>
      <c r="T663" s="1">
        <v>39947</v>
      </c>
    </row>
    <row r="664" spans="1:20" x14ac:dyDescent="0.25">
      <c r="A664">
        <v>4647</v>
      </c>
      <c r="B664">
        <v>39946</v>
      </c>
      <c r="C664" t="s">
        <v>79</v>
      </c>
      <c r="D664" t="s">
        <v>21</v>
      </c>
      <c r="E664" t="s">
        <v>139</v>
      </c>
      <c r="F664" t="s">
        <v>888</v>
      </c>
      <c r="G664">
        <v>6</v>
      </c>
      <c r="H664">
        <v>138</v>
      </c>
      <c r="I664">
        <v>0.48</v>
      </c>
      <c r="J664">
        <v>0.01</v>
      </c>
      <c r="K664">
        <v>62.8</v>
      </c>
      <c r="L664">
        <v>22.27</v>
      </c>
      <c r="M664">
        <v>11.58</v>
      </c>
      <c r="N664">
        <v>5.72</v>
      </c>
      <c r="O664" t="s">
        <v>24</v>
      </c>
      <c r="P664" t="s">
        <v>876</v>
      </c>
      <c r="Q664" t="s">
        <v>95</v>
      </c>
      <c r="R664" t="s">
        <v>34</v>
      </c>
      <c r="S664" t="s">
        <v>57</v>
      </c>
      <c r="T664" s="1">
        <v>39948</v>
      </c>
    </row>
    <row r="665" spans="1:20" x14ac:dyDescent="0.25">
      <c r="A665">
        <v>4647</v>
      </c>
      <c r="B665">
        <v>39946</v>
      </c>
      <c r="C665" t="s">
        <v>79</v>
      </c>
      <c r="D665" t="s">
        <v>37</v>
      </c>
      <c r="E665" t="s">
        <v>50</v>
      </c>
      <c r="F665" t="s">
        <v>889</v>
      </c>
      <c r="G665">
        <v>33</v>
      </c>
      <c r="H665">
        <v>3214.11</v>
      </c>
      <c r="I665">
        <v>0.43</v>
      </c>
      <c r="J665">
        <v>0.01</v>
      </c>
      <c r="K665">
        <v>1361.44</v>
      </c>
      <c r="L665">
        <v>98.23</v>
      </c>
      <c r="M665">
        <v>55.99</v>
      </c>
      <c r="N665">
        <v>5</v>
      </c>
      <c r="O665" t="s">
        <v>24</v>
      </c>
      <c r="P665" t="s">
        <v>876</v>
      </c>
      <c r="Q665" t="s">
        <v>95</v>
      </c>
      <c r="R665" t="s">
        <v>34</v>
      </c>
      <c r="S665" t="s">
        <v>35</v>
      </c>
      <c r="T665" s="1">
        <v>39947</v>
      </c>
    </row>
    <row r="666" spans="1:20" x14ac:dyDescent="0.25">
      <c r="A666">
        <v>4647</v>
      </c>
      <c r="B666">
        <v>39946</v>
      </c>
      <c r="C666" t="s">
        <v>79</v>
      </c>
      <c r="D666" t="s">
        <v>21</v>
      </c>
      <c r="E666" t="s">
        <v>30</v>
      </c>
      <c r="F666" t="s">
        <v>890</v>
      </c>
      <c r="G666">
        <v>34</v>
      </c>
      <c r="H666">
        <v>861.91</v>
      </c>
      <c r="I666">
        <v>0.48</v>
      </c>
      <c r="J666">
        <v>0.06</v>
      </c>
      <c r="K666">
        <v>381.72</v>
      </c>
      <c r="L666">
        <v>26.73</v>
      </c>
      <c r="M666">
        <v>13.9</v>
      </c>
      <c r="N666">
        <v>7.59</v>
      </c>
      <c r="O666" t="s">
        <v>24</v>
      </c>
      <c r="P666" t="s">
        <v>876</v>
      </c>
      <c r="Q666" t="s">
        <v>75</v>
      </c>
      <c r="R666" t="s">
        <v>34</v>
      </c>
      <c r="S666" t="s">
        <v>35</v>
      </c>
      <c r="T666" s="1">
        <v>39947</v>
      </c>
    </row>
    <row r="667" spans="1:20" x14ac:dyDescent="0.25">
      <c r="A667">
        <v>4672</v>
      </c>
      <c r="B667">
        <v>40853</v>
      </c>
      <c r="C667" t="s">
        <v>58</v>
      </c>
      <c r="D667" t="s">
        <v>42</v>
      </c>
      <c r="E667" t="s">
        <v>43</v>
      </c>
      <c r="F667" t="s">
        <v>891</v>
      </c>
      <c r="G667">
        <v>20</v>
      </c>
      <c r="H667">
        <v>281.48</v>
      </c>
      <c r="I667">
        <v>0.49</v>
      </c>
      <c r="J667">
        <v>0.08</v>
      </c>
      <c r="K667">
        <v>123.8</v>
      </c>
      <c r="L667">
        <v>15.1</v>
      </c>
      <c r="M667">
        <v>7.7</v>
      </c>
      <c r="N667">
        <v>3.68</v>
      </c>
      <c r="O667" t="s">
        <v>24</v>
      </c>
      <c r="P667" t="s">
        <v>784</v>
      </c>
      <c r="Q667" t="s">
        <v>33</v>
      </c>
      <c r="R667" t="s">
        <v>34</v>
      </c>
      <c r="S667" t="s">
        <v>55</v>
      </c>
      <c r="T667" s="1">
        <v>40854</v>
      </c>
    </row>
    <row r="668" spans="1:20" x14ac:dyDescent="0.25">
      <c r="A668">
        <v>4674</v>
      </c>
      <c r="B668">
        <v>39921</v>
      </c>
      <c r="C668" t="s">
        <v>58</v>
      </c>
      <c r="D668" t="s">
        <v>42</v>
      </c>
      <c r="E668" t="s">
        <v>192</v>
      </c>
      <c r="F668" t="s">
        <v>892</v>
      </c>
      <c r="G668">
        <v>23</v>
      </c>
      <c r="H668">
        <v>5033.88</v>
      </c>
      <c r="I668">
        <v>0.41</v>
      </c>
      <c r="J668">
        <v>0.02</v>
      </c>
      <c r="K668">
        <v>1991.34</v>
      </c>
      <c r="L668">
        <v>222</v>
      </c>
      <c r="M668">
        <v>130.97999999999999</v>
      </c>
      <c r="N668">
        <v>30</v>
      </c>
      <c r="O668" t="s">
        <v>48</v>
      </c>
      <c r="P668" t="s">
        <v>893</v>
      </c>
      <c r="Q668" t="s">
        <v>41</v>
      </c>
      <c r="R668" t="s">
        <v>34</v>
      </c>
      <c r="S668" t="s">
        <v>132</v>
      </c>
      <c r="T668" s="1">
        <v>39922</v>
      </c>
    </row>
    <row r="669" spans="1:20" x14ac:dyDescent="0.25">
      <c r="A669">
        <v>4675</v>
      </c>
      <c r="B669">
        <v>40506</v>
      </c>
      <c r="C669" t="s">
        <v>29</v>
      </c>
      <c r="D669" t="s">
        <v>21</v>
      </c>
      <c r="E669" t="s">
        <v>52</v>
      </c>
      <c r="F669" t="s">
        <v>894</v>
      </c>
      <c r="G669">
        <v>4</v>
      </c>
      <c r="H669">
        <v>28.15</v>
      </c>
      <c r="I669">
        <v>0.42</v>
      </c>
      <c r="J669">
        <v>0</v>
      </c>
      <c r="K669">
        <v>11.53</v>
      </c>
      <c r="L669">
        <v>6.86</v>
      </c>
      <c r="M669">
        <v>3.98</v>
      </c>
      <c r="N669">
        <v>0.7</v>
      </c>
      <c r="O669" t="s">
        <v>24</v>
      </c>
      <c r="P669" t="s">
        <v>419</v>
      </c>
      <c r="Q669" t="s">
        <v>41</v>
      </c>
      <c r="R669" t="s">
        <v>67</v>
      </c>
      <c r="S669" t="s">
        <v>55</v>
      </c>
      <c r="T669" s="1">
        <v>40508</v>
      </c>
    </row>
    <row r="670" spans="1:20" x14ac:dyDescent="0.25">
      <c r="A670">
        <v>4676</v>
      </c>
      <c r="B670">
        <v>40786</v>
      </c>
      <c r="C670" t="s">
        <v>36</v>
      </c>
      <c r="D670" t="s">
        <v>37</v>
      </c>
      <c r="E670" t="s">
        <v>50</v>
      </c>
      <c r="F670" t="s">
        <v>776</v>
      </c>
      <c r="G670">
        <v>11</v>
      </c>
      <c r="H670">
        <v>2779.47</v>
      </c>
      <c r="I670">
        <v>0.52</v>
      </c>
      <c r="J670">
        <v>0.04</v>
      </c>
      <c r="K670">
        <v>1385.89</v>
      </c>
      <c r="L670">
        <v>262.48</v>
      </c>
      <c r="M670">
        <v>125.99</v>
      </c>
      <c r="N670">
        <v>7.69</v>
      </c>
      <c r="O670" t="s">
        <v>24</v>
      </c>
      <c r="P670" t="s">
        <v>436</v>
      </c>
      <c r="Q670" t="s">
        <v>26</v>
      </c>
      <c r="R670" t="s">
        <v>61</v>
      </c>
      <c r="S670" t="s">
        <v>57</v>
      </c>
      <c r="T670" s="1">
        <v>40787</v>
      </c>
    </row>
    <row r="671" spans="1:20" x14ac:dyDescent="0.25">
      <c r="A671">
        <v>4676</v>
      </c>
      <c r="B671">
        <v>40786</v>
      </c>
      <c r="C671" t="s">
        <v>36</v>
      </c>
      <c r="D671" t="s">
        <v>21</v>
      </c>
      <c r="E671" t="s">
        <v>80</v>
      </c>
      <c r="F671" t="s">
        <v>895</v>
      </c>
      <c r="G671">
        <v>50</v>
      </c>
      <c r="H671">
        <v>364.25</v>
      </c>
      <c r="I671">
        <v>0.5</v>
      </c>
      <c r="J671">
        <v>0.03</v>
      </c>
      <c r="K671">
        <v>176.25</v>
      </c>
      <c r="L671">
        <v>7.5</v>
      </c>
      <c r="M671">
        <v>3.75</v>
      </c>
      <c r="N671">
        <v>0.5</v>
      </c>
      <c r="O671" t="s">
        <v>24</v>
      </c>
      <c r="P671" t="s">
        <v>436</v>
      </c>
      <c r="Q671" t="s">
        <v>26</v>
      </c>
      <c r="R671" t="s">
        <v>61</v>
      </c>
      <c r="S671" t="s">
        <v>57</v>
      </c>
      <c r="T671" s="1">
        <v>40788</v>
      </c>
    </row>
    <row r="672" spans="1:20" x14ac:dyDescent="0.25">
      <c r="A672">
        <v>4676</v>
      </c>
      <c r="B672">
        <v>40786</v>
      </c>
      <c r="C672" t="s">
        <v>36</v>
      </c>
      <c r="D672" t="s">
        <v>21</v>
      </c>
      <c r="E672" t="s">
        <v>84</v>
      </c>
      <c r="F672" t="s">
        <v>747</v>
      </c>
      <c r="G672">
        <v>3</v>
      </c>
      <c r="H672">
        <v>59.18</v>
      </c>
      <c r="I672">
        <v>0.35</v>
      </c>
      <c r="J672">
        <v>7.0000000000000007E-2</v>
      </c>
      <c r="K672">
        <v>15.87</v>
      </c>
      <c r="L672">
        <v>18.89</v>
      </c>
      <c r="M672">
        <v>12.28</v>
      </c>
      <c r="N672">
        <v>6.47</v>
      </c>
      <c r="O672" t="s">
        <v>71</v>
      </c>
      <c r="P672" t="s">
        <v>436</v>
      </c>
      <c r="Q672" t="s">
        <v>26</v>
      </c>
      <c r="R672" t="s">
        <v>61</v>
      </c>
      <c r="S672" t="s">
        <v>57</v>
      </c>
      <c r="T672" s="1">
        <v>40788</v>
      </c>
    </row>
    <row r="673" spans="1:20" x14ac:dyDescent="0.25">
      <c r="A673">
        <v>4676</v>
      </c>
      <c r="B673">
        <v>40786</v>
      </c>
      <c r="C673" t="s">
        <v>36</v>
      </c>
      <c r="D673" t="s">
        <v>37</v>
      </c>
      <c r="E673" t="s">
        <v>50</v>
      </c>
      <c r="F673" t="s">
        <v>368</v>
      </c>
      <c r="G673">
        <v>30</v>
      </c>
      <c r="H673">
        <v>7996.75</v>
      </c>
      <c r="I673">
        <v>0.42</v>
      </c>
      <c r="J673">
        <v>0.01</v>
      </c>
      <c r="K673">
        <v>3308.06</v>
      </c>
      <c r="L673">
        <v>268.95</v>
      </c>
      <c r="M673">
        <v>155.99</v>
      </c>
      <c r="N673">
        <v>8.99</v>
      </c>
      <c r="O673" t="s">
        <v>24</v>
      </c>
      <c r="P673" t="s">
        <v>436</v>
      </c>
      <c r="Q673" t="s">
        <v>26</v>
      </c>
      <c r="R673" t="s">
        <v>61</v>
      </c>
      <c r="S673" t="s">
        <v>57</v>
      </c>
      <c r="T673" s="1">
        <v>40787</v>
      </c>
    </row>
    <row r="674" spans="1:20" x14ac:dyDescent="0.25">
      <c r="A674">
        <v>4705</v>
      </c>
      <c r="B674">
        <v>40989</v>
      </c>
      <c r="C674" t="s">
        <v>29</v>
      </c>
      <c r="D674" t="s">
        <v>21</v>
      </c>
      <c r="E674" t="s">
        <v>22</v>
      </c>
      <c r="F674" t="s">
        <v>896</v>
      </c>
      <c r="G674">
        <v>16</v>
      </c>
      <c r="H674">
        <v>193.9</v>
      </c>
      <c r="I674">
        <v>0.38</v>
      </c>
      <c r="J674">
        <v>0.09</v>
      </c>
      <c r="K674">
        <v>59.72</v>
      </c>
      <c r="L674">
        <v>12.87</v>
      </c>
      <c r="M674">
        <v>7.98</v>
      </c>
      <c r="N674">
        <v>6.5</v>
      </c>
      <c r="O674" t="s">
        <v>24</v>
      </c>
      <c r="P674" t="s">
        <v>897</v>
      </c>
      <c r="Q674" t="s">
        <v>33</v>
      </c>
      <c r="R674" t="s">
        <v>34</v>
      </c>
      <c r="S674" t="s">
        <v>45</v>
      </c>
      <c r="T674" s="1">
        <v>40991</v>
      </c>
    </row>
    <row r="675" spans="1:20" x14ac:dyDescent="0.25">
      <c r="A675">
        <v>4706</v>
      </c>
      <c r="B675">
        <v>41271</v>
      </c>
      <c r="C675" t="s">
        <v>29</v>
      </c>
      <c r="D675" t="s">
        <v>21</v>
      </c>
      <c r="E675" t="s">
        <v>120</v>
      </c>
      <c r="F675" t="s">
        <v>737</v>
      </c>
      <c r="G675">
        <v>30</v>
      </c>
      <c r="H675">
        <v>4228.57</v>
      </c>
      <c r="I675">
        <v>0.53</v>
      </c>
      <c r="J675">
        <v>0.02</v>
      </c>
      <c r="K675">
        <v>2190.1799999999998</v>
      </c>
      <c r="L675">
        <v>143.15</v>
      </c>
      <c r="M675">
        <v>67.28</v>
      </c>
      <c r="N675">
        <v>19.989999999999998</v>
      </c>
      <c r="O675" t="s">
        <v>24</v>
      </c>
      <c r="P675" t="s">
        <v>688</v>
      </c>
      <c r="Q675" t="s">
        <v>83</v>
      </c>
      <c r="R675" t="s">
        <v>27</v>
      </c>
      <c r="S675" t="s">
        <v>57</v>
      </c>
      <c r="T675" s="1">
        <v>41273</v>
      </c>
    </row>
    <row r="676" spans="1:20" x14ac:dyDescent="0.25">
      <c r="A676">
        <v>4708</v>
      </c>
      <c r="B676">
        <v>40086</v>
      </c>
      <c r="C676" t="s">
        <v>58</v>
      </c>
      <c r="D676" t="s">
        <v>21</v>
      </c>
      <c r="E676" t="s">
        <v>84</v>
      </c>
      <c r="F676" t="s">
        <v>898</v>
      </c>
      <c r="G676">
        <v>29</v>
      </c>
      <c r="H676">
        <v>339.96</v>
      </c>
      <c r="I676">
        <v>0.48</v>
      </c>
      <c r="J676">
        <v>0.08</v>
      </c>
      <c r="K676">
        <v>144.55000000000001</v>
      </c>
      <c r="L676">
        <v>12.46</v>
      </c>
      <c r="M676">
        <v>6.48</v>
      </c>
      <c r="N676">
        <v>7.49</v>
      </c>
      <c r="O676" t="s">
        <v>24</v>
      </c>
      <c r="P676" t="s">
        <v>155</v>
      </c>
      <c r="Q676" t="s">
        <v>75</v>
      </c>
      <c r="R676" t="s">
        <v>34</v>
      </c>
      <c r="S676" t="s">
        <v>57</v>
      </c>
      <c r="T676" s="1">
        <v>40088</v>
      </c>
    </row>
    <row r="677" spans="1:20" x14ac:dyDescent="0.25">
      <c r="A677">
        <v>4737</v>
      </c>
      <c r="B677">
        <v>40247</v>
      </c>
      <c r="C677" t="s">
        <v>29</v>
      </c>
      <c r="D677" t="s">
        <v>21</v>
      </c>
      <c r="E677" t="s">
        <v>84</v>
      </c>
      <c r="F677" t="s">
        <v>899</v>
      </c>
      <c r="G677">
        <v>49</v>
      </c>
      <c r="H677">
        <v>616.05999999999995</v>
      </c>
      <c r="I677">
        <v>0.53</v>
      </c>
      <c r="J677">
        <v>0</v>
      </c>
      <c r="K677">
        <v>324.89999999999998</v>
      </c>
      <c r="L677">
        <v>12.51</v>
      </c>
      <c r="M677">
        <v>5.88</v>
      </c>
      <c r="N677">
        <v>3.04</v>
      </c>
      <c r="O677" t="s">
        <v>24</v>
      </c>
      <c r="P677" t="s">
        <v>89</v>
      </c>
      <c r="Q677" t="s">
        <v>41</v>
      </c>
      <c r="R677" t="s">
        <v>34</v>
      </c>
      <c r="S677" t="s">
        <v>55</v>
      </c>
      <c r="T677" s="1">
        <v>40248</v>
      </c>
    </row>
    <row r="678" spans="1:20" x14ac:dyDescent="0.25">
      <c r="A678">
        <v>4738</v>
      </c>
      <c r="B678">
        <v>41006</v>
      </c>
      <c r="C678" t="s">
        <v>36</v>
      </c>
      <c r="D678" t="s">
        <v>21</v>
      </c>
      <c r="E678" t="s">
        <v>72</v>
      </c>
      <c r="F678" t="s">
        <v>381</v>
      </c>
      <c r="G678">
        <v>2</v>
      </c>
      <c r="H678">
        <v>18.12</v>
      </c>
      <c r="I678">
        <v>0.47</v>
      </c>
      <c r="J678">
        <v>0.02</v>
      </c>
      <c r="K678">
        <v>8</v>
      </c>
      <c r="L678">
        <v>8.89</v>
      </c>
      <c r="M678">
        <v>4.71</v>
      </c>
      <c r="N678">
        <v>0.7</v>
      </c>
      <c r="O678" t="s">
        <v>24</v>
      </c>
      <c r="P678" t="s">
        <v>274</v>
      </c>
      <c r="Q678" t="s">
        <v>83</v>
      </c>
      <c r="R678" t="s">
        <v>61</v>
      </c>
      <c r="S678" t="s">
        <v>55</v>
      </c>
      <c r="T678" s="1">
        <v>41007</v>
      </c>
    </row>
    <row r="679" spans="1:20" x14ac:dyDescent="0.25">
      <c r="A679">
        <v>4739</v>
      </c>
      <c r="B679">
        <v>40229</v>
      </c>
      <c r="C679" t="s">
        <v>20</v>
      </c>
      <c r="D679" t="s">
        <v>21</v>
      </c>
      <c r="E679" t="s">
        <v>52</v>
      </c>
      <c r="F679" t="s">
        <v>900</v>
      </c>
      <c r="G679">
        <v>16</v>
      </c>
      <c r="H679">
        <v>82.81</v>
      </c>
      <c r="I679">
        <v>0.45</v>
      </c>
      <c r="J679">
        <v>0.04</v>
      </c>
      <c r="K679">
        <v>35.07</v>
      </c>
      <c r="L679">
        <v>5.35</v>
      </c>
      <c r="M679">
        <v>2.94</v>
      </c>
      <c r="N679">
        <v>0.7</v>
      </c>
      <c r="O679" t="s">
        <v>24</v>
      </c>
      <c r="P679" t="s">
        <v>773</v>
      </c>
      <c r="Q679" t="s">
        <v>95</v>
      </c>
      <c r="R679" t="s">
        <v>34</v>
      </c>
      <c r="S679" t="s">
        <v>55</v>
      </c>
      <c r="T679" s="1">
        <v>40233</v>
      </c>
    </row>
    <row r="680" spans="1:20" x14ac:dyDescent="0.25">
      <c r="A680">
        <v>4741</v>
      </c>
      <c r="B680">
        <v>41096</v>
      </c>
      <c r="C680" t="s">
        <v>29</v>
      </c>
      <c r="D680" t="s">
        <v>42</v>
      </c>
      <c r="E680" t="s">
        <v>43</v>
      </c>
      <c r="F680" t="s">
        <v>901</v>
      </c>
      <c r="G680">
        <v>40</v>
      </c>
      <c r="H680">
        <v>498.54</v>
      </c>
      <c r="I680">
        <v>0.35</v>
      </c>
      <c r="J680">
        <v>0.09</v>
      </c>
      <c r="K680">
        <v>140</v>
      </c>
      <c r="L680">
        <v>13.46</v>
      </c>
      <c r="M680">
        <v>8.75</v>
      </c>
      <c r="N680">
        <v>8.5399999999999991</v>
      </c>
      <c r="O680" t="s">
        <v>24</v>
      </c>
      <c r="P680" t="s">
        <v>284</v>
      </c>
      <c r="Q680" t="s">
        <v>33</v>
      </c>
      <c r="R680" t="s">
        <v>67</v>
      </c>
      <c r="S680" t="s">
        <v>35</v>
      </c>
      <c r="T680" s="1">
        <v>41097</v>
      </c>
    </row>
    <row r="681" spans="1:20" x14ac:dyDescent="0.25">
      <c r="A681">
        <v>4743</v>
      </c>
      <c r="B681">
        <v>40267</v>
      </c>
      <c r="C681" t="s">
        <v>20</v>
      </c>
      <c r="D681" t="s">
        <v>21</v>
      </c>
      <c r="E681" t="s">
        <v>120</v>
      </c>
      <c r="F681" t="s">
        <v>786</v>
      </c>
      <c r="G681">
        <v>29</v>
      </c>
      <c r="H681">
        <v>686.05</v>
      </c>
      <c r="I681">
        <v>0.5</v>
      </c>
      <c r="J681">
        <v>0.09</v>
      </c>
      <c r="K681">
        <v>308.43</v>
      </c>
      <c r="L681">
        <v>25.94</v>
      </c>
      <c r="M681">
        <v>12.97</v>
      </c>
      <c r="N681">
        <v>1.49</v>
      </c>
      <c r="O681" t="s">
        <v>24</v>
      </c>
      <c r="P681" t="s">
        <v>713</v>
      </c>
      <c r="Q681" t="s">
        <v>64</v>
      </c>
      <c r="R681" t="s">
        <v>61</v>
      </c>
      <c r="S681" t="s">
        <v>57</v>
      </c>
      <c r="T681" s="1">
        <v>40271</v>
      </c>
    </row>
    <row r="682" spans="1:20" x14ac:dyDescent="0.25">
      <c r="A682">
        <v>4743</v>
      </c>
      <c r="B682">
        <v>40267</v>
      </c>
      <c r="C682" t="s">
        <v>20</v>
      </c>
      <c r="D682" t="s">
        <v>21</v>
      </c>
      <c r="E682" t="s">
        <v>22</v>
      </c>
      <c r="F682" t="s">
        <v>720</v>
      </c>
      <c r="G682">
        <v>32</v>
      </c>
      <c r="H682">
        <v>1061.99</v>
      </c>
      <c r="I682">
        <v>0.37</v>
      </c>
      <c r="J682">
        <v>0.01</v>
      </c>
      <c r="K682">
        <v>381.99</v>
      </c>
      <c r="L682">
        <v>33.159999999999997</v>
      </c>
      <c r="M682">
        <v>20.89</v>
      </c>
      <c r="N682">
        <v>11.52</v>
      </c>
      <c r="O682" t="s">
        <v>24</v>
      </c>
      <c r="P682" t="s">
        <v>713</v>
      </c>
      <c r="Q682" t="s">
        <v>64</v>
      </c>
      <c r="R682" t="s">
        <v>61</v>
      </c>
      <c r="S682" t="s">
        <v>57</v>
      </c>
      <c r="T682" s="1">
        <v>40274</v>
      </c>
    </row>
    <row r="683" spans="1:20" x14ac:dyDescent="0.25">
      <c r="A683">
        <v>4769</v>
      </c>
      <c r="B683">
        <v>40646</v>
      </c>
      <c r="C683" t="s">
        <v>29</v>
      </c>
      <c r="D683" t="s">
        <v>21</v>
      </c>
      <c r="E683" t="s">
        <v>80</v>
      </c>
      <c r="F683" t="s">
        <v>834</v>
      </c>
      <c r="G683">
        <v>41</v>
      </c>
      <c r="H683">
        <v>180.34</v>
      </c>
      <c r="I683">
        <v>0.35</v>
      </c>
      <c r="J683">
        <v>0.01</v>
      </c>
      <c r="K683">
        <v>61.76</v>
      </c>
      <c r="L683">
        <v>4.43</v>
      </c>
      <c r="M683">
        <v>2.88</v>
      </c>
      <c r="N683">
        <v>0.5</v>
      </c>
      <c r="O683" t="s">
        <v>24</v>
      </c>
      <c r="P683" t="s">
        <v>902</v>
      </c>
      <c r="Q683" t="s">
        <v>75</v>
      </c>
      <c r="R683" t="s">
        <v>61</v>
      </c>
      <c r="S683" t="s">
        <v>57</v>
      </c>
      <c r="T683" s="1">
        <v>40647</v>
      </c>
    </row>
    <row r="684" spans="1:20" x14ac:dyDescent="0.25">
      <c r="A684">
        <v>4771</v>
      </c>
      <c r="B684">
        <v>41256</v>
      </c>
      <c r="C684" t="s">
        <v>58</v>
      </c>
      <c r="D684" t="s">
        <v>42</v>
      </c>
      <c r="E684" t="s">
        <v>46</v>
      </c>
      <c r="F684" t="s">
        <v>467</v>
      </c>
      <c r="G684">
        <v>4</v>
      </c>
      <c r="H684">
        <v>245.44</v>
      </c>
      <c r="I684">
        <v>0.39</v>
      </c>
      <c r="J684">
        <v>0.04</v>
      </c>
      <c r="K684">
        <v>72.89</v>
      </c>
      <c r="L684">
        <v>52.07</v>
      </c>
      <c r="M684">
        <v>31.76</v>
      </c>
      <c r="N684">
        <v>45.51</v>
      </c>
      <c r="O684" t="s">
        <v>48</v>
      </c>
      <c r="P684" t="s">
        <v>665</v>
      </c>
      <c r="Q684" t="s">
        <v>83</v>
      </c>
      <c r="R684" t="s">
        <v>67</v>
      </c>
      <c r="S684" t="s">
        <v>49</v>
      </c>
      <c r="T684" s="1">
        <v>41258</v>
      </c>
    </row>
    <row r="685" spans="1:20" x14ac:dyDescent="0.25">
      <c r="A685">
        <v>4772</v>
      </c>
      <c r="B685">
        <v>40069</v>
      </c>
      <c r="C685" t="s">
        <v>58</v>
      </c>
      <c r="D685" t="s">
        <v>37</v>
      </c>
      <c r="E685" t="s">
        <v>50</v>
      </c>
      <c r="F685" t="s">
        <v>100</v>
      </c>
      <c r="G685">
        <v>28</v>
      </c>
      <c r="H685">
        <v>3783.06</v>
      </c>
      <c r="I685">
        <v>0.53</v>
      </c>
      <c r="J685">
        <v>0.04</v>
      </c>
      <c r="K685">
        <v>1926.35</v>
      </c>
      <c r="L685">
        <v>140.4</v>
      </c>
      <c r="M685">
        <v>65.989999999999995</v>
      </c>
      <c r="N685">
        <v>8.99</v>
      </c>
      <c r="O685" t="s">
        <v>24</v>
      </c>
      <c r="P685" t="s">
        <v>703</v>
      </c>
      <c r="Q685" t="s">
        <v>41</v>
      </c>
      <c r="R685" t="s">
        <v>34</v>
      </c>
      <c r="S685" t="s">
        <v>57</v>
      </c>
      <c r="T685" s="1">
        <v>40070</v>
      </c>
    </row>
    <row r="686" spans="1:20" x14ac:dyDescent="0.25">
      <c r="A686">
        <v>4773</v>
      </c>
      <c r="B686">
        <v>40899</v>
      </c>
      <c r="C686" t="s">
        <v>58</v>
      </c>
      <c r="D686" t="s">
        <v>21</v>
      </c>
      <c r="E686" t="s">
        <v>139</v>
      </c>
      <c r="F686" t="s">
        <v>888</v>
      </c>
      <c r="G686">
        <v>26</v>
      </c>
      <c r="H686">
        <v>583.29999999999995</v>
      </c>
      <c r="I686">
        <v>0.51</v>
      </c>
      <c r="J686">
        <v>0.06</v>
      </c>
      <c r="K686">
        <v>276.5</v>
      </c>
      <c r="L686">
        <v>23.63</v>
      </c>
      <c r="M686">
        <v>11.58</v>
      </c>
      <c r="N686">
        <v>5.72</v>
      </c>
      <c r="O686" t="s">
        <v>24</v>
      </c>
      <c r="P686" t="s">
        <v>130</v>
      </c>
      <c r="Q686" t="s">
        <v>95</v>
      </c>
      <c r="R686" t="s">
        <v>61</v>
      </c>
      <c r="S686" t="s">
        <v>57</v>
      </c>
      <c r="T686" s="1">
        <v>40900</v>
      </c>
    </row>
    <row r="687" spans="1:20" x14ac:dyDescent="0.25">
      <c r="A687">
        <v>4773</v>
      </c>
      <c r="B687">
        <v>40899</v>
      </c>
      <c r="C687" t="s">
        <v>58</v>
      </c>
      <c r="D687" t="s">
        <v>42</v>
      </c>
      <c r="E687" t="s">
        <v>46</v>
      </c>
      <c r="F687" t="s">
        <v>514</v>
      </c>
      <c r="G687">
        <v>48</v>
      </c>
      <c r="H687">
        <v>13149.71</v>
      </c>
      <c r="I687">
        <v>0.39</v>
      </c>
      <c r="J687">
        <v>7.0000000000000007E-2</v>
      </c>
      <c r="K687">
        <v>4514.58</v>
      </c>
      <c r="L687">
        <v>293.92</v>
      </c>
      <c r="M687">
        <v>179.29</v>
      </c>
      <c r="N687">
        <v>29.21</v>
      </c>
      <c r="O687" t="s">
        <v>48</v>
      </c>
      <c r="P687" t="s">
        <v>130</v>
      </c>
      <c r="Q687" t="s">
        <v>64</v>
      </c>
      <c r="R687" t="s">
        <v>61</v>
      </c>
      <c r="S687" t="s">
        <v>49</v>
      </c>
      <c r="T687" s="1">
        <v>40901</v>
      </c>
    </row>
    <row r="688" spans="1:20" x14ac:dyDescent="0.25">
      <c r="A688">
        <v>4774</v>
      </c>
      <c r="B688">
        <v>40287</v>
      </c>
      <c r="C688" t="s">
        <v>79</v>
      </c>
      <c r="D688" t="s">
        <v>37</v>
      </c>
      <c r="E688" t="s">
        <v>38</v>
      </c>
      <c r="F688" t="s">
        <v>903</v>
      </c>
      <c r="G688">
        <v>4</v>
      </c>
      <c r="H688">
        <v>218.42</v>
      </c>
      <c r="I688">
        <v>0.43</v>
      </c>
      <c r="J688">
        <v>0.08</v>
      </c>
      <c r="K688">
        <v>81</v>
      </c>
      <c r="L688">
        <v>57.86</v>
      </c>
      <c r="M688">
        <v>32.979999999999997</v>
      </c>
      <c r="N688">
        <v>5.5</v>
      </c>
      <c r="O688" t="s">
        <v>24</v>
      </c>
      <c r="P688" t="s">
        <v>904</v>
      </c>
      <c r="Q688" t="s">
        <v>41</v>
      </c>
      <c r="R688" t="s">
        <v>34</v>
      </c>
      <c r="S688" t="s">
        <v>57</v>
      </c>
      <c r="T688" s="1">
        <v>40288</v>
      </c>
    </row>
    <row r="689" spans="1:20" x14ac:dyDescent="0.25">
      <c r="A689">
        <v>4800</v>
      </c>
      <c r="B689">
        <v>40913</v>
      </c>
      <c r="C689" t="s">
        <v>20</v>
      </c>
      <c r="D689" t="s">
        <v>21</v>
      </c>
      <c r="E689" t="s">
        <v>120</v>
      </c>
      <c r="F689" t="s">
        <v>905</v>
      </c>
      <c r="G689">
        <v>4</v>
      </c>
      <c r="H689">
        <v>75.36</v>
      </c>
      <c r="I689">
        <v>0.54</v>
      </c>
      <c r="J689">
        <v>0.05</v>
      </c>
      <c r="K689">
        <v>34.26</v>
      </c>
      <c r="L689">
        <v>17.48</v>
      </c>
      <c r="M689">
        <v>8.0399999999999991</v>
      </c>
      <c r="N689">
        <v>8.94</v>
      </c>
      <c r="O689" t="s">
        <v>24</v>
      </c>
      <c r="P689" t="s">
        <v>906</v>
      </c>
      <c r="Q689" t="s">
        <v>75</v>
      </c>
      <c r="R689" t="s">
        <v>34</v>
      </c>
      <c r="S689" t="s">
        <v>57</v>
      </c>
      <c r="T689" s="1">
        <v>40920</v>
      </c>
    </row>
    <row r="690" spans="1:20" x14ac:dyDescent="0.25">
      <c r="A690">
        <v>4800</v>
      </c>
      <c r="B690">
        <v>40913</v>
      </c>
      <c r="C690" t="s">
        <v>20</v>
      </c>
      <c r="D690" t="s">
        <v>21</v>
      </c>
      <c r="E690" t="s">
        <v>80</v>
      </c>
      <c r="F690" t="s">
        <v>333</v>
      </c>
      <c r="G690">
        <v>17</v>
      </c>
      <c r="H690">
        <v>169.14</v>
      </c>
      <c r="I690">
        <v>0.51</v>
      </c>
      <c r="J690">
        <v>0.01</v>
      </c>
      <c r="K690">
        <v>85.17</v>
      </c>
      <c r="L690">
        <v>10.02</v>
      </c>
      <c r="M690">
        <v>4.91</v>
      </c>
      <c r="N690">
        <v>0.5</v>
      </c>
      <c r="O690" t="s">
        <v>24</v>
      </c>
      <c r="P690" t="s">
        <v>906</v>
      </c>
      <c r="Q690" t="s">
        <v>75</v>
      </c>
      <c r="R690" t="s">
        <v>34</v>
      </c>
      <c r="S690" t="s">
        <v>57</v>
      </c>
      <c r="T690" s="1">
        <v>40920</v>
      </c>
    </row>
    <row r="691" spans="1:20" x14ac:dyDescent="0.25">
      <c r="A691">
        <v>4800</v>
      </c>
      <c r="B691">
        <v>40913</v>
      </c>
      <c r="C691" t="s">
        <v>20</v>
      </c>
      <c r="D691" t="s">
        <v>21</v>
      </c>
      <c r="E691" t="s">
        <v>52</v>
      </c>
      <c r="F691" t="s">
        <v>907</v>
      </c>
      <c r="G691">
        <v>7</v>
      </c>
      <c r="H691">
        <v>141.6</v>
      </c>
      <c r="I691">
        <v>0.46</v>
      </c>
      <c r="J691">
        <v>7.0000000000000007E-2</v>
      </c>
      <c r="K691">
        <v>58.39</v>
      </c>
      <c r="L691">
        <v>21.39</v>
      </c>
      <c r="M691">
        <v>11.55</v>
      </c>
      <c r="N691">
        <v>2.36</v>
      </c>
      <c r="O691" t="s">
        <v>24</v>
      </c>
      <c r="P691" t="s">
        <v>906</v>
      </c>
      <c r="Q691" t="s">
        <v>75</v>
      </c>
      <c r="R691" t="s">
        <v>34</v>
      </c>
      <c r="S691" t="s">
        <v>55</v>
      </c>
      <c r="T691" s="1">
        <v>40918</v>
      </c>
    </row>
    <row r="692" spans="1:20" x14ac:dyDescent="0.25">
      <c r="A692">
        <v>4804</v>
      </c>
      <c r="B692">
        <v>40935</v>
      </c>
      <c r="C692" t="s">
        <v>36</v>
      </c>
      <c r="D692" t="s">
        <v>37</v>
      </c>
      <c r="E692" t="s">
        <v>38</v>
      </c>
      <c r="F692" t="s">
        <v>908</v>
      </c>
      <c r="G692">
        <v>13</v>
      </c>
      <c r="H692">
        <v>681.59</v>
      </c>
      <c r="I692">
        <v>0.35</v>
      </c>
      <c r="J692">
        <v>0</v>
      </c>
      <c r="K692">
        <v>237.86</v>
      </c>
      <c r="L692">
        <v>52.28</v>
      </c>
      <c r="M692">
        <v>33.979999999999997</v>
      </c>
      <c r="N692">
        <v>1.99</v>
      </c>
      <c r="O692" t="s">
        <v>24</v>
      </c>
      <c r="P692" t="s">
        <v>468</v>
      </c>
      <c r="Q692" t="s">
        <v>83</v>
      </c>
      <c r="R692" t="s">
        <v>34</v>
      </c>
      <c r="S692" t="s">
        <v>35</v>
      </c>
      <c r="T692" s="1">
        <v>40936</v>
      </c>
    </row>
    <row r="693" spans="1:20" x14ac:dyDescent="0.25">
      <c r="A693">
        <v>4805</v>
      </c>
      <c r="B693">
        <v>41023</v>
      </c>
      <c r="C693" t="s">
        <v>29</v>
      </c>
      <c r="D693" t="s">
        <v>21</v>
      </c>
      <c r="E693" t="s">
        <v>84</v>
      </c>
      <c r="F693" t="s">
        <v>909</v>
      </c>
      <c r="G693">
        <v>7</v>
      </c>
      <c r="H693">
        <v>99.98</v>
      </c>
      <c r="I693">
        <v>0.52</v>
      </c>
      <c r="J693">
        <v>0.02</v>
      </c>
      <c r="K693">
        <v>47.25</v>
      </c>
      <c r="L693">
        <v>13.5</v>
      </c>
      <c r="M693">
        <v>6.48</v>
      </c>
      <c r="N693">
        <v>7.37</v>
      </c>
      <c r="O693" t="s">
        <v>24</v>
      </c>
      <c r="P693" t="s">
        <v>178</v>
      </c>
      <c r="Q693" t="s">
        <v>33</v>
      </c>
      <c r="R693" t="s">
        <v>27</v>
      </c>
      <c r="S693" t="s">
        <v>57</v>
      </c>
      <c r="T693" s="1">
        <v>41026</v>
      </c>
    </row>
    <row r="694" spans="1:20" x14ac:dyDescent="0.25">
      <c r="A694">
        <v>4835</v>
      </c>
      <c r="B694">
        <v>40110</v>
      </c>
      <c r="C694" t="s">
        <v>58</v>
      </c>
      <c r="D694" t="s">
        <v>21</v>
      </c>
      <c r="E694" t="s">
        <v>30</v>
      </c>
      <c r="F694" t="s">
        <v>910</v>
      </c>
      <c r="G694">
        <v>3</v>
      </c>
      <c r="H694">
        <v>17.36</v>
      </c>
      <c r="I694">
        <v>0.53</v>
      </c>
      <c r="J694">
        <v>0.04</v>
      </c>
      <c r="K694">
        <v>7.88</v>
      </c>
      <c r="L694">
        <v>5.36</v>
      </c>
      <c r="M694">
        <v>2.52</v>
      </c>
      <c r="N694">
        <v>1.92</v>
      </c>
      <c r="O694" t="s">
        <v>24</v>
      </c>
      <c r="P694" t="s">
        <v>267</v>
      </c>
      <c r="Q694" t="s">
        <v>33</v>
      </c>
      <c r="R694" t="s">
        <v>61</v>
      </c>
      <c r="S694" t="s">
        <v>55</v>
      </c>
      <c r="T694" s="1">
        <v>40110</v>
      </c>
    </row>
    <row r="695" spans="1:20" x14ac:dyDescent="0.25">
      <c r="A695">
        <v>4839</v>
      </c>
      <c r="B695">
        <v>39942</v>
      </c>
      <c r="C695" t="s">
        <v>58</v>
      </c>
      <c r="D695" t="s">
        <v>21</v>
      </c>
      <c r="E695" t="s">
        <v>84</v>
      </c>
      <c r="F695" t="s">
        <v>794</v>
      </c>
      <c r="G695">
        <v>24</v>
      </c>
      <c r="H695">
        <v>323.08</v>
      </c>
      <c r="I695">
        <v>0.53</v>
      </c>
      <c r="J695">
        <v>0.05</v>
      </c>
      <c r="K695">
        <v>158.83000000000001</v>
      </c>
      <c r="L695">
        <v>13.79</v>
      </c>
      <c r="M695">
        <v>6.48</v>
      </c>
      <c r="N695">
        <v>8.73</v>
      </c>
      <c r="O695" t="s">
        <v>24</v>
      </c>
      <c r="P695" t="s">
        <v>560</v>
      </c>
      <c r="Q695" t="s">
        <v>64</v>
      </c>
      <c r="R695" t="s">
        <v>67</v>
      </c>
      <c r="S695" t="s">
        <v>57</v>
      </c>
      <c r="T695" s="1">
        <v>39942</v>
      </c>
    </row>
    <row r="696" spans="1:20" x14ac:dyDescent="0.25">
      <c r="A696">
        <v>4864</v>
      </c>
      <c r="B696">
        <v>41223</v>
      </c>
      <c r="C696" t="s">
        <v>20</v>
      </c>
      <c r="D696" t="s">
        <v>21</v>
      </c>
      <c r="E696" t="s">
        <v>120</v>
      </c>
      <c r="F696" t="s">
        <v>428</v>
      </c>
      <c r="G696">
        <v>16</v>
      </c>
      <c r="H696">
        <v>7486.84</v>
      </c>
      <c r="I696">
        <v>0.35</v>
      </c>
      <c r="J696">
        <v>0.04</v>
      </c>
      <c r="K696">
        <v>2411.17</v>
      </c>
      <c r="L696">
        <v>486.12</v>
      </c>
      <c r="M696">
        <v>315.98</v>
      </c>
      <c r="N696">
        <v>19.989999999999998</v>
      </c>
      <c r="O696" t="s">
        <v>24</v>
      </c>
      <c r="P696" t="s">
        <v>911</v>
      </c>
      <c r="Q696" t="s">
        <v>33</v>
      </c>
      <c r="R696" t="s">
        <v>34</v>
      </c>
      <c r="S696" t="s">
        <v>57</v>
      </c>
      <c r="T696" s="1">
        <v>41227</v>
      </c>
    </row>
    <row r="697" spans="1:20" x14ac:dyDescent="0.25">
      <c r="A697">
        <v>4870</v>
      </c>
      <c r="B697">
        <v>40030</v>
      </c>
      <c r="C697" t="s">
        <v>79</v>
      </c>
      <c r="D697" t="s">
        <v>42</v>
      </c>
      <c r="E697" t="s">
        <v>46</v>
      </c>
      <c r="F697" t="s">
        <v>912</v>
      </c>
      <c r="G697">
        <v>44</v>
      </c>
      <c r="H697">
        <v>28519.13</v>
      </c>
      <c r="I697">
        <v>0.43</v>
      </c>
      <c r="J697">
        <v>0.08</v>
      </c>
      <c r="K697">
        <v>10833.49</v>
      </c>
      <c r="L697">
        <v>703.47</v>
      </c>
      <c r="M697">
        <v>400.98</v>
      </c>
      <c r="N697">
        <v>42.52</v>
      </c>
      <c r="O697" t="s">
        <v>48</v>
      </c>
      <c r="P697" t="s">
        <v>287</v>
      </c>
      <c r="Q697" t="s">
        <v>83</v>
      </c>
      <c r="R697" t="s">
        <v>34</v>
      </c>
      <c r="S697" t="s">
        <v>49</v>
      </c>
      <c r="T697" s="1">
        <v>40031</v>
      </c>
    </row>
    <row r="698" spans="1:20" x14ac:dyDescent="0.25">
      <c r="A698">
        <v>4871</v>
      </c>
      <c r="B698">
        <v>40705</v>
      </c>
      <c r="C698" t="s">
        <v>58</v>
      </c>
      <c r="D698" t="s">
        <v>42</v>
      </c>
      <c r="E698" t="s">
        <v>192</v>
      </c>
      <c r="F698" t="s">
        <v>764</v>
      </c>
      <c r="G698">
        <v>8</v>
      </c>
      <c r="H698">
        <v>1301.8599999999999</v>
      </c>
      <c r="I698">
        <v>0.44</v>
      </c>
      <c r="J698">
        <v>0.02</v>
      </c>
      <c r="K698">
        <v>539.94000000000005</v>
      </c>
      <c r="L698">
        <v>160.69999999999999</v>
      </c>
      <c r="M698">
        <v>89.99</v>
      </c>
      <c r="N698">
        <v>42</v>
      </c>
      <c r="O698" t="s">
        <v>48</v>
      </c>
      <c r="P698" t="s">
        <v>913</v>
      </c>
      <c r="Q698" t="s">
        <v>41</v>
      </c>
      <c r="R698" t="s">
        <v>67</v>
      </c>
      <c r="S698" t="s">
        <v>132</v>
      </c>
      <c r="T698" s="1">
        <v>40707</v>
      </c>
    </row>
    <row r="699" spans="1:20" x14ac:dyDescent="0.25">
      <c r="A699">
        <v>4871</v>
      </c>
      <c r="B699">
        <v>40705</v>
      </c>
      <c r="C699" t="s">
        <v>58</v>
      </c>
      <c r="D699" t="s">
        <v>21</v>
      </c>
      <c r="E699" t="s">
        <v>30</v>
      </c>
      <c r="F699" t="s">
        <v>226</v>
      </c>
      <c r="G699">
        <v>26</v>
      </c>
      <c r="H699">
        <v>468.34</v>
      </c>
      <c r="I699">
        <v>0.51</v>
      </c>
      <c r="J699">
        <v>0.06</v>
      </c>
      <c r="K699">
        <v>222.3</v>
      </c>
      <c r="L699">
        <v>19</v>
      </c>
      <c r="M699">
        <v>9.31</v>
      </c>
      <c r="N699">
        <v>3.98</v>
      </c>
      <c r="O699" t="s">
        <v>24</v>
      </c>
      <c r="P699" t="s">
        <v>913</v>
      </c>
      <c r="Q699" t="s">
        <v>41</v>
      </c>
      <c r="R699" t="s">
        <v>67</v>
      </c>
      <c r="S699" t="s">
        <v>35</v>
      </c>
      <c r="T699" s="1">
        <v>40708</v>
      </c>
    </row>
    <row r="700" spans="1:20" x14ac:dyDescent="0.25">
      <c r="A700">
        <v>4896</v>
      </c>
      <c r="B700">
        <v>41142</v>
      </c>
      <c r="C700" t="s">
        <v>58</v>
      </c>
      <c r="D700" t="s">
        <v>37</v>
      </c>
      <c r="E700" t="s">
        <v>38</v>
      </c>
      <c r="F700" t="s">
        <v>914</v>
      </c>
      <c r="G700">
        <v>25</v>
      </c>
      <c r="H700">
        <v>1397.38</v>
      </c>
      <c r="I700">
        <v>0.41</v>
      </c>
      <c r="J700">
        <v>7.0000000000000007E-2</v>
      </c>
      <c r="K700">
        <v>510.14</v>
      </c>
      <c r="L700">
        <v>60.02</v>
      </c>
      <c r="M700">
        <v>35.409999999999997</v>
      </c>
      <c r="N700">
        <v>1.99</v>
      </c>
      <c r="O700" t="s">
        <v>24</v>
      </c>
      <c r="P700" t="s">
        <v>915</v>
      </c>
      <c r="Q700" t="s">
        <v>95</v>
      </c>
      <c r="R700" t="s">
        <v>27</v>
      </c>
      <c r="S700" t="s">
        <v>35</v>
      </c>
      <c r="T700" s="1">
        <v>41142</v>
      </c>
    </row>
    <row r="701" spans="1:20" x14ac:dyDescent="0.25">
      <c r="A701">
        <v>4896</v>
      </c>
      <c r="B701">
        <v>41142</v>
      </c>
      <c r="C701" t="s">
        <v>58</v>
      </c>
      <c r="D701" t="s">
        <v>37</v>
      </c>
      <c r="E701" t="s">
        <v>50</v>
      </c>
      <c r="F701" t="s">
        <v>916</v>
      </c>
      <c r="G701">
        <v>10</v>
      </c>
      <c r="H701">
        <v>2374.6</v>
      </c>
      <c r="I701">
        <v>0.5</v>
      </c>
      <c r="J701">
        <v>0.06</v>
      </c>
      <c r="K701">
        <v>1108.71</v>
      </c>
      <c r="L701">
        <v>251.98</v>
      </c>
      <c r="M701">
        <v>125.99</v>
      </c>
      <c r="N701">
        <v>5.99</v>
      </c>
      <c r="O701" t="s">
        <v>71</v>
      </c>
      <c r="P701" t="s">
        <v>915</v>
      </c>
      <c r="Q701" t="s">
        <v>95</v>
      </c>
      <c r="R701" t="s">
        <v>27</v>
      </c>
      <c r="S701" t="s">
        <v>57</v>
      </c>
      <c r="T701" s="1">
        <v>41144</v>
      </c>
    </row>
    <row r="702" spans="1:20" x14ac:dyDescent="0.25">
      <c r="A702">
        <v>4896</v>
      </c>
      <c r="B702">
        <v>41142</v>
      </c>
      <c r="C702" t="s">
        <v>58</v>
      </c>
      <c r="D702" t="s">
        <v>21</v>
      </c>
      <c r="E702" t="s">
        <v>120</v>
      </c>
      <c r="F702" t="s">
        <v>917</v>
      </c>
      <c r="G702">
        <v>21</v>
      </c>
      <c r="H702">
        <v>232.47</v>
      </c>
      <c r="I702">
        <v>0.49</v>
      </c>
      <c r="J702">
        <v>0.05</v>
      </c>
      <c r="K702">
        <v>105.08</v>
      </c>
      <c r="L702">
        <v>11.37</v>
      </c>
      <c r="M702">
        <v>5.8</v>
      </c>
      <c r="N702">
        <v>5.59</v>
      </c>
      <c r="O702" t="s">
        <v>24</v>
      </c>
      <c r="P702" t="s">
        <v>915</v>
      </c>
      <c r="Q702" t="s">
        <v>75</v>
      </c>
      <c r="R702" t="s">
        <v>27</v>
      </c>
      <c r="S702" t="s">
        <v>57</v>
      </c>
      <c r="T702" s="1">
        <v>41144</v>
      </c>
    </row>
    <row r="703" spans="1:20" x14ac:dyDescent="0.25">
      <c r="A703">
        <v>4931</v>
      </c>
      <c r="B703">
        <v>40133</v>
      </c>
      <c r="C703" t="s">
        <v>58</v>
      </c>
      <c r="D703" t="s">
        <v>21</v>
      </c>
      <c r="E703" t="s">
        <v>84</v>
      </c>
      <c r="F703" t="s">
        <v>918</v>
      </c>
      <c r="G703">
        <v>22</v>
      </c>
      <c r="H703">
        <v>318.88</v>
      </c>
      <c r="I703">
        <v>0.49</v>
      </c>
      <c r="J703">
        <v>0.1</v>
      </c>
      <c r="K703">
        <v>137.44999999999999</v>
      </c>
      <c r="L703">
        <v>16.02</v>
      </c>
      <c r="M703">
        <v>8.17</v>
      </c>
      <c r="N703">
        <v>1.69</v>
      </c>
      <c r="O703" t="s">
        <v>24</v>
      </c>
      <c r="P703" t="s">
        <v>919</v>
      </c>
      <c r="Q703" t="s">
        <v>83</v>
      </c>
      <c r="R703" t="s">
        <v>34</v>
      </c>
      <c r="S703" t="s">
        <v>55</v>
      </c>
      <c r="T703" s="1">
        <v>40133</v>
      </c>
    </row>
    <row r="704" spans="1:20" x14ac:dyDescent="0.25">
      <c r="A704">
        <v>4931</v>
      </c>
      <c r="B704">
        <v>40133</v>
      </c>
      <c r="C704" t="s">
        <v>58</v>
      </c>
      <c r="D704" t="s">
        <v>37</v>
      </c>
      <c r="E704" t="s">
        <v>50</v>
      </c>
      <c r="F704" t="s">
        <v>920</v>
      </c>
      <c r="G704">
        <v>45</v>
      </c>
      <c r="H704">
        <v>8974.19</v>
      </c>
      <c r="I704">
        <v>0.46</v>
      </c>
      <c r="J704">
        <v>0.03</v>
      </c>
      <c r="K704">
        <v>3977.14</v>
      </c>
      <c r="L704">
        <v>205.54</v>
      </c>
      <c r="M704">
        <v>110.99</v>
      </c>
      <c r="N704">
        <v>2.5</v>
      </c>
      <c r="O704" t="s">
        <v>24</v>
      </c>
      <c r="P704" t="s">
        <v>919</v>
      </c>
      <c r="Q704" t="s">
        <v>83</v>
      </c>
      <c r="R704" t="s">
        <v>34</v>
      </c>
      <c r="S704" t="s">
        <v>57</v>
      </c>
      <c r="T704" s="1">
        <v>40135</v>
      </c>
    </row>
    <row r="705" spans="1:20" x14ac:dyDescent="0.25">
      <c r="A705">
        <v>4932</v>
      </c>
      <c r="B705">
        <v>40399</v>
      </c>
      <c r="C705" t="s">
        <v>58</v>
      </c>
      <c r="D705" t="s">
        <v>21</v>
      </c>
      <c r="E705" t="s">
        <v>84</v>
      </c>
      <c r="F705" t="s">
        <v>921</v>
      </c>
      <c r="G705">
        <v>11</v>
      </c>
      <c r="H705">
        <v>177.58</v>
      </c>
      <c r="I705">
        <v>0.4</v>
      </c>
      <c r="J705">
        <v>7.0000000000000007E-2</v>
      </c>
      <c r="K705">
        <v>62.38</v>
      </c>
      <c r="L705">
        <v>17.18</v>
      </c>
      <c r="M705">
        <v>10.31</v>
      </c>
      <c r="N705">
        <v>1.79</v>
      </c>
      <c r="O705" t="s">
        <v>24</v>
      </c>
      <c r="P705" t="s">
        <v>813</v>
      </c>
      <c r="Q705" t="s">
        <v>64</v>
      </c>
      <c r="R705" t="s">
        <v>34</v>
      </c>
      <c r="S705" t="s">
        <v>55</v>
      </c>
      <c r="T705" s="1">
        <v>40401</v>
      </c>
    </row>
    <row r="706" spans="1:20" x14ac:dyDescent="0.25">
      <c r="A706">
        <v>4935</v>
      </c>
      <c r="B706">
        <v>40322</v>
      </c>
      <c r="C706" t="s">
        <v>29</v>
      </c>
      <c r="D706" t="s">
        <v>21</v>
      </c>
      <c r="E706" t="s">
        <v>30</v>
      </c>
      <c r="F706" t="s">
        <v>922</v>
      </c>
      <c r="G706">
        <v>30</v>
      </c>
      <c r="H706">
        <v>181.97</v>
      </c>
      <c r="I706">
        <v>0.45</v>
      </c>
      <c r="J706">
        <v>0.1</v>
      </c>
      <c r="K706">
        <v>70.25</v>
      </c>
      <c r="L706">
        <v>6.69</v>
      </c>
      <c r="M706">
        <v>3.68</v>
      </c>
      <c r="N706">
        <v>1.32</v>
      </c>
      <c r="O706" t="s">
        <v>24</v>
      </c>
      <c r="P706" t="s">
        <v>923</v>
      </c>
      <c r="Q706" t="s">
        <v>64</v>
      </c>
      <c r="R706" t="s">
        <v>34</v>
      </c>
      <c r="S706" t="s">
        <v>55</v>
      </c>
      <c r="T706" s="1">
        <v>40325</v>
      </c>
    </row>
    <row r="707" spans="1:20" x14ac:dyDescent="0.25">
      <c r="A707">
        <v>4960</v>
      </c>
      <c r="B707">
        <v>40599</v>
      </c>
      <c r="C707" t="s">
        <v>20</v>
      </c>
      <c r="D707" t="s">
        <v>42</v>
      </c>
      <c r="E707" t="s">
        <v>192</v>
      </c>
      <c r="F707" t="s">
        <v>924</v>
      </c>
      <c r="G707">
        <v>30</v>
      </c>
      <c r="H707">
        <v>14231.55</v>
      </c>
      <c r="I707">
        <v>0.42</v>
      </c>
      <c r="J707">
        <v>0.09</v>
      </c>
      <c r="K707">
        <v>5137.42</v>
      </c>
      <c r="L707">
        <v>518.92999999999995</v>
      </c>
      <c r="M707">
        <v>300.98</v>
      </c>
      <c r="N707">
        <v>64.73</v>
      </c>
      <c r="O707" t="s">
        <v>48</v>
      </c>
      <c r="P707" t="s">
        <v>925</v>
      </c>
      <c r="Q707" t="s">
        <v>95</v>
      </c>
      <c r="R707" t="s">
        <v>34</v>
      </c>
      <c r="S707" t="s">
        <v>132</v>
      </c>
      <c r="T707" s="1">
        <v>40603</v>
      </c>
    </row>
    <row r="708" spans="1:20" x14ac:dyDescent="0.25">
      <c r="A708">
        <v>4960</v>
      </c>
      <c r="B708">
        <v>40599</v>
      </c>
      <c r="C708" t="s">
        <v>20</v>
      </c>
      <c r="D708" t="s">
        <v>21</v>
      </c>
      <c r="E708" t="s">
        <v>84</v>
      </c>
      <c r="F708" t="s">
        <v>129</v>
      </c>
      <c r="G708">
        <v>4</v>
      </c>
      <c r="H708">
        <v>62.83</v>
      </c>
      <c r="I708">
        <v>0.54</v>
      </c>
      <c r="J708">
        <v>0.04</v>
      </c>
      <c r="K708">
        <v>28.17</v>
      </c>
      <c r="L708">
        <v>14.09</v>
      </c>
      <c r="M708">
        <v>6.48</v>
      </c>
      <c r="N708">
        <v>8.74</v>
      </c>
      <c r="O708" t="s">
        <v>71</v>
      </c>
      <c r="P708" t="s">
        <v>925</v>
      </c>
      <c r="Q708" t="s">
        <v>75</v>
      </c>
      <c r="R708" t="s">
        <v>34</v>
      </c>
      <c r="S708" t="s">
        <v>57</v>
      </c>
      <c r="T708" s="1">
        <v>40601</v>
      </c>
    </row>
    <row r="709" spans="1:20" x14ac:dyDescent="0.25">
      <c r="A709">
        <v>4965</v>
      </c>
      <c r="B709">
        <v>40471</v>
      </c>
      <c r="C709" t="s">
        <v>20</v>
      </c>
      <c r="D709" t="s">
        <v>21</v>
      </c>
      <c r="E709" t="s">
        <v>126</v>
      </c>
      <c r="F709" t="s">
        <v>926</v>
      </c>
      <c r="G709">
        <v>14</v>
      </c>
      <c r="H709">
        <v>2058.5100000000002</v>
      </c>
      <c r="I709">
        <v>0.51</v>
      </c>
      <c r="J709">
        <v>7.0000000000000007E-2</v>
      </c>
      <c r="K709">
        <v>964.48</v>
      </c>
      <c r="L709">
        <v>156.57</v>
      </c>
      <c r="M709">
        <v>76.72</v>
      </c>
      <c r="N709">
        <v>19.95</v>
      </c>
      <c r="O709" t="s">
        <v>24</v>
      </c>
      <c r="P709" t="s">
        <v>136</v>
      </c>
      <c r="Q709" t="s">
        <v>95</v>
      </c>
      <c r="R709" t="s">
        <v>34</v>
      </c>
      <c r="S709" t="s">
        <v>28</v>
      </c>
      <c r="T709" s="1">
        <v>40471</v>
      </c>
    </row>
    <row r="710" spans="1:20" x14ac:dyDescent="0.25">
      <c r="A710">
        <v>4965</v>
      </c>
      <c r="B710">
        <v>40471</v>
      </c>
      <c r="C710" t="s">
        <v>20</v>
      </c>
      <c r="D710" t="s">
        <v>21</v>
      </c>
      <c r="E710" t="s">
        <v>84</v>
      </c>
      <c r="F710" t="s">
        <v>927</v>
      </c>
      <c r="G710">
        <v>46</v>
      </c>
      <c r="H710">
        <v>519.27</v>
      </c>
      <c r="I710">
        <v>0.48</v>
      </c>
      <c r="J710">
        <v>0</v>
      </c>
      <c r="K710">
        <v>245.43</v>
      </c>
      <c r="L710">
        <v>11.12</v>
      </c>
      <c r="M710">
        <v>5.78</v>
      </c>
      <c r="N710">
        <v>7.96</v>
      </c>
      <c r="O710" t="s">
        <v>24</v>
      </c>
      <c r="P710" t="s">
        <v>136</v>
      </c>
      <c r="Q710" t="s">
        <v>64</v>
      </c>
      <c r="R710" t="s">
        <v>34</v>
      </c>
      <c r="S710" t="s">
        <v>57</v>
      </c>
      <c r="T710" s="1">
        <v>40476</v>
      </c>
    </row>
    <row r="711" spans="1:20" x14ac:dyDescent="0.25">
      <c r="A711">
        <v>4996</v>
      </c>
      <c r="B711">
        <v>41165</v>
      </c>
      <c r="C711" t="s">
        <v>79</v>
      </c>
      <c r="D711" t="s">
        <v>21</v>
      </c>
      <c r="E711" t="s">
        <v>22</v>
      </c>
      <c r="F711" t="s">
        <v>928</v>
      </c>
      <c r="G711">
        <v>30</v>
      </c>
      <c r="H711">
        <v>6613.53</v>
      </c>
      <c r="I711">
        <v>0.35</v>
      </c>
      <c r="J711">
        <v>0</v>
      </c>
      <c r="K711">
        <v>2307.7399999999998</v>
      </c>
      <c r="L711">
        <v>219.78</v>
      </c>
      <c r="M711">
        <v>142.86000000000001</v>
      </c>
      <c r="N711">
        <v>19.989999999999998</v>
      </c>
      <c r="O711" t="s">
        <v>24</v>
      </c>
      <c r="P711" t="s">
        <v>929</v>
      </c>
      <c r="Q711" t="s">
        <v>33</v>
      </c>
      <c r="R711" t="s">
        <v>34</v>
      </c>
      <c r="S711" t="s">
        <v>57</v>
      </c>
      <c r="T711" s="1">
        <v>41166</v>
      </c>
    </row>
    <row r="712" spans="1:20" x14ac:dyDescent="0.25">
      <c r="A712">
        <v>5028</v>
      </c>
      <c r="B712">
        <v>41015</v>
      </c>
      <c r="C712" t="s">
        <v>36</v>
      </c>
      <c r="D712" t="s">
        <v>42</v>
      </c>
      <c r="E712" t="s">
        <v>43</v>
      </c>
      <c r="F712" t="s">
        <v>891</v>
      </c>
      <c r="G712">
        <v>10</v>
      </c>
      <c r="H712">
        <v>137.72</v>
      </c>
      <c r="I712">
        <v>0.46</v>
      </c>
      <c r="J712">
        <v>0.06</v>
      </c>
      <c r="K712">
        <v>57.04</v>
      </c>
      <c r="L712">
        <v>14.26</v>
      </c>
      <c r="M712">
        <v>7.7</v>
      </c>
      <c r="N712">
        <v>3.68</v>
      </c>
      <c r="O712" t="s">
        <v>24</v>
      </c>
      <c r="P712" t="s">
        <v>590</v>
      </c>
      <c r="Q712" t="s">
        <v>33</v>
      </c>
      <c r="R712" t="s">
        <v>34</v>
      </c>
      <c r="S712" t="s">
        <v>55</v>
      </c>
      <c r="T712" s="1">
        <v>41017</v>
      </c>
    </row>
    <row r="713" spans="1:20" x14ac:dyDescent="0.25">
      <c r="A713">
        <v>5059</v>
      </c>
      <c r="B713">
        <v>40491</v>
      </c>
      <c r="C713" t="s">
        <v>36</v>
      </c>
      <c r="D713" t="s">
        <v>21</v>
      </c>
      <c r="E713" t="s">
        <v>120</v>
      </c>
      <c r="F713" t="s">
        <v>627</v>
      </c>
      <c r="G713">
        <v>5</v>
      </c>
      <c r="H713">
        <v>46.94</v>
      </c>
      <c r="I713">
        <v>0.38</v>
      </c>
      <c r="J713">
        <v>0.1</v>
      </c>
      <c r="K713">
        <v>12.28</v>
      </c>
      <c r="L713">
        <v>8.77</v>
      </c>
      <c r="M713">
        <v>5.44</v>
      </c>
      <c r="N713">
        <v>7.46</v>
      </c>
      <c r="O713" t="s">
        <v>71</v>
      </c>
      <c r="P713" t="s">
        <v>930</v>
      </c>
      <c r="Q713" t="s">
        <v>41</v>
      </c>
      <c r="R713" t="s">
        <v>27</v>
      </c>
      <c r="S713" t="s">
        <v>57</v>
      </c>
      <c r="T713" s="1">
        <v>40493</v>
      </c>
    </row>
    <row r="714" spans="1:20" x14ac:dyDescent="0.25">
      <c r="A714">
        <v>5061</v>
      </c>
      <c r="B714">
        <v>40403</v>
      </c>
      <c r="C714" t="s">
        <v>58</v>
      </c>
      <c r="D714" t="s">
        <v>21</v>
      </c>
      <c r="E714" t="s">
        <v>52</v>
      </c>
      <c r="F714" t="s">
        <v>931</v>
      </c>
      <c r="G714">
        <v>4</v>
      </c>
      <c r="H714">
        <v>21.27</v>
      </c>
      <c r="I714">
        <v>0.44</v>
      </c>
      <c r="J714">
        <v>0</v>
      </c>
      <c r="K714">
        <v>9.0500000000000007</v>
      </c>
      <c r="L714">
        <v>5.14</v>
      </c>
      <c r="M714">
        <v>2.88</v>
      </c>
      <c r="N714">
        <v>0.7</v>
      </c>
      <c r="O714" t="s">
        <v>24</v>
      </c>
      <c r="P714" t="s">
        <v>932</v>
      </c>
      <c r="Q714" t="s">
        <v>95</v>
      </c>
      <c r="R714" t="s">
        <v>34</v>
      </c>
      <c r="S714" t="s">
        <v>55</v>
      </c>
      <c r="T714" s="1">
        <v>40405</v>
      </c>
    </row>
    <row r="715" spans="1:20" x14ac:dyDescent="0.25">
      <c r="A715">
        <v>5092</v>
      </c>
      <c r="B715">
        <v>40845</v>
      </c>
      <c r="C715" t="s">
        <v>20</v>
      </c>
      <c r="D715" t="s">
        <v>42</v>
      </c>
      <c r="E715" t="s">
        <v>92</v>
      </c>
      <c r="F715" t="s">
        <v>375</v>
      </c>
      <c r="G715">
        <v>3</v>
      </c>
      <c r="H715">
        <v>1257.95</v>
      </c>
      <c r="I715">
        <v>0.5</v>
      </c>
      <c r="J715">
        <v>0.1</v>
      </c>
      <c r="K715">
        <v>530.35</v>
      </c>
      <c r="L715">
        <v>441.96</v>
      </c>
      <c r="M715">
        <v>220.98</v>
      </c>
      <c r="N715">
        <v>64.66</v>
      </c>
      <c r="O715" t="s">
        <v>48</v>
      </c>
      <c r="P715" t="s">
        <v>933</v>
      </c>
      <c r="Q715" t="s">
        <v>95</v>
      </c>
      <c r="R715" t="s">
        <v>67</v>
      </c>
      <c r="S715" t="s">
        <v>49</v>
      </c>
      <c r="T715" s="1">
        <v>40845</v>
      </c>
    </row>
    <row r="716" spans="1:20" x14ac:dyDescent="0.25">
      <c r="A716">
        <v>5092</v>
      </c>
      <c r="B716">
        <v>40845</v>
      </c>
      <c r="C716" t="s">
        <v>20</v>
      </c>
      <c r="D716" t="s">
        <v>21</v>
      </c>
      <c r="E716" t="s">
        <v>84</v>
      </c>
      <c r="F716" t="s">
        <v>640</v>
      </c>
      <c r="G716">
        <v>25</v>
      </c>
      <c r="H716">
        <v>1731.86</v>
      </c>
      <c r="I716">
        <v>0.47</v>
      </c>
      <c r="J716">
        <v>0.06</v>
      </c>
      <c r="K716">
        <v>749.6</v>
      </c>
      <c r="L716">
        <v>73.13</v>
      </c>
      <c r="M716">
        <v>38.76</v>
      </c>
      <c r="N716">
        <v>13.26</v>
      </c>
      <c r="O716" t="s">
        <v>24</v>
      </c>
      <c r="P716" t="s">
        <v>933</v>
      </c>
      <c r="Q716" t="s">
        <v>95</v>
      </c>
      <c r="R716" t="s">
        <v>67</v>
      </c>
      <c r="S716" t="s">
        <v>57</v>
      </c>
      <c r="T716" s="1">
        <v>40850</v>
      </c>
    </row>
    <row r="717" spans="1:20" x14ac:dyDescent="0.25">
      <c r="A717">
        <v>5094</v>
      </c>
      <c r="B717">
        <v>40265</v>
      </c>
      <c r="C717" t="s">
        <v>29</v>
      </c>
      <c r="D717" t="s">
        <v>21</v>
      </c>
      <c r="E717" t="s">
        <v>52</v>
      </c>
      <c r="F717" t="s">
        <v>934</v>
      </c>
      <c r="G717">
        <v>2</v>
      </c>
      <c r="H717">
        <v>125.63</v>
      </c>
      <c r="I717">
        <v>0.42</v>
      </c>
      <c r="J717">
        <v>0.06</v>
      </c>
      <c r="K717">
        <v>46.48</v>
      </c>
      <c r="L717">
        <v>64.55</v>
      </c>
      <c r="M717">
        <v>37.44</v>
      </c>
      <c r="N717">
        <v>4.2699999999999996</v>
      </c>
      <c r="O717" t="s">
        <v>24</v>
      </c>
      <c r="P717" t="s">
        <v>935</v>
      </c>
      <c r="Q717" t="s">
        <v>83</v>
      </c>
      <c r="R717" t="s">
        <v>27</v>
      </c>
      <c r="S717" t="s">
        <v>55</v>
      </c>
      <c r="T717" s="1">
        <v>40267</v>
      </c>
    </row>
    <row r="718" spans="1:20" x14ac:dyDescent="0.25">
      <c r="A718">
        <v>5095</v>
      </c>
      <c r="B718">
        <v>41020</v>
      </c>
      <c r="C718" t="s">
        <v>36</v>
      </c>
      <c r="D718" t="s">
        <v>37</v>
      </c>
      <c r="E718" t="s">
        <v>50</v>
      </c>
      <c r="F718" t="s">
        <v>462</v>
      </c>
      <c r="G718">
        <v>7</v>
      </c>
      <c r="H718">
        <v>1656.18</v>
      </c>
      <c r="I718">
        <v>0.47</v>
      </c>
      <c r="J718">
        <v>0.01</v>
      </c>
      <c r="K718">
        <v>765.45</v>
      </c>
      <c r="L718">
        <v>237.72</v>
      </c>
      <c r="M718">
        <v>125.99</v>
      </c>
      <c r="N718">
        <v>8.8000000000000007</v>
      </c>
      <c r="O718" t="s">
        <v>24</v>
      </c>
      <c r="P718" t="s">
        <v>936</v>
      </c>
      <c r="Q718" t="s">
        <v>33</v>
      </c>
      <c r="R718" t="s">
        <v>34</v>
      </c>
      <c r="S718" t="s">
        <v>57</v>
      </c>
      <c r="T718" s="1">
        <v>41021</v>
      </c>
    </row>
    <row r="719" spans="1:20" x14ac:dyDescent="0.25">
      <c r="A719">
        <v>5121</v>
      </c>
      <c r="B719">
        <v>41039</v>
      </c>
      <c r="C719" t="s">
        <v>29</v>
      </c>
      <c r="D719" t="s">
        <v>37</v>
      </c>
      <c r="E719" t="s">
        <v>50</v>
      </c>
      <c r="F719" t="s">
        <v>937</v>
      </c>
      <c r="G719">
        <v>45</v>
      </c>
      <c r="H719">
        <v>4340.4799999999996</v>
      </c>
      <c r="I719">
        <v>0.46</v>
      </c>
      <c r="J719">
        <v>7.0000000000000007E-2</v>
      </c>
      <c r="K719">
        <v>1819.68</v>
      </c>
      <c r="L719">
        <v>103.69</v>
      </c>
      <c r="M719">
        <v>55.99</v>
      </c>
      <c r="N719">
        <v>1.25</v>
      </c>
      <c r="O719" t="s">
        <v>24</v>
      </c>
      <c r="P719" t="s">
        <v>911</v>
      </c>
      <c r="Q719" t="s">
        <v>33</v>
      </c>
      <c r="R719" t="s">
        <v>34</v>
      </c>
      <c r="S719" t="s">
        <v>35</v>
      </c>
      <c r="T719" s="1">
        <v>41040</v>
      </c>
    </row>
    <row r="720" spans="1:20" x14ac:dyDescent="0.25">
      <c r="A720">
        <v>5153</v>
      </c>
      <c r="B720">
        <v>40780</v>
      </c>
      <c r="C720" t="s">
        <v>58</v>
      </c>
      <c r="D720" t="s">
        <v>42</v>
      </c>
      <c r="E720" t="s">
        <v>192</v>
      </c>
      <c r="F720" t="s">
        <v>509</v>
      </c>
      <c r="G720">
        <v>37</v>
      </c>
      <c r="H720">
        <v>9704.32</v>
      </c>
      <c r="I720">
        <v>0.53</v>
      </c>
      <c r="J720">
        <v>0.04</v>
      </c>
      <c r="K720">
        <v>4946.79</v>
      </c>
      <c r="L720">
        <v>272.85000000000002</v>
      </c>
      <c r="M720">
        <v>128.24</v>
      </c>
      <c r="N720">
        <v>12.65</v>
      </c>
      <c r="O720" t="s">
        <v>71</v>
      </c>
      <c r="P720" t="s">
        <v>248</v>
      </c>
      <c r="Q720" t="s">
        <v>95</v>
      </c>
      <c r="R720" t="s">
        <v>61</v>
      </c>
      <c r="S720" t="s">
        <v>45</v>
      </c>
      <c r="T720" s="1">
        <v>40782</v>
      </c>
    </row>
    <row r="721" spans="1:20" x14ac:dyDescent="0.25">
      <c r="A721">
        <v>5155</v>
      </c>
      <c r="B721">
        <v>39975</v>
      </c>
      <c r="C721" t="s">
        <v>36</v>
      </c>
      <c r="D721" t="s">
        <v>37</v>
      </c>
      <c r="E721" t="s">
        <v>38</v>
      </c>
      <c r="F721" t="s">
        <v>653</v>
      </c>
      <c r="G721">
        <v>14</v>
      </c>
      <c r="H721">
        <v>856.5</v>
      </c>
      <c r="I721">
        <v>0.35</v>
      </c>
      <c r="J721">
        <v>0.01</v>
      </c>
      <c r="K721">
        <v>292.77999999999997</v>
      </c>
      <c r="L721">
        <v>61.51</v>
      </c>
      <c r="M721">
        <v>39.979999999999997</v>
      </c>
      <c r="N721">
        <v>4</v>
      </c>
      <c r="O721" t="s">
        <v>24</v>
      </c>
      <c r="P721" t="s">
        <v>938</v>
      </c>
      <c r="Q721" t="s">
        <v>75</v>
      </c>
      <c r="R721" t="s">
        <v>34</v>
      </c>
      <c r="S721" t="s">
        <v>57</v>
      </c>
      <c r="T721" s="1">
        <v>39976</v>
      </c>
    </row>
    <row r="722" spans="1:20" x14ac:dyDescent="0.25">
      <c r="A722">
        <v>5188</v>
      </c>
      <c r="B722">
        <v>40603</v>
      </c>
      <c r="C722" t="s">
        <v>29</v>
      </c>
      <c r="D722" t="s">
        <v>21</v>
      </c>
      <c r="E722" t="s">
        <v>84</v>
      </c>
      <c r="F722" t="s">
        <v>561</v>
      </c>
      <c r="G722">
        <v>24</v>
      </c>
      <c r="H722">
        <v>360.96</v>
      </c>
      <c r="I722">
        <v>0.49</v>
      </c>
      <c r="J722">
        <v>0.05</v>
      </c>
      <c r="K722">
        <v>165.85</v>
      </c>
      <c r="L722">
        <v>15.71</v>
      </c>
      <c r="M722">
        <v>8.01</v>
      </c>
      <c r="N722">
        <v>2.87</v>
      </c>
      <c r="O722" t="s">
        <v>24</v>
      </c>
      <c r="P722" t="s">
        <v>688</v>
      </c>
      <c r="Q722" t="s">
        <v>83</v>
      </c>
      <c r="R722" t="s">
        <v>27</v>
      </c>
      <c r="S722" t="s">
        <v>55</v>
      </c>
      <c r="T722" s="1">
        <v>40606</v>
      </c>
    </row>
    <row r="723" spans="1:20" x14ac:dyDescent="0.25">
      <c r="A723">
        <v>5189</v>
      </c>
      <c r="B723">
        <v>40507</v>
      </c>
      <c r="C723" t="s">
        <v>20</v>
      </c>
      <c r="D723" t="s">
        <v>21</v>
      </c>
      <c r="E723" t="s">
        <v>52</v>
      </c>
      <c r="F723" t="s">
        <v>254</v>
      </c>
      <c r="G723">
        <v>8</v>
      </c>
      <c r="H723">
        <v>35.200000000000003</v>
      </c>
      <c r="I723">
        <v>0.35</v>
      </c>
      <c r="J723">
        <v>0.06</v>
      </c>
      <c r="K723">
        <v>9.7799999999999994</v>
      </c>
      <c r="L723">
        <v>4.22</v>
      </c>
      <c r="M723">
        <v>2.74</v>
      </c>
      <c r="N723">
        <v>3.5</v>
      </c>
      <c r="O723" t="s">
        <v>24</v>
      </c>
      <c r="P723" t="s">
        <v>778</v>
      </c>
      <c r="Q723" t="s">
        <v>95</v>
      </c>
      <c r="R723" t="s">
        <v>34</v>
      </c>
      <c r="S723" t="s">
        <v>35</v>
      </c>
      <c r="T723" s="1">
        <v>40509</v>
      </c>
    </row>
    <row r="724" spans="1:20" x14ac:dyDescent="0.25">
      <c r="A724">
        <v>5189</v>
      </c>
      <c r="B724">
        <v>40507</v>
      </c>
      <c r="C724" t="s">
        <v>20</v>
      </c>
      <c r="D724" t="s">
        <v>21</v>
      </c>
      <c r="E724" t="s">
        <v>22</v>
      </c>
      <c r="F724" t="s">
        <v>555</v>
      </c>
      <c r="G724">
        <v>14</v>
      </c>
      <c r="H724">
        <v>4004.87</v>
      </c>
      <c r="I724">
        <v>0.52</v>
      </c>
      <c r="J724">
        <v>0.03</v>
      </c>
      <c r="K724">
        <v>2012.98</v>
      </c>
      <c r="L724">
        <v>293.44</v>
      </c>
      <c r="M724">
        <v>140.85</v>
      </c>
      <c r="N724">
        <v>19.989999999999998</v>
      </c>
      <c r="O724" t="s">
        <v>24</v>
      </c>
      <c r="P724" t="s">
        <v>778</v>
      </c>
      <c r="Q724" t="s">
        <v>75</v>
      </c>
      <c r="R724" t="s">
        <v>34</v>
      </c>
      <c r="S724" t="s">
        <v>57</v>
      </c>
      <c r="T724" s="1">
        <v>40509</v>
      </c>
    </row>
    <row r="725" spans="1:20" x14ac:dyDescent="0.25">
      <c r="A725">
        <v>5189</v>
      </c>
      <c r="B725">
        <v>40507</v>
      </c>
      <c r="C725" t="s">
        <v>20</v>
      </c>
      <c r="D725" t="s">
        <v>37</v>
      </c>
      <c r="E725" t="s">
        <v>38</v>
      </c>
      <c r="F725" t="s">
        <v>758</v>
      </c>
      <c r="G725">
        <v>12</v>
      </c>
      <c r="H725">
        <v>1332.29</v>
      </c>
      <c r="I725">
        <v>0.36</v>
      </c>
      <c r="J725">
        <v>0.05</v>
      </c>
      <c r="K725">
        <v>430.01</v>
      </c>
      <c r="L725">
        <v>115.59</v>
      </c>
      <c r="M725">
        <v>73.98</v>
      </c>
      <c r="N725">
        <v>14.52</v>
      </c>
      <c r="O725" t="s">
        <v>24</v>
      </c>
      <c r="P725" t="s">
        <v>778</v>
      </c>
      <c r="Q725" t="s">
        <v>83</v>
      </c>
      <c r="R725" t="s">
        <v>34</v>
      </c>
      <c r="S725" t="s">
        <v>57</v>
      </c>
      <c r="T725" s="1">
        <v>40514</v>
      </c>
    </row>
    <row r="726" spans="1:20" x14ac:dyDescent="0.25">
      <c r="A726">
        <v>5217</v>
      </c>
      <c r="B726">
        <v>40828</v>
      </c>
      <c r="C726" t="s">
        <v>36</v>
      </c>
      <c r="D726" t="s">
        <v>21</v>
      </c>
      <c r="E726" t="s">
        <v>126</v>
      </c>
      <c r="F726" t="s">
        <v>511</v>
      </c>
      <c r="G726">
        <v>8</v>
      </c>
      <c r="H726">
        <v>594.23</v>
      </c>
      <c r="I726">
        <v>0.46</v>
      </c>
      <c r="J726">
        <v>0.03</v>
      </c>
      <c r="K726">
        <v>261.06</v>
      </c>
      <c r="L726">
        <v>75.89</v>
      </c>
      <c r="M726">
        <v>40.98</v>
      </c>
      <c r="N726">
        <v>5.33</v>
      </c>
      <c r="O726" t="s">
        <v>71</v>
      </c>
      <c r="P726" t="s">
        <v>625</v>
      </c>
      <c r="Q726" t="s">
        <v>41</v>
      </c>
      <c r="R726" t="s">
        <v>61</v>
      </c>
      <c r="S726" t="s">
        <v>57</v>
      </c>
      <c r="T726" s="1">
        <v>40828</v>
      </c>
    </row>
    <row r="727" spans="1:20" x14ac:dyDescent="0.25">
      <c r="A727">
        <v>5217</v>
      </c>
      <c r="B727">
        <v>40828</v>
      </c>
      <c r="C727" t="s">
        <v>36</v>
      </c>
      <c r="D727" t="s">
        <v>21</v>
      </c>
      <c r="E727" t="s">
        <v>80</v>
      </c>
      <c r="F727" t="s">
        <v>200</v>
      </c>
      <c r="G727">
        <v>11</v>
      </c>
      <c r="H727">
        <v>49.16</v>
      </c>
      <c r="I727">
        <v>0.36</v>
      </c>
      <c r="J727">
        <v>0.09</v>
      </c>
      <c r="K727">
        <v>14.29</v>
      </c>
      <c r="L727">
        <v>4.8099999999999996</v>
      </c>
      <c r="M727">
        <v>3.08</v>
      </c>
      <c r="N727">
        <v>0.99</v>
      </c>
      <c r="O727" t="s">
        <v>24</v>
      </c>
      <c r="P727" t="s">
        <v>625</v>
      </c>
      <c r="Q727" t="s">
        <v>41</v>
      </c>
      <c r="R727" t="s">
        <v>61</v>
      </c>
      <c r="S727" t="s">
        <v>57</v>
      </c>
      <c r="T727" s="1">
        <v>40830</v>
      </c>
    </row>
    <row r="728" spans="1:20" x14ac:dyDescent="0.25">
      <c r="A728">
        <v>5221</v>
      </c>
      <c r="B728">
        <v>40702</v>
      </c>
      <c r="C728" t="s">
        <v>29</v>
      </c>
      <c r="D728" t="s">
        <v>37</v>
      </c>
      <c r="E728" t="s">
        <v>38</v>
      </c>
      <c r="F728" t="s">
        <v>315</v>
      </c>
      <c r="G728">
        <v>48</v>
      </c>
      <c r="H728">
        <v>2052.5500000000002</v>
      </c>
      <c r="I728">
        <v>0.38</v>
      </c>
      <c r="J728">
        <v>7.0000000000000007E-2</v>
      </c>
      <c r="K728">
        <v>683.52</v>
      </c>
      <c r="L728">
        <v>45.94</v>
      </c>
      <c r="M728">
        <v>28.48</v>
      </c>
      <c r="N728">
        <v>1.99</v>
      </c>
      <c r="O728" t="s">
        <v>24</v>
      </c>
      <c r="P728" t="s">
        <v>939</v>
      </c>
      <c r="Q728" t="s">
        <v>41</v>
      </c>
      <c r="R728" t="s">
        <v>34</v>
      </c>
      <c r="S728" t="s">
        <v>35</v>
      </c>
      <c r="T728" s="1">
        <v>40704</v>
      </c>
    </row>
    <row r="729" spans="1:20" x14ac:dyDescent="0.25">
      <c r="A729">
        <v>5222</v>
      </c>
      <c r="B729">
        <v>39959</v>
      </c>
      <c r="C729" t="s">
        <v>29</v>
      </c>
      <c r="D729" t="s">
        <v>42</v>
      </c>
      <c r="E729" t="s">
        <v>46</v>
      </c>
      <c r="F729" t="s">
        <v>940</v>
      </c>
      <c r="G729">
        <v>40</v>
      </c>
      <c r="H729">
        <v>22745.61</v>
      </c>
      <c r="I729">
        <v>0.39</v>
      </c>
      <c r="J729">
        <v>0.01</v>
      </c>
      <c r="K729">
        <v>8707.61</v>
      </c>
      <c r="L729">
        <v>572.87</v>
      </c>
      <c r="M729">
        <v>349.45</v>
      </c>
      <c r="N729">
        <v>60</v>
      </c>
      <c r="O729" t="s">
        <v>48</v>
      </c>
      <c r="P729" t="s">
        <v>941</v>
      </c>
      <c r="Q729" t="s">
        <v>33</v>
      </c>
      <c r="R729" t="s">
        <v>67</v>
      </c>
      <c r="S729" t="s">
        <v>132</v>
      </c>
      <c r="T729" s="1">
        <v>39960</v>
      </c>
    </row>
    <row r="730" spans="1:20" x14ac:dyDescent="0.25">
      <c r="A730">
        <v>5251</v>
      </c>
      <c r="B730">
        <v>40644</v>
      </c>
      <c r="C730" t="s">
        <v>79</v>
      </c>
      <c r="D730" t="s">
        <v>37</v>
      </c>
      <c r="E730" t="s">
        <v>50</v>
      </c>
      <c r="F730" t="s">
        <v>76</v>
      </c>
      <c r="G730">
        <v>38</v>
      </c>
      <c r="H730">
        <v>7760.14</v>
      </c>
      <c r="I730">
        <v>0.46</v>
      </c>
      <c r="J730">
        <v>0.05</v>
      </c>
      <c r="K730">
        <v>3346.53</v>
      </c>
      <c r="L730">
        <v>214.8</v>
      </c>
      <c r="M730">
        <v>115.99</v>
      </c>
      <c r="N730">
        <v>5.99</v>
      </c>
      <c r="O730" t="s">
        <v>71</v>
      </c>
      <c r="P730" t="s">
        <v>63</v>
      </c>
      <c r="Q730" t="s">
        <v>64</v>
      </c>
      <c r="R730" t="s">
        <v>34</v>
      </c>
      <c r="S730" t="s">
        <v>57</v>
      </c>
      <c r="T730" s="1">
        <v>40646</v>
      </c>
    </row>
    <row r="731" spans="1:20" x14ac:dyDescent="0.25">
      <c r="A731">
        <v>5254</v>
      </c>
      <c r="B731">
        <v>41115</v>
      </c>
      <c r="C731" t="s">
        <v>29</v>
      </c>
      <c r="D731" t="s">
        <v>37</v>
      </c>
      <c r="E731" t="s">
        <v>50</v>
      </c>
      <c r="F731" t="s">
        <v>76</v>
      </c>
      <c r="G731">
        <v>31</v>
      </c>
      <c r="H731">
        <v>4013.32</v>
      </c>
      <c r="I731">
        <v>0.53</v>
      </c>
      <c r="J731">
        <v>0.08</v>
      </c>
      <c r="K731">
        <v>1958.64</v>
      </c>
      <c r="L731">
        <v>140.4</v>
      </c>
      <c r="M731">
        <v>65.989999999999995</v>
      </c>
      <c r="N731">
        <v>8.99</v>
      </c>
      <c r="O731" t="s">
        <v>24</v>
      </c>
      <c r="P731" t="s">
        <v>942</v>
      </c>
      <c r="Q731" t="s">
        <v>41</v>
      </c>
      <c r="R731" t="s">
        <v>34</v>
      </c>
      <c r="S731" t="s">
        <v>57</v>
      </c>
      <c r="T731" s="1">
        <v>41117</v>
      </c>
    </row>
    <row r="732" spans="1:20" x14ac:dyDescent="0.25">
      <c r="A732">
        <v>5281</v>
      </c>
      <c r="B732">
        <v>40848</v>
      </c>
      <c r="C732" t="s">
        <v>36</v>
      </c>
      <c r="D732" t="s">
        <v>42</v>
      </c>
      <c r="E732" t="s">
        <v>192</v>
      </c>
      <c r="F732" t="s">
        <v>632</v>
      </c>
      <c r="G732">
        <v>36</v>
      </c>
      <c r="H732">
        <v>7670.84</v>
      </c>
      <c r="I732">
        <v>0.43</v>
      </c>
      <c r="J732">
        <v>0</v>
      </c>
      <c r="K732">
        <v>3285.56</v>
      </c>
      <c r="L732">
        <v>212.25</v>
      </c>
      <c r="M732">
        <v>120.98</v>
      </c>
      <c r="N732">
        <v>30</v>
      </c>
      <c r="O732" t="s">
        <v>48</v>
      </c>
      <c r="P732" t="s">
        <v>943</v>
      </c>
      <c r="Q732" t="s">
        <v>41</v>
      </c>
      <c r="R732" t="s">
        <v>67</v>
      </c>
      <c r="S732" t="s">
        <v>132</v>
      </c>
      <c r="T732" s="1">
        <v>40849</v>
      </c>
    </row>
    <row r="733" spans="1:20" x14ac:dyDescent="0.25">
      <c r="A733">
        <v>5281</v>
      </c>
      <c r="B733">
        <v>40848</v>
      </c>
      <c r="C733" t="s">
        <v>36</v>
      </c>
      <c r="D733" t="s">
        <v>42</v>
      </c>
      <c r="E733" t="s">
        <v>43</v>
      </c>
      <c r="F733" t="s">
        <v>944</v>
      </c>
      <c r="G733">
        <v>14</v>
      </c>
      <c r="H733">
        <v>4152.4399999999996</v>
      </c>
      <c r="I733">
        <v>0.36</v>
      </c>
      <c r="J733">
        <v>0.1</v>
      </c>
      <c r="K733">
        <v>1193.47</v>
      </c>
      <c r="L733">
        <v>327.88</v>
      </c>
      <c r="M733">
        <v>209.84</v>
      </c>
      <c r="N733">
        <v>21.21</v>
      </c>
      <c r="O733" t="s">
        <v>24</v>
      </c>
      <c r="P733" t="s">
        <v>943</v>
      </c>
      <c r="Q733" t="s">
        <v>41</v>
      </c>
      <c r="R733" t="s">
        <v>67</v>
      </c>
      <c r="S733" t="s">
        <v>28</v>
      </c>
      <c r="T733" s="1">
        <v>40849</v>
      </c>
    </row>
    <row r="734" spans="1:20" x14ac:dyDescent="0.25">
      <c r="A734">
        <v>5283</v>
      </c>
      <c r="B734">
        <v>39967</v>
      </c>
      <c r="C734" t="s">
        <v>79</v>
      </c>
      <c r="D734" t="s">
        <v>37</v>
      </c>
      <c r="E734" t="s">
        <v>50</v>
      </c>
      <c r="F734" t="s">
        <v>776</v>
      </c>
      <c r="G734">
        <v>23</v>
      </c>
      <c r="H734">
        <v>5413.15</v>
      </c>
      <c r="I734">
        <v>0.48</v>
      </c>
      <c r="J734">
        <v>0.03</v>
      </c>
      <c r="K734">
        <v>2507.69</v>
      </c>
      <c r="L734">
        <v>242.29</v>
      </c>
      <c r="M734">
        <v>125.99</v>
      </c>
      <c r="N734">
        <v>7.69</v>
      </c>
      <c r="O734" t="s">
        <v>24</v>
      </c>
      <c r="P734" t="s">
        <v>713</v>
      </c>
      <c r="Q734" t="s">
        <v>64</v>
      </c>
      <c r="R734" t="s">
        <v>61</v>
      </c>
      <c r="S734" t="s">
        <v>57</v>
      </c>
      <c r="T734" s="1">
        <v>39969</v>
      </c>
    </row>
    <row r="735" spans="1:20" x14ac:dyDescent="0.25">
      <c r="A735">
        <v>5284</v>
      </c>
      <c r="B735">
        <v>40732</v>
      </c>
      <c r="C735" t="s">
        <v>29</v>
      </c>
      <c r="D735" t="s">
        <v>21</v>
      </c>
      <c r="E735" t="s">
        <v>120</v>
      </c>
      <c r="F735" t="s">
        <v>143</v>
      </c>
      <c r="G735">
        <v>7</v>
      </c>
      <c r="H735">
        <v>104.37</v>
      </c>
      <c r="I735">
        <v>0.46</v>
      </c>
      <c r="J735">
        <v>0.1</v>
      </c>
      <c r="K735">
        <v>40.549999999999997</v>
      </c>
      <c r="L735">
        <v>16.09</v>
      </c>
      <c r="M735">
        <v>8.69</v>
      </c>
      <c r="N735">
        <v>2.99</v>
      </c>
      <c r="O735" t="s">
        <v>24</v>
      </c>
      <c r="P735" t="s">
        <v>436</v>
      </c>
      <c r="Q735" t="s">
        <v>26</v>
      </c>
      <c r="R735" t="s">
        <v>61</v>
      </c>
      <c r="S735" t="s">
        <v>57</v>
      </c>
      <c r="T735" s="1">
        <v>40734</v>
      </c>
    </row>
    <row r="736" spans="1:20" x14ac:dyDescent="0.25">
      <c r="A736">
        <v>5316</v>
      </c>
      <c r="B736">
        <v>39843</v>
      </c>
      <c r="C736" t="s">
        <v>58</v>
      </c>
      <c r="D736" t="s">
        <v>37</v>
      </c>
      <c r="E736" t="s">
        <v>38</v>
      </c>
      <c r="F736" t="s">
        <v>352</v>
      </c>
      <c r="G736">
        <v>42</v>
      </c>
      <c r="H736">
        <v>1908.79</v>
      </c>
      <c r="I736">
        <v>0.37</v>
      </c>
      <c r="J736">
        <v>0.1</v>
      </c>
      <c r="K736">
        <v>572.04</v>
      </c>
      <c r="L736">
        <v>50.44</v>
      </c>
      <c r="M736">
        <v>31.78</v>
      </c>
      <c r="N736">
        <v>1.99</v>
      </c>
      <c r="O736" t="s">
        <v>24</v>
      </c>
      <c r="P736" t="s">
        <v>189</v>
      </c>
      <c r="Q736" t="s">
        <v>26</v>
      </c>
      <c r="R736" t="s">
        <v>34</v>
      </c>
      <c r="S736" t="s">
        <v>35</v>
      </c>
      <c r="T736" s="1">
        <v>39845</v>
      </c>
    </row>
    <row r="737" spans="1:20" x14ac:dyDescent="0.25">
      <c r="A737">
        <v>5317</v>
      </c>
      <c r="B737">
        <v>40064</v>
      </c>
      <c r="C737" t="s">
        <v>20</v>
      </c>
      <c r="D737" t="s">
        <v>21</v>
      </c>
      <c r="E737" t="s">
        <v>120</v>
      </c>
      <c r="F737" t="s">
        <v>321</v>
      </c>
      <c r="G737">
        <v>38</v>
      </c>
      <c r="H737">
        <v>305.70999999999998</v>
      </c>
      <c r="I737">
        <v>0.39</v>
      </c>
      <c r="J737">
        <v>0.09</v>
      </c>
      <c r="K737">
        <v>99.8</v>
      </c>
      <c r="L737">
        <v>8.75</v>
      </c>
      <c r="M737">
        <v>5.34</v>
      </c>
      <c r="N737">
        <v>2.99</v>
      </c>
      <c r="O737" t="s">
        <v>71</v>
      </c>
      <c r="P737" t="s">
        <v>611</v>
      </c>
      <c r="Q737" t="s">
        <v>33</v>
      </c>
      <c r="R737" t="s">
        <v>27</v>
      </c>
      <c r="S737" t="s">
        <v>57</v>
      </c>
      <c r="T737" s="1">
        <v>40071</v>
      </c>
    </row>
    <row r="738" spans="1:20" x14ac:dyDescent="0.25">
      <c r="A738">
        <v>5317</v>
      </c>
      <c r="B738">
        <v>40064</v>
      </c>
      <c r="C738" t="s">
        <v>20</v>
      </c>
      <c r="D738" t="s">
        <v>42</v>
      </c>
      <c r="E738" t="s">
        <v>92</v>
      </c>
      <c r="F738" t="s">
        <v>945</v>
      </c>
      <c r="G738">
        <v>10</v>
      </c>
      <c r="H738">
        <v>2238.67</v>
      </c>
      <c r="I738">
        <v>0.4</v>
      </c>
      <c r="J738">
        <v>7.0000000000000007E-2</v>
      </c>
      <c r="K738">
        <v>775.39</v>
      </c>
      <c r="L738">
        <v>234.97</v>
      </c>
      <c r="M738">
        <v>140.97999999999999</v>
      </c>
      <c r="N738">
        <v>53.48</v>
      </c>
      <c r="O738" t="s">
        <v>48</v>
      </c>
      <c r="P738" t="s">
        <v>611</v>
      </c>
      <c r="Q738" t="s">
        <v>33</v>
      </c>
      <c r="R738" t="s">
        <v>27</v>
      </c>
      <c r="S738" t="s">
        <v>49</v>
      </c>
      <c r="T738" s="1">
        <v>40071</v>
      </c>
    </row>
    <row r="739" spans="1:20" x14ac:dyDescent="0.25">
      <c r="A739">
        <v>5317</v>
      </c>
      <c r="B739">
        <v>40064</v>
      </c>
      <c r="C739" t="s">
        <v>20</v>
      </c>
      <c r="D739" t="s">
        <v>37</v>
      </c>
      <c r="E739" t="s">
        <v>50</v>
      </c>
      <c r="F739" t="s">
        <v>571</v>
      </c>
      <c r="G739">
        <v>25</v>
      </c>
      <c r="H739">
        <v>8649.48</v>
      </c>
      <c r="I739">
        <v>0.44</v>
      </c>
      <c r="J739">
        <v>0.06</v>
      </c>
      <c r="K739">
        <v>3494.47</v>
      </c>
      <c r="L739">
        <v>367.84</v>
      </c>
      <c r="M739">
        <v>205.99</v>
      </c>
      <c r="N739">
        <v>5.26</v>
      </c>
      <c r="O739" t="s">
        <v>24</v>
      </c>
      <c r="P739" t="s">
        <v>611</v>
      </c>
      <c r="Q739" t="s">
        <v>33</v>
      </c>
      <c r="R739" t="s">
        <v>27</v>
      </c>
      <c r="S739" t="s">
        <v>57</v>
      </c>
      <c r="T739" s="1">
        <v>40071</v>
      </c>
    </row>
    <row r="740" spans="1:20" x14ac:dyDescent="0.25">
      <c r="A740">
        <v>5318</v>
      </c>
      <c r="B740">
        <v>40271</v>
      </c>
      <c r="C740" t="s">
        <v>36</v>
      </c>
      <c r="D740" t="s">
        <v>21</v>
      </c>
      <c r="E740" t="s">
        <v>126</v>
      </c>
      <c r="F740" t="s">
        <v>946</v>
      </c>
      <c r="G740">
        <v>8</v>
      </c>
      <c r="H740">
        <v>1557.51</v>
      </c>
      <c r="I740">
        <v>0.38</v>
      </c>
      <c r="J740">
        <v>0.08</v>
      </c>
      <c r="K740">
        <v>507.56</v>
      </c>
      <c r="L740">
        <v>211.48</v>
      </c>
      <c r="M740">
        <v>131.12</v>
      </c>
      <c r="N740">
        <v>0.99</v>
      </c>
      <c r="O740" t="s">
        <v>24</v>
      </c>
      <c r="P740" t="s">
        <v>183</v>
      </c>
      <c r="Q740" t="s">
        <v>33</v>
      </c>
      <c r="R740" t="s">
        <v>67</v>
      </c>
      <c r="S740" t="s">
        <v>57</v>
      </c>
      <c r="T740" s="1">
        <v>40273</v>
      </c>
    </row>
    <row r="741" spans="1:20" x14ac:dyDescent="0.25">
      <c r="A741">
        <v>5318</v>
      </c>
      <c r="B741">
        <v>40271</v>
      </c>
      <c r="C741" t="s">
        <v>36</v>
      </c>
      <c r="D741" t="s">
        <v>37</v>
      </c>
      <c r="E741" t="s">
        <v>50</v>
      </c>
      <c r="F741" t="s">
        <v>656</v>
      </c>
      <c r="G741">
        <v>29</v>
      </c>
      <c r="H741">
        <v>10100.36</v>
      </c>
      <c r="I741">
        <v>0.44</v>
      </c>
      <c r="J741">
        <v>0.03</v>
      </c>
      <c r="K741">
        <v>4267.45</v>
      </c>
      <c r="L741">
        <v>358.91</v>
      </c>
      <c r="M741">
        <v>200.99</v>
      </c>
      <c r="N741">
        <v>4.2</v>
      </c>
      <c r="O741" t="s">
        <v>71</v>
      </c>
      <c r="P741" t="s">
        <v>183</v>
      </c>
      <c r="Q741" t="s">
        <v>33</v>
      </c>
      <c r="R741" t="s">
        <v>67</v>
      </c>
      <c r="S741" t="s">
        <v>57</v>
      </c>
      <c r="T741" s="1">
        <v>40272</v>
      </c>
    </row>
    <row r="742" spans="1:20" x14ac:dyDescent="0.25">
      <c r="A742">
        <v>5346</v>
      </c>
      <c r="B742">
        <v>40537</v>
      </c>
      <c r="C742" t="s">
        <v>58</v>
      </c>
      <c r="D742" t="s">
        <v>42</v>
      </c>
      <c r="E742" t="s">
        <v>43</v>
      </c>
      <c r="F742" t="s">
        <v>947</v>
      </c>
      <c r="G742">
        <v>34</v>
      </c>
      <c r="H742">
        <v>5383.58</v>
      </c>
      <c r="I742">
        <v>0.46</v>
      </c>
      <c r="J742">
        <v>7.0000000000000007E-2</v>
      </c>
      <c r="K742">
        <v>2234.06</v>
      </c>
      <c r="L742">
        <v>168.48</v>
      </c>
      <c r="M742">
        <v>90.98</v>
      </c>
      <c r="N742">
        <v>56.2</v>
      </c>
      <c r="O742" t="s">
        <v>24</v>
      </c>
      <c r="P742" t="s">
        <v>948</v>
      </c>
      <c r="Q742" t="s">
        <v>33</v>
      </c>
      <c r="R742" t="s">
        <v>61</v>
      </c>
      <c r="S742" t="s">
        <v>45</v>
      </c>
      <c r="T742" s="1">
        <v>40538</v>
      </c>
    </row>
    <row r="743" spans="1:20" x14ac:dyDescent="0.25">
      <c r="A743">
        <v>5346</v>
      </c>
      <c r="B743">
        <v>40537</v>
      </c>
      <c r="C743" t="s">
        <v>58</v>
      </c>
      <c r="D743" t="s">
        <v>42</v>
      </c>
      <c r="E743" t="s">
        <v>46</v>
      </c>
      <c r="F743" t="s">
        <v>356</v>
      </c>
      <c r="G743">
        <v>45</v>
      </c>
      <c r="H743">
        <v>13912.41</v>
      </c>
      <c r="I743">
        <v>0.36</v>
      </c>
      <c r="J743">
        <v>0.1</v>
      </c>
      <c r="K743">
        <v>3999.02</v>
      </c>
      <c r="L743">
        <v>341.8</v>
      </c>
      <c r="M743">
        <v>218.75</v>
      </c>
      <c r="N743">
        <v>69.64</v>
      </c>
      <c r="O743" t="s">
        <v>48</v>
      </c>
      <c r="P743" t="s">
        <v>948</v>
      </c>
      <c r="Q743" t="s">
        <v>33</v>
      </c>
      <c r="R743" t="s">
        <v>61</v>
      </c>
      <c r="S743" t="s">
        <v>49</v>
      </c>
      <c r="T743" s="1">
        <v>40539</v>
      </c>
    </row>
    <row r="744" spans="1:20" x14ac:dyDescent="0.25">
      <c r="A744">
        <v>5346</v>
      </c>
      <c r="B744">
        <v>40537</v>
      </c>
      <c r="C744" t="s">
        <v>58</v>
      </c>
      <c r="D744" t="s">
        <v>42</v>
      </c>
      <c r="E744" t="s">
        <v>92</v>
      </c>
      <c r="F744" t="s">
        <v>949</v>
      </c>
      <c r="G744">
        <v>17</v>
      </c>
      <c r="H744">
        <v>3710.97</v>
      </c>
      <c r="I744">
        <v>0.4</v>
      </c>
      <c r="J744">
        <v>0.08</v>
      </c>
      <c r="K744">
        <v>1278.22</v>
      </c>
      <c r="L744">
        <v>234.97</v>
      </c>
      <c r="M744">
        <v>140.97999999999999</v>
      </c>
      <c r="N744">
        <v>36.090000000000003</v>
      </c>
      <c r="O744" t="s">
        <v>48</v>
      </c>
      <c r="P744" t="s">
        <v>948</v>
      </c>
      <c r="Q744" t="s">
        <v>33</v>
      </c>
      <c r="R744" t="s">
        <v>61</v>
      </c>
      <c r="S744" t="s">
        <v>49</v>
      </c>
      <c r="T744" s="1">
        <v>40539</v>
      </c>
    </row>
    <row r="745" spans="1:20" x14ac:dyDescent="0.25">
      <c r="A745">
        <v>5347</v>
      </c>
      <c r="B745">
        <v>40595</v>
      </c>
      <c r="C745" t="s">
        <v>79</v>
      </c>
      <c r="D745" t="s">
        <v>37</v>
      </c>
      <c r="E745" t="s">
        <v>50</v>
      </c>
      <c r="F745" t="s">
        <v>607</v>
      </c>
      <c r="G745">
        <v>7</v>
      </c>
      <c r="H745">
        <v>1257.45</v>
      </c>
      <c r="I745">
        <v>0.54</v>
      </c>
      <c r="J745">
        <v>0.04</v>
      </c>
      <c r="K745">
        <v>654.27</v>
      </c>
      <c r="L745">
        <v>186.93</v>
      </c>
      <c r="M745">
        <v>85.99</v>
      </c>
      <c r="N745">
        <v>1.25</v>
      </c>
      <c r="O745" t="s">
        <v>24</v>
      </c>
      <c r="P745" t="s">
        <v>950</v>
      </c>
      <c r="Q745" t="s">
        <v>33</v>
      </c>
      <c r="R745" t="s">
        <v>34</v>
      </c>
      <c r="S745" t="s">
        <v>35</v>
      </c>
      <c r="T745" s="1">
        <v>40597</v>
      </c>
    </row>
    <row r="746" spans="1:20" x14ac:dyDescent="0.25">
      <c r="A746">
        <v>5347</v>
      </c>
      <c r="B746">
        <v>40595</v>
      </c>
      <c r="C746" t="s">
        <v>79</v>
      </c>
      <c r="D746" t="s">
        <v>37</v>
      </c>
      <c r="E746" t="s">
        <v>50</v>
      </c>
      <c r="F746" t="s">
        <v>51</v>
      </c>
      <c r="G746">
        <v>39</v>
      </c>
      <c r="H746">
        <v>609.16999999999996</v>
      </c>
      <c r="I746">
        <v>0.51</v>
      </c>
      <c r="J746">
        <v>0.05</v>
      </c>
      <c r="K746">
        <v>292.52999999999997</v>
      </c>
      <c r="L746">
        <v>16.309999999999999</v>
      </c>
      <c r="M746">
        <v>7.99</v>
      </c>
      <c r="N746">
        <v>5.03</v>
      </c>
      <c r="O746" t="s">
        <v>24</v>
      </c>
      <c r="P746" t="s">
        <v>950</v>
      </c>
      <c r="Q746" t="s">
        <v>33</v>
      </c>
      <c r="R746" t="s">
        <v>34</v>
      </c>
      <c r="S746" t="s">
        <v>45</v>
      </c>
      <c r="T746" s="1">
        <v>40598</v>
      </c>
    </row>
    <row r="747" spans="1:20" x14ac:dyDescent="0.25">
      <c r="A747">
        <v>5347</v>
      </c>
      <c r="B747">
        <v>40595</v>
      </c>
      <c r="C747" t="s">
        <v>79</v>
      </c>
      <c r="D747" t="s">
        <v>37</v>
      </c>
      <c r="E747" t="s">
        <v>50</v>
      </c>
      <c r="F747" t="s">
        <v>571</v>
      </c>
      <c r="G747">
        <v>1</v>
      </c>
      <c r="H747">
        <v>421.44</v>
      </c>
      <c r="I747">
        <v>0.51</v>
      </c>
      <c r="J747">
        <v>0.01</v>
      </c>
      <c r="K747">
        <v>210.19</v>
      </c>
      <c r="L747">
        <v>420.39</v>
      </c>
      <c r="M747">
        <v>205.99</v>
      </c>
      <c r="N747">
        <v>5.26</v>
      </c>
      <c r="O747" t="s">
        <v>24</v>
      </c>
      <c r="P747" t="s">
        <v>950</v>
      </c>
      <c r="Q747" t="s">
        <v>33</v>
      </c>
      <c r="R747" t="s">
        <v>34</v>
      </c>
      <c r="S747" t="s">
        <v>57</v>
      </c>
      <c r="T747" s="1">
        <v>40596</v>
      </c>
    </row>
    <row r="748" spans="1:20" x14ac:dyDescent="0.25">
      <c r="A748">
        <v>5350</v>
      </c>
      <c r="B748">
        <v>40460</v>
      </c>
      <c r="C748" t="s">
        <v>20</v>
      </c>
      <c r="D748" t="s">
        <v>21</v>
      </c>
      <c r="E748" t="s">
        <v>22</v>
      </c>
      <c r="F748" t="s">
        <v>555</v>
      </c>
      <c r="G748">
        <v>50</v>
      </c>
      <c r="H748">
        <v>10818.49</v>
      </c>
      <c r="I748">
        <v>0.4</v>
      </c>
      <c r="J748">
        <v>0.08</v>
      </c>
      <c r="K748">
        <v>3756</v>
      </c>
      <c r="L748">
        <v>234.75</v>
      </c>
      <c r="M748">
        <v>140.85</v>
      </c>
      <c r="N748">
        <v>19.989999999999998</v>
      </c>
      <c r="O748" t="s">
        <v>24</v>
      </c>
      <c r="P748" t="s">
        <v>951</v>
      </c>
      <c r="Q748" t="s">
        <v>41</v>
      </c>
      <c r="R748" t="s">
        <v>67</v>
      </c>
      <c r="S748" t="s">
        <v>57</v>
      </c>
      <c r="T748" s="1">
        <v>40467</v>
      </c>
    </row>
    <row r="749" spans="1:20" x14ac:dyDescent="0.25">
      <c r="A749">
        <v>5350</v>
      </c>
      <c r="B749">
        <v>40460</v>
      </c>
      <c r="C749" t="s">
        <v>20</v>
      </c>
      <c r="D749" t="s">
        <v>21</v>
      </c>
      <c r="E749" t="s">
        <v>126</v>
      </c>
      <c r="F749" t="s">
        <v>952</v>
      </c>
      <c r="G749">
        <v>39</v>
      </c>
      <c r="H749">
        <v>799.85</v>
      </c>
      <c r="I749">
        <v>0.46</v>
      </c>
      <c r="J749">
        <v>0.03</v>
      </c>
      <c r="K749">
        <v>351.86</v>
      </c>
      <c r="L749">
        <v>20.98</v>
      </c>
      <c r="M749">
        <v>11.33</v>
      </c>
      <c r="N749">
        <v>6.12</v>
      </c>
      <c r="O749" t="s">
        <v>24</v>
      </c>
      <c r="P749" t="s">
        <v>951</v>
      </c>
      <c r="Q749" t="s">
        <v>33</v>
      </c>
      <c r="R749" t="s">
        <v>67</v>
      </c>
      <c r="S749" t="s">
        <v>45</v>
      </c>
      <c r="T749" s="1">
        <v>40462</v>
      </c>
    </row>
    <row r="750" spans="1:20" x14ac:dyDescent="0.25">
      <c r="A750">
        <v>5378</v>
      </c>
      <c r="B750">
        <v>41206</v>
      </c>
      <c r="C750" t="s">
        <v>58</v>
      </c>
      <c r="D750" t="s">
        <v>42</v>
      </c>
      <c r="E750" t="s">
        <v>43</v>
      </c>
      <c r="F750" t="s">
        <v>273</v>
      </c>
      <c r="G750">
        <v>6</v>
      </c>
      <c r="H750">
        <v>75.16</v>
      </c>
      <c r="I750">
        <v>0.47</v>
      </c>
      <c r="J750">
        <v>0.01</v>
      </c>
      <c r="K750">
        <v>32.5</v>
      </c>
      <c r="L750">
        <v>11.77</v>
      </c>
      <c r="M750">
        <v>6.24</v>
      </c>
      <c r="N750">
        <v>5.22</v>
      </c>
      <c r="O750" t="s">
        <v>71</v>
      </c>
      <c r="P750" t="s">
        <v>953</v>
      </c>
      <c r="Q750" t="s">
        <v>95</v>
      </c>
      <c r="R750" t="s">
        <v>34</v>
      </c>
      <c r="S750" t="s">
        <v>57</v>
      </c>
      <c r="T750" s="1">
        <v>41208</v>
      </c>
    </row>
    <row r="751" spans="1:20" x14ac:dyDescent="0.25">
      <c r="A751">
        <v>5381</v>
      </c>
      <c r="B751">
        <v>40206</v>
      </c>
      <c r="C751" t="s">
        <v>20</v>
      </c>
      <c r="D751" t="s">
        <v>42</v>
      </c>
      <c r="E751" t="s">
        <v>43</v>
      </c>
      <c r="F751" t="s">
        <v>44</v>
      </c>
      <c r="G751">
        <v>47</v>
      </c>
      <c r="H751">
        <v>8551.51</v>
      </c>
      <c r="I751">
        <v>0.45</v>
      </c>
      <c r="J751">
        <v>7.0000000000000007E-2</v>
      </c>
      <c r="K751">
        <v>3491.79</v>
      </c>
      <c r="L751">
        <v>195.51</v>
      </c>
      <c r="M751">
        <v>107.53</v>
      </c>
      <c r="N751">
        <v>5.81</v>
      </c>
      <c r="O751" t="s">
        <v>24</v>
      </c>
      <c r="P751" t="s">
        <v>275</v>
      </c>
      <c r="Q751" t="s">
        <v>64</v>
      </c>
      <c r="R751" t="s">
        <v>61</v>
      </c>
      <c r="S751" t="s">
        <v>45</v>
      </c>
      <c r="T751" s="1">
        <v>40213</v>
      </c>
    </row>
    <row r="752" spans="1:20" x14ac:dyDescent="0.25">
      <c r="A752">
        <v>5381</v>
      </c>
      <c r="B752">
        <v>40206</v>
      </c>
      <c r="C752" t="s">
        <v>20</v>
      </c>
      <c r="D752" t="s">
        <v>21</v>
      </c>
      <c r="E752" t="s">
        <v>84</v>
      </c>
      <c r="F752" t="s">
        <v>954</v>
      </c>
      <c r="G752">
        <v>27</v>
      </c>
      <c r="H752">
        <v>112.11</v>
      </c>
      <c r="I752">
        <v>0.49</v>
      </c>
      <c r="J752">
        <v>0.09</v>
      </c>
      <c r="K752">
        <v>46.16</v>
      </c>
      <c r="L752">
        <v>4.2699999999999996</v>
      </c>
      <c r="M752">
        <v>2.1800000000000002</v>
      </c>
      <c r="N752">
        <v>7.09</v>
      </c>
      <c r="O752" t="s">
        <v>24</v>
      </c>
      <c r="P752" t="s">
        <v>275</v>
      </c>
      <c r="Q752" t="s">
        <v>64</v>
      </c>
      <c r="R752" t="s">
        <v>61</v>
      </c>
      <c r="S752" t="s">
        <v>55</v>
      </c>
      <c r="T752" s="1">
        <v>40213</v>
      </c>
    </row>
    <row r="753" spans="1:20" x14ac:dyDescent="0.25">
      <c r="A753">
        <v>5382</v>
      </c>
      <c r="B753">
        <v>40920</v>
      </c>
      <c r="C753" t="s">
        <v>20</v>
      </c>
      <c r="D753" t="s">
        <v>42</v>
      </c>
      <c r="E753" t="s">
        <v>43</v>
      </c>
      <c r="F753" t="s">
        <v>955</v>
      </c>
      <c r="G753">
        <v>30</v>
      </c>
      <c r="H753">
        <v>437.97</v>
      </c>
      <c r="I753">
        <v>0.41</v>
      </c>
      <c r="J753">
        <v>0.05</v>
      </c>
      <c r="K753">
        <v>164.38</v>
      </c>
      <c r="L753">
        <v>15.22</v>
      </c>
      <c r="M753">
        <v>8.98</v>
      </c>
      <c r="N753">
        <v>4.1900000000000004</v>
      </c>
      <c r="O753" t="s">
        <v>24</v>
      </c>
      <c r="P753" t="s">
        <v>155</v>
      </c>
      <c r="Q753" t="s">
        <v>75</v>
      </c>
      <c r="R753" t="s">
        <v>67</v>
      </c>
      <c r="S753" t="s">
        <v>35</v>
      </c>
      <c r="T753" s="1">
        <v>40927</v>
      </c>
    </row>
    <row r="754" spans="1:20" x14ac:dyDescent="0.25">
      <c r="A754">
        <v>5408</v>
      </c>
      <c r="B754">
        <v>41110</v>
      </c>
      <c r="C754" t="s">
        <v>20</v>
      </c>
      <c r="D754" t="s">
        <v>21</v>
      </c>
      <c r="E754" t="s">
        <v>80</v>
      </c>
      <c r="F754" t="s">
        <v>575</v>
      </c>
      <c r="G754">
        <v>20</v>
      </c>
      <c r="H754">
        <v>134.56</v>
      </c>
      <c r="I754">
        <v>0.39</v>
      </c>
      <c r="J754">
        <v>0.01</v>
      </c>
      <c r="K754">
        <v>51.46</v>
      </c>
      <c r="L754">
        <v>6.77</v>
      </c>
      <c r="M754">
        <v>4.13</v>
      </c>
      <c r="N754">
        <v>0.5</v>
      </c>
      <c r="O754" t="s">
        <v>24</v>
      </c>
      <c r="P754" t="s">
        <v>574</v>
      </c>
      <c r="Q754" t="s">
        <v>83</v>
      </c>
      <c r="R754" t="s">
        <v>27</v>
      </c>
      <c r="S754" t="s">
        <v>57</v>
      </c>
      <c r="T754" s="1">
        <v>41117</v>
      </c>
    </row>
    <row r="755" spans="1:20" x14ac:dyDescent="0.25">
      <c r="A755">
        <v>5408</v>
      </c>
      <c r="B755">
        <v>41110</v>
      </c>
      <c r="C755" t="s">
        <v>20</v>
      </c>
      <c r="D755" t="s">
        <v>42</v>
      </c>
      <c r="E755" t="s">
        <v>43</v>
      </c>
      <c r="F755" t="s">
        <v>944</v>
      </c>
      <c r="G755">
        <v>11</v>
      </c>
      <c r="H755">
        <v>4453.03</v>
      </c>
      <c r="I755">
        <v>0.5</v>
      </c>
      <c r="J755">
        <v>0.04</v>
      </c>
      <c r="K755">
        <v>2123.58</v>
      </c>
      <c r="L755">
        <v>419.68</v>
      </c>
      <c r="M755">
        <v>209.84</v>
      </c>
      <c r="N755">
        <v>21.21</v>
      </c>
      <c r="O755" t="s">
        <v>24</v>
      </c>
      <c r="P755" t="s">
        <v>574</v>
      </c>
      <c r="Q755" t="s">
        <v>83</v>
      </c>
      <c r="R755" t="s">
        <v>27</v>
      </c>
      <c r="S755" t="s">
        <v>28</v>
      </c>
      <c r="T755" s="1">
        <v>41119</v>
      </c>
    </row>
    <row r="756" spans="1:20" x14ac:dyDescent="0.25">
      <c r="A756">
        <v>5409</v>
      </c>
      <c r="B756">
        <v>40916</v>
      </c>
      <c r="C756" t="s">
        <v>20</v>
      </c>
      <c r="D756" t="s">
        <v>21</v>
      </c>
      <c r="E756" t="s">
        <v>84</v>
      </c>
      <c r="F756" t="s">
        <v>956</v>
      </c>
      <c r="G756">
        <v>11</v>
      </c>
      <c r="H756">
        <v>87.95</v>
      </c>
      <c r="I756">
        <v>0.49</v>
      </c>
      <c r="J756">
        <v>0.01</v>
      </c>
      <c r="K756">
        <v>41.2</v>
      </c>
      <c r="L756">
        <v>7.8</v>
      </c>
      <c r="M756">
        <v>3.98</v>
      </c>
      <c r="N756">
        <v>2.97</v>
      </c>
      <c r="O756" t="s">
        <v>24</v>
      </c>
      <c r="P756" t="s">
        <v>957</v>
      </c>
      <c r="Q756" t="s">
        <v>26</v>
      </c>
      <c r="R756" t="s">
        <v>34</v>
      </c>
      <c r="S756" t="s">
        <v>55</v>
      </c>
      <c r="T756" s="1">
        <v>40921</v>
      </c>
    </row>
    <row r="757" spans="1:20" x14ac:dyDescent="0.25">
      <c r="A757">
        <v>5414</v>
      </c>
      <c r="B757">
        <v>40261</v>
      </c>
      <c r="C757" t="s">
        <v>29</v>
      </c>
      <c r="D757" t="s">
        <v>21</v>
      </c>
      <c r="E757" t="s">
        <v>22</v>
      </c>
      <c r="F757" t="s">
        <v>544</v>
      </c>
      <c r="G757">
        <v>14</v>
      </c>
      <c r="H757">
        <v>461.19</v>
      </c>
      <c r="I757">
        <v>0.42</v>
      </c>
      <c r="J757">
        <v>0.1</v>
      </c>
      <c r="K757">
        <v>162.05000000000001</v>
      </c>
      <c r="L757">
        <v>36.17</v>
      </c>
      <c r="M757">
        <v>20.98</v>
      </c>
      <c r="N757">
        <v>5.42</v>
      </c>
      <c r="O757" t="s">
        <v>71</v>
      </c>
      <c r="P757" t="s">
        <v>155</v>
      </c>
      <c r="Q757" t="s">
        <v>75</v>
      </c>
      <c r="R757" t="s">
        <v>34</v>
      </c>
      <c r="S757" t="s">
        <v>57</v>
      </c>
      <c r="T757" s="1">
        <v>40262</v>
      </c>
    </row>
    <row r="758" spans="1:20" x14ac:dyDescent="0.25">
      <c r="A758">
        <v>5441</v>
      </c>
      <c r="B758">
        <v>40014</v>
      </c>
      <c r="C758" t="s">
        <v>29</v>
      </c>
      <c r="D758" t="s">
        <v>21</v>
      </c>
      <c r="E758" t="s">
        <v>84</v>
      </c>
      <c r="F758" t="s">
        <v>663</v>
      </c>
      <c r="G758">
        <v>34</v>
      </c>
      <c r="H758">
        <v>438.43</v>
      </c>
      <c r="I758">
        <v>0.5</v>
      </c>
      <c r="J758">
        <v>0.02</v>
      </c>
      <c r="K758">
        <v>211.51</v>
      </c>
      <c r="L758">
        <v>12.96</v>
      </c>
      <c r="M758">
        <v>6.48</v>
      </c>
      <c r="N758">
        <v>6.6</v>
      </c>
      <c r="O758" t="s">
        <v>24</v>
      </c>
      <c r="P758" t="s">
        <v>958</v>
      </c>
      <c r="Q758" t="s">
        <v>33</v>
      </c>
      <c r="R758" t="s">
        <v>67</v>
      </c>
      <c r="S758" t="s">
        <v>57</v>
      </c>
      <c r="T758" s="1">
        <v>40016</v>
      </c>
    </row>
    <row r="759" spans="1:20" x14ac:dyDescent="0.25">
      <c r="A759">
        <v>5441</v>
      </c>
      <c r="B759">
        <v>40014</v>
      </c>
      <c r="C759" t="s">
        <v>29</v>
      </c>
      <c r="D759" t="s">
        <v>21</v>
      </c>
      <c r="E759" t="s">
        <v>22</v>
      </c>
      <c r="F759" t="s">
        <v>389</v>
      </c>
      <c r="G759">
        <v>16</v>
      </c>
      <c r="H759">
        <v>521.48</v>
      </c>
      <c r="I759">
        <v>0.49</v>
      </c>
      <c r="J759">
        <v>0.04</v>
      </c>
      <c r="K759">
        <v>242.12</v>
      </c>
      <c r="L759">
        <v>33.630000000000003</v>
      </c>
      <c r="M759">
        <v>17.149999999999999</v>
      </c>
      <c r="N759">
        <v>4.96</v>
      </c>
      <c r="O759" t="s">
        <v>24</v>
      </c>
      <c r="P759" t="s">
        <v>958</v>
      </c>
      <c r="Q759" t="s">
        <v>33</v>
      </c>
      <c r="R759" t="s">
        <v>67</v>
      </c>
      <c r="S759" t="s">
        <v>57</v>
      </c>
      <c r="T759" s="1">
        <v>40015</v>
      </c>
    </row>
    <row r="760" spans="1:20" x14ac:dyDescent="0.25">
      <c r="A760">
        <v>5444</v>
      </c>
      <c r="B760">
        <v>40619</v>
      </c>
      <c r="C760" t="s">
        <v>58</v>
      </c>
      <c r="D760" t="s">
        <v>37</v>
      </c>
      <c r="E760" t="s">
        <v>387</v>
      </c>
      <c r="F760" t="s">
        <v>437</v>
      </c>
      <c r="G760">
        <v>2</v>
      </c>
      <c r="H760">
        <v>1477.09</v>
      </c>
      <c r="I760">
        <v>0.43</v>
      </c>
      <c r="J760">
        <v>0.08</v>
      </c>
      <c r="K760">
        <v>552.62</v>
      </c>
      <c r="L760">
        <v>789.46</v>
      </c>
      <c r="M760">
        <v>449.99</v>
      </c>
      <c r="N760">
        <v>24.49</v>
      </c>
      <c r="O760" t="s">
        <v>24</v>
      </c>
      <c r="P760" t="s">
        <v>959</v>
      </c>
      <c r="Q760" t="s">
        <v>64</v>
      </c>
      <c r="R760" t="s">
        <v>27</v>
      </c>
      <c r="S760" t="s">
        <v>28</v>
      </c>
      <c r="T760" s="1">
        <v>40621</v>
      </c>
    </row>
    <row r="761" spans="1:20" x14ac:dyDescent="0.25">
      <c r="A761">
        <v>5445</v>
      </c>
      <c r="B761">
        <v>40384</v>
      </c>
      <c r="C761" t="s">
        <v>20</v>
      </c>
      <c r="D761" t="s">
        <v>21</v>
      </c>
      <c r="E761" t="s">
        <v>80</v>
      </c>
      <c r="F761" t="s">
        <v>380</v>
      </c>
      <c r="G761">
        <v>4</v>
      </c>
      <c r="H761">
        <v>24.42</v>
      </c>
      <c r="I761">
        <v>0.42</v>
      </c>
      <c r="J761">
        <v>0.06</v>
      </c>
      <c r="K761">
        <v>9.16</v>
      </c>
      <c r="L761">
        <v>6.36</v>
      </c>
      <c r="M761">
        <v>3.69</v>
      </c>
      <c r="N761">
        <v>0.5</v>
      </c>
      <c r="O761" t="s">
        <v>71</v>
      </c>
      <c r="P761" t="s">
        <v>97</v>
      </c>
      <c r="Q761" t="s">
        <v>64</v>
      </c>
      <c r="R761" t="s">
        <v>61</v>
      </c>
      <c r="S761" t="s">
        <v>57</v>
      </c>
      <c r="T761" s="1">
        <v>40389</v>
      </c>
    </row>
    <row r="762" spans="1:20" x14ac:dyDescent="0.25">
      <c r="A762">
        <v>5445</v>
      </c>
      <c r="B762">
        <v>40384</v>
      </c>
      <c r="C762" t="s">
        <v>20</v>
      </c>
      <c r="D762" t="s">
        <v>21</v>
      </c>
      <c r="E762" t="s">
        <v>52</v>
      </c>
      <c r="F762" t="s">
        <v>960</v>
      </c>
      <c r="G762">
        <v>9</v>
      </c>
      <c r="H762">
        <v>87.87</v>
      </c>
      <c r="I762">
        <v>0.52</v>
      </c>
      <c r="J762">
        <v>0.01</v>
      </c>
      <c r="K762">
        <v>44.27</v>
      </c>
      <c r="L762">
        <v>9.65</v>
      </c>
      <c r="M762">
        <v>4.63</v>
      </c>
      <c r="N762">
        <v>1.93</v>
      </c>
      <c r="O762" t="s">
        <v>24</v>
      </c>
      <c r="P762" t="s">
        <v>97</v>
      </c>
      <c r="Q762" t="s">
        <v>64</v>
      </c>
      <c r="R762" t="s">
        <v>61</v>
      </c>
      <c r="S762" t="s">
        <v>55</v>
      </c>
      <c r="T762" s="1">
        <v>40391</v>
      </c>
    </row>
    <row r="763" spans="1:20" x14ac:dyDescent="0.25">
      <c r="A763">
        <v>5446</v>
      </c>
      <c r="B763">
        <v>39984</v>
      </c>
      <c r="C763" t="s">
        <v>20</v>
      </c>
      <c r="D763" t="s">
        <v>21</v>
      </c>
      <c r="E763" t="s">
        <v>139</v>
      </c>
      <c r="F763" t="s">
        <v>961</v>
      </c>
      <c r="G763">
        <v>42</v>
      </c>
      <c r="H763">
        <v>744.25</v>
      </c>
      <c r="I763">
        <v>0.42</v>
      </c>
      <c r="J763">
        <v>7.0000000000000007E-2</v>
      </c>
      <c r="K763">
        <v>278.29000000000002</v>
      </c>
      <c r="L763">
        <v>18.93</v>
      </c>
      <c r="M763">
        <v>10.98</v>
      </c>
      <c r="N763">
        <v>4.8</v>
      </c>
      <c r="O763" t="s">
        <v>24</v>
      </c>
      <c r="P763" t="s">
        <v>336</v>
      </c>
      <c r="Q763" t="s">
        <v>95</v>
      </c>
      <c r="R763" t="s">
        <v>34</v>
      </c>
      <c r="S763" t="s">
        <v>57</v>
      </c>
      <c r="T763" s="1">
        <v>39991</v>
      </c>
    </row>
    <row r="764" spans="1:20" x14ac:dyDescent="0.25">
      <c r="A764">
        <v>5472</v>
      </c>
      <c r="B764">
        <v>40278</v>
      </c>
      <c r="C764" t="s">
        <v>20</v>
      </c>
      <c r="D764" t="s">
        <v>21</v>
      </c>
      <c r="E764" t="s">
        <v>84</v>
      </c>
      <c r="F764" t="s">
        <v>962</v>
      </c>
      <c r="G764">
        <v>32</v>
      </c>
      <c r="H764">
        <v>390.65</v>
      </c>
      <c r="I764">
        <v>0.46</v>
      </c>
      <c r="J764">
        <v>0</v>
      </c>
      <c r="K764">
        <v>176.64</v>
      </c>
      <c r="L764">
        <v>12</v>
      </c>
      <c r="M764">
        <v>6.48</v>
      </c>
      <c r="N764">
        <v>6.65</v>
      </c>
      <c r="O764" t="s">
        <v>24</v>
      </c>
      <c r="P764" t="s">
        <v>340</v>
      </c>
      <c r="Q764" t="s">
        <v>83</v>
      </c>
      <c r="R764" t="s">
        <v>34</v>
      </c>
      <c r="S764" t="s">
        <v>57</v>
      </c>
      <c r="T764" s="1">
        <v>40280</v>
      </c>
    </row>
    <row r="765" spans="1:20" x14ac:dyDescent="0.25">
      <c r="A765">
        <v>5472</v>
      </c>
      <c r="B765">
        <v>40278</v>
      </c>
      <c r="C765" t="s">
        <v>20</v>
      </c>
      <c r="D765" t="s">
        <v>21</v>
      </c>
      <c r="E765" t="s">
        <v>22</v>
      </c>
      <c r="F765" t="s">
        <v>442</v>
      </c>
      <c r="G765">
        <v>27</v>
      </c>
      <c r="H765">
        <v>538.71</v>
      </c>
      <c r="I765">
        <v>0.38</v>
      </c>
      <c r="J765">
        <v>0.09</v>
      </c>
      <c r="K765">
        <v>170.24</v>
      </c>
      <c r="L765">
        <v>21.74</v>
      </c>
      <c r="M765">
        <v>13.48</v>
      </c>
      <c r="N765">
        <v>4.51</v>
      </c>
      <c r="O765" t="s">
        <v>24</v>
      </c>
      <c r="P765" t="s">
        <v>340</v>
      </c>
      <c r="Q765" t="s">
        <v>83</v>
      </c>
      <c r="R765" t="s">
        <v>34</v>
      </c>
      <c r="S765" t="s">
        <v>57</v>
      </c>
      <c r="T765" s="1">
        <v>40282</v>
      </c>
    </row>
    <row r="766" spans="1:20" x14ac:dyDescent="0.25">
      <c r="A766">
        <v>5472</v>
      </c>
      <c r="B766">
        <v>40278</v>
      </c>
      <c r="C766" t="s">
        <v>20</v>
      </c>
      <c r="D766" t="s">
        <v>37</v>
      </c>
      <c r="E766" t="s">
        <v>50</v>
      </c>
      <c r="F766" t="s">
        <v>76</v>
      </c>
      <c r="G766">
        <v>12</v>
      </c>
      <c r="H766">
        <v>2489.4699999999998</v>
      </c>
      <c r="I766">
        <v>0.49</v>
      </c>
      <c r="J766">
        <v>0.09</v>
      </c>
      <c r="K766">
        <v>1091.67</v>
      </c>
      <c r="L766">
        <v>227.43</v>
      </c>
      <c r="M766">
        <v>115.99</v>
      </c>
      <c r="N766">
        <v>5.92</v>
      </c>
      <c r="O766" t="s">
        <v>24</v>
      </c>
      <c r="P766" t="s">
        <v>340</v>
      </c>
      <c r="Q766" t="s">
        <v>83</v>
      </c>
      <c r="R766" t="s">
        <v>34</v>
      </c>
      <c r="S766" t="s">
        <v>57</v>
      </c>
      <c r="T766" s="1">
        <v>40280</v>
      </c>
    </row>
    <row r="767" spans="1:20" x14ac:dyDescent="0.25">
      <c r="A767">
        <v>5473</v>
      </c>
      <c r="B767">
        <v>40992</v>
      </c>
      <c r="C767" t="s">
        <v>29</v>
      </c>
      <c r="D767" t="s">
        <v>21</v>
      </c>
      <c r="E767" t="s">
        <v>139</v>
      </c>
      <c r="F767" t="s">
        <v>504</v>
      </c>
      <c r="G767">
        <v>42</v>
      </c>
      <c r="H767">
        <v>690.01</v>
      </c>
      <c r="I767">
        <v>0.51</v>
      </c>
      <c r="J767">
        <v>0.09</v>
      </c>
      <c r="K767">
        <v>314.64</v>
      </c>
      <c r="L767">
        <v>17.84</v>
      </c>
      <c r="M767">
        <v>8.74</v>
      </c>
      <c r="N767">
        <v>8.2899999999999991</v>
      </c>
      <c r="O767" t="s">
        <v>24</v>
      </c>
      <c r="P767" t="s">
        <v>963</v>
      </c>
      <c r="Q767" t="s">
        <v>33</v>
      </c>
      <c r="R767" t="s">
        <v>27</v>
      </c>
      <c r="S767" t="s">
        <v>57</v>
      </c>
      <c r="T767" s="1">
        <v>40994</v>
      </c>
    </row>
    <row r="768" spans="1:20" x14ac:dyDescent="0.25">
      <c r="A768">
        <v>5504</v>
      </c>
      <c r="B768">
        <v>40183</v>
      </c>
      <c r="C768" t="s">
        <v>36</v>
      </c>
      <c r="D768" t="s">
        <v>21</v>
      </c>
      <c r="E768" t="s">
        <v>84</v>
      </c>
      <c r="F768" t="s">
        <v>964</v>
      </c>
      <c r="G768">
        <v>6</v>
      </c>
      <c r="H768">
        <v>61.08</v>
      </c>
      <c r="I768">
        <v>0.39</v>
      </c>
      <c r="J768">
        <v>0.06</v>
      </c>
      <c r="K768">
        <v>18.760000000000002</v>
      </c>
      <c r="L768">
        <v>9.48</v>
      </c>
      <c r="M768">
        <v>5.78</v>
      </c>
      <c r="N768">
        <v>7.64</v>
      </c>
      <c r="O768" t="s">
        <v>71</v>
      </c>
      <c r="P768" t="s">
        <v>965</v>
      </c>
      <c r="Q768" t="s">
        <v>33</v>
      </c>
      <c r="R768" t="s">
        <v>27</v>
      </c>
      <c r="S768" t="s">
        <v>57</v>
      </c>
      <c r="T768" s="1">
        <v>40185</v>
      </c>
    </row>
    <row r="769" spans="1:20" x14ac:dyDescent="0.25">
      <c r="A769">
        <v>5504</v>
      </c>
      <c r="B769">
        <v>40183</v>
      </c>
      <c r="C769" t="s">
        <v>36</v>
      </c>
      <c r="D769" t="s">
        <v>37</v>
      </c>
      <c r="E769" t="s">
        <v>50</v>
      </c>
      <c r="F769" t="s">
        <v>966</v>
      </c>
      <c r="G769">
        <v>15</v>
      </c>
      <c r="H769">
        <v>1384.69</v>
      </c>
      <c r="I769">
        <v>0.52</v>
      </c>
      <c r="J769">
        <v>0.04</v>
      </c>
      <c r="K769">
        <v>689.85</v>
      </c>
      <c r="L769">
        <v>95.81</v>
      </c>
      <c r="M769">
        <v>45.99</v>
      </c>
      <c r="N769">
        <v>4.99</v>
      </c>
      <c r="O769" t="s">
        <v>24</v>
      </c>
      <c r="P769" t="s">
        <v>965</v>
      </c>
      <c r="Q769" t="s">
        <v>33</v>
      </c>
      <c r="R769" t="s">
        <v>27</v>
      </c>
      <c r="S769" t="s">
        <v>57</v>
      </c>
      <c r="T769" s="1">
        <v>40185</v>
      </c>
    </row>
    <row r="770" spans="1:20" x14ac:dyDescent="0.25">
      <c r="A770">
        <v>5506</v>
      </c>
      <c r="B770">
        <v>40489</v>
      </c>
      <c r="C770" t="s">
        <v>58</v>
      </c>
      <c r="D770" t="s">
        <v>21</v>
      </c>
      <c r="E770" t="s">
        <v>84</v>
      </c>
      <c r="F770" t="s">
        <v>899</v>
      </c>
      <c r="G770">
        <v>22</v>
      </c>
      <c r="H770">
        <v>198.11</v>
      </c>
      <c r="I770">
        <v>0.37</v>
      </c>
      <c r="J770">
        <v>0.05</v>
      </c>
      <c r="K770">
        <v>65.709999999999994</v>
      </c>
      <c r="L770">
        <v>9.33</v>
      </c>
      <c r="M770">
        <v>5.88</v>
      </c>
      <c r="N770">
        <v>3.04</v>
      </c>
      <c r="O770" t="s">
        <v>24</v>
      </c>
      <c r="P770" t="s">
        <v>967</v>
      </c>
      <c r="Q770" t="s">
        <v>26</v>
      </c>
      <c r="R770" t="s">
        <v>34</v>
      </c>
      <c r="S770" t="s">
        <v>55</v>
      </c>
      <c r="T770" s="1">
        <v>40490</v>
      </c>
    </row>
    <row r="771" spans="1:20" x14ac:dyDescent="0.25">
      <c r="A771">
        <v>5509</v>
      </c>
      <c r="B771">
        <v>39910</v>
      </c>
      <c r="C771" t="s">
        <v>20</v>
      </c>
      <c r="D771" t="s">
        <v>21</v>
      </c>
      <c r="E771" t="s">
        <v>139</v>
      </c>
      <c r="F771" t="s">
        <v>765</v>
      </c>
      <c r="G771">
        <v>11</v>
      </c>
      <c r="H771">
        <v>102.32</v>
      </c>
      <c r="I771">
        <v>0.38</v>
      </c>
      <c r="J771">
        <v>0.02</v>
      </c>
      <c r="K771">
        <v>35.64</v>
      </c>
      <c r="L771">
        <v>9</v>
      </c>
      <c r="M771">
        <v>5.58</v>
      </c>
      <c r="N771">
        <v>5.3</v>
      </c>
      <c r="O771" t="s">
        <v>24</v>
      </c>
      <c r="P771" t="s">
        <v>968</v>
      </c>
      <c r="Q771" t="s">
        <v>83</v>
      </c>
      <c r="R771" t="s">
        <v>61</v>
      </c>
      <c r="S771" t="s">
        <v>57</v>
      </c>
      <c r="T771" s="1">
        <v>39915</v>
      </c>
    </row>
    <row r="772" spans="1:20" x14ac:dyDescent="0.25">
      <c r="A772">
        <v>5509</v>
      </c>
      <c r="B772">
        <v>39910</v>
      </c>
      <c r="C772" t="s">
        <v>20</v>
      </c>
      <c r="D772" t="s">
        <v>42</v>
      </c>
      <c r="E772" t="s">
        <v>43</v>
      </c>
      <c r="F772" t="s">
        <v>553</v>
      </c>
      <c r="G772">
        <v>21</v>
      </c>
      <c r="H772">
        <v>1480.26</v>
      </c>
      <c r="I772">
        <v>0.43</v>
      </c>
      <c r="J772">
        <v>0.03</v>
      </c>
      <c r="K772">
        <v>602.59</v>
      </c>
      <c r="L772">
        <v>71.739999999999995</v>
      </c>
      <c r="M772">
        <v>40.89</v>
      </c>
      <c r="N772">
        <v>18.98</v>
      </c>
      <c r="O772" t="s">
        <v>24</v>
      </c>
      <c r="P772" t="s">
        <v>968</v>
      </c>
      <c r="Q772" t="s">
        <v>83</v>
      </c>
      <c r="R772" t="s">
        <v>61</v>
      </c>
      <c r="S772" t="s">
        <v>57</v>
      </c>
      <c r="T772" s="1">
        <v>39917</v>
      </c>
    </row>
    <row r="773" spans="1:20" x14ac:dyDescent="0.25">
      <c r="A773">
        <v>5510</v>
      </c>
      <c r="B773">
        <v>40185</v>
      </c>
      <c r="C773" t="s">
        <v>79</v>
      </c>
      <c r="D773" t="s">
        <v>21</v>
      </c>
      <c r="E773" t="s">
        <v>84</v>
      </c>
      <c r="F773" t="s">
        <v>969</v>
      </c>
      <c r="G773">
        <v>12</v>
      </c>
      <c r="H773">
        <v>169.01</v>
      </c>
      <c r="I773">
        <v>0.36</v>
      </c>
      <c r="J773">
        <v>0.08</v>
      </c>
      <c r="K773">
        <v>50.82</v>
      </c>
      <c r="L773">
        <v>15.13</v>
      </c>
      <c r="M773">
        <v>9.68</v>
      </c>
      <c r="N773">
        <v>2.0299999999999998</v>
      </c>
      <c r="O773" t="s">
        <v>24</v>
      </c>
      <c r="P773" t="s">
        <v>761</v>
      </c>
      <c r="Q773" t="s">
        <v>95</v>
      </c>
      <c r="R773" t="s">
        <v>61</v>
      </c>
      <c r="S773" t="s">
        <v>55</v>
      </c>
      <c r="T773" s="1">
        <v>40188</v>
      </c>
    </row>
    <row r="774" spans="1:20" x14ac:dyDescent="0.25">
      <c r="A774">
        <v>5511</v>
      </c>
      <c r="B774">
        <v>40145</v>
      </c>
      <c r="C774" t="s">
        <v>58</v>
      </c>
      <c r="D774" t="s">
        <v>21</v>
      </c>
      <c r="E774" t="s">
        <v>52</v>
      </c>
      <c r="F774" t="s">
        <v>970</v>
      </c>
      <c r="G774">
        <v>46</v>
      </c>
      <c r="H774">
        <v>224.97</v>
      </c>
      <c r="I774">
        <v>0.48</v>
      </c>
      <c r="J774">
        <v>0.02</v>
      </c>
      <c r="K774">
        <v>104.99</v>
      </c>
      <c r="L774">
        <v>4.96</v>
      </c>
      <c r="M774">
        <v>2.58</v>
      </c>
      <c r="N774">
        <v>1.3</v>
      </c>
      <c r="O774" t="s">
        <v>71</v>
      </c>
      <c r="P774" t="s">
        <v>431</v>
      </c>
      <c r="Q774" t="s">
        <v>95</v>
      </c>
      <c r="R774" t="s">
        <v>34</v>
      </c>
      <c r="S774" t="s">
        <v>55</v>
      </c>
      <c r="T774" s="1">
        <v>40146</v>
      </c>
    </row>
    <row r="775" spans="1:20" x14ac:dyDescent="0.25">
      <c r="A775">
        <v>5511</v>
      </c>
      <c r="B775">
        <v>40145</v>
      </c>
      <c r="C775" t="s">
        <v>58</v>
      </c>
      <c r="D775" t="s">
        <v>37</v>
      </c>
      <c r="E775" t="s">
        <v>50</v>
      </c>
      <c r="F775" t="s">
        <v>971</v>
      </c>
      <c r="G775">
        <v>32</v>
      </c>
      <c r="H775">
        <v>4061.64</v>
      </c>
      <c r="I775">
        <v>0.49</v>
      </c>
      <c r="J775">
        <v>0.02</v>
      </c>
      <c r="K775">
        <v>1946.06</v>
      </c>
      <c r="L775">
        <v>129.38999999999999</v>
      </c>
      <c r="M775">
        <v>65.989999999999995</v>
      </c>
      <c r="N775">
        <v>3.9</v>
      </c>
      <c r="O775" t="s">
        <v>24</v>
      </c>
      <c r="P775" t="s">
        <v>431</v>
      </c>
      <c r="Q775" t="s">
        <v>95</v>
      </c>
      <c r="R775" t="s">
        <v>34</v>
      </c>
      <c r="S775" t="s">
        <v>57</v>
      </c>
      <c r="T775" s="1">
        <v>40146</v>
      </c>
    </row>
    <row r="776" spans="1:20" x14ac:dyDescent="0.25">
      <c r="A776">
        <v>5538</v>
      </c>
      <c r="B776">
        <v>40536</v>
      </c>
      <c r="C776" t="s">
        <v>58</v>
      </c>
      <c r="D776" t="s">
        <v>21</v>
      </c>
      <c r="E776" t="s">
        <v>120</v>
      </c>
      <c r="F776" t="s">
        <v>972</v>
      </c>
      <c r="G776">
        <v>43</v>
      </c>
      <c r="H776">
        <v>2488.7600000000002</v>
      </c>
      <c r="I776">
        <v>0.52</v>
      </c>
      <c r="J776">
        <v>0.05</v>
      </c>
      <c r="K776">
        <v>1228.18</v>
      </c>
      <c r="L776">
        <v>60.77</v>
      </c>
      <c r="M776">
        <v>29.17</v>
      </c>
      <c r="N776">
        <v>6.27</v>
      </c>
      <c r="O776" t="s">
        <v>24</v>
      </c>
      <c r="P776" t="s">
        <v>734</v>
      </c>
      <c r="Q776" t="s">
        <v>41</v>
      </c>
      <c r="R776" t="s">
        <v>67</v>
      </c>
      <c r="S776" t="s">
        <v>57</v>
      </c>
      <c r="T776" s="1">
        <v>40538</v>
      </c>
    </row>
    <row r="777" spans="1:20" x14ac:dyDescent="0.25">
      <c r="A777">
        <v>5538</v>
      </c>
      <c r="B777">
        <v>40536</v>
      </c>
      <c r="C777" t="s">
        <v>58</v>
      </c>
      <c r="D777" t="s">
        <v>42</v>
      </c>
      <c r="E777" t="s">
        <v>46</v>
      </c>
      <c r="F777" t="s">
        <v>166</v>
      </c>
      <c r="G777">
        <v>13</v>
      </c>
      <c r="H777">
        <v>3368.93</v>
      </c>
      <c r="I777">
        <v>0.44</v>
      </c>
      <c r="J777">
        <v>0.03</v>
      </c>
      <c r="K777">
        <v>1390.08</v>
      </c>
      <c r="L777">
        <v>260.8</v>
      </c>
      <c r="M777">
        <v>146.05000000000001</v>
      </c>
      <c r="N777">
        <v>80.2</v>
      </c>
      <c r="O777" t="s">
        <v>48</v>
      </c>
      <c r="P777" t="s">
        <v>734</v>
      </c>
      <c r="Q777" t="s">
        <v>41</v>
      </c>
      <c r="R777" t="s">
        <v>67</v>
      </c>
      <c r="S777" t="s">
        <v>49</v>
      </c>
      <c r="T777" s="1">
        <v>40537</v>
      </c>
    </row>
    <row r="778" spans="1:20" x14ac:dyDescent="0.25">
      <c r="A778">
        <v>5538</v>
      </c>
      <c r="B778">
        <v>40536</v>
      </c>
      <c r="C778" t="s">
        <v>58</v>
      </c>
      <c r="D778" t="s">
        <v>37</v>
      </c>
      <c r="E778" t="s">
        <v>50</v>
      </c>
      <c r="F778" t="s">
        <v>76</v>
      </c>
      <c r="G778">
        <v>4</v>
      </c>
      <c r="H778">
        <v>795.17</v>
      </c>
      <c r="I778">
        <v>0.4</v>
      </c>
      <c r="J778">
        <v>0.06</v>
      </c>
      <c r="K778">
        <v>285.58</v>
      </c>
      <c r="L778">
        <v>209.98</v>
      </c>
      <c r="M778">
        <v>125.99</v>
      </c>
      <c r="N778">
        <v>5.63</v>
      </c>
      <c r="O778" t="s">
        <v>24</v>
      </c>
      <c r="P778" t="s">
        <v>734</v>
      </c>
      <c r="Q778" t="s">
        <v>41</v>
      </c>
      <c r="R778" t="s">
        <v>67</v>
      </c>
      <c r="S778" t="s">
        <v>57</v>
      </c>
      <c r="T778" s="1">
        <v>40539</v>
      </c>
    </row>
    <row r="779" spans="1:20" x14ac:dyDescent="0.25">
      <c r="A779">
        <v>5543</v>
      </c>
      <c r="B779">
        <v>40445</v>
      </c>
      <c r="C779" t="s">
        <v>79</v>
      </c>
      <c r="D779" t="s">
        <v>21</v>
      </c>
      <c r="E779" t="s">
        <v>126</v>
      </c>
      <c r="F779" t="s">
        <v>410</v>
      </c>
      <c r="G779">
        <v>15</v>
      </c>
      <c r="H779">
        <v>1403.09</v>
      </c>
      <c r="I779">
        <v>0.5</v>
      </c>
      <c r="J779">
        <v>0.04</v>
      </c>
      <c r="K779">
        <v>670.4</v>
      </c>
      <c r="L779">
        <v>97.16</v>
      </c>
      <c r="M779">
        <v>48.58</v>
      </c>
      <c r="N779">
        <v>3.99</v>
      </c>
      <c r="O779" t="s">
        <v>24</v>
      </c>
      <c r="P779" t="s">
        <v>973</v>
      </c>
      <c r="Q779" t="s">
        <v>75</v>
      </c>
      <c r="R779" t="s">
        <v>34</v>
      </c>
      <c r="S779" t="s">
        <v>57</v>
      </c>
      <c r="T779" s="1">
        <v>40447</v>
      </c>
    </row>
    <row r="780" spans="1:20" x14ac:dyDescent="0.25">
      <c r="A780">
        <v>5543</v>
      </c>
      <c r="B780">
        <v>40445</v>
      </c>
      <c r="C780" t="s">
        <v>79</v>
      </c>
      <c r="D780" t="s">
        <v>21</v>
      </c>
      <c r="E780" t="s">
        <v>84</v>
      </c>
      <c r="F780" t="s">
        <v>921</v>
      </c>
      <c r="G780">
        <v>6</v>
      </c>
      <c r="H780">
        <v>102.44</v>
      </c>
      <c r="I780">
        <v>0.41</v>
      </c>
      <c r="J780">
        <v>0.04</v>
      </c>
      <c r="K780">
        <v>38.79</v>
      </c>
      <c r="L780">
        <v>17.47</v>
      </c>
      <c r="M780">
        <v>10.31</v>
      </c>
      <c r="N780">
        <v>1.79</v>
      </c>
      <c r="O780" t="s">
        <v>24</v>
      </c>
      <c r="P780" t="s">
        <v>973</v>
      </c>
      <c r="Q780" t="s">
        <v>75</v>
      </c>
      <c r="R780" t="s">
        <v>34</v>
      </c>
      <c r="S780" t="s">
        <v>55</v>
      </c>
      <c r="T780" s="1">
        <v>40448</v>
      </c>
    </row>
    <row r="781" spans="1:20" x14ac:dyDescent="0.25">
      <c r="A781">
        <v>5543</v>
      </c>
      <c r="B781">
        <v>40445</v>
      </c>
      <c r="C781" t="s">
        <v>79</v>
      </c>
      <c r="D781" t="s">
        <v>21</v>
      </c>
      <c r="E781" t="s">
        <v>30</v>
      </c>
      <c r="F781" t="s">
        <v>594</v>
      </c>
      <c r="G781">
        <v>27</v>
      </c>
      <c r="H781">
        <v>115.93</v>
      </c>
      <c r="I781">
        <v>0.48</v>
      </c>
      <c r="J781">
        <v>0.02</v>
      </c>
      <c r="K781">
        <v>52.07</v>
      </c>
      <c r="L781">
        <v>4.1900000000000004</v>
      </c>
      <c r="M781">
        <v>2.1800000000000002</v>
      </c>
      <c r="N781">
        <v>5</v>
      </c>
      <c r="O781" t="s">
        <v>24</v>
      </c>
      <c r="P781" t="s">
        <v>973</v>
      </c>
      <c r="Q781" t="s">
        <v>75</v>
      </c>
      <c r="R781" t="s">
        <v>34</v>
      </c>
      <c r="S781" t="s">
        <v>55</v>
      </c>
      <c r="T781" s="1">
        <v>40447</v>
      </c>
    </row>
    <row r="782" spans="1:20" x14ac:dyDescent="0.25">
      <c r="A782">
        <v>5568</v>
      </c>
      <c r="B782">
        <v>40700</v>
      </c>
      <c r="C782" t="s">
        <v>79</v>
      </c>
      <c r="D782" t="s">
        <v>42</v>
      </c>
      <c r="E782" t="s">
        <v>43</v>
      </c>
      <c r="F782" t="s">
        <v>214</v>
      </c>
      <c r="G782">
        <v>8</v>
      </c>
      <c r="H782">
        <v>214.2</v>
      </c>
      <c r="I782">
        <v>0.49</v>
      </c>
      <c r="J782">
        <v>7.0000000000000007E-2</v>
      </c>
      <c r="K782">
        <v>94.48</v>
      </c>
      <c r="L782">
        <v>28.12</v>
      </c>
      <c r="M782">
        <v>14.34</v>
      </c>
      <c r="N782">
        <v>5</v>
      </c>
      <c r="O782" t="s">
        <v>24</v>
      </c>
      <c r="P782" t="s">
        <v>974</v>
      </c>
      <c r="Q782" t="s">
        <v>41</v>
      </c>
      <c r="R782" t="s">
        <v>61</v>
      </c>
      <c r="S782" t="s">
        <v>35</v>
      </c>
      <c r="T782" s="1">
        <v>40701</v>
      </c>
    </row>
    <row r="783" spans="1:20" x14ac:dyDescent="0.25">
      <c r="A783">
        <v>5569</v>
      </c>
      <c r="B783">
        <v>40297</v>
      </c>
      <c r="C783" t="s">
        <v>29</v>
      </c>
      <c r="D783" t="s">
        <v>42</v>
      </c>
      <c r="E783" t="s">
        <v>43</v>
      </c>
      <c r="F783" t="s">
        <v>417</v>
      </c>
      <c r="G783">
        <v>12</v>
      </c>
      <c r="H783">
        <v>221.28</v>
      </c>
      <c r="I783">
        <v>0.51</v>
      </c>
      <c r="J783">
        <v>0.09</v>
      </c>
      <c r="K783">
        <v>99.26</v>
      </c>
      <c r="L783">
        <v>19.690000000000001</v>
      </c>
      <c r="M783">
        <v>9.65</v>
      </c>
      <c r="N783">
        <v>6.22</v>
      </c>
      <c r="O783" t="s">
        <v>24</v>
      </c>
      <c r="P783" t="s">
        <v>975</v>
      </c>
      <c r="Q783" t="s">
        <v>26</v>
      </c>
      <c r="R783" t="s">
        <v>34</v>
      </c>
      <c r="S783" t="s">
        <v>57</v>
      </c>
      <c r="T783" s="1">
        <v>40299</v>
      </c>
    </row>
    <row r="784" spans="1:20" x14ac:dyDescent="0.25">
      <c r="A784">
        <v>5572</v>
      </c>
      <c r="B784">
        <v>40010</v>
      </c>
      <c r="C784" t="s">
        <v>36</v>
      </c>
      <c r="D784" t="s">
        <v>37</v>
      </c>
      <c r="E784" t="s">
        <v>38</v>
      </c>
      <c r="F784" t="s">
        <v>976</v>
      </c>
      <c r="G784">
        <v>37</v>
      </c>
      <c r="H784">
        <v>461.58</v>
      </c>
      <c r="I784">
        <v>0.42</v>
      </c>
      <c r="J784">
        <v>0.03</v>
      </c>
      <c r="K784">
        <v>183.36</v>
      </c>
      <c r="L784">
        <v>12.71</v>
      </c>
      <c r="M784">
        <v>7.37</v>
      </c>
      <c r="N784">
        <v>5.53</v>
      </c>
      <c r="O784" t="s">
        <v>24</v>
      </c>
      <c r="P784" t="s">
        <v>977</v>
      </c>
      <c r="Q784" t="s">
        <v>64</v>
      </c>
      <c r="R784" t="s">
        <v>34</v>
      </c>
      <c r="S784" t="s">
        <v>35</v>
      </c>
      <c r="T784" s="1">
        <v>40012</v>
      </c>
    </row>
    <row r="785" spans="1:20" x14ac:dyDescent="0.25">
      <c r="A785">
        <v>5575</v>
      </c>
      <c r="B785">
        <v>40747</v>
      </c>
      <c r="C785" t="s">
        <v>20</v>
      </c>
      <c r="D785" t="s">
        <v>21</v>
      </c>
      <c r="E785" t="s">
        <v>84</v>
      </c>
      <c r="F785" t="s">
        <v>978</v>
      </c>
      <c r="G785">
        <v>41</v>
      </c>
      <c r="H785">
        <v>471.33</v>
      </c>
      <c r="I785">
        <v>0.5</v>
      </c>
      <c r="J785">
        <v>0.06</v>
      </c>
      <c r="K785">
        <v>215.76</v>
      </c>
      <c r="L785">
        <v>11.96</v>
      </c>
      <c r="M785">
        <v>5.98</v>
      </c>
      <c r="N785">
        <v>10.39</v>
      </c>
      <c r="O785" t="s">
        <v>24</v>
      </c>
      <c r="P785" t="s">
        <v>979</v>
      </c>
      <c r="Q785" t="s">
        <v>41</v>
      </c>
      <c r="R785" t="s">
        <v>34</v>
      </c>
      <c r="S785" t="s">
        <v>57</v>
      </c>
      <c r="T785" s="1">
        <v>40747</v>
      </c>
    </row>
    <row r="786" spans="1:20" x14ac:dyDescent="0.25">
      <c r="A786">
        <v>5601</v>
      </c>
      <c r="B786">
        <v>40913</v>
      </c>
      <c r="C786" t="s">
        <v>36</v>
      </c>
      <c r="D786" t="s">
        <v>42</v>
      </c>
      <c r="E786" t="s">
        <v>43</v>
      </c>
      <c r="F786" t="s">
        <v>980</v>
      </c>
      <c r="G786">
        <v>10</v>
      </c>
      <c r="H786">
        <v>227.3</v>
      </c>
      <c r="I786">
        <v>0.51</v>
      </c>
      <c r="J786">
        <v>0.1</v>
      </c>
      <c r="K786">
        <v>102.25</v>
      </c>
      <c r="L786">
        <v>24.94</v>
      </c>
      <c r="M786">
        <v>12.22</v>
      </c>
      <c r="N786">
        <v>2.85</v>
      </c>
      <c r="O786" t="s">
        <v>24</v>
      </c>
      <c r="P786" t="s">
        <v>981</v>
      </c>
      <c r="Q786" t="s">
        <v>64</v>
      </c>
      <c r="R786" t="s">
        <v>67</v>
      </c>
      <c r="S786" t="s">
        <v>35</v>
      </c>
      <c r="T786" s="1">
        <v>40914</v>
      </c>
    </row>
    <row r="787" spans="1:20" x14ac:dyDescent="0.25">
      <c r="A787">
        <v>5607</v>
      </c>
      <c r="B787">
        <v>40908</v>
      </c>
      <c r="C787" t="s">
        <v>29</v>
      </c>
      <c r="D787" t="s">
        <v>37</v>
      </c>
      <c r="E787" t="s">
        <v>50</v>
      </c>
      <c r="F787" t="s">
        <v>51</v>
      </c>
      <c r="G787">
        <v>8</v>
      </c>
      <c r="H787">
        <v>135.47999999999999</v>
      </c>
      <c r="I787">
        <v>0.51</v>
      </c>
      <c r="J787">
        <v>0</v>
      </c>
      <c r="K787">
        <v>66.53</v>
      </c>
      <c r="L787">
        <v>16.309999999999999</v>
      </c>
      <c r="M787">
        <v>7.99</v>
      </c>
      <c r="N787">
        <v>5.03</v>
      </c>
      <c r="O787" t="s">
        <v>24</v>
      </c>
      <c r="P787" t="s">
        <v>982</v>
      </c>
      <c r="Q787" t="s">
        <v>26</v>
      </c>
      <c r="R787" t="s">
        <v>61</v>
      </c>
      <c r="S787" t="s">
        <v>45</v>
      </c>
      <c r="T787" s="1">
        <v>40911</v>
      </c>
    </row>
    <row r="788" spans="1:20" x14ac:dyDescent="0.25">
      <c r="A788">
        <v>5635</v>
      </c>
      <c r="B788">
        <v>41136</v>
      </c>
      <c r="C788" t="s">
        <v>79</v>
      </c>
      <c r="D788" t="s">
        <v>21</v>
      </c>
      <c r="E788" t="s">
        <v>120</v>
      </c>
      <c r="F788" t="s">
        <v>518</v>
      </c>
      <c r="G788">
        <v>17</v>
      </c>
      <c r="H788">
        <v>432.95</v>
      </c>
      <c r="I788">
        <v>0.55000000000000004</v>
      </c>
      <c r="J788">
        <v>0.02</v>
      </c>
      <c r="K788">
        <v>230.26</v>
      </c>
      <c r="L788">
        <v>25.56</v>
      </c>
      <c r="M788">
        <v>11.5</v>
      </c>
      <c r="N788">
        <v>7.19</v>
      </c>
      <c r="O788" t="s">
        <v>24</v>
      </c>
      <c r="P788" t="s">
        <v>983</v>
      </c>
      <c r="Q788" t="s">
        <v>41</v>
      </c>
      <c r="R788" t="s">
        <v>34</v>
      </c>
      <c r="S788" t="s">
        <v>57</v>
      </c>
      <c r="T788" s="1">
        <v>41138</v>
      </c>
    </row>
    <row r="789" spans="1:20" x14ac:dyDescent="0.25">
      <c r="A789">
        <v>5635</v>
      </c>
      <c r="B789">
        <v>41136</v>
      </c>
      <c r="C789" t="s">
        <v>79</v>
      </c>
      <c r="D789" t="s">
        <v>42</v>
      </c>
      <c r="E789" t="s">
        <v>43</v>
      </c>
      <c r="F789" t="s">
        <v>984</v>
      </c>
      <c r="G789">
        <v>50</v>
      </c>
      <c r="H789">
        <v>552.87</v>
      </c>
      <c r="I789">
        <v>0.52</v>
      </c>
      <c r="J789">
        <v>0.09</v>
      </c>
      <c r="K789">
        <v>258.45</v>
      </c>
      <c r="L789">
        <v>12.02</v>
      </c>
      <c r="M789">
        <v>5.77</v>
      </c>
      <c r="N789">
        <v>5.92</v>
      </c>
      <c r="O789" t="s">
        <v>24</v>
      </c>
      <c r="P789" t="s">
        <v>983</v>
      </c>
      <c r="Q789" t="s">
        <v>41</v>
      </c>
      <c r="R789" t="s">
        <v>34</v>
      </c>
      <c r="S789" t="s">
        <v>45</v>
      </c>
      <c r="T789" s="1">
        <v>41138</v>
      </c>
    </row>
    <row r="790" spans="1:20" x14ac:dyDescent="0.25">
      <c r="A790">
        <v>5636</v>
      </c>
      <c r="B790">
        <v>40589</v>
      </c>
      <c r="C790" t="s">
        <v>79</v>
      </c>
      <c r="D790" t="s">
        <v>21</v>
      </c>
      <c r="E790" t="s">
        <v>52</v>
      </c>
      <c r="F790" t="s">
        <v>710</v>
      </c>
      <c r="G790">
        <v>23</v>
      </c>
      <c r="H790">
        <v>226.52</v>
      </c>
      <c r="I790">
        <v>0.4</v>
      </c>
      <c r="J790">
        <v>0</v>
      </c>
      <c r="K790">
        <v>89.7</v>
      </c>
      <c r="L790">
        <v>9.75</v>
      </c>
      <c r="M790">
        <v>5.85</v>
      </c>
      <c r="N790">
        <v>2.27</v>
      </c>
      <c r="O790" t="s">
        <v>24</v>
      </c>
      <c r="P790" t="s">
        <v>985</v>
      </c>
      <c r="Q790" t="s">
        <v>75</v>
      </c>
      <c r="R790" t="s">
        <v>27</v>
      </c>
      <c r="S790" t="s">
        <v>55</v>
      </c>
      <c r="T790" s="1">
        <v>40591</v>
      </c>
    </row>
    <row r="791" spans="1:20" x14ac:dyDescent="0.25">
      <c r="A791">
        <v>5639</v>
      </c>
      <c r="B791">
        <v>39965</v>
      </c>
      <c r="C791" t="s">
        <v>79</v>
      </c>
      <c r="D791" t="s">
        <v>21</v>
      </c>
      <c r="E791" t="s">
        <v>22</v>
      </c>
      <c r="F791" t="s">
        <v>986</v>
      </c>
      <c r="G791">
        <v>31</v>
      </c>
      <c r="H791">
        <v>816.45</v>
      </c>
      <c r="I791">
        <v>0.43</v>
      </c>
      <c r="J791">
        <v>0.03</v>
      </c>
      <c r="K791">
        <v>333.06</v>
      </c>
      <c r="L791">
        <v>26.86</v>
      </c>
      <c r="M791">
        <v>15.31</v>
      </c>
      <c r="N791">
        <v>8.7799999999999994</v>
      </c>
      <c r="O791" t="s">
        <v>24</v>
      </c>
      <c r="P791" t="s">
        <v>987</v>
      </c>
      <c r="Q791" t="s">
        <v>64</v>
      </c>
      <c r="R791" t="s">
        <v>27</v>
      </c>
      <c r="S791" t="s">
        <v>57</v>
      </c>
      <c r="T791" s="1">
        <v>39966</v>
      </c>
    </row>
    <row r="792" spans="1:20" x14ac:dyDescent="0.25">
      <c r="A792">
        <v>5696</v>
      </c>
      <c r="B792">
        <v>40666</v>
      </c>
      <c r="C792" t="s">
        <v>58</v>
      </c>
      <c r="D792" t="s">
        <v>21</v>
      </c>
      <c r="E792" t="s">
        <v>120</v>
      </c>
      <c r="F792" t="s">
        <v>988</v>
      </c>
      <c r="G792">
        <v>4</v>
      </c>
      <c r="H792">
        <v>3192.05</v>
      </c>
      <c r="I792">
        <v>0.35</v>
      </c>
      <c r="J792">
        <v>0.02</v>
      </c>
      <c r="K792">
        <v>1068.1400000000001</v>
      </c>
      <c r="L792">
        <v>809.2</v>
      </c>
      <c r="M792">
        <v>525.98</v>
      </c>
      <c r="N792">
        <v>19.989999999999998</v>
      </c>
      <c r="O792" t="s">
        <v>24</v>
      </c>
      <c r="P792" t="s">
        <v>989</v>
      </c>
      <c r="Q792" t="s">
        <v>41</v>
      </c>
      <c r="R792" t="s">
        <v>67</v>
      </c>
      <c r="S792" t="s">
        <v>57</v>
      </c>
      <c r="T792" s="1">
        <v>40668</v>
      </c>
    </row>
    <row r="793" spans="1:20" x14ac:dyDescent="0.25">
      <c r="A793">
        <v>5696</v>
      </c>
      <c r="B793">
        <v>40666</v>
      </c>
      <c r="C793" t="s">
        <v>58</v>
      </c>
      <c r="D793" t="s">
        <v>21</v>
      </c>
      <c r="E793" t="s">
        <v>120</v>
      </c>
      <c r="F793" t="s">
        <v>990</v>
      </c>
      <c r="G793">
        <v>40</v>
      </c>
      <c r="H793">
        <v>1045.73</v>
      </c>
      <c r="I793">
        <v>0.43</v>
      </c>
      <c r="J793">
        <v>0.1</v>
      </c>
      <c r="K793">
        <v>382.34</v>
      </c>
      <c r="L793">
        <v>28.96</v>
      </c>
      <c r="M793">
        <v>16.510000000000002</v>
      </c>
      <c r="N793">
        <v>2.99</v>
      </c>
      <c r="O793" t="s">
        <v>24</v>
      </c>
      <c r="P793" t="s">
        <v>989</v>
      </c>
      <c r="Q793" t="s">
        <v>41</v>
      </c>
      <c r="R793" t="s">
        <v>67</v>
      </c>
      <c r="S793" t="s">
        <v>57</v>
      </c>
      <c r="T793" s="1">
        <v>40668</v>
      </c>
    </row>
    <row r="794" spans="1:20" x14ac:dyDescent="0.25">
      <c r="A794">
        <v>5696</v>
      </c>
      <c r="B794">
        <v>40666</v>
      </c>
      <c r="C794" t="s">
        <v>58</v>
      </c>
      <c r="D794" t="s">
        <v>37</v>
      </c>
      <c r="E794" t="s">
        <v>38</v>
      </c>
      <c r="F794" t="s">
        <v>991</v>
      </c>
      <c r="G794">
        <v>31</v>
      </c>
      <c r="H794">
        <v>355.3</v>
      </c>
      <c r="I794">
        <v>0.52</v>
      </c>
      <c r="J794">
        <v>0.09</v>
      </c>
      <c r="K794">
        <v>166.07</v>
      </c>
      <c r="L794">
        <v>12.46</v>
      </c>
      <c r="M794">
        <v>5.98</v>
      </c>
      <c r="N794">
        <v>3.85</v>
      </c>
      <c r="O794" t="s">
        <v>24</v>
      </c>
      <c r="P794" t="s">
        <v>989</v>
      </c>
      <c r="Q794" t="s">
        <v>41</v>
      </c>
      <c r="R794" t="s">
        <v>67</v>
      </c>
      <c r="S794" t="s">
        <v>35</v>
      </c>
      <c r="T794" s="1">
        <v>40668</v>
      </c>
    </row>
    <row r="795" spans="1:20" x14ac:dyDescent="0.25">
      <c r="A795">
        <v>5697</v>
      </c>
      <c r="B795">
        <v>41186</v>
      </c>
      <c r="C795" t="s">
        <v>58</v>
      </c>
      <c r="D795" t="s">
        <v>21</v>
      </c>
      <c r="E795" t="s">
        <v>22</v>
      </c>
      <c r="F795" t="s">
        <v>992</v>
      </c>
      <c r="G795">
        <v>31</v>
      </c>
      <c r="H795">
        <v>697.87</v>
      </c>
      <c r="I795">
        <v>0.51</v>
      </c>
      <c r="J795">
        <v>0.03</v>
      </c>
      <c r="K795">
        <v>342.85</v>
      </c>
      <c r="L795">
        <v>23.04</v>
      </c>
      <c r="M795">
        <v>11.29</v>
      </c>
      <c r="N795">
        <v>5.03</v>
      </c>
      <c r="O795" t="s">
        <v>24</v>
      </c>
      <c r="P795" t="s">
        <v>312</v>
      </c>
      <c r="Q795" t="s">
        <v>64</v>
      </c>
      <c r="R795" t="s">
        <v>61</v>
      </c>
      <c r="S795" t="s">
        <v>57</v>
      </c>
      <c r="T795" s="1">
        <v>41188</v>
      </c>
    </row>
    <row r="796" spans="1:20" x14ac:dyDescent="0.25">
      <c r="A796">
        <v>5698</v>
      </c>
      <c r="B796">
        <v>39953</v>
      </c>
      <c r="C796" t="s">
        <v>79</v>
      </c>
      <c r="D796" t="s">
        <v>21</v>
      </c>
      <c r="E796" t="s">
        <v>126</v>
      </c>
      <c r="F796" t="s">
        <v>993</v>
      </c>
      <c r="G796">
        <v>15</v>
      </c>
      <c r="H796">
        <v>554.46</v>
      </c>
      <c r="I796">
        <v>0.49</v>
      </c>
      <c r="J796">
        <v>0.09</v>
      </c>
      <c r="K796">
        <v>240.94</v>
      </c>
      <c r="L796">
        <v>40.159999999999997</v>
      </c>
      <c r="M796">
        <v>20.48</v>
      </c>
      <c r="N796">
        <v>6.32</v>
      </c>
      <c r="O796" t="s">
        <v>24</v>
      </c>
      <c r="P796" t="s">
        <v>994</v>
      </c>
      <c r="Q796" t="s">
        <v>33</v>
      </c>
      <c r="R796" t="s">
        <v>67</v>
      </c>
      <c r="S796" t="s">
        <v>57</v>
      </c>
      <c r="T796" s="1">
        <v>39954</v>
      </c>
    </row>
    <row r="797" spans="1:20" x14ac:dyDescent="0.25">
      <c r="A797">
        <v>5698</v>
      </c>
      <c r="B797">
        <v>39953</v>
      </c>
      <c r="C797" t="s">
        <v>79</v>
      </c>
      <c r="D797" t="s">
        <v>21</v>
      </c>
      <c r="E797" t="s">
        <v>139</v>
      </c>
      <c r="F797" t="s">
        <v>881</v>
      </c>
      <c r="G797">
        <v>7</v>
      </c>
      <c r="H797">
        <v>199.68</v>
      </c>
      <c r="I797">
        <v>0.48</v>
      </c>
      <c r="J797">
        <v>0.06</v>
      </c>
      <c r="K797">
        <v>88.6</v>
      </c>
      <c r="L797">
        <v>30.13</v>
      </c>
      <c r="M797">
        <v>15.67</v>
      </c>
      <c r="N797">
        <v>1.39</v>
      </c>
      <c r="O797" t="s">
        <v>24</v>
      </c>
      <c r="P797" t="s">
        <v>994</v>
      </c>
      <c r="Q797" t="s">
        <v>33</v>
      </c>
      <c r="R797" t="s">
        <v>67</v>
      </c>
      <c r="S797" t="s">
        <v>57</v>
      </c>
      <c r="T797" s="1">
        <v>39954</v>
      </c>
    </row>
    <row r="798" spans="1:20" x14ac:dyDescent="0.25">
      <c r="A798">
        <v>5699</v>
      </c>
      <c r="B798">
        <v>41119</v>
      </c>
      <c r="C798" t="s">
        <v>20</v>
      </c>
      <c r="D798" t="s">
        <v>21</v>
      </c>
      <c r="E798" t="s">
        <v>80</v>
      </c>
      <c r="F798" t="s">
        <v>839</v>
      </c>
      <c r="G798">
        <v>2</v>
      </c>
      <c r="H798">
        <v>17.34</v>
      </c>
      <c r="I798">
        <v>0.5</v>
      </c>
      <c r="J798">
        <v>0.01</v>
      </c>
      <c r="K798">
        <v>8.09</v>
      </c>
      <c r="L798">
        <v>8.26</v>
      </c>
      <c r="M798">
        <v>4.13</v>
      </c>
      <c r="N798">
        <v>0.99</v>
      </c>
      <c r="O798" t="s">
        <v>24</v>
      </c>
      <c r="P798" t="s">
        <v>995</v>
      </c>
      <c r="Q798" t="s">
        <v>64</v>
      </c>
      <c r="R798" t="s">
        <v>27</v>
      </c>
      <c r="S798" t="s">
        <v>57</v>
      </c>
      <c r="T798" s="1">
        <v>41124</v>
      </c>
    </row>
    <row r="799" spans="1:20" x14ac:dyDescent="0.25">
      <c r="A799">
        <v>5699</v>
      </c>
      <c r="B799">
        <v>41119</v>
      </c>
      <c r="C799" t="s">
        <v>20</v>
      </c>
      <c r="D799" t="s">
        <v>21</v>
      </c>
      <c r="E799" t="s">
        <v>22</v>
      </c>
      <c r="F799" t="s">
        <v>996</v>
      </c>
      <c r="G799">
        <v>41</v>
      </c>
      <c r="H799">
        <v>971.32</v>
      </c>
      <c r="I799">
        <v>0.42</v>
      </c>
      <c r="J799">
        <v>0.09</v>
      </c>
      <c r="K799">
        <v>349.45</v>
      </c>
      <c r="L799">
        <v>25.83</v>
      </c>
      <c r="M799">
        <v>14.98</v>
      </c>
      <c r="N799">
        <v>7.69</v>
      </c>
      <c r="O799" t="s">
        <v>71</v>
      </c>
      <c r="P799" t="s">
        <v>995</v>
      </c>
      <c r="Q799" t="s">
        <v>64</v>
      </c>
      <c r="R799" t="s">
        <v>27</v>
      </c>
      <c r="S799" t="s">
        <v>57</v>
      </c>
      <c r="T799" s="1">
        <v>41124</v>
      </c>
    </row>
    <row r="800" spans="1:20" x14ac:dyDescent="0.25">
      <c r="A800">
        <v>5702</v>
      </c>
      <c r="B800">
        <v>40427</v>
      </c>
      <c r="C800" t="s">
        <v>29</v>
      </c>
      <c r="D800" t="s">
        <v>37</v>
      </c>
      <c r="E800" t="s">
        <v>38</v>
      </c>
      <c r="F800" t="s">
        <v>422</v>
      </c>
      <c r="G800">
        <v>20</v>
      </c>
      <c r="H800">
        <v>3113.43</v>
      </c>
      <c r="I800">
        <v>0.36</v>
      </c>
      <c r="J800">
        <v>0.01</v>
      </c>
      <c r="K800">
        <v>1093.6400000000001</v>
      </c>
      <c r="L800">
        <v>156.22999999999999</v>
      </c>
      <c r="M800">
        <v>99.99</v>
      </c>
      <c r="N800">
        <v>19.989999999999998</v>
      </c>
      <c r="O800" t="s">
        <v>24</v>
      </c>
      <c r="P800" t="s">
        <v>402</v>
      </c>
      <c r="Q800" t="s">
        <v>83</v>
      </c>
      <c r="R800" t="s">
        <v>34</v>
      </c>
      <c r="S800" t="s">
        <v>57</v>
      </c>
      <c r="T800" s="1">
        <v>40429</v>
      </c>
    </row>
    <row r="801" spans="1:20" x14ac:dyDescent="0.25">
      <c r="A801">
        <v>5703</v>
      </c>
      <c r="B801">
        <v>40313</v>
      </c>
      <c r="C801" t="s">
        <v>79</v>
      </c>
      <c r="D801" t="s">
        <v>21</v>
      </c>
      <c r="E801" t="s">
        <v>84</v>
      </c>
      <c r="F801" t="s">
        <v>747</v>
      </c>
      <c r="G801">
        <v>29</v>
      </c>
      <c r="H801">
        <v>689.64</v>
      </c>
      <c r="I801">
        <v>0.51</v>
      </c>
      <c r="J801">
        <v>0.06</v>
      </c>
      <c r="K801">
        <v>327.05</v>
      </c>
      <c r="L801">
        <v>25.06</v>
      </c>
      <c r="M801">
        <v>12.28</v>
      </c>
      <c r="N801">
        <v>6.47</v>
      </c>
      <c r="O801" t="s">
        <v>24</v>
      </c>
      <c r="P801" t="s">
        <v>444</v>
      </c>
      <c r="Q801" t="s">
        <v>64</v>
      </c>
      <c r="R801" t="s">
        <v>67</v>
      </c>
      <c r="S801" t="s">
        <v>57</v>
      </c>
      <c r="T801" s="1">
        <v>40314</v>
      </c>
    </row>
    <row r="802" spans="1:20" x14ac:dyDescent="0.25">
      <c r="A802">
        <v>5735</v>
      </c>
      <c r="B802">
        <v>40157</v>
      </c>
      <c r="C802" t="s">
        <v>79</v>
      </c>
      <c r="D802" t="s">
        <v>42</v>
      </c>
      <c r="E802" t="s">
        <v>46</v>
      </c>
      <c r="F802" t="s">
        <v>300</v>
      </c>
      <c r="G802">
        <v>10</v>
      </c>
      <c r="H802">
        <v>5533.1</v>
      </c>
      <c r="I802">
        <v>0.54</v>
      </c>
      <c r="J802">
        <v>0.1</v>
      </c>
      <c r="K802">
        <v>2687.63</v>
      </c>
      <c r="L802">
        <v>610.83000000000004</v>
      </c>
      <c r="M802">
        <v>280.98</v>
      </c>
      <c r="N802">
        <v>35.67</v>
      </c>
      <c r="O802" t="s">
        <v>48</v>
      </c>
      <c r="P802" t="s">
        <v>187</v>
      </c>
      <c r="Q802" t="s">
        <v>33</v>
      </c>
      <c r="R802" t="s">
        <v>61</v>
      </c>
      <c r="S802" t="s">
        <v>49</v>
      </c>
      <c r="T802" s="1">
        <v>40158</v>
      </c>
    </row>
    <row r="803" spans="1:20" x14ac:dyDescent="0.25">
      <c r="A803">
        <v>5760</v>
      </c>
      <c r="B803">
        <v>39957</v>
      </c>
      <c r="C803" t="s">
        <v>29</v>
      </c>
      <c r="D803" t="s">
        <v>42</v>
      </c>
      <c r="E803" t="s">
        <v>192</v>
      </c>
      <c r="F803" t="s">
        <v>997</v>
      </c>
      <c r="G803">
        <v>34</v>
      </c>
      <c r="H803">
        <v>7909.28</v>
      </c>
      <c r="I803">
        <v>0.38</v>
      </c>
      <c r="J803">
        <v>0.05</v>
      </c>
      <c r="K803">
        <v>2732.25</v>
      </c>
      <c r="L803">
        <v>243.52</v>
      </c>
      <c r="M803">
        <v>150.97999999999999</v>
      </c>
      <c r="N803">
        <v>43.71</v>
      </c>
      <c r="O803" t="s">
        <v>48</v>
      </c>
      <c r="P803" t="s">
        <v>998</v>
      </c>
      <c r="Q803" t="s">
        <v>64</v>
      </c>
      <c r="R803" t="s">
        <v>61</v>
      </c>
      <c r="S803" t="s">
        <v>132</v>
      </c>
      <c r="T803" s="1">
        <v>39958</v>
      </c>
    </row>
    <row r="804" spans="1:20" x14ac:dyDescent="0.25">
      <c r="A804">
        <v>5764</v>
      </c>
      <c r="B804">
        <v>40453</v>
      </c>
      <c r="C804" t="s">
        <v>29</v>
      </c>
      <c r="D804" t="s">
        <v>21</v>
      </c>
      <c r="E804" t="s">
        <v>120</v>
      </c>
      <c r="F804" t="s">
        <v>905</v>
      </c>
      <c r="G804">
        <v>23</v>
      </c>
      <c r="H804">
        <v>378.78</v>
      </c>
      <c r="I804">
        <v>0.51</v>
      </c>
      <c r="J804">
        <v>0.02</v>
      </c>
      <c r="K804">
        <v>184.92</v>
      </c>
      <c r="L804">
        <v>16.41</v>
      </c>
      <c r="M804">
        <v>8.0399999999999991</v>
      </c>
      <c r="N804">
        <v>8.94</v>
      </c>
      <c r="O804" t="s">
        <v>24</v>
      </c>
      <c r="P804" t="s">
        <v>999</v>
      </c>
      <c r="Q804" t="s">
        <v>33</v>
      </c>
      <c r="R804" t="s">
        <v>27</v>
      </c>
      <c r="S804" t="s">
        <v>57</v>
      </c>
      <c r="T804" s="1">
        <v>40454</v>
      </c>
    </row>
    <row r="805" spans="1:20" x14ac:dyDescent="0.25">
      <c r="A805">
        <v>5765</v>
      </c>
      <c r="B805">
        <v>40161</v>
      </c>
      <c r="C805" t="s">
        <v>20</v>
      </c>
      <c r="D805" t="s">
        <v>21</v>
      </c>
      <c r="E805" t="s">
        <v>84</v>
      </c>
      <c r="F805" t="s">
        <v>1000</v>
      </c>
      <c r="G805">
        <v>23</v>
      </c>
      <c r="H805">
        <v>1346.29</v>
      </c>
      <c r="I805">
        <v>0.41</v>
      </c>
      <c r="J805">
        <v>0.04</v>
      </c>
      <c r="K805">
        <v>511.18</v>
      </c>
      <c r="L805">
        <v>60.07</v>
      </c>
      <c r="M805">
        <v>35.44</v>
      </c>
      <c r="N805">
        <v>19.989999999999998</v>
      </c>
      <c r="O805" t="s">
        <v>24</v>
      </c>
      <c r="P805" t="s">
        <v>69</v>
      </c>
      <c r="Q805" t="s">
        <v>41</v>
      </c>
      <c r="R805" t="s">
        <v>34</v>
      </c>
      <c r="S805" t="s">
        <v>57</v>
      </c>
      <c r="T805" s="1">
        <v>40168</v>
      </c>
    </row>
    <row r="806" spans="1:20" x14ac:dyDescent="0.25">
      <c r="A806">
        <v>5767</v>
      </c>
      <c r="B806">
        <v>41027</v>
      </c>
      <c r="C806" t="s">
        <v>36</v>
      </c>
      <c r="D806" t="s">
        <v>21</v>
      </c>
      <c r="E806" t="s">
        <v>120</v>
      </c>
      <c r="F806" t="s">
        <v>445</v>
      </c>
      <c r="G806">
        <v>36</v>
      </c>
      <c r="H806">
        <v>325.52999999999997</v>
      </c>
      <c r="I806">
        <v>0.55000000000000004</v>
      </c>
      <c r="J806">
        <v>0.03</v>
      </c>
      <c r="K806">
        <v>171.81</v>
      </c>
      <c r="L806">
        <v>9.18</v>
      </c>
      <c r="M806">
        <v>4.13</v>
      </c>
      <c r="N806">
        <v>5.04</v>
      </c>
      <c r="O806" t="s">
        <v>71</v>
      </c>
      <c r="P806" t="s">
        <v>1001</v>
      </c>
      <c r="Q806" t="s">
        <v>33</v>
      </c>
      <c r="R806" t="s">
        <v>27</v>
      </c>
      <c r="S806" t="s">
        <v>57</v>
      </c>
      <c r="T806" s="1">
        <v>41028</v>
      </c>
    </row>
    <row r="807" spans="1:20" x14ac:dyDescent="0.25">
      <c r="A807">
        <v>5767</v>
      </c>
      <c r="B807">
        <v>41027</v>
      </c>
      <c r="C807" t="s">
        <v>36</v>
      </c>
      <c r="D807" t="s">
        <v>37</v>
      </c>
      <c r="E807" t="s">
        <v>38</v>
      </c>
      <c r="F807" t="s">
        <v>1002</v>
      </c>
      <c r="G807">
        <v>31</v>
      </c>
      <c r="H807">
        <v>4232.0600000000004</v>
      </c>
      <c r="I807">
        <v>0.44</v>
      </c>
      <c r="J807">
        <v>0.08</v>
      </c>
      <c r="K807">
        <v>1653.87</v>
      </c>
      <c r="L807">
        <v>148.19999999999999</v>
      </c>
      <c r="M807">
        <v>82.99</v>
      </c>
      <c r="N807">
        <v>5.5</v>
      </c>
      <c r="O807" t="s">
        <v>24</v>
      </c>
      <c r="P807" t="s">
        <v>1001</v>
      </c>
      <c r="Q807" t="s">
        <v>33</v>
      </c>
      <c r="R807" t="s">
        <v>27</v>
      </c>
      <c r="S807" t="s">
        <v>57</v>
      </c>
      <c r="T807" s="1">
        <v>41029</v>
      </c>
    </row>
    <row r="808" spans="1:20" x14ac:dyDescent="0.25">
      <c r="A808">
        <v>5799</v>
      </c>
      <c r="B808">
        <v>40757</v>
      </c>
      <c r="C808" t="s">
        <v>58</v>
      </c>
      <c r="D808" t="s">
        <v>21</v>
      </c>
      <c r="E808" t="s">
        <v>126</v>
      </c>
      <c r="F808" t="s">
        <v>494</v>
      </c>
      <c r="G808">
        <v>34</v>
      </c>
      <c r="H808">
        <v>18473.95</v>
      </c>
      <c r="I808">
        <v>0.5</v>
      </c>
      <c r="J808">
        <v>0.08</v>
      </c>
      <c r="K808">
        <v>8414.35</v>
      </c>
      <c r="L808">
        <v>589.24</v>
      </c>
      <c r="M808">
        <v>294.62</v>
      </c>
      <c r="N808">
        <v>42.52</v>
      </c>
      <c r="O808" t="s">
        <v>48</v>
      </c>
      <c r="P808" t="s">
        <v>519</v>
      </c>
      <c r="Q808" t="s">
        <v>95</v>
      </c>
      <c r="R808" t="s">
        <v>27</v>
      </c>
      <c r="S808" t="s">
        <v>132</v>
      </c>
      <c r="T808" s="1">
        <v>40759</v>
      </c>
    </row>
    <row r="809" spans="1:20" x14ac:dyDescent="0.25">
      <c r="A809">
        <v>5828</v>
      </c>
      <c r="B809">
        <v>39877</v>
      </c>
      <c r="C809" t="s">
        <v>20</v>
      </c>
      <c r="D809" t="s">
        <v>42</v>
      </c>
      <c r="E809" t="s">
        <v>46</v>
      </c>
      <c r="F809" t="s">
        <v>278</v>
      </c>
      <c r="G809">
        <v>21</v>
      </c>
      <c r="H809">
        <v>11732.07</v>
      </c>
      <c r="I809">
        <v>0.51</v>
      </c>
      <c r="J809">
        <v>0.08</v>
      </c>
      <c r="K809">
        <v>5458.17</v>
      </c>
      <c r="L809">
        <v>604.45000000000005</v>
      </c>
      <c r="M809">
        <v>296.18</v>
      </c>
      <c r="N809">
        <v>54.12</v>
      </c>
      <c r="O809" t="s">
        <v>48</v>
      </c>
      <c r="P809" t="s">
        <v>811</v>
      </c>
      <c r="Q809" t="s">
        <v>95</v>
      </c>
      <c r="R809" t="s">
        <v>61</v>
      </c>
      <c r="S809" t="s">
        <v>49</v>
      </c>
      <c r="T809" s="1">
        <v>39884</v>
      </c>
    </row>
    <row r="810" spans="1:20" x14ac:dyDescent="0.25">
      <c r="A810">
        <v>5830</v>
      </c>
      <c r="B810">
        <v>40261</v>
      </c>
      <c r="C810" t="s">
        <v>79</v>
      </c>
      <c r="D810" t="s">
        <v>42</v>
      </c>
      <c r="E810" t="s">
        <v>43</v>
      </c>
      <c r="F810" t="s">
        <v>434</v>
      </c>
      <c r="G810">
        <v>49</v>
      </c>
      <c r="H810">
        <v>3537.1</v>
      </c>
      <c r="I810">
        <v>0.47</v>
      </c>
      <c r="J810">
        <v>7.0000000000000007E-2</v>
      </c>
      <c r="K810">
        <v>1515.12</v>
      </c>
      <c r="L810">
        <v>77.3</v>
      </c>
      <c r="M810">
        <v>40.97</v>
      </c>
      <c r="N810">
        <v>14.45</v>
      </c>
      <c r="O810" t="s">
        <v>24</v>
      </c>
      <c r="P810" t="s">
        <v>1003</v>
      </c>
      <c r="Q810" t="s">
        <v>95</v>
      </c>
      <c r="R810" t="s">
        <v>34</v>
      </c>
      <c r="S810" t="s">
        <v>28</v>
      </c>
      <c r="T810" s="1">
        <v>40262</v>
      </c>
    </row>
    <row r="811" spans="1:20" x14ac:dyDescent="0.25">
      <c r="A811">
        <v>5856</v>
      </c>
      <c r="B811">
        <v>40122</v>
      </c>
      <c r="C811" t="s">
        <v>36</v>
      </c>
      <c r="D811" t="s">
        <v>42</v>
      </c>
      <c r="E811" t="s">
        <v>46</v>
      </c>
      <c r="F811" t="s">
        <v>1004</v>
      </c>
      <c r="G811">
        <v>42</v>
      </c>
      <c r="H811">
        <v>17988.89</v>
      </c>
      <c r="I811">
        <v>0.46</v>
      </c>
      <c r="J811">
        <v>0</v>
      </c>
      <c r="K811">
        <v>8263.9500000000007</v>
      </c>
      <c r="L811">
        <v>427.74</v>
      </c>
      <c r="M811">
        <v>230.98</v>
      </c>
      <c r="N811">
        <v>23.78</v>
      </c>
      <c r="O811" t="s">
        <v>48</v>
      </c>
      <c r="P811" t="s">
        <v>611</v>
      </c>
      <c r="Q811" t="s">
        <v>33</v>
      </c>
      <c r="R811" t="s">
        <v>27</v>
      </c>
      <c r="S811" t="s">
        <v>49</v>
      </c>
      <c r="T811" s="1">
        <v>40124</v>
      </c>
    </row>
    <row r="812" spans="1:20" x14ac:dyDescent="0.25">
      <c r="A812">
        <v>5858</v>
      </c>
      <c r="B812">
        <v>41103</v>
      </c>
      <c r="C812" t="s">
        <v>29</v>
      </c>
      <c r="D812" t="s">
        <v>21</v>
      </c>
      <c r="E812" t="s">
        <v>126</v>
      </c>
      <c r="F812" t="s">
        <v>1005</v>
      </c>
      <c r="G812">
        <v>48</v>
      </c>
      <c r="H812">
        <v>5009.7</v>
      </c>
      <c r="I812">
        <v>0.52</v>
      </c>
      <c r="J812">
        <v>0.02</v>
      </c>
      <c r="K812">
        <v>2549</v>
      </c>
      <c r="L812">
        <v>106.21</v>
      </c>
      <c r="M812">
        <v>50.98</v>
      </c>
      <c r="N812">
        <v>13.66</v>
      </c>
      <c r="O812" t="s">
        <v>24</v>
      </c>
      <c r="P812" t="s">
        <v>250</v>
      </c>
      <c r="Q812" t="s">
        <v>33</v>
      </c>
      <c r="R812" t="s">
        <v>27</v>
      </c>
      <c r="S812" t="s">
        <v>57</v>
      </c>
      <c r="T812" s="1">
        <v>41105</v>
      </c>
    </row>
    <row r="813" spans="1:20" x14ac:dyDescent="0.25">
      <c r="A813">
        <v>5858</v>
      </c>
      <c r="B813">
        <v>41103</v>
      </c>
      <c r="C813" t="s">
        <v>29</v>
      </c>
      <c r="D813" t="s">
        <v>37</v>
      </c>
      <c r="E813" t="s">
        <v>50</v>
      </c>
      <c r="F813" t="s">
        <v>675</v>
      </c>
      <c r="G813">
        <v>29</v>
      </c>
      <c r="H813">
        <v>10133.92</v>
      </c>
      <c r="I813">
        <v>0.41</v>
      </c>
      <c r="J813">
        <v>0</v>
      </c>
      <c r="K813">
        <v>4151.22</v>
      </c>
      <c r="L813">
        <v>349.14</v>
      </c>
      <c r="M813">
        <v>205.99</v>
      </c>
      <c r="N813">
        <v>8.99</v>
      </c>
      <c r="O813" t="s">
        <v>24</v>
      </c>
      <c r="P813" t="s">
        <v>250</v>
      </c>
      <c r="Q813" t="s">
        <v>33</v>
      </c>
      <c r="R813" t="s">
        <v>27</v>
      </c>
      <c r="S813" t="s">
        <v>57</v>
      </c>
      <c r="T813" s="1">
        <v>41105</v>
      </c>
    </row>
    <row r="814" spans="1:20" x14ac:dyDescent="0.25">
      <c r="A814">
        <v>5860</v>
      </c>
      <c r="B814">
        <v>40958</v>
      </c>
      <c r="C814" t="s">
        <v>29</v>
      </c>
      <c r="D814" t="s">
        <v>21</v>
      </c>
      <c r="E814" t="s">
        <v>52</v>
      </c>
      <c r="F814" t="s">
        <v>814</v>
      </c>
      <c r="G814">
        <v>12</v>
      </c>
      <c r="H814">
        <v>106.42</v>
      </c>
      <c r="I814">
        <v>0.5</v>
      </c>
      <c r="J814">
        <v>0.09</v>
      </c>
      <c r="K814">
        <v>47.63</v>
      </c>
      <c r="L814">
        <v>9.68</v>
      </c>
      <c r="M814">
        <v>4.84</v>
      </c>
      <c r="N814">
        <v>0.71</v>
      </c>
      <c r="O814" t="s">
        <v>24</v>
      </c>
      <c r="P814" t="s">
        <v>686</v>
      </c>
      <c r="Q814" t="s">
        <v>33</v>
      </c>
      <c r="R814" t="s">
        <v>67</v>
      </c>
      <c r="S814" t="s">
        <v>55</v>
      </c>
      <c r="T814" s="1">
        <v>40960</v>
      </c>
    </row>
    <row r="815" spans="1:20" x14ac:dyDescent="0.25">
      <c r="A815">
        <v>5863</v>
      </c>
      <c r="B815">
        <v>40503</v>
      </c>
      <c r="C815" t="s">
        <v>79</v>
      </c>
      <c r="D815" t="s">
        <v>42</v>
      </c>
      <c r="E815" t="s">
        <v>43</v>
      </c>
      <c r="F815" t="s">
        <v>503</v>
      </c>
      <c r="G815">
        <v>40</v>
      </c>
      <c r="H815">
        <v>1539.58</v>
      </c>
      <c r="I815">
        <v>0.43</v>
      </c>
      <c r="J815">
        <v>0.05</v>
      </c>
      <c r="K815">
        <v>612.79999999999995</v>
      </c>
      <c r="L815">
        <v>40.32</v>
      </c>
      <c r="M815">
        <v>22.98</v>
      </c>
      <c r="N815">
        <v>7.58</v>
      </c>
      <c r="O815" t="s">
        <v>24</v>
      </c>
      <c r="P815" t="s">
        <v>1006</v>
      </c>
      <c r="Q815" t="s">
        <v>41</v>
      </c>
      <c r="R815" t="s">
        <v>34</v>
      </c>
      <c r="S815" t="s">
        <v>57</v>
      </c>
      <c r="T815" s="1">
        <v>40504</v>
      </c>
    </row>
    <row r="816" spans="1:20" x14ac:dyDescent="0.25">
      <c r="A816">
        <v>5890</v>
      </c>
      <c r="B816">
        <v>41216</v>
      </c>
      <c r="C816" t="s">
        <v>36</v>
      </c>
      <c r="D816" t="s">
        <v>37</v>
      </c>
      <c r="E816" t="s">
        <v>50</v>
      </c>
      <c r="F816" t="s">
        <v>1007</v>
      </c>
      <c r="G816">
        <v>42</v>
      </c>
      <c r="H816">
        <v>1603.86</v>
      </c>
      <c r="I816">
        <v>0.45</v>
      </c>
      <c r="J816">
        <v>0</v>
      </c>
      <c r="K816">
        <v>721.29</v>
      </c>
      <c r="L816">
        <v>38.159999999999997</v>
      </c>
      <c r="M816">
        <v>20.99</v>
      </c>
      <c r="N816">
        <v>0.99</v>
      </c>
      <c r="O816" t="s">
        <v>71</v>
      </c>
      <c r="P816" t="s">
        <v>1008</v>
      </c>
      <c r="Q816" t="s">
        <v>95</v>
      </c>
      <c r="R816" t="s">
        <v>67</v>
      </c>
      <c r="S816" t="s">
        <v>55</v>
      </c>
      <c r="T816" s="1">
        <v>41217</v>
      </c>
    </row>
    <row r="817" spans="1:20" x14ac:dyDescent="0.25">
      <c r="A817">
        <v>5891</v>
      </c>
      <c r="B817">
        <v>41271</v>
      </c>
      <c r="C817" t="s">
        <v>79</v>
      </c>
      <c r="D817" t="s">
        <v>21</v>
      </c>
      <c r="E817" t="s">
        <v>120</v>
      </c>
      <c r="F817" t="s">
        <v>1009</v>
      </c>
      <c r="G817">
        <v>2</v>
      </c>
      <c r="H817">
        <v>81.38</v>
      </c>
      <c r="I817">
        <v>0.48</v>
      </c>
      <c r="J817">
        <v>0.01</v>
      </c>
      <c r="K817">
        <v>37.93</v>
      </c>
      <c r="L817">
        <v>40.35</v>
      </c>
      <c r="M817">
        <v>20.98</v>
      </c>
      <c r="N817">
        <v>1.49</v>
      </c>
      <c r="O817" t="s">
        <v>24</v>
      </c>
      <c r="P817" t="s">
        <v>187</v>
      </c>
      <c r="Q817" t="s">
        <v>33</v>
      </c>
      <c r="R817" t="s">
        <v>61</v>
      </c>
      <c r="S817" t="s">
        <v>57</v>
      </c>
      <c r="T817" s="1">
        <v>41273</v>
      </c>
    </row>
    <row r="818" spans="1:20" x14ac:dyDescent="0.25">
      <c r="A818">
        <v>5894</v>
      </c>
      <c r="B818">
        <v>40037</v>
      </c>
      <c r="C818" t="s">
        <v>36</v>
      </c>
      <c r="D818" t="s">
        <v>21</v>
      </c>
      <c r="E818" t="s">
        <v>120</v>
      </c>
      <c r="F818" t="s">
        <v>1010</v>
      </c>
      <c r="G818">
        <v>7</v>
      </c>
      <c r="H818">
        <v>655.12</v>
      </c>
      <c r="I818">
        <v>0.44</v>
      </c>
      <c r="J818">
        <v>0.1</v>
      </c>
      <c r="K818">
        <v>246.93</v>
      </c>
      <c r="L818">
        <v>103.75</v>
      </c>
      <c r="M818">
        <v>58.1</v>
      </c>
      <c r="N818">
        <v>1.49</v>
      </c>
      <c r="O818" t="s">
        <v>24</v>
      </c>
      <c r="P818" t="s">
        <v>1011</v>
      </c>
      <c r="Q818" t="s">
        <v>26</v>
      </c>
      <c r="R818" t="s">
        <v>34</v>
      </c>
      <c r="S818" t="s">
        <v>57</v>
      </c>
      <c r="T818" s="1">
        <v>40038</v>
      </c>
    </row>
    <row r="819" spans="1:20" x14ac:dyDescent="0.25">
      <c r="A819">
        <v>5894</v>
      </c>
      <c r="B819">
        <v>40037</v>
      </c>
      <c r="C819" t="s">
        <v>36</v>
      </c>
      <c r="D819" t="s">
        <v>21</v>
      </c>
      <c r="E819" t="s">
        <v>126</v>
      </c>
      <c r="F819" t="s">
        <v>1012</v>
      </c>
      <c r="G819">
        <v>3</v>
      </c>
      <c r="H819">
        <v>464.16</v>
      </c>
      <c r="I819">
        <v>0.48</v>
      </c>
      <c r="J819">
        <v>0.01</v>
      </c>
      <c r="K819">
        <v>218.22</v>
      </c>
      <c r="L819">
        <v>154.77000000000001</v>
      </c>
      <c r="M819">
        <v>80.48</v>
      </c>
      <c r="N819">
        <v>4.5</v>
      </c>
      <c r="O819" t="s">
        <v>24</v>
      </c>
      <c r="P819" t="s">
        <v>1011</v>
      </c>
      <c r="Q819" t="s">
        <v>26</v>
      </c>
      <c r="R819" t="s">
        <v>34</v>
      </c>
      <c r="S819" t="s">
        <v>57</v>
      </c>
      <c r="T819" s="1">
        <v>40040</v>
      </c>
    </row>
    <row r="820" spans="1:20" x14ac:dyDescent="0.25">
      <c r="A820">
        <v>5920</v>
      </c>
      <c r="B820">
        <v>40136</v>
      </c>
      <c r="C820" t="s">
        <v>36</v>
      </c>
      <c r="D820" t="s">
        <v>21</v>
      </c>
      <c r="E820" t="s">
        <v>22</v>
      </c>
      <c r="F820" t="s">
        <v>1013</v>
      </c>
      <c r="G820">
        <v>4</v>
      </c>
      <c r="H820">
        <v>1208.79</v>
      </c>
      <c r="I820">
        <v>0.52</v>
      </c>
      <c r="J820">
        <v>7.0000000000000007E-2</v>
      </c>
      <c r="K820">
        <v>581.48</v>
      </c>
      <c r="L820">
        <v>323.04000000000002</v>
      </c>
      <c r="M820">
        <v>155.06</v>
      </c>
      <c r="N820">
        <v>7.07</v>
      </c>
      <c r="O820" t="s">
        <v>24</v>
      </c>
      <c r="P820" t="s">
        <v>1014</v>
      </c>
      <c r="Q820" t="s">
        <v>64</v>
      </c>
      <c r="R820" t="s">
        <v>67</v>
      </c>
      <c r="S820" t="s">
        <v>57</v>
      </c>
      <c r="T820" s="1">
        <v>40136</v>
      </c>
    </row>
    <row r="821" spans="1:20" x14ac:dyDescent="0.25">
      <c r="A821">
        <v>5921</v>
      </c>
      <c r="B821">
        <v>39909</v>
      </c>
      <c r="C821" t="s">
        <v>20</v>
      </c>
      <c r="D821" t="s">
        <v>21</v>
      </c>
      <c r="E821" t="s">
        <v>22</v>
      </c>
      <c r="F821" t="s">
        <v>1015</v>
      </c>
      <c r="G821">
        <v>27</v>
      </c>
      <c r="H821">
        <v>603.80999999999995</v>
      </c>
      <c r="I821">
        <v>0.4</v>
      </c>
      <c r="J821">
        <v>0.01</v>
      </c>
      <c r="K821">
        <v>235.7</v>
      </c>
      <c r="L821">
        <v>22.38</v>
      </c>
      <c r="M821">
        <v>13.43</v>
      </c>
      <c r="N821">
        <v>5.5</v>
      </c>
      <c r="O821" t="s">
        <v>71</v>
      </c>
      <c r="P821" t="s">
        <v>1016</v>
      </c>
      <c r="Q821" t="s">
        <v>41</v>
      </c>
      <c r="R821" t="s">
        <v>34</v>
      </c>
      <c r="S821" t="s">
        <v>57</v>
      </c>
      <c r="T821" s="1">
        <v>39916</v>
      </c>
    </row>
    <row r="822" spans="1:20" x14ac:dyDescent="0.25">
      <c r="A822">
        <v>5925</v>
      </c>
      <c r="B822">
        <v>40859</v>
      </c>
      <c r="C822" t="s">
        <v>20</v>
      </c>
      <c r="D822" t="s">
        <v>42</v>
      </c>
      <c r="E822" t="s">
        <v>43</v>
      </c>
      <c r="F822" t="s">
        <v>1017</v>
      </c>
      <c r="G822">
        <v>44</v>
      </c>
      <c r="H822">
        <v>7658.94</v>
      </c>
      <c r="I822">
        <v>0.51</v>
      </c>
      <c r="J822">
        <v>0.08</v>
      </c>
      <c r="K822">
        <v>3561.21</v>
      </c>
      <c r="L822">
        <v>188.22</v>
      </c>
      <c r="M822">
        <v>92.23</v>
      </c>
      <c r="N822">
        <v>39.61</v>
      </c>
      <c r="O822" t="s">
        <v>24</v>
      </c>
      <c r="P822" t="s">
        <v>1018</v>
      </c>
      <c r="Q822" t="s">
        <v>26</v>
      </c>
      <c r="R822" t="s">
        <v>61</v>
      </c>
      <c r="S822" t="s">
        <v>45</v>
      </c>
      <c r="T822" s="1">
        <v>40866</v>
      </c>
    </row>
    <row r="823" spans="1:20" x14ac:dyDescent="0.25">
      <c r="A823">
        <v>5925</v>
      </c>
      <c r="B823">
        <v>40859</v>
      </c>
      <c r="C823" t="s">
        <v>20</v>
      </c>
      <c r="D823" t="s">
        <v>37</v>
      </c>
      <c r="E823" t="s">
        <v>50</v>
      </c>
      <c r="F823" t="s">
        <v>159</v>
      </c>
      <c r="G823">
        <v>25</v>
      </c>
      <c r="H823">
        <v>3333.1</v>
      </c>
      <c r="I823">
        <v>0.4</v>
      </c>
      <c r="J823">
        <v>7.0000000000000007E-2</v>
      </c>
      <c r="K823">
        <v>1182.3599999999999</v>
      </c>
      <c r="L823">
        <v>143.32</v>
      </c>
      <c r="M823">
        <v>85.99</v>
      </c>
      <c r="N823">
        <v>0.99</v>
      </c>
      <c r="O823" t="s">
        <v>24</v>
      </c>
      <c r="P823" t="s">
        <v>1018</v>
      </c>
      <c r="Q823" t="s">
        <v>26</v>
      </c>
      <c r="R823" t="s">
        <v>61</v>
      </c>
      <c r="S823" t="s">
        <v>55</v>
      </c>
      <c r="T823" s="1">
        <v>40866</v>
      </c>
    </row>
    <row r="824" spans="1:20" x14ac:dyDescent="0.25">
      <c r="A824">
        <v>5954</v>
      </c>
      <c r="B824">
        <v>41245</v>
      </c>
      <c r="C824" t="s">
        <v>58</v>
      </c>
      <c r="D824" t="s">
        <v>37</v>
      </c>
      <c r="E824" t="s">
        <v>87</v>
      </c>
      <c r="F824" t="s">
        <v>1019</v>
      </c>
      <c r="G824">
        <v>32</v>
      </c>
      <c r="H824">
        <v>30975.32</v>
      </c>
      <c r="I824">
        <v>0.42</v>
      </c>
      <c r="J824">
        <v>0.06</v>
      </c>
      <c r="K824">
        <v>11857.26</v>
      </c>
      <c r="L824">
        <v>1029.28</v>
      </c>
      <c r="M824">
        <v>596.98</v>
      </c>
      <c r="N824">
        <v>14.7</v>
      </c>
      <c r="O824" t="s">
        <v>48</v>
      </c>
      <c r="P824" t="s">
        <v>748</v>
      </c>
      <c r="Q824" t="s">
        <v>41</v>
      </c>
      <c r="R824" t="s">
        <v>34</v>
      </c>
      <c r="S824" t="s">
        <v>132</v>
      </c>
      <c r="T824" s="1">
        <v>41247</v>
      </c>
    </row>
    <row r="825" spans="1:20" x14ac:dyDescent="0.25">
      <c r="A825">
        <v>5957</v>
      </c>
      <c r="B825">
        <v>40538</v>
      </c>
      <c r="C825" t="s">
        <v>36</v>
      </c>
      <c r="D825" t="s">
        <v>21</v>
      </c>
      <c r="E825" t="s">
        <v>84</v>
      </c>
      <c r="F825" t="s">
        <v>708</v>
      </c>
      <c r="G825">
        <v>15</v>
      </c>
      <c r="H825">
        <v>142.25</v>
      </c>
      <c r="I825">
        <v>0.55000000000000004</v>
      </c>
      <c r="J825">
        <v>0.05</v>
      </c>
      <c r="K825">
        <v>71.33</v>
      </c>
      <c r="L825">
        <v>9.51</v>
      </c>
      <c r="M825">
        <v>4.28</v>
      </c>
      <c r="N825">
        <v>6.72</v>
      </c>
      <c r="O825" t="s">
        <v>24</v>
      </c>
      <c r="P825" t="s">
        <v>335</v>
      </c>
      <c r="Q825" t="s">
        <v>95</v>
      </c>
      <c r="R825" t="s">
        <v>27</v>
      </c>
      <c r="S825" t="s">
        <v>57</v>
      </c>
      <c r="T825" s="1">
        <v>40539</v>
      </c>
    </row>
    <row r="826" spans="1:20" x14ac:dyDescent="0.25">
      <c r="A826">
        <v>5957</v>
      </c>
      <c r="B826">
        <v>40538</v>
      </c>
      <c r="C826" t="s">
        <v>36</v>
      </c>
      <c r="D826" t="s">
        <v>42</v>
      </c>
      <c r="E826" t="s">
        <v>92</v>
      </c>
      <c r="F826" t="s">
        <v>1020</v>
      </c>
      <c r="G826">
        <v>3</v>
      </c>
      <c r="H826">
        <v>981.59</v>
      </c>
      <c r="I826">
        <v>0.52</v>
      </c>
      <c r="J826">
        <v>0.03</v>
      </c>
      <c r="K826">
        <v>462.38</v>
      </c>
      <c r="L826">
        <v>314.54000000000002</v>
      </c>
      <c r="M826">
        <v>150.97999999999999</v>
      </c>
      <c r="N826">
        <v>66.27</v>
      </c>
      <c r="O826" t="s">
        <v>48</v>
      </c>
      <c r="P826" t="s">
        <v>335</v>
      </c>
      <c r="Q826" t="s">
        <v>95</v>
      </c>
      <c r="R826" t="s">
        <v>27</v>
      </c>
      <c r="S826" t="s">
        <v>49</v>
      </c>
      <c r="T826" s="1">
        <v>40540</v>
      </c>
    </row>
    <row r="827" spans="1:20" x14ac:dyDescent="0.25">
      <c r="A827">
        <v>5957</v>
      </c>
      <c r="B827">
        <v>40538</v>
      </c>
      <c r="C827" t="s">
        <v>36</v>
      </c>
      <c r="D827" t="s">
        <v>37</v>
      </c>
      <c r="E827" t="s">
        <v>50</v>
      </c>
      <c r="F827" t="s">
        <v>576</v>
      </c>
      <c r="G827">
        <v>23</v>
      </c>
      <c r="H827">
        <v>949.36</v>
      </c>
      <c r="I827">
        <v>0.54</v>
      </c>
      <c r="J827">
        <v>0.1</v>
      </c>
      <c r="K827">
        <v>461.78</v>
      </c>
      <c r="L827">
        <v>45.63</v>
      </c>
      <c r="M827">
        <v>20.99</v>
      </c>
      <c r="N827">
        <v>4.8099999999999996</v>
      </c>
      <c r="O827" t="s">
        <v>24</v>
      </c>
      <c r="P827" t="s">
        <v>335</v>
      </c>
      <c r="Q827" t="s">
        <v>95</v>
      </c>
      <c r="R827" t="s">
        <v>27</v>
      </c>
      <c r="S827" t="s">
        <v>45</v>
      </c>
      <c r="T827" s="1">
        <v>40541</v>
      </c>
    </row>
    <row r="828" spans="1:20" x14ac:dyDescent="0.25">
      <c r="A828">
        <v>5958</v>
      </c>
      <c r="B828">
        <v>40801</v>
      </c>
      <c r="C828" t="s">
        <v>79</v>
      </c>
      <c r="D828" t="s">
        <v>37</v>
      </c>
      <c r="E828" t="s">
        <v>387</v>
      </c>
      <c r="F828" t="s">
        <v>388</v>
      </c>
      <c r="G828">
        <v>3</v>
      </c>
      <c r="H828">
        <v>4452.6899999999996</v>
      </c>
      <c r="I828">
        <v>0.54</v>
      </c>
      <c r="J828">
        <v>0.03</v>
      </c>
      <c r="K828">
        <v>2328.23</v>
      </c>
      <c r="L828">
        <v>1521.72</v>
      </c>
      <c r="M828">
        <v>699.99</v>
      </c>
      <c r="N828">
        <v>24.49</v>
      </c>
      <c r="O828" t="s">
        <v>24</v>
      </c>
      <c r="P828" t="s">
        <v>919</v>
      </c>
      <c r="Q828" t="s">
        <v>83</v>
      </c>
      <c r="R828" t="s">
        <v>27</v>
      </c>
      <c r="S828" t="s">
        <v>28</v>
      </c>
      <c r="T828" s="1">
        <v>40803</v>
      </c>
    </row>
    <row r="829" spans="1:20" x14ac:dyDescent="0.25">
      <c r="A829">
        <v>5958</v>
      </c>
      <c r="B829">
        <v>40801</v>
      </c>
      <c r="C829" t="s">
        <v>79</v>
      </c>
      <c r="D829" t="s">
        <v>42</v>
      </c>
      <c r="E829" t="s">
        <v>46</v>
      </c>
      <c r="F829" t="s">
        <v>600</v>
      </c>
      <c r="G829">
        <v>21</v>
      </c>
      <c r="H829">
        <v>5804.18</v>
      </c>
      <c r="I829">
        <v>0.47</v>
      </c>
      <c r="J829">
        <v>0.09</v>
      </c>
      <c r="K829">
        <v>2398.67</v>
      </c>
      <c r="L829">
        <v>300.58</v>
      </c>
      <c r="M829">
        <v>159.31</v>
      </c>
      <c r="N829">
        <v>60</v>
      </c>
      <c r="O829" t="s">
        <v>48</v>
      </c>
      <c r="P829" t="s">
        <v>919</v>
      </c>
      <c r="Q829" t="s">
        <v>83</v>
      </c>
      <c r="R829" t="s">
        <v>27</v>
      </c>
      <c r="S829" t="s">
        <v>132</v>
      </c>
      <c r="T829" s="1">
        <v>40801</v>
      </c>
    </row>
    <row r="830" spans="1:20" x14ac:dyDescent="0.25">
      <c r="A830">
        <v>5984</v>
      </c>
      <c r="B830">
        <v>39981</v>
      </c>
      <c r="C830" t="s">
        <v>20</v>
      </c>
      <c r="D830" t="s">
        <v>21</v>
      </c>
      <c r="E830" t="s">
        <v>126</v>
      </c>
      <c r="F830" t="s">
        <v>190</v>
      </c>
      <c r="G830">
        <v>37</v>
      </c>
      <c r="H830">
        <v>646.46</v>
      </c>
      <c r="I830">
        <v>0.41</v>
      </c>
      <c r="J830">
        <v>0.06</v>
      </c>
      <c r="K830">
        <v>239.03</v>
      </c>
      <c r="L830">
        <v>18.46</v>
      </c>
      <c r="M830">
        <v>10.89</v>
      </c>
      <c r="N830">
        <v>4.5</v>
      </c>
      <c r="O830" t="s">
        <v>24</v>
      </c>
      <c r="P830" t="s">
        <v>552</v>
      </c>
      <c r="Q830" t="s">
        <v>83</v>
      </c>
      <c r="R830" t="s">
        <v>67</v>
      </c>
      <c r="S830" t="s">
        <v>57</v>
      </c>
      <c r="T830" s="1">
        <v>39986</v>
      </c>
    </row>
    <row r="831" spans="1:20" x14ac:dyDescent="0.25">
      <c r="A831">
        <v>5984</v>
      </c>
      <c r="B831">
        <v>39981</v>
      </c>
      <c r="C831" t="s">
        <v>20</v>
      </c>
      <c r="D831" t="s">
        <v>42</v>
      </c>
      <c r="E831" t="s">
        <v>43</v>
      </c>
      <c r="F831" t="s">
        <v>528</v>
      </c>
      <c r="G831">
        <v>42</v>
      </c>
      <c r="H831">
        <v>672.04</v>
      </c>
      <c r="I831">
        <v>0.35</v>
      </c>
      <c r="J831">
        <v>0.03</v>
      </c>
      <c r="K831">
        <v>220</v>
      </c>
      <c r="L831">
        <v>16.37</v>
      </c>
      <c r="M831">
        <v>10.64</v>
      </c>
      <c r="N831">
        <v>5.16</v>
      </c>
      <c r="O831" t="s">
        <v>24</v>
      </c>
      <c r="P831" t="s">
        <v>552</v>
      </c>
      <c r="Q831" t="s">
        <v>83</v>
      </c>
      <c r="R831" t="s">
        <v>67</v>
      </c>
      <c r="S831" t="s">
        <v>57</v>
      </c>
      <c r="T831" s="1">
        <v>39986</v>
      </c>
    </row>
    <row r="832" spans="1:20" x14ac:dyDescent="0.25">
      <c r="A832">
        <v>5984</v>
      </c>
      <c r="B832">
        <v>39981</v>
      </c>
      <c r="C832" t="s">
        <v>20</v>
      </c>
      <c r="D832" t="s">
        <v>42</v>
      </c>
      <c r="E832" t="s">
        <v>43</v>
      </c>
      <c r="F832" t="s">
        <v>1021</v>
      </c>
      <c r="G832">
        <v>11</v>
      </c>
      <c r="H832">
        <v>156.62</v>
      </c>
      <c r="I832">
        <v>0.44</v>
      </c>
      <c r="J832">
        <v>0.03</v>
      </c>
      <c r="K832">
        <v>64.11</v>
      </c>
      <c r="L832">
        <v>14.21</v>
      </c>
      <c r="M832">
        <v>7.96</v>
      </c>
      <c r="N832">
        <v>4.95</v>
      </c>
      <c r="O832" t="s">
        <v>24</v>
      </c>
      <c r="P832" t="s">
        <v>552</v>
      </c>
      <c r="Q832" t="s">
        <v>83</v>
      </c>
      <c r="R832" t="s">
        <v>67</v>
      </c>
      <c r="S832" t="s">
        <v>57</v>
      </c>
      <c r="T832" s="1">
        <v>39983</v>
      </c>
    </row>
    <row r="833" spans="1:20" x14ac:dyDescent="0.25">
      <c r="A833">
        <v>5986</v>
      </c>
      <c r="B833">
        <v>41020</v>
      </c>
      <c r="C833" t="s">
        <v>36</v>
      </c>
      <c r="D833" t="s">
        <v>21</v>
      </c>
      <c r="E833" t="s">
        <v>126</v>
      </c>
      <c r="F833" t="s">
        <v>1022</v>
      </c>
      <c r="G833">
        <v>48</v>
      </c>
      <c r="H833">
        <v>11370.96</v>
      </c>
      <c r="I833">
        <v>0.53</v>
      </c>
      <c r="J833">
        <v>0.08</v>
      </c>
      <c r="K833">
        <v>5559.93</v>
      </c>
      <c r="L833">
        <v>257.39999999999998</v>
      </c>
      <c r="M833">
        <v>120.98</v>
      </c>
      <c r="N833">
        <v>3.99</v>
      </c>
      <c r="O833" t="s">
        <v>24</v>
      </c>
      <c r="P833" t="s">
        <v>1023</v>
      </c>
      <c r="Q833" t="s">
        <v>64</v>
      </c>
      <c r="R833" t="s">
        <v>27</v>
      </c>
      <c r="S833" t="s">
        <v>57</v>
      </c>
      <c r="T833" s="1">
        <v>41020</v>
      </c>
    </row>
    <row r="834" spans="1:20" x14ac:dyDescent="0.25">
      <c r="A834">
        <v>5986</v>
      </c>
      <c r="B834">
        <v>41020</v>
      </c>
      <c r="C834" t="s">
        <v>36</v>
      </c>
      <c r="D834" t="s">
        <v>42</v>
      </c>
      <c r="E834" t="s">
        <v>192</v>
      </c>
      <c r="F834" t="s">
        <v>1024</v>
      </c>
      <c r="G834">
        <v>20</v>
      </c>
      <c r="H834">
        <v>1841.77</v>
      </c>
      <c r="I834">
        <v>0.47</v>
      </c>
      <c r="J834">
        <v>0.05</v>
      </c>
      <c r="K834">
        <v>807.98</v>
      </c>
      <c r="L834">
        <v>96.19</v>
      </c>
      <c r="M834">
        <v>50.98</v>
      </c>
      <c r="N834">
        <v>14.19</v>
      </c>
      <c r="O834" t="s">
        <v>48</v>
      </c>
      <c r="P834" t="s">
        <v>1023</v>
      </c>
      <c r="Q834" t="s">
        <v>64</v>
      </c>
      <c r="R834" t="s">
        <v>27</v>
      </c>
      <c r="S834" t="s">
        <v>132</v>
      </c>
      <c r="T834" s="1">
        <v>41021</v>
      </c>
    </row>
    <row r="835" spans="1:20" x14ac:dyDescent="0.25">
      <c r="A835">
        <v>5986</v>
      </c>
      <c r="B835">
        <v>41020</v>
      </c>
      <c r="C835" t="s">
        <v>36</v>
      </c>
      <c r="D835" t="s">
        <v>37</v>
      </c>
      <c r="E835" t="s">
        <v>38</v>
      </c>
      <c r="F835" t="s">
        <v>407</v>
      </c>
      <c r="G835">
        <v>41</v>
      </c>
      <c r="H835">
        <v>334.55</v>
      </c>
      <c r="I835">
        <v>0.41</v>
      </c>
      <c r="J835">
        <v>0.03</v>
      </c>
      <c r="K835">
        <v>129.13</v>
      </c>
      <c r="L835">
        <v>8.2899999999999991</v>
      </c>
      <c r="M835">
        <v>4.8899999999999997</v>
      </c>
      <c r="N835">
        <v>4.93</v>
      </c>
      <c r="O835" t="s">
        <v>24</v>
      </c>
      <c r="P835" t="s">
        <v>1023</v>
      </c>
      <c r="Q835" t="s">
        <v>64</v>
      </c>
      <c r="R835" t="s">
        <v>27</v>
      </c>
      <c r="S835" t="s">
        <v>35</v>
      </c>
      <c r="T835" s="1">
        <v>41021</v>
      </c>
    </row>
    <row r="836" spans="1:20" x14ac:dyDescent="0.25">
      <c r="A836">
        <v>5988</v>
      </c>
      <c r="B836">
        <v>40503</v>
      </c>
      <c r="C836" t="s">
        <v>29</v>
      </c>
      <c r="D836" t="s">
        <v>37</v>
      </c>
      <c r="E836" t="s">
        <v>387</v>
      </c>
      <c r="F836" t="s">
        <v>1025</v>
      </c>
      <c r="G836">
        <v>40</v>
      </c>
      <c r="H836">
        <v>32751.11</v>
      </c>
      <c r="I836">
        <v>0.45</v>
      </c>
      <c r="J836">
        <v>0.1</v>
      </c>
      <c r="K836">
        <v>12727.02</v>
      </c>
      <c r="L836">
        <v>909.07</v>
      </c>
      <c r="M836">
        <v>499.99</v>
      </c>
      <c r="N836">
        <v>24.49</v>
      </c>
      <c r="O836" t="s">
        <v>71</v>
      </c>
      <c r="P836" t="s">
        <v>145</v>
      </c>
      <c r="Q836" t="s">
        <v>33</v>
      </c>
      <c r="R836" t="s">
        <v>61</v>
      </c>
      <c r="S836" t="s">
        <v>28</v>
      </c>
      <c r="T836" s="1">
        <v>40504</v>
      </c>
    </row>
    <row r="837" spans="1:20" x14ac:dyDescent="0.25">
      <c r="A837">
        <v>5989</v>
      </c>
      <c r="B837">
        <v>40830</v>
      </c>
      <c r="C837" t="s">
        <v>79</v>
      </c>
      <c r="D837" t="s">
        <v>21</v>
      </c>
      <c r="E837" t="s">
        <v>126</v>
      </c>
      <c r="F837" t="s">
        <v>1026</v>
      </c>
      <c r="G837">
        <v>6</v>
      </c>
      <c r="H837">
        <v>247.25</v>
      </c>
      <c r="I837">
        <v>0.42</v>
      </c>
      <c r="J837">
        <v>0.1</v>
      </c>
      <c r="K837">
        <v>86</v>
      </c>
      <c r="L837">
        <v>44.79</v>
      </c>
      <c r="M837">
        <v>25.98</v>
      </c>
      <c r="N837">
        <v>5.37</v>
      </c>
      <c r="O837" t="s">
        <v>24</v>
      </c>
      <c r="P837" t="s">
        <v>1027</v>
      </c>
      <c r="Q837" t="s">
        <v>83</v>
      </c>
      <c r="R837" t="s">
        <v>34</v>
      </c>
      <c r="S837" t="s">
        <v>45</v>
      </c>
      <c r="T837" s="1">
        <v>40832</v>
      </c>
    </row>
    <row r="838" spans="1:20" x14ac:dyDescent="0.25">
      <c r="A838">
        <v>5989</v>
      </c>
      <c r="B838">
        <v>40830</v>
      </c>
      <c r="C838" t="s">
        <v>79</v>
      </c>
      <c r="D838" t="s">
        <v>21</v>
      </c>
      <c r="E838" t="s">
        <v>52</v>
      </c>
      <c r="F838" t="s">
        <v>354</v>
      </c>
      <c r="G838">
        <v>21</v>
      </c>
      <c r="H838">
        <v>99.34</v>
      </c>
      <c r="I838">
        <v>0.44</v>
      </c>
      <c r="J838">
        <v>0.06</v>
      </c>
      <c r="K838">
        <v>39.619999999999997</v>
      </c>
      <c r="L838">
        <v>4.96</v>
      </c>
      <c r="M838">
        <v>2.78</v>
      </c>
      <c r="N838">
        <v>1.34</v>
      </c>
      <c r="O838" t="s">
        <v>24</v>
      </c>
      <c r="P838" t="s">
        <v>1027</v>
      </c>
      <c r="Q838" t="s">
        <v>83</v>
      </c>
      <c r="R838" t="s">
        <v>34</v>
      </c>
      <c r="S838" t="s">
        <v>55</v>
      </c>
      <c r="T838" s="1">
        <v>40831</v>
      </c>
    </row>
    <row r="839" spans="1:20" x14ac:dyDescent="0.25">
      <c r="A839">
        <v>5990</v>
      </c>
      <c r="B839">
        <v>40275</v>
      </c>
      <c r="C839" t="s">
        <v>58</v>
      </c>
      <c r="D839" t="s">
        <v>21</v>
      </c>
      <c r="E839" t="s">
        <v>84</v>
      </c>
      <c r="F839" t="s">
        <v>1028</v>
      </c>
      <c r="G839">
        <v>9</v>
      </c>
      <c r="H839">
        <v>93.37</v>
      </c>
      <c r="I839">
        <v>0.37</v>
      </c>
      <c r="J839">
        <v>0.06</v>
      </c>
      <c r="K839">
        <v>28.7</v>
      </c>
      <c r="L839">
        <v>10.29</v>
      </c>
      <c r="M839">
        <v>6.48</v>
      </c>
      <c r="N839">
        <v>6.35</v>
      </c>
      <c r="O839" t="s">
        <v>24</v>
      </c>
      <c r="P839" t="s">
        <v>1029</v>
      </c>
      <c r="Q839" t="s">
        <v>83</v>
      </c>
      <c r="R839" t="s">
        <v>61</v>
      </c>
      <c r="S839" t="s">
        <v>57</v>
      </c>
      <c r="T839" s="1">
        <v>40276</v>
      </c>
    </row>
    <row r="840" spans="1:20" x14ac:dyDescent="0.25">
      <c r="A840">
        <v>6016</v>
      </c>
      <c r="B840">
        <v>40928</v>
      </c>
      <c r="C840" t="s">
        <v>36</v>
      </c>
      <c r="D840" t="s">
        <v>21</v>
      </c>
      <c r="E840" t="s">
        <v>84</v>
      </c>
      <c r="F840" t="s">
        <v>1030</v>
      </c>
      <c r="G840">
        <v>19</v>
      </c>
      <c r="H840">
        <v>349.25</v>
      </c>
      <c r="I840">
        <v>0.41</v>
      </c>
      <c r="J840">
        <v>7.0000000000000007E-2</v>
      </c>
      <c r="K840">
        <v>125.7</v>
      </c>
      <c r="L840">
        <v>19.46</v>
      </c>
      <c r="M840">
        <v>11.48</v>
      </c>
      <c r="N840">
        <v>5.43</v>
      </c>
      <c r="O840" t="s">
        <v>24</v>
      </c>
      <c r="P840" t="s">
        <v>1031</v>
      </c>
      <c r="Q840" t="s">
        <v>26</v>
      </c>
      <c r="R840" t="s">
        <v>61</v>
      </c>
      <c r="S840" t="s">
        <v>57</v>
      </c>
      <c r="T840" s="1">
        <v>40928</v>
      </c>
    </row>
    <row r="841" spans="1:20" x14ac:dyDescent="0.25">
      <c r="A841">
        <v>6018</v>
      </c>
      <c r="B841">
        <v>41139</v>
      </c>
      <c r="C841" t="s">
        <v>20</v>
      </c>
      <c r="D841" t="s">
        <v>42</v>
      </c>
      <c r="E841" t="s">
        <v>43</v>
      </c>
      <c r="F841" t="s">
        <v>1032</v>
      </c>
      <c r="G841">
        <v>39</v>
      </c>
      <c r="H841">
        <v>316.51</v>
      </c>
      <c r="I841">
        <v>0.37</v>
      </c>
      <c r="J841">
        <v>0</v>
      </c>
      <c r="K841">
        <v>116.36</v>
      </c>
      <c r="L841">
        <v>8.06</v>
      </c>
      <c r="M841">
        <v>5.08</v>
      </c>
      <c r="N841">
        <v>2.0299999999999998</v>
      </c>
      <c r="O841" t="s">
        <v>24</v>
      </c>
      <c r="P841" t="s">
        <v>1033</v>
      </c>
      <c r="Q841" t="s">
        <v>41</v>
      </c>
      <c r="R841" t="s">
        <v>61</v>
      </c>
      <c r="S841" t="s">
        <v>55</v>
      </c>
      <c r="T841" s="1">
        <v>41141</v>
      </c>
    </row>
    <row r="842" spans="1:20" x14ac:dyDescent="0.25">
      <c r="A842">
        <v>6018</v>
      </c>
      <c r="B842">
        <v>41139</v>
      </c>
      <c r="C842" t="s">
        <v>20</v>
      </c>
      <c r="D842" t="s">
        <v>21</v>
      </c>
      <c r="E842" t="s">
        <v>84</v>
      </c>
      <c r="F842" t="s">
        <v>1034</v>
      </c>
      <c r="G842">
        <v>2</v>
      </c>
      <c r="H842">
        <v>184.57</v>
      </c>
      <c r="I842">
        <v>0.39</v>
      </c>
      <c r="J842">
        <v>7.0000000000000007E-2</v>
      </c>
      <c r="K842">
        <v>58.73</v>
      </c>
      <c r="L842">
        <v>91.77</v>
      </c>
      <c r="M842">
        <v>55.98</v>
      </c>
      <c r="N842">
        <v>13.88</v>
      </c>
      <c r="O842" t="s">
        <v>24</v>
      </c>
      <c r="P842" t="s">
        <v>1033</v>
      </c>
      <c r="Q842" t="s">
        <v>41</v>
      </c>
      <c r="R842" t="s">
        <v>61</v>
      </c>
      <c r="S842" t="s">
        <v>57</v>
      </c>
      <c r="T842" s="1">
        <v>41144</v>
      </c>
    </row>
    <row r="843" spans="1:20" x14ac:dyDescent="0.25">
      <c r="A843">
        <v>6020</v>
      </c>
      <c r="B843">
        <v>40077</v>
      </c>
      <c r="C843" t="s">
        <v>79</v>
      </c>
      <c r="D843" t="s">
        <v>21</v>
      </c>
      <c r="E843" t="s">
        <v>80</v>
      </c>
      <c r="F843" t="s">
        <v>769</v>
      </c>
      <c r="G843">
        <v>23</v>
      </c>
      <c r="H843">
        <v>106.74</v>
      </c>
      <c r="I843">
        <v>0.43</v>
      </c>
      <c r="J843">
        <v>0.09</v>
      </c>
      <c r="K843">
        <v>39.51</v>
      </c>
      <c r="L843">
        <v>5.05</v>
      </c>
      <c r="M843">
        <v>2.88</v>
      </c>
      <c r="N843">
        <v>0.99</v>
      </c>
      <c r="O843" t="s">
        <v>24</v>
      </c>
      <c r="P843" t="s">
        <v>1035</v>
      </c>
      <c r="Q843" t="s">
        <v>41</v>
      </c>
      <c r="R843" t="s">
        <v>34</v>
      </c>
      <c r="S843" t="s">
        <v>57</v>
      </c>
      <c r="T843" s="1">
        <v>40079</v>
      </c>
    </row>
    <row r="844" spans="1:20" x14ac:dyDescent="0.25">
      <c r="A844">
        <v>6050</v>
      </c>
      <c r="B844">
        <v>40265</v>
      </c>
      <c r="C844" t="s">
        <v>20</v>
      </c>
      <c r="D844" t="s">
        <v>37</v>
      </c>
      <c r="E844" t="s">
        <v>87</v>
      </c>
      <c r="F844" t="s">
        <v>1036</v>
      </c>
      <c r="G844">
        <v>3</v>
      </c>
      <c r="H844">
        <v>434.19</v>
      </c>
      <c r="I844">
        <v>0.43</v>
      </c>
      <c r="J844">
        <v>0.06</v>
      </c>
      <c r="K844">
        <v>157.68</v>
      </c>
      <c r="L844">
        <v>142.05000000000001</v>
      </c>
      <c r="M844">
        <v>80.97</v>
      </c>
      <c r="N844">
        <v>33.6</v>
      </c>
      <c r="O844" t="s">
        <v>48</v>
      </c>
      <c r="P844" t="s">
        <v>1037</v>
      </c>
      <c r="Q844" t="s">
        <v>75</v>
      </c>
      <c r="R844" t="s">
        <v>27</v>
      </c>
      <c r="S844" t="s">
        <v>132</v>
      </c>
      <c r="T844" s="1">
        <v>40272</v>
      </c>
    </row>
    <row r="845" spans="1:20" x14ac:dyDescent="0.25">
      <c r="A845">
        <v>6050</v>
      </c>
      <c r="B845">
        <v>40265</v>
      </c>
      <c r="C845" t="s">
        <v>20</v>
      </c>
      <c r="D845" t="s">
        <v>42</v>
      </c>
      <c r="E845" t="s">
        <v>46</v>
      </c>
      <c r="F845" t="s">
        <v>1038</v>
      </c>
      <c r="G845">
        <v>47</v>
      </c>
      <c r="H845">
        <v>16235.36</v>
      </c>
      <c r="I845">
        <v>0.44</v>
      </c>
      <c r="J845">
        <v>0.08</v>
      </c>
      <c r="K845">
        <v>6325.97</v>
      </c>
      <c r="L845">
        <v>373.88</v>
      </c>
      <c r="M845">
        <v>209.37</v>
      </c>
      <c r="N845">
        <v>69</v>
      </c>
      <c r="O845" t="s">
        <v>24</v>
      </c>
      <c r="P845" t="s">
        <v>1037</v>
      </c>
      <c r="Q845" t="s">
        <v>75</v>
      </c>
      <c r="R845" t="s">
        <v>27</v>
      </c>
      <c r="S845" t="s">
        <v>28</v>
      </c>
      <c r="T845" s="1">
        <v>40270</v>
      </c>
    </row>
    <row r="846" spans="1:20" x14ac:dyDescent="0.25">
      <c r="A846">
        <v>6053</v>
      </c>
      <c r="B846">
        <v>40523</v>
      </c>
      <c r="C846" t="s">
        <v>79</v>
      </c>
      <c r="D846" t="s">
        <v>21</v>
      </c>
      <c r="E846" t="s">
        <v>120</v>
      </c>
      <c r="F846" t="s">
        <v>532</v>
      </c>
      <c r="G846">
        <v>4</v>
      </c>
      <c r="H846">
        <v>24.29</v>
      </c>
      <c r="I846">
        <v>0.36</v>
      </c>
      <c r="J846">
        <v>0.04</v>
      </c>
      <c r="K846">
        <v>7.6</v>
      </c>
      <c r="L846">
        <v>5.94</v>
      </c>
      <c r="M846">
        <v>3.8</v>
      </c>
      <c r="N846">
        <v>1.49</v>
      </c>
      <c r="O846" t="s">
        <v>24</v>
      </c>
      <c r="P846" t="s">
        <v>1039</v>
      </c>
      <c r="Q846" t="s">
        <v>64</v>
      </c>
      <c r="R846" t="s">
        <v>34</v>
      </c>
      <c r="S846" t="s">
        <v>57</v>
      </c>
      <c r="T846" s="1">
        <v>40525</v>
      </c>
    </row>
    <row r="847" spans="1:20" x14ac:dyDescent="0.25">
      <c r="A847">
        <v>6054</v>
      </c>
      <c r="B847">
        <v>40794</v>
      </c>
      <c r="C847" t="s">
        <v>20</v>
      </c>
      <c r="D847" t="s">
        <v>42</v>
      </c>
      <c r="E847" t="s">
        <v>43</v>
      </c>
      <c r="F847" t="s">
        <v>775</v>
      </c>
      <c r="G847">
        <v>6</v>
      </c>
      <c r="H847">
        <v>24.15</v>
      </c>
      <c r="I847">
        <v>0.37</v>
      </c>
      <c r="J847">
        <v>0.05</v>
      </c>
      <c r="K847">
        <v>6.34</v>
      </c>
      <c r="L847">
        <v>3.3</v>
      </c>
      <c r="M847">
        <v>2.08</v>
      </c>
      <c r="N847">
        <v>5.33</v>
      </c>
      <c r="O847" t="s">
        <v>71</v>
      </c>
      <c r="P847" t="s">
        <v>421</v>
      </c>
      <c r="Q847" t="s">
        <v>83</v>
      </c>
      <c r="R847" t="s">
        <v>34</v>
      </c>
      <c r="S847" t="s">
        <v>57</v>
      </c>
      <c r="T847" s="1">
        <v>40796</v>
      </c>
    </row>
    <row r="848" spans="1:20" x14ac:dyDescent="0.25">
      <c r="A848">
        <v>6054</v>
      </c>
      <c r="B848">
        <v>40794</v>
      </c>
      <c r="C848" t="s">
        <v>20</v>
      </c>
      <c r="D848" t="s">
        <v>21</v>
      </c>
      <c r="E848" t="s">
        <v>22</v>
      </c>
      <c r="F848" t="s">
        <v>114</v>
      </c>
      <c r="G848">
        <v>43</v>
      </c>
      <c r="H848">
        <v>1099.99</v>
      </c>
      <c r="I848">
        <v>0.44</v>
      </c>
      <c r="J848">
        <v>0.08</v>
      </c>
      <c r="K848">
        <v>426.25</v>
      </c>
      <c r="L848">
        <v>27.54</v>
      </c>
      <c r="M848">
        <v>15.42</v>
      </c>
      <c r="N848">
        <v>10.68</v>
      </c>
      <c r="O848" t="s">
        <v>71</v>
      </c>
      <c r="P848" t="s">
        <v>421</v>
      </c>
      <c r="Q848" t="s">
        <v>83</v>
      </c>
      <c r="R848" t="s">
        <v>34</v>
      </c>
      <c r="S848" t="s">
        <v>57</v>
      </c>
      <c r="T848" s="1">
        <v>40799</v>
      </c>
    </row>
    <row r="849" spans="1:20" x14ac:dyDescent="0.25">
      <c r="A849">
        <v>6086</v>
      </c>
      <c r="B849">
        <v>40808</v>
      </c>
      <c r="C849" t="s">
        <v>58</v>
      </c>
      <c r="D849" t="s">
        <v>21</v>
      </c>
      <c r="E849" t="s">
        <v>84</v>
      </c>
      <c r="F849" t="s">
        <v>1000</v>
      </c>
      <c r="G849">
        <v>48</v>
      </c>
      <c r="H849">
        <v>3649.05</v>
      </c>
      <c r="I849">
        <v>0.55000000000000004</v>
      </c>
      <c r="J849">
        <v>0.04</v>
      </c>
      <c r="K849">
        <v>1927.94</v>
      </c>
      <c r="L849">
        <v>78.760000000000005</v>
      </c>
      <c r="M849">
        <v>35.44</v>
      </c>
      <c r="N849">
        <v>19.989999999999998</v>
      </c>
      <c r="O849" t="s">
        <v>24</v>
      </c>
      <c r="P849" t="s">
        <v>1040</v>
      </c>
      <c r="Q849" t="s">
        <v>75</v>
      </c>
      <c r="R849" t="s">
        <v>34</v>
      </c>
      <c r="S849" t="s">
        <v>57</v>
      </c>
      <c r="T849" s="1">
        <v>40810</v>
      </c>
    </row>
    <row r="850" spans="1:20" x14ac:dyDescent="0.25">
      <c r="A850">
        <v>6112</v>
      </c>
      <c r="B850">
        <v>40048</v>
      </c>
      <c r="C850" t="s">
        <v>79</v>
      </c>
      <c r="D850" t="s">
        <v>42</v>
      </c>
      <c r="E850" t="s">
        <v>46</v>
      </c>
      <c r="F850" t="s">
        <v>166</v>
      </c>
      <c r="G850">
        <v>10</v>
      </c>
      <c r="H850">
        <v>2832.68</v>
      </c>
      <c r="I850">
        <v>0.48</v>
      </c>
      <c r="J850">
        <v>0.02</v>
      </c>
      <c r="K850">
        <v>1291.98</v>
      </c>
      <c r="L850">
        <v>280.87</v>
      </c>
      <c r="M850">
        <v>146.05000000000001</v>
      </c>
      <c r="N850">
        <v>80.2</v>
      </c>
      <c r="O850" t="s">
        <v>48</v>
      </c>
      <c r="P850" t="s">
        <v>1035</v>
      </c>
      <c r="Q850" t="s">
        <v>41</v>
      </c>
      <c r="R850" t="s">
        <v>34</v>
      </c>
      <c r="S850" t="s">
        <v>49</v>
      </c>
      <c r="T850" s="1">
        <v>40048</v>
      </c>
    </row>
    <row r="851" spans="1:20" x14ac:dyDescent="0.25">
      <c r="A851">
        <v>6112</v>
      </c>
      <c r="B851">
        <v>40048</v>
      </c>
      <c r="C851" t="s">
        <v>79</v>
      </c>
      <c r="D851" t="s">
        <v>37</v>
      </c>
      <c r="E851" t="s">
        <v>50</v>
      </c>
      <c r="F851" t="s">
        <v>76</v>
      </c>
      <c r="G851">
        <v>31</v>
      </c>
      <c r="H851">
        <v>3379.51</v>
      </c>
      <c r="I851">
        <v>0.43</v>
      </c>
      <c r="J851">
        <v>0.06</v>
      </c>
      <c r="K851">
        <v>1327.9</v>
      </c>
      <c r="L851">
        <v>115.77</v>
      </c>
      <c r="M851">
        <v>65.989999999999995</v>
      </c>
      <c r="N851">
        <v>5.92</v>
      </c>
      <c r="O851" t="s">
        <v>24</v>
      </c>
      <c r="P851" t="s">
        <v>1035</v>
      </c>
      <c r="Q851" t="s">
        <v>41</v>
      </c>
      <c r="R851" t="s">
        <v>34</v>
      </c>
      <c r="S851" t="s">
        <v>57</v>
      </c>
      <c r="T851" s="1">
        <v>40049</v>
      </c>
    </row>
    <row r="852" spans="1:20" x14ac:dyDescent="0.25">
      <c r="A852">
        <v>6115</v>
      </c>
      <c r="B852">
        <v>40432</v>
      </c>
      <c r="C852" t="s">
        <v>79</v>
      </c>
      <c r="D852" t="s">
        <v>42</v>
      </c>
      <c r="E852" t="s">
        <v>43</v>
      </c>
      <c r="F852" t="s">
        <v>1041</v>
      </c>
      <c r="G852">
        <v>25</v>
      </c>
      <c r="H852">
        <v>719.41</v>
      </c>
      <c r="I852">
        <v>0.44</v>
      </c>
      <c r="J852">
        <v>0.1</v>
      </c>
      <c r="K852">
        <v>269.88</v>
      </c>
      <c r="L852">
        <v>31.75</v>
      </c>
      <c r="M852">
        <v>17.78</v>
      </c>
      <c r="N852">
        <v>5.03</v>
      </c>
      <c r="O852" t="s">
        <v>24</v>
      </c>
      <c r="P852" t="s">
        <v>183</v>
      </c>
      <c r="Q852" t="s">
        <v>33</v>
      </c>
      <c r="R852" t="s">
        <v>67</v>
      </c>
      <c r="S852" t="s">
        <v>57</v>
      </c>
      <c r="T852" s="1">
        <v>40433</v>
      </c>
    </row>
    <row r="853" spans="1:20" x14ac:dyDescent="0.25">
      <c r="A853">
        <v>6116</v>
      </c>
      <c r="B853">
        <v>39892</v>
      </c>
      <c r="C853" t="s">
        <v>79</v>
      </c>
      <c r="D853" t="s">
        <v>21</v>
      </c>
      <c r="E853" t="s">
        <v>30</v>
      </c>
      <c r="F853" t="s">
        <v>1042</v>
      </c>
      <c r="G853">
        <v>6</v>
      </c>
      <c r="H853">
        <v>16011.22</v>
      </c>
      <c r="I853">
        <v>0.41</v>
      </c>
      <c r="J853">
        <v>0.04</v>
      </c>
      <c r="K853">
        <v>6161.55</v>
      </c>
      <c r="L853">
        <v>2775.47</v>
      </c>
      <c r="M853">
        <v>1637.53</v>
      </c>
      <c r="N853">
        <v>24.49</v>
      </c>
      <c r="O853" t="s">
        <v>24</v>
      </c>
      <c r="P853" t="s">
        <v>1043</v>
      </c>
      <c r="Q853" t="s">
        <v>26</v>
      </c>
      <c r="R853" t="s">
        <v>34</v>
      </c>
      <c r="S853" t="s">
        <v>45</v>
      </c>
      <c r="T853" s="1">
        <v>39894</v>
      </c>
    </row>
    <row r="854" spans="1:20" x14ac:dyDescent="0.25">
      <c r="A854">
        <v>6116</v>
      </c>
      <c r="B854">
        <v>39892</v>
      </c>
      <c r="C854" t="s">
        <v>79</v>
      </c>
      <c r="D854" t="s">
        <v>37</v>
      </c>
      <c r="E854" t="s">
        <v>38</v>
      </c>
      <c r="F854" t="s">
        <v>721</v>
      </c>
      <c r="G854">
        <v>7</v>
      </c>
      <c r="H854">
        <v>220.35</v>
      </c>
      <c r="I854">
        <v>0.36</v>
      </c>
      <c r="J854">
        <v>0.01</v>
      </c>
      <c r="K854">
        <v>76.489999999999995</v>
      </c>
      <c r="L854">
        <v>31.22</v>
      </c>
      <c r="M854">
        <v>19.98</v>
      </c>
      <c r="N854">
        <v>4</v>
      </c>
      <c r="O854" t="s">
        <v>24</v>
      </c>
      <c r="P854" t="s">
        <v>1043</v>
      </c>
      <c r="Q854" t="s">
        <v>95</v>
      </c>
      <c r="R854" t="s">
        <v>34</v>
      </c>
      <c r="S854" t="s">
        <v>57</v>
      </c>
      <c r="T854" s="1">
        <v>39892</v>
      </c>
    </row>
    <row r="855" spans="1:20" x14ac:dyDescent="0.25">
      <c r="A855">
        <v>6117</v>
      </c>
      <c r="B855">
        <v>41264</v>
      </c>
      <c r="C855" t="s">
        <v>58</v>
      </c>
      <c r="D855" t="s">
        <v>42</v>
      </c>
      <c r="E855" t="s">
        <v>43</v>
      </c>
      <c r="F855" t="s">
        <v>1044</v>
      </c>
      <c r="G855">
        <v>7</v>
      </c>
      <c r="H855">
        <v>319.68</v>
      </c>
      <c r="I855">
        <v>0.54</v>
      </c>
      <c r="J855">
        <v>7.0000000000000007E-2</v>
      </c>
      <c r="K855">
        <v>158.99</v>
      </c>
      <c r="L855">
        <v>48.33</v>
      </c>
      <c r="M855">
        <v>22.23</v>
      </c>
      <c r="N855">
        <v>5.08</v>
      </c>
      <c r="O855" t="s">
        <v>24</v>
      </c>
      <c r="P855" t="s">
        <v>686</v>
      </c>
      <c r="Q855" t="s">
        <v>33</v>
      </c>
      <c r="R855" t="s">
        <v>61</v>
      </c>
      <c r="S855" t="s">
        <v>35</v>
      </c>
      <c r="T855" s="1">
        <v>41265</v>
      </c>
    </row>
    <row r="856" spans="1:20" x14ac:dyDescent="0.25">
      <c r="A856">
        <v>6144</v>
      </c>
      <c r="B856">
        <v>39985</v>
      </c>
      <c r="C856" t="s">
        <v>58</v>
      </c>
      <c r="D856" t="s">
        <v>21</v>
      </c>
      <c r="E856" t="s">
        <v>80</v>
      </c>
      <c r="F856" t="s">
        <v>1045</v>
      </c>
      <c r="G856">
        <v>24</v>
      </c>
      <c r="H856">
        <v>105.88</v>
      </c>
      <c r="I856">
        <v>0.39</v>
      </c>
      <c r="J856">
        <v>7.0000000000000007E-2</v>
      </c>
      <c r="K856">
        <v>36.26</v>
      </c>
      <c r="L856">
        <v>4.72</v>
      </c>
      <c r="M856">
        <v>2.88</v>
      </c>
      <c r="N856">
        <v>0.5</v>
      </c>
      <c r="O856" t="s">
        <v>24</v>
      </c>
      <c r="P856" t="s">
        <v>911</v>
      </c>
      <c r="Q856" t="s">
        <v>33</v>
      </c>
      <c r="R856" t="s">
        <v>34</v>
      </c>
      <c r="S856" t="s">
        <v>57</v>
      </c>
      <c r="T856" s="1">
        <v>39988</v>
      </c>
    </row>
    <row r="857" spans="1:20" x14ac:dyDescent="0.25">
      <c r="A857">
        <v>6144</v>
      </c>
      <c r="B857">
        <v>39985</v>
      </c>
      <c r="C857" t="s">
        <v>58</v>
      </c>
      <c r="D857" t="s">
        <v>42</v>
      </c>
      <c r="E857" t="s">
        <v>46</v>
      </c>
      <c r="F857" t="s">
        <v>1046</v>
      </c>
      <c r="G857">
        <v>4</v>
      </c>
      <c r="H857">
        <v>3042.53</v>
      </c>
      <c r="I857">
        <v>0.55000000000000004</v>
      </c>
      <c r="J857">
        <v>0.03</v>
      </c>
      <c r="K857">
        <v>1609.5</v>
      </c>
      <c r="L857">
        <v>773.8</v>
      </c>
      <c r="M857">
        <v>348.21</v>
      </c>
      <c r="N857">
        <v>40.19</v>
      </c>
      <c r="O857" t="s">
        <v>48</v>
      </c>
      <c r="P857" t="s">
        <v>911</v>
      </c>
      <c r="Q857" t="s">
        <v>33</v>
      </c>
      <c r="R857" t="s">
        <v>34</v>
      </c>
      <c r="S857" t="s">
        <v>49</v>
      </c>
      <c r="T857" s="1">
        <v>39986</v>
      </c>
    </row>
    <row r="858" spans="1:20" x14ac:dyDescent="0.25">
      <c r="A858">
        <v>6148</v>
      </c>
      <c r="B858">
        <v>40901</v>
      </c>
      <c r="C858" t="s">
        <v>79</v>
      </c>
      <c r="D858" t="s">
        <v>42</v>
      </c>
      <c r="E858" t="s">
        <v>43</v>
      </c>
      <c r="F858" t="s">
        <v>528</v>
      </c>
      <c r="G858">
        <v>50</v>
      </c>
      <c r="H858">
        <v>1015.96</v>
      </c>
      <c r="I858">
        <v>0.5</v>
      </c>
      <c r="J858">
        <v>0.05</v>
      </c>
      <c r="K858">
        <v>478.8</v>
      </c>
      <c r="L858">
        <v>21.28</v>
      </c>
      <c r="M858">
        <v>10.64</v>
      </c>
      <c r="N858">
        <v>5.16</v>
      </c>
      <c r="O858" t="s">
        <v>24</v>
      </c>
      <c r="P858" t="s">
        <v>1047</v>
      </c>
      <c r="Q858" t="s">
        <v>75</v>
      </c>
      <c r="R858" t="s">
        <v>27</v>
      </c>
      <c r="S858" t="s">
        <v>57</v>
      </c>
      <c r="T858" s="1">
        <v>40902</v>
      </c>
    </row>
    <row r="859" spans="1:20" x14ac:dyDescent="0.25">
      <c r="A859">
        <v>6148</v>
      </c>
      <c r="B859">
        <v>40901</v>
      </c>
      <c r="C859" t="s">
        <v>79</v>
      </c>
      <c r="D859" t="s">
        <v>42</v>
      </c>
      <c r="E859" t="s">
        <v>43</v>
      </c>
      <c r="F859" t="s">
        <v>1048</v>
      </c>
      <c r="G859">
        <v>18</v>
      </c>
      <c r="H859">
        <v>557.14</v>
      </c>
      <c r="I859">
        <v>0.37</v>
      </c>
      <c r="J859">
        <v>0.05</v>
      </c>
      <c r="K859">
        <v>185.42</v>
      </c>
      <c r="L859">
        <v>32.19</v>
      </c>
      <c r="M859">
        <v>20.28</v>
      </c>
      <c r="N859">
        <v>6.68</v>
      </c>
      <c r="O859" t="s">
        <v>71</v>
      </c>
      <c r="P859" t="s">
        <v>1047</v>
      </c>
      <c r="Q859" t="s">
        <v>75</v>
      </c>
      <c r="R859" t="s">
        <v>27</v>
      </c>
      <c r="S859" t="s">
        <v>57</v>
      </c>
      <c r="T859" s="1">
        <v>40902</v>
      </c>
    </row>
    <row r="860" spans="1:20" x14ac:dyDescent="0.25">
      <c r="A860">
        <v>6150</v>
      </c>
      <c r="B860">
        <v>41183</v>
      </c>
      <c r="C860" t="s">
        <v>58</v>
      </c>
      <c r="D860" t="s">
        <v>21</v>
      </c>
      <c r="E860" t="s">
        <v>84</v>
      </c>
      <c r="F860" t="s">
        <v>415</v>
      </c>
      <c r="G860">
        <v>38</v>
      </c>
      <c r="H860">
        <v>283.16000000000003</v>
      </c>
      <c r="I860">
        <v>0.37</v>
      </c>
      <c r="J860">
        <v>0.06</v>
      </c>
      <c r="K860">
        <v>93.12</v>
      </c>
      <c r="L860">
        <v>7.9</v>
      </c>
      <c r="M860">
        <v>4.9800000000000004</v>
      </c>
      <c r="N860">
        <v>0.8</v>
      </c>
      <c r="O860" t="s">
        <v>24</v>
      </c>
      <c r="P860" t="s">
        <v>1049</v>
      </c>
      <c r="Q860" t="s">
        <v>33</v>
      </c>
      <c r="R860" t="s">
        <v>27</v>
      </c>
      <c r="S860" t="s">
        <v>55</v>
      </c>
      <c r="T860" s="1">
        <v>41184</v>
      </c>
    </row>
    <row r="861" spans="1:20" x14ac:dyDescent="0.25">
      <c r="A861">
        <v>6179</v>
      </c>
      <c r="B861">
        <v>39966</v>
      </c>
      <c r="C861" t="s">
        <v>29</v>
      </c>
      <c r="D861" t="s">
        <v>21</v>
      </c>
      <c r="E861" t="s">
        <v>139</v>
      </c>
      <c r="F861" t="s">
        <v>830</v>
      </c>
      <c r="G861">
        <v>50</v>
      </c>
      <c r="H861">
        <v>796.02</v>
      </c>
      <c r="I861">
        <v>0.44</v>
      </c>
      <c r="J861">
        <v>0.09</v>
      </c>
      <c r="K861">
        <v>305.63</v>
      </c>
      <c r="L861">
        <v>17.46</v>
      </c>
      <c r="M861">
        <v>9.7799999999999994</v>
      </c>
      <c r="N861">
        <v>1.39</v>
      </c>
      <c r="O861" t="s">
        <v>24</v>
      </c>
      <c r="P861" t="s">
        <v>533</v>
      </c>
      <c r="Q861" t="s">
        <v>95</v>
      </c>
      <c r="R861" t="s">
        <v>67</v>
      </c>
      <c r="S861" t="s">
        <v>57</v>
      </c>
      <c r="T861" s="1">
        <v>39967</v>
      </c>
    </row>
    <row r="862" spans="1:20" x14ac:dyDescent="0.25">
      <c r="A862">
        <v>6179</v>
      </c>
      <c r="B862">
        <v>39966</v>
      </c>
      <c r="C862" t="s">
        <v>29</v>
      </c>
      <c r="D862" t="s">
        <v>37</v>
      </c>
      <c r="E862" t="s">
        <v>50</v>
      </c>
      <c r="F862" t="s">
        <v>76</v>
      </c>
      <c r="G862">
        <v>15</v>
      </c>
      <c r="H862">
        <v>6037.78</v>
      </c>
      <c r="I862">
        <v>0.5</v>
      </c>
      <c r="J862">
        <v>0</v>
      </c>
      <c r="K862">
        <v>3014.85</v>
      </c>
      <c r="L862">
        <v>401.98</v>
      </c>
      <c r="M862">
        <v>200.99</v>
      </c>
      <c r="N862">
        <v>8.08</v>
      </c>
      <c r="O862" t="s">
        <v>24</v>
      </c>
      <c r="P862" t="s">
        <v>533</v>
      </c>
      <c r="Q862" t="s">
        <v>95</v>
      </c>
      <c r="R862" t="s">
        <v>67</v>
      </c>
      <c r="S862" t="s">
        <v>57</v>
      </c>
      <c r="T862" s="1">
        <v>39968</v>
      </c>
    </row>
    <row r="863" spans="1:20" x14ac:dyDescent="0.25">
      <c r="A863">
        <v>6180</v>
      </c>
      <c r="B863">
        <v>40644</v>
      </c>
      <c r="C863" t="s">
        <v>79</v>
      </c>
      <c r="D863" t="s">
        <v>37</v>
      </c>
      <c r="E863" t="s">
        <v>50</v>
      </c>
      <c r="F863" t="s">
        <v>610</v>
      </c>
      <c r="G863">
        <v>44</v>
      </c>
      <c r="H863">
        <v>6252.96</v>
      </c>
      <c r="I863">
        <v>0.54</v>
      </c>
      <c r="J863">
        <v>0.01</v>
      </c>
      <c r="K863">
        <v>3345.41</v>
      </c>
      <c r="L863">
        <v>143.46</v>
      </c>
      <c r="M863">
        <v>65.989999999999995</v>
      </c>
      <c r="N863">
        <v>3.99</v>
      </c>
      <c r="O863" t="s">
        <v>24</v>
      </c>
      <c r="P863" t="s">
        <v>201</v>
      </c>
      <c r="Q863" t="s">
        <v>33</v>
      </c>
      <c r="R863" t="s">
        <v>61</v>
      </c>
      <c r="S863" t="s">
        <v>57</v>
      </c>
      <c r="T863" s="1">
        <v>40646</v>
      </c>
    </row>
    <row r="864" spans="1:20" x14ac:dyDescent="0.25">
      <c r="A864">
        <v>6182</v>
      </c>
      <c r="B864">
        <v>41111</v>
      </c>
      <c r="C864" t="s">
        <v>20</v>
      </c>
      <c r="D864" t="s">
        <v>21</v>
      </c>
      <c r="E864" t="s">
        <v>84</v>
      </c>
      <c r="F864" t="s">
        <v>962</v>
      </c>
      <c r="G864">
        <v>40</v>
      </c>
      <c r="H864">
        <v>467.45</v>
      </c>
      <c r="I864">
        <v>0.46</v>
      </c>
      <c r="J864">
        <v>0.04</v>
      </c>
      <c r="K864">
        <v>201.6</v>
      </c>
      <c r="L864">
        <v>12</v>
      </c>
      <c r="M864">
        <v>6.48</v>
      </c>
      <c r="N864">
        <v>6.65</v>
      </c>
      <c r="O864" t="s">
        <v>24</v>
      </c>
      <c r="P864" t="s">
        <v>539</v>
      </c>
      <c r="Q864" t="s">
        <v>26</v>
      </c>
      <c r="R864" t="s">
        <v>34</v>
      </c>
      <c r="S864" t="s">
        <v>57</v>
      </c>
      <c r="T864" s="1">
        <v>41118</v>
      </c>
    </row>
    <row r="865" spans="1:20" x14ac:dyDescent="0.25">
      <c r="A865">
        <v>6182</v>
      </c>
      <c r="B865">
        <v>41111</v>
      </c>
      <c r="C865" t="s">
        <v>20</v>
      </c>
      <c r="D865" t="s">
        <v>21</v>
      </c>
      <c r="E865" t="s">
        <v>84</v>
      </c>
      <c r="F865" t="s">
        <v>824</v>
      </c>
      <c r="G865">
        <v>18</v>
      </c>
      <c r="H865">
        <v>256.69</v>
      </c>
      <c r="I865">
        <v>0.55000000000000004</v>
      </c>
      <c r="J865">
        <v>0.04</v>
      </c>
      <c r="K865">
        <v>132.19</v>
      </c>
      <c r="L865">
        <v>14.4</v>
      </c>
      <c r="M865">
        <v>6.48</v>
      </c>
      <c r="N865">
        <v>7.86</v>
      </c>
      <c r="O865" t="s">
        <v>71</v>
      </c>
      <c r="P865" t="s">
        <v>539</v>
      </c>
      <c r="Q865" t="s">
        <v>26</v>
      </c>
      <c r="R865" t="s">
        <v>34</v>
      </c>
      <c r="S865" t="s">
        <v>57</v>
      </c>
      <c r="T865" s="1">
        <v>41115</v>
      </c>
    </row>
    <row r="866" spans="1:20" x14ac:dyDescent="0.25">
      <c r="A866">
        <v>6183</v>
      </c>
      <c r="B866">
        <v>41075</v>
      </c>
      <c r="C866" t="s">
        <v>79</v>
      </c>
      <c r="D866" t="s">
        <v>21</v>
      </c>
      <c r="E866" t="s">
        <v>84</v>
      </c>
      <c r="F866" t="s">
        <v>1050</v>
      </c>
      <c r="G866">
        <v>41</v>
      </c>
      <c r="H866">
        <v>3283.21</v>
      </c>
      <c r="I866">
        <v>0.4</v>
      </c>
      <c r="J866">
        <v>0.02</v>
      </c>
      <c r="K866">
        <v>1270.81</v>
      </c>
      <c r="L866">
        <v>81.569999999999993</v>
      </c>
      <c r="M866">
        <v>48.94</v>
      </c>
      <c r="N866">
        <v>5.86</v>
      </c>
      <c r="O866" t="s">
        <v>24</v>
      </c>
      <c r="P866" t="s">
        <v>335</v>
      </c>
      <c r="Q866" t="s">
        <v>95</v>
      </c>
      <c r="R866" t="s">
        <v>27</v>
      </c>
      <c r="S866" t="s">
        <v>57</v>
      </c>
      <c r="T866" s="1">
        <v>41076</v>
      </c>
    </row>
    <row r="867" spans="1:20" x14ac:dyDescent="0.25">
      <c r="A867">
        <v>6211</v>
      </c>
      <c r="B867">
        <v>40140</v>
      </c>
      <c r="C867" t="s">
        <v>58</v>
      </c>
      <c r="D867" t="s">
        <v>21</v>
      </c>
      <c r="E867" t="s">
        <v>120</v>
      </c>
      <c r="F867" t="s">
        <v>401</v>
      </c>
      <c r="G867">
        <v>28</v>
      </c>
      <c r="H867">
        <v>98.17</v>
      </c>
      <c r="I867">
        <v>0.35</v>
      </c>
      <c r="J867">
        <v>0.01</v>
      </c>
      <c r="K867">
        <v>31.64</v>
      </c>
      <c r="L867">
        <v>3.32</v>
      </c>
      <c r="M867">
        <v>2.16</v>
      </c>
      <c r="N867">
        <v>6.05</v>
      </c>
      <c r="O867" t="s">
        <v>24</v>
      </c>
      <c r="P867" t="s">
        <v>429</v>
      </c>
      <c r="Q867" t="s">
        <v>41</v>
      </c>
      <c r="R867" t="s">
        <v>34</v>
      </c>
      <c r="S867" t="s">
        <v>57</v>
      </c>
      <c r="T867" s="1">
        <v>40142</v>
      </c>
    </row>
    <row r="868" spans="1:20" x14ac:dyDescent="0.25">
      <c r="A868">
        <v>6211</v>
      </c>
      <c r="B868">
        <v>40140</v>
      </c>
      <c r="C868" t="s">
        <v>58</v>
      </c>
      <c r="D868" t="s">
        <v>21</v>
      </c>
      <c r="E868" t="s">
        <v>52</v>
      </c>
      <c r="F868" t="s">
        <v>861</v>
      </c>
      <c r="G868">
        <v>3</v>
      </c>
      <c r="H868">
        <v>102.19</v>
      </c>
      <c r="I868">
        <v>0.36</v>
      </c>
      <c r="J868">
        <v>7.0000000000000007E-2</v>
      </c>
      <c r="K868">
        <v>29.06</v>
      </c>
      <c r="L868">
        <v>33.409999999999997</v>
      </c>
      <c r="M868">
        <v>21.38</v>
      </c>
      <c r="N868">
        <v>8.99</v>
      </c>
      <c r="O868" t="s">
        <v>24</v>
      </c>
      <c r="P868" t="s">
        <v>429</v>
      </c>
      <c r="Q868" t="s">
        <v>41</v>
      </c>
      <c r="R868" t="s">
        <v>34</v>
      </c>
      <c r="S868" t="s">
        <v>35</v>
      </c>
      <c r="T868" s="1">
        <v>40142</v>
      </c>
    </row>
    <row r="869" spans="1:20" x14ac:dyDescent="0.25">
      <c r="A869">
        <v>6241</v>
      </c>
      <c r="B869">
        <v>40176</v>
      </c>
      <c r="C869" t="s">
        <v>20</v>
      </c>
      <c r="D869" t="s">
        <v>21</v>
      </c>
      <c r="E869" t="s">
        <v>52</v>
      </c>
      <c r="F869" t="s">
        <v>1051</v>
      </c>
      <c r="G869">
        <v>24</v>
      </c>
      <c r="H869">
        <v>202.48</v>
      </c>
      <c r="I869">
        <v>0.36</v>
      </c>
      <c r="J869">
        <v>0.08</v>
      </c>
      <c r="K869">
        <v>61.32</v>
      </c>
      <c r="L869">
        <v>9.1300000000000008</v>
      </c>
      <c r="M869">
        <v>5.84</v>
      </c>
      <c r="N869">
        <v>1</v>
      </c>
      <c r="O869" t="s">
        <v>71</v>
      </c>
      <c r="P869" t="s">
        <v>1052</v>
      </c>
      <c r="Q869" t="s">
        <v>41</v>
      </c>
      <c r="R869" t="s">
        <v>27</v>
      </c>
      <c r="S869" t="s">
        <v>55</v>
      </c>
      <c r="T869" s="1">
        <v>40181</v>
      </c>
    </row>
    <row r="870" spans="1:20" x14ac:dyDescent="0.25">
      <c r="A870">
        <v>6241</v>
      </c>
      <c r="B870">
        <v>40176</v>
      </c>
      <c r="C870" t="s">
        <v>20</v>
      </c>
      <c r="D870" t="s">
        <v>37</v>
      </c>
      <c r="E870" t="s">
        <v>50</v>
      </c>
      <c r="F870" t="s">
        <v>800</v>
      </c>
      <c r="G870">
        <v>29</v>
      </c>
      <c r="H870">
        <v>12719.01</v>
      </c>
      <c r="I870">
        <v>0.53</v>
      </c>
      <c r="J870">
        <v>0</v>
      </c>
      <c r="K870">
        <v>6736.31</v>
      </c>
      <c r="L870">
        <v>438.28</v>
      </c>
      <c r="M870">
        <v>205.99</v>
      </c>
      <c r="N870">
        <v>8.99</v>
      </c>
      <c r="O870" t="s">
        <v>24</v>
      </c>
      <c r="P870" t="s">
        <v>1052</v>
      </c>
      <c r="Q870" t="s">
        <v>41</v>
      </c>
      <c r="R870" t="s">
        <v>27</v>
      </c>
      <c r="S870" t="s">
        <v>57</v>
      </c>
      <c r="T870" s="1">
        <v>40180</v>
      </c>
    </row>
    <row r="871" spans="1:20" x14ac:dyDescent="0.25">
      <c r="A871">
        <v>6246</v>
      </c>
      <c r="B871">
        <v>40107</v>
      </c>
      <c r="C871" t="s">
        <v>29</v>
      </c>
      <c r="D871" t="s">
        <v>21</v>
      </c>
      <c r="E871" t="s">
        <v>72</v>
      </c>
      <c r="F871" t="s">
        <v>1053</v>
      </c>
      <c r="G871">
        <v>13</v>
      </c>
      <c r="H871">
        <v>81.03</v>
      </c>
      <c r="I871">
        <v>0.4</v>
      </c>
      <c r="J871">
        <v>0.06</v>
      </c>
      <c r="K871">
        <v>28.95</v>
      </c>
      <c r="L871">
        <v>6.55</v>
      </c>
      <c r="M871">
        <v>3.93</v>
      </c>
      <c r="N871">
        <v>0.99</v>
      </c>
      <c r="O871" t="s">
        <v>24</v>
      </c>
      <c r="P871" t="s">
        <v>617</v>
      </c>
      <c r="Q871" t="s">
        <v>64</v>
      </c>
      <c r="R871" t="s">
        <v>61</v>
      </c>
      <c r="S871" t="s">
        <v>55</v>
      </c>
      <c r="T871" s="1">
        <v>40109</v>
      </c>
    </row>
    <row r="872" spans="1:20" x14ac:dyDescent="0.25">
      <c r="A872">
        <v>6272</v>
      </c>
      <c r="B872">
        <v>40236</v>
      </c>
      <c r="C872" t="s">
        <v>36</v>
      </c>
      <c r="D872" t="s">
        <v>42</v>
      </c>
      <c r="E872" t="s">
        <v>43</v>
      </c>
      <c r="F872" t="s">
        <v>639</v>
      </c>
      <c r="G872">
        <v>33</v>
      </c>
      <c r="H872">
        <v>1052.5999999999999</v>
      </c>
      <c r="I872">
        <v>0.55000000000000004</v>
      </c>
      <c r="J872">
        <v>0.05</v>
      </c>
      <c r="K872">
        <v>549.27</v>
      </c>
      <c r="L872">
        <v>33.29</v>
      </c>
      <c r="M872">
        <v>14.98</v>
      </c>
      <c r="N872">
        <v>8.99</v>
      </c>
      <c r="O872" t="s">
        <v>24</v>
      </c>
      <c r="P872" t="s">
        <v>974</v>
      </c>
      <c r="Q872" t="s">
        <v>41</v>
      </c>
      <c r="R872" t="s">
        <v>34</v>
      </c>
      <c r="S872" t="s">
        <v>35</v>
      </c>
      <c r="T872" s="1">
        <v>40238</v>
      </c>
    </row>
    <row r="873" spans="1:20" x14ac:dyDescent="0.25">
      <c r="A873">
        <v>6272</v>
      </c>
      <c r="B873">
        <v>40236</v>
      </c>
      <c r="C873" t="s">
        <v>36</v>
      </c>
      <c r="D873" t="s">
        <v>42</v>
      </c>
      <c r="E873" t="s">
        <v>46</v>
      </c>
      <c r="F873" t="s">
        <v>164</v>
      </c>
      <c r="G873">
        <v>48</v>
      </c>
      <c r="H873">
        <v>10722.51</v>
      </c>
      <c r="I873">
        <v>0.44</v>
      </c>
      <c r="J873">
        <v>0</v>
      </c>
      <c r="K873">
        <v>4695.05</v>
      </c>
      <c r="L873">
        <v>222.3</v>
      </c>
      <c r="M873">
        <v>124.49</v>
      </c>
      <c r="N873">
        <v>51.94</v>
      </c>
      <c r="O873" t="s">
        <v>48</v>
      </c>
      <c r="P873" t="s">
        <v>974</v>
      </c>
      <c r="Q873" t="s">
        <v>41</v>
      </c>
      <c r="R873" t="s">
        <v>34</v>
      </c>
      <c r="S873" t="s">
        <v>49</v>
      </c>
      <c r="T873" s="1">
        <v>40238</v>
      </c>
    </row>
    <row r="874" spans="1:20" x14ac:dyDescent="0.25">
      <c r="A874">
        <v>6272</v>
      </c>
      <c r="B874">
        <v>40236</v>
      </c>
      <c r="C874" t="s">
        <v>36</v>
      </c>
      <c r="D874" t="s">
        <v>37</v>
      </c>
      <c r="E874" t="s">
        <v>50</v>
      </c>
      <c r="F874" t="s">
        <v>1054</v>
      </c>
      <c r="G874">
        <v>8</v>
      </c>
      <c r="H874">
        <v>888.6</v>
      </c>
      <c r="I874">
        <v>0.54</v>
      </c>
      <c r="J874">
        <v>0.09</v>
      </c>
      <c r="K874">
        <v>438.18</v>
      </c>
      <c r="L874">
        <v>121.72</v>
      </c>
      <c r="M874">
        <v>55.99</v>
      </c>
      <c r="N874">
        <v>2.5</v>
      </c>
      <c r="O874" t="s">
        <v>71</v>
      </c>
      <c r="P874" t="s">
        <v>974</v>
      </c>
      <c r="Q874" t="s">
        <v>41</v>
      </c>
      <c r="R874" t="s">
        <v>34</v>
      </c>
      <c r="S874" t="s">
        <v>35</v>
      </c>
      <c r="T874" s="1">
        <v>40238</v>
      </c>
    </row>
    <row r="875" spans="1:20" x14ac:dyDescent="0.25">
      <c r="A875">
        <v>6272</v>
      </c>
      <c r="B875">
        <v>40236</v>
      </c>
      <c r="C875" t="s">
        <v>36</v>
      </c>
      <c r="D875" t="s">
        <v>42</v>
      </c>
      <c r="E875" t="s">
        <v>43</v>
      </c>
      <c r="F875" t="s">
        <v>1055</v>
      </c>
      <c r="G875">
        <v>31</v>
      </c>
      <c r="H875">
        <v>6941.86</v>
      </c>
      <c r="I875">
        <v>0.54</v>
      </c>
      <c r="J875">
        <v>0.03</v>
      </c>
      <c r="K875">
        <v>3642.49</v>
      </c>
      <c r="L875">
        <v>230.39</v>
      </c>
      <c r="M875">
        <v>105.98</v>
      </c>
      <c r="N875">
        <v>13.99</v>
      </c>
      <c r="O875" t="s">
        <v>24</v>
      </c>
      <c r="P875" t="s">
        <v>974</v>
      </c>
      <c r="Q875" t="s">
        <v>41</v>
      </c>
      <c r="R875" t="s">
        <v>34</v>
      </c>
      <c r="S875" t="s">
        <v>45</v>
      </c>
      <c r="T875" s="1">
        <v>40238</v>
      </c>
    </row>
    <row r="876" spans="1:20" x14ac:dyDescent="0.25">
      <c r="A876">
        <v>6274</v>
      </c>
      <c r="B876">
        <v>40738</v>
      </c>
      <c r="C876" t="s">
        <v>29</v>
      </c>
      <c r="D876" t="s">
        <v>42</v>
      </c>
      <c r="E876" t="s">
        <v>43</v>
      </c>
      <c r="F876" t="s">
        <v>848</v>
      </c>
      <c r="G876">
        <v>22</v>
      </c>
      <c r="H876">
        <v>60.03</v>
      </c>
      <c r="I876">
        <v>0.35</v>
      </c>
      <c r="J876">
        <v>0.05</v>
      </c>
      <c r="K876">
        <v>17.670000000000002</v>
      </c>
      <c r="L876">
        <v>2.68</v>
      </c>
      <c r="M876">
        <v>1.74</v>
      </c>
      <c r="N876">
        <v>4.08</v>
      </c>
      <c r="O876" t="s">
        <v>71</v>
      </c>
      <c r="P876" t="s">
        <v>267</v>
      </c>
      <c r="Q876" t="s">
        <v>33</v>
      </c>
      <c r="R876" t="s">
        <v>61</v>
      </c>
      <c r="S876" t="s">
        <v>35</v>
      </c>
      <c r="T876" s="1">
        <v>40739</v>
      </c>
    </row>
    <row r="877" spans="1:20" x14ac:dyDescent="0.25">
      <c r="A877">
        <v>6279</v>
      </c>
      <c r="B877">
        <v>40207</v>
      </c>
      <c r="C877" t="s">
        <v>58</v>
      </c>
      <c r="D877" t="s">
        <v>21</v>
      </c>
      <c r="E877" t="s">
        <v>120</v>
      </c>
      <c r="F877" t="s">
        <v>737</v>
      </c>
      <c r="G877">
        <v>49</v>
      </c>
      <c r="H877">
        <v>5284.11</v>
      </c>
      <c r="I877">
        <v>0.38</v>
      </c>
      <c r="J877">
        <v>0.01</v>
      </c>
      <c r="K877">
        <v>1967.4</v>
      </c>
      <c r="L877">
        <v>108.52</v>
      </c>
      <c r="M877">
        <v>67.28</v>
      </c>
      <c r="N877">
        <v>19.989999999999998</v>
      </c>
      <c r="O877" t="s">
        <v>24</v>
      </c>
      <c r="P877" t="s">
        <v>502</v>
      </c>
      <c r="Q877" t="s">
        <v>95</v>
      </c>
      <c r="R877" t="s">
        <v>67</v>
      </c>
      <c r="S877" t="s">
        <v>57</v>
      </c>
      <c r="T877" s="1">
        <v>40209</v>
      </c>
    </row>
    <row r="878" spans="1:20" x14ac:dyDescent="0.25">
      <c r="A878">
        <v>6304</v>
      </c>
      <c r="B878">
        <v>40766</v>
      </c>
      <c r="C878" t="s">
        <v>36</v>
      </c>
      <c r="D878" t="s">
        <v>21</v>
      </c>
      <c r="E878" t="s">
        <v>84</v>
      </c>
      <c r="F878" t="s">
        <v>962</v>
      </c>
      <c r="G878">
        <v>30</v>
      </c>
      <c r="H878">
        <v>434.33</v>
      </c>
      <c r="I878">
        <v>0.55000000000000004</v>
      </c>
      <c r="J878">
        <v>0.01</v>
      </c>
      <c r="K878">
        <v>233.28</v>
      </c>
      <c r="L878">
        <v>14.4</v>
      </c>
      <c r="M878">
        <v>6.48</v>
      </c>
      <c r="N878">
        <v>6.65</v>
      </c>
      <c r="O878" t="s">
        <v>24</v>
      </c>
      <c r="P878" t="s">
        <v>1056</v>
      </c>
      <c r="Q878" t="s">
        <v>33</v>
      </c>
      <c r="R878" t="s">
        <v>34</v>
      </c>
      <c r="S878" t="s">
        <v>57</v>
      </c>
      <c r="T878" s="1">
        <v>40768</v>
      </c>
    </row>
    <row r="879" spans="1:20" x14ac:dyDescent="0.25">
      <c r="A879">
        <v>6309</v>
      </c>
      <c r="B879">
        <v>40338</v>
      </c>
      <c r="C879" t="s">
        <v>79</v>
      </c>
      <c r="D879" t="s">
        <v>21</v>
      </c>
      <c r="E879" t="s">
        <v>80</v>
      </c>
      <c r="F879" t="s">
        <v>1057</v>
      </c>
      <c r="G879">
        <v>10</v>
      </c>
      <c r="H879">
        <v>62.97</v>
      </c>
      <c r="I879">
        <v>0.54</v>
      </c>
      <c r="J879">
        <v>0.01</v>
      </c>
      <c r="K879">
        <v>33.18</v>
      </c>
      <c r="L879">
        <v>6.26</v>
      </c>
      <c r="M879">
        <v>2.88</v>
      </c>
      <c r="N879">
        <v>0.99</v>
      </c>
      <c r="O879" t="s">
        <v>24</v>
      </c>
      <c r="P879" t="s">
        <v>590</v>
      </c>
      <c r="Q879" t="s">
        <v>33</v>
      </c>
      <c r="R879" t="s">
        <v>34</v>
      </c>
      <c r="S879" t="s">
        <v>57</v>
      </c>
      <c r="T879" s="1">
        <v>40339</v>
      </c>
    </row>
    <row r="880" spans="1:20" x14ac:dyDescent="0.25">
      <c r="A880">
        <v>6310</v>
      </c>
      <c r="B880">
        <v>39936</v>
      </c>
      <c r="C880" t="s">
        <v>29</v>
      </c>
      <c r="D880" t="s">
        <v>42</v>
      </c>
      <c r="E880" t="s">
        <v>43</v>
      </c>
      <c r="F880" t="s">
        <v>1058</v>
      </c>
      <c r="G880">
        <v>27</v>
      </c>
      <c r="H880">
        <v>321.95</v>
      </c>
      <c r="I880">
        <v>0.36</v>
      </c>
      <c r="J880">
        <v>0.08</v>
      </c>
      <c r="K880">
        <v>95.56</v>
      </c>
      <c r="L880">
        <v>12.64</v>
      </c>
      <c r="M880">
        <v>8.09</v>
      </c>
      <c r="N880">
        <v>7.96</v>
      </c>
      <c r="O880" t="s">
        <v>24</v>
      </c>
      <c r="P880" t="s">
        <v>1059</v>
      </c>
      <c r="Q880" t="s">
        <v>33</v>
      </c>
      <c r="R880" t="s">
        <v>67</v>
      </c>
      <c r="S880" t="s">
        <v>57</v>
      </c>
      <c r="T880" s="1">
        <v>39937</v>
      </c>
    </row>
    <row r="881" spans="1:20" x14ac:dyDescent="0.25">
      <c r="A881">
        <v>6311</v>
      </c>
      <c r="B881">
        <v>40219</v>
      </c>
      <c r="C881" t="s">
        <v>79</v>
      </c>
      <c r="D881" t="s">
        <v>37</v>
      </c>
      <c r="E881" t="s">
        <v>50</v>
      </c>
      <c r="F881" t="s">
        <v>76</v>
      </c>
      <c r="G881">
        <v>18</v>
      </c>
      <c r="H881">
        <v>2369.36</v>
      </c>
      <c r="I881">
        <v>0.37</v>
      </c>
      <c r="J881">
        <v>0.04</v>
      </c>
      <c r="K881">
        <v>810.76</v>
      </c>
      <c r="L881">
        <v>136.49</v>
      </c>
      <c r="M881">
        <v>85.99</v>
      </c>
      <c r="N881">
        <v>10.78</v>
      </c>
      <c r="O881" t="s">
        <v>24</v>
      </c>
      <c r="P881" t="s">
        <v>977</v>
      </c>
      <c r="Q881" t="s">
        <v>64</v>
      </c>
      <c r="R881" t="s">
        <v>34</v>
      </c>
      <c r="S881" t="s">
        <v>57</v>
      </c>
      <c r="T881" s="1">
        <v>40222</v>
      </c>
    </row>
    <row r="882" spans="1:20" x14ac:dyDescent="0.25">
      <c r="A882">
        <v>6336</v>
      </c>
      <c r="B882">
        <v>40783</v>
      </c>
      <c r="C882" t="s">
        <v>36</v>
      </c>
      <c r="D882" t="s">
        <v>21</v>
      </c>
      <c r="E882" t="s">
        <v>120</v>
      </c>
      <c r="F882" t="s">
        <v>826</v>
      </c>
      <c r="G882">
        <v>43</v>
      </c>
      <c r="H882">
        <v>598.69000000000005</v>
      </c>
      <c r="I882">
        <v>0.49</v>
      </c>
      <c r="J882">
        <v>0.01</v>
      </c>
      <c r="K882">
        <v>287.33999999999997</v>
      </c>
      <c r="L882">
        <v>13.92</v>
      </c>
      <c r="M882">
        <v>7.1</v>
      </c>
      <c r="N882">
        <v>6.05</v>
      </c>
      <c r="O882" t="s">
        <v>71</v>
      </c>
      <c r="P882" t="s">
        <v>1060</v>
      </c>
      <c r="Q882" t="s">
        <v>41</v>
      </c>
      <c r="R882" t="s">
        <v>61</v>
      </c>
      <c r="S882" t="s">
        <v>57</v>
      </c>
      <c r="T882" s="1">
        <v>40785</v>
      </c>
    </row>
    <row r="883" spans="1:20" x14ac:dyDescent="0.25">
      <c r="A883">
        <v>6337</v>
      </c>
      <c r="B883">
        <v>40786</v>
      </c>
      <c r="C883" t="s">
        <v>29</v>
      </c>
      <c r="D883" t="s">
        <v>42</v>
      </c>
      <c r="E883" t="s">
        <v>43</v>
      </c>
      <c r="F883" t="s">
        <v>1061</v>
      </c>
      <c r="G883">
        <v>48</v>
      </c>
      <c r="H883">
        <v>6895.01</v>
      </c>
      <c r="I883">
        <v>0.51</v>
      </c>
      <c r="J883">
        <v>0.01</v>
      </c>
      <c r="K883">
        <v>3463.35</v>
      </c>
      <c r="L883">
        <v>144.31</v>
      </c>
      <c r="M883">
        <v>70.709999999999994</v>
      </c>
      <c r="N883">
        <v>37.58</v>
      </c>
      <c r="O883" t="s">
        <v>24</v>
      </c>
      <c r="P883" t="s">
        <v>364</v>
      </c>
      <c r="Q883" t="s">
        <v>33</v>
      </c>
      <c r="R883" t="s">
        <v>34</v>
      </c>
      <c r="S883" t="s">
        <v>55</v>
      </c>
      <c r="T883" s="1">
        <v>40788</v>
      </c>
    </row>
    <row r="884" spans="1:20" x14ac:dyDescent="0.25">
      <c r="A884">
        <v>6337</v>
      </c>
      <c r="B884">
        <v>40786</v>
      </c>
      <c r="C884" t="s">
        <v>29</v>
      </c>
      <c r="D884" t="s">
        <v>42</v>
      </c>
      <c r="E884" t="s">
        <v>46</v>
      </c>
      <c r="F884" t="s">
        <v>1062</v>
      </c>
      <c r="G884">
        <v>1</v>
      </c>
      <c r="H884">
        <v>733.41</v>
      </c>
      <c r="I884">
        <v>0.46</v>
      </c>
      <c r="J884">
        <v>7.0000000000000007E-2</v>
      </c>
      <c r="K884">
        <v>271.64999999999998</v>
      </c>
      <c r="L884">
        <v>696.54</v>
      </c>
      <c r="M884">
        <v>376.13</v>
      </c>
      <c r="N884">
        <v>85.63</v>
      </c>
      <c r="O884" t="s">
        <v>48</v>
      </c>
      <c r="P884" t="s">
        <v>364</v>
      </c>
      <c r="Q884" t="s">
        <v>33</v>
      </c>
      <c r="R884" t="s">
        <v>34</v>
      </c>
      <c r="S884" t="s">
        <v>49</v>
      </c>
      <c r="T884" s="1">
        <v>40787</v>
      </c>
    </row>
    <row r="885" spans="1:20" x14ac:dyDescent="0.25">
      <c r="A885">
        <v>6339</v>
      </c>
      <c r="B885">
        <v>41254</v>
      </c>
      <c r="C885" t="s">
        <v>58</v>
      </c>
      <c r="D885" t="s">
        <v>21</v>
      </c>
      <c r="E885" t="s">
        <v>22</v>
      </c>
      <c r="F885" t="s">
        <v>996</v>
      </c>
      <c r="G885">
        <v>20</v>
      </c>
      <c r="H885">
        <v>640.17999999999995</v>
      </c>
      <c r="I885">
        <v>0.55000000000000004</v>
      </c>
      <c r="J885">
        <v>0.05</v>
      </c>
      <c r="K885">
        <v>332.89</v>
      </c>
      <c r="L885">
        <v>33.29</v>
      </c>
      <c r="M885">
        <v>14.98</v>
      </c>
      <c r="N885">
        <v>7.69</v>
      </c>
      <c r="O885" t="s">
        <v>24</v>
      </c>
      <c r="P885" t="s">
        <v>69</v>
      </c>
      <c r="Q885" t="s">
        <v>41</v>
      </c>
      <c r="R885" t="s">
        <v>34</v>
      </c>
      <c r="S885" t="s">
        <v>57</v>
      </c>
      <c r="T885" s="1">
        <v>41255</v>
      </c>
    </row>
    <row r="886" spans="1:20" x14ac:dyDescent="0.25">
      <c r="A886">
        <v>6368</v>
      </c>
      <c r="B886">
        <v>39866</v>
      </c>
      <c r="C886" t="s">
        <v>29</v>
      </c>
      <c r="D886" t="s">
        <v>37</v>
      </c>
      <c r="E886" t="s">
        <v>87</v>
      </c>
      <c r="F886" t="s">
        <v>1063</v>
      </c>
      <c r="G886">
        <v>40</v>
      </c>
      <c r="H886">
        <v>28087.08</v>
      </c>
      <c r="I886">
        <v>0.37</v>
      </c>
      <c r="J886">
        <v>0</v>
      </c>
      <c r="K886">
        <v>10386.780000000001</v>
      </c>
      <c r="L886">
        <v>701.81</v>
      </c>
      <c r="M886">
        <v>442.14</v>
      </c>
      <c r="N886">
        <v>14.7</v>
      </c>
      <c r="O886" t="s">
        <v>48</v>
      </c>
      <c r="P886" t="s">
        <v>284</v>
      </c>
      <c r="Q886" t="s">
        <v>33</v>
      </c>
      <c r="R886" t="s">
        <v>34</v>
      </c>
      <c r="S886" t="s">
        <v>132</v>
      </c>
      <c r="T886" s="1">
        <v>39866</v>
      </c>
    </row>
    <row r="887" spans="1:20" x14ac:dyDescent="0.25">
      <c r="A887">
        <v>6369</v>
      </c>
      <c r="B887">
        <v>40166</v>
      </c>
      <c r="C887" t="s">
        <v>36</v>
      </c>
      <c r="D887" t="s">
        <v>42</v>
      </c>
      <c r="E887" t="s">
        <v>46</v>
      </c>
      <c r="F887" t="s">
        <v>1064</v>
      </c>
      <c r="G887">
        <v>30</v>
      </c>
      <c r="H887">
        <v>23290.17</v>
      </c>
      <c r="I887">
        <v>0.36</v>
      </c>
      <c r="J887">
        <v>0.1</v>
      </c>
      <c r="K887">
        <v>6715.07</v>
      </c>
      <c r="L887">
        <v>860.91</v>
      </c>
      <c r="M887">
        <v>550.98</v>
      </c>
      <c r="N887">
        <v>45.7</v>
      </c>
      <c r="O887" t="s">
        <v>48</v>
      </c>
      <c r="P887" t="s">
        <v>761</v>
      </c>
      <c r="Q887" t="s">
        <v>95</v>
      </c>
      <c r="R887" t="s">
        <v>34</v>
      </c>
      <c r="S887" t="s">
        <v>49</v>
      </c>
      <c r="T887" s="1">
        <v>40168</v>
      </c>
    </row>
    <row r="888" spans="1:20" x14ac:dyDescent="0.25">
      <c r="A888">
        <v>6373</v>
      </c>
      <c r="B888">
        <v>40931</v>
      </c>
      <c r="C888" t="s">
        <v>29</v>
      </c>
      <c r="D888" t="s">
        <v>21</v>
      </c>
      <c r="E888" t="s">
        <v>126</v>
      </c>
      <c r="F888" t="s">
        <v>495</v>
      </c>
      <c r="G888">
        <v>1</v>
      </c>
      <c r="H888">
        <v>127.68</v>
      </c>
      <c r="I888">
        <v>0.51</v>
      </c>
      <c r="J888">
        <v>0.01</v>
      </c>
      <c r="K888">
        <v>62.21</v>
      </c>
      <c r="L888">
        <v>124.43</v>
      </c>
      <c r="M888">
        <v>60.97</v>
      </c>
      <c r="N888">
        <v>4.5</v>
      </c>
      <c r="O888" t="s">
        <v>24</v>
      </c>
      <c r="P888" t="s">
        <v>761</v>
      </c>
      <c r="Q888" t="s">
        <v>95</v>
      </c>
      <c r="R888" t="s">
        <v>61</v>
      </c>
      <c r="S888" t="s">
        <v>57</v>
      </c>
      <c r="T888" s="1">
        <v>40932</v>
      </c>
    </row>
    <row r="889" spans="1:20" x14ac:dyDescent="0.25">
      <c r="A889">
        <v>6374</v>
      </c>
      <c r="B889">
        <v>40762</v>
      </c>
      <c r="C889" t="s">
        <v>58</v>
      </c>
      <c r="D889" t="s">
        <v>37</v>
      </c>
      <c r="E889" t="s">
        <v>38</v>
      </c>
      <c r="F889" t="s">
        <v>1065</v>
      </c>
      <c r="G889">
        <v>29</v>
      </c>
      <c r="H889">
        <v>1294.43</v>
      </c>
      <c r="I889">
        <v>0.35</v>
      </c>
      <c r="J889">
        <v>7.0000000000000007E-2</v>
      </c>
      <c r="K889">
        <v>388.64</v>
      </c>
      <c r="L889">
        <v>47.86</v>
      </c>
      <c r="M889">
        <v>31.11</v>
      </c>
      <c r="N889">
        <v>3.6</v>
      </c>
      <c r="O889" t="s">
        <v>71</v>
      </c>
      <c r="P889" t="s">
        <v>1066</v>
      </c>
      <c r="Q889" t="s">
        <v>33</v>
      </c>
      <c r="R889" t="s">
        <v>34</v>
      </c>
      <c r="S889" t="s">
        <v>35</v>
      </c>
      <c r="T889" s="1">
        <v>40763</v>
      </c>
    </row>
    <row r="890" spans="1:20" x14ac:dyDescent="0.25">
      <c r="A890">
        <v>6374</v>
      </c>
      <c r="B890">
        <v>40762</v>
      </c>
      <c r="C890" t="s">
        <v>58</v>
      </c>
      <c r="D890" t="s">
        <v>21</v>
      </c>
      <c r="E890" t="s">
        <v>72</v>
      </c>
      <c r="F890" t="s">
        <v>1067</v>
      </c>
      <c r="G890">
        <v>1</v>
      </c>
      <c r="H890">
        <v>3.96</v>
      </c>
      <c r="I890">
        <v>0.55000000000000004</v>
      </c>
      <c r="J890">
        <v>0.01</v>
      </c>
      <c r="K890">
        <v>1.78</v>
      </c>
      <c r="L890">
        <v>3.29</v>
      </c>
      <c r="M890">
        <v>1.48</v>
      </c>
      <c r="N890">
        <v>0.7</v>
      </c>
      <c r="O890" t="s">
        <v>24</v>
      </c>
      <c r="P890" t="s">
        <v>1066</v>
      </c>
      <c r="Q890" t="s">
        <v>33</v>
      </c>
      <c r="R890" t="s">
        <v>34</v>
      </c>
      <c r="S890" t="s">
        <v>55</v>
      </c>
      <c r="T890" s="1">
        <v>40764</v>
      </c>
    </row>
    <row r="891" spans="1:20" x14ac:dyDescent="0.25">
      <c r="A891">
        <v>6402</v>
      </c>
      <c r="B891">
        <v>40656</v>
      </c>
      <c r="C891" t="s">
        <v>20</v>
      </c>
      <c r="D891" t="s">
        <v>21</v>
      </c>
      <c r="E891" t="s">
        <v>30</v>
      </c>
      <c r="F891" t="s">
        <v>1068</v>
      </c>
      <c r="G891">
        <v>35</v>
      </c>
      <c r="H891">
        <v>585.78</v>
      </c>
      <c r="I891">
        <v>0.39</v>
      </c>
      <c r="J891">
        <v>0.01</v>
      </c>
      <c r="K891">
        <v>223.05</v>
      </c>
      <c r="L891">
        <v>16.77</v>
      </c>
      <c r="M891">
        <v>10.23</v>
      </c>
      <c r="N891">
        <v>4.68</v>
      </c>
      <c r="O891" t="s">
        <v>24</v>
      </c>
      <c r="P891" t="s">
        <v>1069</v>
      </c>
      <c r="Q891" t="s">
        <v>95</v>
      </c>
      <c r="R891" t="s">
        <v>34</v>
      </c>
      <c r="S891" t="s">
        <v>35</v>
      </c>
      <c r="T891" s="1">
        <v>40661</v>
      </c>
    </row>
    <row r="892" spans="1:20" x14ac:dyDescent="0.25">
      <c r="A892">
        <v>6403</v>
      </c>
      <c r="B892">
        <v>40585</v>
      </c>
      <c r="C892" t="s">
        <v>20</v>
      </c>
      <c r="D892" t="s">
        <v>21</v>
      </c>
      <c r="E892" t="s">
        <v>22</v>
      </c>
      <c r="F892" t="s">
        <v>1070</v>
      </c>
      <c r="G892">
        <v>41</v>
      </c>
      <c r="H892">
        <v>27740.62</v>
      </c>
      <c r="I892">
        <v>0.38</v>
      </c>
      <c r="J892">
        <v>0</v>
      </c>
      <c r="K892">
        <v>10533.84</v>
      </c>
      <c r="L892">
        <v>676.11</v>
      </c>
      <c r="M892">
        <v>419.19</v>
      </c>
      <c r="N892">
        <v>19.989999999999998</v>
      </c>
      <c r="O892" t="s">
        <v>24</v>
      </c>
      <c r="P892" t="s">
        <v>427</v>
      </c>
      <c r="Q892" t="s">
        <v>64</v>
      </c>
      <c r="R892" t="s">
        <v>27</v>
      </c>
      <c r="S892" t="s">
        <v>57</v>
      </c>
      <c r="T892" s="1">
        <v>40587</v>
      </c>
    </row>
    <row r="893" spans="1:20" x14ac:dyDescent="0.25">
      <c r="A893">
        <v>6406</v>
      </c>
      <c r="B893">
        <v>40039</v>
      </c>
      <c r="C893" t="s">
        <v>58</v>
      </c>
      <c r="D893" t="s">
        <v>21</v>
      </c>
      <c r="E893" t="s">
        <v>30</v>
      </c>
      <c r="F893" t="s">
        <v>31</v>
      </c>
      <c r="G893">
        <v>43</v>
      </c>
      <c r="H893">
        <v>154.29</v>
      </c>
      <c r="I893">
        <v>0.44</v>
      </c>
      <c r="J893">
        <v>0.05</v>
      </c>
      <c r="K893">
        <v>62.29</v>
      </c>
      <c r="L893">
        <v>3.71</v>
      </c>
      <c r="M893">
        <v>2.08</v>
      </c>
      <c r="N893">
        <v>2.56</v>
      </c>
      <c r="O893" t="s">
        <v>24</v>
      </c>
      <c r="P893" t="s">
        <v>736</v>
      </c>
      <c r="Q893" t="s">
        <v>41</v>
      </c>
      <c r="R893" t="s">
        <v>61</v>
      </c>
      <c r="S893" t="s">
        <v>35</v>
      </c>
      <c r="T893" s="1">
        <v>40041</v>
      </c>
    </row>
    <row r="894" spans="1:20" x14ac:dyDescent="0.25">
      <c r="A894">
        <v>6432</v>
      </c>
      <c r="B894">
        <v>40857</v>
      </c>
      <c r="C894" t="s">
        <v>58</v>
      </c>
      <c r="D894" t="s">
        <v>21</v>
      </c>
      <c r="E894" t="s">
        <v>126</v>
      </c>
      <c r="F894" t="s">
        <v>190</v>
      </c>
      <c r="G894">
        <v>30</v>
      </c>
      <c r="H894">
        <v>481.59</v>
      </c>
      <c r="I894">
        <v>0.37</v>
      </c>
      <c r="J894">
        <v>0.08</v>
      </c>
      <c r="K894">
        <v>150.38999999999999</v>
      </c>
      <c r="L894">
        <v>17.29</v>
      </c>
      <c r="M894">
        <v>10.89</v>
      </c>
      <c r="N894">
        <v>4.5</v>
      </c>
      <c r="O894" t="s">
        <v>24</v>
      </c>
      <c r="P894" t="s">
        <v>358</v>
      </c>
      <c r="Q894" t="s">
        <v>64</v>
      </c>
      <c r="R894" t="s">
        <v>34</v>
      </c>
      <c r="S894" t="s">
        <v>57</v>
      </c>
      <c r="T894" s="1">
        <v>40859</v>
      </c>
    </row>
    <row r="895" spans="1:20" x14ac:dyDescent="0.25">
      <c r="A895">
        <v>6433</v>
      </c>
      <c r="B895">
        <v>40869</v>
      </c>
      <c r="C895" t="s">
        <v>79</v>
      </c>
      <c r="D895" t="s">
        <v>21</v>
      </c>
      <c r="E895" t="s">
        <v>80</v>
      </c>
      <c r="F895" t="s">
        <v>1071</v>
      </c>
      <c r="G895">
        <v>41</v>
      </c>
      <c r="H895">
        <v>250.13</v>
      </c>
      <c r="I895">
        <v>0.4</v>
      </c>
      <c r="J895">
        <v>0.01</v>
      </c>
      <c r="K895">
        <v>98.34</v>
      </c>
      <c r="L895">
        <v>6.15</v>
      </c>
      <c r="M895">
        <v>3.69</v>
      </c>
      <c r="N895">
        <v>0.5</v>
      </c>
      <c r="O895" t="s">
        <v>24</v>
      </c>
      <c r="P895" t="s">
        <v>682</v>
      </c>
      <c r="Q895" t="s">
        <v>75</v>
      </c>
      <c r="R895" t="s">
        <v>61</v>
      </c>
      <c r="S895" t="s">
        <v>57</v>
      </c>
      <c r="T895" s="1">
        <v>40870</v>
      </c>
    </row>
    <row r="896" spans="1:20" x14ac:dyDescent="0.25">
      <c r="A896">
        <v>6434</v>
      </c>
      <c r="B896">
        <v>39971</v>
      </c>
      <c r="C896" t="s">
        <v>36</v>
      </c>
      <c r="D896" t="s">
        <v>21</v>
      </c>
      <c r="E896" t="s">
        <v>84</v>
      </c>
      <c r="F896" t="s">
        <v>522</v>
      </c>
      <c r="G896">
        <v>13</v>
      </c>
      <c r="H896">
        <v>89.42</v>
      </c>
      <c r="I896">
        <v>0.35</v>
      </c>
      <c r="J896">
        <v>7.0000000000000007E-2</v>
      </c>
      <c r="K896">
        <v>26.66</v>
      </c>
      <c r="L896">
        <v>7.32</v>
      </c>
      <c r="M896">
        <v>4.76</v>
      </c>
      <c r="N896">
        <v>0.88</v>
      </c>
      <c r="O896" t="s">
        <v>24</v>
      </c>
      <c r="P896" t="s">
        <v>543</v>
      </c>
      <c r="Q896" t="s">
        <v>33</v>
      </c>
      <c r="R896" t="s">
        <v>34</v>
      </c>
      <c r="S896" t="s">
        <v>55</v>
      </c>
      <c r="T896" s="1">
        <v>39971</v>
      </c>
    </row>
    <row r="897" spans="1:20" x14ac:dyDescent="0.25">
      <c r="A897">
        <v>6438</v>
      </c>
      <c r="B897">
        <v>40314</v>
      </c>
      <c r="C897" t="s">
        <v>29</v>
      </c>
      <c r="D897" t="s">
        <v>42</v>
      </c>
      <c r="E897" t="s">
        <v>43</v>
      </c>
      <c r="F897" t="s">
        <v>1072</v>
      </c>
      <c r="G897">
        <v>7</v>
      </c>
      <c r="H897">
        <v>154.96</v>
      </c>
      <c r="I897">
        <v>0.55000000000000004</v>
      </c>
      <c r="J897">
        <v>0.02</v>
      </c>
      <c r="K897">
        <v>80.55</v>
      </c>
      <c r="L897">
        <v>21.71</v>
      </c>
      <c r="M897">
        <v>9.77</v>
      </c>
      <c r="N897">
        <v>6.02</v>
      </c>
      <c r="O897" t="s">
        <v>24</v>
      </c>
      <c r="P897" t="s">
        <v>1073</v>
      </c>
      <c r="Q897" t="s">
        <v>64</v>
      </c>
      <c r="R897" t="s">
        <v>34</v>
      </c>
      <c r="S897" t="s">
        <v>45</v>
      </c>
      <c r="T897" s="1">
        <v>40314</v>
      </c>
    </row>
    <row r="898" spans="1:20" x14ac:dyDescent="0.25">
      <c r="A898">
        <v>6438</v>
      </c>
      <c r="B898">
        <v>40314</v>
      </c>
      <c r="C898" t="s">
        <v>29</v>
      </c>
      <c r="D898" t="s">
        <v>21</v>
      </c>
      <c r="E898" t="s">
        <v>84</v>
      </c>
      <c r="F898" t="s">
        <v>788</v>
      </c>
      <c r="G898">
        <v>38</v>
      </c>
      <c r="H898">
        <v>469.56</v>
      </c>
      <c r="I898">
        <v>0.54</v>
      </c>
      <c r="J898">
        <v>0.06</v>
      </c>
      <c r="K898">
        <v>237.12</v>
      </c>
      <c r="L898">
        <v>13</v>
      </c>
      <c r="M898">
        <v>5.98</v>
      </c>
      <c r="N898">
        <v>5.2</v>
      </c>
      <c r="O898" t="s">
        <v>24</v>
      </c>
      <c r="P898" t="s">
        <v>1073</v>
      </c>
      <c r="Q898" t="s">
        <v>64</v>
      </c>
      <c r="R898" t="s">
        <v>34</v>
      </c>
      <c r="S898" t="s">
        <v>57</v>
      </c>
      <c r="T898" s="1">
        <v>40315</v>
      </c>
    </row>
    <row r="899" spans="1:20" x14ac:dyDescent="0.25">
      <c r="A899">
        <v>6464</v>
      </c>
      <c r="B899">
        <v>39961</v>
      </c>
      <c r="C899" t="s">
        <v>79</v>
      </c>
      <c r="D899" t="s">
        <v>21</v>
      </c>
      <c r="E899" t="s">
        <v>126</v>
      </c>
      <c r="F899" t="s">
        <v>495</v>
      </c>
      <c r="G899">
        <v>1</v>
      </c>
      <c r="H899">
        <v>130.5</v>
      </c>
      <c r="I899">
        <v>0.55000000000000004</v>
      </c>
      <c r="J899">
        <v>7.0000000000000007E-2</v>
      </c>
      <c r="K899">
        <v>65.03</v>
      </c>
      <c r="L899">
        <v>135.49</v>
      </c>
      <c r="M899">
        <v>60.97</v>
      </c>
      <c r="N899">
        <v>4.5</v>
      </c>
      <c r="O899" t="s">
        <v>24</v>
      </c>
      <c r="P899" t="s">
        <v>1074</v>
      </c>
      <c r="Q899" t="s">
        <v>75</v>
      </c>
      <c r="R899" t="s">
        <v>67</v>
      </c>
      <c r="S899" t="s">
        <v>57</v>
      </c>
      <c r="T899" s="1">
        <v>39963</v>
      </c>
    </row>
    <row r="900" spans="1:20" x14ac:dyDescent="0.25">
      <c r="A900">
        <v>6464</v>
      </c>
      <c r="B900">
        <v>39961</v>
      </c>
      <c r="C900" t="s">
        <v>79</v>
      </c>
      <c r="D900" t="s">
        <v>42</v>
      </c>
      <c r="E900" t="s">
        <v>43</v>
      </c>
      <c r="F900" t="s">
        <v>947</v>
      </c>
      <c r="G900">
        <v>42</v>
      </c>
      <c r="H900">
        <v>7265.94</v>
      </c>
      <c r="I900">
        <v>0.47</v>
      </c>
      <c r="J900">
        <v>0</v>
      </c>
      <c r="K900">
        <v>3388.58</v>
      </c>
      <c r="L900">
        <v>171.66</v>
      </c>
      <c r="M900">
        <v>90.98</v>
      </c>
      <c r="N900">
        <v>56.2</v>
      </c>
      <c r="O900" t="s">
        <v>24</v>
      </c>
      <c r="P900" t="s">
        <v>1074</v>
      </c>
      <c r="Q900" t="s">
        <v>75</v>
      </c>
      <c r="R900" t="s">
        <v>67</v>
      </c>
      <c r="S900" t="s">
        <v>45</v>
      </c>
      <c r="T900" s="1">
        <v>39963</v>
      </c>
    </row>
    <row r="901" spans="1:20" x14ac:dyDescent="0.25">
      <c r="A901">
        <v>6465</v>
      </c>
      <c r="B901">
        <v>40767</v>
      </c>
      <c r="C901" t="s">
        <v>20</v>
      </c>
      <c r="D901" t="s">
        <v>21</v>
      </c>
      <c r="E901" t="s">
        <v>84</v>
      </c>
      <c r="F901" t="s">
        <v>289</v>
      </c>
      <c r="G901">
        <v>36</v>
      </c>
      <c r="H901">
        <v>497.36</v>
      </c>
      <c r="I901">
        <v>0.53</v>
      </c>
      <c r="J901">
        <v>0.06</v>
      </c>
      <c r="K901">
        <v>247.68</v>
      </c>
      <c r="L901">
        <v>14.64</v>
      </c>
      <c r="M901">
        <v>6.88</v>
      </c>
      <c r="N901">
        <v>2</v>
      </c>
      <c r="O901" t="s">
        <v>71</v>
      </c>
      <c r="P901" t="s">
        <v>1075</v>
      </c>
      <c r="Q901" t="s">
        <v>95</v>
      </c>
      <c r="R901" t="s">
        <v>27</v>
      </c>
      <c r="S901" t="s">
        <v>55</v>
      </c>
      <c r="T901" s="1">
        <v>40774</v>
      </c>
    </row>
    <row r="902" spans="1:20" x14ac:dyDescent="0.25">
      <c r="A902">
        <v>6498</v>
      </c>
      <c r="B902">
        <v>39889</v>
      </c>
      <c r="C902" t="s">
        <v>79</v>
      </c>
      <c r="D902" t="s">
        <v>37</v>
      </c>
      <c r="E902" t="s">
        <v>38</v>
      </c>
      <c r="F902" t="s">
        <v>793</v>
      </c>
      <c r="G902">
        <v>38</v>
      </c>
      <c r="H902">
        <v>558.24</v>
      </c>
      <c r="I902">
        <v>0.45</v>
      </c>
      <c r="J902">
        <v>0.01</v>
      </c>
      <c r="K902">
        <v>246.85</v>
      </c>
      <c r="L902">
        <v>14.76</v>
      </c>
      <c r="M902">
        <v>8.1199999999999992</v>
      </c>
      <c r="N902">
        <v>2.83</v>
      </c>
      <c r="O902" t="s">
        <v>71</v>
      </c>
      <c r="P902" t="s">
        <v>1076</v>
      </c>
      <c r="Q902" t="s">
        <v>64</v>
      </c>
      <c r="R902" t="s">
        <v>61</v>
      </c>
      <c r="S902" t="s">
        <v>35</v>
      </c>
      <c r="T902" s="1">
        <v>39890</v>
      </c>
    </row>
    <row r="903" spans="1:20" x14ac:dyDescent="0.25">
      <c r="A903">
        <v>6500</v>
      </c>
      <c r="B903">
        <v>41194</v>
      </c>
      <c r="C903" t="s">
        <v>58</v>
      </c>
      <c r="D903" t="s">
        <v>37</v>
      </c>
      <c r="E903" t="s">
        <v>38</v>
      </c>
      <c r="F903" t="s">
        <v>1077</v>
      </c>
      <c r="G903">
        <v>15</v>
      </c>
      <c r="H903">
        <v>921.25</v>
      </c>
      <c r="I903">
        <v>0.55000000000000004</v>
      </c>
      <c r="J903">
        <v>0.1</v>
      </c>
      <c r="K903">
        <v>456.3</v>
      </c>
      <c r="L903">
        <v>67.599999999999994</v>
      </c>
      <c r="M903">
        <v>30.42</v>
      </c>
      <c r="N903">
        <v>8.65</v>
      </c>
      <c r="O903" t="s">
        <v>24</v>
      </c>
      <c r="P903" t="s">
        <v>178</v>
      </c>
      <c r="Q903" t="s">
        <v>33</v>
      </c>
      <c r="R903" t="s">
        <v>61</v>
      </c>
      <c r="S903" t="s">
        <v>57</v>
      </c>
      <c r="T903" s="1">
        <v>41196</v>
      </c>
    </row>
    <row r="904" spans="1:20" x14ac:dyDescent="0.25">
      <c r="A904">
        <v>6500</v>
      </c>
      <c r="B904">
        <v>41194</v>
      </c>
      <c r="C904" t="s">
        <v>58</v>
      </c>
      <c r="D904" t="s">
        <v>21</v>
      </c>
      <c r="E904" t="s">
        <v>52</v>
      </c>
      <c r="F904" t="s">
        <v>1078</v>
      </c>
      <c r="G904">
        <v>20</v>
      </c>
      <c r="H904">
        <v>74.95</v>
      </c>
      <c r="I904">
        <v>0.5</v>
      </c>
      <c r="J904">
        <v>0.06</v>
      </c>
      <c r="K904">
        <v>34.32</v>
      </c>
      <c r="L904">
        <v>3.9</v>
      </c>
      <c r="M904">
        <v>1.95</v>
      </c>
      <c r="N904">
        <v>1.63</v>
      </c>
      <c r="O904" t="s">
        <v>24</v>
      </c>
      <c r="P904" t="s">
        <v>178</v>
      </c>
      <c r="Q904" t="s">
        <v>33</v>
      </c>
      <c r="R904" t="s">
        <v>61</v>
      </c>
      <c r="S904" t="s">
        <v>55</v>
      </c>
      <c r="T904" s="1">
        <v>41195</v>
      </c>
    </row>
    <row r="905" spans="1:20" x14ac:dyDescent="0.25">
      <c r="A905">
        <v>6501</v>
      </c>
      <c r="B905">
        <v>40921</v>
      </c>
      <c r="C905" t="s">
        <v>36</v>
      </c>
      <c r="D905" t="s">
        <v>21</v>
      </c>
      <c r="E905" t="s">
        <v>84</v>
      </c>
      <c r="F905" t="s">
        <v>827</v>
      </c>
      <c r="G905">
        <v>35</v>
      </c>
      <c r="H905">
        <v>416.72</v>
      </c>
      <c r="I905">
        <v>0.48</v>
      </c>
      <c r="J905">
        <v>0.06</v>
      </c>
      <c r="K905">
        <v>183.18</v>
      </c>
      <c r="L905">
        <v>12.46</v>
      </c>
      <c r="M905">
        <v>6.48</v>
      </c>
      <c r="N905">
        <v>6.74</v>
      </c>
      <c r="O905" t="s">
        <v>24</v>
      </c>
      <c r="P905" t="s">
        <v>1035</v>
      </c>
      <c r="Q905" t="s">
        <v>41</v>
      </c>
      <c r="R905" t="s">
        <v>34</v>
      </c>
      <c r="S905" t="s">
        <v>57</v>
      </c>
      <c r="T905" s="1">
        <v>40923</v>
      </c>
    </row>
    <row r="906" spans="1:20" x14ac:dyDescent="0.25">
      <c r="A906">
        <v>6501</v>
      </c>
      <c r="B906">
        <v>40921</v>
      </c>
      <c r="C906" t="s">
        <v>36</v>
      </c>
      <c r="D906" t="s">
        <v>37</v>
      </c>
      <c r="E906" t="s">
        <v>50</v>
      </c>
      <c r="F906" t="s">
        <v>776</v>
      </c>
      <c r="G906">
        <v>46</v>
      </c>
      <c r="H906">
        <v>9260.2199999999993</v>
      </c>
      <c r="I906">
        <v>0.43</v>
      </c>
      <c r="J906">
        <v>0.09</v>
      </c>
      <c r="K906">
        <v>3456.99</v>
      </c>
      <c r="L906">
        <v>221.04</v>
      </c>
      <c r="M906">
        <v>125.99</v>
      </c>
      <c r="N906">
        <v>7.69</v>
      </c>
      <c r="O906" t="s">
        <v>24</v>
      </c>
      <c r="P906" t="s">
        <v>1035</v>
      </c>
      <c r="Q906" t="s">
        <v>41</v>
      </c>
      <c r="R906" t="s">
        <v>34</v>
      </c>
      <c r="S906" t="s">
        <v>57</v>
      </c>
      <c r="T906" s="1">
        <v>40923</v>
      </c>
    </row>
    <row r="907" spans="1:20" x14ac:dyDescent="0.25">
      <c r="A907">
        <v>6502</v>
      </c>
      <c r="B907">
        <v>40775</v>
      </c>
      <c r="C907" t="s">
        <v>79</v>
      </c>
      <c r="D907" t="s">
        <v>21</v>
      </c>
      <c r="E907" t="s">
        <v>84</v>
      </c>
      <c r="F907" t="s">
        <v>137</v>
      </c>
      <c r="G907">
        <v>16</v>
      </c>
      <c r="H907">
        <v>195.51</v>
      </c>
      <c r="I907">
        <v>0.42</v>
      </c>
      <c r="J907">
        <v>0.1</v>
      </c>
      <c r="K907">
        <v>67.44</v>
      </c>
      <c r="L907">
        <v>13.17</v>
      </c>
      <c r="M907">
        <v>7.64</v>
      </c>
      <c r="N907">
        <v>5.83</v>
      </c>
      <c r="O907" t="s">
        <v>71</v>
      </c>
      <c r="P907" t="s">
        <v>312</v>
      </c>
      <c r="Q907" t="s">
        <v>64</v>
      </c>
      <c r="R907" t="s">
        <v>61</v>
      </c>
      <c r="S907" t="s">
        <v>55</v>
      </c>
      <c r="T907" s="1">
        <v>40775</v>
      </c>
    </row>
    <row r="908" spans="1:20" x14ac:dyDescent="0.25">
      <c r="A908">
        <v>6502</v>
      </c>
      <c r="B908">
        <v>40775</v>
      </c>
      <c r="C908" t="s">
        <v>79</v>
      </c>
      <c r="D908" t="s">
        <v>21</v>
      </c>
      <c r="E908" t="s">
        <v>84</v>
      </c>
      <c r="F908" t="s">
        <v>832</v>
      </c>
      <c r="G908">
        <v>30</v>
      </c>
      <c r="H908">
        <v>610.9</v>
      </c>
      <c r="I908">
        <v>0.53</v>
      </c>
      <c r="J908">
        <v>0.05</v>
      </c>
      <c r="K908">
        <v>306.08</v>
      </c>
      <c r="L908">
        <v>21.26</v>
      </c>
      <c r="M908">
        <v>9.99</v>
      </c>
      <c r="N908">
        <v>5.12</v>
      </c>
      <c r="O908" t="s">
        <v>24</v>
      </c>
      <c r="P908" t="s">
        <v>312</v>
      </c>
      <c r="Q908" t="s">
        <v>64</v>
      </c>
      <c r="R908" t="s">
        <v>61</v>
      </c>
      <c r="S908" t="s">
        <v>57</v>
      </c>
      <c r="T908" s="1">
        <v>40778</v>
      </c>
    </row>
    <row r="909" spans="1:20" x14ac:dyDescent="0.25">
      <c r="A909">
        <v>6529</v>
      </c>
      <c r="B909">
        <v>41239</v>
      </c>
      <c r="C909" t="s">
        <v>79</v>
      </c>
      <c r="D909" t="s">
        <v>21</v>
      </c>
      <c r="E909" t="s">
        <v>72</v>
      </c>
      <c r="F909" t="s">
        <v>828</v>
      </c>
      <c r="G909">
        <v>35</v>
      </c>
      <c r="H909">
        <v>170.09</v>
      </c>
      <c r="I909">
        <v>0.48</v>
      </c>
      <c r="J909">
        <v>0.04</v>
      </c>
      <c r="K909">
        <v>77.59</v>
      </c>
      <c r="L909">
        <v>5.04</v>
      </c>
      <c r="M909">
        <v>2.62</v>
      </c>
      <c r="N909">
        <v>0.8</v>
      </c>
      <c r="O909" t="s">
        <v>24</v>
      </c>
      <c r="P909" t="s">
        <v>1079</v>
      </c>
      <c r="Q909" t="s">
        <v>41</v>
      </c>
      <c r="R909" t="s">
        <v>27</v>
      </c>
      <c r="S909" t="s">
        <v>55</v>
      </c>
      <c r="T909" s="1">
        <v>41241</v>
      </c>
    </row>
    <row r="910" spans="1:20" x14ac:dyDescent="0.25">
      <c r="A910">
        <v>6531</v>
      </c>
      <c r="B910">
        <v>40376</v>
      </c>
      <c r="C910" t="s">
        <v>36</v>
      </c>
      <c r="D910" t="s">
        <v>21</v>
      </c>
      <c r="E910" t="s">
        <v>126</v>
      </c>
      <c r="F910" t="s">
        <v>1080</v>
      </c>
      <c r="G910">
        <v>42</v>
      </c>
      <c r="H910">
        <v>392.62</v>
      </c>
      <c r="I910">
        <v>0.55000000000000004</v>
      </c>
      <c r="J910">
        <v>0.05</v>
      </c>
      <c r="K910">
        <v>203.93</v>
      </c>
      <c r="L910">
        <v>9.7100000000000009</v>
      </c>
      <c r="M910">
        <v>4.37</v>
      </c>
      <c r="N910">
        <v>5.15</v>
      </c>
      <c r="O910" t="s">
        <v>24</v>
      </c>
      <c r="P910" t="s">
        <v>1081</v>
      </c>
      <c r="Q910" t="s">
        <v>83</v>
      </c>
      <c r="R910" t="s">
        <v>61</v>
      </c>
      <c r="S910" t="s">
        <v>57</v>
      </c>
      <c r="T910" s="1">
        <v>40378</v>
      </c>
    </row>
    <row r="911" spans="1:20" x14ac:dyDescent="0.25">
      <c r="A911">
        <v>6531</v>
      </c>
      <c r="B911">
        <v>40376</v>
      </c>
      <c r="C911" t="s">
        <v>36</v>
      </c>
      <c r="D911" t="s">
        <v>21</v>
      </c>
      <c r="E911" t="s">
        <v>52</v>
      </c>
      <c r="F911" t="s">
        <v>117</v>
      </c>
      <c r="G911">
        <v>28</v>
      </c>
      <c r="H911">
        <v>807.47</v>
      </c>
      <c r="I911">
        <v>0.35</v>
      </c>
      <c r="J911">
        <v>0.06</v>
      </c>
      <c r="K911">
        <v>247.85</v>
      </c>
      <c r="L911">
        <v>30.52</v>
      </c>
      <c r="M911">
        <v>19.84</v>
      </c>
      <c r="N911">
        <v>4.0999999999999996</v>
      </c>
      <c r="O911" t="s">
        <v>24</v>
      </c>
      <c r="P911" t="s">
        <v>1081</v>
      </c>
      <c r="Q911" t="s">
        <v>83</v>
      </c>
      <c r="R911" t="s">
        <v>61</v>
      </c>
      <c r="S911" t="s">
        <v>55</v>
      </c>
      <c r="T911" s="1">
        <v>40378</v>
      </c>
    </row>
    <row r="912" spans="1:20" x14ac:dyDescent="0.25">
      <c r="A912">
        <v>6535</v>
      </c>
      <c r="B912">
        <v>41072</v>
      </c>
      <c r="C912" t="s">
        <v>58</v>
      </c>
      <c r="D912" t="s">
        <v>21</v>
      </c>
      <c r="E912" t="s">
        <v>52</v>
      </c>
      <c r="F912" t="s">
        <v>1082</v>
      </c>
      <c r="G912">
        <v>11</v>
      </c>
      <c r="H912">
        <v>552.34</v>
      </c>
      <c r="I912">
        <v>0.47</v>
      </c>
      <c r="J912">
        <v>7.0000000000000007E-2</v>
      </c>
      <c r="K912">
        <v>233.7</v>
      </c>
      <c r="L912">
        <v>53.11</v>
      </c>
      <c r="M912">
        <v>28.15</v>
      </c>
      <c r="N912">
        <v>8.99</v>
      </c>
      <c r="O912" t="s">
        <v>71</v>
      </c>
      <c r="P912" t="s">
        <v>897</v>
      </c>
      <c r="Q912" t="s">
        <v>26</v>
      </c>
      <c r="R912" t="s">
        <v>34</v>
      </c>
      <c r="S912" t="s">
        <v>35</v>
      </c>
      <c r="T912" s="1">
        <v>41075</v>
      </c>
    </row>
    <row r="913" spans="1:20" x14ac:dyDescent="0.25">
      <c r="A913">
        <v>6560</v>
      </c>
      <c r="B913">
        <v>40547</v>
      </c>
      <c r="C913" t="s">
        <v>20</v>
      </c>
      <c r="D913" t="s">
        <v>21</v>
      </c>
      <c r="E913" t="s">
        <v>126</v>
      </c>
      <c r="F913" t="s">
        <v>757</v>
      </c>
      <c r="G913">
        <v>20</v>
      </c>
      <c r="H913">
        <v>346.53</v>
      </c>
      <c r="I913">
        <v>0.54</v>
      </c>
      <c r="J913">
        <v>0.09</v>
      </c>
      <c r="K913">
        <v>169.63</v>
      </c>
      <c r="L913">
        <v>18.850000000000001</v>
      </c>
      <c r="M913">
        <v>8.67</v>
      </c>
      <c r="N913">
        <v>3.5</v>
      </c>
      <c r="O913" t="s">
        <v>24</v>
      </c>
      <c r="P913" t="s">
        <v>1083</v>
      </c>
      <c r="Q913" t="s">
        <v>41</v>
      </c>
      <c r="R913" t="s">
        <v>34</v>
      </c>
      <c r="S913" t="s">
        <v>57</v>
      </c>
      <c r="T913" s="1">
        <v>40551</v>
      </c>
    </row>
    <row r="914" spans="1:20" x14ac:dyDescent="0.25">
      <c r="A914">
        <v>6560</v>
      </c>
      <c r="B914">
        <v>40547</v>
      </c>
      <c r="C914" t="s">
        <v>20</v>
      </c>
      <c r="D914" t="s">
        <v>42</v>
      </c>
      <c r="E914" t="s">
        <v>46</v>
      </c>
      <c r="F914" t="s">
        <v>300</v>
      </c>
      <c r="G914">
        <v>37</v>
      </c>
      <c r="H914">
        <v>21732.21</v>
      </c>
      <c r="I914">
        <v>0.54</v>
      </c>
      <c r="J914">
        <v>0.04</v>
      </c>
      <c r="K914">
        <v>11300.28</v>
      </c>
      <c r="L914">
        <v>610.83000000000004</v>
      </c>
      <c r="M914">
        <v>280.98</v>
      </c>
      <c r="N914">
        <v>35.67</v>
      </c>
      <c r="O914" t="s">
        <v>48</v>
      </c>
      <c r="P914" t="s">
        <v>1083</v>
      </c>
      <c r="Q914" t="s">
        <v>41</v>
      </c>
      <c r="R914" t="s">
        <v>34</v>
      </c>
      <c r="S914" t="s">
        <v>49</v>
      </c>
      <c r="T914" s="1">
        <v>40552</v>
      </c>
    </row>
    <row r="915" spans="1:20" x14ac:dyDescent="0.25">
      <c r="A915">
        <v>6562</v>
      </c>
      <c r="B915">
        <v>40167</v>
      </c>
      <c r="C915" t="s">
        <v>58</v>
      </c>
      <c r="D915" t="s">
        <v>37</v>
      </c>
      <c r="E915" t="s">
        <v>87</v>
      </c>
      <c r="F915" t="s">
        <v>391</v>
      </c>
      <c r="G915">
        <v>12</v>
      </c>
      <c r="H915">
        <v>32658.06</v>
      </c>
      <c r="I915">
        <v>0.51</v>
      </c>
      <c r="J915">
        <v>0.02</v>
      </c>
      <c r="K915">
        <v>16321.68</v>
      </c>
      <c r="L915">
        <v>2775.8</v>
      </c>
      <c r="M915">
        <v>1360.14</v>
      </c>
      <c r="N915">
        <v>14.7</v>
      </c>
      <c r="O915" t="s">
        <v>48</v>
      </c>
      <c r="P915" t="s">
        <v>958</v>
      </c>
      <c r="Q915" t="s">
        <v>33</v>
      </c>
      <c r="R915" t="s">
        <v>67</v>
      </c>
      <c r="S915" t="s">
        <v>132</v>
      </c>
      <c r="T915" s="1">
        <v>40169</v>
      </c>
    </row>
    <row r="916" spans="1:20" x14ac:dyDescent="0.25">
      <c r="A916">
        <v>6564</v>
      </c>
      <c r="B916">
        <v>40564</v>
      </c>
      <c r="C916" t="s">
        <v>20</v>
      </c>
      <c r="D916" t="s">
        <v>37</v>
      </c>
      <c r="E916" t="s">
        <v>38</v>
      </c>
      <c r="F916" t="s">
        <v>276</v>
      </c>
      <c r="G916">
        <v>26</v>
      </c>
      <c r="H916">
        <v>667.43</v>
      </c>
      <c r="I916">
        <v>0.38</v>
      </c>
      <c r="J916">
        <v>0.01</v>
      </c>
      <c r="K916">
        <v>247.95</v>
      </c>
      <c r="L916">
        <v>25.77</v>
      </c>
      <c r="M916">
        <v>15.98</v>
      </c>
      <c r="N916">
        <v>4</v>
      </c>
      <c r="O916" t="s">
        <v>24</v>
      </c>
      <c r="P916" t="s">
        <v>1084</v>
      </c>
      <c r="Q916" t="s">
        <v>83</v>
      </c>
      <c r="R916" t="s">
        <v>67</v>
      </c>
      <c r="S916" t="s">
        <v>57</v>
      </c>
      <c r="T916" s="1">
        <v>40564</v>
      </c>
    </row>
    <row r="917" spans="1:20" x14ac:dyDescent="0.25">
      <c r="A917">
        <v>6566</v>
      </c>
      <c r="B917">
        <v>40684</v>
      </c>
      <c r="C917" t="s">
        <v>58</v>
      </c>
      <c r="D917" t="s">
        <v>37</v>
      </c>
      <c r="E917" t="s">
        <v>38</v>
      </c>
      <c r="F917" t="s">
        <v>908</v>
      </c>
      <c r="G917">
        <v>21</v>
      </c>
      <c r="H917">
        <v>1179.4000000000001</v>
      </c>
      <c r="I917">
        <v>0.4</v>
      </c>
      <c r="J917">
        <v>0.01</v>
      </c>
      <c r="K917">
        <v>463.83</v>
      </c>
      <c r="L917">
        <v>56.63</v>
      </c>
      <c r="M917">
        <v>33.979999999999997</v>
      </c>
      <c r="N917">
        <v>1.99</v>
      </c>
      <c r="O917" t="s">
        <v>24</v>
      </c>
      <c r="P917" t="s">
        <v>468</v>
      </c>
      <c r="Q917" t="s">
        <v>83</v>
      </c>
      <c r="R917" t="s">
        <v>34</v>
      </c>
      <c r="S917" t="s">
        <v>35</v>
      </c>
      <c r="T917" s="1">
        <v>40684</v>
      </c>
    </row>
    <row r="918" spans="1:20" x14ac:dyDescent="0.25">
      <c r="A918">
        <v>6592</v>
      </c>
      <c r="B918">
        <v>40148</v>
      </c>
      <c r="C918" t="s">
        <v>20</v>
      </c>
      <c r="D918" t="s">
        <v>21</v>
      </c>
      <c r="E918" t="s">
        <v>30</v>
      </c>
      <c r="F918" t="s">
        <v>1085</v>
      </c>
      <c r="G918">
        <v>29</v>
      </c>
      <c r="H918">
        <v>392.43</v>
      </c>
      <c r="I918">
        <v>0.53</v>
      </c>
      <c r="J918">
        <v>0.09</v>
      </c>
      <c r="K918">
        <v>185.7</v>
      </c>
      <c r="L918">
        <v>14.55</v>
      </c>
      <c r="M918">
        <v>6.84</v>
      </c>
      <c r="N918">
        <v>8.3699999999999992</v>
      </c>
      <c r="O918" t="s">
        <v>24</v>
      </c>
      <c r="P918" t="s">
        <v>218</v>
      </c>
      <c r="Q918" t="s">
        <v>64</v>
      </c>
      <c r="R918" t="s">
        <v>67</v>
      </c>
      <c r="S918" t="s">
        <v>35</v>
      </c>
      <c r="T918" s="1">
        <v>40155</v>
      </c>
    </row>
    <row r="919" spans="1:20" x14ac:dyDescent="0.25">
      <c r="A919">
        <v>6592</v>
      </c>
      <c r="B919">
        <v>40148</v>
      </c>
      <c r="C919" t="s">
        <v>20</v>
      </c>
      <c r="D919" t="s">
        <v>21</v>
      </c>
      <c r="E919" t="s">
        <v>22</v>
      </c>
      <c r="F919" t="s">
        <v>1086</v>
      </c>
      <c r="G919">
        <v>33</v>
      </c>
      <c r="H919">
        <v>2921.63</v>
      </c>
      <c r="I919">
        <v>0.48</v>
      </c>
      <c r="J919">
        <v>7.0000000000000007E-2</v>
      </c>
      <c r="K919">
        <v>1272.5999999999999</v>
      </c>
      <c r="L919">
        <v>94.06</v>
      </c>
      <c r="M919">
        <v>48.91</v>
      </c>
      <c r="N919">
        <v>35</v>
      </c>
      <c r="O919" t="s">
        <v>71</v>
      </c>
      <c r="P919" t="s">
        <v>218</v>
      </c>
      <c r="Q919" t="s">
        <v>64</v>
      </c>
      <c r="R919" t="s">
        <v>67</v>
      </c>
      <c r="S919" t="s">
        <v>28</v>
      </c>
      <c r="T919" s="1">
        <v>40150</v>
      </c>
    </row>
    <row r="920" spans="1:20" x14ac:dyDescent="0.25">
      <c r="A920">
        <v>6596</v>
      </c>
      <c r="B920">
        <v>40745</v>
      </c>
      <c r="C920" t="s">
        <v>20</v>
      </c>
      <c r="D920" t="s">
        <v>37</v>
      </c>
      <c r="E920" t="s">
        <v>87</v>
      </c>
      <c r="F920" t="s">
        <v>174</v>
      </c>
      <c r="G920">
        <v>36</v>
      </c>
      <c r="H920">
        <v>28535.52</v>
      </c>
      <c r="I920">
        <v>0.38</v>
      </c>
      <c r="J920">
        <v>0.02</v>
      </c>
      <c r="K920">
        <v>10472.1</v>
      </c>
      <c r="L920">
        <v>808.03</v>
      </c>
      <c r="M920">
        <v>500.98</v>
      </c>
      <c r="N920">
        <v>28.14</v>
      </c>
      <c r="O920" t="s">
        <v>48</v>
      </c>
      <c r="P920" t="s">
        <v>1087</v>
      </c>
      <c r="Q920" t="s">
        <v>95</v>
      </c>
      <c r="R920" t="s">
        <v>34</v>
      </c>
      <c r="S920" t="s">
        <v>132</v>
      </c>
      <c r="T920" s="1">
        <v>40750</v>
      </c>
    </row>
    <row r="921" spans="1:20" x14ac:dyDescent="0.25">
      <c r="A921">
        <v>6625</v>
      </c>
      <c r="B921">
        <v>40405</v>
      </c>
      <c r="C921" t="s">
        <v>36</v>
      </c>
      <c r="D921" t="s">
        <v>42</v>
      </c>
      <c r="E921" t="s">
        <v>92</v>
      </c>
      <c r="F921" t="s">
        <v>589</v>
      </c>
      <c r="G921">
        <v>23</v>
      </c>
      <c r="H921">
        <v>43653.06</v>
      </c>
      <c r="I921">
        <v>0.54</v>
      </c>
      <c r="J921">
        <v>0.01</v>
      </c>
      <c r="K921">
        <v>23345.97</v>
      </c>
      <c r="L921">
        <v>1915.17</v>
      </c>
      <c r="M921">
        <v>880.98</v>
      </c>
      <c r="N921">
        <v>44.55</v>
      </c>
      <c r="O921" t="s">
        <v>48</v>
      </c>
      <c r="P921" t="s">
        <v>738</v>
      </c>
      <c r="Q921" t="s">
        <v>41</v>
      </c>
      <c r="R921" t="s">
        <v>34</v>
      </c>
      <c r="S921" t="s">
        <v>49</v>
      </c>
      <c r="T921" s="1">
        <v>40407</v>
      </c>
    </row>
    <row r="922" spans="1:20" x14ac:dyDescent="0.25">
      <c r="A922">
        <v>6656</v>
      </c>
      <c r="B922">
        <v>39948</v>
      </c>
      <c r="C922" t="s">
        <v>58</v>
      </c>
      <c r="D922" t="s">
        <v>21</v>
      </c>
      <c r="E922" t="s">
        <v>120</v>
      </c>
      <c r="F922" t="s">
        <v>1088</v>
      </c>
      <c r="G922">
        <v>45</v>
      </c>
      <c r="H922">
        <v>3455.64</v>
      </c>
      <c r="I922">
        <v>0.5</v>
      </c>
      <c r="J922">
        <v>0.02</v>
      </c>
      <c r="K922">
        <v>1687.39</v>
      </c>
      <c r="L922">
        <v>78.12</v>
      </c>
      <c r="M922">
        <v>39.06</v>
      </c>
      <c r="N922">
        <v>10.55</v>
      </c>
      <c r="O922" t="s">
        <v>24</v>
      </c>
      <c r="P922" t="s">
        <v>875</v>
      </c>
      <c r="Q922" t="s">
        <v>64</v>
      </c>
      <c r="R922" t="s">
        <v>27</v>
      </c>
      <c r="S922" t="s">
        <v>57</v>
      </c>
      <c r="T922" s="1">
        <v>39948</v>
      </c>
    </row>
    <row r="923" spans="1:20" x14ac:dyDescent="0.25">
      <c r="A923">
        <v>6656</v>
      </c>
      <c r="B923">
        <v>39948</v>
      </c>
      <c r="C923" t="s">
        <v>58</v>
      </c>
      <c r="D923" t="s">
        <v>21</v>
      </c>
      <c r="E923" t="s">
        <v>120</v>
      </c>
      <c r="F923" t="s">
        <v>323</v>
      </c>
      <c r="G923">
        <v>50</v>
      </c>
      <c r="H923">
        <v>3203.93</v>
      </c>
      <c r="I923">
        <v>0.47</v>
      </c>
      <c r="J923">
        <v>0.1</v>
      </c>
      <c r="K923">
        <v>1315.94</v>
      </c>
      <c r="L923">
        <v>71.13</v>
      </c>
      <c r="M923">
        <v>37.700000000000003</v>
      </c>
      <c r="N923">
        <v>2.99</v>
      </c>
      <c r="O923" t="s">
        <v>24</v>
      </c>
      <c r="P923" t="s">
        <v>875</v>
      </c>
      <c r="Q923" t="s">
        <v>64</v>
      </c>
      <c r="R923" t="s">
        <v>27</v>
      </c>
      <c r="S923" t="s">
        <v>57</v>
      </c>
      <c r="T923" s="1">
        <v>39949</v>
      </c>
    </row>
    <row r="924" spans="1:20" x14ac:dyDescent="0.25">
      <c r="A924">
        <v>6661</v>
      </c>
      <c r="B924">
        <v>40284</v>
      </c>
      <c r="C924" t="s">
        <v>20</v>
      </c>
      <c r="D924" t="s">
        <v>37</v>
      </c>
      <c r="E924" t="s">
        <v>387</v>
      </c>
      <c r="F924" t="s">
        <v>437</v>
      </c>
      <c r="G924">
        <v>47</v>
      </c>
      <c r="H924">
        <v>32310.99</v>
      </c>
      <c r="I924">
        <v>0.41</v>
      </c>
      <c r="J924">
        <v>0.1</v>
      </c>
      <c r="K924">
        <v>11112.46</v>
      </c>
      <c r="L924">
        <v>762.69</v>
      </c>
      <c r="M924">
        <v>449.99</v>
      </c>
      <c r="N924">
        <v>49</v>
      </c>
      <c r="O924" t="s">
        <v>48</v>
      </c>
      <c r="P924" t="s">
        <v>885</v>
      </c>
      <c r="Q924" t="s">
        <v>33</v>
      </c>
      <c r="R924" t="s">
        <v>27</v>
      </c>
      <c r="S924" t="s">
        <v>132</v>
      </c>
      <c r="T924" s="1">
        <v>40288</v>
      </c>
    </row>
    <row r="925" spans="1:20" x14ac:dyDescent="0.25">
      <c r="A925">
        <v>6661</v>
      </c>
      <c r="B925">
        <v>40284</v>
      </c>
      <c r="C925" t="s">
        <v>20</v>
      </c>
      <c r="D925" t="s">
        <v>42</v>
      </c>
      <c r="E925" t="s">
        <v>43</v>
      </c>
      <c r="F925" t="s">
        <v>1089</v>
      </c>
      <c r="G925">
        <v>39</v>
      </c>
      <c r="H925">
        <v>1159.95</v>
      </c>
      <c r="I925">
        <v>0.35</v>
      </c>
      <c r="J925">
        <v>0</v>
      </c>
      <c r="K925">
        <v>403.83</v>
      </c>
      <c r="L925">
        <v>29.58</v>
      </c>
      <c r="M925">
        <v>19.23</v>
      </c>
      <c r="N925">
        <v>6.15</v>
      </c>
      <c r="O925" t="s">
        <v>24</v>
      </c>
      <c r="P925" t="s">
        <v>885</v>
      </c>
      <c r="Q925" t="s">
        <v>33</v>
      </c>
      <c r="R925" t="s">
        <v>27</v>
      </c>
      <c r="S925" t="s">
        <v>35</v>
      </c>
      <c r="T925" s="1">
        <v>40291</v>
      </c>
    </row>
    <row r="926" spans="1:20" x14ac:dyDescent="0.25">
      <c r="A926">
        <v>6693</v>
      </c>
      <c r="B926">
        <v>41053</v>
      </c>
      <c r="C926" t="s">
        <v>58</v>
      </c>
      <c r="D926" t="s">
        <v>21</v>
      </c>
      <c r="E926" t="s">
        <v>72</v>
      </c>
      <c r="F926" t="s">
        <v>828</v>
      </c>
      <c r="G926">
        <v>16</v>
      </c>
      <c r="H926">
        <v>75.599999999999994</v>
      </c>
      <c r="I926">
        <v>0.49</v>
      </c>
      <c r="J926">
        <v>0.09</v>
      </c>
      <c r="K926">
        <v>32.880000000000003</v>
      </c>
      <c r="L926">
        <v>5.14</v>
      </c>
      <c r="M926">
        <v>2.62</v>
      </c>
      <c r="N926">
        <v>0.8</v>
      </c>
      <c r="O926" t="s">
        <v>24</v>
      </c>
      <c r="P926" t="s">
        <v>1090</v>
      </c>
      <c r="Q926" t="s">
        <v>83</v>
      </c>
      <c r="R926" t="s">
        <v>34</v>
      </c>
      <c r="S926" t="s">
        <v>55</v>
      </c>
      <c r="T926" s="1">
        <v>41055</v>
      </c>
    </row>
    <row r="927" spans="1:20" x14ac:dyDescent="0.25">
      <c r="A927">
        <v>6695</v>
      </c>
      <c r="B927">
        <v>41087</v>
      </c>
      <c r="C927" t="s">
        <v>20</v>
      </c>
      <c r="D927" t="s">
        <v>21</v>
      </c>
      <c r="E927" t="s">
        <v>120</v>
      </c>
      <c r="F927" t="s">
        <v>1091</v>
      </c>
      <c r="G927">
        <v>49</v>
      </c>
      <c r="H927">
        <v>430.93</v>
      </c>
      <c r="I927">
        <v>0.38</v>
      </c>
      <c r="J927">
        <v>0.08</v>
      </c>
      <c r="K927">
        <v>137.75</v>
      </c>
      <c r="L927">
        <v>9.3699999999999992</v>
      </c>
      <c r="M927">
        <v>5.81</v>
      </c>
      <c r="N927">
        <v>8.49</v>
      </c>
      <c r="O927" t="s">
        <v>71</v>
      </c>
      <c r="P927" t="s">
        <v>1092</v>
      </c>
      <c r="Q927" t="s">
        <v>95</v>
      </c>
      <c r="R927" t="s">
        <v>34</v>
      </c>
      <c r="S927" t="s">
        <v>57</v>
      </c>
      <c r="T927" s="1">
        <v>41087</v>
      </c>
    </row>
    <row r="928" spans="1:20" x14ac:dyDescent="0.25">
      <c r="A928">
        <v>6720</v>
      </c>
      <c r="B928">
        <v>40430</v>
      </c>
      <c r="C928" t="s">
        <v>29</v>
      </c>
      <c r="D928" t="s">
        <v>21</v>
      </c>
      <c r="E928" t="s">
        <v>120</v>
      </c>
      <c r="F928" t="s">
        <v>357</v>
      </c>
      <c r="G928">
        <v>31</v>
      </c>
      <c r="H928">
        <v>299.63</v>
      </c>
      <c r="I928">
        <v>0.47</v>
      </c>
      <c r="J928">
        <v>0.03</v>
      </c>
      <c r="K928">
        <v>133.31</v>
      </c>
      <c r="L928">
        <v>9.77</v>
      </c>
      <c r="M928">
        <v>5.18</v>
      </c>
      <c r="N928">
        <v>5.74</v>
      </c>
      <c r="O928" t="s">
        <v>24</v>
      </c>
      <c r="P928" t="s">
        <v>740</v>
      </c>
      <c r="Q928" t="s">
        <v>95</v>
      </c>
      <c r="R928" t="s">
        <v>61</v>
      </c>
      <c r="S928" t="s">
        <v>57</v>
      </c>
      <c r="T928" s="1">
        <v>40431</v>
      </c>
    </row>
    <row r="929" spans="1:20" x14ac:dyDescent="0.25">
      <c r="A929">
        <v>6720</v>
      </c>
      <c r="B929">
        <v>40430</v>
      </c>
      <c r="C929" t="s">
        <v>29</v>
      </c>
      <c r="D929" t="s">
        <v>42</v>
      </c>
      <c r="E929" t="s">
        <v>92</v>
      </c>
      <c r="F929" t="s">
        <v>217</v>
      </c>
      <c r="G929">
        <v>36</v>
      </c>
      <c r="H929">
        <v>7343.84</v>
      </c>
      <c r="I929">
        <v>0.45</v>
      </c>
      <c r="J929">
        <v>0.08</v>
      </c>
      <c r="K929">
        <v>2929.92</v>
      </c>
      <c r="L929">
        <v>219.96</v>
      </c>
      <c r="M929">
        <v>120.98</v>
      </c>
      <c r="N929">
        <v>58.64</v>
      </c>
      <c r="O929" t="s">
        <v>48</v>
      </c>
      <c r="P929" t="s">
        <v>740</v>
      </c>
      <c r="Q929" t="s">
        <v>95</v>
      </c>
      <c r="R929" t="s">
        <v>61</v>
      </c>
      <c r="S929" t="s">
        <v>49</v>
      </c>
      <c r="T929" s="1">
        <v>40433</v>
      </c>
    </row>
    <row r="930" spans="1:20" x14ac:dyDescent="0.25">
      <c r="A930">
        <v>6720</v>
      </c>
      <c r="B930">
        <v>40430</v>
      </c>
      <c r="C930" t="s">
        <v>29</v>
      </c>
      <c r="D930" t="s">
        <v>21</v>
      </c>
      <c r="E930" t="s">
        <v>80</v>
      </c>
      <c r="F930" t="s">
        <v>623</v>
      </c>
      <c r="G930">
        <v>8</v>
      </c>
      <c r="H930">
        <v>91.22</v>
      </c>
      <c r="I930">
        <v>0.45</v>
      </c>
      <c r="J930">
        <v>0.01</v>
      </c>
      <c r="K930">
        <v>40.32</v>
      </c>
      <c r="L930">
        <v>11.45</v>
      </c>
      <c r="M930">
        <v>6.3</v>
      </c>
      <c r="N930">
        <v>0.5</v>
      </c>
      <c r="O930" t="s">
        <v>24</v>
      </c>
      <c r="P930" t="s">
        <v>740</v>
      </c>
      <c r="Q930" t="s">
        <v>95</v>
      </c>
      <c r="R930" t="s">
        <v>61</v>
      </c>
      <c r="S930" t="s">
        <v>57</v>
      </c>
      <c r="T930" s="1">
        <v>40432</v>
      </c>
    </row>
    <row r="931" spans="1:20" x14ac:dyDescent="0.25">
      <c r="A931">
        <v>6727</v>
      </c>
      <c r="B931">
        <v>40054</v>
      </c>
      <c r="C931" t="s">
        <v>20</v>
      </c>
      <c r="D931" t="s">
        <v>21</v>
      </c>
      <c r="E931" t="s">
        <v>80</v>
      </c>
      <c r="F931" t="s">
        <v>81</v>
      </c>
      <c r="G931">
        <v>12</v>
      </c>
      <c r="H931">
        <v>71.37</v>
      </c>
      <c r="I931">
        <v>0.54</v>
      </c>
      <c r="J931">
        <v>0.06</v>
      </c>
      <c r="K931">
        <v>36.19</v>
      </c>
      <c r="L931">
        <v>6.28</v>
      </c>
      <c r="M931">
        <v>2.89</v>
      </c>
      <c r="N931">
        <v>0.5</v>
      </c>
      <c r="O931" t="s">
        <v>24</v>
      </c>
      <c r="P931" t="s">
        <v>1093</v>
      </c>
      <c r="Q931" t="s">
        <v>75</v>
      </c>
      <c r="R931" t="s">
        <v>67</v>
      </c>
      <c r="S931" t="s">
        <v>57</v>
      </c>
      <c r="T931" s="1">
        <v>40054</v>
      </c>
    </row>
    <row r="932" spans="1:20" x14ac:dyDescent="0.25">
      <c r="A932">
        <v>6753</v>
      </c>
      <c r="B932">
        <v>40447</v>
      </c>
      <c r="C932" t="s">
        <v>20</v>
      </c>
      <c r="D932" t="s">
        <v>42</v>
      </c>
      <c r="E932" t="s">
        <v>43</v>
      </c>
      <c r="F932" t="s">
        <v>199</v>
      </c>
      <c r="G932">
        <v>7</v>
      </c>
      <c r="H932">
        <v>90.76</v>
      </c>
      <c r="I932">
        <v>0.48</v>
      </c>
      <c r="J932">
        <v>0.04</v>
      </c>
      <c r="K932">
        <v>39.33</v>
      </c>
      <c r="L932">
        <v>12.77</v>
      </c>
      <c r="M932">
        <v>6.64</v>
      </c>
      <c r="N932">
        <v>4.95</v>
      </c>
      <c r="O932" t="s">
        <v>24</v>
      </c>
      <c r="P932" t="s">
        <v>175</v>
      </c>
      <c r="Q932" t="s">
        <v>83</v>
      </c>
      <c r="R932" t="s">
        <v>27</v>
      </c>
      <c r="S932" t="s">
        <v>35</v>
      </c>
      <c r="T932" s="1">
        <v>40449</v>
      </c>
    </row>
    <row r="933" spans="1:20" x14ac:dyDescent="0.25">
      <c r="A933">
        <v>6754</v>
      </c>
      <c r="B933">
        <v>40766</v>
      </c>
      <c r="C933" t="s">
        <v>36</v>
      </c>
      <c r="D933" t="s">
        <v>37</v>
      </c>
      <c r="E933" t="s">
        <v>50</v>
      </c>
      <c r="F933" t="s">
        <v>571</v>
      </c>
      <c r="G933">
        <v>13</v>
      </c>
      <c r="H933">
        <v>4423.75</v>
      </c>
      <c r="I933">
        <v>0.4</v>
      </c>
      <c r="J933">
        <v>0.01</v>
      </c>
      <c r="K933">
        <v>1740.62</v>
      </c>
      <c r="L933">
        <v>343.32</v>
      </c>
      <c r="M933">
        <v>205.99</v>
      </c>
      <c r="N933">
        <v>5.26</v>
      </c>
      <c r="O933" t="s">
        <v>24</v>
      </c>
      <c r="P933" t="s">
        <v>1094</v>
      </c>
      <c r="Q933" t="s">
        <v>64</v>
      </c>
      <c r="R933" t="s">
        <v>34</v>
      </c>
      <c r="S933" t="s">
        <v>57</v>
      </c>
      <c r="T933" s="1">
        <v>40768</v>
      </c>
    </row>
    <row r="934" spans="1:20" x14ac:dyDescent="0.25">
      <c r="A934">
        <v>6755</v>
      </c>
      <c r="B934">
        <v>40664</v>
      </c>
      <c r="C934" t="s">
        <v>36</v>
      </c>
      <c r="D934" t="s">
        <v>21</v>
      </c>
      <c r="E934" t="s">
        <v>120</v>
      </c>
      <c r="F934" t="s">
        <v>826</v>
      </c>
      <c r="G934">
        <v>20</v>
      </c>
      <c r="H934">
        <v>229.19</v>
      </c>
      <c r="I934">
        <v>0.37</v>
      </c>
      <c r="J934">
        <v>0.01</v>
      </c>
      <c r="K934">
        <v>81.14</v>
      </c>
      <c r="L934">
        <v>11.27</v>
      </c>
      <c r="M934">
        <v>7.1</v>
      </c>
      <c r="N934">
        <v>6.05</v>
      </c>
      <c r="O934" t="s">
        <v>24</v>
      </c>
      <c r="P934" t="s">
        <v>307</v>
      </c>
      <c r="Q934" t="s">
        <v>64</v>
      </c>
      <c r="R934" t="s">
        <v>61</v>
      </c>
      <c r="S934" t="s">
        <v>57</v>
      </c>
      <c r="T934" s="1">
        <v>40666</v>
      </c>
    </row>
    <row r="935" spans="1:20" x14ac:dyDescent="0.25">
      <c r="A935">
        <v>6757</v>
      </c>
      <c r="B935">
        <v>40940</v>
      </c>
      <c r="C935" t="s">
        <v>79</v>
      </c>
      <c r="D935" t="s">
        <v>21</v>
      </c>
      <c r="E935" t="s">
        <v>22</v>
      </c>
      <c r="F935" t="s">
        <v>615</v>
      </c>
      <c r="G935">
        <v>27</v>
      </c>
      <c r="H935">
        <v>1697.56</v>
      </c>
      <c r="I935">
        <v>0.5</v>
      </c>
      <c r="J935">
        <v>0.1</v>
      </c>
      <c r="K935">
        <v>750.82</v>
      </c>
      <c r="L935">
        <v>69.52</v>
      </c>
      <c r="M935">
        <v>34.76</v>
      </c>
      <c r="N935">
        <v>8.2200000000000006</v>
      </c>
      <c r="O935" t="s">
        <v>24</v>
      </c>
      <c r="P935" t="s">
        <v>1095</v>
      </c>
      <c r="Q935" t="s">
        <v>33</v>
      </c>
      <c r="R935" t="s">
        <v>27</v>
      </c>
      <c r="S935" t="s">
        <v>57</v>
      </c>
      <c r="T935" s="1">
        <v>40942</v>
      </c>
    </row>
    <row r="936" spans="1:20" x14ac:dyDescent="0.25">
      <c r="A936">
        <v>6757</v>
      </c>
      <c r="B936">
        <v>40940</v>
      </c>
      <c r="C936" t="s">
        <v>79</v>
      </c>
      <c r="D936" t="s">
        <v>42</v>
      </c>
      <c r="E936" t="s">
        <v>46</v>
      </c>
      <c r="F936" t="s">
        <v>1096</v>
      </c>
      <c r="G936">
        <v>11</v>
      </c>
      <c r="H936">
        <v>4875.01</v>
      </c>
      <c r="I936">
        <v>0.41</v>
      </c>
      <c r="J936">
        <v>0.1</v>
      </c>
      <c r="K936">
        <v>1657.9</v>
      </c>
      <c r="L936">
        <v>486.19</v>
      </c>
      <c r="M936">
        <v>286.85000000000002</v>
      </c>
      <c r="N936">
        <v>61.76</v>
      </c>
      <c r="O936" t="s">
        <v>48</v>
      </c>
      <c r="P936" t="s">
        <v>1095</v>
      </c>
      <c r="Q936" t="s">
        <v>33</v>
      </c>
      <c r="R936" t="s">
        <v>27</v>
      </c>
      <c r="S936" t="s">
        <v>49</v>
      </c>
      <c r="T936" s="1">
        <v>40941</v>
      </c>
    </row>
    <row r="937" spans="1:20" x14ac:dyDescent="0.25">
      <c r="A937">
        <v>6785</v>
      </c>
      <c r="B937">
        <v>41035</v>
      </c>
      <c r="C937" t="s">
        <v>79</v>
      </c>
      <c r="D937" t="s">
        <v>42</v>
      </c>
      <c r="E937" t="s">
        <v>43</v>
      </c>
      <c r="F937" t="s">
        <v>859</v>
      </c>
      <c r="G937">
        <v>7</v>
      </c>
      <c r="H937">
        <v>316.72000000000003</v>
      </c>
      <c r="I937">
        <v>0.44</v>
      </c>
      <c r="J937">
        <v>0.03</v>
      </c>
      <c r="K937">
        <v>130.07</v>
      </c>
      <c r="L937">
        <v>45.32</v>
      </c>
      <c r="M937">
        <v>25.38</v>
      </c>
      <c r="N937">
        <v>8.99</v>
      </c>
      <c r="O937" t="s">
        <v>24</v>
      </c>
      <c r="P937" t="s">
        <v>1069</v>
      </c>
      <c r="Q937" t="s">
        <v>95</v>
      </c>
      <c r="R937" t="s">
        <v>61</v>
      </c>
      <c r="S937" t="s">
        <v>35</v>
      </c>
      <c r="T937" s="1">
        <v>41037</v>
      </c>
    </row>
    <row r="938" spans="1:20" x14ac:dyDescent="0.25">
      <c r="A938">
        <v>6788</v>
      </c>
      <c r="B938">
        <v>40759</v>
      </c>
      <c r="C938" t="s">
        <v>29</v>
      </c>
      <c r="D938" t="s">
        <v>21</v>
      </c>
      <c r="E938" t="s">
        <v>52</v>
      </c>
      <c r="F938" t="s">
        <v>746</v>
      </c>
      <c r="G938">
        <v>41</v>
      </c>
      <c r="H938">
        <v>194.61</v>
      </c>
      <c r="I938">
        <v>0.39</v>
      </c>
      <c r="J938">
        <v>0.02</v>
      </c>
      <c r="K938">
        <v>73.11</v>
      </c>
      <c r="L938">
        <v>4.82</v>
      </c>
      <c r="M938">
        <v>2.94</v>
      </c>
      <c r="N938">
        <v>0.96</v>
      </c>
      <c r="O938" t="s">
        <v>71</v>
      </c>
      <c r="P938" t="s">
        <v>574</v>
      </c>
      <c r="Q938" t="s">
        <v>83</v>
      </c>
      <c r="R938" t="s">
        <v>27</v>
      </c>
      <c r="S938" t="s">
        <v>55</v>
      </c>
      <c r="T938" s="1">
        <v>40761</v>
      </c>
    </row>
    <row r="939" spans="1:20" x14ac:dyDescent="0.25">
      <c r="A939">
        <v>6788</v>
      </c>
      <c r="B939">
        <v>40759</v>
      </c>
      <c r="C939" t="s">
        <v>29</v>
      </c>
      <c r="D939" t="s">
        <v>21</v>
      </c>
      <c r="E939" t="s">
        <v>72</v>
      </c>
      <c r="F939" t="s">
        <v>1097</v>
      </c>
      <c r="G939">
        <v>6</v>
      </c>
      <c r="H939">
        <v>16.78</v>
      </c>
      <c r="I939">
        <v>0.37</v>
      </c>
      <c r="J939">
        <v>7.0000000000000007E-2</v>
      </c>
      <c r="K939">
        <v>5.17</v>
      </c>
      <c r="L939">
        <v>2.87</v>
      </c>
      <c r="M939">
        <v>1.81</v>
      </c>
      <c r="N939">
        <v>0.75</v>
      </c>
      <c r="O939" t="s">
        <v>24</v>
      </c>
      <c r="P939" t="s">
        <v>574</v>
      </c>
      <c r="Q939" t="s">
        <v>83</v>
      </c>
      <c r="R939" t="s">
        <v>27</v>
      </c>
      <c r="S939" t="s">
        <v>55</v>
      </c>
      <c r="T939" s="1">
        <v>40760</v>
      </c>
    </row>
    <row r="940" spans="1:20" x14ac:dyDescent="0.25">
      <c r="A940">
        <v>6791</v>
      </c>
      <c r="B940">
        <v>40575</v>
      </c>
      <c r="C940" t="s">
        <v>79</v>
      </c>
      <c r="D940" t="s">
        <v>37</v>
      </c>
      <c r="E940" t="s">
        <v>87</v>
      </c>
      <c r="F940" t="s">
        <v>1098</v>
      </c>
      <c r="G940">
        <v>14</v>
      </c>
      <c r="H940">
        <v>1033.53</v>
      </c>
      <c r="I940">
        <v>0.36</v>
      </c>
      <c r="J940">
        <v>0.1</v>
      </c>
      <c r="K940">
        <v>295.64</v>
      </c>
      <c r="L940">
        <v>81.22</v>
      </c>
      <c r="M940">
        <v>51.98</v>
      </c>
      <c r="N940">
        <v>10.17</v>
      </c>
      <c r="O940" t="s">
        <v>71</v>
      </c>
      <c r="P940" t="s">
        <v>1099</v>
      </c>
      <c r="Q940" t="s">
        <v>33</v>
      </c>
      <c r="R940" t="s">
        <v>27</v>
      </c>
      <c r="S940" t="s">
        <v>45</v>
      </c>
      <c r="T940" s="1">
        <v>40577</v>
      </c>
    </row>
    <row r="941" spans="1:20" x14ac:dyDescent="0.25">
      <c r="A941">
        <v>6823</v>
      </c>
      <c r="B941">
        <v>40015</v>
      </c>
      <c r="C941" t="s">
        <v>29</v>
      </c>
      <c r="D941" t="s">
        <v>21</v>
      </c>
      <c r="E941" t="s">
        <v>120</v>
      </c>
      <c r="F941" t="s">
        <v>531</v>
      </c>
      <c r="G941">
        <v>50</v>
      </c>
      <c r="H941">
        <v>2747.49</v>
      </c>
      <c r="I941">
        <v>0.55000000000000004</v>
      </c>
      <c r="J941">
        <v>0.01</v>
      </c>
      <c r="K941">
        <v>1497</v>
      </c>
      <c r="L941">
        <v>55.44</v>
      </c>
      <c r="M941">
        <v>24.95</v>
      </c>
      <c r="N941">
        <v>2.99</v>
      </c>
      <c r="O941" t="s">
        <v>24</v>
      </c>
      <c r="P941" t="s">
        <v>501</v>
      </c>
      <c r="Q941" t="s">
        <v>64</v>
      </c>
      <c r="R941" t="s">
        <v>27</v>
      </c>
      <c r="S941" t="s">
        <v>57</v>
      </c>
      <c r="T941" s="1">
        <v>40016</v>
      </c>
    </row>
    <row r="942" spans="1:20" x14ac:dyDescent="0.25">
      <c r="A942">
        <v>6823</v>
      </c>
      <c r="B942">
        <v>40015</v>
      </c>
      <c r="C942" t="s">
        <v>29</v>
      </c>
      <c r="D942" t="s">
        <v>37</v>
      </c>
      <c r="E942" t="s">
        <v>38</v>
      </c>
      <c r="F942" t="s">
        <v>1100</v>
      </c>
      <c r="G942">
        <v>31</v>
      </c>
      <c r="H942">
        <v>834.62</v>
      </c>
      <c r="I942">
        <v>0.4</v>
      </c>
      <c r="J942">
        <v>0</v>
      </c>
      <c r="K942">
        <v>330.25</v>
      </c>
      <c r="L942">
        <v>26.63</v>
      </c>
      <c r="M942">
        <v>15.98</v>
      </c>
      <c r="N942">
        <v>8.99</v>
      </c>
      <c r="O942" t="s">
        <v>24</v>
      </c>
      <c r="P942" t="s">
        <v>501</v>
      </c>
      <c r="Q942" t="s">
        <v>64</v>
      </c>
      <c r="R942" t="s">
        <v>27</v>
      </c>
      <c r="S942" t="s">
        <v>35</v>
      </c>
      <c r="T942" s="1">
        <v>40017</v>
      </c>
    </row>
    <row r="943" spans="1:20" x14ac:dyDescent="0.25">
      <c r="A943">
        <v>6848</v>
      </c>
      <c r="B943">
        <v>40434</v>
      </c>
      <c r="C943" t="s">
        <v>36</v>
      </c>
      <c r="D943" t="s">
        <v>21</v>
      </c>
      <c r="E943" t="s">
        <v>120</v>
      </c>
      <c r="F943" t="s">
        <v>135</v>
      </c>
      <c r="G943">
        <v>22</v>
      </c>
      <c r="H943">
        <v>195.36</v>
      </c>
      <c r="I943">
        <v>0.43</v>
      </c>
      <c r="J943">
        <v>0.1</v>
      </c>
      <c r="K943">
        <v>68.78</v>
      </c>
      <c r="L943">
        <v>9.4700000000000006</v>
      </c>
      <c r="M943">
        <v>5.4</v>
      </c>
      <c r="N943">
        <v>7.78</v>
      </c>
      <c r="O943" t="s">
        <v>24</v>
      </c>
      <c r="P943" t="s">
        <v>1101</v>
      </c>
      <c r="Q943" t="s">
        <v>41</v>
      </c>
      <c r="R943" t="s">
        <v>67</v>
      </c>
      <c r="S943" t="s">
        <v>57</v>
      </c>
      <c r="T943" s="1">
        <v>40435</v>
      </c>
    </row>
    <row r="944" spans="1:20" x14ac:dyDescent="0.25">
      <c r="A944">
        <v>6850</v>
      </c>
      <c r="B944">
        <v>40220</v>
      </c>
      <c r="C944" t="s">
        <v>36</v>
      </c>
      <c r="D944" t="s">
        <v>37</v>
      </c>
      <c r="E944" t="s">
        <v>38</v>
      </c>
      <c r="F944" t="s">
        <v>397</v>
      </c>
      <c r="G944">
        <v>8</v>
      </c>
      <c r="H944">
        <v>117.11</v>
      </c>
      <c r="I944">
        <v>0.36</v>
      </c>
      <c r="J944">
        <v>0.08</v>
      </c>
      <c r="K944">
        <v>35.04</v>
      </c>
      <c r="L944">
        <v>15.64</v>
      </c>
      <c r="M944">
        <v>10.01</v>
      </c>
      <c r="N944">
        <v>1.99</v>
      </c>
      <c r="O944" t="s">
        <v>24</v>
      </c>
      <c r="P944" t="s">
        <v>1102</v>
      </c>
      <c r="Q944" t="s">
        <v>33</v>
      </c>
      <c r="R944" t="s">
        <v>34</v>
      </c>
      <c r="S944" t="s">
        <v>35</v>
      </c>
      <c r="T944" s="1">
        <v>40220</v>
      </c>
    </row>
    <row r="945" spans="1:20" x14ac:dyDescent="0.25">
      <c r="A945">
        <v>6850</v>
      </c>
      <c r="B945">
        <v>40220</v>
      </c>
      <c r="C945" t="s">
        <v>36</v>
      </c>
      <c r="D945" t="s">
        <v>37</v>
      </c>
      <c r="E945" t="s">
        <v>87</v>
      </c>
      <c r="F945" t="s">
        <v>1098</v>
      </c>
      <c r="G945">
        <v>41</v>
      </c>
      <c r="H945">
        <v>3277.98</v>
      </c>
      <c r="I945">
        <v>0.4</v>
      </c>
      <c r="J945">
        <v>0.08</v>
      </c>
      <c r="K945">
        <v>1136.6300000000001</v>
      </c>
      <c r="L945">
        <v>86.63</v>
      </c>
      <c r="M945">
        <v>51.98</v>
      </c>
      <c r="N945">
        <v>10.17</v>
      </c>
      <c r="O945" t="s">
        <v>24</v>
      </c>
      <c r="P945" t="s">
        <v>1102</v>
      </c>
      <c r="Q945" t="s">
        <v>33</v>
      </c>
      <c r="R945" t="s">
        <v>34</v>
      </c>
      <c r="S945" t="s">
        <v>45</v>
      </c>
      <c r="T945" s="1">
        <v>40221</v>
      </c>
    </row>
    <row r="946" spans="1:20" x14ac:dyDescent="0.25">
      <c r="A946">
        <v>6850</v>
      </c>
      <c r="B946">
        <v>40220</v>
      </c>
      <c r="C946" t="s">
        <v>36</v>
      </c>
      <c r="D946" t="s">
        <v>21</v>
      </c>
      <c r="E946" t="s">
        <v>22</v>
      </c>
      <c r="F946" t="s">
        <v>647</v>
      </c>
      <c r="G946">
        <v>34</v>
      </c>
      <c r="H946">
        <v>3286.34</v>
      </c>
      <c r="I946">
        <v>0.36</v>
      </c>
      <c r="J946">
        <v>0.05</v>
      </c>
      <c r="K946">
        <v>1070.1400000000001</v>
      </c>
      <c r="L946">
        <v>101.53</v>
      </c>
      <c r="M946">
        <v>64.98</v>
      </c>
      <c r="N946">
        <v>6.88</v>
      </c>
      <c r="O946" t="s">
        <v>24</v>
      </c>
      <c r="P946" t="s">
        <v>1102</v>
      </c>
      <c r="Q946" t="s">
        <v>33</v>
      </c>
      <c r="R946" t="s">
        <v>34</v>
      </c>
      <c r="S946" t="s">
        <v>57</v>
      </c>
      <c r="T946" s="1">
        <v>40222</v>
      </c>
    </row>
    <row r="947" spans="1:20" x14ac:dyDescent="0.25">
      <c r="A947">
        <v>6850</v>
      </c>
      <c r="B947">
        <v>40220</v>
      </c>
      <c r="C947" t="s">
        <v>36</v>
      </c>
      <c r="D947" t="s">
        <v>42</v>
      </c>
      <c r="E947" t="s">
        <v>46</v>
      </c>
      <c r="F947" t="s">
        <v>216</v>
      </c>
      <c r="G947">
        <v>26</v>
      </c>
      <c r="H947">
        <v>6772.27</v>
      </c>
      <c r="I947">
        <v>0.49</v>
      </c>
      <c r="J947">
        <v>0.05</v>
      </c>
      <c r="K947">
        <v>3112.35</v>
      </c>
      <c r="L947">
        <v>272.06</v>
      </c>
      <c r="M947">
        <v>138.75</v>
      </c>
      <c r="N947">
        <v>52.42</v>
      </c>
      <c r="O947" t="s">
        <v>48</v>
      </c>
      <c r="P947" t="s">
        <v>1102</v>
      </c>
      <c r="Q947" t="s">
        <v>33</v>
      </c>
      <c r="R947" t="s">
        <v>34</v>
      </c>
      <c r="S947" t="s">
        <v>49</v>
      </c>
      <c r="T947" s="1">
        <v>40221</v>
      </c>
    </row>
    <row r="948" spans="1:20" x14ac:dyDescent="0.25">
      <c r="A948">
        <v>6854</v>
      </c>
      <c r="B948">
        <v>39819</v>
      </c>
      <c r="C948" t="s">
        <v>79</v>
      </c>
      <c r="D948" t="s">
        <v>21</v>
      </c>
      <c r="E948" t="s">
        <v>120</v>
      </c>
      <c r="F948" t="s">
        <v>1103</v>
      </c>
      <c r="G948">
        <v>1</v>
      </c>
      <c r="H948">
        <v>20.440000000000001</v>
      </c>
      <c r="I948">
        <v>0.5</v>
      </c>
      <c r="J948">
        <v>7.0000000000000007E-2</v>
      </c>
      <c r="K948">
        <v>6.6</v>
      </c>
      <c r="L948">
        <v>15.36</v>
      </c>
      <c r="M948">
        <v>7.68</v>
      </c>
      <c r="N948">
        <v>6.16</v>
      </c>
      <c r="O948" t="s">
        <v>71</v>
      </c>
      <c r="P948" t="s">
        <v>1104</v>
      </c>
      <c r="Q948" t="s">
        <v>41</v>
      </c>
      <c r="R948" t="s">
        <v>67</v>
      </c>
      <c r="S948" t="s">
        <v>57</v>
      </c>
      <c r="T948" s="1">
        <v>39821</v>
      </c>
    </row>
    <row r="949" spans="1:20" x14ac:dyDescent="0.25">
      <c r="A949">
        <v>6854</v>
      </c>
      <c r="B949">
        <v>39819</v>
      </c>
      <c r="C949" t="s">
        <v>79</v>
      </c>
      <c r="D949" t="s">
        <v>42</v>
      </c>
      <c r="E949" t="s">
        <v>43</v>
      </c>
      <c r="F949" t="s">
        <v>199</v>
      </c>
      <c r="G949">
        <v>19</v>
      </c>
      <c r="H949">
        <v>259.95</v>
      </c>
      <c r="I949">
        <v>0.53</v>
      </c>
      <c r="J949">
        <v>0.05</v>
      </c>
      <c r="K949">
        <v>128.84</v>
      </c>
      <c r="L949">
        <v>14.13</v>
      </c>
      <c r="M949">
        <v>6.64</v>
      </c>
      <c r="N949">
        <v>4.95</v>
      </c>
      <c r="O949" t="s">
        <v>71</v>
      </c>
      <c r="P949" t="s">
        <v>1104</v>
      </c>
      <c r="Q949" t="s">
        <v>41</v>
      </c>
      <c r="R949" t="s">
        <v>67</v>
      </c>
      <c r="S949" t="s">
        <v>35</v>
      </c>
      <c r="T949" s="1">
        <v>39821</v>
      </c>
    </row>
    <row r="950" spans="1:20" x14ac:dyDescent="0.25">
      <c r="A950">
        <v>6880</v>
      </c>
      <c r="B950">
        <v>39958</v>
      </c>
      <c r="C950" t="s">
        <v>79</v>
      </c>
      <c r="D950" t="s">
        <v>21</v>
      </c>
      <c r="E950" t="s">
        <v>84</v>
      </c>
      <c r="F950" t="s">
        <v>618</v>
      </c>
      <c r="G950">
        <v>5</v>
      </c>
      <c r="H950">
        <v>407.88</v>
      </c>
      <c r="I950">
        <v>0.44</v>
      </c>
      <c r="J950">
        <v>0.06</v>
      </c>
      <c r="K950">
        <v>162.52000000000001</v>
      </c>
      <c r="L950">
        <v>85.54</v>
      </c>
      <c r="M950">
        <v>47.9</v>
      </c>
      <c r="N950">
        <v>5.86</v>
      </c>
      <c r="O950" t="s">
        <v>24</v>
      </c>
      <c r="P950" t="s">
        <v>1105</v>
      </c>
      <c r="Q950" t="s">
        <v>83</v>
      </c>
      <c r="R950" t="s">
        <v>67</v>
      </c>
      <c r="S950" t="s">
        <v>57</v>
      </c>
      <c r="T950" s="1">
        <v>39960</v>
      </c>
    </row>
    <row r="951" spans="1:20" x14ac:dyDescent="0.25">
      <c r="A951">
        <v>6884</v>
      </c>
      <c r="B951">
        <v>39828</v>
      </c>
      <c r="C951" t="s">
        <v>20</v>
      </c>
      <c r="D951" t="s">
        <v>21</v>
      </c>
      <c r="E951" t="s">
        <v>84</v>
      </c>
      <c r="F951" t="s">
        <v>454</v>
      </c>
      <c r="G951">
        <v>41</v>
      </c>
      <c r="H951">
        <v>444.18</v>
      </c>
      <c r="I951">
        <v>0.54</v>
      </c>
      <c r="J951">
        <v>0.01</v>
      </c>
      <c r="K951">
        <v>235.25</v>
      </c>
      <c r="L951">
        <v>10.83</v>
      </c>
      <c r="M951">
        <v>4.9800000000000004</v>
      </c>
      <c r="N951">
        <v>4.75</v>
      </c>
      <c r="O951" t="s">
        <v>24</v>
      </c>
      <c r="P951" t="s">
        <v>1031</v>
      </c>
      <c r="Q951" t="s">
        <v>26</v>
      </c>
      <c r="R951" t="s">
        <v>61</v>
      </c>
      <c r="S951" t="s">
        <v>57</v>
      </c>
      <c r="T951" s="1">
        <v>39833</v>
      </c>
    </row>
    <row r="952" spans="1:20" x14ac:dyDescent="0.25">
      <c r="A952">
        <v>6884</v>
      </c>
      <c r="B952">
        <v>39828</v>
      </c>
      <c r="C952" t="s">
        <v>20</v>
      </c>
      <c r="D952" t="s">
        <v>21</v>
      </c>
      <c r="E952" t="s">
        <v>84</v>
      </c>
      <c r="F952" t="s">
        <v>1106</v>
      </c>
      <c r="G952">
        <v>47</v>
      </c>
      <c r="H952">
        <v>541.61</v>
      </c>
      <c r="I952">
        <v>0.47</v>
      </c>
      <c r="J952">
        <v>0.04</v>
      </c>
      <c r="K952">
        <v>242.14</v>
      </c>
      <c r="L952">
        <v>11.98</v>
      </c>
      <c r="M952">
        <v>6.35</v>
      </c>
      <c r="N952">
        <v>1.02</v>
      </c>
      <c r="O952" t="s">
        <v>24</v>
      </c>
      <c r="P952" t="s">
        <v>1031</v>
      </c>
      <c r="Q952" t="s">
        <v>26</v>
      </c>
      <c r="R952" t="s">
        <v>61</v>
      </c>
      <c r="S952" t="s">
        <v>55</v>
      </c>
      <c r="T952" s="1">
        <v>39833</v>
      </c>
    </row>
    <row r="953" spans="1:20" x14ac:dyDescent="0.25">
      <c r="A953">
        <v>6885</v>
      </c>
      <c r="B953">
        <v>41079</v>
      </c>
      <c r="C953" t="s">
        <v>20</v>
      </c>
      <c r="D953" t="s">
        <v>42</v>
      </c>
      <c r="E953" t="s">
        <v>192</v>
      </c>
      <c r="F953" t="s">
        <v>447</v>
      </c>
      <c r="G953">
        <v>4</v>
      </c>
      <c r="H953">
        <v>923.6</v>
      </c>
      <c r="I953">
        <v>0.5</v>
      </c>
      <c r="J953">
        <v>0.02</v>
      </c>
      <c r="K953">
        <v>437.68</v>
      </c>
      <c r="L953">
        <v>227.96</v>
      </c>
      <c r="M953">
        <v>113.98</v>
      </c>
      <c r="N953">
        <v>30</v>
      </c>
      <c r="O953" t="s">
        <v>48</v>
      </c>
      <c r="P953" t="s">
        <v>1107</v>
      </c>
      <c r="Q953" t="s">
        <v>95</v>
      </c>
      <c r="R953" t="s">
        <v>34</v>
      </c>
      <c r="S953" t="s">
        <v>132</v>
      </c>
      <c r="T953" s="1">
        <v>41081</v>
      </c>
    </row>
    <row r="954" spans="1:20" x14ac:dyDescent="0.25">
      <c r="A954">
        <v>6885</v>
      </c>
      <c r="B954">
        <v>41079</v>
      </c>
      <c r="C954" t="s">
        <v>20</v>
      </c>
      <c r="D954" t="s">
        <v>37</v>
      </c>
      <c r="E954" t="s">
        <v>87</v>
      </c>
      <c r="F954" t="s">
        <v>1108</v>
      </c>
      <c r="G954">
        <v>40</v>
      </c>
      <c r="H954">
        <v>1752.77</v>
      </c>
      <c r="I954">
        <v>0.5</v>
      </c>
      <c r="J954">
        <v>0.09</v>
      </c>
      <c r="K954">
        <v>786.87</v>
      </c>
      <c r="L954">
        <v>47.98</v>
      </c>
      <c r="M954">
        <v>23.99</v>
      </c>
      <c r="N954">
        <v>6.3</v>
      </c>
      <c r="O954" t="s">
        <v>24</v>
      </c>
      <c r="P954" t="s">
        <v>1107</v>
      </c>
      <c r="Q954" t="s">
        <v>95</v>
      </c>
      <c r="R954" t="s">
        <v>34</v>
      </c>
      <c r="S954" t="s">
        <v>45</v>
      </c>
      <c r="T954" s="1">
        <v>41079</v>
      </c>
    </row>
    <row r="955" spans="1:20" x14ac:dyDescent="0.25">
      <c r="A955">
        <v>6886</v>
      </c>
      <c r="B955">
        <v>40927</v>
      </c>
      <c r="C955" t="s">
        <v>36</v>
      </c>
      <c r="D955" t="s">
        <v>21</v>
      </c>
      <c r="E955" t="s">
        <v>22</v>
      </c>
      <c r="F955" t="s">
        <v>176</v>
      </c>
      <c r="G955">
        <v>46</v>
      </c>
      <c r="H955">
        <v>14544.7</v>
      </c>
      <c r="I955">
        <v>0.48</v>
      </c>
      <c r="J955">
        <v>0.08</v>
      </c>
      <c r="K955">
        <v>6315.09</v>
      </c>
      <c r="L955">
        <v>343.21</v>
      </c>
      <c r="M955">
        <v>178.47</v>
      </c>
      <c r="N955">
        <v>19.989999999999998</v>
      </c>
      <c r="O955" t="s">
        <v>24</v>
      </c>
      <c r="P955" t="s">
        <v>303</v>
      </c>
      <c r="Q955" t="s">
        <v>83</v>
      </c>
      <c r="R955" t="s">
        <v>67</v>
      </c>
      <c r="S955" t="s">
        <v>57</v>
      </c>
      <c r="T955" s="1">
        <v>40928</v>
      </c>
    </row>
    <row r="956" spans="1:20" x14ac:dyDescent="0.25">
      <c r="A956">
        <v>6912</v>
      </c>
      <c r="B956">
        <v>40887</v>
      </c>
      <c r="C956" t="s">
        <v>29</v>
      </c>
      <c r="D956" t="s">
        <v>21</v>
      </c>
      <c r="E956" t="s">
        <v>126</v>
      </c>
      <c r="F956" t="s">
        <v>197</v>
      </c>
      <c r="G956">
        <v>14</v>
      </c>
      <c r="H956">
        <v>432.83</v>
      </c>
      <c r="I956">
        <v>0.35</v>
      </c>
      <c r="J956">
        <v>0.09</v>
      </c>
      <c r="K956">
        <v>121.97</v>
      </c>
      <c r="L956">
        <v>33.51</v>
      </c>
      <c r="M956">
        <v>21.78</v>
      </c>
      <c r="N956">
        <v>5.94</v>
      </c>
      <c r="O956" t="s">
        <v>24</v>
      </c>
      <c r="P956" t="s">
        <v>1075</v>
      </c>
      <c r="Q956" t="s">
        <v>75</v>
      </c>
      <c r="R956" t="s">
        <v>27</v>
      </c>
      <c r="S956" t="s">
        <v>45</v>
      </c>
      <c r="T956" s="1">
        <v>40889</v>
      </c>
    </row>
    <row r="957" spans="1:20" x14ac:dyDescent="0.25">
      <c r="A957">
        <v>6916</v>
      </c>
      <c r="B957">
        <v>40333</v>
      </c>
      <c r="C957" t="s">
        <v>20</v>
      </c>
      <c r="D957" t="s">
        <v>21</v>
      </c>
      <c r="E957" t="s">
        <v>22</v>
      </c>
      <c r="F957" t="s">
        <v>852</v>
      </c>
      <c r="G957">
        <v>40</v>
      </c>
      <c r="H957">
        <v>634.21</v>
      </c>
      <c r="I957">
        <v>0.36</v>
      </c>
      <c r="J957">
        <v>0.08</v>
      </c>
      <c r="K957">
        <v>190.75</v>
      </c>
      <c r="L957">
        <v>17.03</v>
      </c>
      <c r="M957">
        <v>10.9</v>
      </c>
      <c r="N957">
        <v>7.46</v>
      </c>
      <c r="O957" t="s">
        <v>71</v>
      </c>
      <c r="P957" t="s">
        <v>1109</v>
      </c>
      <c r="Q957" t="s">
        <v>26</v>
      </c>
      <c r="R957" t="s">
        <v>67</v>
      </c>
      <c r="S957" t="s">
        <v>57</v>
      </c>
      <c r="T957" s="1">
        <v>40337</v>
      </c>
    </row>
    <row r="958" spans="1:20" x14ac:dyDescent="0.25">
      <c r="A958">
        <v>6918</v>
      </c>
      <c r="B958">
        <v>40725</v>
      </c>
      <c r="C958" t="s">
        <v>58</v>
      </c>
      <c r="D958" t="s">
        <v>37</v>
      </c>
      <c r="E958" t="s">
        <v>38</v>
      </c>
      <c r="F958" t="s">
        <v>163</v>
      </c>
      <c r="G958">
        <v>38</v>
      </c>
      <c r="H958">
        <v>2914.22</v>
      </c>
      <c r="I958">
        <v>0.49</v>
      </c>
      <c r="J958">
        <v>0.01</v>
      </c>
      <c r="K958">
        <v>1411.99</v>
      </c>
      <c r="L958">
        <v>77.41</v>
      </c>
      <c r="M958">
        <v>39.479999999999997</v>
      </c>
      <c r="N958">
        <v>1.99</v>
      </c>
      <c r="O958" t="s">
        <v>24</v>
      </c>
      <c r="P958" t="s">
        <v>1110</v>
      </c>
      <c r="Q958" t="s">
        <v>64</v>
      </c>
      <c r="R958" t="s">
        <v>67</v>
      </c>
      <c r="S958" t="s">
        <v>35</v>
      </c>
      <c r="T958" s="1">
        <v>40727</v>
      </c>
    </row>
    <row r="959" spans="1:20" x14ac:dyDescent="0.25">
      <c r="A959">
        <v>6947</v>
      </c>
      <c r="B959">
        <v>40743</v>
      </c>
      <c r="C959" t="s">
        <v>58</v>
      </c>
      <c r="D959" t="s">
        <v>42</v>
      </c>
      <c r="E959" t="s">
        <v>43</v>
      </c>
      <c r="F959" t="s">
        <v>1111</v>
      </c>
      <c r="G959">
        <v>9</v>
      </c>
      <c r="H959">
        <v>1051.45</v>
      </c>
      <c r="I959">
        <v>0.55000000000000004</v>
      </c>
      <c r="J959">
        <v>0</v>
      </c>
      <c r="K959">
        <v>568.15</v>
      </c>
      <c r="L959">
        <v>114.78</v>
      </c>
      <c r="M959">
        <v>51.65</v>
      </c>
      <c r="N959">
        <v>18.45</v>
      </c>
      <c r="O959" t="s">
        <v>24</v>
      </c>
      <c r="P959" t="s">
        <v>1112</v>
      </c>
      <c r="Q959" t="s">
        <v>41</v>
      </c>
      <c r="R959" t="s">
        <v>27</v>
      </c>
      <c r="S959" t="s">
        <v>45</v>
      </c>
      <c r="T959" s="1">
        <v>40745</v>
      </c>
    </row>
    <row r="960" spans="1:20" x14ac:dyDescent="0.25">
      <c r="A960">
        <v>6948</v>
      </c>
      <c r="B960">
        <v>40521</v>
      </c>
      <c r="C960" t="s">
        <v>29</v>
      </c>
      <c r="D960" t="s">
        <v>37</v>
      </c>
      <c r="E960" t="s">
        <v>38</v>
      </c>
      <c r="F960" t="s">
        <v>758</v>
      </c>
      <c r="G960">
        <v>15</v>
      </c>
      <c r="H960">
        <v>2134.62</v>
      </c>
      <c r="I960">
        <v>0.5</v>
      </c>
      <c r="J960">
        <v>0.04</v>
      </c>
      <c r="K960">
        <v>1020.92</v>
      </c>
      <c r="L960">
        <v>147.96</v>
      </c>
      <c r="M960">
        <v>73.98</v>
      </c>
      <c r="N960">
        <v>4</v>
      </c>
      <c r="O960" t="s">
        <v>24</v>
      </c>
      <c r="P960" t="s">
        <v>1113</v>
      </c>
      <c r="Q960" t="s">
        <v>64</v>
      </c>
      <c r="R960" t="s">
        <v>34</v>
      </c>
      <c r="S960" t="s">
        <v>57</v>
      </c>
      <c r="T960" s="1">
        <v>40522</v>
      </c>
    </row>
    <row r="961" spans="1:20" x14ac:dyDescent="0.25">
      <c r="A961">
        <v>6950</v>
      </c>
      <c r="B961">
        <v>40994</v>
      </c>
      <c r="C961" t="s">
        <v>20</v>
      </c>
      <c r="D961" t="s">
        <v>37</v>
      </c>
      <c r="E961" t="s">
        <v>50</v>
      </c>
      <c r="F961" t="s">
        <v>1114</v>
      </c>
      <c r="G961">
        <v>4</v>
      </c>
      <c r="H961">
        <v>371.23</v>
      </c>
      <c r="I961">
        <v>0.44</v>
      </c>
      <c r="J961">
        <v>0.08</v>
      </c>
      <c r="K961">
        <v>143.97</v>
      </c>
      <c r="L961">
        <v>99.98</v>
      </c>
      <c r="M961">
        <v>55.99</v>
      </c>
      <c r="N961">
        <v>3.3</v>
      </c>
      <c r="O961" t="s">
        <v>24</v>
      </c>
      <c r="P961" t="s">
        <v>1115</v>
      </c>
      <c r="Q961" t="s">
        <v>75</v>
      </c>
      <c r="R961" t="s">
        <v>61</v>
      </c>
      <c r="S961" t="s">
        <v>35</v>
      </c>
      <c r="T961" s="1">
        <v>40996</v>
      </c>
    </row>
    <row r="962" spans="1:20" x14ac:dyDescent="0.25">
      <c r="A962">
        <v>6978</v>
      </c>
      <c r="B962">
        <v>40521</v>
      </c>
      <c r="C962" t="s">
        <v>36</v>
      </c>
      <c r="D962" t="s">
        <v>37</v>
      </c>
      <c r="E962" t="s">
        <v>38</v>
      </c>
      <c r="F962" t="s">
        <v>793</v>
      </c>
      <c r="G962">
        <v>47</v>
      </c>
      <c r="H962">
        <v>672.5</v>
      </c>
      <c r="I962">
        <v>0.47</v>
      </c>
      <c r="J962">
        <v>7.0000000000000007E-2</v>
      </c>
      <c r="K962">
        <v>288.02999999999997</v>
      </c>
      <c r="L962">
        <v>15.32</v>
      </c>
      <c r="M962">
        <v>8.1199999999999992</v>
      </c>
      <c r="N962">
        <v>2.83</v>
      </c>
      <c r="O962" t="s">
        <v>24</v>
      </c>
      <c r="P962" t="s">
        <v>187</v>
      </c>
      <c r="Q962" t="s">
        <v>33</v>
      </c>
      <c r="R962" t="s">
        <v>61</v>
      </c>
      <c r="S962" t="s">
        <v>35</v>
      </c>
      <c r="T962" s="1">
        <v>40522</v>
      </c>
    </row>
    <row r="963" spans="1:20" x14ac:dyDescent="0.25">
      <c r="A963">
        <v>6979</v>
      </c>
      <c r="B963">
        <v>39871</v>
      </c>
      <c r="C963" t="s">
        <v>58</v>
      </c>
      <c r="D963" t="s">
        <v>37</v>
      </c>
      <c r="E963" t="s">
        <v>87</v>
      </c>
      <c r="F963" t="s">
        <v>1116</v>
      </c>
      <c r="G963">
        <v>28</v>
      </c>
      <c r="H963">
        <v>657.29</v>
      </c>
      <c r="I963">
        <v>0.5</v>
      </c>
      <c r="J963">
        <v>0.03</v>
      </c>
      <c r="K963">
        <v>315.58</v>
      </c>
      <c r="L963">
        <v>23.98</v>
      </c>
      <c r="M963">
        <v>11.99</v>
      </c>
      <c r="N963">
        <v>5.99</v>
      </c>
      <c r="O963" t="s">
        <v>24</v>
      </c>
      <c r="P963" t="s">
        <v>78</v>
      </c>
      <c r="Q963" t="s">
        <v>41</v>
      </c>
      <c r="R963" t="s">
        <v>61</v>
      </c>
      <c r="S963" t="s">
        <v>45</v>
      </c>
      <c r="T963" s="1">
        <v>39872</v>
      </c>
    </row>
    <row r="964" spans="1:20" x14ac:dyDescent="0.25">
      <c r="A964">
        <v>6980</v>
      </c>
      <c r="B964">
        <v>40227</v>
      </c>
      <c r="C964" t="s">
        <v>29</v>
      </c>
      <c r="D964" t="s">
        <v>21</v>
      </c>
      <c r="E964" t="s">
        <v>120</v>
      </c>
      <c r="F964" t="s">
        <v>211</v>
      </c>
      <c r="G964">
        <v>18</v>
      </c>
      <c r="H964">
        <v>234.68</v>
      </c>
      <c r="I964">
        <v>0.45</v>
      </c>
      <c r="J964">
        <v>0.05</v>
      </c>
      <c r="K964">
        <v>95.56</v>
      </c>
      <c r="L964">
        <v>13.27</v>
      </c>
      <c r="M964">
        <v>7.3</v>
      </c>
      <c r="N964">
        <v>7.72</v>
      </c>
      <c r="O964" t="s">
        <v>24</v>
      </c>
      <c r="P964" t="s">
        <v>1117</v>
      </c>
      <c r="Q964" t="s">
        <v>26</v>
      </c>
      <c r="R964" t="s">
        <v>67</v>
      </c>
      <c r="S964" t="s">
        <v>57</v>
      </c>
      <c r="T964" s="1">
        <v>40228</v>
      </c>
    </row>
    <row r="965" spans="1:20" x14ac:dyDescent="0.25">
      <c r="A965">
        <v>6982</v>
      </c>
      <c r="B965">
        <v>40863</v>
      </c>
      <c r="C965" t="s">
        <v>29</v>
      </c>
      <c r="D965" t="s">
        <v>37</v>
      </c>
      <c r="E965" t="s">
        <v>38</v>
      </c>
      <c r="F965" t="s">
        <v>163</v>
      </c>
      <c r="G965">
        <v>32</v>
      </c>
      <c r="H965">
        <v>2257.9899999999998</v>
      </c>
      <c r="I965">
        <v>0.44</v>
      </c>
      <c r="J965">
        <v>0</v>
      </c>
      <c r="K965">
        <v>992.64</v>
      </c>
      <c r="L965">
        <v>70.5</v>
      </c>
      <c r="M965">
        <v>39.479999999999997</v>
      </c>
      <c r="N965">
        <v>1.99</v>
      </c>
      <c r="O965" t="s">
        <v>71</v>
      </c>
      <c r="P965" t="s">
        <v>808</v>
      </c>
      <c r="Q965" t="s">
        <v>26</v>
      </c>
      <c r="R965" t="s">
        <v>34</v>
      </c>
      <c r="S965" t="s">
        <v>35</v>
      </c>
      <c r="T965" s="1">
        <v>40865</v>
      </c>
    </row>
    <row r="966" spans="1:20" x14ac:dyDescent="0.25">
      <c r="A966">
        <v>6982</v>
      </c>
      <c r="B966">
        <v>40863</v>
      </c>
      <c r="C966" t="s">
        <v>29</v>
      </c>
      <c r="D966" t="s">
        <v>42</v>
      </c>
      <c r="E966" t="s">
        <v>92</v>
      </c>
      <c r="F966" t="s">
        <v>547</v>
      </c>
      <c r="G966">
        <v>5</v>
      </c>
      <c r="H966">
        <v>877.84</v>
      </c>
      <c r="I966">
        <v>0.44</v>
      </c>
      <c r="J966">
        <v>0.09</v>
      </c>
      <c r="K966">
        <v>315.56</v>
      </c>
      <c r="L966">
        <v>180.32</v>
      </c>
      <c r="M966">
        <v>100.98</v>
      </c>
      <c r="N966">
        <v>57.38</v>
      </c>
      <c r="O966" t="s">
        <v>48</v>
      </c>
      <c r="P966" t="s">
        <v>808</v>
      </c>
      <c r="Q966" t="s">
        <v>26</v>
      </c>
      <c r="R966" t="s">
        <v>34</v>
      </c>
      <c r="S966" t="s">
        <v>49</v>
      </c>
      <c r="T966" s="1">
        <v>40865</v>
      </c>
    </row>
    <row r="967" spans="1:20" x14ac:dyDescent="0.25">
      <c r="A967">
        <v>6982</v>
      </c>
      <c r="B967">
        <v>40863</v>
      </c>
      <c r="C967" t="s">
        <v>29</v>
      </c>
      <c r="D967" t="s">
        <v>42</v>
      </c>
      <c r="E967" t="s">
        <v>43</v>
      </c>
      <c r="F967" t="s">
        <v>802</v>
      </c>
      <c r="G967">
        <v>41</v>
      </c>
      <c r="H967">
        <v>1583.32</v>
      </c>
      <c r="I967">
        <v>0.5</v>
      </c>
      <c r="J967">
        <v>0.04</v>
      </c>
      <c r="K967">
        <v>753.65</v>
      </c>
      <c r="L967">
        <v>39.96</v>
      </c>
      <c r="M967">
        <v>19.98</v>
      </c>
      <c r="N967">
        <v>10.49</v>
      </c>
      <c r="O967" t="s">
        <v>24</v>
      </c>
      <c r="P967" t="s">
        <v>808</v>
      </c>
      <c r="Q967" t="s">
        <v>26</v>
      </c>
      <c r="R967" t="s">
        <v>34</v>
      </c>
      <c r="S967" t="s">
        <v>57</v>
      </c>
      <c r="T967" s="1">
        <v>40865</v>
      </c>
    </row>
    <row r="968" spans="1:20" x14ac:dyDescent="0.25">
      <c r="A968">
        <v>7015</v>
      </c>
      <c r="B968">
        <v>40463</v>
      </c>
      <c r="C968" t="s">
        <v>29</v>
      </c>
      <c r="D968" t="s">
        <v>37</v>
      </c>
      <c r="E968" t="s">
        <v>38</v>
      </c>
      <c r="F968" t="s">
        <v>432</v>
      </c>
      <c r="G968">
        <v>47</v>
      </c>
      <c r="H968">
        <v>3144.51</v>
      </c>
      <c r="I968">
        <v>0.43</v>
      </c>
      <c r="J968">
        <v>7.0000000000000007E-2</v>
      </c>
      <c r="K968">
        <v>1216.46</v>
      </c>
      <c r="L968">
        <v>71.89</v>
      </c>
      <c r="M968">
        <v>40.98</v>
      </c>
      <c r="N968">
        <v>1.99</v>
      </c>
      <c r="O968" t="s">
        <v>24</v>
      </c>
      <c r="P968" t="s">
        <v>119</v>
      </c>
      <c r="Q968" t="s">
        <v>95</v>
      </c>
      <c r="R968" t="s">
        <v>61</v>
      </c>
      <c r="S968" t="s">
        <v>35</v>
      </c>
      <c r="T968" s="1">
        <v>40465</v>
      </c>
    </row>
    <row r="969" spans="1:20" x14ac:dyDescent="0.25">
      <c r="A969">
        <v>7015</v>
      </c>
      <c r="B969">
        <v>40463</v>
      </c>
      <c r="C969" t="s">
        <v>29</v>
      </c>
      <c r="D969" t="s">
        <v>37</v>
      </c>
      <c r="E969" t="s">
        <v>50</v>
      </c>
      <c r="F969" t="s">
        <v>1118</v>
      </c>
      <c r="G969">
        <v>42</v>
      </c>
      <c r="H969">
        <v>17930.75</v>
      </c>
      <c r="I969">
        <v>0.55000000000000004</v>
      </c>
      <c r="J969">
        <v>0.02</v>
      </c>
      <c r="K969">
        <v>9694.9699999999993</v>
      </c>
      <c r="L969">
        <v>435.53</v>
      </c>
      <c r="M969">
        <v>195.99</v>
      </c>
      <c r="N969">
        <v>4.2</v>
      </c>
      <c r="O969" t="s">
        <v>71</v>
      </c>
      <c r="P969" t="s">
        <v>119</v>
      </c>
      <c r="Q969" t="s">
        <v>95</v>
      </c>
      <c r="R969" t="s">
        <v>61</v>
      </c>
      <c r="S969" t="s">
        <v>57</v>
      </c>
      <c r="T969" s="1">
        <v>40464</v>
      </c>
    </row>
    <row r="970" spans="1:20" x14ac:dyDescent="0.25">
      <c r="A970">
        <v>7042</v>
      </c>
      <c r="B970">
        <v>40916</v>
      </c>
      <c r="C970" t="s">
        <v>79</v>
      </c>
      <c r="D970" t="s">
        <v>42</v>
      </c>
      <c r="E970" t="s">
        <v>46</v>
      </c>
      <c r="F970" t="s">
        <v>1062</v>
      </c>
      <c r="G970">
        <v>4</v>
      </c>
      <c r="H970">
        <v>2776.41</v>
      </c>
      <c r="I970">
        <v>0.48</v>
      </c>
      <c r="J970">
        <v>7.0000000000000007E-2</v>
      </c>
      <c r="K970">
        <v>1186.26</v>
      </c>
      <c r="L970">
        <v>723.33</v>
      </c>
      <c r="M970">
        <v>376.13</v>
      </c>
      <c r="N970">
        <v>85.63</v>
      </c>
      <c r="O970" t="s">
        <v>48</v>
      </c>
      <c r="P970" t="s">
        <v>1119</v>
      </c>
      <c r="Q970" t="s">
        <v>83</v>
      </c>
      <c r="R970" t="s">
        <v>61</v>
      </c>
      <c r="S970" t="s">
        <v>49</v>
      </c>
      <c r="T970" s="1">
        <v>40918</v>
      </c>
    </row>
    <row r="971" spans="1:20" x14ac:dyDescent="0.25">
      <c r="A971">
        <v>7043</v>
      </c>
      <c r="B971">
        <v>39838</v>
      </c>
      <c r="C971" t="s">
        <v>58</v>
      </c>
      <c r="D971" t="s">
        <v>42</v>
      </c>
      <c r="E971" t="s">
        <v>43</v>
      </c>
      <c r="F971" t="s">
        <v>848</v>
      </c>
      <c r="G971">
        <v>4</v>
      </c>
      <c r="H971">
        <v>14.15</v>
      </c>
      <c r="I971">
        <v>0.35</v>
      </c>
      <c r="J971">
        <v>0.06</v>
      </c>
      <c r="K971">
        <v>3.11</v>
      </c>
      <c r="L971">
        <v>2.68</v>
      </c>
      <c r="M971">
        <v>1.74</v>
      </c>
      <c r="N971">
        <v>4.08</v>
      </c>
      <c r="O971" t="s">
        <v>24</v>
      </c>
      <c r="P971" t="s">
        <v>919</v>
      </c>
      <c r="Q971" t="s">
        <v>83</v>
      </c>
      <c r="R971" t="s">
        <v>34</v>
      </c>
      <c r="S971" t="s">
        <v>35</v>
      </c>
      <c r="T971" s="1">
        <v>39839</v>
      </c>
    </row>
    <row r="972" spans="1:20" x14ac:dyDescent="0.25">
      <c r="A972">
        <v>7072</v>
      </c>
      <c r="B972">
        <v>40943</v>
      </c>
      <c r="C972" t="s">
        <v>58</v>
      </c>
      <c r="D972" t="s">
        <v>21</v>
      </c>
      <c r="E972" t="s">
        <v>120</v>
      </c>
      <c r="F972" t="s">
        <v>1120</v>
      </c>
      <c r="G972">
        <v>29</v>
      </c>
      <c r="H972">
        <v>473.61</v>
      </c>
      <c r="I972">
        <v>0.49</v>
      </c>
      <c r="J972">
        <v>7.0000000000000007E-2</v>
      </c>
      <c r="K972">
        <v>211.36</v>
      </c>
      <c r="L972">
        <v>17.350000000000001</v>
      </c>
      <c r="M972">
        <v>8.85</v>
      </c>
      <c r="N972">
        <v>5.6</v>
      </c>
      <c r="O972" t="s">
        <v>24</v>
      </c>
      <c r="P972" t="s">
        <v>1039</v>
      </c>
      <c r="Q972" t="s">
        <v>64</v>
      </c>
      <c r="R972" t="s">
        <v>34</v>
      </c>
      <c r="S972" t="s">
        <v>57</v>
      </c>
      <c r="T972" s="1">
        <v>40943</v>
      </c>
    </row>
    <row r="973" spans="1:20" x14ac:dyDescent="0.25">
      <c r="A973">
        <v>7075</v>
      </c>
      <c r="B973">
        <v>40826</v>
      </c>
      <c r="C973" t="s">
        <v>20</v>
      </c>
      <c r="D973" t="s">
        <v>21</v>
      </c>
      <c r="E973" t="s">
        <v>22</v>
      </c>
      <c r="F973" t="s">
        <v>114</v>
      </c>
      <c r="G973">
        <v>15</v>
      </c>
      <c r="H973">
        <v>430.45</v>
      </c>
      <c r="I973">
        <v>0.46</v>
      </c>
      <c r="J973">
        <v>0.02</v>
      </c>
      <c r="K973">
        <v>188.47</v>
      </c>
      <c r="L973">
        <v>28.56</v>
      </c>
      <c r="M973">
        <v>15.42</v>
      </c>
      <c r="N973">
        <v>10.68</v>
      </c>
      <c r="O973" t="s">
        <v>24</v>
      </c>
      <c r="P973" t="s">
        <v>1003</v>
      </c>
      <c r="Q973" t="s">
        <v>75</v>
      </c>
      <c r="R973" t="s">
        <v>34</v>
      </c>
      <c r="S973" t="s">
        <v>57</v>
      </c>
      <c r="T973" s="1">
        <v>40828</v>
      </c>
    </row>
    <row r="974" spans="1:20" x14ac:dyDescent="0.25">
      <c r="A974">
        <v>7075</v>
      </c>
      <c r="B974">
        <v>40826</v>
      </c>
      <c r="C974" t="s">
        <v>20</v>
      </c>
      <c r="D974" t="s">
        <v>21</v>
      </c>
      <c r="E974" t="s">
        <v>72</v>
      </c>
      <c r="F974" t="s">
        <v>73</v>
      </c>
      <c r="G974">
        <v>43</v>
      </c>
      <c r="H974">
        <v>160.94</v>
      </c>
      <c r="I974">
        <v>0.5</v>
      </c>
      <c r="J974">
        <v>0.01</v>
      </c>
      <c r="K974">
        <v>78.38</v>
      </c>
      <c r="L974">
        <v>3.72</v>
      </c>
      <c r="M974">
        <v>1.86</v>
      </c>
      <c r="N974">
        <v>2.58</v>
      </c>
      <c r="O974" t="s">
        <v>24</v>
      </c>
      <c r="P974" t="s">
        <v>1003</v>
      </c>
      <c r="Q974" t="s">
        <v>75</v>
      </c>
      <c r="R974" t="s">
        <v>34</v>
      </c>
      <c r="S974" t="s">
        <v>55</v>
      </c>
      <c r="T974" s="1">
        <v>40830</v>
      </c>
    </row>
    <row r="975" spans="1:20" x14ac:dyDescent="0.25">
      <c r="A975">
        <v>7077</v>
      </c>
      <c r="B975">
        <v>40898</v>
      </c>
      <c r="C975" t="s">
        <v>36</v>
      </c>
      <c r="D975" t="s">
        <v>21</v>
      </c>
      <c r="E975" t="s">
        <v>126</v>
      </c>
      <c r="F975" t="s">
        <v>197</v>
      </c>
      <c r="G975">
        <v>14</v>
      </c>
      <c r="H975">
        <v>528.66</v>
      </c>
      <c r="I975">
        <v>0.44</v>
      </c>
      <c r="J975">
        <v>0.04</v>
      </c>
      <c r="K975">
        <v>217.8</v>
      </c>
      <c r="L975">
        <v>38.89</v>
      </c>
      <c r="M975">
        <v>21.78</v>
      </c>
      <c r="N975">
        <v>5.94</v>
      </c>
      <c r="O975" t="s">
        <v>24</v>
      </c>
      <c r="P975" t="s">
        <v>1121</v>
      </c>
      <c r="Q975" t="s">
        <v>33</v>
      </c>
      <c r="R975" t="s">
        <v>67</v>
      </c>
      <c r="S975" t="s">
        <v>45</v>
      </c>
      <c r="T975" s="1">
        <v>40900</v>
      </c>
    </row>
    <row r="976" spans="1:20" x14ac:dyDescent="0.25">
      <c r="A976">
        <v>7078</v>
      </c>
      <c r="B976">
        <v>40279</v>
      </c>
      <c r="C976" t="s">
        <v>36</v>
      </c>
      <c r="D976" t="s">
        <v>21</v>
      </c>
      <c r="E976" t="s">
        <v>126</v>
      </c>
      <c r="F976" t="s">
        <v>952</v>
      </c>
      <c r="G976">
        <v>9</v>
      </c>
      <c r="H976">
        <v>230.45</v>
      </c>
      <c r="I976">
        <v>0.55000000000000004</v>
      </c>
      <c r="J976">
        <v>0.01</v>
      </c>
      <c r="K976">
        <v>122.36</v>
      </c>
      <c r="L976">
        <v>25.18</v>
      </c>
      <c r="M976">
        <v>11.33</v>
      </c>
      <c r="N976">
        <v>6.12</v>
      </c>
      <c r="O976" t="s">
        <v>24</v>
      </c>
      <c r="P976" t="s">
        <v>162</v>
      </c>
      <c r="Q976" t="s">
        <v>33</v>
      </c>
      <c r="R976" t="s">
        <v>34</v>
      </c>
      <c r="S976" t="s">
        <v>45</v>
      </c>
      <c r="T976" s="1">
        <v>40281</v>
      </c>
    </row>
    <row r="977" spans="1:20" x14ac:dyDescent="0.25">
      <c r="A977">
        <v>7078</v>
      </c>
      <c r="B977">
        <v>40279</v>
      </c>
      <c r="C977" t="s">
        <v>36</v>
      </c>
      <c r="D977" t="s">
        <v>21</v>
      </c>
      <c r="E977" t="s">
        <v>120</v>
      </c>
      <c r="F977" t="s">
        <v>573</v>
      </c>
      <c r="G977">
        <v>11</v>
      </c>
      <c r="H977">
        <v>63.62</v>
      </c>
      <c r="I977">
        <v>0.42</v>
      </c>
      <c r="J977">
        <v>0.1</v>
      </c>
      <c r="K977">
        <v>20.39</v>
      </c>
      <c r="L977">
        <v>5.79</v>
      </c>
      <c r="M977">
        <v>3.36</v>
      </c>
      <c r="N977">
        <v>6.27</v>
      </c>
      <c r="O977" t="s">
        <v>71</v>
      </c>
      <c r="P977" t="s">
        <v>162</v>
      </c>
      <c r="Q977" t="s">
        <v>33</v>
      </c>
      <c r="R977" t="s">
        <v>34</v>
      </c>
      <c r="S977" t="s">
        <v>57</v>
      </c>
      <c r="T977" s="1">
        <v>40280</v>
      </c>
    </row>
    <row r="978" spans="1:20" x14ac:dyDescent="0.25">
      <c r="A978">
        <v>7078</v>
      </c>
      <c r="B978">
        <v>40279</v>
      </c>
      <c r="C978" t="s">
        <v>36</v>
      </c>
      <c r="D978" t="s">
        <v>42</v>
      </c>
      <c r="E978" t="s">
        <v>192</v>
      </c>
      <c r="F978" t="s">
        <v>735</v>
      </c>
      <c r="G978">
        <v>16</v>
      </c>
      <c r="H978">
        <v>3964.88</v>
      </c>
      <c r="I978">
        <v>0.52</v>
      </c>
      <c r="J978">
        <v>0.05</v>
      </c>
      <c r="K978">
        <v>1926.84</v>
      </c>
      <c r="L978">
        <v>256.23</v>
      </c>
      <c r="M978">
        <v>122.99</v>
      </c>
      <c r="N978">
        <v>70.2</v>
      </c>
      <c r="O978" t="s">
        <v>48</v>
      </c>
      <c r="P978" t="s">
        <v>162</v>
      </c>
      <c r="Q978" t="s">
        <v>33</v>
      </c>
      <c r="R978" t="s">
        <v>34</v>
      </c>
      <c r="S978" t="s">
        <v>132</v>
      </c>
      <c r="T978" s="1">
        <v>40281</v>
      </c>
    </row>
    <row r="979" spans="1:20" x14ac:dyDescent="0.25">
      <c r="A979">
        <v>7078</v>
      </c>
      <c r="B979">
        <v>40279</v>
      </c>
      <c r="C979" t="s">
        <v>36</v>
      </c>
      <c r="D979" t="s">
        <v>42</v>
      </c>
      <c r="E979" t="s">
        <v>43</v>
      </c>
      <c r="F979" t="s">
        <v>639</v>
      </c>
      <c r="G979">
        <v>29</v>
      </c>
      <c r="H979">
        <v>684.75</v>
      </c>
      <c r="I979">
        <v>0.37</v>
      </c>
      <c r="J979">
        <v>0.02</v>
      </c>
      <c r="K979">
        <v>241.34</v>
      </c>
      <c r="L979">
        <v>23.78</v>
      </c>
      <c r="M979">
        <v>14.98</v>
      </c>
      <c r="N979">
        <v>8.99</v>
      </c>
      <c r="O979" t="s">
        <v>71</v>
      </c>
      <c r="P979" t="s">
        <v>162</v>
      </c>
      <c r="Q979" t="s">
        <v>33</v>
      </c>
      <c r="R979" t="s">
        <v>34</v>
      </c>
      <c r="S979" t="s">
        <v>35</v>
      </c>
      <c r="T979" s="1">
        <v>40280</v>
      </c>
    </row>
    <row r="980" spans="1:20" x14ac:dyDescent="0.25">
      <c r="A980">
        <v>7079</v>
      </c>
      <c r="B980">
        <v>40217</v>
      </c>
      <c r="C980" t="s">
        <v>79</v>
      </c>
      <c r="D980" t="s">
        <v>42</v>
      </c>
      <c r="E980" t="s">
        <v>192</v>
      </c>
      <c r="F980" t="s">
        <v>1122</v>
      </c>
      <c r="G980">
        <v>44</v>
      </c>
      <c r="H980">
        <v>19798.11</v>
      </c>
      <c r="I980">
        <v>0.38</v>
      </c>
      <c r="J980">
        <v>0.01</v>
      </c>
      <c r="K980">
        <v>7377.99</v>
      </c>
      <c r="L980">
        <v>453.19</v>
      </c>
      <c r="M980">
        <v>280.98</v>
      </c>
      <c r="N980">
        <v>57</v>
      </c>
      <c r="O980" t="s">
        <v>48</v>
      </c>
      <c r="P980" t="s">
        <v>585</v>
      </c>
      <c r="Q980" t="s">
        <v>75</v>
      </c>
      <c r="R980" t="s">
        <v>27</v>
      </c>
      <c r="S980" t="s">
        <v>132</v>
      </c>
      <c r="T980" s="1">
        <v>40218</v>
      </c>
    </row>
    <row r="981" spans="1:20" x14ac:dyDescent="0.25">
      <c r="A981">
        <v>7079</v>
      </c>
      <c r="B981">
        <v>40217</v>
      </c>
      <c r="C981" t="s">
        <v>79</v>
      </c>
      <c r="D981" t="s">
        <v>21</v>
      </c>
      <c r="E981" t="s">
        <v>84</v>
      </c>
      <c r="F981" t="s">
        <v>1123</v>
      </c>
      <c r="G981">
        <v>18</v>
      </c>
      <c r="H981">
        <v>204.43</v>
      </c>
      <c r="I981">
        <v>0.43</v>
      </c>
      <c r="J981">
        <v>0.03</v>
      </c>
      <c r="K981">
        <v>81.849999999999994</v>
      </c>
      <c r="L981">
        <v>11.37</v>
      </c>
      <c r="M981">
        <v>6.48</v>
      </c>
      <c r="N981">
        <v>5.94</v>
      </c>
      <c r="O981" t="s">
        <v>24</v>
      </c>
      <c r="P981" t="s">
        <v>585</v>
      </c>
      <c r="Q981" t="s">
        <v>75</v>
      </c>
      <c r="R981" t="s">
        <v>27</v>
      </c>
      <c r="S981" t="s">
        <v>57</v>
      </c>
      <c r="T981" s="1">
        <v>40219</v>
      </c>
    </row>
    <row r="982" spans="1:20" x14ac:dyDescent="0.25">
      <c r="A982">
        <v>7105</v>
      </c>
      <c r="B982">
        <v>40350</v>
      </c>
      <c r="C982" t="s">
        <v>20</v>
      </c>
      <c r="D982" t="s">
        <v>21</v>
      </c>
      <c r="E982" t="s">
        <v>126</v>
      </c>
      <c r="F982" t="s">
        <v>1124</v>
      </c>
      <c r="G982">
        <v>17</v>
      </c>
      <c r="H982">
        <v>140.79</v>
      </c>
      <c r="I982">
        <v>0.5</v>
      </c>
      <c r="J982">
        <v>0.03</v>
      </c>
      <c r="K982">
        <v>64.88</v>
      </c>
      <c r="L982">
        <v>8.1199999999999992</v>
      </c>
      <c r="M982">
        <v>4.0599999999999996</v>
      </c>
      <c r="N982">
        <v>6.89</v>
      </c>
      <c r="O982" t="s">
        <v>24</v>
      </c>
      <c r="P982" t="s">
        <v>476</v>
      </c>
      <c r="Q982" t="s">
        <v>41</v>
      </c>
      <c r="R982" t="s">
        <v>34</v>
      </c>
      <c r="S982" t="s">
        <v>57</v>
      </c>
      <c r="T982" s="1">
        <v>40357</v>
      </c>
    </row>
    <row r="983" spans="1:20" x14ac:dyDescent="0.25">
      <c r="A983">
        <v>7106</v>
      </c>
      <c r="B983">
        <v>41039</v>
      </c>
      <c r="C983" t="s">
        <v>20</v>
      </c>
      <c r="D983" t="s">
        <v>21</v>
      </c>
      <c r="E983" t="s">
        <v>120</v>
      </c>
      <c r="F983" t="s">
        <v>1125</v>
      </c>
      <c r="G983">
        <v>8</v>
      </c>
      <c r="H983">
        <v>243.04</v>
      </c>
      <c r="I983">
        <v>0.54</v>
      </c>
      <c r="J983">
        <v>0.05</v>
      </c>
      <c r="K983">
        <v>121.61</v>
      </c>
      <c r="L983">
        <v>31.02</v>
      </c>
      <c r="M983">
        <v>14.27</v>
      </c>
      <c r="N983">
        <v>7.27</v>
      </c>
      <c r="O983" t="s">
        <v>24</v>
      </c>
      <c r="P983" t="s">
        <v>1126</v>
      </c>
      <c r="Q983" t="s">
        <v>95</v>
      </c>
      <c r="R983" t="s">
        <v>61</v>
      </c>
      <c r="S983" t="s">
        <v>57</v>
      </c>
      <c r="T983" s="1">
        <v>41041</v>
      </c>
    </row>
    <row r="984" spans="1:20" x14ac:dyDescent="0.25">
      <c r="A984">
        <v>7106</v>
      </c>
      <c r="B984">
        <v>41039</v>
      </c>
      <c r="C984" t="s">
        <v>20</v>
      </c>
      <c r="D984" t="s">
        <v>37</v>
      </c>
      <c r="E984" t="s">
        <v>38</v>
      </c>
      <c r="F984" t="s">
        <v>1127</v>
      </c>
      <c r="G984">
        <v>31</v>
      </c>
      <c r="H984">
        <v>8327.69</v>
      </c>
      <c r="I984">
        <v>0.41</v>
      </c>
      <c r="J984">
        <v>0.01</v>
      </c>
      <c r="K984">
        <v>3362.5</v>
      </c>
      <c r="L984">
        <v>271.17</v>
      </c>
      <c r="M984">
        <v>159.99</v>
      </c>
      <c r="N984">
        <v>5.5</v>
      </c>
      <c r="O984" t="s">
        <v>24</v>
      </c>
      <c r="P984" t="s">
        <v>1126</v>
      </c>
      <c r="Q984" t="s">
        <v>95</v>
      </c>
      <c r="R984" t="s">
        <v>61</v>
      </c>
      <c r="S984" t="s">
        <v>57</v>
      </c>
      <c r="T984" s="1">
        <v>41041</v>
      </c>
    </row>
    <row r="985" spans="1:20" x14ac:dyDescent="0.25">
      <c r="A985">
        <v>7106</v>
      </c>
      <c r="B985">
        <v>41039</v>
      </c>
      <c r="C985" t="s">
        <v>20</v>
      </c>
      <c r="D985" t="s">
        <v>21</v>
      </c>
      <c r="E985" t="s">
        <v>22</v>
      </c>
      <c r="F985" t="s">
        <v>1128</v>
      </c>
      <c r="G985">
        <v>36</v>
      </c>
      <c r="H985">
        <v>1725.18</v>
      </c>
      <c r="I985">
        <v>0.42</v>
      </c>
      <c r="J985">
        <v>0.01</v>
      </c>
      <c r="K985">
        <v>706.19</v>
      </c>
      <c r="L985">
        <v>47.84</v>
      </c>
      <c r="M985">
        <v>27.75</v>
      </c>
      <c r="N985">
        <v>19.989999999999998</v>
      </c>
      <c r="O985" t="s">
        <v>24</v>
      </c>
      <c r="P985" t="s">
        <v>1126</v>
      </c>
      <c r="Q985" t="s">
        <v>95</v>
      </c>
      <c r="R985" t="s">
        <v>61</v>
      </c>
      <c r="S985" t="s">
        <v>57</v>
      </c>
      <c r="T985" s="1">
        <v>41041</v>
      </c>
    </row>
    <row r="986" spans="1:20" x14ac:dyDescent="0.25">
      <c r="A986">
        <v>7107</v>
      </c>
      <c r="B986">
        <v>40912</v>
      </c>
      <c r="C986" t="s">
        <v>29</v>
      </c>
      <c r="D986" t="s">
        <v>42</v>
      </c>
      <c r="E986" t="s">
        <v>43</v>
      </c>
      <c r="F986" t="s">
        <v>1129</v>
      </c>
      <c r="G986">
        <v>3</v>
      </c>
      <c r="H986">
        <v>317.54000000000002</v>
      </c>
      <c r="I986">
        <v>0.48</v>
      </c>
      <c r="J986">
        <v>0.02</v>
      </c>
      <c r="K986">
        <v>143.84</v>
      </c>
      <c r="L986">
        <v>104.23</v>
      </c>
      <c r="M986">
        <v>54.2</v>
      </c>
      <c r="N986">
        <v>11.1</v>
      </c>
      <c r="O986" t="s">
        <v>24</v>
      </c>
      <c r="P986" t="s">
        <v>1130</v>
      </c>
      <c r="Q986" t="s">
        <v>41</v>
      </c>
      <c r="R986" t="s">
        <v>34</v>
      </c>
      <c r="S986" t="s">
        <v>45</v>
      </c>
      <c r="T986" s="1">
        <v>40912</v>
      </c>
    </row>
    <row r="987" spans="1:20" x14ac:dyDescent="0.25">
      <c r="A987">
        <v>7107</v>
      </c>
      <c r="B987">
        <v>40912</v>
      </c>
      <c r="C987" t="s">
        <v>29</v>
      </c>
      <c r="D987" t="s">
        <v>21</v>
      </c>
      <c r="E987" t="s">
        <v>84</v>
      </c>
      <c r="F987" t="s">
        <v>815</v>
      </c>
      <c r="G987">
        <v>3</v>
      </c>
      <c r="H987">
        <v>219.06</v>
      </c>
      <c r="I987">
        <v>0.5</v>
      </c>
      <c r="J987">
        <v>0.06</v>
      </c>
      <c r="K987">
        <v>100.16</v>
      </c>
      <c r="L987">
        <v>75.88</v>
      </c>
      <c r="M987">
        <v>37.94</v>
      </c>
      <c r="N987">
        <v>5.08</v>
      </c>
      <c r="O987" t="s">
        <v>24</v>
      </c>
      <c r="P987" t="s">
        <v>1130</v>
      </c>
      <c r="Q987" t="s">
        <v>41</v>
      </c>
      <c r="R987" t="s">
        <v>34</v>
      </c>
      <c r="S987" t="s">
        <v>55</v>
      </c>
      <c r="T987" s="1">
        <v>40914</v>
      </c>
    </row>
    <row r="988" spans="1:20" x14ac:dyDescent="0.25">
      <c r="A988">
        <v>7107</v>
      </c>
      <c r="B988">
        <v>40912</v>
      </c>
      <c r="C988" t="s">
        <v>29</v>
      </c>
      <c r="D988" t="s">
        <v>21</v>
      </c>
      <c r="E988" t="s">
        <v>22</v>
      </c>
      <c r="F988" t="s">
        <v>1131</v>
      </c>
      <c r="G988">
        <v>32</v>
      </c>
      <c r="H988">
        <v>2703.98</v>
      </c>
      <c r="I988">
        <v>0.41</v>
      </c>
      <c r="J988">
        <v>0.1</v>
      </c>
      <c r="K988">
        <v>929.62</v>
      </c>
      <c r="L988">
        <v>93.71</v>
      </c>
      <c r="M988">
        <v>55.29</v>
      </c>
      <c r="N988">
        <v>5.08</v>
      </c>
      <c r="O988" t="s">
        <v>24</v>
      </c>
      <c r="P988" t="s">
        <v>1130</v>
      </c>
      <c r="Q988" t="s">
        <v>41</v>
      </c>
      <c r="R988" t="s">
        <v>34</v>
      </c>
      <c r="S988" t="s">
        <v>57</v>
      </c>
      <c r="T988" s="1">
        <v>40913</v>
      </c>
    </row>
    <row r="989" spans="1:20" x14ac:dyDescent="0.25">
      <c r="A989">
        <v>7110</v>
      </c>
      <c r="B989">
        <v>40762</v>
      </c>
      <c r="C989" t="s">
        <v>20</v>
      </c>
      <c r="D989" t="s">
        <v>42</v>
      </c>
      <c r="E989" t="s">
        <v>192</v>
      </c>
      <c r="F989" t="s">
        <v>450</v>
      </c>
      <c r="G989">
        <v>22</v>
      </c>
      <c r="H989">
        <v>11476.17</v>
      </c>
      <c r="I989">
        <v>0.48</v>
      </c>
      <c r="J989">
        <v>0.02</v>
      </c>
      <c r="K989">
        <v>5375.28</v>
      </c>
      <c r="L989">
        <v>531.15</v>
      </c>
      <c r="M989">
        <v>276.2</v>
      </c>
      <c r="N989">
        <v>24.49</v>
      </c>
      <c r="O989" t="s">
        <v>24</v>
      </c>
      <c r="P989" t="s">
        <v>539</v>
      </c>
      <c r="Q989" t="s">
        <v>26</v>
      </c>
      <c r="R989" t="s">
        <v>34</v>
      </c>
      <c r="S989" t="s">
        <v>28</v>
      </c>
      <c r="T989" s="1">
        <v>40766</v>
      </c>
    </row>
    <row r="990" spans="1:20" x14ac:dyDescent="0.25">
      <c r="A990">
        <v>7136</v>
      </c>
      <c r="B990">
        <v>39894</v>
      </c>
      <c r="C990" t="s">
        <v>36</v>
      </c>
      <c r="D990" t="s">
        <v>37</v>
      </c>
      <c r="E990" t="s">
        <v>38</v>
      </c>
      <c r="F990" t="s">
        <v>163</v>
      </c>
      <c r="G990">
        <v>17</v>
      </c>
      <c r="H990">
        <v>1202.33</v>
      </c>
      <c r="I990">
        <v>0.48</v>
      </c>
      <c r="J990">
        <v>7.0000000000000007E-2</v>
      </c>
      <c r="K990">
        <v>529.17999999999995</v>
      </c>
      <c r="L990">
        <v>75.92</v>
      </c>
      <c r="M990">
        <v>39.479999999999997</v>
      </c>
      <c r="N990">
        <v>1.99</v>
      </c>
      <c r="O990" t="s">
        <v>24</v>
      </c>
      <c r="P990" t="s">
        <v>756</v>
      </c>
      <c r="Q990" t="s">
        <v>33</v>
      </c>
      <c r="R990" t="s">
        <v>61</v>
      </c>
      <c r="S990" t="s">
        <v>35</v>
      </c>
      <c r="T990" s="1">
        <v>39896</v>
      </c>
    </row>
    <row r="991" spans="1:20" x14ac:dyDescent="0.25">
      <c r="A991">
        <v>7136</v>
      </c>
      <c r="B991">
        <v>39894</v>
      </c>
      <c r="C991" t="s">
        <v>36</v>
      </c>
      <c r="D991" t="s">
        <v>21</v>
      </c>
      <c r="E991" t="s">
        <v>80</v>
      </c>
      <c r="F991" t="s">
        <v>333</v>
      </c>
      <c r="G991">
        <v>9</v>
      </c>
      <c r="H991">
        <v>92.56</v>
      </c>
      <c r="I991">
        <v>0.52</v>
      </c>
      <c r="J991">
        <v>0</v>
      </c>
      <c r="K991">
        <v>47.87</v>
      </c>
      <c r="L991">
        <v>10.23</v>
      </c>
      <c r="M991">
        <v>4.91</v>
      </c>
      <c r="N991">
        <v>0.5</v>
      </c>
      <c r="O991" t="s">
        <v>24</v>
      </c>
      <c r="P991" t="s">
        <v>756</v>
      </c>
      <c r="Q991" t="s">
        <v>33</v>
      </c>
      <c r="R991" t="s">
        <v>61</v>
      </c>
      <c r="S991" t="s">
        <v>57</v>
      </c>
      <c r="T991" s="1">
        <v>39896</v>
      </c>
    </row>
    <row r="992" spans="1:20" x14ac:dyDescent="0.25">
      <c r="A992">
        <v>7142</v>
      </c>
      <c r="B992">
        <v>40745</v>
      </c>
      <c r="C992" t="s">
        <v>58</v>
      </c>
      <c r="D992" t="s">
        <v>21</v>
      </c>
      <c r="E992" t="s">
        <v>80</v>
      </c>
      <c r="F992" t="s">
        <v>168</v>
      </c>
      <c r="G992">
        <v>36</v>
      </c>
      <c r="H992">
        <v>208.62</v>
      </c>
      <c r="I992">
        <v>0.4</v>
      </c>
      <c r="J992">
        <v>0.06</v>
      </c>
      <c r="K992">
        <v>75.28</v>
      </c>
      <c r="L992">
        <v>6.15</v>
      </c>
      <c r="M992">
        <v>3.69</v>
      </c>
      <c r="N992">
        <v>0.5</v>
      </c>
      <c r="O992" t="s">
        <v>24</v>
      </c>
      <c r="P992" t="s">
        <v>165</v>
      </c>
      <c r="Q992" t="s">
        <v>33</v>
      </c>
      <c r="R992" t="s">
        <v>34</v>
      </c>
      <c r="S992" t="s">
        <v>57</v>
      </c>
      <c r="T992" s="1">
        <v>40747</v>
      </c>
    </row>
    <row r="993" spans="1:20" x14ac:dyDescent="0.25">
      <c r="A993">
        <v>7169</v>
      </c>
      <c r="B993">
        <v>40263</v>
      </c>
      <c r="C993" t="s">
        <v>79</v>
      </c>
      <c r="D993" t="s">
        <v>42</v>
      </c>
      <c r="E993" t="s">
        <v>43</v>
      </c>
      <c r="F993" t="s">
        <v>1132</v>
      </c>
      <c r="G993">
        <v>22</v>
      </c>
      <c r="H993">
        <v>732.78</v>
      </c>
      <c r="I993">
        <v>0.41</v>
      </c>
      <c r="J993">
        <v>0.05</v>
      </c>
      <c r="K993">
        <v>272.23</v>
      </c>
      <c r="L993">
        <v>34.369999999999997</v>
      </c>
      <c r="M993">
        <v>20.28</v>
      </c>
      <c r="N993">
        <v>14.39</v>
      </c>
      <c r="O993" t="s">
        <v>24</v>
      </c>
      <c r="P993" t="s">
        <v>345</v>
      </c>
      <c r="Q993" t="s">
        <v>33</v>
      </c>
      <c r="R993" t="s">
        <v>34</v>
      </c>
      <c r="S993" t="s">
        <v>57</v>
      </c>
      <c r="T993" s="1">
        <v>40265</v>
      </c>
    </row>
    <row r="994" spans="1:20" x14ac:dyDescent="0.25">
      <c r="A994">
        <v>7169</v>
      </c>
      <c r="B994">
        <v>40263</v>
      </c>
      <c r="C994" t="s">
        <v>79</v>
      </c>
      <c r="D994" t="s">
        <v>37</v>
      </c>
      <c r="E994" t="s">
        <v>50</v>
      </c>
      <c r="F994" t="s">
        <v>1133</v>
      </c>
      <c r="G994">
        <v>30</v>
      </c>
      <c r="H994">
        <v>3760.18</v>
      </c>
      <c r="I994">
        <v>0.51</v>
      </c>
      <c r="J994">
        <v>7.0000000000000007E-2</v>
      </c>
      <c r="K994">
        <v>1777.69</v>
      </c>
      <c r="L994">
        <v>134.66999999999999</v>
      </c>
      <c r="M994">
        <v>65.989999999999995</v>
      </c>
      <c r="N994">
        <v>2.79</v>
      </c>
      <c r="O994" t="s">
        <v>24</v>
      </c>
      <c r="P994" t="s">
        <v>345</v>
      </c>
      <c r="Q994" t="s">
        <v>33</v>
      </c>
      <c r="R994" t="s">
        <v>34</v>
      </c>
      <c r="S994" t="s">
        <v>57</v>
      </c>
      <c r="T994" s="1">
        <v>40265</v>
      </c>
    </row>
    <row r="995" spans="1:20" x14ac:dyDescent="0.25">
      <c r="A995">
        <v>7171</v>
      </c>
      <c r="B995">
        <v>40587</v>
      </c>
      <c r="C995" t="s">
        <v>79</v>
      </c>
      <c r="D995" t="s">
        <v>37</v>
      </c>
      <c r="E995" t="s">
        <v>50</v>
      </c>
      <c r="F995" t="s">
        <v>76</v>
      </c>
      <c r="G995">
        <v>28</v>
      </c>
      <c r="H995">
        <v>4115.03</v>
      </c>
      <c r="I995">
        <v>0.55000000000000004</v>
      </c>
      <c r="J995">
        <v>0</v>
      </c>
      <c r="K995">
        <v>2258.3200000000002</v>
      </c>
      <c r="L995">
        <v>146.63999999999999</v>
      </c>
      <c r="M995">
        <v>65.989999999999995</v>
      </c>
      <c r="N995">
        <v>8.99</v>
      </c>
      <c r="O995" t="s">
        <v>24</v>
      </c>
      <c r="P995" t="s">
        <v>1134</v>
      </c>
      <c r="Q995" t="s">
        <v>41</v>
      </c>
      <c r="R995" t="s">
        <v>67</v>
      </c>
      <c r="S995" t="s">
        <v>57</v>
      </c>
      <c r="T995" s="1">
        <v>40589</v>
      </c>
    </row>
    <row r="996" spans="1:20" x14ac:dyDescent="0.25">
      <c r="A996">
        <v>7171</v>
      </c>
      <c r="B996">
        <v>40587</v>
      </c>
      <c r="C996" t="s">
        <v>79</v>
      </c>
      <c r="D996" t="s">
        <v>37</v>
      </c>
      <c r="E996" t="s">
        <v>50</v>
      </c>
      <c r="F996" t="s">
        <v>1007</v>
      </c>
      <c r="G996">
        <v>17</v>
      </c>
      <c r="H996">
        <v>729.52</v>
      </c>
      <c r="I996">
        <v>0.52</v>
      </c>
      <c r="J996">
        <v>0.02</v>
      </c>
      <c r="K996">
        <v>371.7</v>
      </c>
      <c r="L996">
        <v>43.73</v>
      </c>
      <c r="M996">
        <v>20.99</v>
      </c>
      <c r="N996">
        <v>0.99</v>
      </c>
      <c r="O996" t="s">
        <v>24</v>
      </c>
      <c r="P996" t="s">
        <v>1134</v>
      </c>
      <c r="Q996" t="s">
        <v>41</v>
      </c>
      <c r="R996" t="s">
        <v>67</v>
      </c>
      <c r="S996" t="s">
        <v>55</v>
      </c>
      <c r="T996" s="1">
        <v>40589</v>
      </c>
    </row>
    <row r="997" spans="1:20" x14ac:dyDescent="0.25">
      <c r="A997">
        <v>7174</v>
      </c>
      <c r="B997">
        <v>40978</v>
      </c>
      <c r="C997" t="s">
        <v>29</v>
      </c>
      <c r="D997" t="s">
        <v>42</v>
      </c>
      <c r="E997" t="s">
        <v>43</v>
      </c>
      <c r="F997" t="s">
        <v>1135</v>
      </c>
      <c r="G997">
        <v>10</v>
      </c>
      <c r="H997">
        <v>243.65</v>
      </c>
      <c r="I997">
        <v>0.45</v>
      </c>
      <c r="J997">
        <v>0.06</v>
      </c>
      <c r="K997">
        <v>97.36</v>
      </c>
      <c r="L997">
        <v>24.96</v>
      </c>
      <c r="M997">
        <v>13.73</v>
      </c>
      <c r="N997">
        <v>8.99</v>
      </c>
      <c r="O997" t="s">
        <v>24</v>
      </c>
      <c r="P997" t="s">
        <v>797</v>
      </c>
      <c r="Q997" t="s">
        <v>83</v>
      </c>
      <c r="R997" t="s">
        <v>67</v>
      </c>
      <c r="S997" t="s">
        <v>35</v>
      </c>
      <c r="T997" s="1">
        <v>40980</v>
      </c>
    </row>
    <row r="998" spans="1:20" x14ac:dyDescent="0.25">
      <c r="A998">
        <v>7175</v>
      </c>
      <c r="B998">
        <v>40216</v>
      </c>
      <c r="C998" t="s">
        <v>58</v>
      </c>
      <c r="D998" t="s">
        <v>42</v>
      </c>
      <c r="E998" t="s">
        <v>92</v>
      </c>
      <c r="F998" t="s">
        <v>1136</v>
      </c>
      <c r="G998">
        <v>10</v>
      </c>
      <c r="H998">
        <v>1275.46</v>
      </c>
      <c r="I998">
        <v>0.46</v>
      </c>
      <c r="J998">
        <v>0.05</v>
      </c>
      <c r="K998">
        <v>538.91999999999996</v>
      </c>
      <c r="L998">
        <v>131.44</v>
      </c>
      <c r="M998">
        <v>70.98</v>
      </c>
      <c r="N998">
        <v>26.74</v>
      </c>
      <c r="O998" t="s">
        <v>48</v>
      </c>
      <c r="P998" t="s">
        <v>677</v>
      </c>
      <c r="Q998" t="s">
        <v>41</v>
      </c>
      <c r="R998" t="s">
        <v>34</v>
      </c>
      <c r="S998" t="s">
        <v>49</v>
      </c>
      <c r="T998" s="1">
        <v>40218</v>
      </c>
    </row>
    <row r="999" spans="1:20" x14ac:dyDescent="0.25">
      <c r="A999">
        <v>7203</v>
      </c>
      <c r="B999">
        <v>39821</v>
      </c>
      <c r="C999" t="s">
        <v>36</v>
      </c>
      <c r="D999" t="s">
        <v>21</v>
      </c>
      <c r="E999" t="s">
        <v>120</v>
      </c>
      <c r="F999" t="s">
        <v>346</v>
      </c>
      <c r="G999">
        <v>25</v>
      </c>
      <c r="H999">
        <v>41850.769999999997</v>
      </c>
      <c r="I999">
        <v>0.48</v>
      </c>
      <c r="J999">
        <v>0.03</v>
      </c>
      <c r="K999">
        <v>19406.03</v>
      </c>
      <c r="L999">
        <v>1724.98</v>
      </c>
      <c r="M999">
        <v>896.99</v>
      </c>
      <c r="N999">
        <v>19.989999999999998</v>
      </c>
      <c r="O999" t="s">
        <v>24</v>
      </c>
      <c r="P999" t="s">
        <v>32</v>
      </c>
      <c r="Q999" t="s">
        <v>33</v>
      </c>
      <c r="R999" t="s">
        <v>34</v>
      </c>
      <c r="S999" t="s">
        <v>57</v>
      </c>
      <c r="T999" s="1">
        <v>39823</v>
      </c>
    </row>
    <row r="1000" spans="1:20" x14ac:dyDescent="0.25">
      <c r="A1000">
        <v>7239</v>
      </c>
      <c r="B1000">
        <v>40723</v>
      </c>
      <c r="C1000" t="s">
        <v>79</v>
      </c>
      <c r="D1000" t="s">
        <v>21</v>
      </c>
      <c r="E1000" t="s">
        <v>22</v>
      </c>
      <c r="F1000" t="s">
        <v>545</v>
      </c>
      <c r="G1000">
        <v>50</v>
      </c>
      <c r="H1000">
        <v>11692</v>
      </c>
      <c r="I1000">
        <v>0.5</v>
      </c>
      <c r="J1000">
        <v>0.03</v>
      </c>
      <c r="K1000">
        <v>5655.51</v>
      </c>
      <c r="L1000">
        <v>240.66</v>
      </c>
      <c r="M1000">
        <v>120.33</v>
      </c>
      <c r="N1000">
        <v>19.989999999999998</v>
      </c>
      <c r="O1000" t="s">
        <v>24</v>
      </c>
      <c r="P1000" t="s">
        <v>343</v>
      </c>
      <c r="Q1000" t="s">
        <v>64</v>
      </c>
      <c r="R1000" t="s">
        <v>27</v>
      </c>
      <c r="S1000" t="s">
        <v>57</v>
      </c>
      <c r="T1000" s="1">
        <v>40725</v>
      </c>
    </row>
    <row r="1001" spans="1:20" x14ac:dyDescent="0.25">
      <c r="A1001">
        <v>7267</v>
      </c>
      <c r="B1001">
        <v>41149</v>
      </c>
      <c r="C1001" t="s">
        <v>36</v>
      </c>
      <c r="D1001" t="s">
        <v>21</v>
      </c>
      <c r="E1001" t="s">
        <v>120</v>
      </c>
      <c r="F1001" t="s">
        <v>567</v>
      </c>
      <c r="G1001">
        <v>19</v>
      </c>
      <c r="H1001">
        <v>575.04</v>
      </c>
      <c r="I1001">
        <v>0.55000000000000004</v>
      </c>
      <c r="J1001">
        <v>7.0000000000000007E-2</v>
      </c>
      <c r="K1001">
        <v>293.45999999999998</v>
      </c>
      <c r="L1001">
        <v>32.18</v>
      </c>
      <c r="M1001">
        <v>14.48</v>
      </c>
      <c r="N1001">
        <v>6.46</v>
      </c>
      <c r="O1001" t="s">
        <v>24</v>
      </c>
      <c r="P1001" t="s">
        <v>326</v>
      </c>
      <c r="Q1001" t="s">
        <v>95</v>
      </c>
      <c r="R1001" t="s">
        <v>67</v>
      </c>
      <c r="S1001" t="s">
        <v>57</v>
      </c>
      <c r="T1001" s="1">
        <v>41149</v>
      </c>
    </row>
    <row r="1002" spans="1:20" x14ac:dyDescent="0.25">
      <c r="A1002">
        <v>7269</v>
      </c>
      <c r="B1002">
        <v>40070</v>
      </c>
      <c r="C1002" t="s">
        <v>79</v>
      </c>
      <c r="D1002" t="s">
        <v>37</v>
      </c>
      <c r="E1002" t="s">
        <v>50</v>
      </c>
      <c r="F1002" t="s">
        <v>610</v>
      </c>
      <c r="G1002">
        <v>29</v>
      </c>
      <c r="H1002">
        <v>3193.51</v>
      </c>
      <c r="I1002">
        <v>0.4</v>
      </c>
      <c r="J1002">
        <v>0</v>
      </c>
      <c r="K1002">
        <v>1275.81</v>
      </c>
      <c r="L1002">
        <v>109.98</v>
      </c>
      <c r="M1002">
        <v>65.989999999999995</v>
      </c>
      <c r="N1002">
        <v>3.99</v>
      </c>
      <c r="O1002" t="s">
        <v>24</v>
      </c>
      <c r="P1002" t="s">
        <v>326</v>
      </c>
      <c r="Q1002" t="s">
        <v>95</v>
      </c>
      <c r="R1002" t="s">
        <v>67</v>
      </c>
      <c r="S1002" t="s">
        <v>57</v>
      </c>
      <c r="T1002" s="1">
        <v>40071</v>
      </c>
    </row>
    <row r="1003" spans="1:20" x14ac:dyDescent="0.25">
      <c r="A1003">
        <v>7297</v>
      </c>
      <c r="B1003">
        <v>40070</v>
      </c>
      <c r="C1003" t="s">
        <v>36</v>
      </c>
      <c r="D1003" t="s">
        <v>42</v>
      </c>
      <c r="E1003" t="s">
        <v>46</v>
      </c>
      <c r="F1003" t="s">
        <v>912</v>
      </c>
      <c r="G1003">
        <v>4</v>
      </c>
      <c r="H1003">
        <v>3147.71</v>
      </c>
      <c r="I1003">
        <v>0.53</v>
      </c>
      <c r="J1003">
        <v>0.1</v>
      </c>
      <c r="K1003">
        <v>1467.42</v>
      </c>
      <c r="L1003">
        <v>853.15</v>
      </c>
      <c r="M1003">
        <v>400.98</v>
      </c>
      <c r="N1003">
        <v>76.37</v>
      </c>
      <c r="O1003" t="s">
        <v>48</v>
      </c>
      <c r="P1003" t="s">
        <v>1137</v>
      </c>
      <c r="Q1003" t="s">
        <v>95</v>
      </c>
      <c r="R1003" t="s">
        <v>27</v>
      </c>
      <c r="S1003" t="s">
        <v>49</v>
      </c>
      <c r="T1003" s="1">
        <v>40071</v>
      </c>
    </row>
    <row r="1004" spans="1:20" x14ac:dyDescent="0.25">
      <c r="A1004">
        <v>7297</v>
      </c>
      <c r="B1004">
        <v>40070</v>
      </c>
      <c r="C1004" t="s">
        <v>36</v>
      </c>
      <c r="D1004" t="s">
        <v>37</v>
      </c>
      <c r="E1004" t="s">
        <v>38</v>
      </c>
      <c r="F1004" t="s">
        <v>791</v>
      </c>
      <c r="G1004">
        <v>7</v>
      </c>
      <c r="H1004">
        <v>595.91999999999996</v>
      </c>
      <c r="I1004">
        <v>0.51</v>
      </c>
      <c r="J1004">
        <v>0.08</v>
      </c>
      <c r="K1004">
        <v>277.60000000000002</v>
      </c>
      <c r="L1004">
        <v>92.22</v>
      </c>
      <c r="M1004">
        <v>45.19</v>
      </c>
      <c r="N1004">
        <v>1.99</v>
      </c>
      <c r="O1004" t="s">
        <v>24</v>
      </c>
      <c r="P1004" t="s">
        <v>1137</v>
      </c>
      <c r="Q1004" t="s">
        <v>75</v>
      </c>
      <c r="R1004" t="s">
        <v>27</v>
      </c>
      <c r="S1004" t="s">
        <v>35</v>
      </c>
      <c r="T1004" s="1">
        <v>40071</v>
      </c>
    </row>
    <row r="1005" spans="1:20" x14ac:dyDescent="0.25">
      <c r="A1005">
        <v>7297</v>
      </c>
      <c r="B1005">
        <v>40070</v>
      </c>
      <c r="C1005" t="s">
        <v>36</v>
      </c>
      <c r="D1005" t="s">
        <v>42</v>
      </c>
      <c r="E1005" t="s">
        <v>43</v>
      </c>
      <c r="F1005" t="s">
        <v>1138</v>
      </c>
      <c r="G1005">
        <v>26</v>
      </c>
      <c r="H1005">
        <v>1768.92</v>
      </c>
      <c r="I1005">
        <v>0.51</v>
      </c>
      <c r="J1005">
        <v>0.03</v>
      </c>
      <c r="K1005">
        <v>865.45</v>
      </c>
      <c r="L1005">
        <v>69.349999999999994</v>
      </c>
      <c r="M1005">
        <v>33.979999999999997</v>
      </c>
      <c r="N1005">
        <v>19.989999999999998</v>
      </c>
      <c r="O1005" t="s">
        <v>24</v>
      </c>
      <c r="P1005" t="s">
        <v>1137</v>
      </c>
      <c r="Q1005" t="s">
        <v>64</v>
      </c>
      <c r="R1005" t="s">
        <v>27</v>
      </c>
      <c r="S1005" t="s">
        <v>57</v>
      </c>
      <c r="T1005" s="1">
        <v>40071</v>
      </c>
    </row>
    <row r="1006" spans="1:20" x14ac:dyDescent="0.25">
      <c r="A1006">
        <v>7301</v>
      </c>
      <c r="B1006">
        <v>40540</v>
      </c>
      <c r="C1006" t="s">
        <v>20</v>
      </c>
      <c r="D1006" t="s">
        <v>37</v>
      </c>
      <c r="E1006" t="s">
        <v>50</v>
      </c>
      <c r="F1006" t="s">
        <v>76</v>
      </c>
      <c r="G1006">
        <v>17</v>
      </c>
      <c r="H1006">
        <v>2246.16</v>
      </c>
      <c r="I1006">
        <v>0.53</v>
      </c>
      <c r="J1006">
        <v>0.06</v>
      </c>
      <c r="K1006">
        <v>1121.83</v>
      </c>
      <c r="L1006">
        <v>140.4</v>
      </c>
      <c r="M1006">
        <v>65.989999999999995</v>
      </c>
      <c r="N1006">
        <v>2.5</v>
      </c>
      <c r="O1006" t="s">
        <v>24</v>
      </c>
      <c r="P1006" t="s">
        <v>751</v>
      </c>
      <c r="Q1006" t="s">
        <v>75</v>
      </c>
      <c r="R1006" t="s">
        <v>34</v>
      </c>
      <c r="S1006" t="s">
        <v>57</v>
      </c>
      <c r="T1006" s="1">
        <v>40557</v>
      </c>
    </row>
    <row r="1007" spans="1:20" x14ac:dyDescent="0.25">
      <c r="A1007">
        <v>7335</v>
      </c>
      <c r="B1007">
        <v>40327</v>
      </c>
      <c r="C1007" t="s">
        <v>20</v>
      </c>
      <c r="D1007" t="s">
        <v>37</v>
      </c>
      <c r="E1007" t="s">
        <v>50</v>
      </c>
      <c r="F1007" t="s">
        <v>403</v>
      </c>
      <c r="G1007">
        <v>43</v>
      </c>
      <c r="H1007">
        <v>8017.24</v>
      </c>
      <c r="I1007">
        <v>0.49</v>
      </c>
      <c r="J1007">
        <v>0.01</v>
      </c>
      <c r="K1007">
        <v>3884.77</v>
      </c>
      <c r="L1007">
        <v>188.22</v>
      </c>
      <c r="M1007">
        <v>95.99</v>
      </c>
      <c r="N1007">
        <v>4.9000000000000004</v>
      </c>
      <c r="O1007" t="s">
        <v>24</v>
      </c>
      <c r="P1007" t="s">
        <v>1139</v>
      </c>
      <c r="Q1007" t="s">
        <v>41</v>
      </c>
      <c r="R1007" t="s">
        <v>34</v>
      </c>
      <c r="S1007" t="s">
        <v>57</v>
      </c>
      <c r="T1007" s="1">
        <v>40332</v>
      </c>
    </row>
    <row r="1008" spans="1:20" x14ac:dyDescent="0.25">
      <c r="A1008">
        <v>7363</v>
      </c>
      <c r="B1008">
        <v>40491</v>
      </c>
      <c r="C1008" t="s">
        <v>79</v>
      </c>
      <c r="D1008" t="s">
        <v>42</v>
      </c>
      <c r="E1008" t="s">
        <v>43</v>
      </c>
      <c r="F1008" t="s">
        <v>1140</v>
      </c>
      <c r="G1008">
        <v>24</v>
      </c>
      <c r="H1008">
        <v>1394.64</v>
      </c>
      <c r="I1008">
        <v>0.4</v>
      </c>
      <c r="J1008">
        <v>0.09</v>
      </c>
      <c r="K1008">
        <v>470.33</v>
      </c>
      <c r="L1008">
        <v>63.22</v>
      </c>
      <c r="M1008">
        <v>37.93</v>
      </c>
      <c r="N1008">
        <v>13.99</v>
      </c>
      <c r="O1008" t="s">
        <v>24</v>
      </c>
      <c r="P1008" t="s">
        <v>341</v>
      </c>
      <c r="Q1008" t="s">
        <v>41</v>
      </c>
      <c r="R1008" t="s">
        <v>34</v>
      </c>
      <c r="S1008" t="s">
        <v>55</v>
      </c>
      <c r="T1008" s="1">
        <v>40493</v>
      </c>
    </row>
    <row r="1009" spans="1:20" x14ac:dyDescent="0.25">
      <c r="A1009">
        <v>7364</v>
      </c>
      <c r="B1009">
        <v>39941</v>
      </c>
      <c r="C1009" t="s">
        <v>36</v>
      </c>
      <c r="D1009" t="s">
        <v>21</v>
      </c>
      <c r="E1009" t="s">
        <v>139</v>
      </c>
      <c r="F1009" t="s">
        <v>1141</v>
      </c>
      <c r="G1009">
        <v>15</v>
      </c>
      <c r="H1009">
        <v>398.69</v>
      </c>
      <c r="I1009">
        <v>0.4</v>
      </c>
      <c r="J1009">
        <v>0.09</v>
      </c>
      <c r="K1009">
        <v>131.6</v>
      </c>
      <c r="L1009">
        <v>28.3</v>
      </c>
      <c r="M1009">
        <v>16.98</v>
      </c>
      <c r="N1009">
        <v>12.39</v>
      </c>
      <c r="O1009" t="s">
        <v>24</v>
      </c>
      <c r="P1009" t="s">
        <v>1142</v>
      </c>
      <c r="Q1009" t="s">
        <v>41</v>
      </c>
      <c r="R1009" t="s">
        <v>34</v>
      </c>
      <c r="S1009" t="s">
        <v>57</v>
      </c>
      <c r="T1009" s="1">
        <v>39943</v>
      </c>
    </row>
    <row r="1010" spans="1:20" x14ac:dyDescent="0.25">
      <c r="A1010">
        <v>7367</v>
      </c>
      <c r="B1010">
        <v>40699</v>
      </c>
      <c r="C1010" t="s">
        <v>20</v>
      </c>
      <c r="D1010" t="s">
        <v>37</v>
      </c>
      <c r="E1010" t="s">
        <v>38</v>
      </c>
      <c r="F1010" t="s">
        <v>1143</v>
      </c>
      <c r="G1010">
        <v>46</v>
      </c>
      <c r="H1010">
        <v>564.51</v>
      </c>
      <c r="I1010">
        <v>0.48</v>
      </c>
      <c r="J1010">
        <v>0.02</v>
      </c>
      <c r="K1010">
        <v>263.69</v>
      </c>
      <c r="L1010">
        <v>12.46</v>
      </c>
      <c r="M1010">
        <v>6.48</v>
      </c>
      <c r="N1010">
        <v>2.74</v>
      </c>
      <c r="O1010" t="s">
        <v>24</v>
      </c>
      <c r="P1010" t="s">
        <v>987</v>
      </c>
      <c r="Q1010" t="s">
        <v>95</v>
      </c>
      <c r="R1010" t="s">
        <v>27</v>
      </c>
      <c r="S1010" t="s">
        <v>35</v>
      </c>
      <c r="T1010" s="1">
        <v>40706</v>
      </c>
    </row>
    <row r="1011" spans="1:20" x14ac:dyDescent="0.25">
      <c r="A1011">
        <v>7367</v>
      </c>
      <c r="B1011">
        <v>40699</v>
      </c>
      <c r="C1011" t="s">
        <v>20</v>
      </c>
      <c r="D1011" t="s">
        <v>21</v>
      </c>
      <c r="E1011" t="s">
        <v>84</v>
      </c>
      <c r="F1011" t="s">
        <v>1144</v>
      </c>
      <c r="G1011">
        <v>48</v>
      </c>
      <c r="H1011">
        <v>387.84</v>
      </c>
      <c r="I1011">
        <v>0.36</v>
      </c>
      <c r="J1011">
        <v>0.05</v>
      </c>
      <c r="K1011">
        <v>126.25</v>
      </c>
      <c r="L1011">
        <v>8.48</v>
      </c>
      <c r="M1011">
        <v>5.43</v>
      </c>
      <c r="N1011">
        <v>0.95</v>
      </c>
      <c r="O1011" t="s">
        <v>71</v>
      </c>
      <c r="P1011" t="s">
        <v>987</v>
      </c>
      <c r="Q1011" t="s">
        <v>95</v>
      </c>
      <c r="R1011" t="s">
        <v>27</v>
      </c>
      <c r="S1011" t="s">
        <v>55</v>
      </c>
      <c r="T1011" s="1">
        <v>40704</v>
      </c>
    </row>
    <row r="1012" spans="1:20" x14ac:dyDescent="0.25">
      <c r="A1012">
        <v>7398</v>
      </c>
      <c r="B1012">
        <v>39965</v>
      </c>
      <c r="C1012" t="s">
        <v>29</v>
      </c>
      <c r="D1012" t="s">
        <v>21</v>
      </c>
      <c r="E1012" t="s">
        <v>52</v>
      </c>
      <c r="F1012" t="s">
        <v>53</v>
      </c>
      <c r="G1012">
        <v>6</v>
      </c>
      <c r="H1012">
        <v>85.54</v>
      </c>
      <c r="I1012">
        <v>0.37</v>
      </c>
      <c r="J1012">
        <v>0.04</v>
      </c>
      <c r="K1012">
        <v>28.63</v>
      </c>
      <c r="L1012">
        <v>14.46</v>
      </c>
      <c r="M1012">
        <v>9.11</v>
      </c>
      <c r="N1012">
        <v>2.25</v>
      </c>
      <c r="O1012" t="s">
        <v>24</v>
      </c>
      <c r="P1012" t="s">
        <v>343</v>
      </c>
      <c r="Q1012" t="s">
        <v>33</v>
      </c>
      <c r="R1012" t="s">
        <v>34</v>
      </c>
      <c r="S1012" t="s">
        <v>55</v>
      </c>
      <c r="T1012" s="1">
        <v>39968</v>
      </c>
    </row>
    <row r="1013" spans="1:20" x14ac:dyDescent="0.25">
      <c r="A1013">
        <v>7398</v>
      </c>
      <c r="B1013">
        <v>39965</v>
      </c>
      <c r="C1013" t="s">
        <v>29</v>
      </c>
      <c r="D1013" t="s">
        <v>21</v>
      </c>
      <c r="E1013" t="s">
        <v>22</v>
      </c>
      <c r="F1013" t="s">
        <v>1145</v>
      </c>
      <c r="G1013">
        <v>34</v>
      </c>
      <c r="H1013">
        <v>3499.8</v>
      </c>
      <c r="I1013">
        <v>0.41</v>
      </c>
      <c r="J1013">
        <v>7.0000000000000007E-2</v>
      </c>
      <c r="K1013">
        <v>1266.7</v>
      </c>
      <c r="L1013">
        <v>109.58</v>
      </c>
      <c r="M1013">
        <v>64.650000000000006</v>
      </c>
      <c r="N1013">
        <v>35</v>
      </c>
      <c r="O1013" t="s">
        <v>24</v>
      </c>
      <c r="P1013" t="s">
        <v>343</v>
      </c>
      <c r="Q1013" t="s">
        <v>33</v>
      </c>
      <c r="R1013" t="s">
        <v>34</v>
      </c>
      <c r="S1013" t="s">
        <v>28</v>
      </c>
      <c r="T1013" s="1">
        <v>39967</v>
      </c>
    </row>
    <row r="1014" spans="1:20" x14ac:dyDescent="0.25">
      <c r="A1014">
        <v>7427</v>
      </c>
      <c r="B1014">
        <v>41258</v>
      </c>
      <c r="C1014" t="s">
        <v>29</v>
      </c>
      <c r="D1014" t="s">
        <v>21</v>
      </c>
      <c r="E1014" t="s">
        <v>126</v>
      </c>
      <c r="F1014" t="s">
        <v>127</v>
      </c>
      <c r="G1014">
        <v>47</v>
      </c>
      <c r="H1014">
        <v>34544.879999999997</v>
      </c>
      <c r="I1014">
        <v>0.55000000000000004</v>
      </c>
      <c r="J1014">
        <v>0.09</v>
      </c>
      <c r="K1014">
        <v>17452.14</v>
      </c>
      <c r="L1014">
        <v>807.22</v>
      </c>
      <c r="M1014">
        <v>363.25</v>
      </c>
      <c r="N1014">
        <v>19.989999999999998</v>
      </c>
      <c r="O1014" t="s">
        <v>24</v>
      </c>
      <c r="P1014" t="s">
        <v>1066</v>
      </c>
      <c r="Q1014" t="s">
        <v>33</v>
      </c>
      <c r="R1014" t="s">
        <v>34</v>
      </c>
      <c r="S1014" t="s">
        <v>57</v>
      </c>
      <c r="T1014" s="1">
        <v>41258</v>
      </c>
    </row>
    <row r="1015" spans="1:20" x14ac:dyDescent="0.25">
      <c r="A1015">
        <v>7427</v>
      </c>
      <c r="B1015">
        <v>41258</v>
      </c>
      <c r="C1015" t="s">
        <v>29</v>
      </c>
      <c r="D1015" t="s">
        <v>21</v>
      </c>
      <c r="E1015" t="s">
        <v>120</v>
      </c>
      <c r="F1015" t="s">
        <v>1146</v>
      </c>
      <c r="G1015">
        <v>9</v>
      </c>
      <c r="H1015">
        <v>353.06</v>
      </c>
      <c r="I1015">
        <v>0.52</v>
      </c>
      <c r="J1015">
        <v>0.01</v>
      </c>
      <c r="K1015">
        <v>181.11</v>
      </c>
      <c r="L1015">
        <v>39.46</v>
      </c>
      <c r="M1015">
        <v>18.940000000000001</v>
      </c>
      <c r="N1015">
        <v>1.49</v>
      </c>
      <c r="O1015" t="s">
        <v>24</v>
      </c>
      <c r="P1015" t="s">
        <v>1066</v>
      </c>
      <c r="Q1015" t="s">
        <v>33</v>
      </c>
      <c r="R1015" t="s">
        <v>34</v>
      </c>
      <c r="S1015" t="s">
        <v>57</v>
      </c>
      <c r="T1015" s="1">
        <v>41259</v>
      </c>
    </row>
    <row r="1016" spans="1:20" x14ac:dyDescent="0.25">
      <c r="A1016">
        <v>7429</v>
      </c>
      <c r="B1016">
        <v>40324</v>
      </c>
      <c r="C1016" t="s">
        <v>29</v>
      </c>
      <c r="D1016" t="s">
        <v>37</v>
      </c>
      <c r="E1016" t="s">
        <v>38</v>
      </c>
      <c r="F1016" t="s">
        <v>1147</v>
      </c>
      <c r="G1016">
        <v>33</v>
      </c>
      <c r="H1016">
        <v>2088.39</v>
      </c>
      <c r="I1016">
        <v>0.38</v>
      </c>
      <c r="J1016">
        <v>0.04</v>
      </c>
      <c r="K1016">
        <v>732.56</v>
      </c>
      <c r="L1016">
        <v>65.290000000000006</v>
      </c>
      <c r="M1016">
        <v>40.479999999999997</v>
      </c>
      <c r="N1016">
        <v>19.989999999999998</v>
      </c>
      <c r="O1016" t="s">
        <v>24</v>
      </c>
      <c r="P1016" t="s">
        <v>187</v>
      </c>
      <c r="Q1016" t="s">
        <v>64</v>
      </c>
      <c r="R1016" t="s">
        <v>61</v>
      </c>
      <c r="S1016" t="s">
        <v>57</v>
      </c>
      <c r="T1016" s="1">
        <v>40325</v>
      </c>
    </row>
    <row r="1017" spans="1:20" x14ac:dyDescent="0.25">
      <c r="A1017">
        <v>7429</v>
      </c>
      <c r="B1017">
        <v>40324</v>
      </c>
      <c r="C1017" t="s">
        <v>29</v>
      </c>
      <c r="D1017" t="s">
        <v>42</v>
      </c>
      <c r="E1017" t="s">
        <v>43</v>
      </c>
      <c r="F1017" t="s">
        <v>1148</v>
      </c>
      <c r="G1017">
        <v>6</v>
      </c>
      <c r="H1017">
        <v>314.55</v>
      </c>
      <c r="I1017">
        <v>0.53</v>
      </c>
      <c r="J1017">
        <v>0.09</v>
      </c>
      <c r="K1017">
        <v>148.74</v>
      </c>
      <c r="L1017">
        <v>56.34</v>
      </c>
      <c r="M1017">
        <v>26.48</v>
      </c>
      <c r="N1017">
        <v>6.93</v>
      </c>
      <c r="O1017" t="s">
        <v>71</v>
      </c>
      <c r="P1017" t="s">
        <v>187</v>
      </c>
      <c r="Q1017" t="s">
        <v>64</v>
      </c>
      <c r="R1017" t="s">
        <v>61</v>
      </c>
      <c r="S1017" t="s">
        <v>57</v>
      </c>
      <c r="T1017" s="1">
        <v>40325</v>
      </c>
    </row>
    <row r="1018" spans="1:20" x14ac:dyDescent="0.25">
      <c r="A1018">
        <v>7430</v>
      </c>
      <c r="B1018">
        <v>40337</v>
      </c>
      <c r="C1018" t="s">
        <v>79</v>
      </c>
      <c r="D1018" t="s">
        <v>21</v>
      </c>
      <c r="E1018" t="s">
        <v>139</v>
      </c>
      <c r="F1018" t="s">
        <v>881</v>
      </c>
      <c r="G1018">
        <v>50</v>
      </c>
      <c r="H1018">
        <v>1379.77</v>
      </c>
      <c r="I1018">
        <v>0.46</v>
      </c>
      <c r="J1018">
        <v>0.05</v>
      </c>
      <c r="K1018">
        <v>594.88</v>
      </c>
      <c r="L1018">
        <v>29.02</v>
      </c>
      <c r="M1018">
        <v>15.67</v>
      </c>
      <c r="N1018">
        <v>1.39</v>
      </c>
      <c r="O1018" t="s">
        <v>24</v>
      </c>
      <c r="P1018" t="s">
        <v>1043</v>
      </c>
      <c r="Q1018" t="s">
        <v>26</v>
      </c>
      <c r="R1018" t="s">
        <v>34</v>
      </c>
      <c r="S1018" t="s">
        <v>57</v>
      </c>
      <c r="T1018" s="1">
        <v>40338</v>
      </c>
    </row>
    <row r="1019" spans="1:20" x14ac:dyDescent="0.25">
      <c r="A1019">
        <v>7431</v>
      </c>
      <c r="B1019">
        <v>39934</v>
      </c>
      <c r="C1019" t="s">
        <v>79</v>
      </c>
      <c r="D1019" t="s">
        <v>42</v>
      </c>
      <c r="E1019" t="s">
        <v>43</v>
      </c>
      <c r="F1019" t="s">
        <v>1149</v>
      </c>
      <c r="G1019">
        <v>33</v>
      </c>
      <c r="H1019">
        <v>136.76</v>
      </c>
      <c r="I1019">
        <v>0.46</v>
      </c>
      <c r="J1019">
        <v>0.03</v>
      </c>
      <c r="K1019">
        <v>58.6</v>
      </c>
      <c r="L1019">
        <v>4.13</v>
      </c>
      <c r="M1019">
        <v>2.23</v>
      </c>
      <c r="N1019">
        <v>4.57</v>
      </c>
      <c r="O1019" t="s">
        <v>24</v>
      </c>
      <c r="P1019" t="s">
        <v>1121</v>
      </c>
      <c r="Q1019" t="s">
        <v>33</v>
      </c>
      <c r="R1019" t="s">
        <v>67</v>
      </c>
      <c r="S1019" t="s">
        <v>35</v>
      </c>
      <c r="T1019" s="1">
        <v>39935</v>
      </c>
    </row>
    <row r="1020" spans="1:20" x14ac:dyDescent="0.25">
      <c r="A1020">
        <v>7457</v>
      </c>
      <c r="B1020">
        <v>40451</v>
      </c>
      <c r="C1020" t="s">
        <v>29</v>
      </c>
      <c r="D1020" t="s">
        <v>21</v>
      </c>
      <c r="E1020" t="s">
        <v>139</v>
      </c>
      <c r="F1020" t="s">
        <v>1150</v>
      </c>
      <c r="G1020">
        <v>36</v>
      </c>
      <c r="H1020">
        <v>3434.87</v>
      </c>
      <c r="I1020">
        <v>0.37</v>
      </c>
      <c r="J1020">
        <v>0.02</v>
      </c>
      <c r="K1020">
        <v>1219.5999999999999</v>
      </c>
      <c r="L1020">
        <v>96.79</v>
      </c>
      <c r="M1020">
        <v>60.98</v>
      </c>
      <c r="N1020">
        <v>19.989999999999998</v>
      </c>
      <c r="O1020" t="s">
        <v>24</v>
      </c>
      <c r="P1020" t="s">
        <v>1151</v>
      </c>
      <c r="Q1020" t="s">
        <v>41</v>
      </c>
      <c r="R1020" t="s">
        <v>27</v>
      </c>
      <c r="S1020" t="s">
        <v>57</v>
      </c>
      <c r="T1020" s="1">
        <v>40454</v>
      </c>
    </row>
    <row r="1021" spans="1:20" x14ac:dyDescent="0.25">
      <c r="A1021">
        <v>7457</v>
      </c>
      <c r="B1021">
        <v>40451</v>
      </c>
      <c r="C1021" t="s">
        <v>29</v>
      </c>
      <c r="D1021" t="s">
        <v>21</v>
      </c>
      <c r="E1021" t="s">
        <v>52</v>
      </c>
      <c r="F1021" t="s">
        <v>907</v>
      </c>
      <c r="G1021">
        <v>46</v>
      </c>
      <c r="H1021">
        <v>1135.8</v>
      </c>
      <c r="I1021">
        <v>0.55000000000000004</v>
      </c>
      <c r="J1021">
        <v>0.04</v>
      </c>
      <c r="K1021">
        <v>602.14</v>
      </c>
      <c r="L1021">
        <v>25.67</v>
      </c>
      <c r="M1021">
        <v>11.55</v>
      </c>
      <c r="N1021">
        <v>2.36</v>
      </c>
      <c r="O1021" t="s">
        <v>24</v>
      </c>
      <c r="P1021" t="s">
        <v>1151</v>
      </c>
      <c r="Q1021" t="s">
        <v>41</v>
      </c>
      <c r="R1021" t="s">
        <v>27</v>
      </c>
      <c r="S1021" t="s">
        <v>55</v>
      </c>
      <c r="T1021" s="1">
        <v>40453</v>
      </c>
    </row>
    <row r="1022" spans="1:20" x14ac:dyDescent="0.25">
      <c r="A1022">
        <v>7458</v>
      </c>
      <c r="B1022">
        <v>41003</v>
      </c>
      <c r="C1022" t="s">
        <v>58</v>
      </c>
      <c r="D1022" t="s">
        <v>21</v>
      </c>
      <c r="E1022" t="s">
        <v>120</v>
      </c>
      <c r="F1022" t="s">
        <v>1152</v>
      </c>
      <c r="G1022">
        <v>16</v>
      </c>
      <c r="H1022">
        <v>446.45</v>
      </c>
      <c r="I1022">
        <v>0.5</v>
      </c>
      <c r="J1022">
        <v>0.05</v>
      </c>
      <c r="K1022">
        <v>208.08</v>
      </c>
      <c r="L1022">
        <v>28.9</v>
      </c>
      <c r="M1022">
        <v>14.45</v>
      </c>
      <c r="N1022">
        <v>7.17</v>
      </c>
      <c r="O1022" t="s">
        <v>24</v>
      </c>
      <c r="P1022" t="s">
        <v>280</v>
      </c>
      <c r="Q1022" t="s">
        <v>95</v>
      </c>
      <c r="R1022" t="s">
        <v>34</v>
      </c>
      <c r="S1022" t="s">
        <v>57</v>
      </c>
      <c r="T1022" s="1">
        <v>41005</v>
      </c>
    </row>
    <row r="1023" spans="1:20" x14ac:dyDescent="0.25">
      <c r="A1023">
        <v>7458</v>
      </c>
      <c r="B1023">
        <v>41003</v>
      </c>
      <c r="C1023" t="s">
        <v>58</v>
      </c>
      <c r="D1023" t="s">
        <v>37</v>
      </c>
      <c r="E1023" t="s">
        <v>38</v>
      </c>
      <c r="F1023" t="s">
        <v>286</v>
      </c>
      <c r="G1023">
        <v>46</v>
      </c>
      <c r="H1023">
        <v>882.95</v>
      </c>
      <c r="I1023">
        <v>0.43</v>
      </c>
      <c r="J1023">
        <v>0.01</v>
      </c>
      <c r="K1023">
        <v>371.83</v>
      </c>
      <c r="L1023">
        <v>19.25</v>
      </c>
      <c r="M1023">
        <v>10.97</v>
      </c>
      <c r="N1023">
        <v>6.5</v>
      </c>
      <c r="O1023" t="s">
        <v>24</v>
      </c>
      <c r="P1023" t="s">
        <v>280</v>
      </c>
      <c r="Q1023" t="s">
        <v>95</v>
      </c>
      <c r="R1023" t="s">
        <v>34</v>
      </c>
      <c r="S1023" t="s">
        <v>57</v>
      </c>
      <c r="T1023" s="1">
        <v>41004</v>
      </c>
    </row>
    <row r="1024" spans="1:20" x14ac:dyDescent="0.25">
      <c r="A1024">
        <v>7458</v>
      </c>
      <c r="B1024">
        <v>41003</v>
      </c>
      <c r="C1024" t="s">
        <v>58</v>
      </c>
      <c r="D1024" t="s">
        <v>37</v>
      </c>
      <c r="E1024" t="s">
        <v>38</v>
      </c>
      <c r="F1024" t="s">
        <v>163</v>
      </c>
      <c r="G1024">
        <v>9</v>
      </c>
      <c r="H1024">
        <v>728.08</v>
      </c>
      <c r="I1024">
        <v>0.54</v>
      </c>
      <c r="J1024">
        <v>0.06</v>
      </c>
      <c r="K1024">
        <v>370.77</v>
      </c>
      <c r="L1024">
        <v>85.83</v>
      </c>
      <c r="M1024">
        <v>39.479999999999997</v>
      </c>
      <c r="N1024">
        <v>1.99</v>
      </c>
      <c r="O1024" t="s">
        <v>24</v>
      </c>
      <c r="P1024" t="s">
        <v>280</v>
      </c>
      <c r="Q1024" t="s">
        <v>83</v>
      </c>
      <c r="R1024" t="s">
        <v>34</v>
      </c>
      <c r="S1024" t="s">
        <v>35</v>
      </c>
      <c r="T1024" s="1">
        <v>41005</v>
      </c>
    </row>
    <row r="1025" spans="1:20" x14ac:dyDescent="0.25">
      <c r="A1025">
        <v>7461</v>
      </c>
      <c r="B1025">
        <v>39825</v>
      </c>
      <c r="C1025" t="s">
        <v>20</v>
      </c>
      <c r="D1025" t="s">
        <v>42</v>
      </c>
      <c r="E1025" t="s">
        <v>192</v>
      </c>
      <c r="F1025" t="s">
        <v>1153</v>
      </c>
      <c r="G1025">
        <v>12</v>
      </c>
      <c r="H1025">
        <v>7588.6</v>
      </c>
      <c r="I1025">
        <v>0.47</v>
      </c>
      <c r="J1025">
        <v>0.05</v>
      </c>
      <c r="K1025">
        <v>3337.72</v>
      </c>
      <c r="L1025">
        <v>662.25</v>
      </c>
      <c r="M1025">
        <v>350.99</v>
      </c>
      <c r="N1025">
        <v>39</v>
      </c>
      <c r="O1025" t="s">
        <v>48</v>
      </c>
      <c r="P1025" t="s">
        <v>1154</v>
      </c>
      <c r="Q1025" t="s">
        <v>33</v>
      </c>
      <c r="R1025" t="s">
        <v>61</v>
      </c>
      <c r="S1025" t="s">
        <v>132</v>
      </c>
      <c r="T1025" s="1">
        <v>39827</v>
      </c>
    </row>
    <row r="1026" spans="1:20" x14ac:dyDescent="0.25">
      <c r="A1026">
        <v>7461</v>
      </c>
      <c r="B1026">
        <v>39825</v>
      </c>
      <c r="C1026" t="s">
        <v>20</v>
      </c>
      <c r="D1026" t="s">
        <v>21</v>
      </c>
      <c r="E1026" t="s">
        <v>139</v>
      </c>
      <c r="F1026" t="s">
        <v>504</v>
      </c>
      <c r="G1026">
        <v>28</v>
      </c>
      <c r="H1026">
        <v>454.58</v>
      </c>
      <c r="I1026">
        <v>0.46</v>
      </c>
      <c r="J1026">
        <v>0</v>
      </c>
      <c r="K1026">
        <v>208.47</v>
      </c>
      <c r="L1026">
        <v>16.190000000000001</v>
      </c>
      <c r="M1026">
        <v>8.74</v>
      </c>
      <c r="N1026">
        <v>1.39</v>
      </c>
      <c r="O1026" t="s">
        <v>24</v>
      </c>
      <c r="P1026" t="s">
        <v>1154</v>
      </c>
      <c r="Q1026" t="s">
        <v>33</v>
      </c>
      <c r="R1026" t="s">
        <v>61</v>
      </c>
      <c r="S1026" t="s">
        <v>57</v>
      </c>
      <c r="T1026" s="1">
        <v>39829</v>
      </c>
    </row>
    <row r="1027" spans="1:20" x14ac:dyDescent="0.25">
      <c r="A1027">
        <v>7461</v>
      </c>
      <c r="B1027">
        <v>39825</v>
      </c>
      <c r="C1027" t="s">
        <v>20</v>
      </c>
      <c r="D1027" t="s">
        <v>21</v>
      </c>
      <c r="E1027" t="s">
        <v>72</v>
      </c>
      <c r="F1027" t="s">
        <v>1155</v>
      </c>
      <c r="G1027">
        <v>44</v>
      </c>
      <c r="H1027">
        <v>155.93</v>
      </c>
      <c r="I1027">
        <v>0.45</v>
      </c>
      <c r="J1027">
        <v>0.02</v>
      </c>
      <c r="K1027">
        <v>68.11</v>
      </c>
      <c r="L1027">
        <v>3.6</v>
      </c>
      <c r="M1027">
        <v>1.98</v>
      </c>
      <c r="N1027">
        <v>0.7</v>
      </c>
      <c r="O1027" t="s">
        <v>24</v>
      </c>
      <c r="P1027" t="s">
        <v>1154</v>
      </c>
      <c r="Q1027" t="s">
        <v>33</v>
      </c>
      <c r="R1027" t="s">
        <v>61</v>
      </c>
      <c r="S1027" t="s">
        <v>55</v>
      </c>
      <c r="T1027" s="1">
        <v>39829</v>
      </c>
    </row>
    <row r="1028" spans="1:20" x14ac:dyDescent="0.25">
      <c r="A1028">
        <v>7462</v>
      </c>
      <c r="B1028">
        <v>40594</v>
      </c>
      <c r="C1028" t="s">
        <v>36</v>
      </c>
      <c r="D1028" t="s">
        <v>21</v>
      </c>
      <c r="E1028" t="s">
        <v>52</v>
      </c>
      <c r="F1028" t="s">
        <v>629</v>
      </c>
      <c r="G1028">
        <v>3</v>
      </c>
      <c r="H1028">
        <v>121.39</v>
      </c>
      <c r="I1028">
        <v>0.47</v>
      </c>
      <c r="J1028">
        <v>7.0000000000000007E-2</v>
      </c>
      <c r="K1028">
        <v>49.83</v>
      </c>
      <c r="L1028">
        <v>41.53</v>
      </c>
      <c r="M1028">
        <v>22.01</v>
      </c>
      <c r="N1028">
        <v>5.53</v>
      </c>
      <c r="O1028" t="s">
        <v>71</v>
      </c>
      <c r="P1028" t="s">
        <v>414</v>
      </c>
      <c r="Q1028" t="s">
        <v>64</v>
      </c>
      <c r="R1028" t="s">
        <v>27</v>
      </c>
      <c r="S1028" t="s">
        <v>35</v>
      </c>
      <c r="T1028" s="1">
        <v>40595</v>
      </c>
    </row>
    <row r="1029" spans="1:20" x14ac:dyDescent="0.25">
      <c r="A1029">
        <v>7488</v>
      </c>
      <c r="B1029">
        <v>41032</v>
      </c>
      <c r="C1029" t="s">
        <v>58</v>
      </c>
      <c r="D1029" t="s">
        <v>21</v>
      </c>
      <c r="E1029" t="s">
        <v>52</v>
      </c>
      <c r="F1029" t="s">
        <v>435</v>
      </c>
      <c r="G1029">
        <v>9</v>
      </c>
      <c r="H1029">
        <v>38.26</v>
      </c>
      <c r="I1029">
        <v>0.37</v>
      </c>
      <c r="J1029">
        <v>0.08</v>
      </c>
      <c r="K1029">
        <v>11.77</v>
      </c>
      <c r="L1029">
        <v>4.51</v>
      </c>
      <c r="M1029">
        <v>2.84</v>
      </c>
      <c r="N1029">
        <v>0.93</v>
      </c>
      <c r="O1029" t="s">
        <v>24</v>
      </c>
      <c r="P1029" t="s">
        <v>1102</v>
      </c>
      <c r="Q1029" t="s">
        <v>33</v>
      </c>
      <c r="R1029" t="s">
        <v>34</v>
      </c>
      <c r="S1029" t="s">
        <v>55</v>
      </c>
      <c r="T1029" s="1">
        <v>41033</v>
      </c>
    </row>
    <row r="1030" spans="1:20" x14ac:dyDescent="0.25">
      <c r="A1030">
        <v>7489</v>
      </c>
      <c r="B1030">
        <v>40451</v>
      </c>
      <c r="C1030" t="s">
        <v>58</v>
      </c>
      <c r="D1030" t="s">
        <v>42</v>
      </c>
      <c r="E1030" t="s">
        <v>92</v>
      </c>
      <c r="F1030" t="s">
        <v>1156</v>
      </c>
      <c r="G1030">
        <v>38</v>
      </c>
      <c r="H1030">
        <v>11004.98</v>
      </c>
      <c r="I1030">
        <v>0.38</v>
      </c>
      <c r="J1030">
        <v>0.01</v>
      </c>
      <c r="K1030">
        <v>4104.16</v>
      </c>
      <c r="L1030">
        <v>291.89999999999998</v>
      </c>
      <c r="M1030">
        <v>180.98</v>
      </c>
      <c r="N1030">
        <v>23.58</v>
      </c>
      <c r="O1030" t="s">
        <v>48</v>
      </c>
      <c r="P1030" t="s">
        <v>1157</v>
      </c>
      <c r="Q1030" t="s">
        <v>33</v>
      </c>
      <c r="R1030" t="s">
        <v>61</v>
      </c>
      <c r="S1030" t="s">
        <v>49</v>
      </c>
      <c r="T1030" s="1">
        <v>40454</v>
      </c>
    </row>
    <row r="1031" spans="1:20" x14ac:dyDescent="0.25">
      <c r="A1031">
        <v>7521</v>
      </c>
      <c r="B1031">
        <v>40601</v>
      </c>
      <c r="C1031" t="s">
        <v>20</v>
      </c>
      <c r="D1031" t="s">
        <v>37</v>
      </c>
      <c r="E1031" t="s">
        <v>50</v>
      </c>
      <c r="F1031" t="s">
        <v>733</v>
      </c>
      <c r="G1031">
        <v>19</v>
      </c>
      <c r="H1031">
        <v>4323.7</v>
      </c>
      <c r="I1031">
        <v>0.49</v>
      </c>
      <c r="J1031">
        <v>0</v>
      </c>
      <c r="K1031">
        <v>2117.39</v>
      </c>
      <c r="L1031">
        <v>227.43</v>
      </c>
      <c r="M1031">
        <v>115.99</v>
      </c>
      <c r="N1031">
        <v>2.5</v>
      </c>
      <c r="O1031" t="s">
        <v>71</v>
      </c>
      <c r="P1031" t="s">
        <v>1158</v>
      </c>
      <c r="Q1031" t="s">
        <v>64</v>
      </c>
      <c r="R1031" t="s">
        <v>27</v>
      </c>
      <c r="S1031" t="s">
        <v>57</v>
      </c>
      <c r="T1031" s="1">
        <v>40607</v>
      </c>
    </row>
    <row r="1032" spans="1:20" x14ac:dyDescent="0.25">
      <c r="A1032">
        <v>7527</v>
      </c>
      <c r="B1032">
        <v>40158</v>
      </c>
      <c r="C1032" t="s">
        <v>79</v>
      </c>
      <c r="D1032" t="s">
        <v>42</v>
      </c>
      <c r="E1032" t="s">
        <v>43</v>
      </c>
      <c r="F1032" t="s">
        <v>638</v>
      </c>
      <c r="G1032">
        <v>37</v>
      </c>
      <c r="H1032">
        <v>1228.51</v>
      </c>
      <c r="I1032">
        <v>0.55000000000000004</v>
      </c>
      <c r="J1032">
        <v>0.05</v>
      </c>
      <c r="K1032">
        <v>644.62</v>
      </c>
      <c r="L1032">
        <v>34.840000000000003</v>
      </c>
      <c r="M1032">
        <v>15.68</v>
      </c>
      <c r="N1032">
        <v>3.73</v>
      </c>
      <c r="O1032" t="s">
        <v>24</v>
      </c>
      <c r="P1032" t="s">
        <v>649</v>
      </c>
      <c r="Q1032" t="s">
        <v>95</v>
      </c>
      <c r="R1032" t="s">
        <v>27</v>
      </c>
      <c r="S1032" t="s">
        <v>35</v>
      </c>
      <c r="T1032" s="1">
        <v>40159</v>
      </c>
    </row>
    <row r="1033" spans="1:20" x14ac:dyDescent="0.25">
      <c r="A1033">
        <v>7527</v>
      </c>
      <c r="B1033">
        <v>40158</v>
      </c>
      <c r="C1033" t="s">
        <v>79</v>
      </c>
      <c r="D1033" t="s">
        <v>37</v>
      </c>
      <c r="E1033" t="s">
        <v>50</v>
      </c>
      <c r="F1033" t="s">
        <v>1118</v>
      </c>
      <c r="G1033">
        <v>42</v>
      </c>
      <c r="H1033">
        <v>14942.99</v>
      </c>
      <c r="I1033">
        <v>0.46</v>
      </c>
      <c r="J1033">
        <v>0.02</v>
      </c>
      <c r="K1033">
        <v>6707.21</v>
      </c>
      <c r="L1033">
        <v>362.94</v>
      </c>
      <c r="M1033">
        <v>195.99</v>
      </c>
      <c r="N1033">
        <v>4.2</v>
      </c>
      <c r="O1033" t="s">
        <v>24</v>
      </c>
      <c r="P1033" t="s">
        <v>649</v>
      </c>
      <c r="Q1033" t="s">
        <v>95</v>
      </c>
      <c r="R1033" t="s">
        <v>27</v>
      </c>
      <c r="S1033" t="s">
        <v>57</v>
      </c>
      <c r="T1033" s="1">
        <v>40159</v>
      </c>
    </row>
    <row r="1034" spans="1:20" x14ac:dyDescent="0.25">
      <c r="A1034">
        <v>7552</v>
      </c>
      <c r="B1034">
        <v>41162</v>
      </c>
      <c r="C1034" t="s">
        <v>58</v>
      </c>
      <c r="D1034" t="s">
        <v>21</v>
      </c>
      <c r="E1034" t="s">
        <v>52</v>
      </c>
      <c r="F1034" t="s">
        <v>530</v>
      </c>
      <c r="G1034">
        <v>47</v>
      </c>
      <c r="H1034">
        <v>2824.84</v>
      </c>
      <c r="I1034">
        <v>0.54</v>
      </c>
      <c r="J1034">
        <v>0.02</v>
      </c>
      <c r="K1034">
        <v>1495.62</v>
      </c>
      <c r="L1034">
        <v>61.2</v>
      </c>
      <c r="M1034">
        <v>28.15</v>
      </c>
      <c r="N1034">
        <v>6.17</v>
      </c>
      <c r="O1034" t="s">
        <v>24</v>
      </c>
      <c r="P1034" t="s">
        <v>1102</v>
      </c>
      <c r="Q1034" t="s">
        <v>33</v>
      </c>
      <c r="R1034" t="s">
        <v>34</v>
      </c>
      <c r="S1034" t="s">
        <v>35</v>
      </c>
      <c r="T1034" s="1">
        <v>41164</v>
      </c>
    </row>
    <row r="1035" spans="1:20" x14ac:dyDescent="0.25">
      <c r="A1035">
        <v>7552</v>
      </c>
      <c r="B1035">
        <v>41162</v>
      </c>
      <c r="C1035" t="s">
        <v>58</v>
      </c>
      <c r="D1035" t="s">
        <v>21</v>
      </c>
      <c r="E1035" t="s">
        <v>30</v>
      </c>
      <c r="F1035" t="s">
        <v>109</v>
      </c>
      <c r="G1035">
        <v>49</v>
      </c>
      <c r="H1035">
        <v>1160.7</v>
      </c>
      <c r="I1035">
        <v>0.5</v>
      </c>
      <c r="J1035">
        <v>0.09</v>
      </c>
      <c r="K1035">
        <v>521.54</v>
      </c>
      <c r="L1035">
        <v>25.96</v>
      </c>
      <c r="M1035">
        <v>12.98</v>
      </c>
      <c r="N1035">
        <v>3.14</v>
      </c>
      <c r="O1035" t="s">
        <v>24</v>
      </c>
      <c r="P1035" t="s">
        <v>1102</v>
      </c>
      <c r="Q1035" t="s">
        <v>33</v>
      </c>
      <c r="R1035" t="s">
        <v>34</v>
      </c>
      <c r="S1035" t="s">
        <v>35</v>
      </c>
      <c r="T1035" s="1">
        <v>41164</v>
      </c>
    </row>
    <row r="1036" spans="1:20" x14ac:dyDescent="0.25">
      <c r="A1036">
        <v>7553</v>
      </c>
      <c r="B1036">
        <v>40305</v>
      </c>
      <c r="C1036" t="s">
        <v>79</v>
      </c>
      <c r="D1036" t="s">
        <v>42</v>
      </c>
      <c r="E1036" t="s">
        <v>43</v>
      </c>
      <c r="F1036" t="s">
        <v>1017</v>
      </c>
      <c r="G1036">
        <v>12</v>
      </c>
      <c r="H1036">
        <v>2326.91</v>
      </c>
      <c r="I1036">
        <v>0.55000000000000004</v>
      </c>
      <c r="J1036">
        <v>7.0000000000000007E-2</v>
      </c>
      <c r="K1036">
        <v>1180.54</v>
      </c>
      <c r="L1036">
        <v>204.96</v>
      </c>
      <c r="M1036">
        <v>92.23</v>
      </c>
      <c r="N1036">
        <v>39.61</v>
      </c>
      <c r="O1036" t="s">
        <v>24</v>
      </c>
      <c r="P1036" t="s">
        <v>178</v>
      </c>
      <c r="Q1036" t="s">
        <v>33</v>
      </c>
      <c r="R1036" t="s">
        <v>61</v>
      </c>
      <c r="S1036" t="s">
        <v>45</v>
      </c>
      <c r="T1036" s="1">
        <v>40306</v>
      </c>
    </row>
    <row r="1037" spans="1:20" x14ac:dyDescent="0.25">
      <c r="A1037">
        <v>7553</v>
      </c>
      <c r="B1037">
        <v>40305</v>
      </c>
      <c r="C1037" t="s">
        <v>79</v>
      </c>
      <c r="D1037" t="s">
        <v>21</v>
      </c>
      <c r="E1037" t="s">
        <v>84</v>
      </c>
      <c r="F1037" t="s">
        <v>708</v>
      </c>
      <c r="G1037">
        <v>3</v>
      </c>
      <c r="H1037">
        <v>28.73</v>
      </c>
      <c r="I1037">
        <v>0.44</v>
      </c>
      <c r="J1037">
        <v>0.04</v>
      </c>
      <c r="K1037">
        <v>9.17</v>
      </c>
      <c r="L1037">
        <v>7.64</v>
      </c>
      <c r="M1037">
        <v>4.28</v>
      </c>
      <c r="N1037">
        <v>6.72</v>
      </c>
      <c r="O1037" t="s">
        <v>24</v>
      </c>
      <c r="P1037" t="s">
        <v>178</v>
      </c>
      <c r="Q1037" t="s">
        <v>33</v>
      </c>
      <c r="R1037" t="s">
        <v>61</v>
      </c>
      <c r="S1037" t="s">
        <v>57</v>
      </c>
      <c r="T1037" s="1">
        <v>40308</v>
      </c>
    </row>
    <row r="1038" spans="1:20" x14ac:dyDescent="0.25">
      <c r="A1038">
        <v>7559</v>
      </c>
      <c r="B1038">
        <v>40463</v>
      </c>
      <c r="C1038" t="s">
        <v>58</v>
      </c>
      <c r="D1038" t="s">
        <v>21</v>
      </c>
      <c r="E1038" t="s">
        <v>126</v>
      </c>
      <c r="F1038" t="s">
        <v>249</v>
      </c>
      <c r="G1038">
        <v>9</v>
      </c>
      <c r="H1038">
        <v>127.17</v>
      </c>
      <c r="I1038">
        <v>0.51</v>
      </c>
      <c r="J1038">
        <v>0.05</v>
      </c>
      <c r="K1038">
        <v>37.85</v>
      </c>
      <c r="L1038">
        <v>9.14</v>
      </c>
      <c r="M1038">
        <v>4.4800000000000004</v>
      </c>
      <c r="N1038">
        <v>49</v>
      </c>
      <c r="O1038" t="s">
        <v>24</v>
      </c>
      <c r="P1038" t="s">
        <v>597</v>
      </c>
      <c r="Q1038" t="s">
        <v>41</v>
      </c>
      <c r="R1038" t="s">
        <v>34</v>
      </c>
      <c r="S1038" t="s">
        <v>28</v>
      </c>
      <c r="T1038" s="1">
        <v>40465</v>
      </c>
    </row>
    <row r="1039" spans="1:20" x14ac:dyDescent="0.25">
      <c r="A1039">
        <v>7559</v>
      </c>
      <c r="B1039">
        <v>40463</v>
      </c>
      <c r="C1039" t="s">
        <v>58</v>
      </c>
      <c r="D1039" t="s">
        <v>37</v>
      </c>
      <c r="E1039" t="s">
        <v>38</v>
      </c>
      <c r="F1039" t="s">
        <v>1159</v>
      </c>
      <c r="G1039">
        <v>39</v>
      </c>
      <c r="H1039">
        <v>1432.11</v>
      </c>
      <c r="I1039">
        <v>0.45</v>
      </c>
      <c r="J1039">
        <v>0.04</v>
      </c>
      <c r="K1039">
        <v>609.07000000000005</v>
      </c>
      <c r="L1039">
        <v>38.090000000000003</v>
      </c>
      <c r="M1039">
        <v>20.95</v>
      </c>
      <c r="N1039">
        <v>5.99</v>
      </c>
      <c r="O1039" t="s">
        <v>24</v>
      </c>
      <c r="P1039" t="s">
        <v>597</v>
      </c>
      <c r="Q1039" t="s">
        <v>41</v>
      </c>
      <c r="R1039" t="s">
        <v>34</v>
      </c>
      <c r="S1039" t="s">
        <v>57</v>
      </c>
      <c r="T1039" s="1">
        <v>40464</v>
      </c>
    </row>
    <row r="1040" spans="1:20" x14ac:dyDescent="0.25">
      <c r="A1040">
        <v>7585</v>
      </c>
      <c r="B1040">
        <v>40682</v>
      </c>
      <c r="C1040" t="s">
        <v>36</v>
      </c>
      <c r="D1040" t="s">
        <v>37</v>
      </c>
      <c r="E1040" t="s">
        <v>50</v>
      </c>
      <c r="F1040" t="s">
        <v>1160</v>
      </c>
      <c r="G1040">
        <v>34</v>
      </c>
      <c r="H1040">
        <v>1116.3399999999999</v>
      </c>
      <c r="I1040">
        <v>0.36</v>
      </c>
      <c r="J1040">
        <v>0</v>
      </c>
      <c r="K1040">
        <v>401.43</v>
      </c>
      <c r="L1040">
        <v>32.799999999999997</v>
      </c>
      <c r="M1040">
        <v>20.99</v>
      </c>
      <c r="N1040">
        <v>1.25</v>
      </c>
      <c r="O1040" t="s">
        <v>24</v>
      </c>
      <c r="P1040" t="s">
        <v>1161</v>
      </c>
      <c r="Q1040" t="s">
        <v>33</v>
      </c>
      <c r="R1040" t="s">
        <v>67</v>
      </c>
      <c r="S1040" t="s">
        <v>35</v>
      </c>
      <c r="T1040" s="1">
        <v>40684</v>
      </c>
    </row>
    <row r="1041" spans="1:20" x14ac:dyDescent="0.25">
      <c r="A1041">
        <v>7619</v>
      </c>
      <c r="B1041">
        <v>40459</v>
      </c>
      <c r="C1041" t="s">
        <v>29</v>
      </c>
      <c r="D1041" t="s">
        <v>37</v>
      </c>
      <c r="E1041" t="s">
        <v>38</v>
      </c>
      <c r="F1041" t="s">
        <v>1162</v>
      </c>
      <c r="G1041">
        <v>8</v>
      </c>
      <c r="H1041">
        <v>216.12</v>
      </c>
      <c r="I1041">
        <v>0.36</v>
      </c>
      <c r="J1041">
        <v>0.02</v>
      </c>
      <c r="K1041">
        <v>74.290000000000006</v>
      </c>
      <c r="L1041">
        <v>27.31</v>
      </c>
      <c r="M1041">
        <v>17.48</v>
      </c>
      <c r="N1041">
        <v>1.99</v>
      </c>
      <c r="O1041" t="s">
        <v>24</v>
      </c>
      <c r="P1041" t="s">
        <v>560</v>
      </c>
      <c r="Q1041" t="s">
        <v>64</v>
      </c>
      <c r="R1041" t="s">
        <v>67</v>
      </c>
      <c r="S1041" t="s">
        <v>35</v>
      </c>
      <c r="T1041" s="1">
        <v>40460</v>
      </c>
    </row>
    <row r="1042" spans="1:20" x14ac:dyDescent="0.25">
      <c r="A1042">
        <v>7623</v>
      </c>
      <c r="B1042">
        <v>40114</v>
      </c>
      <c r="C1042" t="s">
        <v>58</v>
      </c>
      <c r="D1042" t="s">
        <v>21</v>
      </c>
      <c r="E1042" t="s">
        <v>126</v>
      </c>
      <c r="F1042" t="s">
        <v>847</v>
      </c>
      <c r="G1042">
        <v>18</v>
      </c>
      <c r="H1042">
        <v>8629.98</v>
      </c>
      <c r="I1042">
        <v>0.39</v>
      </c>
      <c r="J1042">
        <v>0.03</v>
      </c>
      <c r="K1042">
        <v>3193.79</v>
      </c>
      <c r="L1042">
        <v>492.87</v>
      </c>
      <c r="M1042">
        <v>300.64999999999998</v>
      </c>
      <c r="N1042">
        <v>24.49</v>
      </c>
      <c r="O1042" t="s">
        <v>24</v>
      </c>
      <c r="P1042" t="s">
        <v>210</v>
      </c>
      <c r="Q1042" t="s">
        <v>75</v>
      </c>
      <c r="R1042" t="s">
        <v>34</v>
      </c>
      <c r="S1042" t="s">
        <v>28</v>
      </c>
      <c r="T1042" s="1">
        <v>40116</v>
      </c>
    </row>
    <row r="1043" spans="1:20" x14ac:dyDescent="0.25">
      <c r="A1043">
        <v>7623</v>
      </c>
      <c r="B1043">
        <v>40114</v>
      </c>
      <c r="C1043" t="s">
        <v>58</v>
      </c>
      <c r="D1043" t="s">
        <v>37</v>
      </c>
      <c r="E1043" t="s">
        <v>38</v>
      </c>
      <c r="F1043" t="s">
        <v>1163</v>
      </c>
      <c r="G1043">
        <v>37</v>
      </c>
      <c r="H1043">
        <v>2966.86</v>
      </c>
      <c r="I1043">
        <v>0.41</v>
      </c>
      <c r="J1043">
        <v>0.06</v>
      </c>
      <c r="K1043">
        <v>1097.24</v>
      </c>
      <c r="L1043">
        <v>84.73</v>
      </c>
      <c r="M1043">
        <v>49.99</v>
      </c>
      <c r="N1043">
        <v>19.989999999999998</v>
      </c>
      <c r="O1043" t="s">
        <v>24</v>
      </c>
      <c r="P1043" t="s">
        <v>210</v>
      </c>
      <c r="Q1043" t="s">
        <v>75</v>
      </c>
      <c r="R1043" t="s">
        <v>34</v>
      </c>
      <c r="S1043" t="s">
        <v>57</v>
      </c>
      <c r="T1043" s="1">
        <v>40116</v>
      </c>
    </row>
    <row r="1044" spans="1:20" x14ac:dyDescent="0.25">
      <c r="A1044">
        <v>7623</v>
      </c>
      <c r="B1044">
        <v>40114</v>
      </c>
      <c r="C1044" t="s">
        <v>58</v>
      </c>
      <c r="D1044" t="s">
        <v>21</v>
      </c>
      <c r="E1044" t="s">
        <v>84</v>
      </c>
      <c r="F1044" t="s">
        <v>1164</v>
      </c>
      <c r="G1044">
        <v>32</v>
      </c>
      <c r="H1044">
        <v>5210.99</v>
      </c>
      <c r="I1044">
        <v>0.42</v>
      </c>
      <c r="J1044">
        <v>0.1</v>
      </c>
      <c r="K1044">
        <v>1851.14</v>
      </c>
      <c r="L1044">
        <v>180.78</v>
      </c>
      <c r="M1044">
        <v>104.85</v>
      </c>
      <c r="N1044">
        <v>4.6500000000000004</v>
      </c>
      <c r="O1044" t="s">
        <v>24</v>
      </c>
      <c r="P1044" t="s">
        <v>210</v>
      </c>
      <c r="Q1044" t="s">
        <v>75</v>
      </c>
      <c r="R1044" t="s">
        <v>34</v>
      </c>
      <c r="S1044" t="s">
        <v>57</v>
      </c>
      <c r="T1044" s="1">
        <v>40115</v>
      </c>
    </row>
    <row r="1045" spans="1:20" x14ac:dyDescent="0.25">
      <c r="A1045">
        <v>7653</v>
      </c>
      <c r="B1045">
        <v>40966</v>
      </c>
      <c r="C1045" t="s">
        <v>79</v>
      </c>
      <c r="D1045" t="s">
        <v>21</v>
      </c>
      <c r="E1045" t="s">
        <v>84</v>
      </c>
      <c r="F1045" t="s">
        <v>1165</v>
      </c>
      <c r="G1045">
        <v>32</v>
      </c>
      <c r="H1045">
        <v>2133.63</v>
      </c>
      <c r="I1045">
        <v>0.35</v>
      </c>
      <c r="J1045">
        <v>0.1</v>
      </c>
      <c r="K1045">
        <v>591.26</v>
      </c>
      <c r="L1045">
        <v>73.91</v>
      </c>
      <c r="M1045">
        <v>48.04</v>
      </c>
      <c r="N1045">
        <v>5.09</v>
      </c>
      <c r="O1045" t="s">
        <v>24</v>
      </c>
      <c r="P1045" t="s">
        <v>1166</v>
      </c>
      <c r="Q1045" t="s">
        <v>41</v>
      </c>
      <c r="R1045" t="s">
        <v>67</v>
      </c>
      <c r="S1045" t="s">
        <v>57</v>
      </c>
      <c r="T1045" s="1">
        <v>40969</v>
      </c>
    </row>
    <row r="1046" spans="1:20" x14ac:dyDescent="0.25">
      <c r="A1046">
        <v>7654</v>
      </c>
      <c r="B1046">
        <v>40219</v>
      </c>
      <c r="C1046" t="s">
        <v>36</v>
      </c>
      <c r="D1046" t="s">
        <v>21</v>
      </c>
      <c r="E1046" t="s">
        <v>80</v>
      </c>
      <c r="F1046" t="s">
        <v>1167</v>
      </c>
      <c r="G1046">
        <v>3</v>
      </c>
      <c r="H1046">
        <v>25.38</v>
      </c>
      <c r="I1046">
        <v>0.37</v>
      </c>
      <c r="J1046">
        <v>0.06</v>
      </c>
      <c r="K1046">
        <v>6.1</v>
      </c>
      <c r="L1046">
        <v>6.56</v>
      </c>
      <c r="M1046">
        <v>4.13</v>
      </c>
      <c r="N1046">
        <v>6.89</v>
      </c>
      <c r="O1046" t="s">
        <v>24</v>
      </c>
      <c r="P1046" t="s">
        <v>1168</v>
      </c>
      <c r="Q1046" t="s">
        <v>33</v>
      </c>
      <c r="R1046" t="s">
        <v>27</v>
      </c>
      <c r="S1046" t="s">
        <v>57</v>
      </c>
      <c r="T1046" s="1">
        <v>40221</v>
      </c>
    </row>
    <row r="1047" spans="1:20" x14ac:dyDescent="0.25">
      <c r="A1047">
        <v>7680</v>
      </c>
      <c r="B1047">
        <v>40641</v>
      </c>
      <c r="C1047" t="s">
        <v>29</v>
      </c>
      <c r="D1047" t="s">
        <v>21</v>
      </c>
      <c r="E1047" t="s">
        <v>84</v>
      </c>
      <c r="F1047" t="s">
        <v>1000</v>
      </c>
      <c r="G1047">
        <v>32</v>
      </c>
      <c r="H1047">
        <v>2336.41</v>
      </c>
      <c r="I1047">
        <v>0.53</v>
      </c>
      <c r="J1047">
        <v>0.04</v>
      </c>
      <c r="K1047">
        <v>1182.3399999999999</v>
      </c>
      <c r="L1047">
        <v>75.400000000000006</v>
      </c>
      <c r="M1047">
        <v>35.44</v>
      </c>
      <c r="N1047">
        <v>19.989999999999998</v>
      </c>
      <c r="O1047" t="s">
        <v>24</v>
      </c>
      <c r="P1047" t="s">
        <v>1169</v>
      </c>
      <c r="Q1047" t="s">
        <v>33</v>
      </c>
      <c r="R1047" t="s">
        <v>27</v>
      </c>
      <c r="S1047" t="s">
        <v>57</v>
      </c>
      <c r="T1047" s="1">
        <v>40641</v>
      </c>
    </row>
    <row r="1048" spans="1:20" x14ac:dyDescent="0.25">
      <c r="A1048">
        <v>7719</v>
      </c>
      <c r="B1048">
        <v>39893</v>
      </c>
      <c r="C1048" t="s">
        <v>20</v>
      </c>
      <c r="D1048" t="s">
        <v>21</v>
      </c>
      <c r="E1048" t="s">
        <v>22</v>
      </c>
      <c r="F1048" t="s">
        <v>442</v>
      </c>
      <c r="G1048">
        <v>37</v>
      </c>
      <c r="H1048">
        <v>832.96</v>
      </c>
      <c r="I1048">
        <v>0.41</v>
      </c>
      <c r="J1048">
        <v>0.02</v>
      </c>
      <c r="K1048">
        <v>329.69</v>
      </c>
      <c r="L1048">
        <v>22.85</v>
      </c>
      <c r="M1048">
        <v>13.48</v>
      </c>
      <c r="N1048">
        <v>4.51</v>
      </c>
      <c r="O1048" t="s">
        <v>24</v>
      </c>
      <c r="P1048" t="s">
        <v>178</v>
      </c>
      <c r="Q1048" t="s">
        <v>33</v>
      </c>
      <c r="R1048" t="s">
        <v>61</v>
      </c>
      <c r="S1048" t="s">
        <v>57</v>
      </c>
      <c r="T1048" s="1">
        <v>39895</v>
      </c>
    </row>
    <row r="1049" spans="1:20" x14ac:dyDescent="0.25">
      <c r="A1049">
        <v>7744</v>
      </c>
      <c r="B1049">
        <v>40134</v>
      </c>
      <c r="C1049" t="s">
        <v>20</v>
      </c>
      <c r="D1049" t="s">
        <v>21</v>
      </c>
      <c r="E1049" t="s">
        <v>120</v>
      </c>
      <c r="F1049" t="s">
        <v>1170</v>
      </c>
      <c r="G1049">
        <v>26</v>
      </c>
      <c r="H1049">
        <v>7489.45</v>
      </c>
      <c r="I1049">
        <v>0.44</v>
      </c>
      <c r="J1049">
        <v>7.0000000000000007E-2</v>
      </c>
      <c r="K1049">
        <v>2971.72</v>
      </c>
      <c r="L1049">
        <v>308.91000000000003</v>
      </c>
      <c r="M1049">
        <v>172.99</v>
      </c>
      <c r="N1049">
        <v>19.989999999999998</v>
      </c>
      <c r="O1049" t="s">
        <v>24</v>
      </c>
      <c r="P1049" t="s">
        <v>257</v>
      </c>
      <c r="Q1049" t="s">
        <v>64</v>
      </c>
      <c r="R1049" t="s">
        <v>34</v>
      </c>
      <c r="S1049" t="s">
        <v>57</v>
      </c>
      <c r="T1049" s="1">
        <v>40134</v>
      </c>
    </row>
    <row r="1050" spans="1:20" x14ac:dyDescent="0.25">
      <c r="A1050">
        <v>7744</v>
      </c>
      <c r="B1050">
        <v>40134</v>
      </c>
      <c r="C1050" t="s">
        <v>20</v>
      </c>
      <c r="D1050" t="s">
        <v>21</v>
      </c>
      <c r="E1050" t="s">
        <v>139</v>
      </c>
      <c r="F1050" t="s">
        <v>1171</v>
      </c>
      <c r="G1050">
        <v>1</v>
      </c>
      <c r="H1050">
        <v>13.59</v>
      </c>
      <c r="I1050">
        <v>0.43</v>
      </c>
      <c r="J1050">
        <v>0.09</v>
      </c>
      <c r="K1050">
        <v>4.5599999999999996</v>
      </c>
      <c r="L1050">
        <v>13.4</v>
      </c>
      <c r="M1050">
        <v>7.64</v>
      </c>
      <c r="N1050">
        <v>1.39</v>
      </c>
      <c r="O1050" t="s">
        <v>24</v>
      </c>
      <c r="P1050" t="s">
        <v>257</v>
      </c>
      <c r="Q1050" t="s">
        <v>64</v>
      </c>
      <c r="R1050" t="s">
        <v>34</v>
      </c>
      <c r="S1050" t="s">
        <v>57</v>
      </c>
      <c r="T1050" s="1">
        <v>40143</v>
      </c>
    </row>
    <row r="1051" spans="1:20" x14ac:dyDescent="0.25">
      <c r="A1051">
        <v>7746</v>
      </c>
      <c r="B1051">
        <v>40517</v>
      </c>
      <c r="C1051" t="s">
        <v>79</v>
      </c>
      <c r="D1051" t="s">
        <v>21</v>
      </c>
      <c r="E1051" t="s">
        <v>84</v>
      </c>
      <c r="F1051" t="s">
        <v>1172</v>
      </c>
      <c r="G1051">
        <v>1</v>
      </c>
      <c r="H1051">
        <v>45.51</v>
      </c>
      <c r="I1051">
        <v>0.49</v>
      </c>
      <c r="J1051">
        <v>0.06</v>
      </c>
      <c r="K1051">
        <v>16.850000000000001</v>
      </c>
      <c r="L1051">
        <v>39.18</v>
      </c>
      <c r="M1051">
        <v>19.98</v>
      </c>
      <c r="N1051">
        <v>8.68</v>
      </c>
      <c r="O1051" t="s">
        <v>24</v>
      </c>
      <c r="P1051" t="s">
        <v>1173</v>
      </c>
      <c r="Q1051" t="s">
        <v>33</v>
      </c>
      <c r="R1051" t="s">
        <v>67</v>
      </c>
      <c r="S1051" t="s">
        <v>57</v>
      </c>
      <c r="T1051" s="1">
        <v>40519</v>
      </c>
    </row>
    <row r="1052" spans="1:20" x14ac:dyDescent="0.25">
      <c r="A1052">
        <v>7751</v>
      </c>
      <c r="B1052">
        <v>41266</v>
      </c>
      <c r="C1052" t="s">
        <v>29</v>
      </c>
      <c r="D1052" t="s">
        <v>42</v>
      </c>
      <c r="E1052" t="s">
        <v>192</v>
      </c>
      <c r="F1052" t="s">
        <v>1174</v>
      </c>
      <c r="G1052">
        <v>45</v>
      </c>
      <c r="H1052">
        <v>6739.31</v>
      </c>
      <c r="I1052">
        <v>0.36</v>
      </c>
      <c r="J1052">
        <v>0.01</v>
      </c>
      <c r="K1052">
        <v>2362.0100000000002</v>
      </c>
      <c r="L1052">
        <v>149.97</v>
      </c>
      <c r="M1052">
        <v>95.98</v>
      </c>
      <c r="N1052">
        <v>58.2</v>
      </c>
      <c r="O1052" t="s">
        <v>48</v>
      </c>
      <c r="P1052" t="s">
        <v>753</v>
      </c>
      <c r="Q1052" t="s">
        <v>95</v>
      </c>
      <c r="R1052" t="s">
        <v>34</v>
      </c>
      <c r="S1052" t="s">
        <v>132</v>
      </c>
      <c r="T1052" s="1">
        <v>41267</v>
      </c>
    </row>
    <row r="1053" spans="1:20" x14ac:dyDescent="0.25">
      <c r="A1053">
        <v>7776</v>
      </c>
      <c r="B1053">
        <v>39886</v>
      </c>
      <c r="C1053" t="s">
        <v>79</v>
      </c>
      <c r="D1053" t="s">
        <v>42</v>
      </c>
      <c r="E1053" t="s">
        <v>192</v>
      </c>
      <c r="F1053" t="s">
        <v>1175</v>
      </c>
      <c r="G1053">
        <v>36</v>
      </c>
      <c r="H1053">
        <v>14976.67</v>
      </c>
      <c r="I1053">
        <v>0.55000000000000004</v>
      </c>
      <c r="J1053">
        <v>7.0000000000000007E-2</v>
      </c>
      <c r="K1053">
        <v>7717.63</v>
      </c>
      <c r="L1053">
        <v>446.62</v>
      </c>
      <c r="M1053">
        <v>200.98</v>
      </c>
      <c r="N1053">
        <v>23.76</v>
      </c>
      <c r="O1053" t="s">
        <v>48</v>
      </c>
      <c r="P1053" t="s">
        <v>1176</v>
      </c>
      <c r="Q1053" t="s">
        <v>41</v>
      </c>
      <c r="R1053" t="s">
        <v>34</v>
      </c>
      <c r="S1053" t="s">
        <v>132</v>
      </c>
      <c r="T1053" s="1">
        <v>39887</v>
      </c>
    </row>
    <row r="1054" spans="1:20" x14ac:dyDescent="0.25">
      <c r="A1054">
        <v>7776</v>
      </c>
      <c r="B1054">
        <v>39886</v>
      </c>
      <c r="C1054" t="s">
        <v>79</v>
      </c>
      <c r="D1054" t="s">
        <v>42</v>
      </c>
      <c r="E1054" t="s">
        <v>46</v>
      </c>
      <c r="F1054" t="s">
        <v>514</v>
      </c>
      <c r="G1054">
        <v>6</v>
      </c>
      <c r="H1054">
        <v>2096.3200000000002</v>
      </c>
      <c r="I1054">
        <v>0.49</v>
      </c>
      <c r="J1054">
        <v>0.02</v>
      </c>
      <c r="K1054">
        <v>991.37</v>
      </c>
      <c r="L1054">
        <v>351.55</v>
      </c>
      <c r="M1054">
        <v>179.29</v>
      </c>
      <c r="N1054">
        <v>29.21</v>
      </c>
      <c r="O1054" t="s">
        <v>48</v>
      </c>
      <c r="P1054" t="s">
        <v>1176</v>
      </c>
      <c r="Q1054" t="s">
        <v>41</v>
      </c>
      <c r="R1054" t="s">
        <v>34</v>
      </c>
      <c r="S1054" t="s">
        <v>49</v>
      </c>
      <c r="T1054" s="1">
        <v>39886</v>
      </c>
    </row>
    <row r="1055" spans="1:20" x14ac:dyDescent="0.25">
      <c r="A1055">
        <v>7782</v>
      </c>
      <c r="B1055">
        <v>39996</v>
      </c>
      <c r="C1055" t="s">
        <v>58</v>
      </c>
      <c r="D1055" t="s">
        <v>21</v>
      </c>
      <c r="E1055" t="s">
        <v>126</v>
      </c>
      <c r="F1055" t="s">
        <v>495</v>
      </c>
      <c r="G1055">
        <v>20</v>
      </c>
      <c r="H1055">
        <v>1894.57</v>
      </c>
      <c r="I1055">
        <v>0.4</v>
      </c>
      <c r="J1055">
        <v>7.0000000000000007E-2</v>
      </c>
      <c r="K1055">
        <v>670.67</v>
      </c>
      <c r="L1055">
        <v>101.62</v>
      </c>
      <c r="M1055">
        <v>60.97</v>
      </c>
      <c r="N1055">
        <v>4.5</v>
      </c>
      <c r="O1055" t="s">
        <v>71</v>
      </c>
      <c r="P1055" t="s">
        <v>661</v>
      </c>
      <c r="Q1055" t="s">
        <v>41</v>
      </c>
      <c r="R1055" t="s">
        <v>34</v>
      </c>
      <c r="S1055" t="s">
        <v>57</v>
      </c>
      <c r="T1055" s="1">
        <v>39998</v>
      </c>
    </row>
    <row r="1056" spans="1:20" x14ac:dyDescent="0.25">
      <c r="A1056">
        <v>7783</v>
      </c>
      <c r="B1056">
        <v>40920</v>
      </c>
      <c r="C1056" t="s">
        <v>79</v>
      </c>
      <c r="D1056" t="s">
        <v>21</v>
      </c>
      <c r="E1056" t="s">
        <v>120</v>
      </c>
      <c r="F1056" t="s">
        <v>1120</v>
      </c>
      <c r="G1056">
        <v>3</v>
      </c>
      <c r="H1056">
        <v>59.25</v>
      </c>
      <c r="I1056">
        <v>0.52</v>
      </c>
      <c r="J1056">
        <v>0.03</v>
      </c>
      <c r="K1056">
        <v>27.1</v>
      </c>
      <c r="L1056">
        <v>18.440000000000001</v>
      </c>
      <c r="M1056">
        <v>8.85</v>
      </c>
      <c r="N1056">
        <v>5.6</v>
      </c>
      <c r="O1056" t="s">
        <v>24</v>
      </c>
      <c r="P1056" t="s">
        <v>1177</v>
      </c>
      <c r="Q1056" t="s">
        <v>41</v>
      </c>
      <c r="R1056" t="s">
        <v>34</v>
      </c>
      <c r="S1056" t="s">
        <v>57</v>
      </c>
      <c r="T1056" s="1">
        <v>40921</v>
      </c>
    </row>
    <row r="1057" spans="1:20" x14ac:dyDescent="0.25">
      <c r="A1057">
        <v>7812</v>
      </c>
      <c r="B1057">
        <v>40653</v>
      </c>
      <c r="C1057" t="s">
        <v>20</v>
      </c>
      <c r="D1057" t="s">
        <v>42</v>
      </c>
      <c r="E1057" t="s">
        <v>43</v>
      </c>
      <c r="F1057" t="s">
        <v>1178</v>
      </c>
      <c r="G1057">
        <v>17</v>
      </c>
      <c r="H1057">
        <v>992.27</v>
      </c>
      <c r="I1057">
        <v>0.54</v>
      </c>
      <c r="J1057">
        <v>0.04</v>
      </c>
      <c r="K1057">
        <v>506.67</v>
      </c>
      <c r="L1057">
        <v>59.61</v>
      </c>
      <c r="M1057">
        <v>27.42</v>
      </c>
      <c r="N1057">
        <v>19.46</v>
      </c>
      <c r="O1057" t="s">
        <v>24</v>
      </c>
      <c r="P1057" t="s">
        <v>340</v>
      </c>
      <c r="Q1057" t="s">
        <v>83</v>
      </c>
      <c r="R1057" t="s">
        <v>34</v>
      </c>
      <c r="S1057" t="s">
        <v>57</v>
      </c>
      <c r="T1057" s="1">
        <v>40660</v>
      </c>
    </row>
    <row r="1058" spans="1:20" x14ac:dyDescent="0.25">
      <c r="A1058">
        <v>7812</v>
      </c>
      <c r="B1058">
        <v>40653</v>
      </c>
      <c r="C1058" t="s">
        <v>20</v>
      </c>
      <c r="D1058" t="s">
        <v>42</v>
      </c>
      <c r="E1058" t="s">
        <v>46</v>
      </c>
      <c r="F1058" t="s">
        <v>1179</v>
      </c>
      <c r="G1058">
        <v>12</v>
      </c>
      <c r="H1058">
        <v>5586.96</v>
      </c>
      <c r="I1058">
        <v>0.37</v>
      </c>
      <c r="J1058">
        <v>0.09</v>
      </c>
      <c r="K1058">
        <v>1710.08</v>
      </c>
      <c r="L1058">
        <v>508.95</v>
      </c>
      <c r="M1058">
        <v>320.64</v>
      </c>
      <c r="N1058">
        <v>29.2</v>
      </c>
      <c r="O1058" t="s">
        <v>48</v>
      </c>
      <c r="P1058" t="s">
        <v>340</v>
      </c>
      <c r="Q1058" t="s">
        <v>83</v>
      </c>
      <c r="R1058" t="s">
        <v>34</v>
      </c>
      <c r="S1058" t="s">
        <v>49</v>
      </c>
      <c r="T1058" s="1">
        <v>40655</v>
      </c>
    </row>
    <row r="1059" spans="1:20" x14ac:dyDescent="0.25">
      <c r="A1059">
        <v>7815</v>
      </c>
      <c r="B1059">
        <v>39835</v>
      </c>
      <c r="C1059" t="s">
        <v>58</v>
      </c>
      <c r="D1059" t="s">
        <v>37</v>
      </c>
      <c r="E1059" t="s">
        <v>38</v>
      </c>
      <c r="F1059" t="s">
        <v>903</v>
      </c>
      <c r="G1059">
        <v>6</v>
      </c>
      <c r="H1059">
        <v>358.58</v>
      </c>
      <c r="I1059">
        <v>0.49</v>
      </c>
      <c r="J1059">
        <v>0.09</v>
      </c>
      <c r="K1059">
        <v>155.19999999999999</v>
      </c>
      <c r="L1059">
        <v>64.67</v>
      </c>
      <c r="M1059">
        <v>32.979999999999997</v>
      </c>
      <c r="N1059">
        <v>5.5</v>
      </c>
      <c r="O1059" t="s">
        <v>24</v>
      </c>
      <c r="P1059" t="s">
        <v>1180</v>
      </c>
      <c r="Q1059" t="s">
        <v>41</v>
      </c>
      <c r="R1059" t="s">
        <v>61</v>
      </c>
      <c r="S1059" t="s">
        <v>57</v>
      </c>
      <c r="T1059" s="1">
        <v>39836</v>
      </c>
    </row>
    <row r="1060" spans="1:20" x14ac:dyDescent="0.25">
      <c r="A1060">
        <v>7840</v>
      </c>
      <c r="B1060">
        <v>40551</v>
      </c>
      <c r="C1060" t="s">
        <v>20</v>
      </c>
      <c r="D1060" t="s">
        <v>37</v>
      </c>
      <c r="E1060" t="s">
        <v>38</v>
      </c>
      <c r="F1060" t="s">
        <v>407</v>
      </c>
      <c r="G1060">
        <v>34</v>
      </c>
      <c r="H1060">
        <v>272.13</v>
      </c>
      <c r="I1060">
        <v>0.44</v>
      </c>
      <c r="J1060">
        <v>0.1</v>
      </c>
      <c r="K1060">
        <v>100.94</v>
      </c>
      <c r="L1060">
        <v>8.73</v>
      </c>
      <c r="M1060">
        <v>4.8899999999999997</v>
      </c>
      <c r="N1060">
        <v>4.93</v>
      </c>
      <c r="O1060" t="s">
        <v>24</v>
      </c>
      <c r="P1060" t="s">
        <v>1105</v>
      </c>
      <c r="Q1060" t="s">
        <v>83</v>
      </c>
      <c r="R1060" t="s">
        <v>67</v>
      </c>
      <c r="S1060" t="s">
        <v>35</v>
      </c>
      <c r="T1060" s="1">
        <v>40555</v>
      </c>
    </row>
    <row r="1061" spans="1:20" x14ac:dyDescent="0.25">
      <c r="A1061">
        <v>7841</v>
      </c>
      <c r="B1061">
        <v>41049</v>
      </c>
      <c r="C1061" t="s">
        <v>29</v>
      </c>
      <c r="D1061" t="s">
        <v>42</v>
      </c>
      <c r="E1061" t="s">
        <v>43</v>
      </c>
      <c r="F1061" t="s">
        <v>1181</v>
      </c>
      <c r="G1061">
        <v>21</v>
      </c>
      <c r="H1061">
        <v>1515.89</v>
      </c>
      <c r="I1061">
        <v>0.36</v>
      </c>
      <c r="J1061">
        <v>7.0000000000000007E-2</v>
      </c>
      <c r="K1061">
        <v>469.5</v>
      </c>
      <c r="L1061">
        <v>77.09</v>
      </c>
      <c r="M1061">
        <v>49.34</v>
      </c>
      <c r="N1061">
        <v>10.25</v>
      </c>
      <c r="O1061" t="s">
        <v>24</v>
      </c>
      <c r="P1061" t="s">
        <v>1182</v>
      </c>
      <c r="Q1061" t="s">
        <v>64</v>
      </c>
      <c r="R1061" t="s">
        <v>67</v>
      </c>
      <c r="S1061" t="s">
        <v>28</v>
      </c>
      <c r="T1061" s="1">
        <v>41051</v>
      </c>
    </row>
    <row r="1062" spans="1:20" x14ac:dyDescent="0.25">
      <c r="A1062">
        <v>7841</v>
      </c>
      <c r="B1062">
        <v>41049</v>
      </c>
      <c r="C1062" t="s">
        <v>29</v>
      </c>
      <c r="D1062" t="s">
        <v>42</v>
      </c>
      <c r="E1062" t="s">
        <v>43</v>
      </c>
      <c r="F1062" t="s">
        <v>842</v>
      </c>
      <c r="G1062">
        <v>17</v>
      </c>
      <c r="H1062">
        <v>354.79</v>
      </c>
      <c r="I1062">
        <v>0.52</v>
      </c>
      <c r="J1062">
        <v>0.01</v>
      </c>
      <c r="K1062">
        <v>181.71</v>
      </c>
      <c r="L1062">
        <v>20.96</v>
      </c>
      <c r="M1062">
        <v>10.06</v>
      </c>
      <c r="N1062">
        <v>2.06</v>
      </c>
      <c r="O1062" t="s">
        <v>24</v>
      </c>
      <c r="P1062" t="s">
        <v>1182</v>
      </c>
      <c r="Q1062" t="s">
        <v>64</v>
      </c>
      <c r="R1062" t="s">
        <v>67</v>
      </c>
      <c r="S1062" t="s">
        <v>55</v>
      </c>
      <c r="T1062" s="1">
        <v>41051</v>
      </c>
    </row>
    <row r="1063" spans="1:20" x14ac:dyDescent="0.25">
      <c r="A1063">
        <v>7845</v>
      </c>
      <c r="B1063">
        <v>40160</v>
      </c>
      <c r="C1063" t="s">
        <v>58</v>
      </c>
      <c r="D1063" t="s">
        <v>21</v>
      </c>
      <c r="E1063" t="s">
        <v>120</v>
      </c>
      <c r="F1063" t="s">
        <v>1183</v>
      </c>
      <c r="G1063">
        <v>22</v>
      </c>
      <c r="H1063">
        <v>231.32</v>
      </c>
      <c r="I1063">
        <v>0.55000000000000004</v>
      </c>
      <c r="J1063">
        <v>0.06</v>
      </c>
      <c r="K1063">
        <v>117.62</v>
      </c>
      <c r="L1063">
        <v>10.91</v>
      </c>
      <c r="M1063">
        <v>4.91</v>
      </c>
      <c r="N1063">
        <v>5.68</v>
      </c>
      <c r="O1063" t="s">
        <v>71</v>
      </c>
      <c r="P1063" t="s">
        <v>501</v>
      </c>
      <c r="Q1063" t="s">
        <v>64</v>
      </c>
      <c r="R1063" t="s">
        <v>27</v>
      </c>
      <c r="S1063" t="s">
        <v>57</v>
      </c>
      <c r="T1063" s="1">
        <v>40160</v>
      </c>
    </row>
    <row r="1064" spans="1:20" x14ac:dyDescent="0.25">
      <c r="A1064">
        <v>7845</v>
      </c>
      <c r="B1064">
        <v>40160</v>
      </c>
      <c r="C1064" t="s">
        <v>58</v>
      </c>
      <c r="D1064" t="s">
        <v>21</v>
      </c>
      <c r="E1064" t="s">
        <v>84</v>
      </c>
      <c r="F1064" t="s">
        <v>1050</v>
      </c>
      <c r="G1064">
        <v>45</v>
      </c>
      <c r="H1064">
        <v>4021.82</v>
      </c>
      <c r="I1064">
        <v>0.49</v>
      </c>
      <c r="J1064">
        <v>7.0000000000000007E-2</v>
      </c>
      <c r="K1064">
        <v>1813.66</v>
      </c>
      <c r="L1064">
        <v>95.96</v>
      </c>
      <c r="M1064">
        <v>48.94</v>
      </c>
      <c r="N1064">
        <v>5.86</v>
      </c>
      <c r="O1064" t="s">
        <v>71</v>
      </c>
      <c r="P1064" t="s">
        <v>501</v>
      </c>
      <c r="Q1064" t="s">
        <v>64</v>
      </c>
      <c r="R1064" t="s">
        <v>27</v>
      </c>
      <c r="S1064" t="s">
        <v>57</v>
      </c>
      <c r="T1064" s="1">
        <v>40161</v>
      </c>
    </row>
    <row r="1065" spans="1:20" x14ac:dyDescent="0.25">
      <c r="A1065">
        <v>7846</v>
      </c>
      <c r="B1065">
        <v>40719</v>
      </c>
      <c r="C1065" t="s">
        <v>20</v>
      </c>
      <c r="D1065" t="s">
        <v>21</v>
      </c>
      <c r="E1065" t="s">
        <v>120</v>
      </c>
      <c r="F1065" t="s">
        <v>737</v>
      </c>
      <c r="G1065">
        <v>47</v>
      </c>
      <c r="H1065">
        <v>5251.93</v>
      </c>
      <c r="I1065">
        <v>0.45</v>
      </c>
      <c r="J1065">
        <v>0.09</v>
      </c>
      <c r="K1065">
        <v>2069.7800000000002</v>
      </c>
      <c r="L1065">
        <v>122.33</v>
      </c>
      <c r="M1065">
        <v>67.28</v>
      </c>
      <c r="N1065">
        <v>19.989999999999998</v>
      </c>
      <c r="O1065" t="s">
        <v>24</v>
      </c>
      <c r="P1065" t="s">
        <v>215</v>
      </c>
      <c r="Q1065" t="s">
        <v>75</v>
      </c>
      <c r="R1065" t="s">
        <v>34</v>
      </c>
      <c r="S1065" t="s">
        <v>57</v>
      </c>
      <c r="T1065" s="1">
        <v>40724</v>
      </c>
    </row>
    <row r="1066" spans="1:20" x14ac:dyDescent="0.25">
      <c r="A1066">
        <v>7846</v>
      </c>
      <c r="B1066">
        <v>40719</v>
      </c>
      <c r="C1066" t="s">
        <v>20</v>
      </c>
      <c r="D1066" t="s">
        <v>21</v>
      </c>
      <c r="E1066" t="s">
        <v>120</v>
      </c>
      <c r="F1066" t="s">
        <v>1184</v>
      </c>
      <c r="G1066">
        <v>20</v>
      </c>
      <c r="H1066">
        <v>68.349999999999994</v>
      </c>
      <c r="I1066">
        <v>0.44</v>
      </c>
      <c r="J1066">
        <v>0.1</v>
      </c>
      <c r="K1066">
        <v>25.26</v>
      </c>
      <c r="L1066">
        <v>3.71</v>
      </c>
      <c r="M1066">
        <v>2.08</v>
      </c>
      <c r="N1066">
        <v>1.49</v>
      </c>
      <c r="O1066" t="s">
        <v>24</v>
      </c>
      <c r="P1066" t="s">
        <v>215</v>
      </c>
      <c r="Q1066" t="s">
        <v>75</v>
      </c>
      <c r="R1066" t="s">
        <v>34</v>
      </c>
      <c r="S1066" t="s">
        <v>57</v>
      </c>
      <c r="T1066" s="1">
        <v>40724</v>
      </c>
    </row>
    <row r="1067" spans="1:20" x14ac:dyDescent="0.25">
      <c r="A1067">
        <v>7846</v>
      </c>
      <c r="B1067">
        <v>40719</v>
      </c>
      <c r="C1067" t="s">
        <v>20</v>
      </c>
      <c r="D1067" t="s">
        <v>37</v>
      </c>
      <c r="E1067" t="s">
        <v>38</v>
      </c>
      <c r="F1067" t="s">
        <v>1185</v>
      </c>
      <c r="G1067">
        <v>20</v>
      </c>
      <c r="H1067">
        <v>970.59</v>
      </c>
      <c r="I1067">
        <v>0.46</v>
      </c>
      <c r="J1067">
        <v>0.01</v>
      </c>
      <c r="K1067">
        <v>438.5</v>
      </c>
      <c r="L1067">
        <v>48.72</v>
      </c>
      <c r="M1067">
        <v>26.31</v>
      </c>
      <c r="N1067">
        <v>5.89</v>
      </c>
      <c r="O1067" t="s">
        <v>24</v>
      </c>
      <c r="P1067" t="s">
        <v>215</v>
      </c>
      <c r="Q1067" t="s">
        <v>75</v>
      </c>
      <c r="R1067" t="s">
        <v>34</v>
      </c>
      <c r="S1067" t="s">
        <v>57</v>
      </c>
      <c r="T1067" s="1">
        <v>40726</v>
      </c>
    </row>
    <row r="1068" spans="1:20" x14ac:dyDescent="0.25">
      <c r="A1068">
        <v>7846</v>
      </c>
      <c r="B1068">
        <v>40719</v>
      </c>
      <c r="C1068" t="s">
        <v>20</v>
      </c>
      <c r="D1068" t="s">
        <v>42</v>
      </c>
      <c r="E1068" t="s">
        <v>43</v>
      </c>
      <c r="F1068" t="s">
        <v>1186</v>
      </c>
      <c r="G1068">
        <v>12</v>
      </c>
      <c r="H1068">
        <v>37.75</v>
      </c>
      <c r="I1068">
        <v>0.39</v>
      </c>
      <c r="J1068">
        <v>0.05</v>
      </c>
      <c r="K1068">
        <v>11.77</v>
      </c>
      <c r="L1068">
        <v>2.89</v>
      </c>
      <c r="M1068">
        <v>1.76</v>
      </c>
      <c r="N1068">
        <v>4.8600000000000003</v>
      </c>
      <c r="O1068" t="s">
        <v>24</v>
      </c>
      <c r="P1068" t="s">
        <v>215</v>
      </c>
      <c r="Q1068" t="s">
        <v>75</v>
      </c>
      <c r="R1068" t="s">
        <v>34</v>
      </c>
      <c r="S1068" t="s">
        <v>57</v>
      </c>
      <c r="T1068" s="1">
        <v>40719</v>
      </c>
    </row>
    <row r="1069" spans="1:20" x14ac:dyDescent="0.25">
      <c r="A1069">
        <v>7878</v>
      </c>
      <c r="B1069">
        <v>40664</v>
      </c>
      <c r="C1069" t="s">
        <v>58</v>
      </c>
      <c r="D1069" t="s">
        <v>42</v>
      </c>
      <c r="E1069" t="s">
        <v>92</v>
      </c>
      <c r="F1069" t="s">
        <v>1187</v>
      </c>
      <c r="G1069">
        <v>50</v>
      </c>
      <c r="H1069">
        <v>6625.14</v>
      </c>
      <c r="I1069">
        <v>0.42</v>
      </c>
      <c r="J1069">
        <v>7.0000000000000007E-2</v>
      </c>
      <c r="K1069">
        <v>2472.33</v>
      </c>
      <c r="L1069">
        <v>141.28</v>
      </c>
      <c r="M1069">
        <v>81.94</v>
      </c>
      <c r="N1069">
        <v>55.81</v>
      </c>
      <c r="O1069" t="s">
        <v>48</v>
      </c>
      <c r="P1069" t="s">
        <v>282</v>
      </c>
      <c r="Q1069" t="s">
        <v>41</v>
      </c>
      <c r="R1069" t="s">
        <v>34</v>
      </c>
      <c r="S1069" t="s">
        <v>49</v>
      </c>
      <c r="T1069" s="1">
        <v>40669</v>
      </c>
    </row>
    <row r="1070" spans="1:20" x14ac:dyDescent="0.25">
      <c r="A1070">
        <v>7878</v>
      </c>
      <c r="B1070">
        <v>40664</v>
      </c>
      <c r="C1070" t="s">
        <v>58</v>
      </c>
      <c r="D1070" t="s">
        <v>42</v>
      </c>
      <c r="E1070" t="s">
        <v>43</v>
      </c>
      <c r="F1070" t="s">
        <v>1188</v>
      </c>
      <c r="G1070">
        <v>41</v>
      </c>
      <c r="H1070">
        <v>519.51</v>
      </c>
      <c r="I1070">
        <v>0.36</v>
      </c>
      <c r="J1070">
        <v>0.06</v>
      </c>
      <c r="K1070">
        <v>164.7</v>
      </c>
      <c r="L1070">
        <v>13.39</v>
      </c>
      <c r="M1070">
        <v>8.57</v>
      </c>
      <c r="N1070">
        <v>3.44</v>
      </c>
      <c r="O1070" t="s">
        <v>24</v>
      </c>
      <c r="P1070" t="s">
        <v>282</v>
      </c>
      <c r="Q1070" t="s">
        <v>41</v>
      </c>
      <c r="R1070" t="s">
        <v>34</v>
      </c>
      <c r="S1070" t="s">
        <v>35</v>
      </c>
      <c r="T1070" s="1">
        <v>40666</v>
      </c>
    </row>
    <row r="1071" spans="1:20" x14ac:dyDescent="0.25">
      <c r="A1071">
        <v>7878</v>
      </c>
      <c r="B1071">
        <v>40664</v>
      </c>
      <c r="C1071" t="s">
        <v>20</v>
      </c>
      <c r="D1071" t="s">
        <v>21</v>
      </c>
      <c r="E1071" t="s">
        <v>72</v>
      </c>
      <c r="F1071" t="s">
        <v>156</v>
      </c>
      <c r="G1071">
        <v>42</v>
      </c>
      <c r="H1071">
        <v>433.73</v>
      </c>
      <c r="I1071">
        <v>0.45</v>
      </c>
      <c r="J1071">
        <v>0.03</v>
      </c>
      <c r="K1071">
        <v>186.34</v>
      </c>
      <c r="L1071">
        <v>10.56</v>
      </c>
      <c r="M1071">
        <v>5.81</v>
      </c>
      <c r="N1071">
        <v>3.37</v>
      </c>
      <c r="O1071" t="s">
        <v>24</v>
      </c>
      <c r="P1071" t="s">
        <v>282</v>
      </c>
      <c r="Q1071" t="s">
        <v>41</v>
      </c>
      <c r="R1071" t="s">
        <v>34</v>
      </c>
      <c r="S1071" t="s">
        <v>55</v>
      </c>
      <c r="T1071" s="1">
        <v>40671</v>
      </c>
    </row>
    <row r="1072" spans="1:20" x14ac:dyDescent="0.25">
      <c r="A1072">
        <v>7904</v>
      </c>
      <c r="B1072">
        <v>40325</v>
      </c>
      <c r="C1072" t="s">
        <v>20</v>
      </c>
      <c r="D1072" t="s">
        <v>21</v>
      </c>
      <c r="E1072" t="s">
        <v>80</v>
      </c>
      <c r="F1072" t="s">
        <v>829</v>
      </c>
      <c r="G1072">
        <v>47</v>
      </c>
      <c r="H1072">
        <v>419.6</v>
      </c>
      <c r="I1072">
        <v>0.35</v>
      </c>
      <c r="J1072">
        <v>0.08</v>
      </c>
      <c r="K1072">
        <v>123</v>
      </c>
      <c r="L1072">
        <v>9.69</v>
      </c>
      <c r="M1072">
        <v>6.3</v>
      </c>
      <c r="N1072">
        <v>0.5</v>
      </c>
      <c r="O1072" t="s">
        <v>71</v>
      </c>
      <c r="P1072" t="s">
        <v>1189</v>
      </c>
      <c r="Q1072" t="s">
        <v>33</v>
      </c>
      <c r="R1072" t="s">
        <v>34</v>
      </c>
      <c r="S1072" t="s">
        <v>57</v>
      </c>
      <c r="T1072" s="1">
        <v>40334</v>
      </c>
    </row>
    <row r="1073" spans="1:20" x14ac:dyDescent="0.25">
      <c r="A1073">
        <v>7905</v>
      </c>
      <c r="B1073">
        <v>39967</v>
      </c>
      <c r="C1073" t="s">
        <v>20</v>
      </c>
      <c r="D1073" t="s">
        <v>42</v>
      </c>
      <c r="E1073" t="s">
        <v>46</v>
      </c>
      <c r="F1073" t="s">
        <v>1190</v>
      </c>
      <c r="G1073">
        <v>46</v>
      </c>
      <c r="H1073">
        <v>24490.95</v>
      </c>
      <c r="I1073">
        <v>0.55000000000000004</v>
      </c>
      <c r="J1073">
        <v>0.08</v>
      </c>
      <c r="K1073">
        <v>12477.62</v>
      </c>
      <c r="L1073">
        <v>577.13</v>
      </c>
      <c r="M1073">
        <v>259.70999999999998</v>
      </c>
      <c r="N1073">
        <v>66.67</v>
      </c>
      <c r="O1073" t="s">
        <v>48</v>
      </c>
      <c r="P1073" t="s">
        <v>1191</v>
      </c>
      <c r="Q1073" t="s">
        <v>41</v>
      </c>
      <c r="R1073" t="s">
        <v>27</v>
      </c>
      <c r="S1073" t="s">
        <v>49</v>
      </c>
      <c r="T1073" s="1">
        <v>39971</v>
      </c>
    </row>
    <row r="1074" spans="1:20" x14ac:dyDescent="0.25">
      <c r="A1074">
        <v>7906</v>
      </c>
      <c r="B1074">
        <v>40103</v>
      </c>
      <c r="C1074" t="s">
        <v>79</v>
      </c>
      <c r="D1074" t="s">
        <v>21</v>
      </c>
      <c r="E1074" t="s">
        <v>126</v>
      </c>
      <c r="F1074" t="s">
        <v>1026</v>
      </c>
      <c r="G1074">
        <v>37</v>
      </c>
      <c r="H1074">
        <v>1509.28</v>
      </c>
      <c r="I1074">
        <v>0.38</v>
      </c>
      <c r="J1074">
        <v>0.03</v>
      </c>
      <c r="K1074">
        <v>542.65</v>
      </c>
      <c r="L1074">
        <v>41.9</v>
      </c>
      <c r="M1074">
        <v>25.98</v>
      </c>
      <c r="N1074">
        <v>5.37</v>
      </c>
      <c r="O1074" t="s">
        <v>24</v>
      </c>
      <c r="P1074" t="s">
        <v>1192</v>
      </c>
      <c r="Q1074" t="s">
        <v>26</v>
      </c>
      <c r="R1074" t="s">
        <v>67</v>
      </c>
      <c r="S1074" t="s">
        <v>45</v>
      </c>
      <c r="T1074" s="1">
        <v>40103</v>
      </c>
    </row>
    <row r="1075" spans="1:20" x14ac:dyDescent="0.25">
      <c r="A1075">
        <v>7909</v>
      </c>
      <c r="B1075">
        <v>39816</v>
      </c>
      <c r="C1075" t="s">
        <v>36</v>
      </c>
      <c r="D1075" t="s">
        <v>21</v>
      </c>
      <c r="E1075" t="s">
        <v>52</v>
      </c>
      <c r="F1075" t="s">
        <v>253</v>
      </c>
      <c r="G1075">
        <v>29</v>
      </c>
      <c r="H1075">
        <v>245.76</v>
      </c>
      <c r="I1075">
        <v>0.51</v>
      </c>
      <c r="J1075">
        <v>0.03</v>
      </c>
      <c r="K1075">
        <v>121.02</v>
      </c>
      <c r="L1075">
        <v>8.69</v>
      </c>
      <c r="M1075">
        <v>4.26</v>
      </c>
      <c r="N1075">
        <v>1.2</v>
      </c>
      <c r="O1075" t="s">
        <v>24</v>
      </c>
      <c r="P1075" t="s">
        <v>1193</v>
      </c>
      <c r="Q1075" t="s">
        <v>33</v>
      </c>
      <c r="R1075" t="s">
        <v>61</v>
      </c>
      <c r="S1075" t="s">
        <v>55</v>
      </c>
      <c r="T1075" s="1">
        <v>39817</v>
      </c>
    </row>
    <row r="1076" spans="1:20" x14ac:dyDescent="0.25">
      <c r="A1076">
        <v>7910</v>
      </c>
      <c r="B1076">
        <v>40288</v>
      </c>
      <c r="C1076" t="s">
        <v>58</v>
      </c>
      <c r="D1076" t="s">
        <v>42</v>
      </c>
      <c r="E1076" t="s">
        <v>43</v>
      </c>
      <c r="F1076" t="s">
        <v>1194</v>
      </c>
      <c r="G1076">
        <v>41</v>
      </c>
      <c r="H1076">
        <v>3279.06</v>
      </c>
      <c r="I1076">
        <v>0.43</v>
      </c>
      <c r="J1076">
        <v>0.01</v>
      </c>
      <c r="K1076">
        <v>1389.08</v>
      </c>
      <c r="L1076">
        <v>80.67</v>
      </c>
      <c r="M1076">
        <v>45.98</v>
      </c>
      <c r="N1076">
        <v>4.8</v>
      </c>
      <c r="O1076" t="s">
        <v>24</v>
      </c>
      <c r="P1076" t="s">
        <v>1195</v>
      </c>
      <c r="Q1076" t="s">
        <v>64</v>
      </c>
      <c r="R1076" t="s">
        <v>27</v>
      </c>
      <c r="S1076" t="s">
        <v>55</v>
      </c>
      <c r="T1076" s="1">
        <v>40291</v>
      </c>
    </row>
    <row r="1077" spans="1:20" x14ac:dyDescent="0.25">
      <c r="A1077">
        <v>7910</v>
      </c>
      <c r="B1077">
        <v>40288</v>
      </c>
      <c r="C1077" t="s">
        <v>58</v>
      </c>
      <c r="D1077" t="s">
        <v>21</v>
      </c>
      <c r="E1077" t="s">
        <v>84</v>
      </c>
      <c r="F1077" t="s">
        <v>1196</v>
      </c>
      <c r="G1077">
        <v>22</v>
      </c>
      <c r="H1077">
        <v>1564.45</v>
      </c>
      <c r="I1077">
        <v>0.54</v>
      </c>
      <c r="J1077">
        <v>0.08</v>
      </c>
      <c r="K1077">
        <v>779.68</v>
      </c>
      <c r="L1077">
        <v>77.040000000000006</v>
      </c>
      <c r="M1077">
        <v>35.44</v>
      </c>
      <c r="N1077">
        <v>5.09</v>
      </c>
      <c r="O1077" t="s">
        <v>24</v>
      </c>
      <c r="P1077" t="s">
        <v>1195</v>
      </c>
      <c r="Q1077" t="s">
        <v>64</v>
      </c>
      <c r="R1077" t="s">
        <v>27</v>
      </c>
      <c r="S1077" t="s">
        <v>57</v>
      </c>
      <c r="T1077" s="1">
        <v>40288</v>
      </c>
    </row>
    <row r="1078" spans="1:20" x14ac:dyDescent="0.25">
      <c r="A1078">
        <v>7936</v>
      </c>
      <c r="B1078">
        <v>40273</v>
      </c>
      <c r="C1078" t="s">
        <v>20</v>
      </c>
      <c r="D1078" t="s">
        <v>42</v>
      </c>
      <c r="E1078" t="s">
        <v>92</v>
      </c>
      <c r="F1078" t="s">
        <v>1197</v>
      </c>
      <c r="G1078">
        <v>50</v>
      </c>
      <c r="H1078">
        <v>4830.6099999999997</v>
      </c>
      <c r="I1078">
        <v>0.43</v>
      </c>
      <c r="J1078">
        <v>0.06</v>
      </c>
      <c r="K1078">
        <v>1887</v>
      </c>
      <c r="L1078">
        <v>102</v>
      </c>
      <c r="M1078">
        <v>58.14</v>
      </c>
      <c r="N1078">
        <v>36.61</v>
      </c>
      <c r="O1078" t="s">
        <v>48</v>
      </c>
      <c r="P1078" t="s">
        <v>938</v>
      </c>
      <c r="Q1078" t="s">
        <v>75</v>
      </c>
      <c r="R1078" t="s">
        <v>34</v>
      </c>
      <c r="S1078" t="s">
        <v>49</v>
      </c>
      <c r="T1078" s="1">
        <v>40273</v>
      </c>
    </row>
    <row r="1079" spans="1:20" x14ac:dyDescent="0.25">
      <c r="A1079">
        <v>7936</v>
      </c>
      <c r="B1079">
        <v>40273</v>
      </c>
      <c r="C1079" t="s">
        <v>20</v>
      </c>
      <c r="D1079" t="s">
        <v>21</v>
      </c>
      <c r="E1079" t="s">
        <v>22</v>
      </c>
      <c r="F1079" t="s">
        <v>102</v>
      </c>
      <c r="G1079">
        <v>15</v>
      </c>
      <c r="H1079">
        <v>364.24</v>
      </c>
      <c r="I1079">
        <v>0.51</v>
      </c>
      <c r="J1079">
        <v>0.06</v>
      </c>
      <c r="K1079">
        <v>171.37</v>
      </c>
      <c r="L1079">
        <v>25.39</v>
      </c>
      <c r="M1079">
        <v>12.44</v>
      </c>
      <c r="N1079">
        <v>6.27</v>
      </c>
      <c r="O1079" t="s">
        <v>24</v>
      </c>
      <c r="P1079" t="s">
        <v>938</v>
      </c>
      <c r="Q1079" t="s">
        <v>75</v>
      </c>
      <c r="R1079" t="s">
        <v>34</v>
      </c>
      <c r="S1079" t="s">
        <v>45</v>
      </c>
      <c r="T1079" s="1">
        <v>40278</v>
      </c>
    </row>
    <row r="1080" spans="1:20" x14ac:dyDescent="0.25">
      <c r="A1080">
        <v>7938</v>
      </c>
      <c r="B1080">
        <v>40250</v>
      </c>
      <c r="C1080" t="s">
        <v>79</v>
      </c>
      <c r="D1080" t="s">
        <v>21</v>
      </c>
      <c r="E1080" t="s">
        <v>52</v>
      </c>
      <c r="F1080" t="s">
        <v>297</v>
      </c>
      <c r="G1080">
        <v>34</v>
      </c>
      <c r="H1080">
        <v>535.66</v>
      </c>
      <c r="I1080">
        <v>0.4</v>
      </c>
      <c r="J1080">
        <v>0.05</v>
      </c>
      <c r="K1080">
        <v>196.95</v>
      </c>
      <c r="L1080">
        <v>16.55</v>
      </c>
      <c r="M1080">
        <v>9.93</v>
      </c>
      <c r="N1080">
        <v>1.0900000000000001</v>
      </c>
      <c r="O1080" t="s">
        <v>24</v>
      </c>
      <c r="P1080" t="s">
        <v>876</v>
      </c>
      <c r="Q1080" t="s">
        <v>95</v>
      </c>
      <c r="R1080" t="s">
        <v>34</v>
      </c>
      <c r="S1080" t="s">
        <v>55</v>
      </c>
      <c r="T1080" s="1">
        <v>40251</v>
      </c>
    </row>
    <row r="1081" spans="1:20" x14ac:dyDescent="0.25">
      <c r="A1081">
        <v>7938</v>
      </c>
      <c r="B1081">
        <v>40250</v>
      </c>
      <c r="C1081" t="s">
        <v>79</v>
      </c>
      <c r="D1081" t="s">
        <v>21</v>
      </c>
      <c r="E1081" t="s">
        <v>84</v>
      </c>
      <c r="F1081" t="s">
        <v>525</v>
      </c>
      <c r="G1081">
        <v>23</v>
      </c>
      <c r="H1081">
        <v>294.19</v>
      </c>
      <c r="I1081">
        <v>0.54</v>
      </c>
      <c r="J1081">
        <v>0.04</v>
      </c>
      <c r="K1081">
        <v>149.5</v>
      </c>
      <c r="L1081">
        <v>13</v>
      </c>
      <c r="M1081">
        <v>5.98</v>
      </c>
      <c r="N1081">
        <v>7.15</v>
      </c>
      <c r="O1081" t="s">
        <v>24</v>
      </c>
      <c r="P1081" t="s">
        <v>876</v>
      </c>
      <c r="Q1081" t="s">
        <v>75</v>
      </c>
      <c r="R1081" t="s">
        <v>34</v>
      </c>
      <c r="S1081" t="s">
        <v>57</v>
      </c>
      <c r="T1081" s="1">
        <v>40252</v>
      </c>
    </row>
    <row r="1082" spans="1:20" x14ac:dyDescent="0.25">
      <c r="A1082">
        <v>7938</v>
      </c>
      <c r="B1082">
        <v>40250</v>
      </c>
      <c r="C1082" t="s">
        <v>79</v>
      </c>
      <c r="D1082" t="s">
        <v>42</v>
      </c>
      <c r="E1082" t="s">
        <v>192</v>
      </c>
      <c r="F1082" t="s">
        <v>1198</v>
      </c>
      <c r="G1082">
        <v>16</v>
      </c>
      <c r="H1082">
        <v>4380.3100000000004</v>
      </c>
      <c r="I1082">
        <v>0.55000000000000004</v>
      </c>
      <c r="J1082">
        <v>0.1</v>
      </c>
      <c r="K1082">
        <v>2175.84</v>
      </c>
      <c r="L1082">
        <v>302.2</v>
      </c>
      <c r="M1082">
        <v>135.99</v>
      </c>
      <c r="N1082">
        <v>28.63</v>
      </c>
      <c r="O1082" t="s">
        <v>48</v>
      </c>
      <c r="P1082" t="s">
        <v>876</v>
      </c>
      <c r="Q1082" t="s">
        <v>83</v>
      </c>
      <c r="R1082" t="s">
        <v>34</v>
      </c>
      <c r="S1082" t="s">
        <v>132</v>
      </c>
      <c r="T1082" s="1">
        <v>40252</v>
      </c>
    </row>
    <row r="1083" spans="1:20" x14ac:dyDescent="0.25">
      <c r="A1083">
        <v>7941</v>
      </c>
      <c r="B1083">
        <v>40991</v>
      </c>
      <c r="C1083" t="s">
        <v>20</v>
      </c>
      <c r="D1083" t="s">
        <v>21</v>
      </c>
      <c r="E1083" t="s">
        <v>22</v>
      </c>
      <c r="F1083" t="s">
        <v>1131</v>
      </c>
      <c r="G1083">
        <v>50</v>
      </c>
      <c r="H1083">
        <v>5954.76</v>
      </c>
      <c r="I1083">
        <v>0.54</v>
      </c>
      <c r="J1083">
        <v>0.01</v>
      </c>
      <c r="K1083">
        <v>3185.18</v>
      </c>
      <c r="L1083">
        <v>120.2</v>
      </c>
      <c r="M1083">
        <v>55.29</v>
      </c>
      <c r="N1083">
        <v>5.08</v>
      </c>
      <c r="O1083" t="s">
        <v>24</v>
      </c>
      <c r="P1083" t="s">
        <v>703</v>
      </c>
      <c r="Q1083" t="s">
        <v>41</v>
      </c>
      <c r="R1083" t="s">
        <v>34</v>
      </c>
      <c r="S1083" t="s">
        <v>57</v>
      </c>
      <c r="T1083" s="1">
        <v>40998</v>
      </c>
    </row>
    <row r="1084" spans="1:20" x14ac:dyDescent="0.25">
      <c r="A1084">
        <v>7968</v>
      </c>
      <c r="B1084">
        <v>40436</v>
      </c>
      <c r="C1084" t="s">
        <v>20</v>
      </c>
      <c r="D1084" t="s">
        <v>42</v>
      </c>
      <c r="E1084" t="s">
        <v>192</v>
      </c>
      <c r="F1084" t="s">
        <v>1199</v>
      </c>
      <c r="G1084">
        <v>10</v>
      </c>
      <c r="H1084">
        <v>3049.6</v>
      </c>
      <c r="I1084">
        <v>0.53</v>
      </c>
      <c r="J1084">
        <v>0.06</v>
      </c>
      <c r="K1084">
        <v>1509.8</v>
      </c>
      <c r="L1084">
        <v>321.23</v>
      </c>
      <c r="M1084">
        <v>150.97999999999999</v>
      </c>
      <c r="N1084">
        <v>30</v>
      </c>
      <c r="O1084" t="s">
        <v>48</v>
      </c>
      <c r="P1084" t="s">
        <v>1200</v>
      </c>
      <c r="Q1084" t="s">
        <v>33</v>
      </c>
      <c r="R1084" t="s">
        <v>67</v>
      </c>
      <c r="S1084" t="s">
        <v>132</v>
      </c>
      <c r="T1084" s="1">
        <v>40436</v>
      </c>
    </row>
    <row r="1085" spans="1:20" x14ac:dyDescent="0.25">
      <c r="A1085">
        <v>8000</v>
      </c>
      <c r="B1085">
        <v>40440</v>
      </c>
      <c r="C1085" t="s">
        <v>20</v>
      </c>
      <c r="D1085" t="s">
        <v>21</v>
      </c>
      <c r="E1085" t="s">
        <v>120</v>
      </c>
      <c r="F1085" t="s">
        <v>1201</v>
      </c>
      <c r="G1085">
        <v>10</v>
      </c>
      <c r="H1085">
        <v>259.48</v>
      </c>
      <c r="I1085">
        <v>0.45</v>
      </c>
      <c r="J1085">
        <v>0.08</v>
      </c>
      <c r="K1085">
        <v>100.98</v>
      </c>
      <c r="L1085">
        <v>27.29</v>
      </c>
      <c r="M1085">
        <v>15.01</v>
      </c>
      <c r="N1085">
        <v>8.4</v>
      </c>
      <c r="O1085" t="s">
        <v>24</v>
      </c>
      <c r="P1085" t="s">
        <v>798</v>
      </c>
      <c r="Q1085" t="s">
        <v>75</v>
      </c>
      <c r="R1085" t="s">
        <v>27</v>
      </c>
      <c r="S1085" t="s">
        <v>57</v>
      </c>
      <c r="T1085" s="1">
        <v>40442</v>
      </c>
    </row>
    <row r="1086" spans="1:20" x14ac:dyDescent="0.25">
      <c r="A1086">
        <v>8000</v>
      </c>
      <c r="B1086">
        <v>40440</v>
      </c>
      <c r="C1086" t="s">
        <v>20</v>
      </c>
      <c r="D1086" t="s">
        <v>21</v>
      </c>
      <c r="E1086" t="s">
        <v>120</v>
      </c>
      <c r="F1086" t="s">
        <v>1202</v>
      </c>
      <c r="G1086">
        <v>1</v>
      </c>
      <c r="H1086">
        <v>12.47</v>
      </c>
      <c r="I1086">
        <v>0.36</v>
      </c>
      <c r="J1086">
        <v>0.04</v>
      </c>
      <c r="K1086">
        <v>2.41</v>
      </c>
      <c r="L1086">
        <v>7.53</v>
      </c>
      <c r="M1086">
        <v>4.82</v>
      </c>
      <c r="N1086">
        <v>5.24</v>
      </c>
      <c r="O1086" t="s">
        <v>24</v>
      </c>
      <c r="P1086" t="s">
        <v>798</v>
      </c>
      <c r="Q1086" t="s">
        <v>75</v>
      </c>
      <c r="R1086" t="s">
        <v>27</v>
      </c>
      <c r="S1086" t="s">
        <v>57</v>
      </c>
      <c r="T1086" s="1">
        <v>40442</v>
      </c>
    </row>
    <row r="1087" spans="1:20" x14ac:dyDescent="0.25">
      <c r="A1087">
        <v>8001</v>
      </c>
      <c r="B1087">
        <v>40501</v>
      </c>
      <c r="C1087" t="s">
        <v>36</v>
      </c>
      <c r="D1087" t="s">
        <v>21</v>
      </c>
      <c r="E1087" t="s">
        <v>84</v>
      </c>
      <c r="F1087" t="s">
        <v>954</v>
      </c>
      <c r="G1087">
        <v>15</v>
      </c>
      <c r="H1087">
        <v>56.97</v>
      </c>
      <c r="I1087">
        <v>0.41</v>
      </c>
      <c r="J1087">
        <v>0.1</v>
      </c>
      <c r="K1087">
        <v>17.18</v>
      </c>
      <c r="L1087">
        <v>3.69</v>
      </c>
      <c r="M1087">
        <v>2.1800000000000002</v>
      </c>
      <c r="N1087">
        <v>7.09</v>
      </c>
      <c r="O1087" t="s">
        <v>24</v>
      </c>
      <c r="P1087" t="s">
        <v>660</v>
      </c>
      <c r="Q1087" t="s">
        <v>83</v>
      </c>
      <c r="R1087" t="s">
        <v>67</v>
      </c>
      <c r="S1087" t="s">
        <v>55</v>
      </c>
      <c r="T1087" s="1">
        <v>40503</v>
      </c>
    </row>
    <row r="1088" spans="1:20" x14ac:dyDescent="0.25">
      <c r="A1088">
        <v>8001</v>
      </c>
      <c r="B1088">
        <v>40501</v>
      </c>
      <c r="C1088" t="s">
        <v>36</v>
      </c>
      <c r="D1088" t="s">
        <v>21</v>
      </c>
      <c r="E1088" t="s">
        <v>22</v>
      </c>
      <c r="F1088" t="s">
        <v>544</v>
      </c>
      <c r="G1088">
        <v>47</v>
      </c>
      <c r="H1088">
        <v>1718.05</v>
      </c>
      <c r="I1088">
        <v>0.43</v>
      </c>
      <c r="J1088">
        <v>0.01</v>
      </c>
      <c r="K1088">
        <v>726.57</v>
      </c>
      <c r="L1088">
        <v>36.81</v>
      </c>
      <c r="M1088">
        <v>20.98</v>
      </c>
      <c r="N1088">
        <v>5.42</v>
      </c>
      <c r="O1088" t="s">
        <v>24</v>
      </c>
      <c r="P1088" t="s">
        <v>660</v>
      </c>
      <c r="Q1088" t="s">
        <v>83</v>
      </c>
      <c r="R1088" t="s">
        <v>67</v>
      </c>
      <c r="S1088" t="s">
        <v>57</v>
      </c>
      <c r="T1088" s="1">
        <v>40503</v>
      </c>
    </row>
    <row r="1089" spans="1:20" x14ac:dyDescent="0.25">
      <c r="A1089">
        <v>8005</v>
      </c>
      <c r="B1089">
        <v>41004</v>
      </c>
      <c r="C1089" t="s">
        <v>58</v>
      </c>
      <c r="D1089" t="s">
        <v>21</v>
      </c>
      <c r="E1089" t="s">
        <v>120</v>
      </c>
      <c r="F1089" t="s">
        <v>1203</v>
      </c>
      <c r="G1089">
        <v>24</v>
      </c>
      <c r="H1089">
        <v>1506.85</v>
      </c>
      <c r="I1089">
        <v>0.5</v>
      </c>
      <c r="J1089">
        <v>0.1</v>
      </c>
      <c r="K1089">
        <v>663.17</v>
      </c>
      <c r="L1089">
        <v>69.08</v>
      </c>
      <c r="M1089">
        <v>34.54</v>
      </c>
      <c r="N1089">
        <v>14.72</v>
      </c>
      <c r="O1089" t="s">
        <v>24</v>
      </c>
      <c r="P1089" t="s">
        <v>343</v>
      </c>
      <c r="Q1089" t="s">
        <v>33</v>
      </c>
      <c r="R1089" t="s">
        <v>27</v>
      </c>
      <c r="S1089" t="s">
        <v>57</v>
      </c>
      <c r="T1089" s="1">
        <v>41006</v>
      </c>
    </row>
    <row r="1090" spans="1:20" x14ac:dyDescent="0.25">
      <c r="A1090">
        <v>8006</v>
      </c>
      <c r="B1090">
        <v>40697</v>
      </c>
      <c r="C1090" t="s">
        <v>79</v>
      </c>
      <c r="D1090" t="s">
        <v>21</v>
      </c>
      <c r="E1090" t="s">
        <v>84</v>
      </c>
      <c r="F1090" t="s">
        <v>1204</v>
      </c>
      <c r="G1090">
        <v>27</v>
      </c>
      <c r="H1090">
        <v>321.62</v>
      </c>
      <c r="I1090">
        <v>0.43</v>
      </c>
      <c r="J1090">
        <v>0</v>
      </c>
      <c r="K1090">
        <v>136.06</v>
      </c>
      <c r="L1090">
        <v>11.72</v>
      </c>
      <c r="M1090">
        <v>6.68</v>
      </c>
      <c r="N1090">
        <v>5.2</v>
      </c>
      <c r="O1090" t="s">
        <v>71</v>
      </c>
      <c r="P1090" t="s">
        <v>173</v>
      </c>
      <c r="Q1090" t="s">
        <v>64</v>
      </c>
      <c r="R1090" t="s">
        <v>67</v>
      </c>
      <c r="S1090" t="s">
        <v>57</v>
      </c>
      <c r="T1090" s="1">
        <v>40699</v>
      </c>
    </row>
    <row r="1091" spans="1:20" x14ac:dyDescent="0.25">
      <c r="A1091">
        <v>8007</v>
      </c>
      <c r="B1091">
        <v>40950</v>
      </c>
      <c r="C1091" t="s">
        <v>20</v>
      </c>
      <c r="D1091" t="s">
        <v>37</v>
      </c>
      <c r="E1091" t="s">
        <v>50</v>
      </c>
      <c r="F1091" t="s">
        <v>800</v>
      </c>
      <c r="G1091">
        <v>5</v>
      </c>
      <c r="H1091">
        <v>1883.5</v>
      </c>
      <c r="I1091">
        <v>0.5</v>
      </c>
      <c r="J1091">
        <v>0.09</v>
      </c>
      <c r="K1091">
        <v>844.56</v>
      </c>
      <c r="L1091">
        <v>411.98</v>
      </c>
      <c r="M1091">
        <v>205.99</v>
      </c>
      <c r="N1091">
        <v>8.99</v>
      </c>
      <c r="O1091" t="s">
        <v>24</v>
      </c>
      <c r="P1091" t="s">
        <v>1205</v>
      </c>
      <c r="Q1091" t="s">
        <v>95</v>
      </c>
      <c r="R1091" t="s">
        <v>34</v>
      </c>
      <c r="S1091" t="s">
        <v>57</v>
      </c>
      <c r="T1091" s="1">
        <v>40950</v>
      </c>
    </row>
    <row r="1092" spans="1:20" x14ac:dyDescent="0.25">
      <c r="A1092">
        <v>8007</v>
      </c>
      <c r="B1092">
        <v>40950</v>
      </c>
      <c r="C1092" t="s">
        <v>20</v>
      </c>
      <c r="D1092" t="s">
        <v>37</v>
      </c>
      <c r="E1092" t="s">
        <v>87</v>
      </c>
      <c r="F1092" t="s">
        <v>1206</v>
      </c>
      <c r="G1092">
        <v>35</v>
      </c>
      <c r="H1092">
        <v>5417.76</v>
      </c>
      <c r="I1092">
        <v>0.41</v>
      </c>
      <c r="J1092">
        <v>0.09</v>
      </c>
      <c r="K1092">
        <v>1898.12</v>
      </c>
      <c r="L1092">
        <v>169.47</v>
      </c>
      <c r="M1092">
        <v>99.99</v>
      </c>
      <c r="N1092">
        <v>19.989999999999998</v>
      </c>
      <c r="O1092" t="s">
        <v>24</v>
      </c>
      <c r="P1092" t="s">
        <v>1205</v>
      </c>
      <c r="Q1092" t="s">
        <v>41</v>
      </c>
      <c r="R1092" t="s">
        <v>34</v>
      </c>
      <c r="S1092" t="s">
        <v>57</v>
      </c>
      <c r="T1092" s="1">
        <v>40950</v>
      </c>
    </row>
    <row r="1093" spans="1:20" x14ac:dyDescent="0.25">
      <c r="A1093">
        <v>8033</v>
      </c>
      <c r="B1093">
        <v>41023</v>
      </c>
      <c r="C1093" t="s">
        <v>36</v>
      </c>
      <c r="D1093" t="s">
        <v>21</v>
      </c>
      <c r="E1093" t="s">
        <v>126</v>
      </c>
      <c r="F1093" t="s">
        <v>1124</v>
      </c>
      <c r="G1093">
        <v>27</v>
      </c>
      <c r="H1093">
        <v>190.9</v>
      </c>
      <c r="I1093">
        <v>0.44</v>
      </c>
      <c r="J1093">
        <v>0.06</v>
      </c>
      <c r="K1093">
        <v>74.38</v>
      </c>
      <c r="L1093">
        <v>7.25</v>
      </c>
      <c r="M1093">
        <v>4.0599999999999996</v>
      </c>
      <c r="N1093">
        <v>6.89</v>
      </c>
      <c r="O1093" t="s">
        <v>24</v>
      </c>
      <c r="P1093" t="s">
        <v>1207</v>
      </c>
      <c r="Q1093" t="s">
        <v>64</v>
      </c>
      <c r="R1093" t="s">
        <v>27</v>
      </c>
      <c r="S1093" t="s">
        <v>57</v>
      </c>
      <c r="T1093" s="1">
        <v>41024</v>
      </c>
    </row>
    <row r="1094" spans="1:20" x14ac:dyDescent="0.25">
      <c r="A1094">
        <v>8034</v>
      </c>
      <c r="B1094">
        <v>40927</v>
      </c>
      <c r="C1094" t="s">
        <v>36</v>
      </c>
      <c r="D1094" t="s">
        <v>21</v>
      </c>
      <c r="E1094" t="s">
        <v>126</v>
      </c>
      <c r="F1094" t="s">
        <v>1208</v>
      </c>
      <c r="G1094">
        <v>31</v>
      </c>
      <c r="H1094">
        <v>616.66999999999996</v>
      </c>
      <c r="I1094">
        <v>0.45</v>
      </c>
      <c r="J1094">
        <v>0.01</v>
      </c>
      <c r="K1094">
        <v>272.3</v>
      </c>
      <c r="L1094">
        <v>19.96</v>
      </c>
      <c r="M1094">
        <v>10.98</v>
      </c>
      <c r="N1094">
        <v>3.99</v>
      </c>
      <c r="O1094" t="s">
        <v>24</v>
      </c>
      <c r="P1094" t="s">
        <v>1209</v>
      </c>
      <c r="Q1094" t="s">
        <v>41</v>
      </c>
      <c r="R1094" t="s">
        <v>34</v>
      </c>
      <c r="S1094" t="s">
        <v>57</v>
      </c>
      <c r="T1094" s="1">
        <v>40927</v>
      </c>
    </row>
    <row r="1095" spans="1:20" x14ac:dyDescent="0.25">
      <c r="A1095">
        <v>8034</v>
      </c>
      <c r="B1095">
        <v>40927</v>
      </c>
      <c r="C1095" t="s">
        <v>36</v>
      </c>
      <c r="D1095" t="s">
        <v>21</v>
      </c>
      <c r="E1095" t="s">
        <v>52</v>
      </c>
      <c r="F1095" t="s">
        <v>1210</v>
      </c>
      <c r="G1095">
        <v>13</v>
      </c>
      <c r="H1095">
        <v>450.73</v>
      </c>
      <c r="I1095">
        <v>0.51</v>
      </c>
      <c r="J1095">
        <v>0.02</v>
      </c>
      <c r="K1095">
        <v>220.87</v>
      </c>
      <c r="L1095">
        <v>34.67</v>
      </c>
      <c r="M1095">
        <v>16.989999999999998</v>
      </c>
      <c r="N1095">
        <v>8.99</v>
      </c>
      <c r="O1095" t="s">
        <v>24</v>
      </c>
      <c r="P1095" t="s">
        <v>1209</v>
      </c>
      <c r="Q1095" t="s">
        <v>41</v>
      </c>
      <c r="R1095" t="s">
        <v>34</v>
      </c>
      <c r="S1095" t="s">
        <v>35</v>
      </c>
      <c r="T1095" s="1">
        <v>40928</v>
      </c>
    </row>
    <row r="1096" spans="1:20" x14ac:dyDescent="0.25">
      <c r="A1096">
        <v>8034</v>
      </c>
      <c r="B1096">
        <v>40927</v>
      </c>
      <c r="C1096" t="s">
        <v>36</v>
      </c>
      <c r="D1096" t="s">
        <v>42</v>
      </c>
      <c r="E1096" t="s">
        <v>46</v>
      </c>
      <c r="F1096" t="s">
        <v>1211</v>
      </c>
      <c r="G1096">
        <v>36</v>
      </c>
      <c r="H1096">
        <v>3316.64</v>
      </c>
      <c r="I1096">
        <v>0.55000000000000004</v>
      </c>
      <c r="J1096">
        <v>0.08</v>
      </c>
      <c r="K1096">
        <v>1670.57</v>
      </c>
      <c r="L1096">
        <v>98.73</v>
      </c>
      <c r="M1096">
        <v>44.43</v>
      </c>
      <c r="N1096">
        <v>46.59</v>
      </c>
      <c r="O1096" t="s">
        <v>48</v>
      </c>
      <c r="P1096" t="s">
        <v>1209</v>
      </c>
      <c r="Q1096" t="s">
        <v>41</v>
      </c>
      <c r="R1096" t="s">
        <v>34</v>
      </c>
      <c r="S1096" t="s">
        <v>49</v>
      </c>
      <c r="T1096" s="1">
        <v>40929</v>
      </c>
    </row>
    <row r="1097" spans="1:20" x14ac:dyDescent="0.25">
      <c r="A1097">
        <v>8035</v>
      </c>
      <c r="B1097">
        <v>40969</v>
      </c>
      <c r="C1097" t="s">
        <v>79</v>
      </c>
      <c r="D1097" t="s">
        <v>21</v>
      </c>
      <c r="E1097" t="s">
        <v>126</v>
      </c>
      <c r="F1097" t="s">
        <v>342</v>
      </c>
      <c r="G1097">
        <v>7</v>
      </c>
      <c r="H1097">
        <v>202.32</v>
      </c>
      <c r="I1097">
        <v>0.52</v>
      </c>
      <c r="J1097">
        <v>7.0000000000000007E-2</v>
      </c>
      <c r="K1097">
        <v>94.63</v>
      </c>
      <c r="L1097">
        <v>30.04</v>
      </c>
      <c r="M1097">
        <v>14.42</v>
      </c>
      <c r="N1097">
        <v>6.75</v>
      </c>
      <c r="O1097" t="s">
        <v>24</v>
      </c>
      <c r="P1097" t="s">
        <v>1212</v>
      </c>
      <c r="Q1097" t="s">
        <v>64</v>
      </c>
      <c r="R1097" t="s">
        <v>34</v>
      </c>
      <c r="S1097" t="s">
        <v>45</v>
      </c>
      <c r="T1097" s="1">
        <v>40971</v>
      </c>
    </row>
    <row r="1098" spans="1:20" x14ac:dyDescent="0.25">
      <c r="A1098">
        <v>8039</v>
      </c>
      <c r="B1098">
        <v>41144</v>
      </c>
      <c r="C1098" t="s">
        <v>79</v>
      </c>
      <c r="D1098" t="s">
        <v>21</v>
      </c>
      <c r="E1098" t="s">
        <v>139</v>
      </c>
      <c r="F1098" t="s">
        <v>1213</v>
      </c>
      <c r="G1098">
        <v>37</v>
      </c>
      <c r="H1098">
        <v>2244.6</v>
      </c>
      <c r="I1098">
        <v>0.49</v>
      </c>
      <c r="J1098">
        <v>0.01</v>
      </c>
      <c r="K1098">
        <v>1078.83</v>
      </c>
      <c r="L1098">
        <v>60.75</v>
      </c>
      <c r="M1098">
        <v>30.98</v>
      </c>
      <c r="N1098">
        <v>19.510000000000002</v>
      </c>
      <c r="O1098" t="s">
        <v>24</v>
      </c>
      <c r="P1098" t="s">
        <v>1037</v>
      </c>
      <c r="Q1098" t="s">
        <v>75</v>
      </c>
      <c r="R1098" t="s">
        <v>27</v>
      </c>
      <c r="S1098" t="s">
        <v>57</v>
      </c>
      <c r="T1098" s="1">
        <v>41145</v>
      </c>
    </row>
    <row r="1099" spans="1:20" x14ac:dyDescent="0.25">
      <c r="A1099">
        <v>8064</v>
      </c>
      <c r="B1099">
        <v>40675</v>
      </c>
      <c r="C1099" t="s">
        <v>36</v>
      </c>
      <c r="D1099" t="s">
        <v>42</v>
      </c>
      <c r="E1099" t="s">
        <v>192</v>
      </c>
      <c r="F1099" t="s">
        <v>1214</v>
      </c>
      <c r="G1099">
        <v>44</v>
      </c>
      <c r="H1099">
        <v>22248.85</v>
      </c>
      <c r="I1099">
        <v>0.55000000000000004</v>
      </c>
      <c r="J1099">
        <v>7.0000000000000007E-2</v>
      </c>
      <c r="K1099">
        <v>11450.79</v>
      </c>
      <c r="L1099">
        <v>542.17999999999995</v>
      </c>
      <c r="M1099">
        <v>243.98</v>
      </c>
      <c r="N1099">
        <v>62.94</v>
      </c>
      <c r="O1099" t="s">
        <v>48</v>
      </c>
      <c r="P1099" t="s">
        <v>728</v>
      </c>
      <c r="Q1099" t="s">
        <v>41</v>
      </c>
      <c r="R1099" t="s">
        <v>61</v>
      </c>
      <c r="S1099" t="s">
        <v>132</v>
      </c>
      <c r="T1099" s="1">
        <v>40676</v>
      </c>
    </row>
    <row r="1100" spans="1:20" x14ac:dyDescent="0.25">
      <c r="A1100">
        <v>8065</v>
      </c>
      <c r="B1100">
        <v>41203</v>
      </c>
      <c r="C1100" t="s">
        <v>79</v>
      </c>
      <c r="D1100" t="s">
        <v>42</v>
      </c>
      <c r="E1100" t="s">
        <v>43</v>
      </c>
      <c r="F1100" t="s">
        <v>1215</v>
      </c>
      <c r="G1100">
        <v>17</v>
      </c>
      <c r="H1100">
        <v>2116.41</v>
      </c>
      <c r="I1100">
        <v>0.51</v>
      </c>
      <c r="J1100">
        <v>0</v>
      </c>
      <c r="K1100">
        <v>1073.1300000000001</v>
      </c>
      <c r="L1100">
        <v>123.78</v>
      </c>
      <c r="M1100">
        <v>60.65</v>
      </c>
      <c r="N1100">
        <v>12.23</v>
      </c>
      <c r="O1100" t="s">
        <v>24</v>
      </c>
      <c r="P1100" t="s">
        <v>1137</v>
      </c>
      <c r="Q1100" t="s">
        <v>75</v>
      </c>
      <c r="R1100" t="s">
        <v>27</v>
      </c>
      <c r="S1100" t="s">
        <v>45</v>
      </c>
      <c r="T1100" s="1">
        <v>41205</v>
      </c>
    </row>
    <row r="1101" spans="1:20" x14ac:dyDescent="0.25">
      <c r="A1101">
        <v>8070</v>
      </c>
      <c r="B1101">
        <v>40936</v>
      </c>
      <c r="C1101" t="s">
        <v>79</v>
      </c>
      <c r="D1101" t="s">
        <v>21</v>
      </c>
      <c r="E1101" t="s">
        <v>52</v>
      </c>
      <c r="F1101" t="s">
        <v>850</v>
      </c>
      <c r="G1101">
        <v>14</v>
      </c>
      <c r="H1101">
        <v>1255.9000000000001</v>
      </c>
      <c r="I1101">
        <v>0.54</v>
      </c>
      <c r="J1101">
        <v>0</v>
      </c>
      <c r="K1101">
        <v>673.33</v>
      </c>
      <c r="L1101">
        <v>89.07</v>
      </c>
      <c r="M1101">
        <v>40.97</v>
      </c>
      <c r="N1101">
        <v>8.99</v>
      </c>
      <c r="O1101" t="s">
        <v>24</v>
      </c>
      <c r="P1101" t="s">
        <v>979</v>
      </c>
      <c r="Q1101" t="s">
        <v>41</v>
      </c>
      <c r="R1101" t="s">
        <v>61</v>
      </c>
      <c r="S1101" t="s">
        <v>35</v>
      </c>
      <c r="T1101" s="1">
        <v>40937</v>
      </c>
    </row>
    <row r="1102" spans="1:20" x14ac:dyDescent="0.25">
      <c r="A1102">
        <v>8097</v>
      </c>
      <c r="B1102">
        <v>40521</v>
      </c>
      <c r="C1102" t="s">
        <v>79</v>
      </c>
      <c r="D1102" t="s">
        <v>21</v>
      </c>
      <c r="E1102" t="s">
        <v>139</v>
      </c>
      <c r="F1102" t="s">
        <v>659</v>
      </c>
      <c r="G1102">
        <v>48</v>
      </c>
      <c r="H1102">
        <v>14741.19</v>
      </c>
      <c r="I1102">
        <v>0.49</v>
      </c>
      <c r="J1102">
        <v>0.04</v>
      </c>
      <c r="K1102">
        <v>6900.56</v>
      </c>
      <c r="L1102">
        <v>319.47000000000003</v>
      </c>
      <c r="M1102">
        <v>162.93</v>
      </c>
      <c r="N1102">
        <v>19.989999999999998</v>
      </c>
      <c r="O1102" t="s">
        <v>71</v>
      </c>
      <c r="P1102" t="s">
        <v>1216</v>
      </c>
      <c r="Q1102" t="s">
        <v>75</v>
      </c>
      <c r="R1102" t="s">
        <v>61</v>
      </c>
      <c r="S1102" t="s">
        <v>57</v>
      </c>
      <c r="T1102" s="1">
        <v>40523</v>
      </c>
    </row>
    <row r="1103" spans="1:20" x14ac:dyDescent="0.25">
      <c r="A1103">
        <v>8101</v>
      </c>
      <c r="B1103">
        <v>40241</v>
      </c>
      <c r="C1103" t="s">
        <v>79</v>
      </c>
      <c r="D1103" t="s">
        <v>42</v>
      </c>
      <c r="E1103" t="s">
        <v>192</v>
      </c>
      <c r="F1103" t="s">
        <v>465</v>
      </c>
      <c r="G1103">
        <v>35</v>
      </c>
      <c r="H1103">
        <v>5447.55</v>
      </c>
      <c r="I1103">
        <v>0.4</v>
      </c>
      <c r="J1103">
        <v>0.04</v>
      </c>
      <c r="K1103">
        <v>2014.95</v>
      </c>
      <c r="L1103">
        <v>159.91999999999999</v>
      </c>
      <c r="M1103">
        <v>95.95</v>
      </c>
      <c r="N1103">
        <v>74.349999999999994</v>
      </c>
      <c r="O1103" t="s">
        <v>48</v>
      </c>
      <c r="P1103" t="s">
        <v>303</v>
      </c>
      <c r="Q1103" t="s">
        <v>83</v>
      </c>
      <c r="R1103" t="s">
        <v>67</v>
      </c>
      <c r="S1103" t="s">
        <v>132</v>
      </c>
      <c r="T1103" s="1">
        <v>40243</v>
      </c>
    </row>
    <row r="1104" spans="1:20" x14ac:dyDescent="0.25">
      <c r="A1104">
        <v>8101</v>
      </c>
      <c r="B1104">
        <v>40241</v>
      </c>
      <c r="C1104" t="s">
        <v>79</v>
      </c>
      <c r="D1104" t="s">
        <v>21</v>
      </c>
      <c r="E1104" t="s">
        <v>52</v>
      </c>
      <c r="F1104" t="s">
        <v>182</v>
      </c>
      <c r="G1104">
        <v>15</v>
      </c>
      <c r="H1104">
        <v>857.77</v>
      </c>
      <c r="I1104">
        <v>0.45</v>
      </c>
      <c r="J1104">
        <v>0.1</v>
      </c>
      <c r="K1104">
        <v>330.08</v>
      </c>
      <c r="L1104">
        <v>62.87</v>
      </c>
      <c r="M1104">
        <v>34.58</v>
      </c>
      <c r="N1104">
        <v>8.99</v>
      </c>
      <c r="O1104" t="s">
        <v>24</v>
      </c>
      <c r="P1104" t="s">
        <v>303</v>
      </c>
      <c r="Q1104" t="s">
        <v>83</v>
      </c>
      <c r="R1104" t="s">
        <v>67</v>
      </c>
      <c r="S1104" t="s">
        <v>35</v>
      </c>
      <c r="T1104" s="1">
        <v>40243</v>
      </c>
    </row>
    <row r="1105" spans="1:20" x14ac:dyDescent="0.25">
      <c r="A1105">
        <v>8103</v>
      </c>
      <c r="B1105">
        <v>40119</v>
      </c>
      <c r="C1105" t="s">
        <v>20</v>
      </c>
      <c r="D1105" t="s">
        <v>21</v>
      </c>
      <c r="E1105" t="s">
        <v>120</v>
      </c>
      <c r="F1105" t="s">
        <v>972</v>
      </c>
      <c r="G1105">
        <v>16</v>
      </c>
      <c r="H1105">
        <v>729.69</v>
      </c>
      <c r="I1105">
        <v>0.4</v>
      </c>
      <c r="J1105">
        <v>7.0000000000000007E-2</v>
      </c>
      <c r="K1105">
        <v>256.7</v>
      </c>
      <c r="L1105">
        <v>48.62</v>
      </c>
      <c r="M1105">
        <v>29.17</v>
      </c>
      <c r="N1105">
        <v>6.27</v>
      </c>
      <c r="O1105" t="s">
        <v>24</v>
      </c>
      <c r="P1105" t="s">
        <v>1217</v>
      </c>
      <c r="Q1105" t="s">
        <v>64</v>
      </c>
      <c r="R1105" t="s">
        <v>34</v>
      </c>
      <c r="S1105" t="s">
        <v>57</v>
      </c>
      <c r="T1105" s="1">
        <v>40123</v>
      </c>
    </row>
    <row r="1106" spans="1:20" x14ac:dyDescent="0.25">
      <c r="A1106">
        <v>8130</v>
      </c>
      <c r="B1106">
        <v>41042</v>
      </c>
      <c r="C1106" t="s">
        <v>58</v>
      </c>
      <c r="D1106" t="s">
        <v>21</v>
      </c>
      <c r="E1106" t="s">
        <v>120</v>
      </c>
      <c r="F1106" t="s">
        <v>445</v>
      </c>
      <c r="G1106">
        <v>15</v>
      </c>
      <c r="H1106">
        <v>125.22</v>
      </c>
      <c r="I1106">
        <v>0.5</v>
      </c>
      <c r="J1106">
        <v>0.03</v>
      </c>
      <c r="K1106">
        <v>58.23</v>
      </c>
      <c r="L1106">
        <v>8.26</v>
      </c>
      <c r="M1106">
        <v>4.13</v>
      </c>
      <c r="N1106">
        <v>5.04</v>
      </c>
      <c r="O1106" t="s">
        <v>24</v>
      </c>
      <c r="P1106" t="s">
        <v>1218</v>
      </c>
      <c r="Q1106" t="s">
        <v>41</v>
      </c>
      <c r="R1106" t="s">
        <v>67</v>
      </c>
      <c r="S1106" t="s">
        <v>57</v>
      </c>
      <c r="T1106" s="1">
        <v>41044</v>
      </c>
    </row>
    <row r="1107" spans="1:20" x14ac:dyDescent="0.25">
      <c r="A1107">
        <v>8131</v>
      </c>
      <c r="B1107">
        <v>40301</v>
      </c>
      <c r="C1107" t="s">
        <v>58</v>
      </c>
      <c r="D1107" t="s">
        <v>37</v>
      </c>
      <c r="E1107" t="s">
        <v>38</v>
      </c>
      <c r="F1107" t="s">
        <v>742</v>
      </c>
      <c r="G1107">
        <v>24</v>
      </c>
      <c r="H1107">
        <v>1247.93</v>
      </c>
      <c r="I1107">
        <v>0.43</v>
      </c>
      <c r="J1107">
        <v>0.01</v>
      </c>
      <c r="K1107">
        <v>528.58000000000004</v>
      </c>
      <c r="L1107">
        <v>52.44</v>
      </c>
      <c r="M1107">
        <v>29.89</v>
      </c>
      <c r="N1107">
        <v>1.99</v>
      </c>
      <c r="O1107" t="s">
        <v>24</v>
      </c>
      <c r="P1107" t="s">
        <v>248</v>
      </c>
      <c r="Q1107" t="s">
        <v>95</v>
      </c>
      <c r="R1107" t="s">
        <v>61</v>
      </c>
      <c r="S1107" t="s">
        <v>35</v>
      </c>
      <c r="T1107" s="1">
        <v>40301</v>
      </c>
    </row>
    <row r="1108" spans="1:20" x14ac:dyDescent="0.25">
      <c r="A1108">
        <v>8132</v>
      </c>
      <c r="B1108">
        <v>39947</v>
      </c>
      <c r="C1108" t="s">
        <v>20</v>
      </c>
      <c r="D1108" t="s">
        <v>37</v>
      </c>
      <c r="E1108" t="s">
        <v>38</v>
      </c>
      <c r="F1108" t="s">
        <v>407</v>
      </c>
      <c r="G1108">
        <v>46</v>
      </c>
      <c r="H1108">
        <v>355.68</v>
      </c>
      <c r="I1108">
        <v>0.41</v>
      </c>
      <c r="J1108">
        <v>0.08</v>
      </c>
      <c r="K1108">
        <v>125.81</v>
      </c>
      <c r="L1108">
        <v>8.2899999999999991</v>
      </c>
      <c r="M1108">
        <v>4.8899999999999997</v>
      </c>
      <c r="N1108">
        <v>4.93</v>
      </c>
      <c r="O1108" t="s">
        <v>71</v>
      </c>
      <c r="P1108" t="s">
        <v>1219</v>
      </c>
      <c r="Q1108" t="s">
        <v>83</v>
      </c>
      <c r="R1108" t="s">
        <v>61</v>
      </c>
      <c r="S1108" t="s">
        <v>35</v>
      </c>
      <c r="T1108" s="1">
        <v>39947</v>
      </c>
    </row>
    <row r="1109" spans="1:20" x14ac:dyDescent="0.25">
      <c r="A1109">
        <v>8132</v>
      </c>
      <c r="B1109">
        <v>39947</v>
      </c>
      <c r="C1109" t="s">
        <v>20</v>
      </c>
      <c r="D1109" t="s">
        <v>21</v>
      </c>
      <c r="E1109" t="s">
        <v>84</v>
      </c>
      <c r="F1109" t="s">
        <v>792</v>
      </c>
      <c r="G1109">
        <v>45</v>
      </c>
      <c r="H1109">
        <v>524.62</v>
      </c>
      <c r="I1109">
        <v>0.46</v>
      </c>
      <c r="J1109">
        <v>7.0000000000000007E-2</v>
      </c>
      <c r="K1109">
        <v>217.1</v>
      </c>
      <c r="L1109">
        <v>12.37</v>
      </c>
      <c r="M1109">
        <v>6.68</v>
      </c>
      <c r="N1109">
        <v>6.92</v>
      </c>
      <c r="O1109" t="s">
        <v>24</v>
      </c>
      <c r="P1109" t="s">
        <v>1219</v>
      </c>
      <c r="Q1109" t="s">
        <v>83</v>
      </c>
      <c r="R1109" t="s">
        <v>61</v>
      </c>
      <c r="S1109" t="s">
        <v>57</v>
      </c>
      <c r="T1109" s="1">
        <v>39954</v>
      </c>
    </row>
    <row r="1110" spans="1:20" x14ac:dyDescent="0.25">
      <c r="A1110">
        <v>8133</v>
      </c>
      <c r="B1110">
        <v>40600</v>
      </c>
      <c r="C1110" t="s">
        <v>79</v>
      </c>
      <c r="D1110" t="s">
        <v>21</v>
      </c>
      <c r="E1110" t="s">
        <v>84</v>
      </c>
      <c r="F1110" t="s">
        <v>1196</v>
      </c>
      <c r="G1110">
        <v>11</v>
      </c>
      <c r="H1110">
        <v>711.22</v>
      </c>
      <c r="I1110">
        <v>0.47</v>
      </c>
      <c r="J1110">
        <v>0.04</v>
      </c>
      <c r="K1110">
        <v>316.29000000000002</v>
      </c>
      <c r="L1110">
        <v>66.87</v>
      </c>
      <c r="M1110">
        <v>35.44</v>
      </c>
      <c r="N1110">
        <v>5.09</v>
      </c>
      <c r="O1110" t="s">
        <v>24</v>
      </c>
      <c r="P1110" t="s">
        <v>913</v>
      </c>
      <c r="Q1110" t="s">
        <v>41</v>
      </c>
      <c r="R1110" t="s">
        <v>34</v>
      </c>
      <c r="S1110" t="s">
        <v>57</v>
      </c>
      <c r="T1110" s="1">
        <v>40601</v>
      </c>
    </row>
    <row r="1111" spans="1:20" x14ac:dyDescent="0.25">
      <c r="A1111">
        <v>8135</v>
      </c>
      <c r="B1111">
        <v>40720</v>
      </c>
      <c r="C1111" t="s">
        <v>29</v>
      </c>
      <c r="D1111" t="s">
        <v>37</v>
      </c>
      <c r="E1111" t="s">
        <v>50</v>
      </c>
      <c r="F1111" t="s">
        <v>889</v>
      </c>
      <c r="G1111">
        <v>16</v>
      </c>
      <c r="H1111">
        <v>1815.34</v>
      </c>
      <c r="I1111">
        <v>0.52</v>
      </c>
      <c r="J1111">
        <v>0.03</v>
      </c>
      <c r="K1111">
        <v>914.5</v>
      </c>
      <c r="L1111">
        <v>116.65</v>
      </c>
      <c r="M1111">
        <v>55.99</v>
      </c>
      <c r="N1111">
        <v>5</v>
      </c>
      <c r="O1111" t="s">
        <v>24</v>
      </c>
      <c r="P1111" t="s">
        <v>419</v>
      </c>
      <c r="Q1111" t="s">
        <v>41</v>
      </c>
      <c r="R1111" t="s">
        <v>67</v>
      </c>
      <c r="S1111" t="s">
        <v>35</v>
      </c>
      <c r="T1111" s="1">
        <v>40721</v>
      </c>
    </row>
    <row r="1112" spans="1:20" x14ac:dyDescent="0.25">
      <c r="A1112">
        <v>8161</v>
      </c>
      <c r="B1112">
        <v>39967</v>
      </c>
      <c r="C1112" t="s">
        <v>36</v>
      </c>
      <c r="D1112" t="s">
        <v>21</v>
      </c>
      <c r="E1112" t="s">
        <v>80</v>
      </c>
      <c r="F1112" t="s">
        <v>516</v>
      </c>
      <c r="G1112">
        <v>45</v>
      </c>
      <c r="H1112">
        <v>167.5</v>
      </c>
      <c r="I1112">
        <v>0.36</v>
      </c>
      <c r="J1112">
        <v>0.09</v>
      </c>
      <c r="K1112">
        <v>49.55</v>
      </c>
      <c r="L1112">
        <v>4.08</v>
      </c>
      <c r="M1112">
        <v>2.61</v>
      </c>
      <c r="N1112">
        <v>0.5</v>
      </c>
      <c r="O1112" t="s">
        <v>24</v>
      </c>
      <c r="P1112" t="s">
        <v>919</v>
      </c>
      <c r="Q1112" t="s">
        <v>83</v>
      </c>
      <c r="R1112" t="s">
        <v>67</v>
      </c>
      <c r="S1112" t="s">
        <v>57</v>
      </c>
      <c r="T1112" s="1">
        <v>39969</v>
      </c>
    </row>
    <row r="1113" spans="1:20" x14ac:dyDescent="0.25">
      <c r="A1113">
        <v>8162</v>
      </c>
      <c r="B1113">
        <v>40093</v>
      </c>
      <c r="C1113" t="s">
        <v>79</v>
      </c>
      <c r="D1113" t="s">
        <v>37</v>
      </c>
      <c r="E1113" t="s">
        <v>38</v>
      </c>
      <c r="F1113" t="s">
        <v>1220</v>
      </c>
      <c r="G1113">
        <v>25</v>
      </c>
      <c r="H1113">
        <v>1285.52</v>
      </c>
      <c r="I1113">
        <v>0.48</v>
      </c>
      <c r="J1113">
        <v>0.03</v>
      </c>
      <c r="K1113">
        <v>594.52</v>
      </c>
      <c r="L1113">
        <v>52.85</v>
      </c>
      <c r="M1113">
        <v>27.48</v>
      </c>
      <c r="N1113">
        <v>4</v>
      </c>
      <c r="O1113" t="s">
        <v>24</v>
      </c>
      <c r="P1113" t="s">
        <v>1047</v>
      </c>
      <c r="Q1113" t="s">
        <v>75</v>
      </c>
      <c r="R1113" t="s">
        <v>27</v>
      </c>
      <c r="S1113" t="s">
        <v>57</v>
      </c>
      <c r="T1113" s="1">
        <v>40094</v>
      </c>
    </row>
    <row r="1114" spans="1:20" x14ac:dyDescent="0.25">
      <c r="A1114">
        <v>8162</v>
      </c>
      <c r="B1114">
        <v>40093</v>
      </c>
      <c r="C1114" t="s">
        <v>79</v>
      </c>
      <c r="D1114" t="s">
        <v>37</v>
      </c>
      <c r="E1114" t="s">
        <v>38</v>
      </c>
      <c r="F1114" t="s">
        <v>679</v>
      </c>
      <c r="G1114">
        <v>32</v>
      </c>
      <c r="H1114">
        <v>10184.129999999999</v>
      </c>
      <c r="I1114">
        <v>0.49</v>
      </c>
      <c r="J1114">
        <v>0.1</v>
      </c>
      <c r="K1114">
        <v>4404.46</v>
      </c>
      <c r="L1114">
        <v>352.92</v>
      </c>
      <c r="M1114">
        <v>179.99</v>
      </c>
      <c r="N1114">
        <v>19.989999999999998</v>
      </c>
      <c r="O1114" t="s">
        <v>24</v>
      </c>
      <c r="P1114" t="s">
        <v>1047</v>
      </c>
      <c r="Q1114" t="s">
        <v>75</v>
      </c>
      <c r="R1114" t="s">
        <v>27</v>
      </c>
      <c r="S1114" t="s">
        <v>57</v>
      </c>
      <c r="T1114" s="1">
        <v>40094</v>
      </c>
    </row>
    <row r="1115" spans="1:20" x14ac:dyDescent="0.25">
      <c r="A1115">
        <v>8162</v>
      </c>
      <c r="B1115">
        <v>40093</v>
      </c>
      <c r="C1115" t="s">
        <v>79</v>
      </c>
      <c r="D1115" t="s">
        <v>21</v>
      </c>
      <c r="E1115" t="s">
        <v>22</v>
      </c>
      <c r="F1115" t="s">
        <v>555</v>
      </c>
      <c r="G1115">
        <v>42</v>
      </c>
      <c r="H1115">
        <v>8893.5400000000009</v>
      </c>
      <c r="I1115">
        <v>0.4</v>
      </c>
      <c r="J1115">
        <v>0.1</v>
      </c>
      <c r="K1115">
        <v>2957.85</v>
      </c>
      <c r="L1115">
        <v>234.75</v>
      </c>
      <c r="M1115">
        <v>140.85</v>
      </c>
      <c r="N1115">
        <v>19.989999999999998</v>
      </c>
      <c r="O1115" t="s">
        <v>24</v>
      </c>
      <c r="P1115" t="s">
        <v>1047</v>
      </c>
      <c r="Q1115" t="s">
        <v>75</v>
      </c>
      <c r="R1115" t="s">
        <v>27</v>
      </c>
      <c r="S1115" t="s">
        <v>57</v>
      </c>
      <c r="T1115" s="1">
        <v>40095</v>
      </c>
    </row>
    <row r="1116" spans="1:20" x14ac:dyDescent="0.25">
      <c r="A1116">
        <v>8165</v>
      </c>
      <c r="B1116">
        <v>40101</v>
      </c>
      <c r="C1116" t="s">
        <v>20</v>
      </c>
      <c r="D1116" t="s">
        <v>21</v>
      </c>
      <c r="E1116" t="s">
        <v>84</v>
      </c>
      <c r="F1116" t="s">
        <v>204</v>
      </c>
      <c r="G1116">
        <v>35</v>
      </c>
      <c r="H1116">
        <v>304.95</v>
      </c>
      <c r="I1116">
        <v>0.42</v>
      </c>
      <c r="J1116">
        <v>0.01</v>
      </c>
      <c r="K1116">
        <v>123.21</v>
      </c>
      <c r="L1116">
        <v>8.59</v>
      </c>
      <c r="M1116">
        <v>4.9800000000000004</v>
      </c>
      <c r="N1116">
        <v>7.44</v>
      </c>
      <c r="O1116" t="s">
        <v>24</v>
      </c>
      <c r="P1116" t="s">
        <v>165</v>
      </c>
      <c r="Q1116" t="s">
        <v>33</v>
      </c>
      <c r="R1116" t="s">
        <v>34</v>
      </c>
      <c r="S1116" t="s">
        <v>57</v>
      </c>
      <c r="T1116" s="1">
        <v>40110</v>
      </c>
    </row>
    <row r="1117" spans="1:20" x14ac:dyDescent="0.25">
      <c r="A1117">
        <v>8167</v>
      </c>
      <c r="B1117">
        <v>41125</v>
      </c>
      <c r="C1117" t="s">
        <v>58</v>
      </c>
      <c r="D1117" t="s">
        <v>21</v>
      </c>
      <c r="E1117" t="s">
        <v>84</v>
      </c>
      <c r="F1117" t="s">
        <v>1221</v>
      </c>
      <c r="G1117">
        <v>4</v>
      </c>
      <c r="H1117">
        <v>42.67</v>
      </c>
      <c r="I1117">
        <v>0.36</v>
      </c>
      <c r="J1117">
        <v>0.1</v>
      </c>
      <c r="K1117">
        <v>10.53</v>
      </c>
      <c r="L1117">
        <v>10.130000000000001</v>
      </c>
      <c r="M1117">
        <v>6.48</v>
      </c>
      <c r="N1117">
        <v>6.22</v>
      </c>
      <c r="O1117" t="s">
        <v>24</v>
      </c>
      <c r="P1117" t="s">
        <v>1169</v>
      </c>
      <c r="Q1117" t="s">
        <v>33</v>
      </c>
      <c r="R1117" t="s">
        <v>27</v>
      </c>
      <c r="S1117" t="s">
        <v>57</v>
      </c>
      <c r="T1117" s="1">
        <v>41127</v>
      </c>
    </row>
    <row r="1118" spans="1:20" x14ac:dyDescent="0.25">
      <c r="A1118">
        <v>8167</v>
      </c>
      <c r="B1118">
        <v>41125</v>
      </c>
      <c r="C1118" t="s">
        <v>58</v>
      </c>
      <c r="D1118" t="s">
        <v>37</v>
      </c>
      <c r="E1118" t="s">
        <v>50</v>
      </c>
      <c r="F1118" t="s">
        <v>602</v>
      </c>
      <c r="G1118">
        <v>48</v>
      </c>
      <c r="H1118">
        <v>2953.74</v>
      </c>
      <c r="I1118">
        <v>0.45</v>
      </c>
      <c r="J1118">
        <v>0.06</v>
      </c>
      <c r="K1118">
        <v>1224.97</v>
      </c>
      <c r="L1118">
        <v>65.44</v>
      </c>
      <c r="M1118">
        <v>35.99</v>
      </c>
      <c r="N1118">
        <v>1.25</v>
      </c>
      <c r="O1118" t="s">
        <v>24</v>
      </c>
      <c r="P1118" t="s">
        <v>1169</v>
      </c>
      <c r="Q1118" t="s">
        <v>33</v>
      </c>
      <c r="R1118" t="s">
        <v>27</v>
      </c>
      <c r="S1118" t="s">
        <v>35</v>
      </c>
      <c r="T1118" s="1">
        <v>41127</v>
      </c>
    </row>
    <row r="1119" spans="1:20" x14ac:dyDescent="0.25">
      <c r="A1119">
        <v>8195</v>
      </c>
      <c r="B1119">
        <v>40549</v>
      </c>
      <c r="C1119" t="s">
        <v>79</v>
      </c>
      <c r="D1119" t="s">
        <v>21</v>
      </c>
      <c r="E1119" t="s">
        <v>84</v>
      </c>
      <c r="F1119" t="s">
        <v>1222</v>
      </c>
      <c r="G1119">
        <v>5</v>
      </c>
      <c r="H1119">
        <v>72.900000000000006</v>
      </c>
      <c r="I1119">
        <v>0.44</v>
      </c>
      <c r="J1119">
        <v>0.05</v>
      </c>
      <c r="K1119">
        <v>25.35</v>
      </c>
      <c r="L1119">
        <v>13</v>
      </c>
      <c r="M1119">
        <v>7.28</v>
      </c>
      <c r="N1119">
        <v>11.15</v>
      </c>
      <c r="O1119" t="s">
        <v>71</v>
      </c>
      <c r="P1119" t="s">
        <v>1074</v>
      </c>
      <c r="Q1119" t="s">
        <v>75</v>
      </c>
      <c r="R1119" t="s">
        <v>67</v>
      </c>
      <c r="S1119" t="s">
        <v>57</v>
      </c>
      <c r="T1119" s="1">
        <v>40550</v>
      </c>
    </row>
    <row r="1120" spans="1:20" x14ac:dyDescent="0.25">
      <c r="A1120">
        <v>8195</v>
      </c>
      <c r="B1120">
        <v>40549</v>
      </c>
      <c r="C1120" t="s">
        <v>79</v>
      </c>
      <c r="D1120" t="s">
        <v>42</v>
      </c>
      <c r="E1120" t="s">
        <v>43</v>
      </c>
      <c r="F1120" t="s">
        <v>1223</v>
      </c>
      <c r="G1120">
        <v>1</v>
      </c>
      <c r="H1120">
        <v>11.25</v>
      </c>
      <c r="I1120">
        <v>0.4</v>
      </c>
      <c r="J1120">
        <v>0.1</v>
      </c>
      <c r="K1120">
        <v>2.54</v>
      </c>
      <c r="L1120">
        <v>8.4700000000000006</v>
      </c>
      <c r="M1120">
        <v>5.08</v>
      </c>
      <c r="N1120">
        <v>3.63</v>
      </c>
      <c r="O1120" t="s">
        <v>24</v>
      </c>
      <c r="P1120" t="s">
        <v>1074</v>
      </c>
      <c r="Q1120" t="s">
        <v>75</v>
      </c>
      <c r="R1120" t="s">
        <v>67</v>
      </c>
      <c r="S1120" t="s">
        <v>55</v>
      </c>
      <c r="T1120" s="1">
        <v>40551</v>
      </c>
    </row>
    <row r="1121" spans="1:20" x14ac:dyDescent="0.25">
      <c r="A1121">
        <v>8195</v>
      </c>
      <c r="B1121">
        <v>40549</v>
      </c>
      <c r="C1121" t="s">
        <v>79</v>
      </c>
      <c r="D1121" t="s">
        <v>21</v>
      </c>
      <c r="E1121" t="s">
        <v>52</v>
      </c>
      <c r="F1121" t="s">
        <v>1224</v>
      </c>
      <c r="G1121">
        <v>26</v>
      </c>
      <c r="H1121">
        <v>154.37</v>
      </c>
      <c r="I1121">
        <v>0.45</v>
      </c>
      <c r="J1121">
        <v>0.03</v>
      </c>
      <c r="K1121">
        <v>65.12</v>
      </c>
      <c r="L1121">
        <v>5.96</v>
      </c>
      <c r="M1121">
        <v>3.28</v>
      </c>
      <c r="N1121">
        <v>3.97</v>
      </c>
      <c r="O1121" t="s">
        <v>24</v>
      </c>
      <c r="P1121" t="s">
        <v>1074</v>
      </c>
      <c r="Q1121" t="s">
        <v>75</v>
      </c>
      <c r="R1121" t="s">
        <v>67</v>
      </c>
      <c r="S1121" t="s">
        <v>55</v>
      </c>
      <c r="T1121" s="1">
        <v>40550</v>
      </c>
    </row>
    <row r="1122" spans="1:20" x14ac:dyDescent="0.25">
      <c r="A1122">
        <v>8224</v>
      </c>
      <c r="B1122">
        <v>40946</v>
      </c>
      <c r="C1122" t="s">
        <v>29</v>
      </c>
      <c r="D1122" t="s">
        <v>21</v>
      </c>
      <c r="E1122" t="s">
        <v>52</v>
      </c>
      <c r="F1122" t="s">
        <v>157</v>
      </c>
      <c r="G1122">
        <v>41</v>
      </c>
      <c r="H1122">
        <v>184.11</v>
      </c>
      <c r="I1122">
        <v>0.52</v>
      </c>
      <c r="J1122">
        <v>0.03</v>
      </c>
      <c r="K1122">
        <v>92.5</v>
      </c>
      <c r="L1122">
        <v>4.5999999999999996</v>
      </c>
      <c r="M1122">
        <v>2.21</v>
      </c>
      <c r="N1122">
        <v>1</v>
      </c>
      <c r="O1122" t="s">
        <v>24</v>
      </c>
      <c r="P1122" t="s">
        <v>1225</v>
      </c>
      <c r="Q1122" t="s">
        <v>64</v>
      </c>
      <c r="R1122" t="s">
        <v>34</v>
      </c>
      <c r="S1122" t="s">
        <v>55</v>
      </c>
      <c r="T1122" s="1">
        <v>40948</v>
      </c>
    </row>
    <row r="1123" spans="1:20" x14ac:dyDescent="0.25">
      <c r="A1123">
        <v>8227</v>
      </c>
      <c r="B1123">
        <v>40188</v>
      </c>
      <c r="C1123" t="s">
        <v>29</v>
      </c>
      <c r="D1123" t="s">
        <v>37</v>
      </c>
      <c r="E1123" t="s">
        <v>38</v>
      </c>
      <c r="F1123" t="s">
        <v>1226</v>
      </c>
      <c r="G1123">
        <v>32</v>
      </c>
      <c r="H1123">
        <v>317.62</v>
      </c>
      <c r="I1123">
        <v>0.54</v>
      </c>
      <c r="J1123">
        <v>0.05</v>
      </c>
      <c r="K1123">
        <v>162.59</v>
      </c>
      <c r="L1123">
        <v>10.37</v>
      </c>
      <c r="M1123">
        <v>4.7699999999999996</v>
      </c>
      <c r="N1123">
        <v>2.39</v>
      </c>
      <c r="O1123" t="s">
        <v>71</v>
      </c>
      <c r="P1123" t="s">
        <v>711</v>
      </c>
      <c r="Q1123" t="s">
        <v>33</v>
      </c>
      <c r="R1123" t="s">
        <v>27</v>
      </c>
      <c r="S1123" t="s">
        <v>35</v>
      </c>
      <c r="T1123" s="1">
        <v>40189</v>
      </c>
    </row>
    <row r="1124" spans="1:20" x14ac:dyDescent="0.25">
      <c r="A1124">
        <v>8229</v>
      </c>
      <c r="B1124">
        <v>40154</v>
      </c>
      <c r="C1124" t="s">
        <v>79</v>
      </c>
      <c r="D1124" t="s">
        <v>37</v>
      </c>
      <c r="E1124" t="s">
        <v>87</v>
      </c>
      <c r="F1124" t="s">
        <v>1227</v>
      </c>
      <c r="G1124">
        <v>7</v>
      </c>
      <c r="H1124">
        <v>5371.17</v>
      </c>
      <c r="I1124">
        <v>0.36</v>
      </c>
      <c r="J1124">
        <v>0.04</v>
      </c>
      <c r="K1124">
        <v>1785.49</v>
      </c>
      <c r="L1124">
        <v>797.09</v>
      </c>
      <c r="M1124">
        <v>510.14</v>
      </c>
      <c r="N1124">
        <v>14.7</v>
      </c>
      <c r="O1124" t="s">
        <v>48</v>
      </c>
      <c r="P1124" t="s">
        <v>1228</v>
      </c>
      <c r="Q1124" t="s">
        <v>33</v>
      </c>
      <c r="R1124" t="s">
        <v>61</v>
      </c>
      <c r="S1124" t="s">
        <v>132</v>
      </c>
      <c r="T1124" s="1">
        <v>40156</v>
      </c>
    </row>
    <row r="1125" spans="1:20" x14ac:dyDescent="0.25">
      <c r="A1125">
        <v>8229</v>
      </c>
      <c r="B1125">
        <v>40154</v>
      </c>
      <c r="C1125" t="s">
        <v>79</v>
      </c>
      <c r="D1125" t="s">
        <v>21</v>
      </c>
      <c r="E1125" t="s">
        <v>84</v>
      </c>
      <c r="F1125" t="s">
        <v>1229</v>
      </c>
      <c r="G1125">
        <v>50</v>
      </c>
      <c r="H1125">
        <v>374.89</v>
      </c>
      <c r="I1125">
        <v>0.36</v>
      </c>
      <c r="J1125">
        <v>0</v>
      </c>
      <c r="K1125">
        <v>133.88</v>
      </c>
      <c r="L1125">
        <v>7.44</v>
      </c>
      <c r="M1125">
        <v>4.76</v>
      </c>
      <c r="N1125">
        <v>3.01</v>
      </c>
      <c r="O1125" t="s">
        <v>24</v>
      </c>
      <c r="P1125" t="s">
        <v>1228</v>
      </c>
      <c r="Q1125" t="s">
        <v>33</v>
      </c>
      <c r="R1125" t="s">
        <v>61</v>
      </c>
      <c r="S1125" t="s">
        <v>55</v>
      </c>
      <c r="T1125" s="1">
        <v>40156</v>
      </c>
    </row>
    <row r="1126" spans="1:20" x14ac:dyDescent="0.25">
      <c r="A1126">
        <v>8231</v>
      </c>
      <c r="B1126">
        <v>41200</v>
      </c>
      <c r="C1126" t="s">
        <v>58</v>
      </c>
      <c r="D1126" t="s">
        <v>21</v>
      </c>
      <c r="E1126" t="s">
        <v>80</v>
      </c>
      <c r="F1126" t="s">
        <v>1045</v>
      </c>
      <c r="G1126">
        <v>27</v>
      </c>
      <c r="H1126">
        <v>156.02000000000001</v>
      </c>
      <c r="I1126">
        <v>0.53</v>
      </c>
      <c r="J1126">
        <v>0.06</v>
      </c>
      <c r="K1126">
        <v>77.760000000000005</v>
      </c>
      <c r="L1126">
        <v>6.13</v>
      </c>
      <c r="M1126">
        <v>2.88</v>
      </c>
      <c r="N1126">
        <v>0.5</v>
      </c>
      <c r="O1126" t="s">
        <v>24</v>
      </c>
      <c r="P1126" t="s">
        <v>86</v>
      </c>
      <c r="Q1126" t="s">
        <v>64</v>
      </c>
      <c r="R1126" t="s">
        <v>34</v>
      </c>
      <c r="S1126" t="s">
        <v>57</v>
      </c>
      <c r="T1126" s="1">
        <v>41202</v>
      </c>
    </row>
    <row r="1127" spans="1:20" x14ac:dyDescent="0.25">
      <c r="A1127">
        <v>8231</v>
      </c>
      <c r="B1127">
        <v>41200</v>
      </c>
      <c r="C1127" t="s">
        <v>58</v>
      </c>
      <c r="D1127" t="s">
        <v>42</v>
      </c>
      <c r="E1127" t="s">
        <v>43</v>
      </c>
      <c r="F1127" t="s">
        <v>802</v>
      </c>
      <c r="G1127">
        <v>5</v>
      </c>
      <c r="H1127">
        <v>206.13</v>
      </c>
      <c r="I1127">
        <v>0.52</v>
      </c>
      <c r="J1127">
        <v>0.06</v>
      </c>
      <c r="K1127">
        <v>95.74</v>
      </c>
      <c r="L1127">
        <v>41.63</v>
      </c>
      <c r="M1127">
        <v>19.98</v>
      </c>
      <c r="N1127">
        <v>10.49</v>
      </c>
      <c r="O1127" t="s">
        <v>24</v>
      </c>
      <c r="P1127" t="s">
        <v>86</v>
      </c>
      <c r="Q1127" t="s">
        <v>64</v>
      </c>
      <c r="R1127" t="s">
        <v>34</v>
      </c>
      <c r="S1127" t="s">
        <v>57</v>
      </c>
      <c r="T1127" s="1">
        <v>41201</v>
      </c>
    </row>
    <row r="1128" spans="1:20" x14ac:dyDescent="0.25">
      <c r="A1128">
        <v>8257</v>
      </c>
      <c r="B1128">
        <v>39894</v>
      </c>
      <c r="C1128" t="s">
        <v>20</v>
      </c>
      <c r="D1128" t="s">
        <v>37</v>
      </c>
      <c r="E1128" t="s">
        <v>87</v>
      </c>
      <c r="F1128" t="s">
        <v>1230</v>
      </c>
      <c r="G1128">
        <v>5</v>
      </c>
      <c r="H1128">
        <v>14009.32</v>
      </c>
      <c r="I1128">
        <v>0.49</v>
      </c>
      <c r="J1128">
        <v>0.05</v>
      </c>
      <c r="K1128">
        <v>6474.77</v>
      </c>
      <c r="L1128">
        <v>2943.08</v>
      </c>
      <c r="M1128">
        <v>1500.97</v>
      </c>
      <c r="N1128">
        <v>29.7</v>
      </c>
      <c r="O1128" t="s">
        <v>48</v>
      </c>
      <c r="P1128" t="s">
        <v>1008</v>
      </c>
      <c r="Q1128" t="s">
        <v>95</v>
      </c>
      <c r="R1128" t="s">
        <v>67</v>
      </c>
      <c r="S1128" t="s">
        <v>132</v>
      </c>
      <c r="T1128" s="1">
        <v>39894</v>
      </c>
    </row>
    <row r="1129" spans="1:20" x14ac:dyDescent="0.25">
      <c r="A1129">
        <v>8257</v>
      </c>
      <c r="B1129">
        <v>39894</v>
      </c>
      <c r="C1129" t="s">
        <v>20</v>
      </c>
      <c r="D1129" t="s">
        <v>21</v>
      </c>
      <c r="E1129" t="s">
        <v>84</v>
      </c>
      <c r="F1129" t="s">
        <v>1165</v>
      </c>
      <c r="G1129">
        <v>18</v>
      </c>
      <c r="H1129">
        <v>1350.21</v>
      </c>
      <c r="I1129">
        <v>0.37</v>
      </c>
      <c r="J1129">
        <v>0.02</v>
      </c>
      <c r="K1129">
        <v>480.4</v>
      </c>
      <c r="L1129">
        <v>76.25</v>
      </c>
      <c r="M1129">
        <v>48.04</v>
      </c>
      <c r="N1129">
        <v>5.09</v>
      </c>
      <c r="O1129" t="s">
        <v>24</v>
      </c>
      <c r="P1129" t="s">
        <v>1008</v>
      </c>
      <c r="Q1129" t="s">
        <v>95</v>
      </c>
      <c r="R1129" t="s">
        <v>67</v>
      </c>
      <c r="S1129" t="s">
        <v>57</v>
      </c>
      <c r="T1129" s="1">
        <v>39898</v>
      </c>
    </row>
    <row r="1130" spans="1:20" x14ac:dyDescent="0.25">
      <c r="A1130">
        <v>8257</v>
      </c>
      <c r="B1130">
        <v>39894</v>
      </c>
      <c r="C1130" t="s">
        <v>20</v>
      </c>
      <c r="D1130" t="s">
        <v>21</v>
      </c>
      <c r="E1130" t="s">
        <v>52</v>
      </c>
      <c r="F1130" t="s">
        <v>1231</v>
      </c>
      <c r="G1130">
        <v>5</v>
      </c>
      <c r="H1130">
        <v>36.78</v>
      </c>
      <c r="I1130">
        <v>0.41</v>
      </c>
      <c r="J1130">
        <v>0.03</v>
      </c>
      <c r="K1130">
        <v>13.78</v>
      </c>
      <c r="L1130">
        <v>7.25</v>
      </c>
      <c r="M1130">
        <v>4.28</v>
      </c>
      <c r="N1130">
        <v>1.6</v>
      </c>
      <c r="O1130" t="s">
        <v>24</v>
      </c>
      <c r="P1130" t="s">
        <v>1008</v>
      </c>
      <c r="Q1130" t="s">
        <v>95</v>
      </c>
      <c r="R1130" t="s">
        <v>67</v>
      </c>
      <c r="S1130" t="s">
        <v>55</v>
      </c>
      <c r="T1130" s="1">
        <v>39901</v>
      </c>
    </row>
    <row r="1131" spans="1:20" x14ac:dyDescent="0.25">
      <c r="A1131">
        <v>8258</v>
      </c>
      <c r="B1131">
        <v>39873</v>
      </c>
      <c r="C1131" t="s">
        <v>36</v>
      </c>
      <c r="D1131" t="s">
        <v>21</v>
      </c>
      <c r="E1131" t="s">
        <v>84</v>
      </c>
      <c r="F1131" t="s">
        <v>583</v>
      </c>
      <c r="G1131">
        <v>37</v>
      </c>
      <c r="H1131">
        <v>905.14</v>
      </c>
      <c r="I1131">
        <v>0.54</v>
      </c>
      <c r="J1131">
        <v>0.02</v>
      </c>
      <c r="K1131">
        <v>474.31</v>
      </c>
      <c r="L1131">
        <v>24.65</v>
      </c>
      <c r="M1131">
        <v>11.34</v>
      </c>
      <c r="N1131">
        <v>11.25</v>
      </c>
      <c r="O1131" t="s">
        <v>24</v>
      </c>
      <c r="P1131" t="s">
        <v>695</v>
      </c>
      <c r="Q1131" t="s">
        <v>64</v>
      </c>
      <c r="R1131" t="s">
        <v>34</v>
      </c>
      <c r="S1131" t="s">
        <v>57</v>
      </c>
      <c r="T1131" s="1">
        <v>39874</v>
      </c>
    </row>
    <row r="1132" spans="1:20" x14ac:dyDescent="0.25">
      <c r="A1132">
        <v>8259</v>
      </c>
      <c r="B1132">
        <v>39921</v>
      </c>
      <c r="C1132" t="s">
        <v>79</v>
      </c>
      <c r="D1132" t="s">
        <v>42</v>
      </c>
      <c r="E1132" t="s">
        <v>192</v>
      </c>
      <c r="F1132" t="s">
        <v>764</v>
      </c>
      <c r="G1132">
        <v>25</v>
      </c>
      <c r="H1132">
        <v>4492.59</v>
      </c>
      <c r="I1132">
        <v>0.54</v>
      </c>
      <c r="J1132">
        <v>0.09</v>
      </c>
      <c r="K1132">
        <v>2200.84</v>
      </c>
      <c r="L1132">
        <v>195.63</v>
      </c>
      <c r="M1132">
        <v>89.99</v>
      </c>
      <c r="N1132">
        <v>42</v>
      </c>
      <c r="O1132" t="s">
        <v>48</v>
      </c>
      <c r="P1132" t="s">
        <v>122</v>
      </c>
      <c r="Q1132" t="s">
        <v>41</v>
      </c>
      <c r="R1132" t="s">
        <v>67</v>
      </c>
      <c r="S1132" t="s">
        <v>132</v>
      </c>
      <c r="T1132" s="1">
        <v>39921</v>
      </c>
    </row>
    <row r="1133" spans="1:20" x14ac:dyDescent="0.25">
      <c r="A1133">
        <v>8288</v>
      </c>
      <c r="B1133">
        <v>40672</v>
      </c>
      <c r="C1133" t="s">
        <v>58</v>
      </c>
      <c r="D1133" t="s">
        <v>21</v>
      </c>
      <c r="E1133" t="s">
        <v>120</v>
      </c>
      <c r="F1133" t="s">
        <v>1232</v>
      </c>
      <c r="G1133">
        <v>22</v>
      </c>
      <c r="H1133">
        <v>2311.8200000000002</v>
      </c>
      <c r="I1133">
        <v>0.44</v>
      </c>
      <c r="J1133">
        <v>0.02</v>
      </c>
      <c r="K1133">
        <v>986.37</v>
      </c>
      <c r="L1133">
        <v>106.75</v>
      </c>
      <c r="M1133">
        <v>59.78</v>
      </c>
      <c r="N1133">
        <v>10.29</v>
      </c>
      <c r="O1133" t="s">
        <v>24</v>
      </c>
      <c r="P1133" t="s">
        <v>1233</v>
      </c>
      <c r="Q1133" t="s">
        <v>41</v>
      </c>
      <c r="R1133" t="s">
        <v>34</v>
      </c>
      <c r="S1133" t="s">
        <v>57</v>
      </c>
      <c r="T1133" s="1">
        <v>40673</v>
      </c>
    </row>
    <row r="1134" spans="1:20" x14ac:dyDescent="0.25">
      <c r="A1134">
        <v>8289</v>
      </c>
      <c r="B1134">
        <v>41210</v>
      </c>
      <c r="C1134" t="s">
        <v>20</v>
      </c>
      <c r="D1134" t="s">
        <v>21</v>
      </c>
      <c r="E1134" t="s">
        <v>120</v>
      </c>
      <c r="F1134" t="s">
        <v>1152</v>
      </c>
      <c r="G1134">
        <v>38</v>
      </c>
      <c r="H1134">
        <v>953.89</v>
      </c>
      <c r="I1134">
        <v>0.42</v>
      </c>
      <c r="J1134">
        <v>0</v>
      </c>
      <c r="K1134">
        <v>397.62</v>
      </c>
      <c r="L1134">
        <v>24.91</v>
      </c>
      <c r="M1134">
        <v>14.45</v>
      </c>
      <c r="N1134">
        <v>7.17</v>
      </c>
      <c r="O1134" t="s">
        <v>24</v>
      </c>
      <c r="P1134" t="s">
        <v>1161</v>
      </c>
      <c r="Q1134" t="s">
        <v>33</v>
      </c>
      <c r="R1134" t="s">
        <v>67</v>
      </c>
      <c r="S1134" t="s">
        <v>57</v>
      </c>
      <c r="T1134" s="1">
        <v>41210</v>
      </c>
    </row>
    <row r="1135" spans="1:20" x14ac:dyDescent="0.25">
      <c r="A1135">
        <v>8290</v>
      </c>
      <c r="B1135">
        <v>40156</v>
      </c>
      <c r="C1135" t="s">
        <v>58</v>
      </c>
      <c r="D1135" t="s">
        <v>21</v>
      </c>
      <c r="E1135" t="s">
        <v>80</v>
      </c>
      <c r="F1135" t="s">
        <v>623</v>
      </c>
      <c r="G1135">
        <v>32</v>
      </c>
      <c r="H1135">
        <v>379.98</v>
      </c>
      <c r="I1135">
        <v>0.49</v>
      </c>
      <c r="J1135">
        <v>0.04</v>
      </c>
      <c r="K1135">
        <v>177.88</v>
      </c>
      <c r="L1135">
        <v>12.35</v>
      </c>
      <c r="M1135">
        <v>6.3</v>
      </c>
      <c r="N1135">
        <v>0.5</v>
      </c>
      <c r="O1135" t="s">
        <v>24</v>
      </c>
      <c r="P1135" t="s">
        <v>1228</v>
      </c>
      <c r="Q1135" t="s">
        <v>33</v>
      </c>
      <c r="R1135" t="s">
        <v>61</v>
      </c>
      <c r="S1135" t="s">
        <v>57</v>
      </c>
      <c r="T1135" s="1">
        <v>40158</v>
      </c>
    </row>
    <row r="1136" spans="1:20" x14ac:dyDescent="0.25">
      <c r="A1136">
        <v>8292</v>
      </c>
      <c r="B1136">
        <v>40210</v>
      </c>
      <c r="C1136" t="s">
        <v>29</v>
      </c>
      <c r="D1136" t="s">
        <v>21</v>
      </c>
      <c r="E1136" t="s">
        <v>139</v>
      </c>
      <c r="F1136" t="s">
        <v>309</v>
      </c>
      <c r="G1136">
        <v>18</v>
      </c>
      <c r="H1136">
        <v>556.70000000000005</v>
      </c>
      <c r="I1136">
        <v>0.5</v>
      </c>
      <c r="J1136">
        <v>0.02</v>
      </c>
      <c r="K1136">
        <v>271.99</v>
      </c>
      <c r="L1136">
        <v>31.48</v>
      </c>
      <c r="M1136">
        <v>15.74</v>
      </c>
      <c r="N1136">
        <v>1.39</v>
      </c>
      <c r="O1136" t="s">
        <v>24</v>
      </c>
      <c r="P1136" t="s">
        <v>1027</v>
      </c>
      <c r="Q1136" t="s">
        <v>75</v>
      </c>
      <c r="R1136" t="s">
        <v>34</v>
      </c>
      <c r="S1136" t="s">
        <v>57</v>
      </c>
      <c r="T1136" s="1">
        <v>40211</v>
      </c>
    </row>
    <row r="1137" spans="1:20" x14ac:dyDescent="0.25">
      <c r="A1137">
        <v>8293</v>
      </c>
      <c r="B1137">
        <v>41131</v>
      </c>
      <c r="C1137" t="s">
        <v>20</v>
      </c>
      <c r="D1137" t="s">
        <v>37</v>
      </c>
      <c r="E1137" t="s">
        <v>50</v>
      </c>
      <c r="F1137" t="s">
        <v>426</v>
      </c>
      <c r="G1137">
        <v>50</v>
      </c>
      <c r="H1137">
        <v>3676.67</v>
      </c>
      <c r="I1137">
        <v>0.53</v>
      </c>
      <c r="J1137">
        <v>0.04</v>
      </c>
      <c r="K1137">
        <v>1876.07</v>
      </c>
      <c r="L1137">
        <v>76.569999999999993</v>
      </c>
      <c r="M1137">
        <v>35.99</v>
      </c>
      <c r="N1137">
        <v>1.1000000000000001</v>
      </c>
      <c r="O1137" t="s">
        <v>24</v>
      </c>
      <c r="P1137" t="s">
        <v>1234</v>
      </c>
      <c r="Q1137" t="s">
        <v>75</v>
      </c>
      <c r="R1137" t="s">
        <v>27</v>
      </c>
      <c r="S1137" t="s">
        <v>57</v>
      </c>
      <c r="T1137" s="1">
        <v>41136</v>
      </c>
    </row>
    <row r="1138" spans="1:20" x14ac:dyDescent="0.25">
      <c r="A1138">
        <v>8293</v>
      </c>
      <c r="B1138">
        <v>41131</v>
      </c>
      <c r="C1138" t="s">
        <v>20</v>
      </c>
      <c r="D1138" t="s">
        <v>21</v>
      </c>
      <c r="E1138" t="s">
        <v>30</v>
      </c>
      <c r="F1138" t="s">
        <v>106</v>
      </c>
      <c r="G1138">
        <v>22</v>
      </c>
      <c r="H1138">
        <v>114.75</v>
      </c>
      <c r="I1138">
        <v>0.4</v>
      </c>
      <c r="J1138">
        <v>0.02</v>
      </c>
      <c r="K1138">
        <v>43.75</v>
      </c>
      <c r="L1138">
        <v>5.23</v>
      </c>
      <c r="M1138">
        <v>3.14</v>
      </c>
      <c r="N1138">
        <v>1.92</v>
      </c>
      <c r="O1138" t="s">
        <v>24</v>
      </c>
      <c r="P1138" t="s">
        <v>1234</v>
      </c>
      <c r="Q1138" t="s">
        <v>41</v>
      </c>
      <c r="R1138" t="s">
        <v>27</v>
      </c>
      <c r="S1138" t="s">
        <v>55</v>
      </c>
      <c r="T1138" s="1">
        <v>41135</v>
      </c>
    </row>
    <row r="1139" spans="1:20" x14ac:dyDescent="0.25">
      <c r="A1139">
        <v>8294</v>
      </c>
      <c r="B1139">
        <v>41080</v>
      </c>
      <c r="C1139" t="s">
        <v>79</v>
      </c>
      <c r="D1139" t="s">
        <v>37</v>
      </c>
      <c r="E1139" t="s">
        <v>50</v>
      </c>
      <c r="F1139" t="s">
        <v>51</v>
      </c>
      <c r="G1139">
        <v>28</v>
      </c>
      <c r="H1139">
        <v>347.83</v>
      </c>
      <c r="I1139">
        <v>0.38</v>
      </c>
      <c r="J1139">
        <v>0.05</v>
      </c>
      <c r="K1139">
        <v>119.08</v>
      </c>
      <c r="L1139">
        <v>12.89</v>
      </c>
      <c r="M1139">
        <v>7.99</v>
      </c>
      <c r="N1139">
        <v>5.03</v>
      </c>
      <c r="O1139" t="s">
        <v>24</v>
      </c>
      <c r="P1139" t="s">
        <v>1235</v>
      </c>
      <c r="Q1139" t="s">
        <v>41</v>
      </c>
      <c r="R1139" t="s">
        <v>61</v>
      </c>
      <c r="S1139" t="s">
        <v>45</v>
      </c>
      <c r="T1139" s="1">
        <v>41081</v>
      </c>
    </row>
    <row r="1140" spans="1:20" x14ac:dyDescent="0.25">
      <c r="A1140">
        <v>8295</v>
      </c>
      <c r="B1140">
        <v>39904</v>
      </c>
      <c r="C1140" t="s">
        <v>36</v>
      </c>
      <c r="D1140" t="s">
        <v>37</v>
      </c>
      <c r="E1140" t="s">
        <v>50</v>
      </c>
      <c r="F1140" t="s">
        <v>426</v>
      </c>
      <c r="G1140">
        <v>30</v>
      </c>
      <c r="H1140">
        <v>1890.58</v>
      </c>
      <c r="I1140">
        <v>0.48</v>
      </c>
      <c r="J1140">
        <v>0.09</v>
      </c>
      <c r="K1140">
        <v>809.78</v>
      </c>
      <c r="L1140">
        <v>69.209999999999994</v>
      </c>
      <c r="M1140">
        <v>35.99</v>
      </c>
      <c r="N1140">
        <v>1.1000000000000001</v>
      </c>
      <c r="O1140" t="s">
        <v>24</v>
      </c>
      <c r="P1140" t="s">
        <v>1236</v>
      </c>
      <c r="Q1140" t="s">
        <v>95</v>
      </c>
      <c r="R1140" t="s">
        <v>67</v>
      </c>
      <c r="S1140" t="s">
        <v>57</v>
      </c>
      <c r="T1140" s="1">
        <v>39906</v>
      </c>
    </row>
    <row r="1141" spans="1:20" x14ac:dyDescent="0.25">
      <c r="A1141">
        <v>8295</v>
      </c>
      <c r="B1141">
        <v>39904</v>
      </c>
      <c r="C1141" t="s">
        <v>36</v>
      </c>
      <c r="D1141" t="s">
        <v>37</v>
      </c>
      <c r="E1141" t="s">
        <v>50</v>
      </c>
      <c r="F1141" t="s">
        <v>1237</v>
      </c>
      <c r="G1141">
        <v>7</v>
      </c>
      <c r="H1141">
        <v>1714.48</v>
      </c>
      <c r="I1141">
        <v>0.49</v>
      </c>
      <c r="J1141">
        <v>0.01</v>
      </c>
      <c r="K1141">
        <v>830.05</v>
      </c>
      <c r="L1141">
        <v>247.04</v>
      </c>
      <c r="M1141">
        <v>125.99</v>
      </c>
      <c r="N1141">
        <v>2.5</v>
      </c>
      <c r="O1141" t="s">
        <v>24</v>
      </c>
      <c r="P1141" t="s">
        <v>1236</v>
      </c>
      <c r="Q1141" t="s">
        <v>95</v>
      </c>
      <c r="R1141" t="s">
        <v>67</v>
      </c>
      <c r="S1141" t="s">
        <v>57</v>
      </c>
      <c r="T1141" s="1">
        <v>39905</v>
      </c>
    </row>
    <row r="1142" spans="1:20" x14ac:dyDescent="0.25">
      <c r="A1142">
        <v>8320</v>
      </c>
      <c r="B1142">
        <v>40075</v>
      </c>
      <c r="C1142" t="s">
        <v>29</v>
      </c>
      <c r="D1142" t="s">
        <v>37</v>
      </c>
      <c r="E1142" t="s">
        <v>38</v>
      </c>
      <c r="F1142" t="s">
        <v>884</v>
      </c>
      <c r="G1142">
        <v>35</v>
      </c>
      <c r="H1142">
        <v>1955.92</v>
      </c>
      <c r="I1142">
        <v>0.46</v>
      </c>
      <c r="J1142">
        <v>0.02</v>
      </c>
      <c r="K1142">
        <v>876.37</v>
      </c>
      <c r="L1142">
        <v>56.91</v>
      </c>
      <c r="M1142">
        <v>30.73</v>
      </c>
      <c r="N1142">
        <v>4</v>
      </c>
      <c r="O1142" t="s">
        <v>24</v>
      </c>
      <c r="P1142" t="s">
        <v>340</v>
      </c>
      <c r="Q1142" t="s">
        <v>95</v>
      </c>
      <c r="R1142" t="s">
        <v>61</v>
      </c>
      <c r="S1142" t="s">
        <v>57</v>
      </c>
      <c r="T1142" s="1">
        <v>40078</v>
      </c>
    </row>
    <row r="1143" spans="1:20" x14ac:dyDescent="0.25">
      <c r="A1143">
        <v>8320</v>
      </c>
      <c r="B1143">
        <v>40075</v>
      </c>
      <c r="C1143" t="s">
        <v>29</v>
      </c>
      <c r="D1143" t="s">
        <v>21</v>
      </c>
      <c r="E1143" t="s">
        <v>84</v>
      </c>
      <c r="F1143" t="s">
        <v>238</v>
      </c>
      <c r="G1143">
        <v>22</v>
      </c>
      <c r="H1143">
        <v>284.32</v>
      </c>
      <c r="I1143">
        <v>0.52</v>
      </c>
      <c r="J1143">
        <v>0.06</v>
      </c>
      <c r="K1143">
        <v>136.62</v>
      </c>
      <c r="L1143">
        <v>13.5</v>
      </c>
      <c r="M1143">
        <v>6.48</v>
      </c>
      <c r="N1143">
        <v>5.14</v>
      </c>
      <c r="O1143" t="s">
        <v>71</v>
      </c>
      <c r="P1143" t="s">
        <v>340</v>
      </c>
      <c r="Q1143" t="s">
        <v>83</v>
      </c>
      <c r="R1143" t="s">
        <v>61</v>
      </c>
      <c r="S1143" t="s">
        <v>57</v>
      </c>
      <c r="T1143" s="1">
        <v>40077</v>
      </c>
    </row>
    <row r="1144" spans="1:20" x14ac:dyDescent="0.25">
      <c r="A1144">
        <v>8323</v>
      </c>
      <c r="B1144">
        <v>40792</v>
      </c>
      <c r="C1144" t="s">
        <v>36</v>
      </c>
      <c r="D1144" t="s">
        <v>37</v>
      </c>
      <c r="E1144" t="s">
        <v>50</v>
      </c>
      <c r="F1144" t="s">
        <v>372</v>
      </c>
      <c r="G1144">
        <v>45</v>
      </c>
      <c r="H1144">
        <v>1728.12</v>
      </c>
      <c r="I1144">
        <v>0.48</v>
      </c>
      <c r="J1144">
        <v>0.05</v>
      </c>
      <c r="K1144">
        <v>781.07</v>
      </c>
      <c r="L1144">
        <v>40.369999999999997</v>
      </c>
      <c r="M1144">
        <v>20.99</v>
      </c>
      <c r="N1144">
        <v>2.5</v>
      </c>
      <c r="O1144" t="s">
        <v>71</v>
      </c>
      <c r="P1144" t="s">
        <v>301</v>
      </c>
      <c r="Q1144" t="s">
        <v>64</v>
      </c>
      <c r="R1144" t="s">
        <v>61</v>
      </c>
      <c r="S1144" t="s">
        <v>55</v>
      </c>
      <c r="T1144" s="1">
        <v>40793</v>
      </c>
    </row>
    <row r="1145" spans="1:20" x14ac:dyDescent="0.25">
      <c r="A1145">
        <v>8325</v>
      </c>
      <c r="B1145">
        <v>39827</v>
      </c>
      <c r="C1145" t="s">
        <v>58</v>
      </c>
      <c r="D1145" t="s">
        <v>37</v>
      </c>
      <c r="E1145" t="s">
        <v>87</v>
      </c>
      <c r="F1145" t="s">
        <v>241</v>
      </c>
      <c r="G1145">
        <v>21</v>
      </c>
      <c r="H1145">
        <v>3503.72</v>
      </c>
      <c r="I1145">
        <v>0.35</v>
      </c>
      <c r="J1145">
        <v>0.08</v>
      </c>
      <c r="K1145">
        <v>1011.79</v>
      </c>
      <c r="L1145">
        <v>178.45</v>
      </c>
      <c r="M1145">
        <v>115.99</v>
      </c>
      <c r="N1145">
        <v>56.14</v>
      </c>
      <c r="O1145" t="s">
        <v>48</v>
      </c>
      <c r="P1145" t="s">
        <v>1238</v>
      </c>
      <c r="Q1145" t="s">
        <v>83</v>
      </c>
      <c r="R1145" t="s">
        <v>61</v>
      </c>
      <c r="S1145" t="s">
        <v>132</v>
      </c>
      <c r="T1145" s="1">
        <v>39829</v>
      </c>
    </row>
    <row r="1146" spans="1:20" x14ac:dyDescent="0.25">
      <c r="A1146">
        <v>8325</v>
      </c>
      <c r="B1146">
        <v>39827</v>
      </c>
      <c r="C1146" t="s">
        <v>58</v>
      </c>
      <c r="D1146" t="s">
        <v>21</v>
      </c>
      <c r="E1146" t="s">
        <v>52</v>
      </c>
      <c r="F1146" t="s">
        <v>523</v>
      </c>
      <c r="G1146">
        <v>27</v>
      </c>
      <c r="H1146">
        <v>172.42</v>
      </c>
      <c r="I1146">
        <v>0.38</v>
      </c>
      <c r="J1146">
        <v>0.08</v>
      </c>
      <c r="K1146">
        <v>55.92</v>
      </c>
      <c r="L1146">
        <v>6.9</v>
      </c>
      <c r="M1146">
        <v>4.28</v>
      </c>
      <c r="N1146">
        <v>0.94</v>
      </c>
      <c r="O1146" t="s">
        <v>24</v>
      </c>
      <c r="P1146" t="s">
        <v>1238</v>
      </c>
      <c r="Q1146" t="s">
        <v>83</v>
      </c>
      <c r="R1146" t="s">
        <v>61</v>
      </c>
      <c r="S1146" t="s">
        <v>55</v>
      </c>
      <c r="T1146" s="1">
        <v>39830</v>
      </c>
    </row>
    <row r="1147" spans="1:20" x14ac:dyDescent="0.25">
      <c r="A1147">
        <v>8353</v>
      </c>
      <c r="B1147">
        <v>39948</v>
      </c>
      <c r="C1147" t="s">
        <v>79</v>
      </c>
      <c r="D1147" t="s">
        <v>37</v>
      </c>
      <c r="E1147" t="s">
        <v>38</v>
      </c>
      <c r="F1147" t="s">
        <v>789</v>
      </c>
      <c r="G1147">
        <v>34</v>
      </c>
      <c r="H1147">
        <v>485.85</v>
      </c>
      <c r="I1147">
        <v>0.45</v>
      </c>
      <c r="J1147">
        <v>0.06</v>
      </c>
      <c r="K1147">
        <v>200.59</v>
      </c>
      <c r="L1147">
        <v>15.13</v>
      </c>
      <c r="M1147">
        <v>8.32</v>
      </c>
      <c r="N1147">
        <v>2.38</v>
      </c>
      <c r="O1147" t="s">
        <v>24</v>
      </c>
      <c r="P1147" t="s">
        <v>958</v>
      </c>
      <c r="Q1147" t="s">
        <v>33</v>
      </c>
      <c r="R1147" t="s">
        <v>67</v>
      </c>
      <c r="S1147" t="s">
        <v>35</v>
      </c>
      <c r="T1147" s="1">
        <v>39950</v>
      </c>
    </row>
    <row r="1148" spans="1:20" x14ac:dyDescent="0.25">
      <c r="A1148">
        <v>8353</v>
      </c>
      <c r="B1148">
        <v>39948</v>
      </c>
      <c r="C1148" t="s">
        <v>79</v>
      </c>
      <c r="D1148" t="s">
        <v>21</v>
      </c>
      <c r="E1148" t="s">
        <v>52</v>
      </c>
      <c r="F1148" t="s">
        <v>746</v>
      </c>
      <c r="G1148">
        <v>16</v>
      </c>
      <c r="H1148">
        <v>70.760000000000005</v>
      </c>
      <c r="I1148">
        <v>0.38</v>
      </c>
      <c r="J1148">
        <v>0.08</v>
      </c>
      <c r="K1148">
        <v>22.76</v>
      </c>
      <c r="L1148">
        <v>4.74</v>
      </c>
      <c r="M1148">
        <v>2.94</v>
      </c>
      <c r="N1148">
        <v>0.96</v>
      </c>
      <c r="O1148" t="s">
        <v>24</v>
      </c>
      <c r="P1148" t="s">
        <v>958</v>
      </c>
      <c r="Q1148" t="s">
        <v>33</v>
      </c>
      <c r="R1148" t="s">
        <v>67</v>
      </c>
      <c r="S1148" t="s">
        <v>55</v>
      </c>
      <c r="T1148" s="1">
        <v>39950</v>
      </c>
    </row>
    <row r="1149" spans="1:20" x14ac:dyDescent="0.25">
      <c r="A1149">
        <v>8384</v>
      </c>
      <c r="B1149">
        <v>40303</v>
      </c>
      <c r="C1149" t="s">
        <v>36</v>
      </c>
      <c r="D1149" t="s">
        <v>42</v>
      </c>
      <c r="E1149" t="s">
        <v>92</v>
      </c>
      <c r="F1149" t="s">
        <v>949</v>
      </c>
      <c r="G1149">
        <v>37</v>
      </c>
      <c r="H1149">
        <v>7736.28</v>
      </c>
      <c r="I1149">
        <v>0.37</v>
      </c>
      <c r="J1149">
        <v>7.0000000000000007E-2</v>
      </c>
      <c r="K1149">
        <v>2483.9299999999998</v>
      </c>
      <c r="L1149">
        <v>223.78</v>
      </c>
      <c r="M1149">
        <v>140.97999999999999</v>
      </c>
      <c r="N1149">
        <v>36.090000000000003</v>
      </c>
      <c r="O1149" t="s">
        <v>48</v>
      </c>
      <c r="P1149" t="s">
        <v>1191</v>
      </c>
      <c r="Q1149" t="s">
        <v>41</v>
      </c>
      <c r="R1149" t="s">
        <v>27</v>
      </c>
      <c r="S1149" t="s">
        <v>49</v>
      </c>
      <c r="T1149" s="1">
        <v>40304</v>
      </c>
    </row>
    <row r="1150" spans="1:20" x14ac:dyDescent="0.25">
      <c r="A1150">
        <v>8387</v>
      </c>
      <c r="B1150">
        <v>40257</v>
      </c>
      <c r="C1150" t="s">
        <v>29</v>
      </c>
      <c r="D1150" t="s">
        <v>21</v>
      </c>
      <c r="E1150" t="s">
        <v>120</v>
      </c>
      <c r="F1150" t="s">
        <v>1239</v>
      </c>
      <c r="G1150">
        <v>35</v>
      </c>
      <c r="H1150">
        <v>2028.7</v>
      </c>
      <c r="I1150">
        <v>0.46</v>
      </c>
      <c r="J1150">
        <v>0.02</v>
      </c>
      <c r="K1150">
        <v>905.18</v>
      </c>
      <c r="L1150">
        <v>58.78</v>
      </c>
      <c r="M1150">
        <v>31.74</v>
      </c>
      <c r="N1150">
        <v>12.62</v>
      </c>
      <c r="O1150" t="s">
        <v>24</v>
      </c>
      <c r="P1150" t="s">
        <v>1240</v>
      </c>
      <c r="Q1150" t="s">
        <v>33</v>
      </c>
      <c r="R1150" t="s">
        <v>34</v>
      </c>
      <c r="S1150" t="s">
        <v>57</v>
      </c>
      <c r="T1150" s="1">
        <v>40258</v>
      </c>
    </row>
    <row r="1151" spans="1:20" x14ac:dyDescent="0.25">
      <c r="A1151">
        <v>8388</v>
      </c>
      <c r="B1151">
        <v>40962</v>
      </c>
      <c r="C1151" t="s">
        <v>20</v>
      </c>
      <c r="D1151" t="s">
        <v>42</v>
      </c>
      <c r="E1151" t="s">
        <v>43</v>
      </c>
      <c r="F1151" t="s">
        <v>863</v>
      </c>
      <c r="G1151">
        <v>39</v>
      </c>
      <c r="H1151">
        <v>533.4</v>
      </c>
      <c r="I1151">
        <v>0.48</v>
      </c>
      <c r="J1151">
        <v>7.0000000000000007E-2</v>
      </c>
      <c r="K1151">
        <v>233.39</v>
      </c>
      <c r="L1151">
        <v>14.6</v>
      </c>
      <c r="M1151">
        <v>7.59</v>
      </c>
      <c r="N1151">
        <v>4</v>
      </c>
      <c r="O1151" t="s">
        <v>24</v>
      </c>
      <c r="P1151" t="s">
        <v>266</v>
      </c>
      <c r="Q1151" t="s">
        <v>64</v>
      </c>
      <c r="R1151" t="s">
        <v>61</v>
      </c>
      <c r="S1151" t="s">
        <v>55</v>
      </c>
      <c r="T1151" s="1">
        <v>40964</v>
      </c>
    </row>
    <row r="1152" spans="1:20" x14ac:dyDescent="0.25">
      <c r="A1152">
        <v>8388</v>
      </c>
      <c r="B1152">
        <v>40962</v>
      </c>
      <c r="C1152" t="s">
        <v>20</v>
      </c>
      <c r="D1152" t="s">
        <v>21</v>
      </c>
      <c r="E1152" t="s">
        <v>120</v>
      </c>
      <c r="F1152" t="s">
        <v>256</v>
      </c>
      <c r="G1152">
        <v>37</v>
      </c>
      <c r="H1152">
        <v>948.39</v>
      </c>
      <c r="I1152">
        <v>0.55000000000000004</v>
      </c>
      <c r="J1152">
        <v>0.02</v>
      </c>
      <c r="K1152">
        <v>509.86</v>
      </c>
      <c r="L1152">
        <v>26</v>
      </c>
      <c r="M1152">
        <v>11.7</v>
      </c>
      <c r="N1152">
        <v>5.63</v>
      </c>
      <c r="O1152" t="s">
        <v>24</v>
      </c>
      <c r="P1152" t="s">
        <v>266</v>
      </c>
      <c r="Q1152" t="s">
        <v>64</v>
      </c>
      <c r="R1152" t="s">
        <v>61</v>
      </c>
      <c r="S1152" t="s">
        <v>57</v>
      </c>
      <c r="T1152" s="1">
        <v>40964</v>
      </c>
    </row>
    <row r="1153" spans="1:20" x14ac:dyDescent="0.25">
      <c r="A1153">
        <v>8388</v>
      </c>
      <c r="B1153">
        <v>40962</v>
      </c>
      <c r="C1153" t="s">
        <v>20</v>
      </c>
      <c r="D1153" t="s">
        <v>21</v>
      </c>
      <c r="E1153" t="s">
        <v>84</v>
      </c>
      <c r="F1153" t="s">
        <v>1241</v>
      </c>
      <c r="G1153">
        <v>42</v>
      </c>
      <c r="H1153">
        <v>576.19000000000005</v>
      </c>
      <c r="I1153">
        <v>0.5</v>
      </c>
      <c r="J1153">
        <v>0.02</v>
      </c>
      <c r="K1153">
        <v>281.43</v>
      </c>
      <c r="L1153">
        <v>13.96</v>
      </c>
      <c r="M1153">
        <v>6.98</v>
      </c>
      <c r="N1153">
        <v>1.6</v>
      </c>
      <c r="O1153" t="s">
        <v>24</v>
      </c>
      <c r="P1153" t="s">
        <v>266</v>
      </c>
      <c r="Q1153" t="s">
        <v>64</v>
      </c>
      <c r="R1153" t="s">
        <v>61</v>
      </c>
      <c r="S1153" t="s">
        <v>55</v>
      </c>
      <c r="T1153" s="1">
        <v>40964</v>
      </c>
    </row>
    <row r="1154" spans="1:20" x14ac:dyDescent="0.25">
      <c r="A1154">
        <v>8390</v>
      </c>
      <c r="B1154">
        <v>41020</v>
      </c>
      <c r="C1154" t="s">
        <v>79</v>
      </c>
      <c r="D1154" t="s">
        <v>37</v>
      </c>
      <c r="E1154" t="s">
        <v>38</v>
      </c>
      <c r="F1154" t="s">
        <v>1242</v>
      </c>
      <c r="G1154">
        <v>24</v>
      </c>
      <c r="H1154">
        <v>1429.08</v>
      </c>
      <c r="I1154">
        <v>0.52</v>
      </c>
      <c r="J1154">
        <v>0.08</v>
      </c>
      <c r="K1154">
        <v>681.56</v>
      </c>
      <c r="L1154">
        <v>64.540000000000006</v>
      </c>
      <c r="M1154">
        <v>30.98</v>
      </c>
      <c r="N1154">
        <v>4</v>
      </c>
      <c r="O1154" t="s">
        <v>24</v>
      </c>
      <c r="P1154" t="s">
        <v>353</v>
      </c>
      <c r="Q1154" t="s">
        <v>33</v>
      </c>
      <c r="R1154" t="s">
        <v>61</v>
      </c>
      <c r="S1154" t="s">
        <v>57</v>
      </c>
      <c r="T1154" s="1">
        <v>41020</v>
      </c>
    </row>
    <row r="1155" spans="1:20" x14ac:dyDescent="0.25">
      <c r="A1155">
        <v>8391</v>
      </c>
      <c r="B1155">
        <v>40783</v>
      </c>
      <c r="C1155" t="s">
        <v>36</v>
      </c>
      <c r="D1155" t="s">
        <v>42</v>
      </c>
      <c r="E1155" t="s">
        <v>192</v>
      </c>
      <c r="F1155" t="s">
        <v>924</v>
      </c>
      <c r="G1155">
        <v>4</v>
      </c>
      <c r="H1155">
        <v>2376.2600000000002</v>
      </c>
      <c r="I1155">
        <v>0.5</v>
      </c>
      <c r="J1155">
        <v>0.04</v>
      </c>
      <c r="K1155">
        <v>1107.6099999999999</v>
      </c>
      <c r="L1155">
        <v>601.96</v>
      </c>
      <c r="M1155">
        <v>300.98</v>
      </c>
      <c r="N1155">
        <v>64.73</v>
      </c>
      <c r="O1155" t="s">
        <v>48</v>
      </c>
      <c r="P1155" t="s">
        <v>330</v>
      </c>
      <c r="Q1155" t="s">
        <v>26</v>
      </c>
      <c r="R1155" t="s">
        <v>34</v>
      </c>
      <c r="S1155" t="s">
        <v>132</v>
      </c>
      <c r="T1155" s="1">
        <v>40784</v>
      </c>
    </row>
    <row r="1156" spans="1:20" x14ac:dyDescent="0.25">
      <c r="A1156">
        <v>8416</v>
      </c>
      <c r="B1156">
        <v>40396</v>
      </c>
      <c r="C1156" t="s">
        <v>20</v>
      </c>
      <c r="D1156" t="s">
        <v>21</v>
      </c>
      <c r="E1156" t="s">
        <v>84</v>
      </c>
      <c r="F1156" t="s">
        <v>978</v>
      </c>
      <c r="G1156">
        <v>2</v>
      </c>
      <c r="H1156">
        <v>33.56</v>
      </c>
      <c r="I1156">
        <v>0.52</v>
      </c>
      <c r="J1156">
        <v>7.0000000000000007E-2</v>
      </c>
      <c r="K1156">
        <v>11.21</v>
      </c>
      <c r="L1156">
        <v>12.46</v>
      </c>
      <c r="M1156">
        <v>5.98</v>
      </c>
      <c r="N1156">
        <v>10.39</v>
      </c>
      <c r="O1156" t="s">
        <v>24</v>
      </c>
      <c r="P1156" t="s">
        <v>1243</v>
      </c>
      <c r="Q1156" t="s">
        <v>41</v>
      </c>
      <c r="R1156" t="s">
        <v>27</v>
      </c>
      <c r="S1156" t="s">
        <v>57</v>
      </c>
      <c r="T1156" s="1">
        <v>40400</v>
      </c>
    </row>
    <row r="1157" spans="1:20" x14ac:dyDescent="0.25">
      <c r="A1157">
        <v>8419</v>
      </c>
      <c r="B1157">
        <v>40815</v>
      </c>
      <c r="C1157" t="s">
        <v>58</v>
      </c>
      <c r="D1157" t="s">
        <v>21</v>
      </c>
      <c r="E1157" t="s">
        <v>84</v>
      </c>
      <c r="F1157" t="s">
        <v>1244</v>
      </c>
      <c r="G1157">
        <v>19</v>
      </c>
      <c r="H1157">
        <v>584.73</v>
      </c>
      <c r="I1157">
        <v>0.39</v>
      </c>
      <c r="J1157">
        <v>7.0000000000000007E-2</v>
      </c>
      <c r="K1157">
        <v>199.14</v>
      </c>
      <c r="L1157">
        <v>32.75</v>
      </c>
      <c r="M1157">
        <v>19.98</v>
      </c>
      <c r="N1157">
        <v>5.97</v>
      </c>
      <c r="O1157" t="s">
        <v>71</v>
      </c>
      <c r="P1157" t="s">
        <v>743</v>
      </c>
      <c r="Q1157" t="s">
        <v>26</v>
      </c>
      <c r="R1157" t="s">
        <v>27</v>
      </c>
      <c r="S1157" t="s">
        <v>57</v>
      </c>
      <c r="T1157" s="1">
        <v>40817</v>
      </c>
    </row>
    <row r="1158" spans="1:20" x14ac:dyDescent="0.25">
      <c r="A1158">
        <v>8419</v>
      </c>
      <c r="B1158">
        <v>40815</v>
      </c>
      <c r="C1158" t="s">
        <v>58</v>
      </c>
      <c r="D1158" t="s">
        <v>21</v>
      </c>
      <c r="E1158" t="s">
        <v>84</v>
      </c>
      <c r="F1158" t="s">
        <v>1245</v>
      </c>
      <c r="G1158">
        <v>24</v>
      </c>
      <c r="H1158">
        <v>318.07</v>
      </c>
      <c r="I1158">
        <v>0.55000000000000004</v>
      </c>
      <c r="J1158">
        <v>0.1</v>
      </c>
      <c r="K1158">
        <v>155.52000000000001</v>
      </c>
      <c r="L1158">
        <v>14.4</v>
      </c>
      <c r="M1158">
        <v>6.48</v>
      </c>
      <c r="N1158">
        <v>7.03</v>
      </c>
      <c r="O1158" t="s">
        <v>24</v>
      </c>
      <c r="P1158" t="s">
        <v>743</v>
      </c>
      <c r="Q1158" t="s">
        <v>26</v>
      </c>
      <c r="R1158" t="s">
        <v>27</v>
      </c>
      <c r="S1158" t="s">
        <v>57</v>
      </c>
      <c r="T1158" s="1">
        <v>40816</v>
      </c>
    </row>
    <row r="1159" spans="1:20" x14ac:dyDescent="0.25">
      <c r="A1159">
        <v>8422</v>
      </c>
      <c r="B1159">
        <v>39917</v>
      </c>
      <c r="C1159" t="s">
        <v>79</v>
      </c>
      <c r="D1159" t="s">
        <v>42</v>
      </c>
      <c r="E1159" t="s">
        <v>46</v>
      </c>
      <c r="F1159" t="s">
        <v>278</v>
      </c>
      <c r="G1159">
        <v>18</v>
      </c>
      <c r="H1159">
        <v>9691.36</v>
      </c>
      <c r="I1159">
        <v>0.48</v>
      </c>
      <c r="J1159">
        <v>0.06</v>
      </c>
      <c r="K1159">
        <v>4306</v>
      </c>
      <c r="L1159">
        <v>569.58000000000004</v>
      </c>
      <c r="M1159">
        <v>296.18</v>
      </c>
      <c r="N1159">
        <v>54.12</v>
      </c>
      <c r="O1159" t="s">
        <v>48</v>
      </c>
      <c r="P1159" t="s">
        <v>1246</v>
      </c>
      <c r="Q1159" t="s">
        <v>95</v>
      </c>
      <c r="R1159" t="s">
        <v>61</v>
      </c>
      <c r="S1159" t="s">
        <v>49</v>
      </c>
      <c r="T1159" s="1">
        <v>39918</v>
      </c>
    </row>
    <row r="1160" spans="1:20" x14ac:dyDescent="0.25">
      <c r="A1160">
        <v>8422</v>
      </c>
      <c r="B1160">
        <v>39917</v>
      </c>
      <c r="C1160" t="s">
        <v>79</v>
      </c>
      <c r="D1160" t="s">
        <v>37</v>
      </c>
      <c r="E1160" t="s">
        <v>38</v>
      </c>
      <c r="F1160" t="s">
        <v>1247</v>
      </c>
      <c r="G1160">
        <v>33</v>
      </c>
      <c r="H1160">
        <v>1984.62</v>
      </c>
      <c r="I1160">
        <v>0.52</v>
      </c>
      <c r="J1160">
        <v>0.01</v>
      </c>
      <c r="K1160">
        <v>1020.32</v>
      </c>
      <c r="L1160">
        <v>60.63</v>
      </c>
      <c r="M1160">
        <v>29.1</v>
      </c>
      <c r="N1160">
        <v>4</v>
      </c>
      <c r="O1160" t="s">
        <v>71</v>
      </c>
      <c r="P1160" t="s">
        <v>1246</v>
      </c>
      <c r="Q1160" t="s">
        <v>75</v>
      </c>
      <c r="R1160" t="s">
        <v>61</v>
      </c>
      <c r="S1160" t="s">
        <v>57</v>
      </c>
      <c r="T1160" s="1">
        <v>39919</v>
      </c>
    </row>
    <row r="1161" spans="1:20" x14ac:dyDescent="0.25">
      <c r="A1161">
        <v>8450</v>
      </c>
      <c r="B1161">
        <v>41012</v>
      </c>
      <c r="C1161" t="s">
        <v>29</v>
      </c>
      <c r="D1161" t="s">
        <v>21</v>
      </c>
      <c r="E1161" t="s">
        <v>126</v>
      </c>
      <c r="F1161" t="s">
        <v>1248</v>
      </c>
      <c r="G1161">
        <v>24</v>
      </c>
      <c r="H1161">
        <v>2067.7199999999998</v>
      </c>
      <c r="I1161">
        <v>0.38</v>
      </c>
      <c r="J1161">
        <v>0.02</v>
      </c>
      <c r="K1161">
        <v>759.21</v>
      </c>
      <c r="L1161">
        <v>87.87</v>
      </c>
      <c r="M1161">
        <v>54.48</v>
      </c>
      <c r="N1161">
        <v>0.99</v>
      </c>
      <c r="O1161" t="s">
        <v>24</v>
      </c>
      <c r="P1161" t="s">
        <v>1249</v>
      </c>
      <c r="Q1161" t="s">
        <v>41</v>
      </c>
      <c r="R1161" t="s">
        <v>61</v>
      </c>
      <c r="S1161" t="s">
        <v>57</v>
      </c>
      <c r="T1161" s="1">
        <v>41014</v>
      </c>
    </row>
    <row r="1162" spans="1:20" x14ac:dyDescent="0.25">
      <c r="A1162">
        <v>8450</v>
      </c>
      <c r="B1162">
        <v>41012</v>
      </c>
      <c r="C1162" t="s">
        <v>29</v>
      </c>
      <c r="D1162" t="s">
        <v>21</v>
      </c>
      <c r="E1162" t="s">
        <v>120</v>
      </c>
      <c r="F1162" t="s">
        <v>1250</v>
      </c>
      <c r="G1162">
        <v>22</v>
      </c>
      <c r="H1162">
        <v>61.23</v>
      </c>
      <c r="I1162">
        <v>0.37</v>
      </c>
      <c r="J1162">
        <v>0.09</v>
      </c>
      <c r="K1162">
        <v>18.38</v>
      </c>
      <c r="L1162">
        <v>2.98</v>
      </c>
      <c r="M1162">
        <v>1.88</v>
      </c>
      <c r="N1162">
        <v>1.49</v>
      </c>
      <c r="O1162" t="s">
        <v>24</v>
      </c>
      <c r="P1162" t="s">
        <v>1249</v>
      </c>
      <c r="Q1162" t="s">
        <v>41</v>
      </c>
      <c r="R1162" t="s">
        <v>61</v>
      </c>
      <c r="S1162" t="s">
        <v>57</v>
      </c>
      <c r="T1162" s="1">
        <v>41013</v>
      </c>
    </row>
    <row r="1163" spans="1:20" x14ac:dyDescent="0.25">
      <c r="A1163">
        <v>8454</v>
      </c>
      <c r="B1163">
        <v>41136</v>
      </c>
      <c r="C1163" t="s">
        <v>79</v>
      </c>
      <c r="D1163" t="s">
        <v>21</v>
      </c>
      <c r="E1163" t="s">
        <v>120</v>
      </c>
      <c r="F1163" t="s">
        <v>135</v>
      </c>
      <c r="G1163">
        <v>38</v>
      </c>
      <c r="H1163">
        <v>318.79000000000002</v>
      </c>
      <c r="I1163">
        <v>0.36</v>
      </c>
      <c r="J1163">
        <v>0.03</v>
      </c>
      <c r="K1163">
        <v>105.81</v>
      </c>
      <c r="L1163">
        <v>8.44</v>
      </c>
      <c r="M1163">
        <v>5.4</v>
      </c>
      <c r="N1163">
        <v>7.78</v>
      </c>
      <c r="O1163" t="s">
        <v>24</v>
      </c>
      <c r="P1163" t="s">
        <v>1251</v>
      </c>
      <c r="Q1163" t="s">
        <v>64</v>
      </c>
      <c r="R1163" t="s">
        <v>27</v>
      </c>
      <c r="S1163" t="s">
        <v>57</v>
      </c>
      <c r="T1163" s="1">
        <v>41139</v>
      </c>
    </row>
    <row r="1164" spans="1:20" x14ac:dyDescent="0.25">
      <c r="A1164">
        <v>8480</v>
      </c>
      <c r="B1164">
        <v>40572</v>
      </c>
      <c r="C1164" t="s">
        <v>36</v>
      </c>
      <c r="D1164" t="s">
        <v>21</v>
      </c>
      <c r="E1164" t="s">
        <v>84</v>
      </c>
      <c r="F1164" t="s">
        <v>129</v>
      </c>
      <c r="G1164">
        <v>11</v>
      </c>
      <c r="H1164">
        <v>144.03</v>
      </c>
      <c r="I1164">
        <v>0.51</v>
      </c>
      <c r="J1164">
        <v>7.0000000000000007E-2</v>
      </c>
      <c r="K1164">
        <v>64.010000000000005</v>
      </c>
      <c r="L1164">
        <v>13.22</v>
      </c>
      <c r="M1164">
        <v>6.48</v>
      </c>
      <c r="N1164">
        <v>8.74</v>
      </c>
      <c r="O1164" t="s">
        <v>24</v>
      </c>
      <c r="P1164" t="s">
        <v>1252</v>
      </c>
      <c r="Q1164" t="s">
        <v>64</v>
      </c>
      <c r="R1164" t="s">
        <v>34</v>
      </c>
      <c r="S1164" t="s">
        <v>57</v>
      </c>
      <c r="T1164" s="1">
        <v>40574</v>
      </c>
    </row>
    <row r="1165" spans="1:20" x14ac:dyDescent="0.25">
      <c r="A1165">
        <v>8480</v>
      </c>
      <c r="B1165">
        <v>40572</v>
      </c>
      <c r="C1165" t="s">
        <v>36</v>
      </c>
      <c r="D1165" t="s">
        <v>37</v>
      </c>
      <c r="E1165" t="s">
        <v>50</v>
      </c>
      <c r="F1165" t="s">
        <v>776</v>
      </c>
      <c r="G1165">
        <v>3</v>
      </c>
      <c r="H1165">
        <v>644.64</v>
      </c>
      <c r="I1165">
        <v>0.46</v>
      </c>
      <c r="J1165">
        <v>0.09</v>
      </c>
      <c r="K1165">
        <v>258.98</v>
      </c>
      <c r="L1165">
        <v>233.31</v>
      </c>
      <c r="M1165">
        <v>125.99</v>
      </c>
      <c r="N1165">
        <v>7.69</v>
      </c>
      <c r="O1165" t="s">
        <v>24</v>
      </c>
      <c r="P1165" t="s">
        <v>1252</v>
      </c>
      <c r="Q1165" t="s">
        <v>64</v>
      </c>
      <c r="R1165" t="s">
        <v>34</v>
      </c>
      <c r="S1165" t="s">
        <v>57</v>
      </c>
      <c r="T1165" s="1">
        <v>40574</v>
      </c>
    </row>
    <row r="1166" spans="1:20" x14ac:dyDescent="0.25">
      <c r="A1166">
        <v>8513</v>
      </c>
      <c r="B1166">
        <v>40739</v>
      </c>
      <c r="C1166" t="s">
        <v>20</v>
      </c>
      <c r="D1166" t="s">
        <v>21</v>
      </c>
      <c r="E1166" t="s">
        <v>126</v>
      </c>
      <c r="F1166" t="s">
        <v>1253</v>
      </c>
      <c r="G1166">
        <v>8</v>
      </c>
      <c r="H1166">
        <v>110.59</v>
      </c>
      <c r="I1166">
        <v>0.35</v>
      </c>
      <c r="J1166">
        <v>0</v>
      </c>
      <c r="K1166">
        <v>37.130000000000003</v>
      </c>
      <c r="L1166">
        <v>13.26</v>
      </c>
      <c r="M1166">
        <v>8.6199999999999992</v>
      </c>
      <c r="N1166">
        <v>4.5</v>
      </c>
      <c r="O1166" t="s">
        <v>71</v>
      </c>
      <c r="P1166" t="s">
        <v>1254</v>
      </c>
      <c r="Q1166" t="s">
        <v>75</v>
      </c>
      <c r="R1166" t="s">
        <v>27</v>
      </c>
      <c r="S1166" t="s">
        <v>57</v>
      </c>
      <c r="T1166" s="1">
        <v>40746</v>
      </c>
    </row>
    <row r="1167" spans="1:20" x14ac:dyDescent="0.25">
      <c r="A1167">
        <v>8513</v>
      </c>
      <c r="B1167">
        <v>40739</v>
      </c>
      <c r="C1167" t="s">
        <v>20</v>
      </c>
      <c r="D1167" t="s">
        <v>37</v>
      </c>
      <c r="E1167" t="s">
        <v>87</v>
      </c>
      <c r="F1167" t="s">
        <v>1255</v>
      </c>
      <c r="G1167">
        <v>9</v>
      </c>
      <c r="H1167">
        <v>304.14</v>
      </c>
      <c r="I1167">
        <v>0.48</v>
      </c>
      <c r="J1167">
        <v>0.05</v>
      </c>
      <c r="K1167">
        <v>133.81</v>
      </c>
      <c r="L1167">
        <v>34.58</v>
      </c>
      <c r="M1167">
        <v>17.98</v>
      </c>
      <c r="N1167">
        <v>8.51</v>
      </c>
      <c r="O1167" t="s">
        <v>24</v>
      </c>
      <c r="P1167" t="s">
        <v>1254</v>
      </c>
      <c r="Q1167" t="s">
        <v>64</v>
      </c>
      <c r="R1167" t="s">
        <v>27</v>
      </c>
      <c r="S1167" t="s">
        <v>45</v>
      </c>
      <c r="T1167" s="1">
        <v>40741</v>
      </c>
    </row>
    <row r="1168" spans="1:20" x14ac:dyDescent="0.25">
      <c r="A1168">
        <v>8515</v>
      </c>
      <c r="B1168">
        <v>40533</v>
      </c>
      <c r="C1168" t="s">
        <v>58</v>
      </c>
      <c r="D1168" t="s">
        <v>37</v>
      </c>
      <c r="E1168" t="s">
        <v>38</v>
      </c>
      <c r="F1168" t="s">
        <v>1159</v>
      </c>
      <c r="G1168">
        <v>33</v>
      </c>
      <c r="H1168">
        <v>1444.31</v>
      </c>
      <c r="I1168">
        <v>0.52</v>
      </c>
      <c r="J1168">
        <v>0</v>
      </c>
      <c r="K1168">
        <v>748.96</v>
      </c>
      <c r="L1168">
        <v>43.65</v>
      </c>
      <c r="M1168">
        <v>20.95</v>
      </c>
      <c r="N1168">
        <v>4</v>
      </c>
      <c r="O1168" t="s">
        <v>24</v>
      </c>
      <c r="P1168" t="s">
        <v>448</v>
      </c>
      <c r="Q1168" t="s">
        <v>33</v>
      </c>
      <c r="R1168" t="s">
        <v>27</v>
      </c>
      <c r="S1168" t="s">
        <v>57</v>
      </c>
      <c r="T1168" s="1">
        <v>40534</v>
      </c>
    </row>
    <row r="1169" spans="1:20" x14ac:dyDescent="0.25">
      <c r="A1169">
        <v>8545</v>
      </c>
      <c r="B1169">
        <v>39981</v>
      </c>
      <c r="C1169" t="s">
        <v>20</v>
      </c>
      <c r="D1169" t="s">
        <v>21</v>
      </c>
      <c r="E1169" t="s">
        <v>120</v>
      </c>
      <c r="F1169" t="s">
        <v>498</v>
      </c>
      <c r="G1169">
        <v>25</v>
      </c>
      <c r="H1169">
        <v>220.44</v>
      </c>
      <c r="I1169">
        <v>0.52</v>
      </c>
      <c r="J1169">
        <v>0</v>
      </c>
      <c r="K1169">
        <v>111.85</v>
      </c>
      <c r="L1169">
        <v>8.6</v>
      </c>
      <c r="M1169">
        <v>4.13</v>
      </c>
      <c r="N1169">
        <v>5.34</v>
      </c>
      <c r="O1169" t="s">
        <v>24</v>
      </c>
      <c r="P1169" t="s">
        <v>1256</v>
      </c>
      <c r="Q1169" t="s">
        <v>33</v>
      </c>
      <c r="R1169" t="s">
        <v>27</v>
      </c>
      <c r="S1169" t="s">
        <v>57</v>
      </c>
      <c r="T1169" s="1">
        <v>39985</v>
      </c>
    </row>
    <row r="1170" spans="1:20" x14ac:dyDescent="0.25">
      <c r="A1170">
        <v>8545</v>
      </c>
      <c r="B1170">
        <v>39981</v>
      </c>
      <c r="C1170" t="s">
        <v>20</v>
      </c>
      <c r="D1170" t="s">
        <v>42</v>
      </c>
      <c r="E1170" t="s">
        <v>92</v>
      </c>
      <c r="F1170" t="s">
        <v>93</v>
      </c>
      <c r="G1170">
        <v>24</v>
      </c>
      <c r="H1170">
        <v>4545.4799999999996</v>
      </c>
      <c r="I1170">
        <v>0.37</v>
      </c>
      <c r="J1170">
        <v>0.1</v>
      </c>
      <c r="K1170">
        <v>1347.22</v>
      </c>
      <c r="L1170">
        <v>207.9</v>
      </c>
      <c r="M1170">
        <v>130.97999999999999</v>
      </c>
      <c r="N1170">
        <v>54.74</v>
      </c>
      <c r="O1170" t="s">
        <v>48</v>
      </c>
      <c r="P1170" t="s">
        <v>1256</v>
      </c>
      <c r="Q1170" t="s">
        <v>33</v>
      </c>
      <c r="R1170" t="s">
        <v>27</v>
      </c>
      <c r="S1170" t="s">
        <v>49</v>
      </c>
      <c r="T1170" s="1">
        <v>39985</v>
      </c>
    </row>
    <row r="1171" spans="1:20" x14ac:dyDescent="0.25">
      <c r="A1171">
        <v>8546</v>
      </c>
      <c r="B1171">
        <v>41000</v>
      </c>
      <c r="C1171" t="s">
        <v>36</v>
      </c>
      <c r="D1171" t="s">
        <v>37</v>
      </c>
      <c r="E1171" t="s">
        <v>38</v>
      </c>
      <c r="F1171" t="s">
        <v>397</v>
      </c>
      <c r="G1171">
        <v>4</v>
      </c>
      <c r="H1171">
        <v>66.72</v>
      </c>
      <c r="I1171">
        <v>0.4</v>
      </c>
      <c r="J1171">
        <v>0.03</v>
      </c>
      <c r="K1171">
        <v>24.69</v>
      </c>
      <c r="L1171">
        <v>16.68</v>
      </c>
      <c r="M1171">
        <v>10.01</v>
      </c>
      <c r="N1171">
        <v>1.99</v>
      </c>
      <c r="O1171" t="s">
        <v>71</v>
      </c>
      <c r="P1171" t="s">
        <v>649</v>
      </c>
      <c r="Q1171" t="s">
        <v>95</v>
      </c>
      <c r="R1171" t="s">
        <v>27</v>
      </c>
      <c r="S1171" t="s">
        <v>35</v>
      </c>
      <c r="T1171" s="1">
        <v>41002</v>
      </c>
    </row>
    <row r="1172" spans="1:20" x14ac:dyDescent="0.25">
      <c r="A1172">
        <v>8551</v>
      </c>
      <c r="B1172">
        <v>40023</v>
      </c>
      <c r="C1172" t="s">
        <v>58</v>
      </c>
      <c r="D1172" t="s">
        <v>21</v>
      </c>
      <c r="E1172" t="s">
        <v>120</v>
      </c>
      <c r="F1172" t="s">
        <v>549</v>
      </c>
      <c r="G1172">
        <v>25</v>
      </c>
      <c r="H1172">
        <v>295.29000000000002</v>
      </c>
      <c r="I1172">
        <v>0.42</v>
      </c>
      <c r="J1172">
        <v>0.1</v>
      </c>
      <c r="K1172">
        <v>102.76</v>
      </c>
      <c r="L1172">
        <v>12.84</v>
      </c>
      <c r="M1172">
        <v>7.45</v>
      </c>
      <c r="N1172">
        <v>6.28</v>
      </c>
      <c r="O1172" t="s">
        <v>24</v>
      </c>
      <c r="P1172" t="s">
        <v>282</v>
      </c>
      <c r="Q1172" t="s">
        <v>41</v>
      </c>
      <c r="R1172" t="s">
        <v>34</v>
      </c>
      <c r="S1172" t="s">
        <v>57</v>
      </c>
      <c r="T1172" s="1">
        <v>40026</v>
      </c>
    </row>
    <row r="1173" spans="1:20" x14ac:dyDescent="0.25">
      <c r="A1173">
        <v>8551</v>
      </c>
      <c r="B1173">
        <v>40023</v>
      </c>
      <c r="C1173" t="s">
        <v>58</v>
      </c>
      <c r="D1173" t="s">
        <v>21</v>
      </c>
      <c r="E1173" t="s">
        <v>84</v>
      </c>
      <c r="F1173" t="s">
        <v>824</v>
      </c>
      <c r="G1173">
        <v>34</v>
      </c>
      <c r="H1173">
        <v>411.78</v>
      </c>
      <c r="I1173">
        <v>0.46</v>
      </c>
      <c r="J1173">
        <v>0.01</v>
      </c>
      <c r="K1173">
        <v>183.6</v>
      </c>
      <c r="L1173">
        <v>12</v>
      </c>
      <c r="M1173">
        <v>6.48</v>
      </c>
      <c r="N1173">
        <v>7.86</v>
      </c>
      <c r="O1173" t="s">
        <v>24</v>
      </c>
      <c r="P1173" t="s">
        <v>282</v>
      </c>
      <c r="Q1173" t="s">
        <v>41</v>
      </c>
      <c r="R1173" t="s">
        <v>34</v>
      </c>
      <c r="S1173" t="s">
        <v>57</v>
      </c>
      <c r="T1173" s="1">
        <v>40025</v>
      </c>
    </row>
    <row r="1174" spans="1:20" x14ac:dyDescent="0.25">
      <c r="A1174">
        <v>8576</v>
      </c>
      <c r="B1174">
        <v>39822</v>
      </c>
      <c r="C1174" t="s">
        <v>36</v>
      </c>
      <c r="D1174" t="s">
        <v>21</v>
      </c>
      <c r="E1174" t="s">
        <v>52</v>
      </c>
      <c r="F1174" t="s">
        <v>831</v>
      </c>
      <c r="G1174">
        <v>43</v>
      </c>
      <c r="H1174">
        <v>858.79</v>
      </c>
      <c r="I1174">
        <v>0.41</v>
      </c>
      <c r="J1174">
        <v>0</v>
      </c>
      <c r="K1174">
        <v>348.42</v>
      </c>
      <c r="L1174">
        <v>19.760000000000002</v>
      </c>
      <c r="M1174">
        <v>11.66</v>
      </c>
      <c r="N1174">
        <v>8.99</v>
      </c>
      <c r="O1174" t="s">
        <v>71</v>
      </c>
      <c r="P1174" t="s">
        <v>1257</v>
      </c>
      <c r="Q1174" t="s">
        <v>83</v>
      </c>
      <c r="R1174" t="s">
        <v>34</v>
      </c>
      <c r="S1174" t="s">
        <v>35</v>
      </c>
      <c r="T1174" s="1">
        <v>39824</v>
      </c>
    </row>
    <row r="1175" spans="1:20" x14ac:dyDescent="0.25">
      <c r="A1175">
        <v>8578</v>
      </c>
      <c r="B1175">
        <v>40788</v>
      </c>
      <c r="C1175" t="s">
        <v>36</v>
      </c>
      <c r="D1175" t="s">
        <v>42</v>
      </c>
      <c r="E1175" t="s">
        <v>43</v>
      </c>
      <c r="F1175" t="s">
        <v>1258</v>
      </c>
      <c r="G1175">
        <v>40</v>
      </c>
      <c r="H1175">
        <v>553.59</v>
      </c>
      <c r="I1175">
        <v>0.36</v>
      </c>
      <c r="J1175">
        <v>0.1</v>
      </c>
      <c r="K1175">
        <v>158.28</v>
      </c>
      <c r="L1175">
        <v>15.22</v>
      </c>
      <c r="M1175">
        <v>9.74</v>
      </c>
      <c r="N1175">
        <v>5.71</v>
      </c>
      <c r="O1175" t="s">
        <v>24</v>
      </c>
      <c r="P1175" t="s">
        <v>726</v>
      </c>
      <c r="Q1175" t="s">
        <v>95</v>
      </c>
      <c r="R1175" t="s">
        <v>34</v>
      </c>
      <c r="S1175" t="s">
        <v>57</v>
      </c>
      <c r="T1175" s="1">
        <v>40789</v>
      </c>
    </row>
    <row r="1176" spans="1:20" x14ac:dyDescent="0.25">
      <c r="A1176">
        <v>8580</v>
      </c>
      <c r="B1176">
        <v>40624</v>
      </c>
      <c r="C1176" t="s">
        <v>36</v>
      </c>
      <c r="D1176" t="s">
        <v>21</v>
      </c>
      <c r="E1176" t="s">
        <v>139</v>
      </c>
      <c r="F1176" t="s">
        <v>888</v>
      </c>
      <c r="G1176">
        <v>12</v>
      </c>
      <c r="H1176">
        <v>220.75</v>
      </c>
      <c r="I1176">
        <v>0.35</v>
      </c>
      <c r="J1176">
        <v>0</v>
      </c>
      <c r="K1176">
        <v>74.819999999999993</v>
      </c>
      <c r="L1176">
        <v>17.82</v>
      </c>
      <c r="M1176">
        <v>11.58</v>
      </c>
      <c r="N1176">
        <v>6.97</v>
      </c>
      <c r="O1176" t="s">
        <v>24</v>
      </c>
      <c r="P1176" t="s">
        <v>1259</v>
      </c>
      <c r="Q1176" t="s">
        <v>41</v>
      </c>
      <c r="R1176" t="s">
        <v>67</v>
      </c>
      <c r="S1176" t="s">
        <v>57</v>
      </c>
      <c r="T1176" s="1">
        <v>40624</v>
      </c>
    </row>
    <row r="1177" spans="1:20" x14ac:dyDescent="0.25">
      <c r="A1177">
        <v>8580</v>
      </c>
      <c r="B1177">
        <v>40624</v>
      </c>
      <c r="C1177" t="s">
        <v>36</v>
      </c>
      <c r="D1177" t="s">
        <v>21</v>
      </c>
      <c r="E1177" t="s">
        <v>126</v>
      </c>
      <c r="F1177" t="s">
        <v>1260</v>
      </c>
      <c r="G1177">
        <v>37</v>
      </c>
      <c r="H1177">
        <v>451.52</v>
      </c>
      <c r="I1177">
        <v>0.35</v>
      </c>
      <c r="J1177">
        <v>0</v>
      </c>
      <c r="K1177">
        <v>154.80000000000001</v>
      </c>
      <c r="L1177">
        <v>11.95</v>
      </c>
      <c r="M1177">
        <v>7.77</v>
      </c>
      <c r="N1177">
        <v>9.23</v>
      </c>
      <c r="O1177" t="s">
        <v>24</v>
      </c>
      <c r="P1177" t="s">
        <v>1259</v>
      </c>
      <c r="Q1177" t="s">
        <v>41</v>
      </c>
      <c r="R1177" t="s">
        <v>67</v>
      </c>
      <c r="S1177" t="s">
        <v>57</v>
      </c>
      <c r="T1177" s="1">
        <v>40625</v>
      </c>
    </row>
    <row r="1178" spans="1:20" x14ac:dyDescent="0.25">
      <c r="A1178">
        <v>8582</v>
      </c>
      <c r="B1178">
        <v>40502</v>
      </c>
      <c r="C1178" t="s">
        <v>20</v>
      </c>
      <c r="D1178" t="s">
        <v>42</v>
      </c>
      <c r="E1178" t="s">
        <v>43</v>
      </c>
      <c r="F1178" t="s">
        <v>1261</v>
      </c>
      <c r="G1178">
        <v>15</v>
      </c>
      <c r="H1178">
        <v>2782.48</v>
      </c>
      <c r="I1178">
        <v>0.45</v>
      </c>
      <c r="J1178">
        <v>0.04</v>
      </c>
      <c r="K1178">
        <v>1177.8900000000001</v>
      </c>
      <c r="L1178">
        <v>191.53</v>
      </c>
      <c r="M1178">
        <v>105.34</v>
      </c>
      <c r="N1178">
        <v>24.49</v>
      </c>
      <c r="O1178" t="s">
        <v>24</v>
      </c>
      <c r="P1178" t="s">
        <v>274</v>
      </c>
      <c r="Q1178" t="s">
        <v>83</v>
      </c>
      <c r="R1178" t="s">
        <v>61</v>
      </c>
      <c r="S1178" t="s">
        <v>28</v>
      </c>
      <c r="T1178" s="1">
        <v>40502</v>
      </c>
    </row>
    <row r="1179" spans="1:20" x14ac:dyDescent="0.25">
      <c r="A1179">
        <v>8609</v>
      </c>
      <c r="B1179">
        <v>41013</v>
      </c>
      <c r="C1179" t="s">
        <v>58</v>
      </c>
      <c r="D1179" t="s">
        <v>37</v>
      </c>
      <c r="E1179" t="s">
        <v>50</v>
      </c>
      <c r="F1179" t="s">
        <v>372</v>
      </c>
      <c r="G1179">
        <v>4</v>
      </c>
      <c r="H1179">
        <v>151.76</v>
      </c>
      <c r="I1179">
        <v>0.46</v>
      </c>
      <c r="J1179">
        <v>0.04</v>
      </c>
      <c r="K1179">
        <v>65.3</v>
      </c>
      <c r="L1179">
        <v>38.869999999999997</v>
      </c>
      <c r="M1179">
        <v>20.99</v>
      </c>
      <c r="N1179">
        <v>2.5</v>
      </c>
      <c r="O1179" t="s">
        <v>24</v>
      </c>
      <c r="P1179" t="s">
        <v>464</v>
      </c>
      <c r="Q1179" t="s">
        <v>33</v>
      </c>
      <c r="R1179" t="s">
        <v>34</v>
      </c>
      <c r="S1179" t="s">
        <v>55</v>
      </c>
      <c r="T1179" s="1">
        <v>41014</v>
      </c>
    </row>
    <row r="1180" spans="1:20" x14ac:dyDescent="0.25">
      <c r="A1180">
        <v>8614</v>
      </c>
      <c r="B1180">
        <v>39968</v>
      </c>
      <c r="C1180" t="s">
        <v>20</v>
      </c>
      <c r="D1180" t="s">
        <v>37</v>
      </c>
      <c r="E1180" t="s">
        <v>50</v>
      </c>
      <c r="F1180" t="s">
        <v>76</v>
      </c>
      <c r="G1180">
        <v>13</v>
      </c>
      <c r="H1180">
        <v>3155.69</v>
      </c>
      <c r="I1180">
        <v>0.55000000000000004</v>
      </c>
      <c r="J1180">
        <v>0.06</v>
      </c>
      <c r="K1180">
        <v>1641.9</v>
      </c>
      <c r="L1180">
        <v>257.76</v>
      </c>
      <c r="M1180">
        <v>115.99</v>
      </c>
      <c r="N1180">
        <v>5.92</v>
      </c>
      <c r="O1180" t="s">
        <v>24</v>
      </c>
      <c r="P1180" t="s">
        <v>1189</v>
      </c>
      <c r="Q1180" t="s">
        <v>33</v>
      </c>
      <c r="R1180" t="s">
        <v>34</v>
      </c>
      <c r="S1180" t="s">
        <v>57</v>
      </c>
      <c r="T1180" s="1">
        <v>39970</v>
      </c>
    </row>
    <row r="1181" spans="1:20" x14ac:dyDescent="0.25">
      <c r="A1181">
        <v>8642</v>
      </c>
      <c r="B1181">
        <v>40194</v>
      </c>
      <c r="C1181" t="s">
        <v>36</v>
      </c>
      <c r="D1181" t="s">
        <v>21</v>
      </c>
      <c r="E1181" t="s">
        <v>120</v>
      </c>
      <c r="F1181" t="s">
        <v>917</v>
      </c>
      <c r="G1181">
        <v>26</v>
      </c>
      <c r="H1181">
        <v>259.72000000000003</v>
      </c>
      <c r="I1181">
        <v>0.46</v>
      </c>
      <c r="J1181">
        <v>0.09</v>
      </c>
      <c r="K1181">
        <v>103.33</v>
      </c>
      <c r="L1181">
        <v>10.74</v>
      </c>
      <c r="M1181">
        <v>5.8</v>
      </c>
      <c r="N1181">
        <v>5.59</v>
      </c>
      <c r="O1181" t="s">
        <v>24</v>
      </c>
      <c r="P1181" t="s">
        <v>597</v>
      </c>
      <c r="Q1181" t="s">
        <v>41</v>
      </c>
      <c r="R1181" t="s">
        <v>34</v>
      </c>
      <c r="S1181" t="s">
        <v>57</v>
      </c>
      <c r="T1181" s="1">
        <v>40195</v>
      </c>
    </row>
    <row r="1182" spans="1:20" x14ac:dyDescent="0.25">
      <c r="A1182">
        <v>8642</v>
      </c>
      <c r="B1182">
        <v>40194</v>
      </c>
      <c r="C1182" t="s">
        <v>36</v>
      </c>
      <c r="D1182" t="s">
        <v>21</v>
      </c>
      <c r="E1182" t="s">
        <v>80</v>
      </c>
      <c r="F1182" t="s">
        <v>1262</v>
      </c>
      <c r="G1182">
        <v>13</v>
      </c>
      <c r="H1182">
        <v>249.39</v>
      </c>
      <c r="I1182">
        <v>0.48</v>
      </c>
      <c r="J1182">
        <v>0.04</v>
      </c>
      <c r="K1182">
        <v>113.85</v>
      </c>
      <c r="L1182">
        <v>19.899999999999999</v>
      </c>
      <c r="M1182">
        <v>10.35</v>
      </c>
      <c r="N1182">
        <v>0.99</v>
      </c>
      <c r="O1182" t="s">
        <v>24</v>
      </c>
      <c r="P1182" t="s">
        <v>597</v>
      </c>
      <c r="Q1182" t="s">
        <v>41</v>
      </c>
      <c r="R1182" t="s">
        <v>34</v>
      </c>
      <c r="S1182" t="s">
        <v>57</v>
      </c>
      <c r="T1182" s="1">
        <v>40195</v>
      </c>
    </row>
    <row r="1183" spans="1:20" x14ac:dyDescent="0.25">
      <c r="A1183">
        <v>8646</v>
      </c>
      <c r="B1183">
        <v>39912</v>
      </c>
      <c r="C1183" t="s">
        <v>36</v>
      </c>
      <c r="D1183" t="s">
        <v>21</v>
      </c>
      <c r="E1183" t="s">
        <v>126</v>
      </c>
      <c r="F1183" t="s">
        <v>249</v>
      </c>
      <c r="G1183">
        <v>8</v>
      </c>
      <c r="H1183">
        <v>121.43</v>
      </c>
      <c r="I1183">
        <v>0.52</v>
      </c>
      <c r="J1183">
        <v>0.03</v>
      </c>
      <c r="K1183">
        <v>36.590000000000003</v>
      </c>
      <c r="L1183">
        <v>9.33</v>
      </c>
      <c r="M1183">
        <v>4.4800000000000004</v>
      </c>
      <c r="N1183">
        <v>49</v>
      </c>
      <c r="O1183" t="s">
        <v>24</v>
      </c>
      <c r="P1183" t="s">
        <v>1263</v>
      </c>
      <c r="Q1183" t="s">
        <v>41</v>
      </c>
      <c r="R1183" t="s">
        <v>67</v>
      </c>
      <c r="S1183" t="s">
        <v>28</v>
      </c>
      <c r="T1183" s="1">
        <v>39914</v>
      </c>
    </row>
    <row r="1184" spans="1:20" x14ac:dyDescent="0.25">
      <c r="A1184">
        <v>8646</v>
      </c>
      <c r="B1184">
        <v>39912</v>
      </c>
      <c r="C1184" t="s">
        <v>36</v>
      </c>
      <c r="D1184" t="s">
        <v>42</v>
      </c>
      <c r="E1184" t="s">
        <v>192</v>
      </c>
      <c r="F1184" t="s">
        <v>1153</v>
      </c>
      <c r="G1184">
        <v>41</v>
      </c>
      <c r="H1184">
        <v>27645.439999999999</v>
      </c>
      <c r="I1184">
        <v>0.51</v>
      </c>
      <c r="J1184">
        <v>0.06</v>
      </c>
      <c r="K1184">
        <v>13215.85</v>
      </c>
      <c r="L1184">
        <v>716.31</v>
      </c>
      <c r="M1184">
        <v>350.99</v>
      </c>
      <c r="N1184">
        <v>39</v>
      </c>
      <c r="O1184" t="s">
        <v>48</v>
      </c>
      <c r="P1184" t="s">
        <v>1263</v>
      </c>
      <c r="Q1184" t="s">
        <v>41</v>
      </c>
      <c r="R1184" t="s">
        <v>67</v>
      </c>
      <c r="S1184" t="s">
        <v>132</v>
      </c>
      <c r="T1184" s="1">
        <v>39914</v>
      </c>
    </row>
    <row r="1185" spans="1:20" x14ac:dyDescent="0.25">
      <c r="A1185">
        <v>8646</v>
      </c>
      <c r="B1185">
        <v>39912</v>
      </c>
      <c r="C1185" t="s">
        <v>36</v>
      </c>
      <c r="D1185" t="s">
        <v>37</v>
      </c>
      <c r="E1185" t="s">
        <v>38</v>
      </c>
      <c r="F1185" t="s">
        <v>1264</v>
      </c>
      <c r="G1185">
        <v>26</v>
      </c>
      <c r="H1185">
        <v>1622.48</v>
      </c>
      <c r="I1185">
        <v>0.4</v>
      </c>
      <c r="J1185">
        <v>0.09</v>
      </c>
      <c r="K1185">
        <v>550.5</v>
      </c>
      <c r="L1185">
        <v>68.3</v>
      </c>
      <c r="M1185">
        <v>40.98</v>
      </c>
      <c r="N1185">
        <v>6.5</v>
      </c>
      <c r="O1185" t="s">
        <v>71</v>
      </c>
      <c r="P1185" t="s">
        <v>1263</v>
      </c>
      <c r="Q1185" t="s">
        <v>41</v>
      </c>
      <c r="R1185" t="s">
        <v>67</v>
      </c>
      <c r="S1185" t="s">
        <v>57</v>
      </c>
      <c r="T1185" s="1">
        <v>39914</v>
      </c>
    </row>
    <row r="1186" spans="1:20" x14ac:dyDescent="0.25">
      <c r="A1186">
        <v>8646</v>
      </c>
      <c r="B1186">
        <v>39912</v>
      </c>
      <c r="C1186" t="s">
        <v>36</v>
      </c>
      <c r="D1186" t="s">
        <v>42</v>
      </c>
      <c r="E1186" t="s">
        <v>46</v>
      </c>
      <c r="F1186" t="s">
        <v>940</v>
      </c>
      <c r="G1186">
        <v>29</v>
      </c>
      <c r="H1186">
        <v>14698.07</v>
      </c>
      <c r="I1186">
        <v>0.37</v>
      </c>
      <c r="J1186">
        <v>0.09</v>
      </c>
      <c r="K1186">
        <v>4504.0200000000004</v>
      </c>
      <c r="L1186">
        <v>554.67999999999995</v>
      </c>
      <c r="M1186">
        <v>349.45</v>
      </c>
      <c r="N1186">
        <v>60</v>
      </c>
      <c r="O1186" t="s">
        <v>48</v>
      </c>
      <c r="P1186" t="s">
        <v>1263</v>
      </c>
      <c r="Q1186" t="s">
        <v>41</v>
      </c>
      <c r="R1186" t="s">
        <v>67</v>
      </c>
      <c r="S1186" t="s">
        <v>132</v>
      </c>
      <c r="T1186" s="1">
        <v>39913</v>
      </c>
    </row>
    <row r="1187" spans="1:20" x14ac:dyDescent="0.25">
      <c r="A1187">
        <v>8677</v>
      </c>
      <c r="B1187">
        <v>41189</v>
      </c>
      <c r="C1187" t="s">
        <v>36</v>
      </c>
      <c r="D1187" t="s">
        <v>21</v>
      </c>
      <c r="E1187" t="s">
        <v>22</v>
      </c>
      <c r="F1187" t="s">
        <v>1265</v>
      </c>
      <c r="G1187">
        <v>38</v>
      </c>
      <c r="H1187">
        <v>2459.14</v>
      </c>
      <c r="I1187">
        <v>0.39</v>
      </c>
      <c r="J1187">
        <v>0.1</v>
      </c>
      <c r="K1187">
        <v>787.12</v>
      </c>
      <c r="L1187">
        <v>71.430000000000007</v>
      </c>
      <c r="M1187">
        <v>43.57</v>
      </c>
      <c r="N1187">
        <v>16.36</v>
      </c>
      <c r="O1187" t="s">
        <v>24</v>
      </c>
      <c r="P1187" t="s">
        <v>1266</v>
      </c>
      <c r="Q1187" t="s">
        <v>75</v>
      </c>
      <c r="R1187" t="s">
        <v>34</v>
      </c>
      <c r="S1187" t="s">
        <v>57</v>
      </c>
      <c r="T1187" s="1">
        <v>41191</v>
      </c>
    </row>
    <row r="1188" spans="1:20" x14ac:dyDescent="0.25">
      <c r="A1188">
        <v>8678</v>
      </c>
      <c r="B1188">
        <v>41182</v>
      </c>
      <c r="C1188" t="s">
        <v>20</v>
      </c>
      <c r="D1188" t="s">
        <v>21</v>
      </c>
      <c r="E1188" t="s">
        <v>22</v>
      </c>
      <c r="F1188" t="s">
        <v>1267</v>
      </c>
      <c r="G1188">
        <v>31</v>
      </c>
      <c r="H1188">
        <v>1850.52</v>
      </c>
      <c r="I1188">
        <v>0.5</v>
      </c>
      <c r="J1188">
        <v>0</v>
      </c>
      <c r="K1188">
        <v>921.94</v>
      </c>
      <c r="L1188">
        <v>59.48</v>
      </c>
      <c r="M1188">
        <v>29.74</v>
      </c>
      <c r="N1188">
        <v>6.64</v>
      </c>
      <c r="O1188" t="s">
        <v>24</v>
      </c>
      <c r="P1188" t="s">
        <v>787</v>
      </c>
      <c r="Q1188" t="s">
        <v>41</v>
      </c>
      <c r="R1188" t="s">
        <v>67</v>
      </c>
      <c r="S1188" t="s">
        <v>57</v>
      </c>
      <c r="T1188" s="1">
        <v>41187</v>
      </c>
    </row>
    <row r="1189" spans="1:20" x14ac:dyDescent="0.25">
      <c r="A1189">
        <v>8679</v>
      </c>
      <c r="B1189">
        <v>41035</v>
      </c>
      <c r="C1189" t="s">
        <v>79</v>
      </c>
      <c r="D1189" t="s">
        <v>21</v>
      </c>
      <c r="E1189" t="s">
        <v>84</v>
      </c>
      <c r="F1189" t="s">
        <v>1268</v>
      </c>
      <c r="G1189">
        <v>46</v>
      </c>
      <c r="H1189">
        <v>815.62</v>
      </c>
      <c r="I1189">
        <v>0.49</v>
      </c>
      <c r="J1189">
        <v>0.01</v>
      </c>
      <c r="K1189">
        <v>394.41</v>
      </c>
      <c r="L1189">
        <v>17.86</v>
      </c>
      <c r="M1189">
        <v>9.11</v>
      </c>
      <c r="N1189">
        <v>2.15</v>
      </c>
      <c r="O1189" t="s">
        <v>24</v>
      </c>
      <c r="P1189" t="s">
        <v>1269</v>
      </c>
      <c r="Q1189" t="s">
        <v>33</v>
      </c>
      <c r="R1189" t="s">
        <v>61</v>
      </c>
      <c r="S1189" t="s">
        <v>55</v>
      </c>
      <c r="T1189" s="1">
        <v>41036</v>
      </c>
    </row>
    <row r="1190" spans="1:20" x14ac:dyDescent="0.25">
      <c r="A1190">
        <v>8704</v>
      </c>
      <c r="B1190">
        <v>40724</v>
      </c>
      <c r="C1190" t="s">
        <v>79</v>
      </c>
      <c r="D1190" t="s">
        <v>21</v>
      </c>
      <c r="E1190" t="s">
        <v>52</v>
      </c>
      <c r="F1190" t="s">
        <v>297</v>
      </c>
      <c r="G1190">
        <v>43</v>
      </c>
      <c r="H1190">
        <v>672.07</v>
      </c>
      <c r="I1190">
        <v>0.37</v>
      </c>
      <c r="J1190">
        <v>0.01</v>
      </c>
      <c r="K1190">
        <v>243.99</v>
      </c>
      <c r="L1190">
        <v>15.76</v>
      </c>
      <c r="M1190">
        <v>9.93</v>
      </c>
      <c r="N1190">
        <v>1.0900000000000001</v>
      </c>
      <c r="O1190" t="s">
        <v>24</v>
      </c>
      <c r="P1190" t="s">
        <v>570</v>
      </c>
      <c r="Q1190" t="s">
        <v>95</v>
      </c>
      <c r="R1190" t="s">
        <v>61</v>
      </c>
      <c r="S1190" t="s">
        <v>55</v>
      </c>
      <c r="T1190" s="1">
        <v>40725</v>
      </c>
    </row>
    <row r="1191" spans="1:20" x14ac:dyDescent="0.25">
      <c r="A1191">
        <v>8704</v>
      </c>
      <c r="B1191">
        <v>40724</v>
      </c>
      <c r="C1191" t="s">
        <v>79</v>
      </c>
      <c r="D1191" t="s">
        <v>21</v>
      </c>
      <c r="E1191" t="s">
        <v>52</v>
      </c>
      <c r="F1191" t="s">
        <v>157</v>
      </c>
      <c r="G1191">
        <v>38</v>
      </c>
      <c r="H1191">
        <v>149.58000000000001</v>
      </c>
      <c r="I1191">
        <v>0.48</v>
      </c>
      <c r="J1191">
        <v>0.08</v>
      </c>
      <c r="K1191">
        <v>64.599999999999994</v>
      </c>
      <c r="L1191">
        <v>4.25</v>
      </c>
      <c r="M1191">
        <v>2.21</v>
      </c>
      <c r="N1191">
        <v>1</v>
      </c>
      <c r="O1191" t="s">
        <v>24</v>
      </c>
      <c r="P1191" t="s">
        <v>570</v>
      </c>
      <c r="Q1191" t="s">
        <v>95</v>
      </c>
      <c r="R1191" t="s">
        <v>61</v>
      </c>
      <c r="S1191" t="s">
        <v>55</v>
      </c>
      <c r="T1191" s="1">
        <v>40725</v>
      </c>
    </row>
    <row r="1192" spans="1:20" x14ac:dyDescent="0.25">
      <c r="A1192">
        <v>8709</v>
      </c>
      <c r="B1192">
        <v>39880</v>
      </c>
      <c r="C1192" t="s">
        <v>36</v>
      </c>
      <c r="D1192" t="s">
        <v>37</v>
      </c>
      <c r="E1192" t="s">
        <v>87</v>
      </c>
      <c r="F1192" t="s">
        <v>1098</v>
      </c>
      <c r="G1192">
        <v>50</v>
      </c>
      <c r="H1192">
        <v>4658.38</v>
      </c>
      <c r="I1192">
        <v>0.48</v>
      </c>
      <c r="J1192">
        <v>7.0000000000000007E-2</v>
      </c>
      <c r="K1192">
        <v>2049.21</v>
      </c>
      <c r="L1192">
        <v>99.96</v>
      </c>
      <c r="M1192">
        <v>51.98</v>
      </c>
      <c r="N1192">
        <v>10.17</v>
      </c>
      <c r="O1192" t="s">
        <v>24</v>
      </c>
      <c r="P1192" t="s">
        <v>1270</v>
      </c>
      <c r="Q1192" t="s">
        <v>64</v>
      </c>
      <c r="R1192" t="s">
        <v>61</v>
      </c>
      <c r="S1192" t="s">
        <v>45</v>
      </c>
      <c r="T1192" s="1">
        <v>39882</v>
      </c>
    </row>
    <row r="1193" spans="1:20" x14ac:dyDescent="0.25">
      <c r="A1193">
        <v>8709</v>
      </c>
      <c r="B1193">
        <v>39880</v>
      </c>
      <c r="C1193" t="s">
        <v>36</v>
      </c>
      <c r="D1193" t="s">
        <v>37</v>
      </c>
      <c r="E1193" t="s">
        <v>87</v>
      </c>
      <c r="F1193" t="s">
        <v>1036</v>
      </c>
      <c r="G1193">
        <v>11</v>
      </c>
      <c r="H1193">
        <v>1266.8399999999999</v>
      </c>
      <c r="I1193">
        <v>0.35</v>
      </c>
      <c r="J1193">
        <v>0.1</v>
      </c>
      <c r="K1193">
        <v>342.57</v>
      </c>
      <c r="L1193">
        <v>124.57</v>
      </c>
      <c r="M1193">
        <v>80.97</v>
      </c>
      <c r="N1193">
        <v>33.6</v>
      </c>
      <c r="O1193" t="s">
        <v>48</v>
      </c>
      <c r="P1193" t="s">
        <v>1270</v>
      </c>
      <c r="Q1193" t="s">
        <v>64</v>
      </c>
      <c r="R1193" t="s">
        <v>61</v>
      </c>
      <c r="S1193" t="s">
        <v>132</v>
      </c>
      <c r="T1193" s="1">
        <v>39883</v>
      </c>
    </row>
    <row r="1194" spans="1:20" x14ac:dyDescent="0.25">
      <c r="A1194">
        <v>8710</v>
      </c>
      <c r="B1194">
        <v>39817</v>
      </c>
      <c r="C1194" t="s">
        <v>58</v>
      </c>
      <c r="D1194" t="s">
        <v>21</v>
      </c>
      <c r="E1194" t="s">
        <v>120</v>
      </c>
      <c r="F1194" t="s">
        <v>573</v>
      </c>
      <c r="G1194">
        <v>17</v>
      </c>
      <c r="H1194">
        <v>126.72</v>
      </c>
      <c r="I1194">
        <v>0.54</v>
      </c>
      <c r="J1194">
        <v>0.03</v>
      </c>
      <c r="K1194">
        <v>63.33</v>
      </c>
      <c r="L1194">
        <v>7.3</v>
      </c>
      <c r="M1194">
        <v>3.36</v>
      </c>
      <c r="N1194">
        <v>6.27</v>
      </c>
      <c r="O1194" t="s">
        <v>24</v>
      </c>
      <c r="P1194" t="s">
        <v>63</v>
      </c>
      <c r="Q1194" t="s">
        <v>64</v>
      </c>
      <c r="R1194" t="s">
        <v>34</v>
      </c>
      <c r="S1194" t="s">
        <v>57</v>
      </c>
      <c r="T1194" s="1">
        <v>39818</v>
      </c>
    </row>
    <row r="1195" spans="1:20" x14ac:dyDescent="0.25">
      <c r="A1195">
        <v>8710</v>
      </c>
      <c r="B1195">
        <v>39817</v>
      </c>
      <c r="C1195" t="s">
        <v>58</v>
      </c>
      <c r="D1195" t="s">
        <v>21</v>
      </c>
      <c r="E1195" t="s">
        <v>84</v>
      </c>
      <c r="F1195" t="s">
        <v>1271</v>
      </c>
      <c r="G1195">
        <v>42</v>
      </c>
      <c r="H1195">
        <v>256.16000000000003</v>
      </c>
      <c r="I1195">
        <v>0.43</v>
      </c>
      <c r="J1195">
        <v>7.0000000000000007E-2</v>
      </c>
      <c r="K1195">
        <v>98.41</v>
      </c>
      <c r="L1195">
        <v>6.51</v>
      </c>
      <c r="M1195">
        <v>3.71</v>
      </c>
      <c r="N1195">
        <v>1.93</v>
      </c>
      <c r="O1195" t="s">
        <v>71</v>
      </c>
      <c r="P1195" t="s">
        <v>63</v>
      </c>
      <c r="Q1195" t="s">
        <v>64</v>
      </c>
      <c r="R1195" t="s">
        <v>34</v>
      </c>
      <c r="S1195" t="s">
        <v>55</v>
      </c>
      <c r="T1195" s="1">
        <v>39819</v>
      </c>
    </row>
    <row r="1196" spans="1:20" x14ac:dyDescent="0.25">
      <c r="A1196">
        <v>8768</v>
      </c>
      <c r="B1196">
        <v>40773</v>
      </c>
      <c r="C1196" t="s">
        <v>36</v>
      </c>
      <c r="D1196" t="s">
        <v>37</v>
      </c>
      <c r="E1196" t="s">
        <v>50</v>
      </c>
      <c r="F1196" t="s">
        <v>76</v>
      </c>
      <c r="G1196">
        <v>44</v>
      </c>
      <c r="H1196">
        <v>4406.0200000000004</v>
      </c>
      <c r="I1196">
        <v>0.36</v>
      </c>
      <c r="J1196">
        <v>0.03</v>
      </c>
      <c r="K1196">
        <v>1497.15</v>
      </c>
      <c r="L1196">
        <v>103.11</v>
      </c>
      <c r="M1196">
        <v>65.989999999999995</v>
      </c>
      <c r="N1196">
        <v>5.31</v>
      </c>
      <c r="O1196" t="s">
        <v>24</v>
      </c>
      <c r="P1196" t="s">
        <v>1168</v>
      </c>
      <c r="Q1196" t="s">
        <v>33</v>
      </c>
      <c r="R1196" t="s">
        <v>27</v>
      </c>
      <c r="S1196" t="s">
        <v>57</v>
      </c>
      <c r="T1196" s="1">
        <v>40774</v>
      </c>
    </row>
    <row r="1197" spans="1:20" x14ac:dyDescent="0.25">
      <c r="A1197">
        <v>8773</v>
      </c>
      <c r="B1197">
        <v>40838</v>
      </c>
      <c r="C1197" t="s">
        <v>58</v>
      </c>
      <c r="D1197" t="s">
        <v>37</v>
      </c>
      <c r="E1197" t="s">
        <v>50</v>
      </c>
      <c r="F1197" t="s">
        <v>1272</v>
      </c>
      <c r="G1197">
        <v>5</v>
      </c>
      <c r="H1197">
        <v>547.03</v>
      </c>
      <c r="I1197">
        <v>0.53</v>
      </c>
      <c r="J1197">
        <v>0.09</v>
      </c>
      <c r="K1197">
        <v>262.08</v>
      </c>
      <c r="L1197">
        <v>119.13</v>
      </c>
      <c r="M1197">
        <v>55.99</v>
      </c>
      <c r="N1197">
        <v>5</v>
      </c>
      <c r="O1197" t="s">
        <v>24</v>
      </c>
      <c r="P1197" t="s">
        <v>355</v>
      </c>
      <c r="Q1197" t="s">
        <v>95</v>
      </c>
      <c r="R1197" t="s">
        <v>61</v>
      </c>
      <c r="S1197" t="s">
        <v>35</v>
      </c>
      <c r="T1197" s="1">
        <v>40838</v>
      </c>
    </row>
    <row r="1198" spans="1:20" x14ac:dyDescent="0.25">
      <c r="A1198">
        <v>8801</v>
      </c>
      <c r="B1198">
        <v>41131</v>
      </c>
      <c r="C1198" t="s">
        <v>20</v>
      </c>
      <c r="D1198" t="s">
        <v>42</v>
      </c>
      <c r="E1198" t="s">
        <v>43</v>
      </c>
      <c r="F1198" t="s">
        <v>821</v>
      </c>
      <c r="G1198">
        <v>32</v>
      </c>
      <c r="H1198">
        <v>4361.1499999999996</v>
      </c>
      <c r="I1198">
        <v>0.41</v>
      </c>
      <c r="J1198">
        <v>0</v>
      </c>
      <c r="K1198">
        <v>1768.31</v>
      </c>
      <c r="L1198">
        <v>134.78</v>
      </c>
      <c r="M1198">
        <v>79.52</v>
      </c>
      <c r="N1198">
        <v>48.2</v>
      </c>
      <c r="O1198" t="s">
        <v>71</v>
      </c>
      <c r="P1198" t="s">
        <v>1273</v>
      </c>
      <c r="Q1198" t="s">
        <v>33</v>
      </c>
      <c r="R1198" t="s">
        <v>67</v>
      </c>
      <c r="S1198" t="s">
        <v>45</v>
      </c>
      <c r="T1198" s="1">
        <v>41136</v>
      </c>
    </row>
    <row r="1199" spans="1:20" x14ac:dyDescent="0.25">
      <c r="A1199">
        <v>8801</v>
      </c>
      <c r="B1199">
        <v>41131</v>
      </c>
      <c r="C1199" t="s">
        <v>20</v>
      </c>
      <c r="D1199" t="s">
        <v>37</v>
      </c>
      <c r="E1199" t="s">
        <v>50</v>
      </c>
      <c r="F1199" t="s">
        <v>524</v>
      </c>
      <c r="G1199">
        <v>25</v>
      </c>
      <c r="H1199">
        <v>5485.9</v>
      </c>
      <c r="I1199">
        <v>0.46</v>
      </c>
      <c r="J1199">
        <v>0.06</v>
      </c>
      <c r="K1199">
        <v>2333.15</v>
      </c>
      <c r="L1199">
        <v>233.31</v>
      </c>
      <c r="M1199">
        <v>125.99</v>
      </c>
      <c r="N1199">
        <v>3</v>
      </c>
      <c r="O1199" t="s">
        <v>71</v>
      </c>
      <c r="P1199" t="s">
        <v>1273</v>
      </c>
      <c r="Q1199" t="s">
        <v>33</v>
      </c>
      <c r="R1199" t="s">
        <v>67</v>
      </c>
      <c r="S1199" t="s">
        <v>57</v>
      </c>
      <c r="T1199" s="1">
        <v>41133</v>
      </c>
    </row>
    <row r="1200" spans="1:20" x14ac:dyDescent="0.25">
      <c r="A1200">
        <v>8802</v>
      </c>
      <c r="B1200">
        <v>40574</v>
      </c>
      <c r="C1200" t="s">
        <v>79</v>
      </c>
      <c r="D1200" t="s">
        <v>21</v>
      </c>
      <c r="E1200" t="s">
        <v>126</v>
      </c>
      <c r="F1200" t="s">
        <v>1274</v>
      </c>
      <c r="G1200">
        <v>15</v>
      </c>
      <c r="H1200">
        <v>3153.86</v>
      </c>
      <c r="I1200">
        <v>0.45</v>
      </c>
      <c r="J1200">
        <v>7.0000000000000007E-2</v>
      </c>
      <c r="K1200">
        <v>1278.67</v>
      </c>
      <c r="L1200">
        <v>224.33</v>
      </c>
      <c r="M1200">
        <v>123.38</v>
      </c>
      <c r="N1200">
        <v>24.49</v>
      </c>
      <c r="O1200" t="s">
        <v>24</v>
      </c>
      <c r="P1200" t="s">
        <v>1275</v>
      </c>
      <c r="Q1200" t="s">
        <v>41</v>
      </c>
      <c r="R1200" t="s">
        <v>27</v>
      </c>
      <c r="S1200" t="s">
        <v>28</v>
      </c>
      <c r="T1200" s="1">
        <v>40576</v>
      </c>
    </row>
    <row r="1201" spans="1:20" x14ac:dyDescent="0.25">
      <c r="A1201">
        <v>8803</v>
      </c>
      <c r="B1201">
        <v>41263</v>
      </c>
      <c r="C1201" t="s">
        <v>29</v>
      </c>
      <c r="D1201" t="s">
        <v>21</v>
      </c>
      <c r="E1201" t="s">
        <v>22</v>
      </c>
      <c r="F1201" t="s">
        <v>144</v>
      </c>
      <c r="G1201">
        <v>6</v>
      </c>
      <c r="H1201">
        <v>1846.92</v>
      </c>
      <c r="I1201">
        <v>0.41</v>
      </c>
      <c r="J1201">
        <v>7.0000000000000007E-2</v>
      </c>
      <c r="K1201">
        <v>667.91</v>
      </c>
      <c r="L1201">
        <v>327.41000000000003</v>
      </c>
      <c r="M1201">
        <v>193.17</v>
      </c>
      <c r="N1201">
        <v>19.989999999999998</v>
      </c>
      <c r="O1201" t="s">
        <v>24</v>
      </c>
      <c r="P1201" t="s">
        <v>942</v>
      </c>
      <c r="Q1201" t="s">
        <v>41</v>
      </c>
      <c r="R1201" t="s">
        <v>34</v>
      </c>
      <c r="S1201" t="s">
        <v>57</v>
      </c>
      <c r="T1201" s="1">
        <v>41264</v>
      </c>
    </row>
    <row r="1202" spans="1:20" x14ac:dyDescent="0.25">
      <c r="A1202">
        <v>8803</v>
      </c>
      <c r="B1202">
        <v>41263</v>
      </c>
      <c r="C1202" t="s">
        <v>29</v>
      </c>
      <c r="D1202" t="s">
        <v>21</v>
      </c>
      <c r="E1202" t="s">
        <v>120</v>
      </c>
      <c r="F1202" t="s">
        <v>1276</v>
      </c>
      <c r="G1202">
        <v>17</v>
      </c>
      <c r="H1202">
        <v>880.8</v>
      </c>
      <c r="I1202">
        <v>0.42</v>
      </c>
      <c r="J1202">
        <v>0.02</v>
      </c>
      <c r="K1202">
        <v>358.29</v>
      </c>
      <c r="L1202">
        <v>52.69</v>
      </c>
      <c r="M1202">
        <v>30.56</v>
      </c>
      <c r="N1202">
        <v>2.99</v>
      </c>
      <c r="O1202" t="s">
        <v>24</v>
      </c>
      <c r="P1202" t="s">
        <v>942</v>
      </c>
      <c r="Q1202" t="s">
        <v>41</v>
      </c>
      <c r="R1202" t="s">
        <v>34</v>
      </c>
      <c r="S1202" t="s">
        <v>57</v>
      </c>
      <c r="T1202" s="1">
        <v>41266</v>
      </c>
    </row>
    <row r="1203" spans="1:20" x14ac:dyDescent="0.25">
      <c r="A1203">
        <v>8807</v>
      </c>
      <c r="B1203">
        <v>40234</v>
      </c>
      <c r="C1203" t="s">
        <v>20</v>
      </c>
      <c r="D1203" t="s">
        <v>37</v>
      </c>
      <c r="E1203" t="s">
        <v>50</v>
      </c>
      <c r="F1203" t="s">
        <v>1277</v>
      </c>
      <c r="G1203">
        <v>14</v>
      </c>
      <c r="H1203">
        <v>2539.75</v>
      </c>
      <c r="I1203">
        <v>0.36</v>
      </c>
      <c r="J1203">
        <v>0.08</v>
      </c>
      <c r="K1203">
        <v>771.69</v>
      </c>
      <c r="L1203">
        <v>196.86</v>
      </c>
      <c r="M1203">
        <v>125.99</v>
      </c>
      <c r="N1203">
        <v>4.2</v>
      </c>
      <c r="O1203" t="s">
        <v>24</v>
      </c>
      <c r="P1203" t="s">
        <v>1092</v>
      </c>
      <c r="Q1203" t="s">
        <v>95</v>
      </c>
      <c r="R1203" t="s">
        <v>67</v>
      </c>
      <c r="S1203" t="s">
        <v>57</v>
      </c>
      <c r="T1203" s="1">
        <v>40241</v>
      </c>
    </row>
    <row r="1204" spans="1:20" x14ac:dyDescent="0.25">
      <c r="A1204">
        <v>8807</v>
      </c>
      <c r="B1204">
        <v>40234</v>
      </c>
      <c r="C1204" t="s">
        <v>20</v>
      </c>
      <c r="D1204" t="s">
        <v>21</v>
      </c>
      <c r="E1204" t="s">
        <v>84</v>
      </c>
      <c r="F1204" t="s">
        <v>151</v>
      </c>
      <c r="G1204">
        <v>19</v>
      </c>
      <c r="H1204">
        <v>755.47</v>
      </c>
      <c r="I1204">
        <v>0.44</v>
      </c>
      <c r="J1204">
        <v>0.04</v>
      </c>
      <c r="K1204">
        <v>309.97000000000003</v>
      </c>
      <c r="L1204">
        <v>40.79</v>
      </c>
      <c r="M1204">
        <v>22.84</v>
      </c>
      <c r="N1204">
        <v>11.54</v>
      </c>
      <c r="O1204" t="s">
        <v>24</v>
      </c>
      <c r="P1204" t="s">
        <v>1092</v>
      </c>
      <c r="Q1204" t="s">
        <v>95</v>
      </c>
      <c r="R1204" t="s">
        <v>67</v>
      </c>
      <c r="S1204" t="s">
        <v>57</v>
      </c>
      <c r="T1204" s="1">
        <v>40236</v>
      </c>
    </row>
    <row r="1205" spans="1:20" x14ac:dyDescent="0.25">
      <c r="A1205">
        <v>8832</v>
      </c>
      <c r="B1205">
        <v>40941</v>
      </c>
      <c r="C1205" t="s">
        <v>20</v>
      </c>
      <c r="D1205" t="s">
        <v>42</v>
      </c>
      <c r="E1205" t="s">
        <v>43</v>
      </c>
      <c r="F1205" t="s">
        <v>384</v>
      </c>
      <c r="G1205">
        <v>39</v>
      </c>
      <c r="H1205">
        <v>1328.6</v>
      </c>
      <c r="I1205">
        <v>0.53</v>
      </c>
      <c r="J1205">
        <v>0.1</v>
      </c>
      <c r="K1205">
        <v>630.48</v>
      </c>
      <c r="L1205">
        <v>37.6</v>
      </c>
      <c r="M1205">
        <v>17.670000000000002</v>
      </c>
      <c r="N1205">
        <v>8.99</v>
      </c>
      <c r="O1205" t="s">
        <v>24</v>
      </c>
      <c r="P1205" t="s">
        <v>919</v>
      </c>
      <c r="Q1205" t="s">
        <v>83</v>
      </c>
      <c r="R1205" t="s">
        <v>27</v>
      </c>
      <c r="S1205" t="s">
        <v>35</v>
      </c>
      <c r="T1205" s="1">
        <v>40945</v>
      </c>
    </row>
    <row r="1206" spans="1:20" x14ac:dyDescent="0.25">
      <c r="A1206">
        <v>8833</v>
      </c>
      <c r="B1206">
        <v>41033</v>
      </c>
      <c r="C1206" t="s">
        <v>20</v>
      </c>
      <c r="D1206" t="s">
        <v>21</v>
      </c>
      <c r="E1206" t="s">
        <v>22</v>
      </c>
      <c r="F1206" t="s">
        <v>1278</v>
      </c>
      <c r="G1206">
        <v>40</v>
      </c>
      <c r="H1206">
        <v>6146.7</v>
      </c>
      <c r="I1206">
        <v>0.47</v>
      </c>
      <c r="J1206">
        <v>0</v>
      </c>
      <c r="K1206">
        <v>2872.5</v>
      </c>
      <c r="L1206">
        <v>152.79</v>
      </c>
      <c r="M1206">
        <v>80.98</v>
      </c>
      <c r="N1206">
        <v>35</v>
      </c>
      <c r="O1206" t="s">
        <v>24</v>
      </c>
      <c r="P1206" t="s">
        <v>743</v>
      </c>
      <c r="Q1206" t="s">
        <v>26</v>
      </c>
      <c r="R1206" t="s">
        <v>27</v>
      </c>
      <c r="S1206" t="s">
        <v>28</v>
      </c>
      <c r="T1206" s="1">
        <v>41037</v>
      </c>
    </row>
    <row r="1207" spans="1:20" x14ac:dyDescent="0.25">
      <c r="A1207">
        <v>8834</v>
      </c>
      <c r="B1207">
        <v>40490</v>
      </c>
      <c r="C1207" t="s">
        <v>36</v>
      </c>
      <c r="D1207" t="s">
        <v>42</v>
      </c>
      <c r="E1207" t="s">
        <v>43</v>
      </c>
      <c r="F1207" t="s">
        <v>118</v>
      </c>
      <c r="G1207">
        <v>1</v>
      </c>
      <c r="H1207">
        <v>25.75</v>
      </c>
      <c r="I1207">
        <v>0.44</v>
      </c>
      <c r="J1207">
        <v>0.08</v>
      </c>
      <c r="K1207">
        <v>8.1300000000000008</v>
      </c>
      <c r="L1207">
        <v>22.57</v>
      </c>
      <c r="M1207">
        <v>12.64</v>
      </c>
      <c r="N1207">
        <v>4.9800000000000004</v>
      </c>
      <c r="O1207" t="s">
        <v>24</v>
      </c>
      <c r="P1207" t="s">
        <v>1279</v>
      </c>
      <c r="Q1207" t="s">
        <v>41</v>
      </c>
      <c r="R1207" t="s">
        <v>67</v>
      </c>
      <c r="S1207" t="s">
        <v>35</v>
      </c>
      <c r="T1207" s="1">
        <v>40491</v>
      </c>
    </row>
    <row r="1208" spans="1:20" x14ac:dyDescent="0.25">
      <c r="A1208">
        <v>8834</v>
      </c>
      <c r="B1208">
        <v>40490</v>
      </c>
      <c r="C1208" t="s">
        <v>36</v>
      </c>
      <c r="D1208" t="s">
        <v>37</v>
      </c>
      <c r="E1208" t="s">
        <v>87</v>
      </c>
      <c r="F1208" t="s">
        <v>88</v>
      </c>
      <c r="G1208">
        <v>45</v>
      </c>
      <c r="H1208">
        <v>10979.91</v>
      </c>
      <c r="I1208">
        <v>0.43</v>
      </c>
      <c r="J1208">
        <v>0.08</v>
      </c>
      <c r="K1208">
        <v>4171.82</v>
      </c>
      <c r="L1208">
        <v>264.88</v>
      </c>
      <c r="M1208">
        <v>150.97999999999999</v>
      </c>
      <c r="N1208">
        <v>13.99</v>
      </c>
      <c r="O1208" t="s">
        <v>24</v>
      </c>
      <c r="P1208" t="s">
        <v>1279</v>
      </c>
      <c r="Q1208" t="s">
        <v>95</v>
      </c>
      <c r="R1208" t="s">
        <v>67</v>
      </c>
      <c r="S1208" t="s">
        <v>45</v>
      </c>
      <c r="T1208" s="1">
        <v>40491</v>
      </c>
    </row>
    <row r="1209" spans="1:20" x14ac:dyDescent="0.25">
      <c r="A1209">
        <v>8835</v>
      </c>
      <c r="B1209">
        <v>40099</v>
      </c>
      <c r="C1209" t="s">
        <v>58</v>
      </c>
      <c r="D1209" t="s">
        <v>42</v>
      </c>
      <c r="E1209" t="s">
        <v>43</v>
      </c>
      <c r="F1209" t="s">
        <v>1280</v>
      </c>
      <c r="G1209">
        <v>12</v>
      </c>
      <c r="H1209">
        <v>237.82</v>
      </c>
      <c r="I1209">
        <v>0.4</v>
      </c>
      <c r="J1209">
        <v>0.05</v>
      </c>
      <c r="K1209">
        <v>85.4</v>
      </c>
      <c r="L1209">
        <v>20.329999999999998</v>
      </c>
      <c r="M1209">
        <v>12.2</v>
      </c>
      <c r="N1209">
        <v>6.02</v>
      </c>
      <c r="O1209" t="s">
        <v>24</v>
      </c>
      <c r="P1209" t="s">
        <v>695</v>
      </c>
      <c r="Q1209" t="s">
        <v>64</v>
      </c>
      <c r="R1209" t="s">
        <v>34</v>
      </c>
      <c r="S1209" t="s">
        <v>35</v>
      </c>
      <c r="T1209" s="1">
        <v>40100</v>
      </c>
    </row>
    <row r="1210" spans="1:20" x14ac:dyDescent="0.25">
      <c r="A1210">
        <v>8868</v>
      </c>
      <c r="B1210">
        <v>39841</v>
      </c>
      <c r="C1210" t="s">
        <v>20</v>
      </c>
      <c r="D1210" t="s">
        <v>21</v>
      </c>
      <c r="E1210" t="s">
        <v>126</v>
      </c>
      <c r="F1210" t="s">
        <v>283</v>
      </c>
      <c r="G1210">
        <v>3</v>
      </c>
      <c r="H1210">
        <v>330.55</v>
      </c>
      <c r="I1210">
        <v>0.46</v>
      </c>
      <c r="J1210">
        <v>0.02</v>
      </c>
      <c r="K1210">
        <v>146.62</v>
      </c>
      <c r="L1210">
        <v>111.07</v>
      </c>
      <c r="M1210">
        <v>59.98</v>
      </c>
      <c r="N1210">
        <v>3.99</v>
      </c>
      <c r="O1210" t="s">
        <v>24</v>
      </c>
      <c r="P1210" t="s">
        <v>582</v>
      </c>
      <c r="Q1210" t="s">
        <v>83</v>
      </c>
      <c r="R1210" t="s">
        <v>34</v>
      </c>
      <c r="S1210" t="s">
        <v>57</v>
      </c>
      <c r="T1210" s="1">
        <v>39850</v>
      </c>
    </row>
    <row r="1211" spans="1:20" x14ac:dyDescent="0.25">
      <c r="A1211">
        <v>8868</v>
      </c>
      <c r="B1211">
        <v>39841</v>
      </c>
      <c r="C1211" t="s">
        <v>20</v>
      </c>
      <c r="D1211" t="s">
        <v>21</v>
      </c>
      <c r="E1211" t="s">
        <v>120</v>
      </c>
      <c r="F1211" t="s">
        <v>357</v>
      </c>
      <c r="G1211">
        <v>34</v>
      </c>
      <c r="H1211">
        <v>369.22</v>
      </c>
      <c r="I1211">
        <v>0.53</v>
      </c>
      <c r="J1211">
        <v>0.03</v>
      </c>
      <c r="K1211">
        <v>187.36</v>
      </c>
      <c r="L1211">
        <v>11.02</v>
      </c>
      <c r="M1211">
        <v>5.18</v>
      </c>
      <c r="N1211">
        <v>5.74</v>
      </c>
      <c r="O1211" t="s">
        <v>24</v>
      </c>
      <c r="P1211" t="s">
        <v>582</v>
      </c>
      <c r="Q1211" t="s">
        <v>83</v>
      </c>
      <c r="R1211" t="s">
        <v>34</v>
      </c>
      <c r="S1211" t="s">
        <v>57</v>
      </c>
      <c r="T1211" s="1">
        <v>39845</v>
      </c>
    </row>
    <row r="1212" spans="1:20" x14ac:dyDescent="0.25">
      <c r="A1212">
        <v>8870</v>
      </c>
      <c r="B1212">
        <v>40242</v>
      </c>
      <c r="C1212" t="s">
        <v>29</v>
      </c>
      <c r="D1212" t="s">
        <v>21</v>
      </c>
      <c r="E1212" t="s">
        <v>84</v>
      </c>
      <c r="F1212" t="s">
        <v>1281</v>
      </c>
      <c r="G1212">
        <v>15</v>
      </c>
      <c r="H1212">
        <v>820.51</v>
      </c>
      <c r="I1212">
        <v>0.47</v>
      </c>
      <c r="J1212">
        <v>7.0000000000000007E-2</v>
      </c>
      <c r="K1212">
        <v>350.72</v>
      </c>
      <c r="L1212">
        <v>58.45</v>
      </c>
      <c r="M1212">
        <v>30.98</v>
      </c>
      <c r="N1212">
        <v>5.09</v>
      </c>
      <c r="O1212" t="s">
        <v>24</v>
      </c>
      <c r="P1212" t="s">
        <v>1047</v>
      </c>
      <c r="Q1212" t="s">
        <v>75</v>
      </c>
      <c r="R1212" t="s">
        <v>27</v>
      </c>
      <c r="S1212" t="s">
        <v>57</v>
      </c>
      <c r="T1212" s="1">
        <v>40243</v>
      </c>
    </row>
    <row r="1213" spans="1:20" x14ac:dyDescent="0.25">
      <c r="A1213">
        <v>8901</v>
      </c>
      <c r="B1213">
        <v>40775</v>
      </c>
      <c r="C1213" t="s">
        <v>20</v>
      </c>
      <c r="D1213" t="s">
        <v>37</v>
      </c>
      <c r="E1213" t="s">
        <v>87</v>
      </c>
      <c r="F1213" t="s">
        <v>1282</v>
      </c>
      <c r="G1213">
        <v>15</v>
      </c>
      <c r="H1213">
        <v>290.33</v>
      </c>
      <c r="I1213">
        <v>0.52</v>
      </c>
      <c r="J1213">
        <v>0.09</v>
      </c>
      <c r="K1213">
        <v>134.24</v>
      </c>
      <c r="L1213">
        <v>20.81</v>
      </c>
      <c r="M1213">
        <v>9.99</v>
      </c>
      <c r="N1213">
        <v>6.24</v>
      </c>
      <c r="O1213" t="s">
        <v>71</v>
      </c>
      <c r="P1213" t="s">
        <v>1283</v>
      </c>
      <c r="Q1213" t="s">
        <v>83</v>
      </c>
      <c r="R1213" t="s">
        <v>67</v>
      </c>
      <c r="S1213" t="s">
        <v>45</v>
      </c>
      <c r="T1213" s="1">
        <v>40782</v>
      </c>
    </row>
    <row r="1214" spans="1:20" x14ac:dyDescent="0.25">
      <c r="A1214">
        <v>8902</v>
      </c>
      <c r="B1214">
        <v>40713</v>
      </c>
      <c r="C1214" t="s">
        <v>36</v>
      </c>
      <c r="D1214" t="s">
        <v>21</v>
      </c>
      <c r="E1214" t="s">
        <v>84</v>
      </c>
      <c r="F1214" t="s">
        <v>1123</v>
      </c>
      <c r="G1214">
        <v>27</v>
      </c>
      <c r="H1214">
        <v>308.14</v>
      </c>
      <c r="I1214">
        <v>0.45</v>
      </c>
      <c r="J1214">
        <v>0.05</v>
      </c>
      <c r="K1214">
        <v>127.24</v>
      </c>
      <c r="L1214">
        <v>11.78</v>
      </c>
      <c r="M1214">
        <v>6.48</v>
      </c>
      <c r="N1214">
        <v>5.94</v>
      </c>
      <c r="O1214" t="s">
        <v>24</v>
      </c>
      <c r="P1214" t="s">
        <v>1121</v>
      </c>
      <c r="Q1214" t="s">
        <v>33</v>
      </c>
      <c r="R1214" t="s">
        <v>67</v>
      </c>
      <c r="S1214" t="s">
        <v>57</v>
      </c>
      <c r="T1214" s="1">
        <v>40715</v>
      </c>
    </row>
    <row r="1215" spans="1:20" x14ac:dyDescent="0.25">
      <c r="A1215">
        <v>8930</v>
      </c>
      <c r="B1215">
        <v>39952</v>
      </c>
      <c r="C1215" t="s">
        <v>79</v>
      </c>
      <c r="D1215" t="s">
        <v>21</v>
      </c>
      <c r="E1215" t="s">
        <v>84</v>
      </c>
      <c r="F1215" t="s">
        <v>1284</v>
      </c>
      <c r="G1215">
        <v>14</v>
      </c>
      <c r="H1215">
        <v>297.26</v>
      </c>
      <c r="I1215">
        <v>0.53</v>
      </c>
      <c r="J1215">
        <v>0.04</v>
      </c>
      <c r="K1215">
        <v>145.81</v>
      </c>
      <c r="L1215">
        <v>21.26</v>
      </c>
      <c r="M1215">
        <v>9.99</v>
      </c>
      <c r="N1215">
        <v>11.59</v>
      </c>
      <c r="O1215" t="s">
        <v>24</v>
      </c>
      <c r="P1215" t="s">
        <v>1285</v>
      </c>
      <c r="Q1215" t="s">
        <v>83</v>
      </c>
      <c r="R1215" t="s">
        <v>34</v>
      </c>
      <c r="S1215" t="s">
        <v>57</v>
      </c>
      <c r="T1215" s="1">
        <v>39954</v>
      </c>
    </row>
    <row r="1216" spans="1:20" x14ac:dyDescent="0.25">
      <c r="A1216">
        <v>8933</v>
      </c>
      <c r="B1216">
        <v>40458</v>
      </c>
      <c r="C1216" t="s">
        <v>36</v>
      </c>
      <c r="D1216" t="s">
        <v>21</v>
      </c>
      <c r="E1216" t="s">
        <v>120</v>
      </c>
      <c r="F1216" t="s">
        <v>1286</v>
      </c>
      <c r="G1216">
        <v>37</v>
      </c>
      <c r="H1216">
        <v>3105.55</v>
      </c>
      <c r="I1216">
        <v>0.51</v>
      </c>
      <c r="J1216">
        <v>0.04</v>
      </c>
      <c r="K1216">
        <v>1518.96</v>
      </c>
      <c r="L1216">
        <v>87.35</v>
      </c>
      <c r="M1216">
        <v>42.8</v>
      </c>
      <c r="N1216">
        <v>2.99</v>
      </c>
      <c r="O1216" t="s">
        <v>24</v>
      </c>
      <c r="P1216" t="s">
        <v>513</v>
      </c>
      <c r="Q1216" t="s">
        <v>95</v>
      </c>
      <c r="R1216" t="s">
        <v>67</v>
      </c>
      <c r="S1216" t="s">
        <v>57</v>
      </c>
      <c r="T1216" s="1">
        <v>40459</v>
      </c>
    </row>
    <row r="1217" spans="1:20" x14ac:dyDescent="0.25">
      <c r="A1217">
        <v>8933</v>
      </c>
      <c r="B1217">
        <v>40458</v>
      </c>
      <c r="C1217" t="s">
        <v>36</v>
      </c>
      <c r="D1217" t="s">
        <v>42</v>
      </c>
      <c r="E1217" t="s">
        <v>43</v>
      </c>
      <c r="F1217" t="s">
        <v>503</v>
      </c>
      <c r="G1217">
        <v>30</v>
      </c>
      <c r="H1217">
        <v>1303.6500000000001</v>
      </c>
      <c r="I1217">
        <v>0.5</v>
      </c>
      <c r="J1217">
        <v>0.06</v>
      </c>
      <c r="K1217">
        <v>606.66999999999996</v>
      </c>
      <c r="L1217">
        <v>45.96</v>
      </c>
      <c r="M1217">
        <v>22.98</v>
      </c>
      <c r="N1217">
        <v>7.58</v>
      </c>
      <c r="O1217" t="s">
        <v>24</v>
      </c>
      <c r="P1217" t="s">
        <v>513</v>
      </c>
      <c r="Q1217" t="s">
        <v>95</v>
      </c>
      <c r="R1217" t="s">
        <v>67</v>
      </c>
      <c r="S1217" t="s">
        <v>57</v>
      </c>
      <c r="T1217" s="1">
        <v>40460</v>
      </c>
    </row>
    <row r="1218" spans="1:20" x14ac:dyDescent="0.25">
      <c r="A1218">
        <v>8960</v>
      </c>
      <c r="B1218">
        <v>40334</v>
      </c>
      <c r="C1218" t="s">
        <v>79</v>
      </c>
      <c r="D1218" t="s">
        <v>37</v>
      </c>
      <c r="E1218" t="s">
        <v>38</v>
      </c>
      <c r="F1218" t="s">
        <v>422</v>
      </c>
      <c r="G1218">
        <v>46</v>
      </c>
      <c r="H1218">
        <v>7941.42</v>
      </c>
      <c r="I1218">
        <v>0.46</v>
      </c>
      <c r="J1218">
        <v>7.0000000000000007E-2</v>
      </c>
      <c r="K1218">
        <v>3321.89</v>
      </c>
      <c r="L1218">
        <v>185.17</v>
      </c>
      <c r="M1218">
        <v>99.99</v>
      </c>
      <c r="N1218">
        <v>19.989999999999998</v>
      </c>
      <c r="O1218" t="s">
        <v>71</v>
      </c>
      <c r="P1218" t="s">
        <v>1251</v>
      </c>
      <c r="Q1218" t="s">
        <v>64</v>
      </c>
      <c r="R1218" t="s">
        <v>27</v>
      </c>
      <c r="S1218" t="s">
        <v>57</v>
      </c>
      <c r="T1218" s="1">
        <v>40336</v>
      </c>
    </row>
    <row r="1219" spans="1:20" x14ac:dyDescent="0.25">
      <c r="A1219">
        <v>8960</v>
      </c>
      <c r="B1219">
        <v>40334</v>
      </c>
      <c r="C1219" t="s">
        <v>79</v>
      </c>
      <c r="D1219" t="s">
        <v>37</v>
      </c>
      <c r="E1219" t="s">
        <v>50</v>
      </c>
      <c r="F1219" t="s">
        <v>607</v>
      </c>
      <c r="G1219">
        <v>15</v>
      </c>
      <c r="H1219">
        <v>2456.9299999999998</v>
      </c>
      <c r="I1219">
        <v>0.48</v>
      </c>
      <c r="J1219">
        <v>0.01</v>
      </c>
      <c r="K1219">
        <v>1165.83</v>
      </c>
      <c r="L1219">
        <v>165.37</v>
      </c>
      <c r="M1219">
        <v>85.99</v>
      </c>
      <c r="N1219">
        <v>1.25</v>
      </c>
      <c r="O1219" t="s">
        <v>24</v>
      </c>
      <c r="P1219" t="s">
        <v>1251</v>
      </c>
      <c r="Q1219" t="s">
        <v>64</v>
      </c>
      <c r="R1219" t="s">
        <v>27</v>
      </c>
      <c r="S1219" t="s">
        <v>35</v>
      </c>
      <c r="T1219" s="1">
        <v>40336</v>
      </c>
    </row>
    <row r="1220" spans="1:20" x14ac:dyDescent="0.25">
      <c r="A1220">
        <v>8961</v>
      </c>
      <c r="B1220">
        <v>40722</v>
      </c>
      <c r="C1220" t="s">
        <v>20</v>
      </c>
      <c r="D1220" t="s">
        <v>37</v>
      </c>
      <c r="E1220" t="s">
        <v>38</v>
      </c>
      <c r="F1220" t="s">
        <v>653</v>
      </c>
      <c r="G1220">
        <v>15</v>
      </c>
      <c r="H1220">
        <v>1279.96</v>
      </c>
      <c r="I1220">
        <v>0.53</v>
      </c>
      <c r="J1220">
        <v>0</v>
      </c>
      <c r="K1220">
        <v>676.26</v>
      </c>
      <c r="L1220">
        <v>85.06</v>
      </c>
      <c r="M1220">
        <v>39.979999999999997</v>
      </c>
      <c r="N1220">
        <v>4</v>
      </c>
      <c r="O1220" t="s">
        <v>24</v>
      </c>
      <c r="P1220" t="s">
        <v>1001</v>
      </c>
      <c r="Q1220" t="s">
        <v>64</v>
      </c>
      <c r="R1220" t="s">
        <v>27</v>
      </c>
      <c r="S1220" t="s">
        <v>57</v>
      </c>
      <c r="T1220" s="1">
        <v>40727</v>
      </c>
    </row>
    <row r="1221" spans="1:20" x14ac:dyDescent="0.25">
      <c r="A1221">
        <v>8961</v>
      </c>
      <c r="B1221">
        <v>40722</v>
      </c>
      <c r="C1221" t="s">
        <v>20</v>
      </c>
      <c r="D1221" t="s">
        <v>42</v>
      </c>
      <c r="E1221" t="s">
        <v>46</v>
      </c>
      <c r="F1221" t="s">
        <v>339</v>
      </c>
      <c r="G1221">
        <v>48</v>
      </c>
      <c r="H1221">
        <v>8008.8</v>
      </c>
      <c r="I1221">
        <v>0.44</v>
      </c>
      <c r="J1221">
        <v>0.08</v>
      </c>
      <c r="K1221">
        <v>3110.4</v>
      </c>
      <c r="L1221">
        <v>180</v>
      </c>
      <c r="M1221">
        <v>100.8</v>
      </c>
      <c r="N1221">
        <v>60</v>
      </c>
      <c r="O1221" t="s">
        <v>48</v>
      </c>
      <c r="P1221" t="s">
        <v>1001</v>
      </c>
      <c r="Q1221" t="s">
        <v>33</v>
      </c>
      <c r="R1221" t="s">
        <v>27</v>
      </c>
      <c r="S1221" t="s">
        <v>132</v>
      </c>
      <c r="T1221" s="1">
        <v>40727</v>
      </c>
    </row>
    <row r="1222" spans="1:20" x14ac:dyDescent="0.25">
      <c r="A1222">
        <v>8992</v>
      </c>
      <c r="B1222">
        <v>40494</v>
      </c>
      <c r="C1222" t="s">
        <v>36</v>
      </c>
      <c r="D1222" t="s">
        <v>42</v>
      </c>
      <c r="E1222" t="s">
        <v>192</v>
      </c>
      <c r="F1222" t="s">
        <v>1287</v>
      </c>
      <c r="G1222">
        <v>3</v>
      </c>
      <c r="H1222">
        <v>869.35</v>
      </c>
      <c r="I1222">
        <v>0.53</v>
      </c>
      <c r="J1222">
        <v>0.06</v>
      </c>
      <c r="K1222">
        <v>422.43</v>
      </c>
      <c r="L1222">
        <v>299.60000000000002</v>
      </c>
      <c r="M1222">
        <v>140.81</v>
      </c>
      <c r="N1222">
        <v>24.49</v>
      </c>
      <c r="O1222" t="s">
        <v>24</v>
      </c>
      <c r="P1222" t="s">
        <v>393</v>
      </c>
      <c r="Q1222" t="s">
        <v>33</v>
      </c>
      <c r="R1222" t="s">
        <v>34</v>
      </c>
      <c r="S1222" t="s">
        <v>28</v>
      </c>
      <c r="T1222" s="1">
        <v>40495</v>
      </c>
    </row>
    <row r="1223" spans="1:20" x14ac:dyDescent="0.25">
      <c r="A1223">
        <v>8992</v>
      </c>
      <c r="B1223">
        <v>40494</v>
      </c>
      <c r="C1223" t="s">
        <v>36</v>
      </c>
      <c r="D1223" t="s">
        <v>37</v>
      </c>
      <c r="E1223" t="s">
        <v>50</v>
      </c>
      <c r="F1223" t="s">
        <v>76</v>
      </c>
      <c r="G1223">
        <v>14</v>
      </c>
      <c r="H1223">
        <v>4432.8900000000003</v>
      </c>
      <c r="I1223">
        <v>0.43</v>
      </c>
      <c r="J1223">
        <v>0.08</v>
      </c>
      <c r="K1223">
        <v>1684.83</v>
      </c>
      <c r="L1223">
        <v>343.84</v>
      </c>
      <c r="M1223">
        <v>195.99</v>
      </c>
      <c r="N1223">
        <v>4.2</v>
      </c>
      <c r="O1223" t="s">
        <v>24</v>
      </c>
      <c r="P1223" t="s">
        <v>393</v>
      </c>
      <c r="Q1223" t="s">
        <v>33</v>
      </c>
      <c r="R1223" t="s">
        <v>34</v>
      </c>
      <c r="S1223" t="s">
        <v>57</v>
      </c>
      <c r="T1223" s="1">
        <v>40496</v>
      </c>
    </row>
    <row r="1224" spans="1:20" x14ac:dyDescent="0.25">
      <c r="A1224">
        <v>8992</v>
      </c>
      <c r="B1224">
        <v>40494</v>
      </c>
      <c r="C1224" t="s">
        <v>36</v>
      </c>
      <c r="D1224" t="s">
        <v>37</v>
      </c>
      <c r="E1224" t="s">
        <v>50</v>
      </c>
      <c r="F1224" t="s">
        <v>76</v>
      </c>
      <c r="G1224">
        <v>18</v>
      </c>
      <c r="H1224">
        <v>3442.39</v>
      </c>
      <c r="I1224">
        <v>0.55000000000000004</v>
      </c>
      <c r="J1224">
        <v>0</v>
      </c>
      <c r="K1224">
        <v>1891.78</v>
      </c>
      <c r="L1224">
        <v>191.09</v>
      </c>
      <c r="M1224">
        <v>85.99</v>
      </c>
      <c r="N1224">
        <v>2.79</v>
      </c>
      <c r="O1224" t="s">
        <v>24</v>
      </c>
      <c r="P1224" t="s">
        <v>393</v>
      </c>
      <c r="Q1224" t="s">
        <v>33</v>
      </c>
      <c r="R1224" t="s">
        <v>34</v>
      </c>
      <c r="S1224" t="s">
        <v>57</v>
      </c>
      <c r="T1224" s="1">
        <v>40495</v>
      </c>
    </row>
    <row r="1225" spans="1:20" x14ac:dyDescent="0.25">
      <c r="A1225">
        <v>8993</v>
      </c>
      <c r="B1225">
        <v>40691</v>
      </c>
      <c r="C1225" t="s">
        <v>79</v>
      </c>
      <c r="D1225" t="s">
        <v>21</v>
      </c>
      <c r="E1225" t="s">
        <v>80</v>
      </c>
      <c r="F1225" t="s">
        <v>380</v>
      </c>
      <c r="G1225">
        <v>41</v>
      </c>
      <c r="H1225">
        <v>280.24</v>
      </c>
      <c r="I1225">
        <v>0.47</v>
      </c>
      <c r="J1225">
        <v>0.02</v>
      </c>
      <c r="K1225">
        <v>128.44999999999999</v>
      </c>
      <c r="L1225">
        <v>6.96</v>
      </c>
      <c r="M1225">
        <v>3.69</v>
      </c>
      <c r="N1225">
        <v>0.5</v>
      </c>
      <c r="O1225" t="s">
        <v>71</v>
      </c>
      <c r="P1225" t="s">
        <v>1288</v>
      </c>
      <c r="Q1225" t="s">
        <v>41</v>
      </c>
      <c r="R1225" t="s">
        <v>34</v>
      </c>
      <c r="S1225" t="s">
        <v>57</v>
      </c>
      <c r="T1225" s="1">
        <v>40693</v>
      </c>
    </row>
    <row r="1226" spans="1:20" x14ac:dyDescent="0.25">
      <c r="A1226">
        <v>8994</v>
      </c>
      <c r="B1226">
        <v>39910</v>
      </c>
      <c r="C1226" t="s">
        <v>20</v>
      </c>
      <c r="D1226" t="s">
        <v>37</v>
      </c>
      <c r="E1226" t="s">
        <v>38</v>
      </c>
      <c r="F1226" t="s">
        <v>1147</v>
      </c>
      <c r="G1226">
        <v>36</v>
      </c>
      <c r="H1226">
        <v>2542.21</v>
      </c>
      <c r="I1226">
        <v>0.48</v>
      </c>
      <c r="J1226">
        <v>0.1</v>
      </c>
      <c r="K1226">
        <v>1064.94</v>
      </c>
      <c r="L1226">
        <v>77.849999999999994</v>
      </c>
      <c r="M1226">
        <v>40.479999999999997</v>
      </c>
      <c r="N1226">
        <v>19.989999999999998</v>
      </c>
      <c r="O1226" t="s">
        <v>24</v>
      </c>
      <c r="P1226" t="s">
        <v>1289</v>
      </c>
      <c r="Q1226" t="s">
        <v>95</v>
      </c>
      <c r="R1226" t="s">
        <v>34</v>
      </c>
      <c r="S1226" t="s">
        <v>57</v>
      </c>
      <c r="T1226" s="1">
        <v>39912</v>
      </c>
    </row>
    <row r="1227" spans="1:20" x14ac:dyDescent="0.25">
      <c r="A1227">
        <v>8995</v>
      </c>
      <c r="B1227">
        <v>40680</v>
      </c>
      <c r="C1227" t="s">
        <v>36</v>
      </c>
      <c r="D1227" t="s">
        <v>21</v>
      </c>
      <c r="E1227" t="s">
        <v>120</v>
      </c>
      <c r="F1227" t="s">
        <v>1250</v>
      </c>
      <c r="G1227">
        <v>5</v>
      </c>
      <c r="H1227">
        <v>16.66</v>
      </c>
      <c r="I1227">
        <v>0.43</v>
      </c>
      <c r="J1227">
        <v>0.08</v>
      </c>
      <c r="K1227">
        <v>5.77</v>
      </c>
      <c r="L1227">
        <v>3.3</v>
      </c>
      <c r="M1227">
        <v>1.88</v>
      </c>
      <c r="N1227">
        <v>1.49</v>
      </c>
      <c r="O1227" t="s">
        <v>71</v>
      </c>
      <c r="P1227" t="s">
        <v>1192</v>
      </c>
      <c r="Q1227" t="s">
        <v>26</v>
      </c>
      <c r="R1227" t="s">
        <v>67</v>
      </c>
      <c r="S1227" t="s">
        <v>57</v>
      </c>
      <c r="T1227" s="1">
        <v>40681</v>
      </c>
    </row>
    <row r="1228" spans="1:20" x14ac:dyDescent="0.25">
      <c r="A1228">
        <v>8995</v>
      </c>
      <c r="B1228">
        <v>40680</v>
      </c>
      <c r="C1228" t="s">
        <v>36</v>
      </c>
      <c r="D1228" t="s">
        <v>21</v>
      </c>
      <c r="E1228" t="s">
        <v>84</v>
      </c>
      <c r="F1228" t="s">
        <v>620</v>
      </c>
      <c r="G1228">
        <v>41</v>
      </c>
      <c r="H1228">
        <v>425.35</v>
      </c>
      <c r="I1228">
        <v>0.43</v>
      </c>
      <c r="J1228">
        <v>0.1</v>
      </c>
      <c r="K1228">
        <v>153.81</v>
      </c>
      <c r="L1228">
        <v>11.37</v>
      </c>
      <c r="M1228">
        <v>6.48</v>
      </c>
      <c r="N1228">
        <v>5.86</v>
      </c>
      <c r="O1228" t="s">
        <v>71</v>
      </c>
      <c r="P1228" t="s">
        <v>1192</v>
      </c>
      <c r="Q1228" t="s">
        <v>83</v>
      </c>
      <c r="R1228" t="s">
        <v>67</v>
      </c>
      <c r="S1228" t="s">
        <v>57</v>
      </c>
      <c r="T1228" s="1">
        <v>40681</v>
      </c>
    </row>
    <row r="1229" spans="1:20" x14ac:dyDescent="0.25">
      <c r="A1229">
        <v>8995</v>
      </c>
      <c r="B1229">
        <v>40680</v>
      </c>
      <c r="C1229" t="s">
        <v>36</v>
      </c>
      <c r="D1229" t="s">
        <v>42</v>
      </c>
      <c r="E1229" t="s">
        <v>43</v>
      </c>
      <c r="F1229" t="s">
        <v>1290</v>
      </c>
      <c r="G1229">
        <v>35</v>
      </c>
      <c r="H1229">
        <v>7341.39</v>
      </c>
      <c r="I1229">
        <v>0.55000000000000004</v>
      </c>
      <c r="J1229">
        <v>0.08</v>
      </c>
      <c r="K1229">
        <v>3739.63</v>
      </c>
      <c r="L1229">
        <v>227.33</v>
      </c>
      <c r="M1229">
        <v>102.3</v>
      </c>
      <c r="N1229">
        <v>21.26</v>
      </c>
      <c r="O1229" t="s">
        <v>71</v>
      </c>
      <c r="P1229" t="s">
        <v>1192</v>
      </c>
      <c r="Q1229" t="s">
        <v>83</v>
      </c>
      <c r="R1229" t="s">
        <v>67</v>
      </c>
      <c r="S1229" t="s">
        <v>28</v>
      </c>
      <c r="T1229" s="1">
        <v>40681</v>
      </c>
    </row>
    <row r="1230" spans="1:20" x14ac:dyDescent="0.25">
      <c r="A1230">
        <v>8995</v>
      </c>
      <c r="B1230">
        <v>40680</v>
      </c>
      <c r="C1230" t="s">
        <v>36</v>
      </c>
      <c r="D1230" t="s">
        <v>21</v>
      </c>
      <c r="E1230" t="s">
        <v>84</v>
      </c>
      <c r="F1230" t="s">
        <v>85</v>
      </c>
      <c r="G1230">
        <v>42</v>
      </c>
      <c r="H1230">
        <v>444.58</v>
      </c>
      <c r="I1230">
        <v>0.42</v>
      </c>
      <c r="J1230">
        <v>7.0000000000000007E-2</v>
      </c>
      <c r="K1230">
        <v>164.23</v>
      </c>
      <c r="L1230">
        <v>11.17</v>
      </c>
      <c r="M1230">
        <v>6.48</v>
      </c>
      <c r="N1230">
        <v>8.19</v>
      </c>
      <c r="O1230" t="s">
        <v>24</v>
      </c>
      <c r="P1230" t="s">
        <v>1192</v>
      </c>
      <c r="Q1230" t="s">
        <v>83</v>
      </c>
      <c r="R1230" t="s">
        <v>67</v>
      </c>
      <c r="S1230" t="s">
        <v>57</v>
      </c>
      <c r="T1230" s="1">
        <v>40681</v>
      </c>
    </row>
    <row r="1231" spans="1:20" x14ac:dyDescent="0.25">
      <c r="A1231">
        <v>8995</v>
      </c>
      <c r="B1231">
        <v>40680</v>
      </c>
      <c r="C1231" t="s">
        <v>36</v>
      </c>
      <c r="D1231" t="s">
        <v>21</v>
      </c>
      <c r="E1231" t="s">
        <v>72</v>
      </c>
      <c r="F1231" t="s">
        <v>1291</v>
      </c>
      <c r="G1231">
        <v>46</v>
      </c>
      <c r="H1231">
        <v>183.89</v>
      </c>
      <c r="I1231">
        <v>0.53</v>
      </c>
      <c r="J1231">
        <v>0.01</v>
      </c>
      <c r="K1231">
        <v>96.19</v>
      </c>
      <c r="L1231">
        <v>4.0199999999999996</v>
      </c>
      <c r="M1231">
        <v>1.89</v>
      </c>
      <c r="N1231">
        <v>0.76</v>
      </c>
      <c r="O1231" t="s">
        <v>24</v>
      </c>
      <c r="P1231" t="s">
        <v>1192</v>
      </c>
      <c r="Q1231" t="s">
        <v>83</v>
      </c>
      <c r="R1231" t="s">
        <v>67</v>
      </c>
      <c r="S1231" t="s">
        <v>55</v>
      </c>
      <c r="T1231" s="1">
        <v>40682</v>
      </c>
    </row>
    <row r="1232" spans="1:20" x14ac:dyDescent="0.25">
      <c r="A1232">
        <v>8996</v>
      </c>
      <c r="B1232">
        <v>40696</v>
      </c>
      <c r="C1232" t="s">
        <v>20</v>
      </c>
      <c r="D1232" t="s">
        <v>37</v>
      </c>
      <c r="E1232" t="s">
        <v>50</v>
      </c>
      <c r="F1232" t="s">
        <v>395</v>
      </c>
      <c r="G1232">
        <v>13</v>
      </c>
      <c r="H1232">
        <v>1797.74</v>
      </c>
      <c r="I1232">
        <v>0.53</v>
      </c>
      <c r="J1232">
        <v>0.02</v>
      </c>
      <c r="K1232">
        <v>930.88</v>
      </c>
      <c r="L1232">
        <v>140.4</v>
      </c>
      <c r="M1232">
        <v>65.989999999999995</v>
      </c>
      <c r="N1232">
        <v>8.99</v>
      </c>
      <c r="O1232" t="s">
        <v>24</v>
      </c>
      <c r="P1232" t="s">
        <v>351</v>
      </c>
      <c r="Q1232" t="s">
        <v>41</v>
      </c>
      <c r="R1232" t="s">
        <v>34</v>
      </c>
      <c r="S1232" t="s">
        <v>57</v>
      </c>
      <c r="T1232" s="1">
        <v>40700</v>
      </c>
    </row>
    <row r="1233" spans="1:20" x14ac:dyDescent="0.25">
      <c r="A1233">
        <v>8997</v>
      </c>
      <c r="B1233">
        <v>39995</v>
      </c>
      <c r="C1233" t="s">
        <v>20</v>
      </c>
      <c r="D1233" t="s">
        <v>37</v>
      </c>
      <c r="E1233" t="s">
        <v>387</v>
      </c>
      <c r="F1233" t="s">
        <v>437</v>
      </c>
      <c r="G1233">
        <v>40</v>
      </c>
      <c r="H1233">
        <v>33906.089999999997</v>
      </c>
      <c r="I1233">
        <v>0.49</v>
      </c>
      <c r="J1233">
        <v>0.04</v>
      </c>
      <c r="K1233">
        <v>15882</v>
      </c>
      <c r="L1233">
        <v>882.33</v>
      </c>
      <c r="M1233">
        <v>449.99</v>
      </c>
      <c r="N1233">
        <v>24.49</v>
      </c>
      <c r="O1233" t="s">
        <v>24</v>
      </c>
      <c r="P1233" t="s">
        <v>178</v>
      </c>
      <c r="Q1233" t="s">
        <v>33</v>
      </c>
      <c r="R1233" t="s">
        <v>27</v>
      </c>
      <c r="S1233" t="s">
        <v>28</v>
      </c>
      <c r="T1233" s="1">
        <v>39999</v>
      </c>
    </row>
    <row r="1234" spans="1:20" x14ac:dyDescent="0.25">
      <c r="A1234">
        <v>8997</v>
      </c>
      <c r="B1234">
        <v>39995</v>
      </c>
      <c r="C1234" t="s">
        <v>20</v>
      </c>
      <c r="D1234" t="s">
        <v>21</v>
      </c>
      <c r="E1234" t="s">
        <v>52</v>
      </c>
      <c r="F1234" t="s">
        <v>1292</v>
      </c>
      <c r="G1234">
        <v>20</v>
      </c>
      <c r="H1234">
        <v>193.92</v>
      </c>
      <c r="I1234">
        <v>0.4</v>
      </c>
      <c r="J1234">
        <v>0.01</v>
      </c>
      <c r="K1234">
        <v>75.92</v>
      </c>
      <c r="L1234">
        <v>9.73</v>
      </c>
      <c r="M1234">
        <v>5.84</v>
      </c>
      <c r="N1234">
        <v>1.2</v>
      </c>
      <c r="O1234" t="s">
        <v>24</v>
      </c>
      <c r="P1234" t="s">
        <v>178</v>
      </c>
      <c r="Q1234" t="s">
        <v>33</v>
      </c>
      <c r="R1234" t="s">
        <v>27</v>
      </c>
      <c r="S1234" t="s">
        <v>55</v>
      </c>
      <c r="T1234" s="1">
        <v>40004</v>
      </c>
    </row>
    <row r="1235" spans="1:20" x14ac:dyDescent="0.25">
      <c r="A1235">
        <v>8998</v>
      </c>
      <c r="B1235">
        <v>40181</v>
      </c>
      <c r="C1235" t="s">
        <v>20</v>
      </c>
      <c r="D1235" t="s">
        <v>21</v>
      </c>
      <c r="E1235" t="s">
        <v>126</v>
      </c>
      <c r="F1235" t="s">
        <v>1005</v>
      </c>
      <c r="G1235">
        <v>37</v>
      </c>
      <c r="H1235">
        <v>3668.29</v>
      </c>
      <c r="I1235">
        <v>0.52</v>
      </c>
      <c r="J1235">
        <v>7.0000000000000007E-2</v>
      </c>
      <c r="K1235">
        <v>1768.37</v>
      </c>
      <c r="L1235">
        <v>106.21</v>
      </c>
      <c r="M1235">
        <v>50.98</v>
      </c>
      <c r="N1235">
        <v>13.66</v>
      </c>
      <c r="O1235" t="s">
        <v>24</v>
      </c>
      <c r="P1235" t="s">
        <v>411</v>
      </c>
      <c r="Q1235" t="s">
        <v>41</v>
      </c>
      <c r="R1235" t="s">
        <v>67</v>
      </c>
      <c r="S1235" t="s">
        <v>57</v>
      </c>
      <c r="T1235" s="1">
        <v>40185</v>
      </c>
    </row>
    <row r="1236" spans="1:20" x14ac:dyDescent="0.25">
      <c r="A1236">
        <v>8998</v>
      </c>
      <c r="B1236">
        <v>40181</v>
      </c>
      <c r="C1236" t="s">
        <v>20</v>
      </c>
      <c r="D1236" t="s">
        <v>37</v>
      </c>
      <c r="E1236" t="s">
        <v>38</v>
      </c>
      <c r="F1236" t="s">
        <v>1293</v>
      </c>
      <c r="G1236">
        <v>12</v>
      </c>
      <c r="H1236">
        <v>482.37</v>
      </c>
      <c r="I1236">
        <v>0.45</v>
      </c>
      <c r="J1236">
        <v>0.01</v>
      </c>
      <c r="K1236">
        <v>213.5</v>
      </c>
      <c r="L1236">
        <v>40.44</v>
      </c>
      <c r="M1236">
        <v>22.24</v>
      </c>
      <c r="N1236">
        <v>1.99</v>
      </c>
      <c r="O1236" t="s">
        <v>24</v>
      </c>
      <c r="P1236" t="s">
        <v>411</v>
      </c>
      <c r="Q1236" t="s">
        <v>41</v>
      </c>
      <c r="R1236" t="s">
        <v>67</v>
      </c>
      <c r="S1236" t="s">
        <v>35</v>
      </c>
      <c r="T1236" s="1">
        <v>40183</v>
      </c>
    </row>
    <row r="1237" spans="1:20" x14ac:dyDescent="0.25">
      <c r="A1237">
        <v>8998</v>
      </c>
      <c r="B1237">
        <v>40181</v>
      </c>
      <c r="C1237" t="s">
        <v>20</v>
      </c>
      <c r="D1237" t="s">
        <v>21</v>
      </c>
      <c r="E1237" t="s">
        <v>22</v>
      </c>
      <c r="F1237" t="s">
        <v>1015</v>
      </c>
      <c r="G1237">
        <v>13</v>
      </c>
      <c r="H1237">
        <v>321.74</v>
      </c>
      <c r="I1237">
        <v>0.47</v>
      </c>
      <c r="J1237">
        <v>0.04</v>
      </c>
      <c r="K1237">
        <v>141.65</v>
      </c>
      <c r="L1237">
        <v>25.34</v>
      </c>
      <c r="M1237">
        <v>13.43</v>
      </c>
      <c r="N1237">
        <v>5.5</v>
      </c>
      <c r="O1237" t="s">
        <v>24</v>
      </c>
      <c r="P1237" t="s">
        <v>411</v>
      </c>
      <c r="Q1237" t="s">
        <v>41</v>
      </c>
      <c r="R1237" t="s">
        <v>67</v>
      </c>
      <c r="S1237" t="s">
        <v>57</v>
      </c>
      <c r="T1237" s="1">
        <v>40186</v>
      </c>
    </row>
    <row r="1238" spans="1:20" x14ac:dyDescent="0.25">
      <c r="A1238">
        <v>8999</v>
      </c>
      <c r="B1238">
        <v>39976</v>
      </c>
      <c r="C1238" t="s">
        <v>36</v>
      </c>
      <c r="D1238" t="s">
        <v>21</v>
      </c>
      <c r="E1238" t="s">
        <v>84</v>
      </c>
      <c r="F1238" t="s">
        <v>334</v>
      </c>
      <c r="G1238">
        <v>28</v>
      </c>
      <c r="H1238">
        <v>2692.64</v>
      </c>
      <c r="I1238">
        <v>0.42</v>
      </c>
      <c r="J1238">
        <v>0</v>
      </c>
      <c r="K1238">
        <v>1124.9000000000001</v>
      </c>
      <c r="L1238">
        <v>95.66</v>
      </c>
      <c r="M1238">
        <v>55.48</v>
      </c>
      <c r="N1238">
        <v>14.3</v>
      </c>
      <c r="O1238" t="s">
        <v>24</v>
      </c>
      <c r="P1238" t="s">
        <v>1294</v>
      </c>
      <c r="Q1238" t="s">
        <v>83</v>
      </c>
      <c r="R1238" t="s">
        <v>34</v>
      </c>
      <c r="S1238" t="s">
        <v>57</v>
      </c>
      <c r="T1238" s="1">
        <v>39978</v>
      </c>
    </row>
    <row r="1239" spans="1:20" x14ac:dyDescent="0.25">
      <c r="A1239">
        <v>9024</v>
      </c>
      <c r="B1239">
        <v>41062</v>
      </c>
      <c r="C1239" t="s">
        <v>79</v>
      </c>
      <c r="D1239" t="s">
        <v>37</v>
      </c>
      <c r="E1239" t="s">
        <v>50</v>
      </c>
      <c r="F1239" t="s">
        <v>1133</v>
      </c>
      <c r="G1239">
        <v>44</v>
      </c>
      <c r="H1239">
        <v>5003.37</v>
      </c>
      <c r="I1239">
        <v>0.46</v>
      </c>
      <c r="J1239">
        <v>7.0000000000000007E-2</v>
      </c>
      <c r="K1239">
        <v>2097.02</v>
      </c>
      <c r="L1239">
        <v>122.2</v>
      </c>
      <c r="M1239">
        <v>65.989999999999995</v>
      </c>
      <c r="N1239">
        <v>2.79</v>
      </c>
      <c r="O1239" t="s">
        <v>24</v>
      </c>
      <c r="P1239" t="s">
        <v>482</v>
      </c>
      <c r="Q1239" t="s">
        <v>95</v>
      </c>
      <c r="R1239" t="s">
        <v>61</v>
      </c>
      <c r="S1239" t="s">
        <v>57</v>
      </c>
      <c r="T1239" s="1">
        <v>41062</v>
      </c>
    </row>
    <row r="1240" spans="1:20" x14ac:dyDescent="0.25">
      <c r="A1240">
        <v>9024</v>
      </c>
      <c r="B1240">
        <v>41062</v>
      </c>
      <c r="C1240" t="s">
        <v>79</v>
      </c>
      <c r="D1240" t="s">
        <v>21</v>
      </c>
      <c r="E1240" t="s">
        <v>84</v>
      </c>
      <c r="F1240" t="s">
        <v>1144</v>
      </c>
      <c r="G1240">
        <v>2</v>
      </c>
      <c r="H1240">
        <v>20.83</v>
      </c>
      <c r="I1240">
        <v>0.47</v>
      </c>
      <c r="J1240">
        <v>0.03</v>
      </c>
      <c r="K1240">
        <v>9.02</v>
      </c>
      <c r="L1240">
        <v>10.25</v>
      </c>
      <c r="M1240">
        <v>5.43</v>
      </c>
      <c r="N1240">
        <v>0.95</v>
      </c>
      <c r="O1240" t="s">
        <v>24</v>
      </c>
      <c r="P1240" t="s">
        <v>482</v>
      </c>
      <c r="Q1240" t="s">
        <v>75</v>
      </c>
      <c r="R1240" t="s">
        <v>61</v>
      </c>
      <c r="S1240" t="s">
        <v>55</v>
      </c>
      <c r="T1240" s="1">
        <v>41063</v>
      </c>
    </row>
    <row r="1241" spans="1:20" x14ac:dyDescent="0.25">
      <c r="A1241">
        <v>9024</v>
      </c>
      <c r="B1241">
        <v>41062</v>
      </c>
      <c r="C1241" t="s">
        <v>79</v>
      </c>
      <c r="D1241" t="s">
        <v>37</v>
      </c>
      <c r="E1241" t="s">
        <v>38</v>
      </c>
      <c r="F1241" t="s">
        <v>1295</v>
      </c>
      <c r="G1241">
        <v>30</v>
      </c>
      <c r="H1241">
        <v>1840.52</v>
      </c>
      <c r="I1241">
        <v>0.39</v>
      </c>
      <c r="J1241">
        <v>0.09</v>
      </c>
      <c r="K1241">
        <v>604.62</v>
      </c>
      <c r="L1241">
        <v>67.180000000000007</v>
      </c>
      <c r="M1241">
        <v>40.98</v>
      </c>
      <c r="N1241">
        <v>6.5</v>
      </c>
      <c r="O1241" t="s">
        <v>24</v>
      </c>
      <c r="P1241" t="s">
        <v>482</v>
      </c>
      <c r="Q1241" t="s">
        <v>75</v>
      </c>
      <c r="R1241" t="s">
        <v>61</v>
      </c>
      <c r="S1241" t="s">
        <v>57</v>
      </c>
      <c r="T1241" s="1">
        <v>41064</v>
      </c>
    </row>
    <row r="1242" spans="1:20" x14ac:dyDescent="0.25">
      <c r="A1242">
        <v>9027</v>
      </c>
      <c r="B1242">
        <v>40788</v>
      </c>
      <c r="C1242" t="s">
        <v>20</v>
      </c>
      <c r="D1242" t="s">
        <v>37</v>
      </c>
      <c r="E1242" t="s">
        <v>50</v>
      </c>
      <c r="F1242" t="s">
        <v>569</v>
      </c>
      <c r="G1242">
        <v>30</v>
      </c>
      <c r="H1242">
        <v>2230.81</v>
      </c>
      <c r="I1242">
        <v>0.54</v>
      </c>
      <c r="J1242">
        <v>0.05</v>
      </c>
      <c r="K1242">
        <v>1150.1199999999999</v>
      </c>
      <c r="L1242">
        <v>78.239999999999995</v>
      </c>
      <c r="M1242">
        <v>35.99</v>
      </c>
      <c r="N1242">
        <v>0.99</v>
      </c>
      <c r="O1242" t="s">
        <v>24</v>
      </c>
      <c r="P1242" t="s">
        <v>242</v>
      </c>
      <c r="Q1242" t="s">
        <v>95</v>
      </c>
      <c r="R1242" t="s">
        <v>67</v>
      </c>
      <c r="S1242" t="s">
        <v>35</v>
      </c>
      <c r="T1242" s="1">
        <v>40797</v>
      </c>
    </row>
    <row r="1243" spans="1:20" x14ac:dyDescent="0.25">
      <c r="A1243">
        <v>9028</v>
      </c>
      <c r="B1243">
        <v>40533</v>
      </c>
      <c r="C1243" t="s">
        <v>20</v>
      </c>
      <c r="D1243" t="s">
        <v>37</v>
      </c>
      <c r="E1243" t="s">
        <v>87</v>
      </c>
      <c r="F1243" t="s">
        <v>1296</v>
      </c>
      <c r="G1243">
        <v>48</v>
      </c>
      <c r="H1243">
        <v>29415.97</v>
      </c>
      <c r="I1243">
        <v>0.52</v>
      </c>
      <c r="J1243">
        <v>0.04</v>
      </c>
      <c r="K1243">
        <v>14694.72</v>
      </c>
      <c r="L1243">
        <v>637.79</v>
      </c>
      <c r="M1243">
        <v>306.14</v>
      </c>
      <c r="N1243">
        <v>26.53</v>
      </c>
      <c r="O1243" t="s">
        <v>48</v>
      </c>
      <c r="P1243" t="s">
        <v>1297</v>
      </c>
      <c r="Q1243" t="s">
        <v>64</v>
      </c>
      <c r="R1243" t="s">
        <v>27</v>
      </c>
      <c r="S1243" t="s">
        <v>132</v>
      </c>
      <c r="T1243" s="1">
        <v>40537</v>
      </c>
    </row>
    <row r="1244" spans="1:20" x14ac:dyDescent="0.25">
      <c r="A1244">
        <v>9057</v>
      </c>
      <c r="B1244">
        <v>40121</v>
      </c>
      <c r="C1244" t="s">
        <v>58</v>
      </c>
      <c r="D1244" t="s">
        <v>42</v>
      </c>
      <c r="E1244" t="s">
        <v>43</v>
      </c>
      <c r="F1244" t="s">
        <v>863</v>
      </c>
      <c r="G1244">
        <v>20</v>
      </c>
      <c r="H1244">
        <v>282.3</v>
      </c>
      <c r="I1244">
        <v>0.46</v>
      </c>
      <c r="J1244">
        <v>0.01</v>
      </c>
      <c r="K1244">
        <v>126.5</v>
      </c>
      <c r="L1244">
        <v>14.06</v>
      </c>
      <c r="M1244">
        <v>7.59</v>
      </c>
      <c r="N1244">
        <v>4</v>
      </c>
      <c r="O1244" t="s">
        <v>24</v>
      </c>
      <c r="P1244" t="s">
        <v>709</v>
      </c>
      <c r="Q1244" t="s">
        <v>95</v>
      </c>
      <c r="R1244" t="s">
        <v>61</v>
      </c>
      <c r="S1244" t="s">
        <v>55</v>
      </c>
      <c r="T1244" s="1">
        <v>40121</v>
      </c>
    </row>
    <row r="1245" spans="1:20" x14ac:dyDescent="0.25">
      <c r="A1245">
        <v>9062</v>
      </c>
      <c r="B1245">
        <v>40622</v>
      </c>
      <c r="C1245" t="s">
        <v>36</v>
      </c>
      <c r="D1245" t="s">
        <v>42</v>
      </c>
      <c r="E1245" t="s">
        <v>43</v>
      </c>
      <c r="F1245" t="s">
        <v>1298</v>
      </c>
      <c r="G1245">
        <v>19</v>
      </c>
      <c r="H1245">
        <v>3173.72</v>
      </c>
      <c r="I1245">
        <v>0.44</v>
      </c>
      <c r="J1245">
        <v>0.06</v>
      </c>
      <c r="K1245">
        <v>1279.3599999999999</v>
      </c>
      <c r="L1245">
        <v>177.2</v>
      </c>
      <c r="M1245">
        <v>99.23</v>
      </c>
      <c r="N1245">
        <v>8.99</v>
      </c>
      <c r="O1245" t="s">
        <v>24</v>
      </c>
      <c r="P1245" t="s">
        <v>552</v>
      </c>
      <c r="Q1245" t="s">
        <v>95</v>
      </c>
      <c r="R1245" t="s">
        <v>67</v>
      </c>
      <c r="S1245" t="s">
        <v>35</v>
      </c>
      <c r="T1245" s="1">
        <v>40625</v>
      </c>
    </row>
    <row r="1246" spans="1:20" x14ac:dyDescent="0.25">
      <c r="A1246">
        <v>9062</v>
      </c>
      <c r="B1246">
        <v>40622</v>
      </c>
      <c r="C1246" t="s">
        <v>36</v>
      </c>
      <c r="D1246" t="s">
        <v>21</v>
      </c>
      <c r="E1246" t="s">
        <v>72</v>
      </c>
      <c r="F1246" t="s">
        <v>1053</v>
      </c>
      <c r="G1246">
        <v>32</v>
      </c>
      <c r="H1246">
        <v>212.09</v>
      </c>
      <c r="I1246">
        <v>0.44</v>
      </c>
      <c r="J1246">
        <v>0.06</v>
      </c>
      <c r="K1246">
        <v>85.34</v>
      </c>
      <c r="L1246">
        <v>7.02</v>
      </c>
      <c r="M1246">
        <v>3.93</v>
      </c>
      <c r="N1246">
        <v>0.99</v>
      </c>
      <c r="O1246" t="s">
        <v>24</v>
      </c>
      <c r="P1246" t="s">
        <v>552</v>
      </c>
      <c r="Q1246" t="s">
        <v>95</v>
      </c>
      <c r="R1246" t="s">
        <v>67</v>
      </c>
      <c r="S1246" t="s">
        <v>55</v>
      </c>
      <c r="T1246" s="1">
        <v>40623</v>
      </c>
    </row>
    <row r="1247" spans="1:20" x14ac:dyDescent="0.25">
      <c r="A1247">
        <v>9088</v>
      </c>
      <c r="B1247">
        <v>39986</v>
      </c>
      <c r="C1247" t="s">
        <v>58</v>
      </c>
      <c r="D1247" t="s">
        <v>21</v>
      </c>
      <c r="E1247" t="s">
        <v>120</v>
      </c>
      <c r="F1247" t="s">
        <v>662</v>
      </c>
      <c r="G1247">
        <v>50</v>
      </c>
      <c r="H1247">
        <v>32891.129999999997</v>
      </c>
      <c r="I1247">
        <v>0.55000000000000004</v>
      </c>
      <c r="J1247">
        <v>0.03</v>
      </c>
      <c r="K1247">
        <v>17621.64</v>
      </c>
      <c r="L1247">
        <v>677.76</v>
      </c>
      <c r="M1247">
        <v>304.99</v>
      </c>
      <c r="N1247">
        <v>19.989999999999998</v>
      </c>
      <c r="O1247" t="s">
        <v>24</v>
      </c>
      <c r="P1247" t="s">
        <v>1299</v>
      </c>
      <c r="Q1247" t="s">
        <v>64</v>
      </c>
      <c r="R1247" t="s">
        <v>61</v>
      </c>
      <c r="S1247" t="s">
        <v>57</v>
      </c>
      <c r="T1247" s="1">
        <v>39988</v>
      </c>
    </row>
    <row r="1248" spans="1:20" x14ac:dyDescent="0.25">
      <c r="A1248">
        <v>9088</v>
      </c>
      <c r="B1248">
        <v>39986</v>
      </c>
      <c r="C1248" t="s">
        <v>58</v>
      </c>
      <c r="D1248" t="s">
        <v>37</v>
      </c>
      <c r="E1248" t="s">
        <v>50</v>
      </c>
      <c r="F1248" t="s">
        <v>1300</v>
      </c>
      <c r="G1248">
        <v>31</v>
      </c>
      <c r="H1248">
        <v>2872.96</v>
      </c>
      <c r="I1248">
        <v>0.35</v>
      </c>
      <c r="J1248">
        <v>0.09</v>
      </c>
      <c r="K1248">
        <v>818.28</v>
      </c>
      <c r="L1248">
        <v>101.52</v>
      </c>
      <c r="M1248">
        <v>65.989999999999995</v>
      </c>
      <c r="N1248">
        <v>8.99</v>
      </c>
      <c r="O1248" t="s">
        <v>24</v>
      </c>
      <c r="P1248" t="s">
        <v>1299</v>
      </c>
      <c r="Q1248" t="s">
        <v>64</v>
      </c>
      <c r="R1248" t="s">
        <v>61</v>
      </c>
      <c r="S1248" t="s">
        <v>57</v>
      </c>
      <c r="T1248" s="1">
        <v>39988</v>
      </c>
    </row>
    <row r="1249" spans="1:20" x14ac:dyDescent="0.25">
      <c r="A1249">
        <v>9089</v>
      </c>
      <c r="B1249">
        <v>40321</v>
      </c>
      <c r="C1249" t="s">
        <v>58</v>
      </c>
      <c r="D1249" t="s">
        <v>37</v>
      </c>
      <c r="E1249" t="s">
        <v>50</v>
      </c>
      <c r="F1249" t="s">
        <v>462</v>
      </c>
      <c r="G1249">
        <v>8</v>
      </c>
      <c r="H1249">
        <v>1658.12</v>
      </c>
      <c r="I1249">
        <v>0.45</v>
      </c>
      <c r="J1249">
        <v>0.1</v>
      </c>
      <c r="K1249">
        <v>641.4</v>
      </c>
      <c r="L1249">
        <v>229.07</v>
      </c>
      <c r="M1249">
        <v>125.99</v>
      </c>
      <c r="N1249">
        <v>8.8000000000000007</v>
      </c>
      <c r="O1249" t="s">
        <v>71</v>
      </c>
      <c r="P1249" t="s">
        <v>1301</v>
      </c>
      <c r="Q1249" t="s">
        <v>33</v>
      </c>
      <c r="R1249" t="s">
        <v>27</v>
      </c>
      <c r="S1249" t="s">
        <v>57</v>
      </c>
      <c r="T1249" s="1">
        <v>40322</v>
      </c>
    </row>
    <row r="1250" spans="1:20" x14ac:dyDescent="0.25">
      <c r="A1250">
        <v>9091</v>
      </c>
      <c r="B1250">
        <v>40493</v>
      </c>
      <c r="C1250" t="s">
        <v>36</v>
      </c>
      <c r="D1250" t="s">
        <v>42</v>
      </c>
      <c r="E1250" t="s">
        <v>43</v>
      </c>
      <c r="F1250" t="s">
        <v>214</v>
      </c>
      <c r="G1250">
        <v>42</v>
      </c>
      <c r="H1250">
        <v>1126.8900000000001</v>
      </c>
      <c r="I1250">
        <v>0.49</v>
      </c>
      <c r="J1250">
        <v>0.05</v>
      </c>
      <c r="K1250">
        <v>519.61</v>
      </c>
      <c r="L1250">
        <v>28.12</v>
      </c>
      <c r="M1250">
        <v>14.34</v>
      </c>
      <c r="N1250">
        <v>5</v>
      </c>
      <c r="O1250" t="s">
        <v>24</v>
      </c>
      <c r="P1250" t="s">
        <v>566</v>
      </c>
      <c r="Q1250" t="s">
        <v>83</v>
      </c>
      <c r="R1250" t="s">
        <v>34</v>
      </c>
      <c r="S1250" t="s">
        <v>35</v>
      </c>
      <c r="T1250" s="1">
        <v>40494</v>
      </c>
    </row>
    <row r="1251" spans="1:20" x14ac:dyDescent="0.25">
      <c r="A1251">
        <v>9091</v>
      </c>
      <c r="B1251">
        <v>40493</v>
      </c>
      <c r="C1251" t="s">
        <v>36</v>
      </c>
      <c r="D1251" t="s">
        <v>21</v>
      </c>
      <c r="E1251" t="s">
        <v>84</v>
      </c>
      <c r="F1251" t="s">
        <v>390</v>
      </c>
      <c r="G1251">
        <v>44</v>
      </c>
      <c r="H1251">
        <v>2734.98</v>
      </c>
      <c r="I1251">
        <v>0.5</v>
      </c>
      <c r="J1251">
        <v>0</v>
      </c>
      <c r="K1251">
        <v>1363.12</v>
      </c>
      <c r="L1251">
        <v>61.96</v>
      </c>
      <c r="M1251">
        <v>30.98</v>
      </c>
      <c r="N1251">
        <v>8.74</v>
      </c>
      <c r="O1251" t="s">
        <v>24</v>
      </c>
      <c r="P1251" t="s">
        <v>566</v>
      </c>
      <c r="Q1251" t="s">
        <v>83</v>
      </c>
      <c r="R1251" t="s">
        <v>34</v>
      </c>
      <c r="S1251" t="s">
        <v>57</v>
      </c>
      <c r="T1251" s="1">
        <v>40494</v>
      </c>
    </row>
    <row r="1252" spans="1:20" x14ac:dyDescent="0.25">
      <c r="A1252">
        <v>9092</v>
      </c>
      <c r="B1252">
        <v>40018</v>
      </c>
      <c r="C1252" t="s">
        <v>29</v>
      </c>
      <c r="D1252" t="s">
        <v>21</v>
      </c>
      <c r="E1252" t="s">
        <v>22</v>
      </c>
      <c r="F1252" t="s">
        <v>1302</v>
      </c>
      <c r="G1252">
        <v>33</v>
      </c>
      <c r="H1252">
        <v>6232.28</v>
      </c>
      <c r="I1252">
        <v>0.46</v>
      </c>
      <c r="J1252">
        <v>0</v>
      </c>
      <c r="K1252">
        <v>2850.75</v>
      </c>
      <c r="L1252">
        <v>187.8</v>
      </c>
      <c r="M1252">
        <v>101.41</v>
      </c>
      <c r="N1252">
        <v>35</v>
      </c>
      <c r="O1252" t="s">
        <v>71</v>
      </c>
      <c r="P1252" t="s">
        <v>1303</v>
      </c>
      <c r="Q1252" t="s">
        <v>83</v>
      </c>
      <c r="R1252" t="s">
        <v>34</v>
      </c>
      <c r="S1252" t="s">
        <v>28</v>
      </c>
      <c r="T1252" s="1">
        <v>40019</v>
      </c>
    </row>
    <row r="1253" spans="1:20" x14ac:dyDescent="0.25">
      <c r="A1253">
        <v>9092</v>
      </c>
      <c r="B1253">
        <v>40018</v>
      </c>
      <c r="C1253" t="s">
        <v>29</v>
      </c>
      <c r="D1253" t="s">
        <v>37</v>
      </c>
      <c r="E1253" t="s">
        <v>50</v>
      </c>
      <c r="F1253" t="s">
        <v>403</v>
      </c>
      <c r="G1253">
        <v>8</v>
      </c>
      <c r="H1253">
        <v>1196.5</v>
      </c>
      <c r="I1253">
        <v>0.42</v>
      </c>
      <c r="J1253">
        <v>0.1</v>
      </c>
      <c r="K1253">
        <v>423.68</v>
      </c>
      <c r="L1253">
        <v>165.5</v>
      </c>
      <c r="M1253">
        <v>95.99</v>
      </c>
      <c r="N1253">
        <v>4.9000000000000004</v>
      </c>
      <c r="O1253" t="s">
        <v>24</v>
      </c>
      <c r="P1253" t="s">
        <v>1303</v>
      </c>
      <c r="Q1253" t="s">
        <v>83</v>
      </c>
      <c r="R1253" t="s">
        <v>34</v>
      </c>
      <c r="S1253" t="s">
        <v>57</v>
      </c>
      <c r="T1253" s="1">
        <v>40019</v>
      </c>
    </row>
    <row r="1254" spans="1:20" x14ac:dyDescent="0.25">
      <c r="A1254">
        <v>9093</v>
      </c>
      <c r="B1254">
        <v>40886</v>
      </c>
      <c r="C1254" t="s">
        <v>79</v>
      </c>
      <c r="D1254" t="s">
        <v>37</v>
      </c>
      <c r="E1254" t="s">
        <v>38</v>
      </c>
      <c r="F1254" t="s">
        <v>793</v>
      </c>
      <c r="G1254">
        <v>36</v>
      </c>
      <c r="H1254">
        <v>550.92999999999995</v>
      </c>
      <c r="I1254">
        <v>0.52</v>
      </c>
      <c r="J1254">
        <v>0.1</v>
      </c>
      <c r="K1254">
        <v>255.78</v>
      </c>
      <c r="L1254">
        <v>16.920000000000002</v>
      </c>
      <c r="M1254">
        <v>8.1199999999999992</v>
      </c>
      <c r="N1254">
        <v>2.83</v>
      </c>
      <c r="O1254" t="s">
        <v>24</v>
      </c>
      <c r="P1254" t="s">
        <v>1304</v>
      </c>
      <c r="Q1254" t="s">
        <v>83</v>
      </c>
      <c r="R1254" t="s">
        <v>67</v>
      </c>
      <c r="S1254" t="s">
        <v>35</v>
      </c>
      <c r="T1254" s="1">
        <v>40886</v>
      </c>
    </row>
    <row r="1255" spans="1:20" x14ac:dyDescent="0.25">
      <c r="A1255">
        <v>9095</v>
      </c>
      <c r="B1255">
        <v>40704</v>
      </c>
      <c r="C1255" t="s">
        <v>36</v>
      </c>
      <c r="D1255" t="s">
        <v>21</v>
      </c>
      <c r="E1255" t="s">
        <v>22</v>
      </c>
      <c r="F1255" t="s">
        <v>102</v>
      </c>
      <c r="G1255">
        <v>23</v>
      </c>
      <c r="H1255">
        <v>446.8</v>
      </c>
      <c r="I1255">
        <v>0.37</v>
      </c>
      <c r="J1255">
        <v>0.03</v>
      </c>
      <c r="K1255">
        <v>154.41</v>
      </c>
      <c r="L1255">
        <v>19.75</v>
      </c>
      <c r="M1255">
        <v>12.44</v>
      </c>
      <c r="N1255">
        <v>6.27</v>
      </c>
      <c r="O1255" t="s">
        <v>24</v>
      </c>
      <c r="P1255" t="s">
        <v>1305</v>
      </c>
      <c r="Q1255" t="s">
        <v>41</v>
      </c>
      <c r="R1255" t="s">
        <v>27</v>
      </c>
      <c r="S1255" t="s">
        <v>45</v>
      </c>
      <c r="T1255" s="1">
        <v>40706</v>
      </c>
    </row>
    <row r="1256" spans="1:20" x14ac:dyDescent="0.25">
      <c r="A1256">
        <v>9123</v>
      </c>
      <c r="B1256">
        <v>40355</v>
      </c>
      <c r="C1256" t="s">
        <v>58</v>
      </c>
      <c r="D1256" t="s">
        <v>21</v>
      </c>
      <c r="E1256" t="s">
        <v>22</v>
      </c>
      <c r="F1256" t="s">
        <v>883</v>
      </c>
      <c r="G1256">
        <v>27</v>
      </c>
      <c r="H1256">
        <v>559.83000000000004</v>
      </c>
      <c r="I1256">
        <v>0.36</v>
      </c>
      <c r="J1256">
        <v>7.0000000000000007E-2</v>
      </c>
      <c r="K1256">
        <v>171.65</v>
      </c>
      <c r="L1256">
        <v>21.92</v>
      </c>
      <c r="M1256">
        <v>14.03</v>
      </c>
      <c r="N1256">
        <v>9.3699999999999992</v>
      </c>
      <c r="O1256" t="s">
        <v>71</v>
      </c>
      <c r="P1256" t="s">
        <v>183</v>
      </c>
      <c r="Q1256" t="s">
        <v>33</v>
      </c>
      <c r="R1256" t="s">
        <v>67</v>
      </c>
      <c r="S1256" t="s">
        <v>57</v>
      </c>
      <c r="T1256" s="1">
        <v>40356</v>
      </c>
    </row>
    <row r="1257" spans="1:20" x14ac:dyDescent="0.25">
      <c r="A1257">
        <v>9124</v>
      </c>
      <c r="B1257">
        <v>40832</v>
      </c>
      <c r="C1257" t="s">
        <v>20</v>
      </c>
      <c r="D1257" t="s">
        <v>37</v>
      </c>
      <c r="E1257" t="s">
        <v>38</v>
      </c>
      <c r="F1257" t="s">
        <v>399</v>
      </c>
      <c r="G1257">
        <v>17</v>
      </c>
      <c r="H1257">
        <v>3894.74</v>
      </c>
      <c r="I1257">
        <v>0.36</v>
      </c>
      <c r="J1257">
        <v>0.04</v>
      </c>
      <c r="K1257">
        <v>1296.08</v>
      </c>
      <c r="L1257">
        <v>238.25</v>
      </c>
      <c r="M1257">
        <v>152.47999999999999</v>
      </c>
      <c r="N1257">
        <v>6.5</v>
      </c>
      <c r="O1257" t="s">
        <v>24</v>
      </c>
      <c r="P1257" t="s">
        <v>1052</v>
      </c>
      <c r="Q1257" t="s">
        <v>41</v>
      </c>
      <c r="R1257" t="s">
        <v>27</v>
      </c>
      <c r="S1257" t="s">
        <v>57</v>
      </c>
      <c r="T1257" s="1">
        <v>40832</v>
      </c>
    </row>
    <row r="1258" spans="1:20" x14ac:dyDescent="0.25">
      <c r="A1258">
        <v>9124</v>
      </c>
      <c r="B1258">
        <v>40832</v>
      </c>
      <c r="C1258" t="s">
        <v>20</v>
      </c>
      <c r="D1258" t="s">
        <v>21</v>
      </c>
      <c r="E1258" t="s">
        <v>84</v>
      </c>
      <c r="F1258" t="s">
        <v>1306</v>
      </c>
      <c r="G1258">
        <v>29</v>
      </c>
      <c r="H1258">
        <v>230.68</v>
      </c>
      <c r="I1258">
        <v>0.36</v>
      </c>
      <c r="J1258">
        <v>0.01</v>
      </c>
      <c r="K1258">
        <v>78.98</v>
      </c>
      <c r="L1258">
        <v>7.78</v>
      </c>
      <c r="M1258">
        <v>4.9800000000000004</v>
      </c>
      <c r="N1258">
        <v>7.28</v>
      </c>
      <c r="O1258" t="s">
        <v>24</v>
      </c>
      <c r="P1258" t="s">
        <v>1052</v>
      </c>
      <c r="Q1258" t="s">
        <v>41</v>
      </c>
      <c r="R1258" t="s">
        <v>27</v>
      </c>
      <c r="S1258" t="s">
        <v>57</v>
      </c>
      <c r="T1258" s="1">
        <v>40837</v>
      </c>
    </row>
    <row r="1259" spans="1:20" x14ac:dyDescent="0.25">
      <c r="A1259">
        <v>9126</v>
      </c>
      <c r="B1259">
        <v>40134</v>
      </c>
      <c r="C1259" t="s">
        <v>79</v>
      </c>
      <c r="D1259" t="s">
        <v>21</v>
      </c>
      <c r="E1259" t="s">
        <v>126</v>
      </c>
      <c r="F1259" t="s">
        <v>1307</v>
      </c>
      <c r="G1259">
        <v>47</v>
      </c>
      <c r="H1259">
        <v>4311.21</v>
      </c>
      <c r="I1259">
        <v>0.35</v>
      </c>
      <c r="J1259">
        <v>0.04</v>
      </c>
      <c r="K1259">
        <v>1390.87</v>
      </c>
      <c r="L1259">
        <v>95.46</v>
      </c>
      <c r="M1259">
        <v>62.05</v>
      </c>
      <c r="N1259">
        <v>3.99</v>
      </c>
      <c r="O1259" t="s">
        <v>24</v>
      </c>
      <c r="P1259" t="s">
        <v>330</v>
      </c>
      <c r="Q1259" t="s">
        <v>83</v>
      </c>
      <c r="R1259" t="s">
        <v>34</v>
      </c>
      <c r="S1259" t="s">
        <v>57</v>
      </c>
      <c r="T1259" s="1">
        <v>40135</v>
      </c>
    </row>
    <row r="1260" spans="1:20" x14ac:dyDescent="0.25">
      <c r="A1260">
        <v>9127</v>
      </c>
      <c r="B1260">
        <v>40826</v>
      </c>
      <c r="C1260" t="s">
        <v>29</v>
      </c>
      <c r="D1260" t="s">
        <v>21</v>
      </c>
      <c r="E1260" t="s">
        <v>22</v>
      </c>
      <c r="F1260" t="s">
        <v>818</v>
      </c>
      <c r="G1260">
        <v>7</v>
      </c>
      <c r="H1260">
        <v>3329.92</v>
      </c>
      <c r="I1260">
        <v>0.43</v>
      </c>
      <c r="J1260">
        <v>0.04</v>
      </c>
      <c r="K1260">
        <v>1338.56</v>
      </c>
      <c r="L1260">
        <v>490.32</v>
      </c>
      <c r="M1260">
        <v>279.48</v>
      </c>
      <c r="N1260">
        <v>35</v>
      </c>
      <c r="O1260" t="s">
        <v>71</v>
      </c>
      <c r="P1260" t="s">
        <v>1308</v>
      </c>
      <c r="Q1260" t="s">
        <v>83</v>
      </c>
      <c r="R1260" t="s">
        <v>34</v>
      </c>
      <c r="S1260" t="s">
        <v>28</v>
      </c>
      <c r="T1260" s="1">
        <v>40828</v>
      </c>
    </row>
    <row r="1261" spans="1:20" x14ac:dyDescent="0.25">
      <c r="A1261">
        <v>9152</v>
      </c>
      <c r="B1261">
        <v>40410</v>
      </c>
      <c r="C1261" t="s">
        <v>29</v>
      </c>
      <c r="D1261" t="s">
        <v>37</v>
      </c>
      <c r="E1261" t="s">
        <v>50</v>
      </c>
      <c r="F1261" t="s">
        <v>51</v>
      </c>
      <c r="G1261">
        <v>43</v>
      </c>
      <c r="H1261">
        <v>685.01</v>
      </c>
      <c r="I1261">
        <v>0.52</v>
      </c>
      <c r="J1261">
        <v>0.05</v>
      </c>
      <c r="K1261">
        <v>336.41</v>
      </c>
      <c r="L1261">
        <v>16.649999999999999</v>
      </c>
      <c r="M1261">
        <v>7.99</v>
      </c>
      <c r="N1261">
        <v>5.03</v>
      </c>
      <c r="O1261" t="s">
        <v>24</v>
      </c>
      <c r="P1261" t="s">
        <v>1309</v>
      </c>
      <c r="Q1261" t="s">
        <v>41</v>
      </c>
      <c r="R1261" t="s">
        <v>61</v>
      </c>
      <c r="S1261" t="s">
        <v>45</v>
      </c>
      <c r="T1261" s="1">
        <v>40410</v>
      </c>
    </row>
    <row r="1262" spans="1:20" x14ac:dyDescent="0.25">
      <c r="A1262">
        <v>9155</v>
      </c>
      <c r="B1262">
        <v>41151</v>
      </c>
      <c r="C1262" t="s">
        <v>58</v>
      </c>
      <c r="D1262" t="s">
        <v>21</v>
      </c>
      <c r="E1262" t="s">
        <v>120</v>
      </c>
      <c r="F1262" t="s">
        <v>1310</v>
      </c>
      <c r="G1262">
        <v>17</v>
      </c>
      <c r="H1262">
        <v>815.01</v>
      </c>
      <c r="I1262">
        <v>0.41</v>
      </c>
      <c r="J1262">
        <v>0.1</v>
      </c>
      <c r="K1262">
        <v>276.72000000000003</v>
      </c>
      <c r="L1262">
        <v>52.51</v>
      </c>
      <c r="M1262">
        <v>30.98</v>
      </c>
      <c r="N1262">
        <v>11.63</v>
      </c>
      <c r="O1262" t="s">
        <v>24</v>
      </c>
      <c r="P1262" t="s">
        <v>1279</v>
      </c>
      <c r="Q1262" t="s">
        <v>41</v>
      </c>
      <c r="R1262" t="s">
        <v>67</v>
      </c>
      <c r="S1262" t="s">
        <v>57</v>
      </c>
      <c r="T1262" s="1">
        <v>41152</v>
      </c>
    </row>
    <row r="1263" spans="1:20" x14ac:dyDescent="0.25">
      <c r="A1263">
        <v>9187</v>
      </c>
      <c r="B1263">
        <v>40046</v>
      </c>
      <c r="C1263" t="s">
        <v>36</v>
      </c>
      <c r="D1263" t="s">
        <v>21</v>
      </c>
      <c r="E1263" t="s">
        <v>126</v>
      </c>
      <c r="F1263" t="s">
        <v>1080</v>
      </c>
      <c r="G1263">
        <v>40</v>
      </c>
      <c r="H1263">
        <v>369.95</v>
      </c>
      <c r="I1263">
        <v>0.54</v>
      </c>
      <c r="J1263">
        <v>0.04</v>
      </c>
      <c r="K1263">
        <v>190</v>
      </c>
      <c r="L1263">
        <v>9.5</v>
      </c>
      <c r="M1263">
        <v>4.37</v>
      </c>
      <c r="N1263">
        <v>5.15</v>
      </c>
      <c r="O1263" t="s">
        <v>24</v>
      </c>
      <c r="P1263" t="s">
        <v>999</v>
      </c>
      <c r="Q1263" t="s">
        <v>33</v>
      </c>
      <c r="R1263" t="s">
        <v>27</v>
      </c>
      <c r="S1263" t="s">
        <v>57</v>
      </c>
      <c r="T1263" s="1">
        <v>40047</v>
      </c>
    </row>
    <row r="1264" spans="1:20" x14ac:dyDescent="0.25">
      <c r="A1264">
        <v>9187</v>
      </c>
      <c r="B1264">
        <v>40046</v>
      </c>
      <c r="C1264" t="s">
        <v>36</v>
      </c>
      <c r="D1264" t="s">
        <v>37</v>
      </c>
      <c r="E1264" t="s">
        <v>50</v>
      </c>
      <c r="F1264" t="s">
        <v>56</v>
      </c>
      <c r="G1264">
        <v>8</v>
      </c>
      <c r="H1264">
        <v>1840.61</v>
      </c>
      <c r="I1264">
        <v>0.38</v>
      </c>
      <c r="J1264">
        <v>0.09</v>
      </c>
      <c r="K1264">
        <v>583.70000000000005</v>
      </c>
      <c r="L1264">
        <v>251.6</v>
      </c>
      <c r="M1264">
        <v>155.99</v>
      </c>
      <c r="N1264">
        <v>8.99</v>
      </c>
      <c r="O1264" t="s">
        <v>24</v>
      </c>
      <c r="P1264" t="s">
        <v>999</v>
      </c>
      <c r="Q1264" t="s">
        <v>33</v>
      </c>
      <c r="R1264" t="s">
        <v>27</v>
      </c>
      <c r="S1264" t="s">
        <v>57</v>
      </c>
      <c r="T1264" s="1">
        <v>40048</v>
      </c>
    </row>
    <row r="1265" spans="1:20" x14ac:dyDescent="0.25">
      <c r="A1265">
        <v>9216</v>
      </c>
      <c r="B1265">
        <v>40647</v>
      </c>
      <c r="C1265" t="s">
        <v>79</v>
      </c>
      <c r="D1265" t="s">
        <v>21</v>
      </c>
      <c r="E1265" t="s">
        <v>126</v>
      </c>
      <c r="F1265" t="s">
        <v>1311</v>
      </c>
      <c r="G1265">
        <v>36</v>
      </c>
      <c r="H1265">
        <v>11331.69</v>
      </c>
      <c r="I1265">
        <v>0.48</v>
      </c>
      <c r="J1265">
        <v>0.1</v>
      </c>
      <c r="K1265">
        <v>4761.17</v>
      </c>
      <c r="L1265">
        <v>348.04</v>
      </c>
      <c r="M1265">
        <v>180.98</v>
      </c>
      <c r="N1265">
        <v>55.24</v>
      </c>
      <c r="O1265" t="s">
        <v>48</v>
      </c>
      <c r="P1265" t="s">
        <v>242</v>
      </c>
      <c r="Q1265" t="s">
        <v>95</v>
      </c>
      <c r="R1265" t="s">
        <v>67</v>
      </c>
      <c r="S1265" t="s">
        <v>132</v>
      </c>
      <c r="T1265" s="1">
        <v>40649</v>
      </c>
    </row>
    <row r="1266" spans="1:20" x14ac:dyDescent="0.25">
      <c r="A1266">
        <v>9219</v>
      </c>
      <c r="B1266">
        <v>40084</v>
      </c>
      <c r="C1266" t="s">
        <v>20</v>
      </c>
      <c r="D1266" t="s">
        <v>37</v>
      </c>
      <c r="E1266" t="s">
        <v>38</v>
      </c>
      <c r="F1266" t="s">
        <v>1312</v>
      </c>
      <c r="G1266">
        <v>24</v>
      </c>
      <c r="H1266">
        <v>2222.69</v>
      </c>
      <c r="I1266">
        <v>0.47</v>
      </c>
      <c r="J1266">
        <v>0.04</v>
      </c>
      <c r="K1266">
        <v>992.67</v>
      </c>
      <c r="L1266">
        <v>96.19</v>
      </c>
      <c r="M1266">
        <v>50.98</v>
      </c>
      <c r="N1266">
        <v>6.5</v>
      </c>
      <c r="O1266" t="s">
        <v>24</v>
      </c>
      <c r="P1266" t="s">
        <v>1313</v>
      </c>
      <c r="Q1266" t="s">
        <v>33</v>
      </c>
      <c r="R1266" t="s">
        <v>67</v>
      </c>
      <c r="S1266" t="s">
        <v>57</v>
      </c>
      <c r="T1266" s="1">
        <v>40089</v>
      </c>
    </row>
    <row r="1267" spans="1:20" x14ac:dyDescent="0.25">
      <c r="A1267">
        <v>9219</v>
      </c>
      <c r="B1267">
        <v>40084</v>
      </c>
      <c r="C1267" t="s">
        <v>20</v>
      </c>
      <c r="D1267" t="s">
        <v>21</v>
      </c>
      <c r="E1267" t="s">
        <v>84</v>
      </c>
      <c r="F1267" t="s">
        <v>238</v>
      </c>
      <c r="G1267">
        <v>41</v>
      </c>
      <c r="H1267">
        <v>405.7</v>
      </c>
      <c r="I1267">
        <v>0.35</v>
      </c>
      <c r="J1267">
        <v>0.02</v>
      </c>
      <c r="K1267">
        <v>134.88</v>
      </c>
      <c r="L1267">
        <v>9.9700000000000006</v>
      </c>
      <c r="M1267">
        <v>6.48</v>
      </c>
      <c r="N1267">
        <v>5.14</v>
      </c>
      <c r="O1267" t="s">
        <v>24</v>
      </c>
      <c r="P1267" t="s">
        <v>1313</v>
      </c>
      <c r="Q1267" t="s">
        <v>33</v>
      </c>
      <c r="R1267" t="s">
        <v>67</v>
      </c>
      <c r="S1267" t="s">
        <v>57</v>
      </c>
      <c r="T1267" s="1">
        <v>40086</v>
      </c>
    </row>
    <row r="1268" spans="1:20" x14ac:dyDescent="0.25">
      <c r="A1268">
        <v>9221</v>
      </c>
      <c r="B1268">
        <v>40546</v>
      </c>
      <c r="C1268" t="s">
        <v>20</v>
      </c>
      <c r="D1268" t="s">
        <v>21</v>
      </c>
      <c r="E1268" t="s">
        <v>126</v>
      </c>
      <c r="F1268" t="s">
        <v>1314</v>
      </c>
      <c r="G1268">
        <v>9</v>
      </c>
      <c r="H1268">
        <v>94.76</v>
      </c>
      <c r="I1268">
        <v>0.38</v>
      </c>
      <c r="J1268">
        <v>0.03</v>
      </c>
      <c r="K1268">
        <v>16.510000000000002</v>
      </c>
      <c r="L1268">
        <v>5.24</v>
      </c>
      <c r="M1268">
        <v>3.25</v>
      </c>
      <c r="N1268">
        <v>49</v>
      </c>
      <c r="O1268" t="s">
        <v>24</v>
      </c>
      <c r="P1268" t="s">
        <v>1315</v>
      </c>
      <c r="Q1268" t="s">
        <v>33</v>
      </c>
      <c r="R1268" t="s">
        <v>67</v>
      </c>
      <c r="S1268" t="s">
        <v>28</v>
      </c>
      <c r="T1268" s="1">
        <v>40550</v>
      </c>
    </row>
    <row r="1269" spans="1:20" x14ac:dyDescent="0.25">
      <c r="A1269">
        <v>9221</v>
      </c>
      <c r="B1269">
        <v>40546</v>
      </c>
      <c r="C1269" t="s">
        <v>20</v>
      </c>
      <c r="D1269" t="s">
        <v>21</v>
      </c>
      <c r="E1269" t="s">
        <v>139</v>
      </c>
      <c r="F1269" t="s">
        <v>1150</v>
      </c>
      <c r="G1269">
        <v>25</v>
      </c>
      <c r="H1269">
        <v>2730.21</v>
      </c>
      <c r="I1269">
        <v>0.46</v>
      </c>
      <c r="J1269">
        <v>0.04</v>
      </c>
      <c r="K1269">
        <v>1185.72</v>
      </c>
      <c r="L1269">
        <v>112.93</v>
      </c>
      <c r="M1269">
        <v>60.98</v>
      </c>
      <c r="N1269">
        <v>19.989999999999998</v>
      </c>
      <c r="O1269" t="s">
        <v>24</v>
      </c>
      <c r="P1269" t="s">
        <v>1315</v>
      </c>
      <c r="Q1269" t="s">
        <v>33</v>
      </c>
      <c r="R1269" t="s">
        <v>67</v>
      </c>
      <c r="S1269" t="s">
        <v>57</v>
      </c>
      <c r="T1269" s="1">
        <v>40550</v>
      </c>
    </row>
    <row r="1270" spans="1:20" x14ac:dyDescent="0.25">
      <c r="A1270">
        <v>9222</v>
      </c>
      <c r="B1270">
        <v>39854</v>
      </c>
      <c r="C1270" t="s">
        <v>36</v>
      </c>
      <c r="D1270" t="s">
        <v>21</v>
      </c>
      <c r="E1270" t="s">
        <v>84</v>
      </c>
      <c r="F1270" t="s">
        <v>1316</v>
      </c>
      <c r="G1270">
        <v>41</v>
      </c>
      <c r="H1270">
        <v>863.36</v>
      </c>
      <c r="I1270">
        <v>0.48</v>
      </c>
      <c r="J1270">
        <v>0.04</v>
      </c>
      <c r="K1270">
        <v>393.41</v>
      </c>
      <c r="L1270">
        <v>21.81</v>
      </c>
      <c r="M1270">
        <v>11.34</v>
      </c>
      <c r="N1270">
        <v>5.01</v>
      </c>
      <c r="O1270" t="s">
        <v>24</v>
      </c>
      <c r="P1270" t="s">
        <v>335</v>
      </c>
      <c r="Q1270" t="s">
        <v>95</v>
      </c>
      <c r="R1270" t="s">
        <v>61</v>
      </c>
      <c r="S1270" t="s">
        <v>57</v>
      </c>
      <c r="T1270" s="1">
        <v>39855</v>
      </c>
    </row>
    <row r="1271" spans="1:20" x14ac:dyDescent="0.25">
      <c r="A1271">
        <v>9248</v>
      </c>
      <c r="B1271">
        <v>40170</v>
      </c>
      <c r="C1271" t="s">
        <v>29</v>
      </c>
      <c r="D1271" t="s">
        <v>42</v>
      </c>
      <c r="E1271" t="s">
        <v>46</v>
      </c>
      <c r="F1271" t="s">
        <v>331</v>
      </c>
      <c r="G1271">
        <v>41</v>
      </c>
      <c r="H1271">
        <v>4363.8599999999997</v>
      </c>
      <c r="I1271">
        <v>0.38</v>
      </c>
      <c r="J1271">
        <v>0.09</v>
      </c>
      <c r="K1271">
        <v>1368.69</v>
      </c>
      <c r="L1271">
        <v>115.11</v>
      </c>
      <c r="M1271">
        <v>71.37</v>
      </c>
      <c r="N1271">
        <v>69</v>
      </c>
      <c r="O1271" t="s">
        <v>24</v>
      </c>
      <c r="P1271" t="s">
        <v>155</v>
      </c>
      <c r="Q1271" t="s">
        <v>75</v>
      </c>
      <c r="R1271" t="s">
        <v>61</v>
      </c>
      <c r="S1271" t="s">
        <v>28</v>
      </c>
      <c r="T1271" s="1">
        <v>40171</v>
      </c>
    </row>
    <row r="1272" spans="1:20" x14ac:dyDescent="0.25">
      <c r="A1272">
        <v>9249</v>
      </c>
      <c r="B1272">
        <v>40317</v>
      </c>
      <c r="C1272" t="s">
        <v>36</v>
      </c>
      <c r="D1272" t="s">
        <v>21</v>
      </c>
      <c r="E1272" t="s">
        <v>52</v>
      </c>
      <c r="F1272" t="s">
        <v>526</v>
      </c>
      <c r="G1272">
        <v>46</v>
      </c>
      <c r="H1272">
        <v>365.45</v>
      </c>
      <c r="I1272">
        <v>0.55000000000000004</v>
      </c>
      <c r="J1272">
        <v>0.01</v>
      </c>
      <c r="K1272">
        <v>197.06</v>
      </c>
      <c r="L1272">
        <v>7.93</v>
      </c>
      <c r="M1272">
        <v>3.57</v>
      </c>
      <c r="N1272">
        <v>4.17</v>
      </c>
      <c r="O1272" t="s">
        <v>24</v>
      </c>
      <c r="P1272" t="s">
        <v>1317</v>
      </c>
      <c r="Q1272" t="s">
        <v>33</v>
      </c>
      <c r="R1272" t="s">
        <v>27</v>
      </c>
      <c r="S1272" t="s">
        <v>35</v>
      </c>
      <c r="T1272" s="1">
        <v>40318</v>
      </c>
    </row>
    <row r="1273" spans="1:20" x14ac:dyDescent="0.25">
      <c r="A1273">
        <v>9249</v>
      </c>
      <c r="B1273">
        <v>40317</v>
      </c>
      <c r="C1273" t="s">
        <v>36</v>
      </c>
      <c r="D1273" t="s">
        <v>21</v>
      </c>
      <c r="E1273" t="s">
        <v>22</v>
      </c>
      <c r="F1273" t="s">
        <v>1318</v>
      </c>
      <c r="G1273">
        <v>42</v>
      </c>
      <c r="H1273">
        <v>2904.87</v>
      </c>
      <c r="I1273">
        <v>0.49</v>
      </c>
      <c r="J1273">
        <v>7.0000000000000007E-2</v>
      </c>
      <c r="K1273">
        <v>1306.05</v>
      </c>
      <c r="L1273">
        <v>74.040000000000006</v>
      </c>
      <c r="M1273">
        <v>37.76</v>
      </c>
      <c r="N1273">
        <v>12.9</v>
      </c>
      <c r="O1273" t="s">
        <v>24</v>
      </c>
      <c r="P1273" t="s">
        <v>1317</v>
      </c>
      <c r="Q1273" t="s">
        <v>33</v>
      </c>
      <c r="R1273" t="s">
        <v>27</v>
      </c>
      <c r="S1273" t="s">
        <v>57</v>
      </c>
      <c r="T1273" s="1">
        <v>40318</v>
      </c>
    </row>
    <row r="1274" spans="1:20" x14ac:dyDescent="0.25">
      <c r="A1274">
        <v>9249</v>
      </c>
      <c r="B1274">
        <v>40317</v>
      </c>
      <c r="C1274" t="s">
        <v>36</v>
      </c>
      <c r="D1274" t="s">
        <v>42</v>
      </c>
      <c r="E1274" t="s">
        <v>46</v>
      </c>
      <c r="F1274" t="s">
        <v>164</v>
      </c>
      <c r="G1274">
        <v>35</v>
      </c>
      <c r="H1274">
        <v>7959.36</v>
      </c>
      <c r="I1274">
        <v>0.46</v>
      </c>
      <c r="J1274">
        <v>0.02</v>
      </c>
      <c r="K1274">
        <v>3550.27</v>
      </c>
      <c r="L1274">
        <v>230.54</v>
      </c>
      <c r="M1274">
        <v>124.49</v>
      </c>
      <c r="N1274">
        <v>51.94</v>
      </c>
      <c r="O1274" t="s">
        <v>48</v>
      </c>
      <c r="P1274" t="s">
        <v>1317</v>
      </c>
      <c r="Q1274" t="s">
        <v>33</v>
      </c>
      <c r="R1274" t="s">
        <v>27</v>
      </c>
      <c r="S1274" t="s">
        <v>49</v>
      </c>
      <c r="T1274" s="1">
        <v>40319</v>
      </c>
    </row>
    <row r="1275" spans="1:20" x14ac:dyDescent="0.25">
      <c r="A1275">
        <v>9251</v>
      </c>
      <c r="B1275">
        <v>40419</v>
      </c>
      <c r="C1275" t="s">
        <v>79</v>
      </c>
      <c r="D1275" t="s">
        <v>42</v>
      </c>
      <c r="E1275" t="s">
        <v>192</v>
      </c>
      <c r="F1275" t="s">
        <v>764</v>
      </c>
      <c r="G1275">
        <v>38</v>
      </c>
      <c r="H1275">
        <v>5647.93</v>
      </c>
      <c r="I1275">
        <v>0.39</v>
      </c>
      <c r="J1275">
        <v>0</v>
      </c>
      <c r="K1275">
        <v>2186.31</v>
      </c>
      <c r="L1275">
        <v>147.52000000000001</v>
      </c>
      <c r="M1275">
        <v>89.99</v>
      </c>
      <c r="N1275">
        <v>42</v>
      </c>
      <c r="O1275" t="s">
        <v>48</v>
      </c>
      <c r="P1275" t="s">
        <v>919</v>
      </c>
      <c r="Q1275" t="s">
        <v>83</v>
      </c>
      <c r="R1275" t="s">
        <v>34</v>
      </c>
      <c r="S1275" t="s">
        <v>132</v>
      </c>
      <c r="T1275" s="1">
        <v>40421</v>
      </c>
    </row>
    <row r="1276" spans="1:20" x14ac:dyDescent="0.25">
      <c r="A1276">
        <v>9253</v>
      </c>
      <c r="B1276">
        <v>40938</v>
      </c>
      <c r="C1276" t="s">
        <v>58</v>
      </c>
      <c r="D1276" t="s">
        <v>42</v>
      </c>
      <c r="E1276" t="s">
        <v>43</v>
      </c>
      <c r="F1276" t="s">
        <v>1319</v>
      </c>
      <c r="G1276">
        <v>36</v>
      </c>
      <c r="H1276">
        <v>2554.94</v>
      </c>
      <c r="I1276">
        <v>0.37</v>
      </c>
      <c r="J1276">
        <v>0.05</v>
      </c>
      <c r="K1276">
        <v>858.33</v>
      </c>
      <c r="L1276">
        <v>74.510000000000005</v>
      </c>
      <c r="M1276">
        <v>46.94</v>
      </c>
      <c r="N1276">
        <v>6.77</v>
      </c>
      <c r="O1276" t="s">
        <v>24</v>
      </c>
      <c r="P1276" t="s">
        <v>999</v>
      </c>
      <c r="Q1276" t="s">
        <v>75</v>
      </c>
      <c r="R1276" t="s">
        <v>27</v>
      </c>
      <c r="S1276" t="s">
        <v>57</v>
      </c>
      <c r="T1276" s="1">
        <v>40940</v>
      </c>
    </row>
    <row r="1277" spans="1:20" x14ac:dyDescent="0.25">
      <c r="A1277">
        <v>9254</v>
      </c>
      <c r="B1277">
        <v>40312</v>
      </c>
      <c r="C1277" t="s">
        <v>79</v>
      </c>
      <c r="D1277" t="s">
        <v>21</v>
      </c>
      <c r="E1277" t="s">
        <v>80</v>
      </c>
      <c r="F1277" t="s">
        <v>1320</v>
      </c>
      <c r="G1277">
        <v>24</v>
      </c>
      <c r="H1277">
        <v>216.54</v>
      </c>
      <c r="I1277">
        <v>0.46</v>
      </c>
      <c r="J1277">
        <v>0.01</v>
      </c>
      <c r="K1277">
        <v>98.2</v>
      </c>
      <c r="L1277">
        <v>9.09</v>
      </c>
      <c r="M1277">
        <v>4.91</v>
      </c>
      <c r="N1277">
        <v>0.5</v>
      </c>
      <c r="O1277" t="s">
        <v>71</v>
      </c>
      <c r="P1277" t="s">
        <v>1313</v>
      </c>
      <c r="Q1277" t="s">
        <v>41</v>
      </c>
      <c r="R1277" t="s">
        <v>67</v>
      </c>
      <c r="S1277" t="s">
        <v>57</v>
      </c>
      <c r="T1277" s="1">
        <v>40314</v>
      </c>
    </row>
    <row r="1278" spans="1:20" x14ac:dyDescent="0.25">
      <c r="A1278">
        <v>9281</v>
      </c>
      <c r="B1278">
        <v>40962</v>
      </c>
      <c r="C1278" t="s">
        <v>58</v>
      </c>
      <c r="D1278" t="s">
        <v>21</v>
      </c>
      <c r="E1278" t="s">
        <v>84</v>
      </c>
      <c r="F1278" t="s">
        <v>654</v>
      </c>
      <c r="G1278">
        <v>31</v>
      </c>
      <c r="H1278">
        <v>309.77999999999997</v>
      </c>
      <c r="I1278">
        <v>0.39</v>
      </c>
      <c r="J1278">
        <v>0.08</v>
      </c>
      <c r="K1278">
        <v>102.09</v>
      </c>
      <c r="L1278">
        <v>10.62</v>
      </c>
      <c r="M1278">
        <v>6.48</v>
      </c>
      <c r="N1278">
        <v>6.81</v>
      </c>
      <c r="O1278" t="s">
        <v>71</v>
      </c>
      <c r="P1278" t="s">
        <v>491</v>
      </c>
      <c r="Q1278" t="s">
        <v>64</v>
      </c>
      <c r="R1278" t="s">
        <v>27</v>
      </c>
      <c r="S1278" t="s">
        <v>57</v>
      </c>
      <c r="T1278" s="1">
        <v>40964</v>
      </c>
    </row>
    <row r="1279" spans="1:20" x14ac:dyDescent="0.25">
      <c r="A1279">
        <v>9281</v>
      </c>
      <c r="B1279">
        <v>40962</v>
      </c>
      <c r="C1279" t="s">
        <v>58</v>
      </c>
      <c r="D1279" t="s">
        <v>21</v>
      </c>
      <c r="E1279" t="s">
        <v>52</v>
      </c>
      <c r="F1279" t="s">
        <v>1321</v>
      </c>
      <c r="G1279">
        <v>24</v>
      </c>
      <c r="H1279">
        <v>113.7</v>
      </c>
      <c r="I1279">
        <v>0.42</v>
      </c>
      <c r="J1279">
        <v>0.02</v>
      </c>
      <c r="K1279">
        <v>46.01</v>
      </c>
      <c r="L1279">
        <v>4.79</v>
      </c>
      <c r="M1279">
        <v>2.78</v>
      </c>
      <c r="N1279">
        <v>0.97</v>
      </c>
      <c r="O1279" t="s">
        <v>24</v>
      </c>
      <c r="P1279" t="s">
        <v>491</v>
      </c>
      <c r="Q1279" t="s">
        <v>64</v>
      </c>
      <c r="R1279" t="s">
        <v>27</v>
      </c>
      <c r="S1279" t="s">
        <v>55</v>
      </c>
      <c r="T1279" s="1">
        <v>40964</v>
      </c>
    </row>
    <row r="1280" spans="1:20" x14ac:dyDescent="0.25">
      <c r="A1280">
        <v>9285</v>
      </c>
      <c r="B1280">
        <v>39815</v>
      </c>
      <c r="C1280" t="s">
        <v>58</v>
      </c>
      <c r="D1280" t="s">
        <v>21</v>
      </c>
      <c r="E1280" t="s">
        <v>120</v>
      </c>
      <c r="F1280" t="s">
        <v>279</v>
      </c>
      <c r="G1280">
        <v>3</v>
      </c>
      <c r="H1280">
        <v>248.87</v>
      </c>
      <c r="I1280">
        <v>0.53</v>
      </c>
      <c r="J1280">
        <v>0.06</v>
      </c>
      <c r="K1280">
        <v>122.94</v>
      </c>
      <c r="L1280">
        <v>87.19</v>
      </c>
      <c r="M1280">
        <v>40.98</v>
      </c>
      <c r="N1280">
        <v>2.99</v>
      </c>
      <c r="O1280" t="s">
        <v>24</v>
      </c>
      <c r="P1280" t="s">
        <v>1008</v>
      </c>
      <c r="Q1280" t="s">
        <v>95</v>
      </c>
      <c r="R1280" t="s">
        <v>67</v>
      </c>
      <c r="S1280" t="s">
        <v>57</v>
      </c>
      <c r="T1280" s="1">
        <v>39817</v>
      </c>
    </row>
    <row r="1281" spans="1:20" x14ac:dyDescent="0.25">
      <c r="A1281">
        <v>9286</v>
      </c>
      <c r="B1281">
        <v>40636</v>
      </c>
      <c r="C1281" t="s">
        <v>58</v>
      </c>
      <c r="D1281" t="s">
        <v>21</v>
      </c>
      <c r="E1281" t="s">
        <v>84</v>
      </c>
      <c r="F1281" t="s">
        <v>415</v>
      </c>
      <c r="G1281">
        <v>26</v>
      </c>
      <c r="H1281">
        <v>233.86</v>
      </c>
      <c r="I1281">
        <v>0.5</v>
      </c>
      <c r="J1281">
        <v>0.1</v>
      </c>
      <c r="K1281">
        <v>103.58</v>
      </c>
      <c r="L1281">
        <v>9.9600000000000009</v>
      </c>
      <c r="M1281">
        <v>4.9800000000000004</v>
      </c>
      <c r="N1281">
        <v>0.8</v>
      </c>
      <c r="O1281" t="s">
        <v>24</v>
      </c>
      <c r="P1281" t="s">
        <v>941</v>
      </c>
      <c r="Q1281" t="s">
        <v>33</v>
      </c>
      <c r="R1281" t="s">
        <v>67</v>
      </c>
      <c r="S1281" t="s">
        <v>55</v>
      </c>
      <c r="T1281" s="1">
        <v>40638</v>
      </c>
    </row>
    <row r="1282" spans="1:20" x14ac:dyDescent="0.25">
      <c r="A1282">
        <v>9312</v>
      </c>
      <c r="B1282">
        <v>41047</v>
      </c>
      <c r="C1282" t="s">
        <v>29</v>
      </c>
      <c r="D1282" t="s">
        <v>42</v>
      </c>
      <c r="E1282" t="s">
        <v>192</v>
      </c>
      <c r="F1282" t="s">
        <v>1322</v>
      </c>
      <c r="G1282">
        <v>43</v>
      </c>
      <c r="H1282">
        <v>2321.5</v>
      </c>
      <c r="I1282">
        <v>0.54</v>
      </c>
      <c r="J1282">
        <v>0.05</v>
      </c>
      <c r="K1282">
        <v>1190</v>
      </c>
      <c r="L1282">
        <v>56.48</v>
      </c>
      <c r="M1282">
        <v>25.98</v>
      </c>
      <c r="N1282">
        <v>14.36</v>
      </c>
      <c r="O1282" t="s">
        <v>48</v>
      </c>
      <c r="P1282" t="s">
        <v>1309</v>
      </c>
      <c r="Q1282" t="s">
        <v>41</v>
      </c>
      <c r="R1282" t="s">
        <v>61</v>
      </c>
      <c r="S1282" t="s">
        <v>132</v>
      </c>
      <c r="T1282" s="1">
        <v>41048</v>
      </c>
    </row>
    <row r="1283" spans="1:20" x14ac:dyDescent="0.25">
      <c r="A1283">
        <v>9344</v>
      </c>
      <c r="B1283">
        <v>40883</v>
      </c>
      <c r="C1283" t="s">
        <v>20</v>
      </c>
      <c r="D1283" t="s">
        <v>21</v>
      </c>
      <c r="E1283" t="s">
        <v>22</v>
      </c>
      <c r="F1283" t="s">
        <v>96</v>
      </c>
      <c r="G1283">
        <v>18</v>
      </c>
      <c r="H1283">
        <v>2570.9899999999998</v>
      </c>
      <c r="I1283">
        <v>0.38</v>
      </c>
      <c r="J1283">
        <v>0.09</v>
      </c>
      <c r="K1283">
        <v>808.17</v>
      </c>
      <c r="L1283">
        <v>154.82</v>
      </c>
      <c r="M1283">
        <v>95.99</v>
      </c>
      <c r="N1283">
        <v>35</v>
      </c>
      <c r="O1283" t="s">
        <v>24</v>
      </c>
      <c r="P1283" t="s">
        <v>665</v>
      </c>
      <c r="Q1283" t="s">
        <v>83</v>
      </c>
      <c r="R1283" t="s">
        <v>67</v>
      </c>
      <c r="S1283" t="s">
        <v>28</v>
      </c>
      <c r="T1283" s="1">
        <v>40885</v>
      </c>
    </row>
    <row r="1284" spans="1:20" x14ac:dyDescent="0.25">
      <c r="A1284">
        <v>9344</v>
      </c>
      <c r="B1284">
        <v>40883</v>
      </c>
      <c r="C1284" t="s">
        <v>20</v>
      </c>
      <c r="D1284" t="s">
        <v>37</v>
      </c>
      <c r="E1284" t="s">
        <v>50</v>
      </c>
      <c r="F1284" t="s">
        <v>77</v>
      </c>
      <c r="G1284">
        <v>31</v>
      </c>
      <c r="H1284">
        <v>7514.04</v>
      </c>
      <c r="I1284">
        <v>0.49</v>
      </c>
      <c r="J1284">
        <v>0.02</v>
      </c>
      <c r="K1284">
        <v>3599.36</v>
      </c>
      <c r="L1284">
        <v>247.04</v>
      </c>
      <c r="M1284">
        <v>125.99</v>
      </c>
      <c r="N1284">
        <v>8.99</v>
      </c>
      <c r="O1284" t="s">
        <v>24</v>
      </c>
      <c r="P1284" t="s">
        <v>665</v>
      </c>
      <c r="Q1284" t="s">
        <v>83</v>
      </c>
      <c r="R1284" t="s">
        <v>67</v>
      </c>
      <c r="S1284" t="s">
        <v>57</v>
      </c>
      <c r="T1284" s="1">
        <v>40883</v>
      </c>
    </row>
    <row r="1285" spans="1:20" x14ac:dyDescent="0.25">
      <c r="A1285">
        <v>9347</v>
      </c>
      <c r="B1285">
        <v>41130</v>
      </c>
      <c r="C1285" t="s">
        <v>20</v>
      </c>
      <c r="D1285" t="s">
        <v>21</v>
      </c>
      <c r="E1285" t="s">
        <v>126</v>
      </c>
      <c r="F1285" t="s">
        <v>490</v>
      </c>
      <c r="G1285">
        <v>31</v>
      </c>
      <c r="H1285">
        <v>197.55</v>
      </c>
      <c r="I1285">
        <v>0.37</v>
      </c>
      <c r="J1285">
        <v>0.01</v>
      </c>
      <c r="K1285">
        <v>69.97</v>
      </c>
      <c r="L1285">
        <v>6.27</v>
      </c>
      <c r="M1285">
        <v>3.95</v>
      </c>
      <c r="N1285">
        <v>5.13</v>
      </c>
      <c r="O1285" t="s">
        <v>24</v>
      </c>
      <c r="P1285" t="s">
        <v>155</v>
      </c>
      <c r="Q1285" t="s">
        <v>75</v>
      </c>
      <c r="R1285" t="s">
        <v>34</v>
      </c>
      <c r="S1285" t="s">
        <v>57</v>
      </c>
      <c r="T1285" s="1">
        <v>41139</v>
      </c>
    </row>
    <row r="1286" spans="1:20" x14ac:dyDescent="0.25">
      <c r="A1286">
        <v>9350</v>
      </c>
      <c r="B1286">
        <v>41213</v>
      </c>
      <c r="C1286" t="s">
        <v>58</v>
      </c>
      <c r="D1286" t="s">
        <v>42</v>
      </c>
      <c r="E1286" t="s">
        <v>92</v>
      </c>
      <c r="F1286" t="s">
        <v>945</v>
      </c>
      <c r="G1286">
        <v>13</v>
      </c>
      <c r="H1286">
        <v>2630.77</v>
      </c>
      <c r="I1286">
        <v>0.36</v>
      </c>
      <c r="J1286">
        <v>0.1</v>
      </c>
      <c r="K1286">
        <v>744.55</v>
      </c>
      <c r="L1286">
        <v>220.28</v>
      </c>
      <c r="M1286">
        <v>140.97999999999999</v>
      </c>
      <c r="N1286">
        <v>53.48</v>
      </c>
      <c r="O1286" t="s">
        <v>48</v>
      </c>
      <c r="P1286" t="s">
        <v>1182</v>
      </c>
      <c r="Q1286" t="s">
        <v>64</v>
      </c>
      <c r="R1286" t="s">
        <v>34</v>
      </c>
      <c r="S1286" t="s">
        <v>49</v>
      </c>
      <c r="T1286" s="1">
        <v>41214</v>
      </c>
    </row>
    <row r="1287" spans="1:20" x14ac:dyDescent="0.25">
      <c r="A1287">
        <v>9350</v>
      </c>
      <c r="B1287">
        <v>41213</v>
      </c>
      <c r="C1287" t="s">
        <v>58</v>
      </c>
      <c r="D1287" t="s">
        <v>42</v>
      </c>
      <c r="E1287" t="s">
        <v>43</v>
      </c>
      <c r="F1287" t="s">
        <v>1215</v>
      </c>
      <c r="G1287">
        <v>2</v>
      </c>
      <c r="H1287">
        <v>556.86</v>
      </c>
      <c r="I1287">
        <v>0.42</v>
      </c>
      <c r="J1287">
        <v>0.1</v>
      </c>
      <c r="K1287">
        <v>190.89</v>
      </c>
      <c r="L1287">
        <v>298.26</v>
      </c>
      <c r="M1287">
        <v>172.99</v>
      </c>
      <c r="N1287">
        <v>19.989999999999998</v>
      </c>
      <c r="O1287" t="s">
        <v>24</v>
      </c>
      <c r="P1287" t="s">
        <v>1182</v>
      </c>
      <c r="Q1287" t="s">
        <v>64</v>
      </c>
      <c r="R1287" t="s">
        <v>34</v>
      </c>
      <c r="S1287" t="s">
        <v>45</v>
      </c>
      <c r="T1287" s="1">
        <v>41215</v>
      </c>
    </row>
    <row r="1288" spans="1:20" x14ac:dyDescent="0.25">
      <c r="A1288">
        <v>9383</v>
      </c>
      <c r="B1288">
        <v>39888</v>
      </c>
      <c r="C1288" t="s">
        <v>29</v>
      </c>
      <c r="D1288" t="s">
        <v>42</v>
      </c>
      <c r="E1288" t="s">
        <v>43</v>
      </c>
      <c r="F1288" t="s">
        <v>863</v>
      </c>
      <c r="G1288">
        <v>11</v>
      </c>
      <c r="H1288">
        <v>140.22</v>
      </c>
      <c r="I1288">
        <v>0.43</v>
      </c>
      <c r="J1288">
        <v>7.0000000000000007E-2</v>
      </c>
      <c r="K1288">
        <v>52.73</v>
      </c>
      <c r="L1288">
        <v>13.32</v>
      </c>
      <c r="M1288">
        <v>7.59</v>
      </c>
      <c r="N1288">
        <v>4</v>
      </c>
      <c r="O1288" t="s">
        <v>24</v>
      </c>
      <c r="P1288" t="s">
        <v>587</v>
      </c>
      <c r="Q1288" t="s">
        <v>41</v>
      </c>
      <c r="R1288" t="s">
        <v>34</v>
      </c>
      <c r="S1288" t="s">
        <v>55</v>
      </c>
      <c r="T1288" s="1">
        <v>39890</v>
      </c>
    </row>
    <row r="1289" spans="1:20" x14ac:dyDescent="0.25">
      <c r="A1289">
        <v>9409</v>
      </c>
      <c r="B1289">
        <v>41034</v>
      </c>
      <c r="C1289" t="s">
        <v>58</v>
      </c>
      <c r="D1289" t="s">
        <v>37</v>
      </c>
      <c r="E1289" t="s">
        <v>38</v>
      </c>
      <c r="F1289" t="s">
        <v>399</v>
      </c>
      <c r="G1289">
        <v>12</v>
      </c>
      <c r="H1289">
        <v>2537.5100000000002</v>
      </c>
      <c r="I1289">
        <v>0.35</v>
      </c>
      <c r="J1289">
        <v>0.1</v>
      </c>
      <c r="K1289">
        <v>703.75</v>
      </c>
      <c r="L1289">
        <v>234.58</v>
      </c>
      <c r="M1289">
        <v>152.47999999999999</v>
      </c>
      <c r="N1289">
        <v>4</v>
      </c>
      <c r="O1289" t="s">
        <v>24</v>
      </c>
      <c r="P1289" t="s">
        <v>1323</v>
      </c>
      <c r="Q1289" t="s">
        <v>33</v>
      </c>
      <c r="R1289" t="s">
        <v>61</v>
      </c>
      <c r="S1289" t="s">
        <v>57</v>
      </c>
      <c r="T1289" s="1">
        <v>41036</v>
      </c>
    </row>
    <row r="1290" spans="1:20" x14ac:dyDescent="0.25">
      <c r="A1290">
        <v>9472</v>
      </c>
      <c r="B1290">
        <v>40710</v>
      </c>
      <c r="C1290" t="s">
        <v>58</v>
      </c>
      <c r="D1290" t="s">
        <v>21</v>
      </c>
      <c r="E1290" t="s">
        <v>80</v>
      </c>
      <c r="F1290" t="s">
        <v>760</v>
      </c>
      <c r="G1290">
        <v>17</v>
      </c>
      <c r="H1290">
        <v>82.54</v>
      </c>
      <c r="I1290">
        <v>0.38</v>
      </c>
      <c r="J1290">
        <v>0.05</v>
      </c>
      <c r="K1290">
        <v>28.5</v>
      </c>
      <c r="L1290">
        <v>5.08</v>
      </c>
      <c r="M1290">
        <v>3.15</v>
      </c>
      <c r="N1290">
        <v>0.49</v>
      </c>
      <c r="O1290" t="s">
        <v>24</v>
      </c>
      <c r="P1290" t="s">
        <v>1324</v>
      </c>
      <c r="Q1290" t="s">
        <v>75</v>
      </c>
      <c r="R1290" t="s">
        <v>61</v>
      </c>
      <c r="S1290" t="s">
        <v>57</v>
      </c>
      <c r="T1290" s="1">
        <v>40713</v>
      </c>
    </row>
    <row r="1291" spans="1:20" x14ac:dyDescent="0.25">
      <c r="A1291">
        <v>9473</v>
      </c>
      <c r="B1291">
        <v>41193</v>
      </c>
      <c r="C1291" t="s">
        <v>29</v>
      </c>
      <c r="D1291" t="s">
        <v>21</v>
      </c>
      <c r="E1291" t="s">
        <v>120</v>
      </c>
      <c r="F1291" t="s">
        <v>905</v>
      </c>
      <c r="G1291">
        <v>3</v>
      </c>
      <c r="H1291">
        <v>43.95</v>
      </c>
      <c r="I1291">
        <v>0.38</v>
      </c>
      <c r="J1291">
        <v>0.1</v>
      </c>
      <c r="K1291">
        <v>10.89</v>
      </c>
      <c r="L1291">
        <v>12.97</v>
      </c>
      <c r="M1291">
        <v>8.0399999999999991</v>
      </c>
      <c r="N1291">
        <v>8.94</v>
      </c>
      <c r="O1291" t="s">
        <v>24</v>
      </c>
      <c r="P1291" t="s">
        <v>69</v>
      </c>
      <c r="Q1291" t="s">
        <v>41</v>
      </c>
      <c r="R1291" t="s">
        <v>34</v>
      </c>
      <c r="S1291" t="s">
        <v>57</v>
      </c>
      <c r="T1291" s="1">
        <v>41195</v>
      </c>
    </row>
    <row r="1292" spans="1:20" x14ac:dyDescent="0.25">
      <c r="A1292">
        <v>9473</v>
      </c>
      <c r="B1292">
        <v>41193</v>
      </c>
      <c r="C1292" t="s">
        <v>29</v>
      </c>
      <c r="D1292" t="s">
        <v>21</v>
      </c>
      <c r="E1292" t="s">
        <v>120</v>
      </c>
      <c r="F1292" t="s">
        <v>990</v>
      </c>
      <c r="G1292">
        <v>34</v>
      </c>
      <c r="H1292">
        <v>958.25</v>
      </c>
      <c r="I1292">
        <v>0.43</v>
      </c>
      <c r="J1292">
        <v>0.03</v>
      </c>
      <c r="K1292">
        <v>393.92</v>
      </c>
      <c r="L1292">
        <v>28.96</v>
      </c>
      <c r="M1292">
        <v>16.510000000000002</v>
      </c>
      <c r="N1292">
        <v>2.99</v>
      </c>
      <c r="O1292" t="s">
        <v>24</v>
      </c>
      <c r="P1292" t="s">
        <v>69</v>
      </c>
      <c r="Q1292" t="s">
        <v>41</v>
      </c>
      <c r="R1292" t="s">
        <v>34</v>
      </c>
      <c r="S1292" t="s">
        <v>57</v>
      </c>
      <c r="T1292" s="1">
        <v>41194</v>
      </c>
    </row>
    <row r="1293" spans="1:20" x14ac:dyDescent="0.25">
      <c r="A1293">
        <v>9473</v>
      </c>
      <c r="B1293">
        <v>41193</v>
      </c>
      <c r="C1293" t="s">
        <v>29</v>
      </c>
      <c r="D1293" t="s">
        <v>21</v>
      </c>
      <c r="E1293" t="s">
        <v>22</v>
      </c>
      <c r="F1293" t="s">
        <v>1325</v>
      </c>
      <c r="G1293">
        <v>31</v>
      </c>
      <c r="H1293">
        <v>762.26</v>
      </c>
      <c r="I1293">
        <v>0.38</v>
      </c>
      <c r="J1293">
        <v>0.04</v>
      </c>
      <c r="K1293">
        <v>263.67</v>
      </c>
      <c r="L1293">
        <v>25.02</v>
      </c>
      <c r="M1293">
        <v>15.51</v>
      </c>
      <c r="N1293">
        <v>17.78</v>
      </c>
      <c r="O1293" t="s">
        <v>24</v>
      </c>
      <c r="P1293" t="s">
        <v>69</v>
      </c>
      <c r="Q1293" t="s">
        <v>41</v>
      </c>
      <c r="R1293" t="s">
        <v>34</v>
      </c>
      <c r="S1293" t="s">
        <v>57</v>
      </c>
      <c r="T1293" s="1">
        <v>41195</v>
      </c>
    </row>
    <row r="1294" spans="1:20" x14ac:dyDescent="0.25">
      <c r="A1294">
        <v>9476</v>
      </c>
      <c r="B1294">
        <v>39958</v>
      </c>
      <c r="C1294" t="s">
        <v>29</v>
      </c>
      <c r="D1294" t="s">
        <v>21</v>
      </c>
      <c r="E1294" t="s">
        <v>120</v>
      </c>
      <c r="F1294" t="s">
        <v>405</v>
      </c>
      <c r="G1294">
        <v>10</v>
      </c>
      <c r="H1294">
        <v>243.04</v>
      </c>
      <c r="I1294">
        <v>0.36</v>
      </c>
      <c r="J1294">
        <v>0.08</v>
      </c>
      <c r="K1294">
        <v>69.959999999999994</v>
      </c>
      <c r="L1294">
        <v>24.98</v>
      </c>
      <c r="M1294">
        <v>15.99</v>
      </c>
      <c r="N1294">
        <v>13.18</v>
      </c>
      <c r="O1294" t="s">
        <v>71</v>
      </c>
      <c r="P1294" t="s">
        <v>32</v>
      </c>
      <c r="Q1294" t="s">
        <v>33</v>
      </c>
      <c r="R1294" t="s">
        <v>34</v>
      </c>
      <c r="S1294" t="s">
        <v>57</v>
      </c>
      <c r="T1294" s="1">
        <v>39960</v>
      </c>
    </row>
    <row r="1295" spans="1:20" x14ac:dyDescent="0.25">
      <c r="A1295">
        <v>9478</v>
      </c>
      <c r="B1295">
        <v>39900</v>
      </c>
      <c r="C1295" t="s">
        <v>36</v>
      </c>
      <c r="D1295" t="s">
        <v>42</v>
      </c>
      <c r="E1295" t="s">
        <v>43</v>
      </c>
      <c r="F1295" t="s">
        <v>1326</v>
      </c>
      <c r="G1295">
        <v>48</v>
      </c>
      <c r="H1295">
        <v>778.35</v>
      </c>
      <c r="I1295">
        <v>0.38</v>
      </c>
      <c r="J1295">
        <v>0.04</v>
      </c>
      <c r="K1295">
        <v>273.75</v>
      </c>
      <c r="L1295">
        <v>16.77</v>
      </c>
      <c r="M1295">
        <v>10.4</v>
      </c>
      <c r="N1295">
        <v>5.4</v>
      </c>
      <c r="O1295" t="s">
        <v>24</v>
      </c>
      <c r="P1295" t="s">
        <v>617</v>
      </c>
      <c r="Q1295" t="s">
        <v>64</v>
      </c>
      <c r="R1295" t="s">
        <v>34</v>
      </c>
      <c r="S1295" t="s">
        <v>35</v>
      </c>
      <c r="T1295" s="1">
        <v>39901</v>
      </c>
    </row>
    <row r="1296" spans="1:20" x14ac:dyDescent="0.25">
      <c r="A1296">
        <v>9478</v>
      </c>
      <c r="B1296">
        <v>39900</v>
      </c>
      <c r="C1296" t="s">
        <v>36</v>
      </c>
      <c r="D1296" t="s">
        <v>21</v>
      </c>
      <c r="E1296" t="s">
        <v>84</v>
      </c>
      <c r="F1296" t="s">
        <v>1327</v>
      </c>
      <c r="G1296">
        <v>48</v>
      </c>
      <c r="H1296">
        <v>375.39</v>
      </c>
      <c r="I1296">
        <v>0.49</v>
      </c>
      <c r="J1296">
        <v>0.08</v>
      </c>
      <c r="K1296">
        <v>165.16</v>
      </c>
      <c r="L1296">
        <v>8.39</v>
      </c>
      <c r="M1296">
        <v>4.28</v>
      </c>
      <c r="N1296">
        <v>4.79</v>
      </c>
      <c r="O1296" t="s">
        <v>24</v>
      </c>
      <c r="P1296" t="s">
        <v>617</v>
      </c>
      <c r="Q1296" t="s">
        <v>64</v>
      </c>
      <c r="R1296" t="s">
        <v>34</v>
      </c>
      <c r="S1296" t="s">
        <v>57</v>
      </c>
      <c r="T1296" s="1">
        <v>39902</v>
      </c>
    </row>
    <row r="1297" spans="1:20" x14ac:dyDescent="0.25">
      <c r="A1297">
        <v>9504</v>
      </c>
      <c r="B1297">
        <v>41238</v>
      </c>
      <c r="C1297" t="s">
        <v>79</v>
      </c>
      <c r="D1297" t="s">
        <v>37</v>
      </c>
      <c r="E1297" t="s">
        <v>50</v>
      </c>
      <c r="F1297" t="s">
        <v>76</v>
      </c>
      <c r="G1297">
        <v>17</v>
      </c>
      <c r="H1297">
        <v>4651.12</v>
      </c>
      <c r="I1297">
        <v>0.51</v>
      </c>
      <c r="J1297">
        <v>0.05</v>
      </c>
      <c r="K1297">
        <v>2250.09</v>
      </c>
      <c r="L1297">
        <v>287.73</v>
      </c>
      <c r="M1297">
        <v>140.99</v>
      </c>
      <c r="N1297">
        <v>4.2</v>
      </c>
      <c r="O1297" t="s">
        <v>24</v>
      </c>
      <c r="P1297" t="s">
        <v>466</v>
      </c>
      <c r="Q1297" t="s">
        <v>33</v>
      </c>
      <c r="R1297" t="s">
        <v>27</v>
      </c>
      <c r="S1297" t="s">
        <v>57</v>
      </c>
      <c r="T1297" s="1">
        <v>41240</v>
      </c>
    </row>
    <row r="1298" spans="1:20" x14ac:dyDescent="0.25">
      <c r="A1298">
        <v>9505</v>
      </c>
      <c r="B1298">
        <v>41067</v>
      </c>
      <c r="C1298" t="s">
        <v>36</v>
      </c>
      <c r="D1298" t="s">
        <v>37</v>
      </c>
      <c r="E1298" t="s">
        <v>38</v>
      </c>
      <c r="F1298" t="s">
        <v>399</v>
      </c>
      <c r="G1298">
        <v>2</v>
      </c>
      <c r="H1298">
        <v>522.97</v>
      </c>
      <c r="I1298">
        <v>0.43</v>
      </c>
      <c r="J1298">
        <v>0.03</v>
      </c>
      <c r="K1298">
        <v>214.01</v>
      </c>
      <c r="L1298">
        <v>267.51</v>
      </c>
      <c r="M1298">
        <v>152.47999999999999</v>
      </c>
      <c r="N1298">
        <v>4</v>
      </c>
      <c r="O1298" t="s">
        <v>24</v>
      </c>
      <c r="P1298" t="s">
        <v>546</v>
      </c>
      <c r="Q1298" t="s">
        <v>33</v>
      </c>
      <c r="R1298" t="s">
        <v>61</v>
      </c>
      <c r="S1298" t="s">
        <v>57</v>
      </c>
      <c r="T1298" s="1">
        <v>41069</v>
      </c>
    </row>
    <row r="1299" spans="1:20" x14ac:dyDescent="0.25">
      <c r="A1299">
        <v>9505</v>
      </c>
      <c r="B1299">
        <v>41067</v>
      </c>
      <c r="C1299" t="s">
        <v>36</v>
      </c>
      <c r="D1299" t="s">
        <v>37</v>
      </c>
      <c r="E1299" t="s">
        <v>38</v>
      </c>
      <c r="F1299" t="s">
        <v>903</v>
      </c>
      <c r="G1299">
        <v>5</v>
      </c>
      <c r="H1299">
        <v>296.5</v>
      </c>
      <c r="I1299">
        <v>0.49</v>
      </c>
      <c r="J1299">
        <v>0.1</v>
      </c>
      <c r="K1299">
        <v>126.1</v>
      </c>
      <c r="L1299">
        <v>64.67</v>
      </c>
      <c r="M1299">
        <v>32.979999999999997</v>
      </c>
      <c r="N1299">
        <v>5.5</v>
      </c>
      <c r="O1299" t="s">
        <v>24</v>
      </c>
      <c r="P1299" t="s">
        <v>546</v>
      </c>
      <c r="Q1299" t="s">
        <v>33</v>
      </c>
      <c r="R1299" t="s">
        <v>61</v>
      </c>
      <c r="S1299" t="s">
        <v>57</v>
      </c>
      <c r="T1299" s="1">
        <v>41070</v>
      </c>
    </row>
    <row r="1300" spans="1:20" x14ac:dyDescent="0.25">
      <c r="A1300">
        <v>9509</v>
      </c>
      <c r="B1300">
        <v>41189</v>
      </c>
      <c r="C1300" t="s">
        <v>29</v>
      </c>
      <c r="D1300" t="s">
        <v>42</v>
      </c>
      <c r="E1300" t="s">
        <v>192</v>
      </c>
      <c r="F1300" t="s">
        <v>222</v>
      </c>
      <c r="G1300">
        <v>36</v>
      </c>
      <c r="H1300">
        <v>24152.94</v>
      </c>
      <c r="I1300">
        <v>0.53</v>
      </c>
      <c r="J1300">
        <v>0.02</v>
      </c>
      <c r="K1300">
        <v>12538.71</v>
      </c>
      <c r="L1300">
        <v>682.94</v>
      </c>
      <c r="M1300">
        <v>320.98</v>
      </c>
      <c r="N1300">
        <v>58.95</v>
      </c>
      <c r="O1300" t="s">
        <v>48</v>
      </c>
      <c r="P1300" t="s">
        <v>1018</v>
      </c>
      <c r="Q1300" t="s">
        <v>83</v>
      </c>
      <c r="R1300" t="s">
        <v>61</v>
      </c>
      <c r="S1300" t="s">
        <v>132</v>
      </c>
      <c r="T1300" s="1">
        <v>41190</v>
      </c>
    </row>
    <row r="1301" spans="1:20" x14ac:dyDescent="0.25">
      <c r="A1301">
        <v>9509</v>
      </c>
      <c r="B1301">
        <v>41189</v>
      </c>
      <c r="C1301" t="s">
        <v>29</v>
      </c>
      <c r="D1301" t="s">
        <v>21</v>
      </c>
      <c r="E1301" t="s">
        <v>84</v>
      </c>
      <c r="F1301" t="s">
        <v>1328</v>
      </c>
      <c r="G1301">
        <v>5</v>
      </c>
      <c r="H1301">
        <v>163.29</v>
      </c>
      <c r="I1301">
        <v>0.46</v>
      </c>
      <c r="J1301">
        <v>0.1</v>
      </c>
      <c r="K1301">
        <v>63.23</v>
      </c>
      <c r="L1301">
        <v>35.130000000000003</v>
      </c>
      <c r="M1301">
        <v>18.97</v>
      </c>
      <c r="N1301">
        <v>5.21</v>
      </c>
      <c r="O1301" t="s">
        <v>71</v>
      </c>
      <c r="P1301" t="s">
        <v>1018</v>
      </c>
      <c r="Q1301" t="s">
        <v>83</v>
      </c>
      <c r="R1301" t="s">
        <v>61</v>
      </c>
      <c r="S1301" t="s">
        <v>57</v>
      </c>
      <c r="T1301" s="1">
        <v>41190</v>
      </c>
    </row>
    <row r="1302" spans="1:20" x14ac:dyDescent="0.25">
      <c r="A1302">
        <v>9509</v>
      </c>
      <c r="B1302">
        <v>41189</v>
      </c>
      <c r="C1302" t="s">
        <v>29</v>
      </c>
      <c r="D1302" t="s">
        <v>21</v>
      </c>
      <c r="E1302" t="s">
        <v>84</v>
      </c>
      <c r="F1302" t="s">
        <v>584</v>
      </c>
      <c r="G1302">
        <v>32</v>
      </c>
      <c r="H1302">
        <v>2479.71</v>
      </c>
      <c r="I1302">
        <v>0.38</v>
      </c>
      <c r="J1302">
        <v>0.02</v>
      </c>
      <c r="K1302">
        <v>908.78</v>
      </c>
      <c r="L1302">
        <v>78.89</v>
      </c>
      <c r="M1302">
        <v>48.91</v>
      </c>
      <c r="N1302">
        <v>5.81</v>
      </c>
      <c r="O1302" t="s">
        <v>24</v>
      </c>
      <c r="P1302" t="s">
        <v>1018</v>
      </c>
      <c r="Q1302" t="s">
        <v>83</v>
      </c>
      <c r="R1302" t="s">
        <v>61</v>
      </c>
      <c r="S1302" t="s">
        <v>57</v>
      </c>
      <c r="T1302" s="1">
        <v>41189</v>
      </c>
    </row>
    <row r="1303" spans="1:20" x14ac:dyDescent="0.25">
      <c r="A1303">
        <v>9537</v>
      </c>
      <c r="B1303">
        <v>40587</v>
      </c>
      <c r="C1303" t="s">
        <v>29</v>
      </c>
      <c r="D1303" t="s">
        <v>42</v>
      </c>
      <c r="E1303" t="s">
        <v>92</v>
      </c>
      <c r="F1303" t="s">
        <v>1020</v>
      </c>
      <c r="G1303">
        <v>6</v>
      </c>
      <c r="H1303">
        <v>1696.85</v>
      </c>
      <c r="I1303">
        <v>0.5</v>
      </c>
      <c r="J1303">
        <v>0.1</v>
      </c>
      <c r="K1303">
        <v>724.7</v>
      </c>
      <c r="L1303">
        <v>301.95999999999998</v>
      </c>
      <c r="M1303">
        <v>150.97999999999999</v>
      </c>
      <c r="N1303">
        <v>66.27</v>
      </c>
      <c r="O1303" t="s">
        <v>48</v>
      </c>
      <c r="P1303" t="s">
        <v>556</v>
      </c>
      <c r="Q1303" t="s">
        <v>95</v>
      </c>
      <c r="R1303" t="s">
        <v>27</v>
      </c>
      <c r="S1303" t="s">
        <v>49</v>
      </c>
      <c r="T1303" s="1">
        <v>40589</v>
      </c>
    </row>
    <row r="1304" spans="1:20" x14ac:dyDescent="0.25">
      <c r="A1304">
        <v>9537</v>
      </c>
      <c r="B1304">
        <v>40587</v>
      </c>
      <c r="C1304" t="s">
        <v>29</v>
      </c>
      <c r="D1304" t="s">
        <v>21</v>
      </c>
      <c r="E1304" t="s">
        <v>120</v>
      </c>
      <c r="F1304" t="s">
        <v>750</v>
      </c>
      <c r="G1304">
        <v>43</v>
      </c>
      <c r="H1304">
        <v>262.89</v>
      </c>
      <c r="I1304">
        <v>0.37</v>
      </c>
      <c r="J1304">
        <v>0.01</v>
      </c>
      <c r="K1304">
        <v>93.62</v>
      </c>
      <c r="L1304">
        <v>6.05</v>
      </c>
      <c r="M1304">
        <v>3.81</v>
      </c>
      <c r="N1304">
        <v>5.44</v>
      </c>
      <c r="O1304" t="s">
        <v>24</v>
      </c>
      <c r="P1304" t="s">
        <v>556</v>
      </c>
      <c r="Q1304" t="s">
        <v>95</v>
      </c>
      <c r="R1304" t="s">
        <v>27</v>
      </c>
      <c r="S1304" t="s">
        <v>57</v>
      </c>
      <c r="T1304" s="1">
        <v>40589</v>
      </c>
    </row>
    <row r="1305" spans="1:20" x14ac:dyDescent="0.25">
      <c r="A1305">
        <v>9568</v>
      </c>
      <c r="B1305">
        <v>40244</v>
      </c>
      <c r="C1305" t="s">
        <v>29</v>
      </c>
      <c r="D1305" t="s">
        <v>21</v>
      </c>
      <c r="E1305" t="s">
        <v>126</v>
      </c>
      <c r="F1305" t="s">
        <v>926</v>
      </c>
      <c r="G1305">
        <v>46</v>
      </c>
      <c r="H1305">
        <v>7372.28</v>
      </c>
      <c r="I1305">
        <v>0.52</v>
      </c>
      <c r="J1305">
        <v>0</v>
      </c>
      <c r="K1305">
        <v>3823.21</v>
      </c>
      <c r="L1305">
        <v>159.83000000000001</v>
      </c>
      <c r="M1305">
        <v>76.72</v>
      </c>
      <c r="N1305">
        <v>19.95</v>
      </c>
      <c r="O1305" t="s">
        <v>24</v>
      </c>
      <c r="P1305" t="s">
        <v>427</v>
      </c>
      <c r="Q1305" t="s">
        <v>64</v>
      </c>
      <c r="R1305" t="s">
        <v>34</v>
      </c>
      <c r="S1305" t="s">
        <v>28</v>
      </c>
      <c r="T1305" s="1">
        <v>40246</v>
      </c>
    </row>
    <row r="1306" spans="1:20" x14ac:dyDescent="0.25">
      <c r="A1306">
        <v>9573</v>
      </c>
      <c r="B1306">
        <v>41073</v>
      </c>
      <c r="C1306" t="s">
        <v>79</v>
      </c>
      <c r="D1306" t="s">
        <v>21</v>
      </c>
      <c r="E1306" t="s">
        <v>30</v>
      </c>
      <c r="F1306" t="s">
        <v>106</v>
      </c>
      <c r="G1306">
        <v>41</v>
      </c>
      <c r="H1306">
        <v>220.12</v>
      </c>
      <c r="I1306">
        <v>0.41</v>
      </c>
      <c r="J1306">
        <v>0</v>
      </c>
      <c r="K1306">
        <v>89.46</v>
      </c>
      <c r="L1306">
        <v>5.32</v>
      </c>
      <c r="M1306">
        <v>3.14</v>
      </c>
      <c r="N1306">
        <v>1.92</v>
      </c>
      <c r="O1306" t="s">
        <v>24</v>
      </c>
      <c r="P1306" t="s">
        <v>353</v>
      </c>
      <c r="Q1306" t="s">
        <v>33</v>
      </c>
      <c r="R1306" t="s">
        <v>61</v>
      </c>
      <c r="S1306" t="s">
        <v>55</v>
      </c>
      <c r="T1306" s="1">
        <v>41074</v>
      </c>
    </row>
    <row r="1307" spans="1:20" x14ac:dyDescent="0.25">
      <c r="A1307">
        <v>9573</v>
      </c>
      <c r="B1307">
        <v>41073</v>
      </c>
      <c r="C1307" t="s">
        <v>79</v>
      </c>
      <c r="D1307" t="s">
        <v>21</v>
      </c>
      <c r="E1307" t="s">
        <v>84</v>
      </c>
      <c r="F1307" t="s">
        <v>1106</v>
      </c>
      <c r="G1307">
        <v>21</v>
      </c>
      <c r="H1307">
        <v>217.44</v>
      </c>
      <c r="I1307">
        <v>0.39</v>
      </c>
      <c r="J1307">
        <v>0.01</v>
      </c>
      <c r="K1307">
        <v>83.07</v>
      </c>
      <c r="L1307">
        <v>10.41</v>
      </c>
      <c r="M1307">
        <v>6.35</v>
      </c>
      <c r="N1307">
        <v>1.02</v>
      </c>
      <c r="O1307" t="s">
        <v>71</v>
      </c>
      <c r="P1307" t="s">
        <v>353</v>
      </c>
      <c r="Q1307" t="s">
        <v>33</v>
      </c>
      <c r="R1307" t="s">
        <v>61</v>
      </c>
      <c r="S1307" t="s">
        <v>55</v>
      </c>
      <c r="T1307" s="1">
        <v>41074</v>
      </c>
    </row>
    <row r="1308" spans="1:20" x14ac:dyDescent="0.25">
      <c r="A1308">
        <v>9574</v>
      </c>
      <c r="B1308">
        <v>40754</v>
      </c>
      <c r="C1308" t="s">
        <v>79</v>
      </c>
      <c r="D1308" t="s">
        <v>21</v>
      </c>
      <c r="E1308" t="s">
        <v>120</v>
      </c>
      <c r="F1308" t="s">
        <v>518</v>
      </c>
      <c r="G1308">
        <v>40</v>
      </c>
      <c r="H1308">
        <v>749.65</v>
      </c>
      <c r="I1308">
        <v>0.43</v>
      </c>
      <c r="J1308">
        <v>0.08</v>
      </c>
      <c r="K1308">
        <v>282.45999999999998</v>
      </c>
      <c r="L1308">
        <v>20.18</v>
      </c>
      <c r="M1308">
        <v>11.5</v>
      </c>
      <c r="N1308">
        <v>7.19</v>
      </c>
      <c r="O1308" t="s">
        <v>24</v>
      </c>
      <c r="P1308" t="s">
        <v>1329</v>
      </c>
      <c r="Q1308" t="s">
        <v>95</v>
      </c>
      <c r="R1308" t="s">
        <v>34</v>
      </c>
      <c r="S1308" t="s">
        <v>57</v>
      </c>
      <c r="T1308" s="1">
        <v>40755</v>
      </c>
    </row>
    <row r="1309" spans="1:20" x14ac:dyDescent="0.25">
      <c r="A1309">
        <v>9602</v>
      </c>
      <c r="B1309">
        <v>41223</v>
      </c>
      <c r="C1309" t="s">
        <v>58</v>
      </c>
      <c r="D1309" t="s">
        <v>37</v>
      </c>
      <c r="E1309" t="s">
        <v>87</v>
      </c>
      <c r="F1309" t="s">
        <v>1330</v>
      </c>
      <c r="G1309">
        <v>27</v>
      </c>
      <c r="H1309">
        <v>5314.15</v>
      </c>
      <c r="I1309">
        <v>0.54</v>
      </c>
      <c r="J1309">
        <v>0.01</v>
      </c>
      <c r="K1309">
        <v>2829.96</v>
      </c>
      <c r="L1309">
        <v>197.76</v>
      </c>
      <c r="M1309">
        <v>90.97</v>
      </c>
      <c r="N1309">
        <v>28</v>
      </c>
      <c r="O1309" t="s">
        <v>48</v>
      </c>
      <c r="P1309" t="s">
        <v>1331</v>
      </c>
      <c r="Q1309" t="s">
        <v>95</v>
      </c>
      <c r="R1309" t="s">
        <v>67</v>
      </c>
      <c r="S1309" t="s">
        <v>132</v>
      </c>
      <c r="T1309" s="1">
        <v>41225</v>
      </c>
    </row>
    <row r="1310" spans="1:20" x14ac:dyDescent="0.25">
      <c r="A1310">
        <v>9602</v>
      </c>
      <c r="B1310">
        <v>41223</v>
      </c>
      <c r="C1310" t="s">
        <v>58</v>
      </c>
      <c r="D1310" t="s">
        <v>42</v>
      </c>
      <c r="E1310" t="s">
        <v>92</v>
      </c>
      <c r="F1310" t="s">
        <v>1332</v>
      </c>
      <c r="G1310">
        <v>15</v>
      </c>
      <c r="H1310">
        <v>2737.43</v>
      </c>
      <c r="I1310">
        <v>0.39</v>
      </c>
      <c r="J1310">
        <v>0.05</v>
      </c>
      <c r="K1310">
        <v>961.31</v>
      </c>
      <c r="L1310">
        <v>188.49</v>
      </c>
      <c r="M1310">
        <v>114.98</v>
      </c>
      <c r="N1310">
        <v>51.42</v>
      </c>
      <c r="O1310" t="s">
        <v>48</v>
      </c>
      <c r="P1310" t="s">
        <v>1331</v>
      </c>
      <c r="Q1310" t="s">
        <v>95</v>
      </c>
      <c r="R1310" t="s">
        <v>67</v>
      </c>
      <c r="S1310" t="s">
        <v>49</v>
      </c>
      <c r="T1310" s="1">
        <v>41224</v>
      </c>
    </row>
    <row r="1311" spans="1:20" x14ac:dyDescent="0.25">
      <c r="A1311">
        <v>9602</v>
      </c>
      <c r="B1311">
        <v>41223</v>
      </c>
      <c r="C1311" t="s">
        <v>58</v>
      </c>
      <c r="D1311" t="s">
        <v>37</v>
      </c>
      <c r="E1311" t="s">
        <v>38</v>
      </c>
      <c r="F1311" t="s">
        <v>581</v>
      </c>
      <c r="G1311">
        <v>16</v>
      </c>
      <c r="H1311">
        <v>55.61</v>
      </c>
      <c r="I1311">
        <v>0.38</v>
      </c>
      <c r="J1311">
        <v>0.02</v>
      </c>
      <c r="K1311">
        <v>19.7</v>
      </c>
      <c r="L1311">
        <v>3.42</v>
      </c>
      <c r="M1311">
        <v>2.12</v>
      </c>
      <c r="N1311">
        <v>1.99</v>
      </c>
      <c r="O1311" t="s">
        <v>24</v>
      </c>
      <c r="P1311" t="s">
        <v>1331</v>
      </c>
      <c r="Q1311" t="s">
        <v>95</v>
      </c>
      <c r="R1311" t="s">
        <v>67</v>
      </c>
      <c r="S1311" t="s">
        <v>35</v>
      </c>
      <c r="T1311" s="1">
        <v>41225</v>
      </c>
    </row>
    <row r="1312" spans="1:20" x14ac:dyDescent="0.25">
      <c r="A1312">
        <v>9606</v>
      </c>
      <c r="B1312">
        <v>40021</v>
      </c>
      <c r="C1312" t="s">
        <v>29</v>
      </c>
      <c r="D1312" t="s">
        <v>21</v>
      </c>
      <c r="E1312" t="s">
        <v>80</v>
      </c>
      <c r="F1312" t="s">
        <v>1333</v>
      </c>
      <c r="G1312">
        <v>39</v>
      </c>
      <c r="H1312">
        <v>939.5</v>
      </c>
      <c r="I1312">
        <v>0.49</v>
      </c>
      <c r="J1312">
        <v>0.02</v>
      </c>
      <c r="K1312">
        <v>450.34</v>
      </c>
      <c r="L1312">
        <v>24.57</v>
      </c>
      <c r="M1312">
        <v>12.53</v>
      </c>
      <c r="N1312">
        <v>0.49</v>
      </c>
      <c r="O1312" t="s">
        <v>24</v>
      </c>
      <c r="P1312" t="s">
        <v>186</v>
      </c>
      <c r="Q1312" t="s">
        <v>64</v>
      </c>
      <c r="R1312" t="s">
        <v>27</v>
      </c>
      <c r="S1312" t="s">
        <v>57</v>
      </c>
      <c r="T1312" s="1">
        <v>40021</v>
      </c>
    </row>
    <row r="1313" spans="1:20" x14ac:dyDescent="0.25">
      <c r="A1313">
        <v>9606</v>
      </c>
      <c r="B1313">
        <v>40021</v>
      </c>
      <c r="C1313" t="s">
        <v>29</v>
      </c>
      <c r="D1313" t="s">
        <v>21</v>
      </c>
      <c r="E1313" t="s">
        <v>84</v>
      </c>
      <c r="F1313" t="s">
        <v>1334</v>
      </c>
      <c r="G1313">
        <v>37</v>
      </c>
      <c r="H1313">
        <v>320.33</v>
      </c>
      <c r="I1313">
        <v>0.44</v>
      </c>
      <c r="J1313">
        <v>7.0000000000000007E-2</v>
      </c>
      <c r="K1313">
        <v>126.63</v>
      </c>
      <c r="L1313">
        <v>9.25</v>
      </c>
      <c r="M1313">
        <v>5.18</v>
      </c>
      <c r="N1313">
        <v>2.04</v>
      </c>
      <c r="O1313" t="s">
        <v>71</v>
      </c>
      <c r="P1313" t="s">
        <v>186</v>
      </c>
      <c r="Q1313" t="s">
        <v>64</v>
      </c>
      <c r="R1313" t="s">
        <v>27</v>
      </c>
      <c r="S1313" t="s">
        <v>55</v>
      </c>
      <c r="T1313" s="1">
        <v>40023</v>
      </c>
    </row>
    <row r="1314" spans="1:20" x14ac:dyDescent="0.25">
      <c r="A1314">
        <v>9632</v>
      </c>
      <c r="B1314">
        <v>40924</v>
      </c>
      <c r="C1314" t="s">
        <v>20</v>
      </c>
      <c r="D1314" t="s">
        <v>21</v>
      </c>
      <c r="E1314" t="s">
        <v>120</v>
      </c>
      <c r="F1314" t="s">
        <v>1335</v>
      </c>
      <c r="G1314">
        <v>33</v>
      </c>
      <c r="H1314">
        <v>6863.84</v>
      </c>
      <c r="I1314">
        <v>0.47</v>
      </c>
      <c r="J1314">
        <v>0.09</v>
      </c>
      <c r="K1314">
        <v>2862.43</v>
      </c>
      <c r="L1314">
        <v>228.26</v>
      </c>
      <c r="M1314">
        <v>120.98</v>
      </c>
      <c r="N1314">
        <v>9.07</v>
      </c>
      <c r="O1314" t="s">
        <v>24</v>
      </c>
      <c r="P1314" t="s">
        <v>1336</v>
      </c>
      <c r="Q1314" t="s">
        <v>33</v>
      </c>
      <c r="R1314" t="s">
        <v>61</v>
      </c>
      <c r="S1314" t="s">
        <v>57</v>
      </c>
      <c r="T1314" s="1">
        <v>40928</v>
      </c>
    </row>
    <row r="1315" spans="1:20" x14ac:dyDescent="0.25">
      <c r="A1315">
        <v>9635</v>
      </c>
      <c r="B1315">
        <v>39916</v>
      </c>
      <c r="C1315" t="s">
        <v>58</v>
      </c>
      <c r="D1315" t="s">
        <v>21</v>
      </c>
      <c r="E1315" t="s">
        <v>120</v>
      </c>
      <c r="F1315" t="s">
        <v>1250</v>
      </c>
      <c r="G1315">
        <v>1</v>
      </c>
      <c r="H1315">
        <v>4.8600000000000003</v>
      </c>
      <c r="I1315">
        <v>0.47</v>
      </c>
      <c r="J1315">
        <v>0.05</v>
      </c>
      <c r="K1315">
        <v>1.49</v>
      </c>
      <c r="L1315">
        <v>3.55</v>
      </c>
      <c r="M1315">
        <v>1.88</v>
      </c>
      <c r="N1315">
        <v>1.49</v>
      </c>
      <c r="O1315" t="s">
        <v>24</v>
      </c>
      <c r="P1315" t="s">
        <v>507</v>
      </c>
      <c r="Q1315" t="s">
        <v>75</v>
      </c>
      <c r="R1315" t="s">
        <v>34</v>
      </c>
      <c r="S1315" t="s">
        <v>57</v>
      </c>
      <c r="T1315" s="1">
        <v>39918</v>
      </c>
    </row>
    <row r="1316" spans="1:20" x14ac:dyDescent="0.25">
      <c r="A1316">
        <v>9637</v>
      </c>
      <c r="B1316">
        <v>39816</v>
      </c>
      <c r="C1316" t="s">
        <v>20</v>
      </c>
      <c r="D1316" t="s">
        <v>37</v>
      </c>
      <c r="E1316" t="s">
        <v>38</v>
      </c>
      <c r="F1316" t="s">
        <v>1337</v>
      </c>
      <c r="G1316">
        <v>12</v>
      </c>
      <c r="H1316">
        <v>839.38</v>
      </c>
      <c r="I1316">
        <v>0.42</v>
      </c>
      <c r="J1316">
        <v>0.08</v>
      </c>
      <c r="K1316">
        <v>304.02999999999997</v>
      </c>
      <c r="L1316">
        <v>74.52</v>
      </c>
      <c r="M1316">
        <v>43.22</v>
      </c>
      <c r="N1316">
        <v>16.71</v>
      </c>
      <c r="O1316" t="s">
        <v>24</v>
      </c>
      <c r="P1316" t="s">
        <v>507</v>
      </c>
      <c r="Q1316" t="s">
        <v>41</v>
      </c>
      <c r="R1316" t="s">
        <v>34</v>
      </c>
      <c r="S1316" t="s">
        <v>57</v>
      </c>
      <c r="T1316" s="1">
        <v>39818</v>
      </c>
    </row>
    <row r="1317" spans="1:20" x14ac:dyDescent="0.25">
      <c r="A1317">
        <v>9637</v>
      </c>
      <c r="B1317">
        <v>39816</v>
      </c>
      <c r="C1317" t="s">
        <v>20</v>
      </c>
      <c r="D1317" t="s">
        <v>37</v>
      </c>
      <c r="E1317" t="s">
        <v>87</v>
      </c>
      <c r="F1317" t="s">
        <v>1338</v>
      </c>
      <c r="G1317">
        <v>49</v>
      </c>
      <c r="H1317">
        <v>53532.78</v>
      </c>
      <c r="I1317">
        <v>0.5</v>
      </c>
      <c r="J1317">
        <v>0.05</v>
      </c>
      <c r="K1317">
        <v>25346.03</v>
      </c>
      <c r="L1317">
        <v>1149.48</v>
      </c>
      <c r="M1317">
        <v>574.74</v>
      </c>
      <c r="N1317">
        <v>24.49</v>
      </c>
      <c r="O1317" t="s">
        <v>24</v>
      </c>
      <c r="P1317" t="s">
        <v>507</v>
      </c>
      <c r="Q1317" t="s">
        <v>41</v>
      </c>
      <c r="R1317" t="s">
        <v>34</v>
      </c>
      <c r="S1317" t="s">
        <v>28</v>
      </c>
      <c r="T1317" s="1">
        <v>39823</v>
      </c>
    </row>
    <row r="1318" spans="1:20" x14ac:dyDescent="0.25">
      <c r="A1318">
        <v>9637</v>
      </c>
      <c r="B1318">
        <v>39816</v>
      </c>
      <c r="C1318" t="s">
        <v>20</v>
      </c>
      <c r="D1318" t="s">
        <v>21</v>
      </c>
      <c r="E1318" t="s">
        <v>84</v>
      </c>
      <c r="F1318" t="s">
        <v>1339</v>
      </c>
      <c r="G1318">
        <v>12</v>
      </c>
      <c r="H1318">
        <v>181.98</v>
      </c>
      <c r="I1318">
        <v>0.35</v>
      </c>
      <c r="J1318">
        <v>0.04</v>
      </c>
      <c r="K1318">
        <v>58.03</v>
      </c>
      <c r="L1318">
        <v>15.6</v>
      </c>
      <c r="M1318">
        <v>10.14</v>
      </c>
      <c r="N1318">
        <v>2.27</v>
      </c>
      <c r="O1318" t="s">
        <v>24</v>
      </c>
      <c r="P1318" t="s">
        <v>507</v>
      </c>
      <c r="Q1318" t="s">
        <v>41</v>
      </c>
      <c r="R1318" t="s">
        <v>34</v>
      </c>
      <c r="S1318" t="s">
        <v>55</v>
      </c>
      <c r="T1318" s="1">
        <v>39820</v>
      </c>
    </row>
    <row r="1319" spans="1:20" x14ac:dyDescent="0.25">
      <c r="A1319">
        <v>9639</v>
      </c>
      <c r="B1319">
        <v>40426</v>
      </c>
      <c r="C1319" t="s">
        <v>29</v>
      </c>
      <c r="D1319" t="s">
        <v>42</v>
      </c>
      <c r="E1319" t="s">
        <v>192</v>
      </c>
      <c r="F1319" t="s">
        <v>1322</v>
      </c>
      <c r="G1319">
        <v>47</v>
      </c>
      <c r="H1319">
        <v>2169.17</v>
      </c>
      <c r="I1319">
        <v>0.49</v>
      </c>
      <c r="J1319">
        <v>0.1</v>
      </c>
      <c r="K1319">
        <v>933.75</v>
      </c>
      <c r="L1319">
        <v>50.94</v>
      </c>
      <c r="M1319">
        <v>25.98</v>
      </c>
      <c r="N1319">
        <v>14.36</v>
      </c>
      <c r="O1319" t="s">
        <v>48</v>
      </c>
      <c r="P1319" t="s">
        <v>451</v>
      </c>
      <c r="Q1319" t="s">
        <v>33</v>
      </c>
      <c r="R1319" t="s">
        <v>34</v>
      </c>
      <c r="S1319" t="s">
        <v>132</v>
      </c>
      <c r="T1319" s="1">
        <v>40428</v>
      </c>
    </row>
    <row r="1320" spans="1:20" x14ac:dyDescent="0.25">
      <c r="A1320">
        <v>9639</v>
      </c>
      <c r="B1320">
        <v>40426</v>
      </c>
      <c r="C1320" t="s">
        <v>29</v>
      </c>
      <c r="D1320" t="s">
        <v>21</v>
      </c>
      <c r="E1320" t="s">
        <v>80</v>
      </c>
      <c r="F1320" t="s">
        <v>839</v>
      </c>
      <c r="G1320">
        <v>11</v>
      </c>
      <c r="H1320">
        <v>67.67</v>
      </c>
      <c r="I1320">
        <v>0.38</v>
      </c>
      <c r="J1320">
        <v>0.09</v>
      </c>
      <c r="K1320">
        <v>21.25</v>
      </c>
      <c r="L1320">
        <v>6.66</v>
      </c>
      <c r="M1320">
        <v>4.13</v>
      </c>
      <c r="N1320">
        <v>0.99</v>
      </c>
      <c r="O1320" t="s">
        <v>24</v>
      </c>
      <c r="P1320" t="s">
        <v>451</v>
      </c>
      <c r="Q1320" t="s">
        <v>33</v>
      </c>
      <c r="R1320" t="s">
        <v>34</v>
      </c>
      <c r="S1320" t="s">
        <v>57</v>
      </c>
      <c r="T1320" s="1">
        <v>40426</v>
      </c>
    </row>
    <row r="1321" spans="1:20" x14ac:dyDescent="0.25">
      <c r="A1321">
        <v>9639</v>
      </c>
      <c r="B1321">
        <v>40426</v>
      </c>
      <c r="C1321" t="s">
        <v>29</v>
      </c>
      <c r="D1321" t="s">
        <v>37</v>
      </c>
      <c r="E1321" t="s">
        <v>50</v>
      </c>
      <c r="F1321" t="s">
        <v>76</v>
      </c>
      <c r="G1321">
        <v>23</v>
      </c>
      <c r="H1321">
        <v>5089.4399999999996</v>
      </c>
      <c r="I1321">
        <v>0.43</v>
      </c>
      <c r="J1321">
        <v>0</v>
      </c>
      <c r="K1321">
        <v>2186.04</v>
      </c>
      <c r="L1321">
        <v>221.04</v>
      </c>
      <c r="M1321">
        <v>125.99</v>
      </c>
      <c r="N1321">
        <v>5.63</v>
      </c>
      <c r="O1321" t="s">
        <v>24</v>
      </c>
      <c r="P1321" t="s">
        <v>451</v>
      </c>
      <c r="Q1321" t="s">
        <v>33</v>
      </c>
      <c r="R1321" t="s">
        <v>34</v>
      </c>
      <c r="S1321" t="s">
        <v>57</v>
      </c>
      <c r="T1321" s="1">
        <v>40426</v>
      </c>
    </row>
    <row r="1322" spans="1:20" x14ac:dyDescent="0.25">
      <c r="A1322">
        <v>9664</v>
      </c>
      <c r="B1322">
        <v>40275</v>
      </c>
      <c r="C1322" t="s">
        <v>36</v>
      </c>
      <c r="D1322" t="s">
        <v>21</v>
      </c>
      <c r="E1322" t="s">
        <v>84</v>
      </c>
      <c r="F1322" t="s">
        <v>648</v>
      </c>
      <c r="G1322">
        <v>13</v>
      </c>
      <c r="H1322">
        <v>147.32</v>
      </c>
      <c r="I1322">
        <v>0.43</v>
      </c>
      <c r="J1322">
        <v>0.06</v>
      </c>
      <c r="K1322">
        <v>54.68</v>
      </c>
      <c r="L1322">
        <v>11.37</v>
      </c>
      <c r="M1322">
        <v>6.48</v>
      </c>
      <c r="N1322">
        <v>8.4</v>
      </c>
      <c r="O1322" t="s">
        <v>24</v>
      </c>
      <c r="P1322" t="s">
        <v>1340</v>
      </c>
      <c r="Q1322" t="s">
        <v>33</v>
      </c>
      <c r="R1322" t="s">
        <v>27</v>
      </c>
      <c r="S1322" t="s">
        <v>57</v>
      </c>
      <c r="T1322" s="1">
        <v>40278</v>
      </c>
    </row>
    <row r="1323" spans="1:20" x14ac:dyDescent="0.25">
      <c r="A1323">
        <v>9665</v>
      </c>
      <c r="B1323">
        <v>39926</v>
      </c>
      <c r="C1323" t="s">
        <v>20</v>
      </c>
      <c r="D1323" t="s">
        <v>21</v>
      </c>
      <c r="E1323" t="s">
        <v>126</v>
      </c>
      <c r="F1323" t="s">
        <v>1341</v>
      </c>
      <c r="G1323">
        <v>50</v>
      </c>
      <c r="H1323">
        <v>4259.93</v>
      </c>
      <c r="I1323">
        <v>0.46</v>
      </c>
      <c r="J1323">
        <v>0.02</v>
      </c>
      <c r="K1323">
        <v>1910.33</v>
      </c>
      <c r="L1323">
        <v>86.83</v>
      </c>
      <c r="M1323">
        <v>46.89</v>
      </c>
      <c r="N1323">
        <v>5.0999999999999996</v>
      </c>
      <c r="O1323" t="s">
        <v>24</v>
      </c>
      <c r="P1323" t="s">
        <v>1342</v>
      </c>
      <c r="Q1323" t="s">
        <v>64</v>
      </c>
      <c r="R1323" t="s">
        <v>61</v>
      </c>
      <c r="S1323" t="s">
        <v>45</v>
      </c>
      <c r="T1323" s="1">
        <v>39926</v>
      </c>
    </row>
    <row r="1324" spans="1:20" x14ac:dyDescent="0.25">
      <c r="A1324">
        <v>9665</v>
      </c>
      <c r="B1324">
        <v>39926</v>
      </c>
      <c r="C1324" t="s">
        <v>20</v>
      </c>
      <c r="D1324" t="s">
        <v>42</v>
      </c>
      <c r="E1324" t="s">
        <v>92</v>
      </c>
      <c r="F1324" t="s">
        <v>949</v>
      </c>
      <c r="G1324">
        <v>19</v>
      </c>
      <c r="H1324">
        <v>5229.33</v>
      </c>
      <c r="I1324">
        <v>0.51</v>
      </c>
      <c r="J1324">
        <v>0.05</v>
      </c>
      <c r="K1324">
        <v>2514.62</v>
      </c>
      <c r="L1324">
        <v>287.70999999999998</v>
      </c>
      <c r="M1324">
        <v>140.97999999999999</v>
      </c>
      <c r="N1324">
        <v>36.090000000000003</v>
      </c>
      <c r="O1324" t="s">
        <v>48</v>
      </c>
      <c r="P1324" t="s">
        <v>1342</v>
      </c>
      <c r="Q1324" t="s">
        <v>64</v>
      </c>
      <c r="R1324" t="s">
        <v>61</v>
      </c>
      <c r="S1324" t="s">
        <v>49</v>
      </c>
      <c r="T1324" s="1">
        <v>39928</v>
      </c>
    </row>
    <row r="1325" spans="1:20" x14ac:dyDescent="0.25">
      <c r="A1325">
        <v>9665</v>
      </c>
      <c r="B1325">
        <v>39926</v>
      </c>
      <c r="C1325" t="s">
        <v>20</v>
      </c>
      <c r="D1325" t="s">
        <v>42</v>
      </c>
      <c r="E1325" t="s">
        <v>46</v>
      </c>
      <c r="F1325" t="s">
        <v>536</v>
      </c>
      <c r="G1325">
        <v>49</v>
      </c>
      <c r="H1325">
        <v>18861.52</v>
      </c>
      <c r="I1325">
        <v>0.5</v>
      </c>
      <c r="J1325">
        <v>0.1</v>
      </c>
      <c r="K1325">
        <v>8333.92</v>
      </c>
      <c r="L1325">
        <v>425.2</v>
      </c>
      <c r="M1325">
        <v>212.6</v>
      </c>
      <c r="N1325">
        <v>110.2</v>
      </c>
      <c r="O1325" t="s">
        <v>48</v>
      </c>
      <c r="P1325" t="s">
        <v>1342</v>
      </c>
      <c r="Q1325" t="s">
        <v>64</v>
      </c>
      <c r="R1325" t="s">
        <v>61</v>
      </c>
      <c r="S1325" t="s">
        <v>49</v>
      </c>
      <c r="T1325" s="1">
        <v>39928</v>
      </c>
    </row>
    <row r="1326" spans="1:20" x14ac:dyDescent="0.25">
      <c r="A1326">
        <v>9668</v>
      </c>
      <c r="B1326">
        <v>40062</v>
      </c>
      <c r="C1326" t="s">
        <v>20</v>
      </c>
      <c r="D1326" t="s">
        <v>21</v>
      </c>
      <c r="E1326" t="s">
        <v>120</v>
      </c>
      <c r="F1326" t="s">
        <v>1343</v>
      </c>
      <c r="G1326">
        <v>10</v>
      </c>
      <c r="H1326">
        <v>67.400000000000006</v>
      </c>
      <c r="I1326">
        <v>0.39</v>
      </c>
      <c r="J1326">
        <v>0.06</v>
      </c>
      <c r="K1326">
        <v>22.61</v>
      </c>
      <c r="L1326">
        <v>6.85</v>
      </c>
      <c r="M1326">
        <v>4.18</v>
      </c>
      <c r="N1326">
        <v>2.99</v>
      </c>
      <c r="O1326" t="s">
        <v>24</v>
      </c>
      <c r="P1326" t="s">
        <v>822</v>
      </c>
      <c r="Q1326" t="s">
        <v>41</v>
      </c>
      <c r="R1326" t="s">
        <v>27</v>
      </c>
      <c r="S1326" t="s">
        <v>57</v>
      </c>
      <c r="T1326" s="1">
        <v>40064</v>
      </c>
    </row>
    <row r="1327" spans="1:20" x14ac:dyDescent="0.25">
      <c r="A1327">
        <v>9669</v>
      </c>
      <c r="B1327">
        <v>39925</v>
      </c>
      <c r="C1327" t="s">
        <v>79</v>
      </c>
      <c r="D1327" t="s">
        <v>21</v>
      </c>
      <c r="E1327" t="s">
        <v>22</v>
      </c>
      <c r="F1327" t="s">
        <v>114</v>
      </c>
      <c r="G1327">
        <v>18</v>
      </c>
      <c r="H1327">
        <v>589.94000000000005</v>
      </c>
      <c r="I1327">
        <v>0.54</v>
      </c>
      <c r="J1327">
        <v>0.04</v>
      </c>
      <c r="K1327">
        <v>301.7</v>
      </c>
      <c r="L1327">
        <v>33.520000000000003</v>
      </c>
      <c r="M1327">
        <v>15.42</v>
      </c>
      <c r="N1327">
        <v>10.68</v>
      </c>
      <c r="O1327" t="s">
        <v>71</v>
      </c>
      <c r="P1327" t="s">
        <v>953</v>
      </c>
      <c r="Q1327" t="s">
        <v>95</v>
      </c>
      <c r="R1327" t="s">
        <v>34</v>
      </c>
      <c r="S1327" t="s">
        <v>57</v>
      </c>
      <c r="T1327" s="1">
        <v>39926</v>
      </c>
    </row>
    <row r="1328" spans="1:20" x14ac:dyDescent="0.25">
      <c r="A1328">
        <v>9671</v>
      </c>
      <c r="B1328">
        <v>40798</v>
      </c>
      <c r="C1328" t="s">
        <v>36</v>
      </c>
      <c r="D1328" t="s">
        <v>21</v>
      </c>
      <c r="E1328" t="s">
        <v>120</v>
      </c>
      <c r="F1328" t="s">
        <v>1250</v>
      </c>
      <c r="G1328">
        <v>6</v>
      </c>
      <c r="H1328">
        <v>18.41</v>
      </c>
      <c r="I1328">
        <v>0.38</v>
      </c>
      <c r="J1328">
        <v>7.0000000000000007E-2</v>
      </c>
      <c r="K1328">
        <v>5.64</v>
      </c>
      <c r="L1328">
        <v>3.03</v>
      </c>
      <c r="M1328">
        <v>1.88</v>
      </c>
      <c r="N1328">
        <v>1.49</v>
      </c>
      <c r="O1328" t="s">
        <v>24</v>
      </c>
      <c r="P1328" t="s">
        <v>341</v>
      </c>
      <c r="Q1328" t="s">
        <v>41</v>
      </c>
      <c r="R1328" t="s">
        <v>34</v>
      </c>
      <c r="S1328" t="s">
        <v>57</v>
      </c>
      <c r="T1328" s="1">
        <v>40800</v>
      </c>
    </row>
    <row r="1329" spans="1:20" x14ac:dyDescent="0.25">
      <c r="A1329">
        <v>9696</v>
      </c>
      <c r="B1329">
        <v>40593</v>
      </c>
      <c r="C1329" t="s">
        <v>29</v>
      </c>
      <c r="D1329" t="s">
        <v>21</v>
      </c>
      <c r="E1329" t="s">
        <v>120</v>
      </c>
      <c r="F1329" t="s">
        <v>1344</v>
      </c>
      <c r="G1329">
        <v>15</v>
      </c>
      <c r="H1329">
        <v>168.37</v>
      </c>
      <c r="I1329">
        <v>0.4</v>
      </c>
      <c r="J1329">
        <v>0.02</v>
      </c>
      <c r="K1329">
        <v>64.13</v>
      </c>
      <c r="L1329">
        <v>11.25</v>
      </c>
      <c r="M1329">
        <v>6.75</v>
      </c>
      <c r="N1329">
        <v>2.99</v>
      </c>
      <c r="O1329" t="s">
        <v>24</v>
      </c>
      <c r="P1329" t="s">
        <v>324</v>
      </c>
      <c r="Q1329" t="s">
        <v>33</v>
      </c>
      <c r="R1329" t="s">
        <v>34</v>
      </c>
      <c r="S1329" t="s">
        <v>57</v>
      </c>
      <c r="T1329" s="1">
        <v>40595</v>
      </c>
    </row>
    <row r="1330" spans="1:20" x14ac:dyDescent="0.25">
      <c r="A1330">
        <v>9696</v>
      </c>
      <c r="B1330">
        <v>40593</v>
      </c>
      <c r="C1330" t="s">
        <v>29</v>
      </c>
      <c r="D1330" t="s">
        <v>42</v>
      </c>
      <c r="E1330" t="s">
        <v>192</v>
      </c>
      <c r="F1330" t="s">
        <v>588</v>
      </c>
      <c r="G1330">
        <v>13</v>
      </c>
      <c r="H1330">
        <v>5086.91</v>
      </c>
      <c r="I1330">
        <v>0.39</v>
      </c>
      <c r="J1330">
        <v>0.03</v>
      </c>
      <c r="K1330">
        <v>1871.85</v>
      </c>
      <c r="L1330">
        <v>399.97</v>
      </c>
      <c r="M1330">
        <v>243.98</v>
      </c>
      <c r="N1330">
        <v>43.32</v>
      </c>
      <c r="O1330" t="s">
        <v>48</v>
      </c>
      <c r="P1330" t="s">
        <v>324</v>
      </c>
      <c r="Q1330" t="s">
        <v>33</v>
      </c>
      <c r="R1330" t="s">
        <v>34</v>
      </c>
      <c r="S1330" t="s">
        <v>132</v>
      </c>
      <c r="T1330" s="1">
        <v>40595</v>
      </c>
    </row>
    <row r="1331" spans="1:20" x14ac:dyDescent="0.25">
      <c r="A1331">
        <v>9700</v>
      </c>
      <c r="B1331">
        <v>40763</v>
      </c>
      <c r="C1331" t="s">
        <v>58</v>
      </c>
      <c r="D1331" t="s">
        <v>21</v>
      </c>
      <c r="E1331" t="s">
        <v>30</v>
      </c>
      <c r="F1331" t="s">
        <v>106</v>
      </c>
      <c r="G1331">
        <v>35</v>
      </c>
      <c r="H1331">
        <v>162.41</v>
      </c>
      <c r="I1331">
        <v>0.37</v>
      </c>
      <c r="J1331">
        <v>0.08</v>
      </c>
      <c r="K1331">
        <v>50.59</v>
      </c>
      <c r="L1331">
        <v>4.9800000000000004</v>
      </c>
      <c r="M1331">
        <v>3.14</v>
      </c>
      <c r="N1331">
        <v>1.92</v>
      </c>
      <c r="O1331" t="s">
        <v>24</v>
      </c>
      <c r="P1331" t="s">
        <v>1345</v>
      </c>
      <c r="Q1331" t="s">
        <v>41</v>
      </c>
      <c r="R1331" t="s">
        <v>67</v>
      </c>
      <c r="S1331" t="s">
        <v>55</v>
      </c>
      <c r="T1331" s="1">
        <v>40764</v>
      </c>
    </row>
    <row r="1332" spans="1:20" x14ac:dyDescent="0.25">
      <c r="A1332">
        <v>9701</v>
      </c>
      <c r="B1332">
        <v>40236</v>
      </c>
      <c r="C1332" t="s">
        <v>20</v>
      </c>
      <c r="D1332" t="s">
        <v>21</v>
      </c>
      <c r="E1332" t="s">
        <v>120</v>
      </c>
      <c r="F1332" t="s">
        <v>786</v>
      </c>
      <c r="G1332">
        <v>8</v>
      </c>
      <c r="H1332">
        <v>199.03</v>
      </c>
      <c r="I1332">
        <v>0.48</v>
      </c>
      <c r="J1332">
        <v>0.01</v>
      </c>
      <c r="K1332">
        <v>93.78</v>
      </c>
      <c r="L1332">
        <v>24.94</v>
      </c>
      <c r="M1332">
        <v>12.97</v>
      </c>
      <c r="N1332">
        <v>1.49</v>
      </c>
      <c r="O1332" t="s">
        <v>24</v>
      </c>
      <c r="P1332" t="s">
        <v>763</v>
      </c>
      <c r="Q1332" t="s">
        <v>64</v>
      </c>
      <c r="R1332" t="s">
        <v>27</v>
      </c>
      <c r="S1332" t="s">
        <v>57</v>
      </c>
      <c r="T1332" s="1">
        <v>40241</v>
      </c>
    </row>
    <row r="1333" spans="1:20" x14ac:dyDescent="0.25">
      <c r="A1333">
        <v>9701</v>
      </c>
      <c r="B1333">
        <v>40236</v>
      </c>
      <c r="C1333" t="s">
        <v>20</v>
      </c>
      <c r="D1333" t="s">
        <v>37</v>
      </c>
      <c r="E1333" t="s">
        <v>50</v>
      </c>
      <c r="F1333" t="s">
        <v>920</v>
      </c>
      <c r="G1333">
        <v>9</v>
      </c>
      <c r="H1333">
        <v>1846.64</v>
      </c>
      <c r="I1333">
        <v>0.48</v>
      </c>
      <c r="J1333">
        <v>0.04</v>
      </c>
      <c r="K1333">
        <v>845.23</v>
      </c>
      <c r="L1333">
        <v>213.44</v>
      </c>
      <c r="M1333">
        <v>110.99</v>
      </c>
      <c r="N1333">
        <v>2.5</v>
      </c>
      <c r="O1333" t="s">
        <v>24</v>
      </c>
      <c r="P1333" t="s">
        <v>763</v>
      </c>
      <c r="Q1333" t="s">
        <v>64</v>
      </c>
      <c r="R1333" t="s">
        <v>27</v>
      </c>
      <c r="S1333" t="s">
        <v>57</v>
      </c>
      <c r="T1333" s="1">
        <v>40240</v>
      </c>
    </row>
    <row r="1334" spans="1:20" x14ac:dyDescent="0.25">
      <c r="A1334">
        <v>9733</v>
      </c>
      <c r="B1334">
        <v>39889</v>
      </c>
      <c r="C1334" t="s">
        <v>29</v>
      </c>
      <c r="D1334" t="s">
        <v>21</v>
      </c>
      <c r="E1334" t="s">
        <v>84</v>
      </c>
      <c r="F1334" t="s">
        <v>846</v>
      </c>
      <c r="G1334">
        <v>39</v>
      </c>
      <c r="H1334">
        <v>416.91</v>
      </c>
      <c r="I1334">
        <v>0.49</v>
      </c>
      <c r="J1334">
        <v>0.1</v>
      </c>
      <c r="K1334">
        <v>178.34</v>
      </c>
      <c r="L1334">
        <v>11.73</v>
      </c>
      <c r="M1334">
        <v>5.98</v>
      </c>
      <c r="N1334">
        <v>5.35</v>
      </c>
      <c r="O1334" t="s">
        <v>24</v>
      </c>
      <c r="P1334" t="s">
        <v>1346</v>
      </c>
      <c r="Q1334" t="s">
        <v>75</v>
      </c>
      <c r="R1334" t="s">
        <v>61</v>
      </c>
      <c r="S1334" t="s">
        <v>57</v>
      </c>
      <c r="T1334" s="1">
        <v>39889</v>
      </c>
    </row>
    <row r="1335" spans="1:20" x14ac:dyDescent="0.25">
      <c r="A1335">
        <v>9761</v>
      </c>
      <c r="B1335">
        <v>40930</v>
      </c>
      <c r="C1335" t="s">
        <v>29</v>
      </c>
      <c r="D1335" t="s">
        <v>37</v>
      </c>
      <c r="E1335" t="s">
        <v>87</v>
      </c>
      <c r="F1335" t="s">
        <v>759</v>
      </c>
      <c r="G1335">
        <v>2</v>
      </c>
      <c r="H1335">
        <v>343.55</v>
      </c>
      <c r="I1335">
        <v>0.47</v>
      </c>
      <c r="J1335">
        <v>0.04</v>
      </c>
      <c r="K1335">
        <v>147.61000000000001</v>
      </c>
      <c r="L1335">
        <v>171.64</v>
      </c>
      <c r="M1335">
        <v>90.97</v>
      </c>
      <c r="N1335">
        <v>14</v>
      </c>
      <c r="O1335" t="s">
        <v>48</v>
      </c>
      <c r="P1335" t="s">
        <v>501</v>
      </c>
      <c r="Q1335" t="s">
        <v>64</v>
      </c>
      <c r="R1335" t="s">
        <v>27</v>
      </c>
      <c r="S1335" t="s">
        <v>132</v>
      </c>
      <c r="T1335" s="1">
        <v>40931</v>
      </c>
    </row>
    <row r="1336" spans="1:20" x14ac:dyDescent="0.25">
      <c r="A1336">
        <v>9761</v>
      </c>
      <c r="B1336">
        <v>40930</v>
      </c>
      <c r="C1336" t="s">
        <v>29</v>
      </c>
      <c r="D1336" t="s">
        <v>21</v>
      </c>
      <c r="E1336" t="s">
        <v>84</v>
      </c>
      <c r="F1336" t="s">
        <v>525</v>
      </c>
      <c r="G1336">
        <v>23</v>
      </c>
      <c r="H1336">
        <v>237.22</v>
      </c>
      <c r="I1336">
        <v>0.45</v>
      </c>
      <c r="J1336">
        <v>0.08</v>
      </c>
      <c r="K1336">
        <v>92.53</v>
      </c>
      <c r="L1336">
        <v>10.87</v>
      </c>
      <c r="M1336">
        <v>5.98</v>
      </c>
      <c r="N1336">
        <v>7.15</v>
      </c>
      <c r="O1336" t="s">
        <v>24</v>
      </c>
      <c r="P1336" t="s">
        <v>501</v>
      </c>
      <c r="Q1336" t="s">
        <v>64</v>
      </c>
      <c r="R1336" t="s">
        <v>27</v>
      </c>
      <c r="S1336" t="s">
        <v>57</v>
      </c>
      <c r="T1336" s="1">
        <v>40932</v>
      </c>
    </row>
    <row r="1337" spans="1:20" x14ac:dyDescent="0.25">
      <c r="A1337">
        <v>9762</v>
      </c>
      <c r="B1337">
        <v>39816</v>
      </c>
      <c r="C1337" t="s">
        <v>36</v>
      </c>
      <c r="D1337" t="s">
        <v>42</v>
      </c>
      <c r="E1337" t="s">
        <v>43</v>
      </c>
      <c r="F1337" t="s">
        <v>1347</v>
      </c>
      <c r="G1337">
        <v>12</v>
      </c>
      <c r="H1337">
        <v>464.11</v>
      </c>
      <c r="I1337">
        <v>0.46</v>
      </c>
      <c r="J1337">
        <v>0.05</v>
      </c>
      <c r="K1337">
        <v>191.15</v>
      </c>
      <c r="L1337">
        <v>38.85</v>
      </c>
      <c r="M1337">
        <v>20.98</v>
      </c>
      <c r="N1337">
        <v>21.2</v>
      </c>
      <c r="O1337" t="s">
        <v>24</v>
      </c>
      <c r="P1337" t="s">
        <v>1348</v>
      </c>
      <c r="Q1337" t="s">
        <v>33</v>
      </c>
      <c r="R1337" t="s">
        <v>61</v>
      </c>
      <c r="S1337" t="s">
        <v>45</v>
      </c>
      <c r="T1337" s="1">
        <v>39817</v>
      </c>
    </row>
    <row r="1338" spans="1:20" x14ac:dyDescent="0.25">
      <c r="A1338">
        <v>9763</v>
      </c>
      <c r="B1338">
        <v>40768</v>
      </c>
      <c r="C1338" t="s">
        <v>79</v>
      </c>
      <c r="D1338" t="s">
        <v>21</v>
      </c>
      <c r="E1338" t="s">
        <v>80</v>
      </c>
      <c r="F1338" t="s">
        <v>575</v>
      </c>
      <c r="G1338">
        <v>44</v>
      </c>
      <c r="H1338">
        <v>338.5</v>
      </c>
      <c r="I1338">
        <v>0.5</v>
      </c>
      <c r="J1338">
        <v>7.0000000000000007E-2</v>
      </c>
      <c r="K1338">
        <v>156.28</v>
      </c>
      <c r="L1338">
        <v>8.26</v>
      </c>
      <c r="M1338">
        <v>4.13</v>
      </c>
      <c r="N1338">
        <v>0.5</v>
      </c>
      <c r="O1338" t="s">
        <v>24</v>
      </c>
      <c r="P1338" t="s">
        <v>578</v>
      </c>
      <c r="Q1338" t="s">
        <v>83</v>
      </c>
      <c r="R1338" t="s">
        <v>34</v>
      </c>
      <c r="S1338" t="s">
        <v>57</v>
      </c>
      <c r="T1338" s="1">
        <v>40771</v>
      </c>
    </row>
    <row r="1339" spans="1:20" x14ac:dyDescent="0.25">
      <c r="A1339">
        <v>9765</v>
      </c>
      <c r="B1339">
        <v>41194</v>
      </c>
      <c r="C1339" t="s">
        <v>20</v>
      </c>
      <c r="D1339" t="s">
        <v>42</v>
      </c>
      <c r="E1339" t="s">
        <v>192</v>
      </c>
      <c r="F1339" t="s">
        <v>509</v>
      </c>
      <c r="G1339">
        <v>26</v>
      </c>
      <c r="H1339">
        <v>6613.08</v>
      </c>
      <c r="I1339">
        <v>0.51</v>
      </c>
      <c r="J1339">
        <v>0.03</v>
      </c>
      <c r="K1339">
        <v>3266.19</v>
      </c>
      <c r="L1339">
        <v>261.70999999999998</v>
      </c>
      <c r="M1339">
        <v>128.24</v>
      </c>
      <c r="N1339">
        <v>12.65</v>
      </c>
      <c r="O1339" t="s">
        <v>24</v>
      </c>
      <c r="P1339" t="s">
        <v>1270</v>
      </c>
      <c r="Q1339" t="s">
        <v>64</v>
      </c>
      <c r="R1339" t="s">
        <v>61</v>
      </c>
      <c r="S1339" t="s">
        <v>45</v>
      </c>
      <c r="T1339" s="1">
        <v>41201</v>
      </c>
    </row>
    <row r="1340" spans="1:20" x14ac:dyDescent="0.25">
      <c r="A1340">
        <v>9792</v>
      </c>
      <c r="B1340">
        <v>40747</v>
      </c>
      <c r="C1340" t="s">
        <v>20</v>
      </c>
      <c r="D1340" t="s">
        <v>21</v>
      </c>
      <c r="E1340" t="s">
        <v>120</v>
      </c>
      <c r="F1340" t="s">
        <v>135</v>
      </c>
      <c r="G1340">
        <v>14</v>
      </c>
      <c r="H1340">
        <v>155.96</v>
      </c>
      <c r="I1340">
        <v>0.5</v>
      </c>
      <c r="J1340">
        <v>0.02</v>
      </c>
      <c r="K1340">
        <v>72.58</v>
      </c>
      <c r="L1340">
        <v>10.8</v>
      </c>
      <c r="M1340">
        <v>5.4</v>
      </c>
      <c r="N1340">
        <v>7.78</v>
      </c>
      <c r="O1340" t="s">
        <v>24</v>
      </c>
      <c r="P1340" t="s">
        <v>1349</v>
      </c>
      <c r="Q1340" t="s">
        <v>33</v>
      </c>
      <c r="R1340" t="s">
        <v>67</v>
      </c>
      <c r="S1340" t="s">
        <v>57</v>
      </c>
      <c r="T1340" s="1">
        <v>40747</v>
      </c>
    </row>
    <row r="1341" spans="1:20" x14ac:dyDescent="0.25">
      <c r="A1341">
        <v>9794</v>
      </c>
      <c r="B1341">
        <v>40992</v>
      </c>
      <c r="C1341" t="s">
        <v>29</v>
      </c>
      <c r="D1341" t="s">
        <v>21</v>
      </c>
      <c r="E1341" t="s">
        <v>30</v>
      </c>
      <c r="F1341" t="s">
        <v>1350</v>
      </c>
      <c r="G1341">
        <v>25</v>
      </c>
      <c r="H1341">
        <v>223.94</v>
      </c>
      <c r="I1341">
        <v>0.42</v>
      </c>
      <c r="J1341">
        <v>0.1</v>
      </c>
      <c r="K1341">
        <v>78.34</v>
      </c>
      <c r="L1341">
        <v>9.7899999999999991</v>
      </c>
      <c r="M1341">
        <v>5.68</v>
      </c>
      <c r="N1341">
        <v>3.6</v>
      </c>
      <c r="O1341" t="s">
        <v>24</v>
      </c>
      <c r="P1341" t="s">
        <v>860</v>
      </c>
      <c r="Q1341" t="s">
        <v>33</v>
      </c>
      <c r="R1341" t="s">
        <v>67</v>
      </c>
      <c r="S1341" t="s">
        <v>35</v>
      </c>
      <c r="T1341" s="1">
        <v>40993</v>
      </c>
    </row>
    <row r="1342" spans="1:20" x14ac:dyDescent="0.25">
      <c r="A1342">
        <v>9796</v>
      </c>
      <c r="B1342">
        <v>40431</v>
      </c>
      <c r="C1342" t="s">
        <v>58</v>
      </c>
      <c r="D1342" t="s">
        <v>37</v>
      </c>
      <c r="E1342" t="s">
        <v>38</v>
      </c>
      <c r="F1342" t="s">
        <v>612</v>
      </c>
      <c r="G1342">
        <v>29</v>
      </c>
      <c r="H1342">
        <v>2119.02</v>
      </c>
      <c r="I1342">
        <v>0.45</v>
      </c>
      <c r="J1342">
        <v>0.02</v>
      </c>
      <c r="K1342">
        <v>928.9</v>
      </c>
      <c r="L1342">
        <v>74.489999999999995</v>
      </c>
      <c r="M1342">
        <v>40.97</v>
      </c>
      <c r="N1342">
        <v>1.99</v>
      </c>
      <c r="O1342" t="s">
        <v>24</v>
      </c>
      <c r="P1342" t="s">
        <v>784</v>
      </c>
      <c r="Q1342" t="s">
        <v>33</v>
      </c>
      <c r="R1342" t="s">
        <v>34</v>
      </c>
      <c r="S1342" t="s">
        <v>35</v>
      </c>
      <c r="T1342" s="1">
        <v>40432</v>
      </c>
    </row>
    <row r="1343" spans="1:20" x14ac:dyDescent="0.25">
      <c r="A1343">
        <v>9824</v>
      </c>
      <c r="B1343">
        <v>40565</v>
      </c>
      <c r="C1343" t="s">
        <v>58</v>
      </c>
      <c r="D1343" t="s">
        <v>21</v>
      </c>
      <c r="E1343" t="s">
        <v>126</v>
      </c>
      <c r="F1343" t="s">
        <v>1351</v>
      </c>
      <c r="G1343">
        <v>39</v>
      </c>
      <c r="H1343">
        <v>4027.64</v>
      </c>
      <c r="I1343">
        <v>0.54</v>
      </c>
      <c r="J1343">
        <v>0.03</v>
      </c>
      <c r="K1343">
        <v>2115.2600000000002</v>
      </c>
      <c r="L1343">
        <v>106.35</v>
      </c>
      <c r="M1343">
        <v>48.92</v>
      </c>
      <c r="N1343">
        <v>4.5</v>
      </c>
      <c r="O1343" t="s">
        <v>71</v>
      </c>
      <c r="P1343" t="s">
        <v>797</v>
      </c>
      <c r="Q1343" t="s">
        <v>83</v>
      </c>
      <c r="R1343" t="s">
        <v>67</v>
      </c>
      <c r="S1343" t="s">
        <v>57</v>
      </c>
      <c r="T1343" s="1">
        <v>40567</v>
      </c>
    </row>
    <row r="1344" spans="1:20" x14ac:dyDescent="0.25">
      <c r="A1344">
        <v>9824</v>
      </c>
      <c r="B1344">
        <v>40565</v>
      </c>
      <c r="C1344" t="s">
        <v>58</v>
      </c>
      <c r="D1344" t="s">
        <v>21</v>
      </c>
      <c r="E1344" t="s">
        <v>80</v>
      </c>
      <c r="F1344" t="s">
        <v>575</v>
      </c>
      <c r="G1344">
        <v>5</v>
      </c>
      <c r="H1344">
        <v>36.1</v>
      </c>
      <c r="I1344">
        <v>0.42</v>
      </c>
      <c r="J1344">
        <v>0</v>
      </c>
      <c r="K1344">
        <v>14.95</v>
      </c>
      <c r="L1344">
        <v>7.12</v>
      </c>
      <c r="M1344">
        <v>4.13</v>
      </c>
      <c r="N1344">
        <v>0.5</v>
      </c>
      <c r="O1344" t="s">
        <v>24</v>
      </c>
      <c r="P1344" t="s">
        <v>797</v>
      </c>
      <c r="Q1344" t="s">
        <v>83</v>
      </c>
      <c r="R1344" t="s">
        <v>67</v>
      </c>
      <c r="S1344" t="s">
        <v>57</v>
      </c>
      <c r="T1344" s="1">
        <v>40567</v>
      </c>
    </row>
    <row r="1345" spans="1:20" x14ac:dyDescent="0.25">
      <c r="A1345">
        <v>9824</v>
      </c>
      <c r="B1345">
        <v>40565</v>
      </c>
      <c r="C1345" t="s">
        <v>58</v>
      </c>
      <c r="D1345" t="s">
        <v>21</v>
      </c>
      <c r="E1345" t="s">
        <v>52</v>
      </c>
      <c r="F1345" t="s">
        <v>1352</v>
      </c>
      <c r="G1345">
        <v>43</v>
      </c>
      <c r="H1345">
        <v>200.04</v>
      </c>
      <c r="I1345">
        <v>0.44</v>
      </c>
      <c r="J1345">
        <v>0.1</v>
      </c>
      <c r="K1345">
        <v>75.19</v>
      </c>
      <c r="L1345">
        <v>5.14</v>
      </c>
      <c r="M1345">
        <v>2.88</v>
      </c>
      <c r="N1345">
        <v>1.01</v>
      </c>
      <c r="O1345" t="s">
        <v>24</v>
      </c>
      <c r="P1345" t="s">
        <v>797</v>
      </c>
      <c r="Q1345" t="s">
        <v>83</v>
      </c>
      <c r="R1345" t="s">
        <v>67</v>
      </c>
      <c r="S1345" t="s">
        <v>55</v>
      </c>
      <c r="T1345" s="1">
        <v>40567</v>
      </c>
    </row>
    <row r="1346" spans="1:20" x14ac:dyDescent="0.25">
      <c r="A1346">
        <v>9826</v>
      </c>
      <c r="B1346">
        <v>40990</v>
      </c>
      <c r="C1346" t="s">
        <v>79</v>
      </c>
      <c r="D1346" t="s">
        <v>37</v>
      </c>
      <c r="E1346" t="s">
        <v>38</v>
      </c>
      <c r="F1346" t="s">
        <v>1162</v>
      </c>
      <c r="G1346">
        <v>7</v>
      </c>
      <c r="H1346">
        <v>188.35</v>
      </c>
      <c r="I1346">
        <v>0.35</v>
      </c>
      <c r="J1346">
        <v>0.01</v>
      </c>
      <c r="K1346">
        <v>64</v>
      </c>
      <c r="L1346">
        <v>26.89</v>
      </c>
      <c r="M1346">
        <v>17.48</v>
      </c>
      <c r="N1346">
        <v>1.99</v>
      </c>
      <c r="O1346" t="s">
        <v>24</v>
      </c>
      <c r="P1346" t="s">
        <v>943</v>
      </c>
      <c r="Q1346" t="s">
        <v>41</v>
      </c>
      <c r="R1346" t="s">
        <v>67</v>
      </c>
      <c r="S1346" t="s">
        <v>35</v>
      </c>
      <c r="T1346" s="1">
        <v>40992</v>
      </c>
    </row>
    <row r="1347" spans="1:20" x14ac:dyDescent="0.25">
      <c r="A1347">
        <v>9829</v>
      </c>
      <c r="B1347">
        <v>40885</v>
      </c>
      <c r="C1347" t="s">
        <v>58</v>
      </c>
      <c r="D1347" t="s">
        <v>21</v>
      </c>
      <c r="E1347" t="s">
        <v>120</v>
      </c>
      <c r="F1347" t="s">
        <v>1310</v>
      </c>
      <c r="G1347">
        <v>23</v>
      </c>
      <c r="H1347">
        <v>1278.3699999999999</v>
      </c>
      <c r="I1347">
        <v>0.46</v>
      </c>
      <c r="J1347">
        <v>0.04</v>
      </c>
      <c r="K1347">
        <v>554.20000000000005</v>
      </c>
      <c r="L1347">
        <v>57.37</v>
      </c>
      <c r="M1347">
        <v>30.98</v>
      </c>
      <c r="N1347">
        <v>11.63</v>
      </c>
      <c r="O1347" t="s">
        <v>24</v>
      </c>
      <c r="P1347" t="s">
        <v>101</v>
      </c>
      <c r="Q1347" t="s">
        <v>41</v>
      </c>
      <c r="R1347" t="s">
        <v>67</v>
      </c>
      <c r="S1347" t="s">
        <v>57</v>
      </c>
      <c r="T1347" s="1">
        <v>40886</v>
      </c>
    </row>
    <row r="1348" spans="1:20" x14ac:dyDescent="0.25">
      <c r="A1348">
        <v>9829</v>
      </c>
      <c r="B1348">
        <v>40885</v>
      </c>
      <c r="C1348" t="s">
        <v>58</v>
      </c>
      <c r="D1348" t="s">
        <v>21</v>
      </c>
      <c r="E1348" t="s">
        <v>80</v>
      </c>
      <c r="F1348" t="s">
        <v>702</v>
      </c>
      <c r="G1348">
        <v>4</v>
      </c>
      <c r="H1348">
        <v>37.42</v>
      </c>
      <c r="I1348">
        <v>0.5</v>
      </c>
      <c r="J1348">
        <v>0.06</v>
      </c>
      <c r="K1348">
        <v>17.28</v>
      </c>
      <c r="L1348">
        <v>9.82</v>
      </c>
      <c r="M1348">
        <v>4.91</v>
      </c>
      <c r="N1348">
        <v>0.5</v>
      </c>
      <c r="O1348" t="s">
        <v>24</v>
      </c>
      <c r="P1348" t="s">
        <v>101</v>
      </c>
      <c r="Q1348" t="s">
        <v>41</v>
      </c>
      <c r="R1348" t="s">
        <v>67</v>
      </c>
      <c r="S1348" t="s">
        <v>57</v>
      </c>
      <c r="T1348" s="1">
        <v>40887</v>
      </c>
    </row>
    <row r="1349" spans="1:20" x14ac:dyDescent="0.25">
      <c r="A1349">
        <v>9857</v>
      </c>
      <c r="B1349">
        <v>40309</v>
      </c>
      <c r="C1349" t="s">
        <v>36</v>
      </c>
      <c r="D1349" t="s">
        <v>21</v>
      </c>
      <c r="E1349" t="s">
        <v>139</v>
      </c>
      <c r="F1349" t="s">
        <v>659</v>
      </c>
      <c r="G1349">
        <v>16</v>
      </c>
      <c r="H1349">
        <v>4808.1400000000003</v>
      </c>
      <c r="I1349">
        <v>0.51</v>
      </c>
      <c r="J1349">
        <v>0.1</v>
      </c>
      <c r="K1349">
        <v>2181.27</v>
      </c>
      <c r="L1349">
        <v>332.51</v>
      </c>
      <c r="M1349">
        <v>162.93</v>
      </c>
      <c r="N1349">
        <v>19.989999999999998</v>
      </c>
      <c r="O1349" t="s">
        <v>24</v>
      </c>
      <c r="P1349" t="s">
        <v>1353</v>
      </c>
      <c r="Q1349" t="s">
        <v>64</v>
      </c>
      <c r="R1349" t="s">
        <v>61</v>
      </c>
      <c r="S1349" t="s">
        <v>57</v>
      </c>
      <c r="T1349" s="1">
        <v>40311</v>
      </c>
    </row>
    <row r="1350" spans="1:20" x14ac:dyDescent="0.25">
      <c r="A1350">
        <v>9857</v>
      </c>
      <c r="B1350">
        <v>40309</v>
      </c>
      <c r="C1350" t="s">
        <v>36</v>
      </c>
      <c r="D1350" t="s">
        <v>42</v>
      </c>
      <c r="E1350" t="s">
        <v>43</v>
      </c>
      <c r="F1350" t="s">
        <v>1354</v>
      </c>
      <c r="G1350">
        <v>49</v>
      </c>
      <c r="H1350">
        <v>1185.02</v>
      </c>
      <c r="I1350">
        <v>0.46</v>
      </c>
      <c r="J1350">
        <v>0.06</v>
      </c>
      <c r="K1350">
        <v>500.53</v>
      </c>
      <c r="L1350">
        <v>25.54</v>
      </c>
      <c r="M1350">
        <v>13.79</v>
      </c>
      <c r="N1350">
        <v>8.7799999999999994</v>
      </c>
      <c r="O1350" t="s">
        <v>24</v>
      </c>
      <c r="P1350" t="s">
        <v>1353</v>
      </c>
      <c r="Q1350" t="s">
        <v>64</v>
      </c>
      <c r="R1350" t="s">
        <v>61</v>
      </c>
      <c r="S1350" t="s">
        <v>57</v>
      </c>
      <c r="T1350" s="1">
        <v>40309</v>
      </c>
    </row>
    <row r="1351" spans="1:20" x14ac:dyDescent="0.25">
      <c r="A1351">
        <v>9857</v>
      </c>
      <c r="B1351">
        <v>40309</v>
      </c>
      <c r="C1351" t="s">
        <v>36</v>
      </c>
      <c r="D1351" t="s">
        <v>37</v>
      </c>
      <c r="E1351" t="s">
        <v>50</v>
      </c>
      <c r="F1351" t="s">
        <v>685</v>
      </c>
      <c r="G1351">
        <v>16</v>
      </c>
      <c r="H1351">
        <v>616.85</v>
      </c>
      <c r="I1351">
        <v>0.48</v>
      </c>
      <c r="J1351">
        <v>0.05</v>
      </c>
      <c r="K1351">
        <v>277.70999999999998</v>
      </c>
      <c r="L1351">
        <v>40.369999999999997</v>
      </c>
      <c r="M1351">
        <v>20.99</v>
      </c>
      <c r="N1351">
        <v>3.3</v>
      </c>
      <c r="O1351" t="s">
        <v>24</v>
      </c>
      <c r="P1351" t="s">
        <v>1353</v>
      </c>
      <c r="Q1351" t="s">
        <v>64</v>
      </c>
      <c r="R1351" t="s">
        <v>61</v>
      </c>
      <c r="S1351" t="s">
        <v>35</v>
      </c>
      <c r="T1351" s="1">
        <v>40311</v>
      </c>
    </row>
    <row r="1352" spans="1:20" x14ac:dyDescent="0.25">
      <c r="A1352">
        <v>9857</v>
      </c>
      <c r="B1352">
        <v>40309</v>
      </c>
      <c r="C1352" t="s">
        <v>36</v>
      </c>
      <c r="D1352" t="s">
        <v>37</v>
      </c>
      <c r="E1352" t="s">
        <v>50</v>
      </c>
      <c r="F1352" t="s">
        <v>359</v>
      </c>
      <c r="G1352">
        <v>50</v>
      </c>
      <c r="H1352">
        <v>7872.2</v>
      </c>
      <c r="I1352">
        <v>0.47</v>
      </c>
      <c r="J1352">
        <v>0.03</v>
      </c>
      <c r="K1352">
        <v>3569.4</v>
      </c>
      <c r="L1352">
        <v>162.25</v>
      </c>
      <c r="M1352">
        <v>85.99</v>
      </c>
      <c r="N1352">
        <v>3.3</v>
      </c>
      <c r="O1352" t="s">
        <v>24</v>
      </c>
      <c r="P1352" t="s">
        <v>1353</v>
      </c>
      <c r="Q1352" t="s">
        <v>83</v>
      </c>
      <c r="R1352" t="s">
        <v>61</v>
      </c>
      <c r="S1352" t="s">
        <v>35</v>
      </c>
      <c r="T1352" s="1">
        <v>40311</v>
      </c>
    </row>
    <row r="1353" spans="1:20" x14ac:dyDescent="0.25">
      <c r="A1353">
        <v>9860</v>
      </c>
      <c r="B1353">
        <v>40461</v>
      </c>
      <c r="C1353" t="s">
        <v>58</v>
      </c>
      <c r="D1353" t="s">
        <v>37</v>
      </c>
      <c r="E1353" t="s">
        <v>38</v>
      </c>
      <c r="F1353" t="s">
        <v>882</v>
      </c>
      <c r="G1353">
        <v>43</v>
      </c>
      <c r="H1353">
        <v>525.25</v>
      </c>
      <c r="I1353">
        <v>0.4</v>
      </c>
      <c r="J1353">
        <v>0</v>
      </c>
      <c r="K1353">
        <v>208.69</v>
      </c>
      <c r="L1353">
        <v>12.13</v>
      </c>
      <c r="M1353">
        <v>7.28</v>
      </c>
      <c r="N1353">
        <v>3.52</v>
      </c>
      <c r="O1353" t="s">
        <v>24</v>
      </c>
      <c r="P1353" t="s">
        <v>1157</v>
      </c>
      <c r="Q1353" t="s">
        <v>33</v>
      </c>
      <c r="R1353" t="s">
        <v>61</v>
      </c>
      <c r="S1353" t="s">
        <v>35</v>
      </c>
      <c r="T1353" s="1">
        <v>40462</v>
      </c>
    </row>
    <row r="1354" spans="1:20" x14ac:dyDescent="0.25">
      <c r="A1354">
        <v>9861</v>
      </c>
      <c r="B1354">
        <v>41210</v>
      </c>
      <c r="C1354" t="s">
        <v>20</v>
      </c>
      <c r="D1354" t="s">
        <v>21</v>
      </c>
      <c r="E1354" t="s">
        <v>52</v>
      </c>
      <c r="F1354" t="s">
        <v>672</v>
      </c>
      <c r="G1354">
        <v>47</v>
      </c>
      <c r="H1354">
        <v>1231.3800000000001</v>
      </c>
      <c r="I1354">
        <v>0.45</v>
      </c>
      <c r="J1354">
        <v>0.1</v>
      </c>
      <c r="K1354">
        <v>476.75</v>
      </c>
      <c r="L1354">
        <v>28.98</v>
      </c>
      <c r="M1354">
        <v>15.94</v>
      </c>
      <c r="N1354">
        <v>5.45</v>
      </c>
      <c r="O1354" t="s">
        <v>24</v>
      </c>
      <c r="P1354" t="s">
        <v>1087</v>
      </c>
      <c r="Q1354" t="s">
        <v>95</v>
      </c>
      <c r="R1354" t="s">
        <v>34</v>
      </c>
      <c r="S1354" t="s">
        <v>35</v>
      </c>
      <c r="T1354" s="1">
        <v>41214</v>
      </c>
    </row>
    <row r="1355" spans="1:20" x14ac:dyDescent="0.25">
      <c r="A1355">
        <v>9863</v>
      </c>
      <c r="B1355">
        <v>40790</v>
      </c>
      <c r="C1355" t="s">
        <v>58</v>
      </c>
      <c r="D1355" t="s">
        <v>21</v>
      </c>
      <c r="E1355" t="s">
        <v>52</v>
      </c>
      <c r="F1355" t="s">
        <v>453</v>
      </c>
      <c r="G1355">
        <v>18</v>
      </c>
      <c r="H1355">
        <v>60.47</v>
      </c>
      <c r="I1355">
        <v>0.47</v>
      </c>
      <c r="J1355">
        <v>0</v>
      </c>
      <c r="K1355">
        <v>28.09</v>
      </c>
      <c r="L1355">
        <v>3.32</v>
      </c>
      <c r="M1355">
        <v>1.76</v>
      </c>
      <c r="N1355">
        <v>0.7</v>
      </c>
      <c r="O1355" t="s">
        <v>24</v>
      </c>
      <c r="P1355" t="s">
        <v>425</v>
      </c>
      <c r="Q1355" t="s">
        <v>64</v>
      </c>
      <c r="R1355" t="s">
        <v>61</v>
      </c>
      <c r="S1355" t="s">
        <v>55</v>
      </c>
      <c r="T1355" s="1">
        <v>40792</v>
      </c>
    </row>
    <row r="1356" spans="1:20" x14ac:dyDescent="0.25">
      <c r="A1356">
        <v>9888</v>
      </c>
      <c r="B1356">
        <v>40068</v>
      </c>
      <c r="C1356" t="s">
        <v>20</v>
      </c>
      <c r="D1356" t="s">
        <v>37</v>
      </c>
      <c r="E1356" t="s">
        <v>50</v>
      </c>
      <c r="F1356" t="s">
        <v>1355</v>
      </c>
      <c r="G1356">
        <v>48</v>
      </c>
      <c r="H1356">
        <v>14999.75</v>
      </c>
      <c r="I1356">
        <v>0.38</v>
      </c>
      <c r="J1356">
        <v>0.06</v>
      </c>
      <c r="K1356">
        <v>5103.24</v>
      </c>
      <c r="L1356">
        <v>332.24</v>
      </c>
      <c r="M1356">
        <v>205.99</v>
      </c>
      <c r="N1356">
        <v>8.99</v>
      </c>
      <c r="O1356" t="s">
        <v>24</v>
      </c>
      <c r="P1356" t="s">
        <v>1056</v>
      </c>
      <c r="Q1356" t="s">
        <v>33</v>
      </c>
      <c r="R1356" t="s">
        <v>34</v>
      </c>
      <c r="S1356" t="s">
        <v>57</v>
      </c>
      <c r="T1356" s="1">
        <v>40075</v>
      </c>
    </row>
    <row r="1357" spans="1:20" x14ac:dyDescent="0.25">
      <c r="A1357">
        <v>9892</v>
      </c>
      <c r="B1357">
        <v>41106</v>
      </c>
      <c r="C1357" t="s">
        <v>79</v>
      </c>
      <c r="D1357" t="s">
        <v>21</v>
      </c>
      <c r="E1357" t="s">
        <v>139</v>
      </c>
      <c r="F1357" t="s">
        <v>1356</v>
      </c>
      <c r="G1357">
        <v>50</v>
      </c>
      <c r="H1357">
        <v>2726.23</v>
      </c>
      <c r="I1357">
        <v>0.51</v>
      </c>
      <c r="J1357">
        <v>0.02</v>
      </c>
      <c r="K1357">
        <v>1359</v>
      </c>
      <c r="L1357">
        <v>55.47</v>
      </c>
      <c r="M1357">
        <v>27.18</v>
      </c>
      <c r="N1357">
        <v>8.23</v>
      </c>
      <c r="O1357" t="s">
        <v>24</v>
      </c>
      <c r="P1357" t="s">
        <v>950</v>
      </c>
      <c r="Q1357" t="s">
        <v>33</v>
      </c>
      <c r="R1357" t="s">
        <v>34</v>
      </c>
      <c r="S1357" t="s">
        <v>57</v>
      </c>
      <c r="T1357" s="1">
        <v>41107</v>
      </c>
    </row>
    <row r="1358" spans="1:20" x14ac:dyDescent="0.25">
      <c r="A1358">
        <v>9893</v>
      </c>
      <c r="B1358">
        <v>40041</v>
      </c>
      <c r="C1358" t="s">
        <v>79</v>
      </c>
      <c r="D1358" t="s">
        <v>42</v>
      </c>
      <c r="E1358" t="s">
        <v>192</v>
      </c>
      <c r="F1358" t="s">
        <v>645</v>
      </c>
      <c r="G1358">
        <v>1</v>
      </c>
      <c r="H1358">
        <v>365.66</v>
      </c>
      <c r="I1358">
        <v>0.53</v>
      </c>
      <c r="J1358">
        <v>0.02</v>
      </c>
      <c r="K1358">
        <v>174.68</v>
      </c>
      <c r="L1358">
        <v>342.51</v>
      </c>
      <c r="M1358">
        <v>160.97999999999999</v>
      </c>
      <c r="N1358">
        <v>30</v>
      </c>
      <c r="O1358" t="s">
        <v>48</v>
      </c>
      <c r="P1358" t="s">
        <v>275</v>
      </c>
      <c r="Q1358" t="s">
        <v>64</v>
      </c>
      <c r="R1358" t="s">
        <v>61</v>
      </c>
      <c r="S1358" t="s">
        <v>132</v>
      </c>
      <c r="T1358" s="1">
        <v>40044</v>
      </c>
    </row>
    <row r="1359" spans="1:20" x14ac:dyDescent="0.25">
      <c r="A1359">
        <v>9894</v>
      </c>
      <c r="B1359">
        <v>39890</v>
      </c>
      <c r="C1359" t="s">
        <v>36</v>
      </c>
      <c r="D1359" t="s">
        <v>42</v>
      </c>
      <c r="E1359" t="s">
        <v>192</v>
      </c>
      <c r="F1359" t="s">
        <v>1357</v>
      </c>
      <c r="G1359">
        <v>16</v>
      </c>
      <c r="H1359">
        <v>8940.32</v>
      </c>
      <c r="I1359">
        <v>0.41</v>
      </c>
      <c r="J1359">
        <v>0.08</v>
      </c>
      <c r="K1359">
        <v>3185.72</v>
      </c>
      <c r="L1359">
        <v>603.36</v>
      </c>
      <c r="M1359">
        <v>355.98</v>
      </c>
      <c r="N1359">
        <v>58.92</v>
      </c>
      <c r="O1359" t="s">
        <v>48</v>
      </c>
      <c r="P1359" t="s">
        <v>552</v>
      </c>
      <c r="Q1359" t="s">
        <v>95</v>
      </c>
      <c r="R1359" t="s">
        <v>27</v>
      </c>
      <c r="S1359" t="s">
        <v>132</v>
      </c>
      <c r="T1359" s="1">
        <v>39892</v>
      </c>
    </row>
    <row r="1360" spans="1:20" x14ac:dyDescent="0.25">
      <c r="A1360">
        <v>9895</v>
      </c>
      <c r="B1360">
        <v>40288</v>
      </c>
      <c r="C1360" t="s">
        <v>20</v>
      </c>
      <c r="D1360" t="s">
        <v>21</v>
      </c>
      <c r="E1360" t="s">
        <v>52</v>
      </c>
      <c r="F1360" t="s">
        <v>710</v>
      </c>
      <c r="G1360">
        <v>9</v>
      </c>
      <c r="H1360">
        <v>85.63</v>
      </c>
      <c r="I1360">
        <v>0.4</v>
      </c>
      <c r="J1360">
        <v>0.05</v>
      </c>
      <c r="K1360">
        <v>30.71</v>
      </c>
      <c r="L1360">
        <v>9.75</v>
      </c>
      <c r="M1360">
        <v>5.85</v>
      </c>
      <c r="N1360">
        <v>2.27</v>
      </c>
      <c r="O1360" t="s">
        <v>24</v>
      </c>
      <c r="P1360" t="s">
        <v>1358</v>
      </c>
      <c r="Q1360" t="s">
        <v>33</v>
      </c>
      <c r="R1360" t="s">
        <v>27</v>
      </c>
      <c r="S1360" t="s">
        <v>55</v>
      </c>
      <c r="T1360" s="1">
        <v>40292</v>
      </c>
    </row>
    <row r="1361" spans="1:20" x14ac:dyDescent="0.25">
      <c r="A1361">
        <v>9921</v>
      </c>
      <c r="B1361">
        <v>40677</v>
      </c>
      <c r="C1361" t="s">
        <v>20</v>
      </c>
      <c r="D1361" t="s">
        <v>21</v>
      </c>
      <c r="E1361" t="s">
        <v>139</v>
      </c>
      <c r="F1361" t="s">
        <v>881</v>
      </c>
      <c r="G1361">
        <v>23</v>
      </c>
      <c r="H1361">
        <v>591.72</v>
      </c>
      <c r="I1361">
        <v>0.42</v>
      </c>
      <c r="J1361">
        <v>0.05</v>
      </c>
      <c r="K1361">
        <v>229.92</v>
      </c>
      <c r="L1361">
        <v>27.02</v>
      </c>
      <c r="M1361">
        <v>15.67</v>
      </c>
      <c r="N1361">
        <v>1.39</v>
      </c>
      <c r="O1361" t="s">
        <v>24</v>
      </c>
      <c r="P1361" t="s">
        <v>1180</v>
      </c>
      <c r="Q1361" t="s">
        <v>41</v>
      </c>
      <c r="R1361" t="s">
        <v>61</v>
      </c>
      <c r="S1361" t="s">
        <v>57</v>
      </c>
      <c r="T1361" s="1">
        <v>40677</v>
      </c>
    </row>
    <row r="1362" spans="1:20" x14ac:dyDescent="0.25">
      <c r="A1362">
        <v>9922</v>
      </c>
      <c r="B1362">
        <v>40636</v>
      </c>
      <c r="C1362" t="s">
        <v>29</v>
      </c>
      <c r="D1362" t="s">
        <v>42</v>
      </c>
      <c r="E1362" t="s">
        <v>46</v>
      </c>
      <c r="F1362" t="s">
        <v>300</v>
      </c>
      <c r="G1362">
        <v>24</v>
      </c>
      <c r="H1362">
        <v>9372.85</v>
      </c>
      <c r="I1362">
        <v>0.35</v>
      </c>
      <c r="J1362">
        <v>0.1</v>
      </c>
      <c r="K1362">
        <v>2593.66</v>
      </c>
      <c r="L1362">
        <v>432.28</v>
      </c>
      <c r="M1362">
        <v>280.98</v>
      </c>
      <c r="N1362">
        <v>35.67</v>
      </c>
      <c r="O1362" t="s">
        <v>48</v>
      </c>
      <c r="P1362" t="s">
        <v>519</v>
      </c>
      <c r="Q1362" t="s">
        <v>95</v>
      </c>
      <c r="R1362" t="s">
        <v>67</v>
      </c>
      <c r="S1362" t="s">
        <v>49</v>
      </c>
      <c r="T1362" s="1">
        <v>40637</v>
      </c>
    </row>
    <row r="1363" spans="1:20" x14ac:dyDescent="0.25">
      <c r="A1363">
        <v>9922</v>
      </c>
      <c r="B1363">
        <v>40636</v>
      </c>
      <c r="C1363" t="s">
        <v>29</v>
      </c>
      <c r="D1363" t="s">
        <v>37</v>
      </c>
      <c r="E1363" t="s">
        <v>38</v>
      </c>
      <c r="F1363" t="s">
        <v>1359</v>
      </c>
      <c r="G1363">
        <v>26</v>
      </c>
      <c r="H1363">
        <v>1874.33</v>
      </c>
      <c r="I1363">
        <v>0.46</v>
      </c>
      <c r="J1363">
        <v>0.03</v>
      </c>
      <c r="K1363">
        <v>827.73</v>
      </c>
      <c r="L1363">
        <v>74.040000000000006</v>
      </c>
      <c r="M1363">
        <v>39.979999999999997</v>
      </c>
      <c r="N1363">
        <v>7.12</v>
      </c>
      <c r="O1363" t="s">
        <v>24</v>
      </c>
      <c r="P1363" t="s">
        <v>519</v>
      </c>
      <c r="Q1363" t="s">
        <v>41</v>
      </c>
      <c r="R1363" t="s">
        <v>67</v>
      </c>
      <c r="S1363" t="s">
        <v>57</v>
      </c>
      <c r="T1363" s="1">
        <v>40637</v>
      </c>
    </row>
    <row r="1364" spans="1:20" x14ac:dyDescent="0.25">
      <c r="A1364">
        <v>9922</v>
      </c>
      <c r="B1364">
        <v>40636</v>
      </c>
      <c r="C1364" t="s">
        <v>29</v>
      </c>
      <c r="D1364" t="s">
        <v>37</v>
      </c>
      <c r="E1364" t="s">
        <v>50</v>
      </c>
      <c r="F1364" t="s">
        <v>610</v>
      </c>
      <c r="G1364">
        <v>21</v>
      </c>
      <c r="H1364">
        <v>2321.6</v>
      </c>
      <c r="I1364">
        <v>0.42</v>
      </c>
      <c r="J1364">
        <v>0.03</v>
      </c>
      <c r="K1364">
        <v>931.82</v>
      </c>
      <c r="L1364">
        <v>113.78</v>
      </c>
      <c r="M1364">
        <v>65.989999999999995</v>
      </c>
      <c r="N1364">
        <v>3.99</v>
      </c>
      <c r="O1364" t="s">
        <v>24</v>
      </c>
      <c r="P1364" t="s">
        <v>519</v>
      </c>
      <c r="Q1364" t="s">
        <v>41</v>
      </c>
      <c r="R1364" t="s">
        <v>67</v>
      </c>
      <c r="S1364" t="s">
        <v>57</v>
      </c>
      <c r="T1364" s="1">
        <v>40637</v>
      </c>
    </row>
    <row r="1365" spans="1:20" x14ac:dyDescent="0.25">
      <c r="A1365">
        <v>9923</v>
      </c>
      <c r="B1365">
        <v>40091</v>
      </c>
      <c r="C1365" t="s">
        <v>36</v>
      </c>
      <c r="D1365" t="s">
        <v>42</v>
      </c>
      <c r="E1365" t="s">
        <v>43</v>
      </c>
      <c r="F1365" t="s">
        <v>775</v>
      </c>
      <c r="G1365">
        <v>27</v>
      </c>
      <c r="H1365">
        <v>108.29</v>
      </c>
      <c r="I1365">
        <v>0.46</v>
      </c>
      <c r="J1365">
        <v>0.01</v>
      </c>
      <c r="K1365">
        <v>46.8</v>
      </c>
      <c r="L1365">
        <v>3.85</v>
      </c>
      <c r="M1365">
        <v>2.08</v>
      </c>
      <c r="N1365">
        <v>5.33</v>
      </c>
      <c r="O1365" t="s">
        <v>24</v>
      </c>
      <c r="P1365" t="s">
        <v>1087</v>
      </c>
      <c r="Q1365" t="s">
        <v>95</v>
      </c>
      <c r="R1365" t="s">
        <v>34</v>
      </c>
      <c r="S1365" t="s">
        <v>57</v>
      </c>
      <c r="T1365" s="1">
        <v>40091</v>
      </c>
    </row>
    <row r="1366" spans="1:20" x14ac:dyDescent="0.25">
      <c r="A1366">
        <v>9923</v>
      </c>
      <c r="B1366">
        <v>40091</v>
      </c>
      <c r="C1366" t="s">
        <v>36</v>
      </c>
      <c r="D1366" t="s">
        <v>21</v>
      </c>
      <c r="E1366" t="s">
        <v>22</v>
      </c>
      <c r="F1366" t="s">
        <v>458</v>
      </c>
      <c r="G1366">
        <v>14</v>
      </c>
      <c r="H1366">
        <v>8495.51</v>
      </c>
      <c r="I1366">
        <v>0.4</v>
      </c>
      <c r="J1366">
        <v>0.03</v>
      </c>
      <c r="K1366">
        <v>3202.79</v>
      </c>
      <c r="L1366">
        <v>618.29999999999995</v>
      </c>
      <c r="M1366">
        <v>370.98</v>
      </c>
      <c r="N1366">
        <v>99</v>
      </c>
      <c r="O1366" t="s">
        <v>48</v>
      </c>
      <c r="P1366" t="s">
        <v>1087</v>
      </c>
      <c r="Q1366" t="s">
        <v>95</v>
      </c>
      <c r="R1366" t="s">
        <v>34</v>
      </c>
      <c r="S1366" t="s">
        <v>132</v>
      </c>
      <c r="T1366" s="1">
        <v>40092</v>
      </c>
    </row>
    <row r="1367" spans="1:20" x14ac:dyDescent="0.25">
      <c r="A1367">
        <v>9925</v>
      </c>
      <c r="B1367">
        <v>40938</v>
      </c>
      <c r="C1367" t="s">
        <v>58</v>
      </c>
      <c r="D1367" t="s">
        <v>21</v>
      </c>
      <c r="E1367" t="s">
        <v>120</v>
      </c>
      <c r="F1367" t="s">
        <v>1360</v>
      </c>
      <c r="G1367">
        <v>43</v>
      </c>
      <c r="H1367">
        <v>3456.35</v>
      </c>
      <c r="I1367">
        <v>0.53</v>
      </c>
      <c r="J1367">
        <v>0.1</v>
      </c>
      <c r="K1367">
        <v>1649.94</v>
      </c>
      <c r="L1367">
        <v>89.23</v>
      </c>
      <c r="M1367">
        <v>41.94</v>
      </c>
      <c r="N1367">
        <v>2.99</v>
      </c>
      <c r="O1367" t="s">
        <v>71</v>
      </c>
      <c r="P1367" t="s">
        <v>1087</v>
      </c>
      <c r="Q1367" t="s">
        <v>95</v>
      </c>
      <c r="R1367" t="s">
        <v>34</v>
      </c>
      <c r="S1367" t="s">
        <v>57</v>
      </c>
      <c r="T1367" s="1">
        <v>40941</v>
      </c>
    </row>
    <row r="1368" spans="1:20" x14ac:dyDescent="0.25">
      <c r="A1368">
        <v>9925</v>
      </c>
      <c r="B1368">
        <v>40938</v>
      </c>
      <c r="C1368" t="s">
        <v>58</v>
      </c>
      <c r="D1368" t="s">
        <v>21</v>
      </c>
      <c r="E1368" t="s">
        <v>120</v>
      </c>
      <c r="F1368" t="s">
        <v>290</v>
      </c>
      <c r="G1368">
        <v>17</v>
      </c>
      <c r="H1368">
        <v>163.52000000000001</v>
      </c>
      <c r="I1368">
        <v>0.48</v>
      </c>
      <c r="J1368">
        <v>7.0000000000000007E-2</v>
      </c>
      <c r="K1368">
        <v>70.77</v>
      </c>
      <c r="L1368">
        <v>10.15</v>
      </c>
      <c r="M1368">
        <v>5.28</v>
      </c>
      <c r="N1368">
        <v>2.99</v>
      </c>
      <c r="O1368" t="s">
        <v>24</v>
      </c>
      <c r="P1368" t="s">
        <v>1087</v>
      </c>
      <c r="Q1368" t="s">
        <v>95</v>
      </c>
      <c r="R1368" t="s">
        <v>34</v>
      </c>
      <c r="S1368" t="s">
        <v>57</v>
      </c>
      <c r="T1368" s="1">
        <v>40940</v>
      </c>
    </row>
    <row r="1369" spans="1:20" x14ac:dyDescent="0.25">
      <c r="A1369">
        <v>9925</v>
      </c>
      <c r="B1369">
        <v>40938</v>
      </c>
      <c r="C1369" t="s">
        <v>58</v>
      </c>
      <c r="D1369" t="s">
        <v>21</v>
      </c>
      <c r="E1369" t="s">
        <v>52</v>
      </c>
      <c r="F1369" t="s">
        <v>861</v>
      </c>
      <c r="G1369">
        <v>31</v>
      </c>
      <c r="H1369">
        <v>1189.94</v>
      </c>
      <c r="I1369">
        <v>0.45</v>
      </c>
      <c r="J1369">
        <v>0.02</v>
      </c>
      <c r="K1369">
        <v>518.16999999999996</v>
      </c>
      <c r="L1369">
        <v>38.869999999999997</v>
      </c>
      <c r="M1369">
        <v>21.38</v>
      </c>
      <c r="N1369">
        <v>8.99</v>
      </c>
      <c r="O1369" t="s">
        <v>24</v>
      </c>
      <c r="P1369" t="s">
        <v>1087</v>
      </c>
      <c r="Q1369" t="s">
        <v>95</v>
      </c>
      <c r="R1369" t="s">
        <v>34</v>
      </c>
      <c r="S1369" t="s">
        <v>35</v>
      </c>
      <c r="T1369" s="1">
        <v>40940</v>
      </c>
    </row>
    <row r="1370" spans="1:20" x14ac:dyDescent="0.25">
      <c r="A1370">
        <v>9926</v>
      </c>
      <c r="B1370">
        <v>40097</v>
      </c>
      <c r="C1370" t="s">
        <v>36</v>
      </c>
      <c r="D1370" t="s">
        <v>42</v>
      </c>
      <c r="E1370" t="s">
        <v>43</v>
      </c>
      <c r="F1370" t="s">
        <v>984</v>
      </c>
      <c r="G1370">
        <v>25</v>
      </c>
      <c r="H1370">
        <v>258.99</v>
      </c>
      <c r="I1370">
        <v>0.43</v>
      </c>
      <c r="J1370">
        <v>0</v>
      </c>
      <c r="K1370">
        <v>108.82</v>
      </c>
      <c r="L1370">
        <v>10.119999999999999</v>
      </c>
      <c r="M1370">
        <v>5.77</v>
      </c>
      <c r="N1370">
        <v>5.92</v>
      </c>
      <c r="O1370" t="s">
        <v>24</v>
      </c>
      <c r="P1370" t="s">
        <v>1361</v>
      </c>
      <c r="Q1370" t="s">
        <v>64</v>
      </c>
      <c r="R1370" t="s">
        <v>61</v>
      </c>
      <c r="S1370" t="s">
        <v>45</v>
      </c>
      <c r="T1370" s="1">
        <v>40099</v>
      </c>
    </row>
    <row r="1371" spans="1:20" x14ac:dyDescent="0.25">
      <c r="A1371">
        <v>9927</v>
      </c>
      <c r="B1371">
        <v>40771</v>
      </c>
      <c r="C1371" t="s">
        <v>36</v>
      </c>
      <c r="D1371" t="s">
        <v>42</v>
      </c>
      <c r="E1371" t="s">
        <v>92</v>
      </c>
      <c r="F1371" t="s">
        <v>945</v>
      </c>
      <c r="G1371">
        <v>32</v>
      </c>
      <c r="H1371">
        <v>10078.719999999999</v>
      </c>
      <c r="I1371">
        <v>0.55000000000000004</v>
      </c>
      <c r="J1371">
        <v>0</v>
      </c>
      <c r="K1371">
        <v>5513.88</v>
      </c>
      <c r="L1371">
        <v>313.29000000000002</v>
      </c>
      <c r="M1371">
        <v>140.97999999999999</v>
      </c>
      <c r="N1371">
        <v>53.48</v>
      </c>
      <c r="O1371" t="s">
        <v>48</v>
      </c>
      <c r="P1371" t="s">
        <v>539</v>
      </c>
      <c r="Q1371" t="s">
        <v>83</v>
      </c>
      <c r="R1371" t="s">
        <v>34</v>
      </c>
      <c r="S1371" t="s">
        <v>49</v>
      </c>
      <c r="T1371" s="1">
        <v>40772</v>
      </c>
    </row>
    <row r="1372" spans="1:20" x14ac:dyDescent="0.25">
      <c r="A1372">
        <v>9927</v>
      </c>
      <c r="B1372">
        <v>40771</v>
      </c>
      <c r="C1372" t="s">
        <v>36</v>
      </c>
      <c r="D1372" t="s">
        <v>42</v>
      </c>
      <c r="E1372" t="s">
        <v>192</v>
      </c>
      <c r="F1372" t="s">
        <v>193</v>
      </c>
      <c r="G1372">
        <v>44</v>
      </c>
      <c r="H1372">
        <v>21128.2</v>
      </c>
      <c r="I1372">
        <v>0.55000000000000004</v>
      </c>
      <c r="J1372">
        <v>0.01</v>
      </c>
      <c r="K1372">
        <v>11514.62</v>
      </c>
      <c r="L1372">
        <v>484.62</v>
      </c>
      <c r="M1372">
        <v>218.08</v>
      </c>
      <c r="N1372">
        <v>18.059999999999999</v>
      </c>
      <c r="O1372" t="s">
        <v>24</v>
      </c>
      <c r="P1372" t="s">
        <v>539</v>
      </c>
      <c r="Q1372" t="s">
        <v>83</v>
      </c>
      <c r="R1372" t="s">
        <v>34</v>
      </c>
      <c r="S1372" t="s">
        <v>28</v>
      </c>
      <c r="T1372" s="1">
        <v>40772</v>
      </c>
    </row>
    <row r="1373" spans="1:20" x14ac:dyDescent="0.25">
      <c r="A1373">
        <v>9927</v>
      </c>
      <c r="B1373">
        <v>40771</v>
      </c>
      <c r="C1373" t="s">
        <v>36</v>
      </c>
      <c r="D1373" t="s">
        <v>37</v>
      </c>
      <c r="E1373" t="s">
        <v>38</v>
      </c>
      <c r="F1373" t="s">
        <v>1312</v>
      </c>
      <c r="G1373">
        <v>34</v>
      </c>
      <c r="H1373">
        <v>3362.5</v>
      </c>
      <c r="I1373">
        <v>0.53</v>
      </c>
      <c r="J1373">
        <v>0.09</v>
      </c>
      <c r="K1373">
        <v>1622.68</v>
      </c>
      <c r="L1373">
        <v>108.47</v>
      </c>
      <c r="M1373">
        <v>50.98</v>
      </c>
      <c r="N1373">
        <v>6.5</v>
      </c>
      <c r="O1373" t="s">
        <v>71</v>
      </c>
      <c r="P1373" t="s">
        <v>539</v>
      </c>
      <c r="Q1373" t="s">
        <v>83</v>
      </c>
      <c r="R1373" t="s">
        <v>34</v>
      </c>
      <c r="S1373" t="s">
        <v>57</v>
      </c>
      <c r="T1373" s="1">
        <v>40772</v>
      </c>
    </row>
    <row r="1374" spans="1:20" x14ac:dyDescent="0.25">
      <c r="A1374">
        <v>9952</v>
      </c>
      <c r="B1374">
        <v>41030</v>
      </c>
      <c r="C1374" t="s">
        <v>36</v>
      </c>
      <c r="D1374" t="s">
        <v>21</v>
      </c>
      <c r="E1374" t="s">
        <v>22</v>
      </c>
      <c r="F1374" t="s">
        <v>1362</v>
      </c>
      <c r="G1374">
        <v>47</v>
      </c>
      <c r="H1374">
        <v>16594.73</v>
      </c>
      <c r="I1374">
        <v>0.53</v>
      </c>
      <c r="J1374">
        <v>0.01</v>
      </c>
      <c r="K1374">
        <v>8698.0400000000009</v>
      </c>
      <c r="L1374">
        <v>355.89</v>
      </c>
      <c r="M1374">
        <v>167.27</v>
      </c>
      <c r="N1374">
        <v>35</v>
      </c>
      <c r="O1374" t="s">
        <v>71</v>
      </c>
      <c r="P1374" t="s">
        <v>546</v>
      </c>
      <c r="Q1374" t="s">
        <v>95</v>
      </c>
      <c r="R1374" t="s">
        <v>61</v>
      </c>
      <c r="S1374" t="s">
        <v>28</v>
      </c>
      <c r="T1374" s="1">
        <v>41032</v>
      </c>
    </row>
    <row r="1375" spans="1:20" x14ac:dyDescent="0.25">
      <c r="A1375">
        <v>9954</v>
      </c>
      <c r="B1375">
        <v>39983</v>
      </c>
      <c r="C1375" t="s">
        <v>29</v>
      </c>
      <c r="D1375" t="s">
        <v>42</v>
      </c>
      <c r="E1375" t="s">
        <v>192</v>
      </c>
      <c r="F1375" t="s">
        <v>1122</v>
      </c>
      <c r="G1375">
        <v>36</v>
      </c>
      <c r="H1375">
        <v>16001.42</v>
      </c>
      <c r="I1375">
        <v>0.41</v>
      </c>
      <c r="J1375">
        <v>7.0000000000000007E-2</v>
      </c>
      <c r="K1375">
        <v>5829.14</v>
      </c>
      <c r="L1375">
        <v>476.24</v>
      </c>
      <c r="M1375">
        <v>280.98</v>
      </c>
      <c r="N1375">
        <v>57</v>
      </c>
      <c r="O1375" t="s">
        <v>48</v>
      </c>
      <c r="P1375" t="s">
        <v>255</v>
      </c>
      <c r="Q1375" t="s">
        <v>41</v>
      </c>
      <c r="R1375" t="s">
        <v>34</v>
      </c>
      <c r="S1375" t="s">
        <v>132</v>
      </c>
      <c r="T1375" s="1">
        <v>39984</v>
      </c>
    </row>
    <row r="1376" spans="1:20" x14ac:dyDescent="0.25">
      <c r="A1376">
        <v>9954</v>
      </c>
      <c r="B1376">
        <v>39983</v>
      </c>
      <c r="C1376" t="s">
        <v>29</v>
      </c>
      <c r="D1376" t="s">
        <v>21</v>
      </c>
      <c r="E1376" t="s">
        <v>84</v>
      </c>
      <c r="F1376" t="s">
        <v>204</v>
      </c>
      <c r="G1376">
        <v>39</v>
      </c>
      <c r="H1376">
        <v>354.26</v>
      </c>
      <c r="I1376">
        <v>0.44</v>
      </c>
      <c r="J1376">
        <v>0</v>
      </c>
      <c r="K1376">
        <v>152.6</v>
      </c>
      <c r="L1376">
        <v>8.89</v>
      </c>
      <c r="M1376">
        <v>4.9800000000000004</v>
      </c>
      <c r="N1376">
        <v>7.44</v>
      </c>
      <c r="O1376" t="s">
        <v>24</v>
      </c>
      <c r="P1376" t="s">
        <v>255</v>
      </c>
      <c r="Q1376" t="s">
        <v>41</v>
      </c>
      <c r="R1376" t="s">
        <v>34</v>
      </c>
      <c r="S1376" t="s">
        <v>57</v>
      </c>
      <c r="T1376" s="1">
        <v>39985</v>
      </c>
    </row>
    <row r="1377" spans="1:20" x14ac:dyDescent="0.25">
      <c r="A1377">
        <v>9954</v>
      </c>
      <c r="B1377">
        <v>39983</v>
      </c>
      <c r="C1377" t="s">
        <v>29</v>
      </c>
      <c r="D1377" t="s">
        <v>21</v>
      </c>
      <c r="E1377" t="s">
        <v>52</v>
      </c>
      <c r="F1377" t="s">
        <v>1363</v>
      </c>
      <c r="G1377">
        <v>30</v>
      </c>
      <c r="H1377">
        <v>189.36</v>
      </c>
      <c r="I1377">
        <v>0.43</v>
      </c>
      <c r="J1377">
        <v>0.1</v>
      </c>
      <c r="K1377">
        <v>69.13</v>
      </c>
      <c r="L1377">
        <v>6.98</v>
      </c>
      <c r="M1377">
        <v>3.98</v>
      </c>
      <c r="N1377">
        <v>0.83</v>
      </c>
      <c r="O1377" t="s">
        <v>24</v>
      </c>
      <c r="P1377" t="s">
        <v>255</v>
      </c>
      <c r="Q1377" t="s">
        <v>41</v>
      </c>
      <c r="R1377" t="s">
        <v>34</v>
      </c>
      <c r="S1377" t="s">
        <v>55</v>
      </c>
      <c r="T1377" s="1">
        <v>39985</v>
      </c>
    </row>
    <row r="1378" spans="1:20" x14ac:dyDescent="0.25">
      <c r="A1378">
        <v>9955</v>
      </c>
      <c r="B1378">
        <v>40790</v>
      </c>
      <c r="C1378" t="s">
        <v>58</v>
      </c>
      <c r="D1378" t="s">
        <v>37</v>
      </c>
      <c r="E1378" t="s">
        <v>50</v>
      </c>
      <c r="F1378" t="s">
        <v>403</v>
      </c>
      <c r="G1378">
        <v>37</v>
      </c>
      <c r="H1378">
        <v>7187.09</v>
      </c>
      <c r="I1378">
        <v>0.55000000000000004</v>
      </c>
      <c r="J1378">
        <v>0.09</v>
      </c>
      <c r="K1378">
        <v>3630.56</v>
      </c>
      <c r="L1378">
        <v>213.31</v>
      </c>
      <c r="M1378">
        <v>95.99</v>
      </c>
      <c r="N1378">
        <v>4.9000000000000004</v>
      </c>
      <c r="O1378" t="s">
        <v>24</v>
      </c>
      <c r="P1378" t="s">
        <v>40</v>
      </c>
      <c r="Q1378" t="s">
        <v>33</v>
      </c>
      <c r="R1378" t="s">
        <v>34</v>
      </c>
      <c r="S1378" t="s">
        <v>57</v>
      </c>
      <c r="T1378" s="1">
        <v>40792</v>
      </c>
    </row>
    <row r="1379" spans="1:20" x14ac:dyDescent="0.25">
      <c r="A1379">
        <v>9957</v>
      </c>
      <c r="B1379">
        <v>40512</v>
      </c>
      <c r="C1379" t="s">
        <v>29</v>
      </c>
      <c r="D1379" t="s">
        <v>21</v>
      </c>
      <c r="E1379" t="s">
        <v>52</v>
      </c>
      <c r="F1379" t="s">
        <v>1364</v>
      </c>
      <c r="G1379">
        <v>31</v>
      </c>
      <c r="H1379">
        <v>140.79</v>
      </c>
      <c r="I1379">
        <v>0.51</v>
      </c>
      <c r="J1379">
        <v>0.06</v>
      </c>
      <c r="K1379">
        <v>64.91</v>
      </c>
      <c r="L1379">
        <v>4.6500000000000004</v>
      </c>
      <c r="M1379">
        <v>2.2799999999999998</v>
      </c>
      <c r="N1379">
        <v>5.2</v>
      </c>
      <c r="O1379" t="s">
        <v>71</v>
      </c>
      <c r="P1379" t="s">
        <v>1275</v>
      </c>
      <c r="Q1379" t="s">
        <v>41</v>
      </c>
      <c r="R1379" t="s">
        <v>34</v>
      </c>
      <c r="S1379" t="s">
        <v>55</v>
      </c>
      <c r="T1379" s="1">
        <v>40513</v>
      </c>
    </row>
    <row r="1380" spans="1:20" x14ac:dyDescent="0.25">
      <c r="A1380">
        <v>9985</v>
      </c>
      <c r="B1380">
        <v>40397</v>
      </c>
      <c r="C1380" t="s">
        <v>20</v>
      </c>
      <c r="D1380" t="s">
        <v>21</v>
      </c>
      <c r="E1380" t="s">
        <v>84</v>
      </c>
      <c r="F1380" t="s">
        <v>1204</v>
      </c>
      <c r="G1380">
        <v>12</v>
      </c>
      <c r="H1380">
        <v>132.35</v>
      </c>
      <c r="I1380">
        <v>0.42</v>
      </c>
      <c r="J1380">
        <v>0.08</v>
      </c>
      <c r="K1380">
        <v>46.99</v>
      </c>
      <c r="L1380">
        <v>11.52</v>
      </c>
      <c r="M1380">
        <v>6.68</v>
      </c>
      <c r="N1380">
        <v>5.2</v>
      </c>
      <c r="O1380" t="s">
        <v>24</v>
      </c>
      <c r="P1380" t="s">
        <v>700</v>
      </c>
      <c r="Q1380" t="s">
        <v>33</v>
      </c>
      <c r="R1380" t="s">
        <v>67</v>
      </c>
      <c r="S1380" t="s">
        <v>57</v>
      </c>
      <c r="T1380" s="1">
        <v>40397</v>
      </c>
    </row>
    <row r="1381" spans="1:20" x14ac:dyDescent="0.25">
      <c r="A1381">
        <v>10022</v>
      </c>
      <c r="B1381">
        <v>39876</v>
      </c>
      <c r="C1381" t="s">
        <v>20</v>
      </c>
      <c r="D1381" t="s">
        <v>21</v>
      </c>
      <c r="E1381" t="s">
        <v>84</v>
      </c>
      <c r="F1381" t="s">
        <v>1339</v>
      </c>
      <c r="G1381">
        <v>1</v>
      </c>
      <c r="H1381">
        <v>20.25</v>
      </c>
      <c r="I1381">
        <v>0.47</v>
      </c>
      <c r="J1381">
        <v>0.06</v>
      </c>
      <c r="K1381">
        <v>7.84</v>
      </c>
      <c r="L1381">
        <v>19.13</v>
      </c>
      <c r="M1381">
        <v>10.14</v>
      </c>
      <c r="N1381">
        <v>2.27</v>
      </c>
      <c r="O1381" t="s">
        <v>24</v>
      </c>
      <c r="P1381" t="s">
        <v>1365</v>
      </c>
      <c r="Q1381" t="s">
        <v>83</v>
      </c>
      <c r="R1381" t="s">
        <v>27</v>
      </c>
      <c r="S1381" t="s">
        <v>55</v>
      </c>
      <c r="T1381" s="1">
        <v>39876</v>
      </c>
    </row>
    <row r="1382" spans="1:20" x14ac:dyDescent="0.25">
      <c r="A1382">
        <v>10048</v>
      </c>
      <c r="B1382">
        <v>39948</v>
      </c>
      <c r="C1382" t="s">
        <v>29</v>
      </c>
      <c r="D1382" t="s">
        <v>37</v>
      </c>
      <c r="E1382" t="s">
        <v>38</v>
      </c>
      <c r="F1382" t="s">
        <v>492</v>
      </c>
      <c r="G1382">
        <v>46</v>
      </c>
      <c r="H1382">
        <v>5594.77</v>
      </c>
      <c r="I1382">
        <v>0.44</v>
      </c>
      <c r="J1382">
        <v>0.08</v>
      </c>
      <c r="K1382">
        <v>2187.69</v>
      </c>
      <c r="L1382">
        <v>132.11000000000001</v>
      </c>
      <c r="M1382">
        <v>73.98</v>
      </c>
      <c r="N1382">
        <v>4</v>
      </c>
      <c r="O1382" t="s">
        <v>24</v>
      </c>
      <c r="P1382" t="s">
        <v>134</v>
      </c>
      <c r="Q1382" t="s">
        <v>33</v>
      </c>
      <c r="R1382" t="s">
        <v>34</v>
      </c>
      <c r="S1382" t="s">
        <v>57</v>
      </c>
      <c r="T1382" s="1">
        <v>39951</v>
      </c>
    </row>
    <row r="1383" spans="1:20" x14ac:dyDescent="0.25">
      <c r="A1383">
        <v>10048</v>
      </c>
      <c r="B1383">
        <v>39948</v>
      </c>
      <c r="C1383" t="s">
        <v>29</v>
      </c>
      <c r="D1383" t="s">
        <v>21</v>
      </c>
      <c r="E1383" t="s">
        <v>30</v>
      </c>
      <c r="F1383" t="s">
        <v>922</v>
      </c>
      <c r="G1383">
        <v>21</v>
      </c>
      <c r="H1383">
        <v>134.19</v>
      </c>
      <c r="I1383">
        <v>0.43</v>
      </c>
      <c r="J1383">
        <v>0.02</v>
      </c>
      <c r="K1383">
        <v>55.59</v>
      </c>
      <c r="L1383">
        <v>6.46</v>
      </c>
      <c r="M1383">
        <v>3.68</v>
      </c>
      <c r="N1383">
        <v>1.32</v>
      </c>
      <c r="O1383" t="s">
        <v>24</v>
      </c>
      <c r="P1383" t="s">
        <v>134</v>
      </c>
      <c r="Q1383" t="s">
        <v>33</v>
      </c>
      <c r="R1383" t="s">
        <v>34</v>
      </c>
      <c r="S1383" t="s">
        <v>55</v>
      </c>
      <c r="T1383" s="1">
        <v>39950</v>
      </c>
    </row>
    <row r="1384" spans="1:20" x14ac:dyDescent="0.25">
      <c r="A1384">
        <v>10052</v>
      </c>
      <c r="B1384">
        <v>40063</v>
      </c>
      <c r="C1384" t="s">
        <v>29</v>
      </c>
      <c r="D1384" t="s">
        <v>21</v>
      </c>
      <c r="E1384" t="s">
        <v>52</v>
      </c>
      <c r="F1384" t="s">
        <v>1366</v>
      </c>
      <c r="G1384">
        <v>16</v>
      </c>
      <c r="H1384">
        <v>165.4</v>
      </c>
      <c r="I1384">
        <v>0.45</v>
      </c>
      <c r="J1384">
        <v>7.0000000000000007E-2</v>
      </c>
      <c r="K1384">
        <v>67.209999999999994</v>
      </c>
      <c r="L1384">
        <v>11.05</v>
      </c>
      <c r="M1384">
        <v>6.08</v>
      </c>
      <c r="N1384">
        <v>0.91</v>
      </c>
      <c r="O1384" t="s">
        <v>24</v>
      </c>
      <c r="P1384" t="s">
        <v>851</v>
      </c>
      <c r="Q1384" t="s">
        <v>83</v>
      </c>
      <c r="R1384" t="s">
        <v>34</v>
      </c>
      <c r="S1384" t="s">
        <v>55</v>
      </c>
      <c r="T1384" s="1">
        <v>40064</v>
      </c>
    </row>
    <row r="1385" spans="1:20" x14ac:dyDescent="0.25">
      <c r="A1385">
        <v>10052</v>
      </c>
      <c r="B1385">
        <v>40063</v>
      </c>
      <c r="C1385" t="s">
        <v>29</v>
      </c>
      <c r="D1385" t="s">
        <v>21</v>
      </c>
      <c r="E1385" t="s">
        <v>126</v>
      </c>
      <c r="F1385" t="s">
        <v>1367</v>
      </c>
      <c r="G1385">
        <v>28</v>
      </c>
      <c r="H1385">
        <v>806.27</v>
      </c>
      <c r="I1385">
        <v>0.36</v>
      </c>
      <c r="J1385">
        <v>0.08</v>
      </c>
      <c r="K1385">
        <v>243.78</v>
      </c>
      <c r="L1385">
        <v>31.09</v>
      </c>
      <c r="M1385">
        <v>19.899999999999999</v>
      </c>
      <c r="N1385">
        <v>5.29</v>
      </c>
      <c r="O1385" t="s">
        <v>24</v>
      </c>
      <c r="P1385" t="s">
        <v>851</v>
      </c>
      <c r="Q1385" t="s">
        <v>83</v>
      </c>
      <c r="R1385" t="s">
        <v>34</v>
      </c>
      <c r="S1385" t="s">
        <v>45</v>
      </c>
      <c r="T1385" s="1">
        <v>40065</v>
      </c>
    </row>
    <row r="1386" spans="1:20" x14ac:dyDescent="0.25">
      <c r="A1386">
        <v>10052</v>
      </c>
      <c r="B1386">
        <v>40063</v>
      </c>
      <c r="C1386" t="s">
        <v>29</v>
      </c>
      <c r="D1386" t="s">
        <v>21</v>
      </c>
      <c r="E1386" t="s">
        <v>120</v>
      </c>
      <c r="F1386" t="s">
        <v>573</v>
      </c>
      <c r="G1386">
        <v>46</v>
      </c>
      <c r="H1386">
        <v>297.56</v>
      </c>
      <c r="I1386">
        <v>0.48</v>
      </c>
      <c r="J1386">
        <v>0.02</v>
      </c>
      <c r="K1386">
        <v>136.72999999999999</v>
      </c>
      <c r="L1386">
        <v>6.46</v>
      </c>
      <c r="M1386">
        <v>3.36</v>
      </c>
      <c r="N1386">
        <v>6.27</v>
      </c>
      <c r="O1386" t="s">
        <v>24</v>
      </c>
      <c r="P1386" t="s">
        <v>851</v>
      </c>
      <c r="Q1386" t="s">
        <v>83</v>
      </c>
      <c r="R1386" t="s">
        <v>34</v>
      </c>
      <c r="S1386" t="s">
        <v>57</v>
      </c>
      <c r="T1386" s="1">
        <v>40065</v>
      </c>
    </row>
    <row r="1387" spans="1:20" x14ac:dyDescent="0.25">
      <c r="A1387">
        <v>10053</v>
      </c>
      <c r="B1387">
        <v>40918</v>
      </c>
      <c r="C1387" t="s">
        <v>36</v>
      </c>
      <c r="D1387" t="s">
        <v>37</v>
      </c>
      <c r="E1387" t="s">
        <v>38</v>
      </c>
      <c r="F1387" t="s">
        <v>407</v>
      </c>
      <c r="G1387">
        <v>31</v>
      </c>
      <c r="H1387">
        <v>253.44</v>
      </c>
      <c r="I1387">
        <v>0.39</v>
      </c>
      <c r="J1387">
        <v>0</v>
      </c>
      <c r="K1387">
        <v>96.92</v>
      </c>
      <c r="L1387">
        <v>8.02</v>
      </c>
      <c r="M1387">
        <v>4.8899999999999997</v>
      </c>
      <c r="N1387">
        <v>4.93</v>
      </c>
      <c r="O1387" t="s">
        <v>24</v>
      </c>
      <c r="P1387" t="s">
        <v>1368</v>
      </c>
      <c r="Q1387" t="s">
        <v>41</v>
      </c>
      <c r="R1387" t="s">
        <v>27</v>
      </c>
      <c r="S1387" t="s">
        <v>35</v>
      </c>
      <c r="T1387" s="1">
        <v>40921</v>
      </c>
    </row>
    <row r="1388" spans="1:20" x14ac:dyDescent="0.25">
      <c r="A1388">
        <v>10053</v>
      </c>
      <c r="B1388">
        <v>40918</v>
      </c>
      <c r="C1388" t="s">
        <v>36</v>
      </c>
      <c r="D1388" t="s">
        <v>42</v>
      </c>
      <c r="E1388" t="s">
        <v>46</v>
      </c>
      <c r="F1388" t="s">
        <v>854</v>
      </c>
      <c r="G1388">
        <v>44</v>
      </c>
      <c r="H1388">
        <v>13064.98</v>
      </c>
      <c r="I1388">
        <v>0.49</v>
      </c>
      <c r="J1388">
        <v>0</v>
      </c>
      <c r="K1388">
        <v>6382.61</v>
      </c>
      <c r="L1388">
        <v>296.04000000000002</v>
      </c>
      <c r="M1388">
        <v>150.97999999999999</v>
      </c>
      <c r="N1388">
        <v>39.25</v>
      </c>
      <c r="O1388" t="s">
        <v>48</v>
      </c>
      <c r="P1388" t="s">
        <v>1368</v>
      </c>
      <c r="Q1388" t="s">
        <v>41</v>
      </c>
      <c r="R1388" t="s">
        <v>27</v>
      </c>
      <c r="S1388" t="s">
        <v>49</v>
      </c>
      <c r="T1388" s="1">
        <v>40920</v>
      </c>
    </row>
    <row r="1389" spans="1:20" x14ac:dyDescent="0.25">
      <c r="A1389">
        <v>10054</v>
      </c>
      <c r="B1389">
        <v>40661</v>
      </c>
      <c r="C1389" t="s">
        <v>36</v>
      </c>
      <c r="D1389" t="s">
        <v>42</v>
      </c>
      <c r="E1389" t="s">
        <v>43</v>
      </c>
      <c r="F1389" t="s">
        <v>821</v>
      </c>
      <c r="G1389">
        <v>2</v>
      </c>
      <c r="H1389">
        <v>359.51</v>
      </c>
      <c r="I1389">
        <v>0.53</v>
      </c>
      <c r="J1389">
        <v>0.08</v>
      </c>
      <c r="K1389">
        <v>152.27000000000001</v>
      </c>
      <c r="L1389">
        <v>169.19</v>
      </c>
      <c r="M1389">
        <v>79.52</v>
      </c>
      <c r="N1389">
        <v>48.2</v>
      </c>
      <c r="O1389" t="s">
        <v>24</v>
      </c>
      <c r="P1389" t="s">
        <v>74</v>
      </c>
      <c r="Q1389" t="s">
        <v>75</v>
      </c>
      <c r="R1389" t="s">
        <v>61</v>
      </c>
      <c r="S1389" t="s">
        <v>45</v>
      </c>
      <c r="T1389" s="1">
        <v>40663</v>
      </c>
    </row>
    <row r="1390" spans="1:20" x14ac:dyDescent="0.25">
      <c r="A1390">
        <v>10054</v>
      </c>
      <c r="B1390">
        <v>40661</v>
      </c>
      <c r="C1390" t="s">
        <v>36</v>
      </c>
      <c r="D1390" t="s">
        <v>37</v>
      </c>
      <c r="E1390" t="s">
        <v>50</v>
      </c>
      <c r="F1390" t="s">
        <v>916</v>
      </c>
      <c r="G1390">
        <v>2</v>
      </c>
      <c r="H1390">
        <v>401.34</v>
      </c>
      <c r="I1390">
        <v>0.42</v>
      </c>
      <c r="J1390">
        <v>0.09</v>
      </c>
      <c r="K1390">
        <v>143.37</v>
      </c>
      <c r="L1390">
        <v>217.22</v>
      </c>
      <c r="M1390">
        <v>125.99</v>
      </c>
      <c r="N1390">
        <v>5.99</v>
      </c>
      <c r="O1390" t="s">
        <v>24</v>
      </c>
      <c r="P1390" t="s">
        <v>74</v>
      </c>
      <c r="Q1390" t="s">
        <v>75</v>
      </c>
      <c r="R1390" t="s">
        <v>61</v>
      </c>
      <c r="S1390" t="s">
        <v>57</v>
      </c>
      <c r="T1390" s="1">
        <v>40661</v>
      </c>
    </row>
    <row r="1391" spans="1:20" x14ac:dyDescent="0.25">
      <c r="A1391">
        <v>10080</v>
      </c>
      <c r="B1391">
        <v>40221</v>
      </c>
      <c r="C1391" t="s">
        <v>20</v>
      </c>
      <c r="D1391" t="s">
        <v>37</v>
      </c>
      <c r="E1391" t="s">
        <v>38</v>
      </c>
      <c r="F1391" t="s">
        <v>884</v>
      </c>
      <c r="G1391">
        <v>20</v>
      </c>
      <c r="H1391">
        <v>949.54</v>
      </c>
      <c r="I1391">
        <v>0.35</v>
      </c>
      <c r="J1391">
        <v>0</v>
      </c>
      <c r="K1391">
        <v>330.94</v>
      </c>
      <c r="L1391">
        <v>47.28</v>
      </c>
      <c r="M1391">
        <v>30.73</v>
      </c>
      <c r="N1391">
        <v>4</v>
      </c>
      <c r="O1391" t="s">
        <v>24</v>
      </c>
      <c r="P1391" t="s">
        <v>402</v>
      </c>
      <c r="Q1391" t="s">
        <v>83</v>
      </c>
      <c r="R1391" t="s">
        <v>34</v>
      </c>
      <c r="S1391" t="s">
        <v>57</v>
      </c>
      <c r="T1391" s="1">
        <v>40228</v>
      </c>
    </row>
    <row r="1392" spans="1:20" x14ac:dyDescent="0.25">
      <c r="A1392">
        <v>10081</v>
      </c>
      <c r="B1392">
        <v>40397</v>
      </c>
      <c r="C1392" t="s">
        <v>29</v>
      </c>
      <c r="D1392" t="s">
        <v>42</v>
      </c>
      <c r="E1392" t="s">
        <v>43</v>
      </c>
      <c r="F1392" t="s">
        <v>1048</v>
      </c>
      <c r="G1392">
        <v>49</v>
      </c>
      <c r="H1392">
        <v>1528.31</v>
      </c>
      <c r="I1392">
        <v>0.36</v>
      </c>
      <c r="J1392">
        <v>0.02</v>
      </c>
      <c r="K1392">
        <v>527.91</v>
      </c>
      <c r="L1392">
        <v>31.69</v>
      </c>
      <c r="M1392">
        <v>20.28</v>
      </c>
      <c r="N1392">
        <v>6.68</v>
      </c>
      <c r="O1392" t="s">
        <v>24</v>
      </c>
      <c r="P1392" t="s">
        <v>1369</v>
      </c>
      <c r="Q1392" t="s">
        <v>41</v>
      </c>
      <c r="R1392" t="s">
        <v>61</v>
      </c>
      <c r="S1392" t="s">
        <v>57</v>
      </c>
      <c r="T1392" s="1">
        <v>40398</v>
      </c>
    </row>
    <row r="1393" spans="1:20" x14ac:dyDescent="0.25">
      <c r="A1393">
        <v>10114</v>
      </c>
      <c r="B1393">
        <v>40217</v>
      </c>
      <c r="C1393" t="s">
        <v>58</v>
      </c>
      <c r="D1393" t="s">
        <v>21</v>
      </c>
      <c r="E1393" t="s">
        <v>120</v>
      </c>
      <c r="F1393" t="s">
        <v>232</v>
      </c>
      <c r="G1393">
        <v>39</v>
      </c>
      <c r="H1393">
        <v>230.66</v>
      </c>
      <c r="I1393">
        <v>0.38</v>
      </c>
      <c r="J1393">
        <v>0</v>
      </c>
      <c r="K1393">
        <v>85.57</v>
      </c>
      <c r="L1393">
        <v>5.77</v>
      </c>
      <c r="M1393">
        <v>3.58</v>
      </c>
      <c r="N1393">
        <v>5.47</v>
      </c>
      <c r="O1393" t="s">
        <v>24</v>
      </c>
      <c r="P1393" t="s">
        <v>864</v>
      </c>
      <c r="Q1393" t="s">
        <v>75</v>
      </c>
      <c r="R1393" t="s">
        <v>27</v>
      </c>
      <c r="S1393" t="s">
        <v>57</v>
      </c>
      <c r="T1393" s="1">
        <v>40219</v>
      </c>
    </row>
    <row r="1394" spans="1:20" x14ac:dyDescent="0.25">
      <c r="A1394">
        <v>10117</v>
      </c>
      <c r="B1394">
        <v>40498</v>
      </c>
      <c r="C1394" t="s">
        <v>79</v>
      </c>
      <c r="D1394" t="s">
        <v>21</v>
      </c>
      <c r="E1394" t="s">
        <v>120</v>
      </c>
      <c r="F1394" t="s">
        <v>1120</v>
      </c>
      <c r="G1394">
        <v>6</v>
      </c>
      <c r="H1394">
        <v>87.91</v>
      </c>
      <c r="I1394">
        <v>0.4</v>
      </c>
      <c r="J1394">
        <v>7.0000000000000007E-2</v>
      </c>
      <c r="K1394">
        <v>29.21</v>
      </c>
      <c r="L1394">
        <v>14.75</v>
      </c>
      <c r="M1394">
        <v>8.85</v>
      </c>
      <c r="N1394">
        <v>5.6</v>
      </c>
      <c r="O1394" t="s">
        <v>71</v>
      </c>
      <c r="P1394" t="s">
        <v>1370</v>
      </c>
      <c r="Q1394" t="s">
        <v>83</v>
      </c>
      <c r="R1394" t="s">
        <v>67</v>
      </c>
      <c r="S1394" t="s">
        <v>57</v>
      </c>
      <c r="T1394" s="1">
        <v>40499</v>
      </c>
    </row>
    <row r="1395" spans="1:20" x14ac:dyDescent="0.25">
      <c r="A1395">
        <v>10117</v>
      </c>
      <c r="B1395">
        <v>40498</v>
      </c>
      <c r="C1395" t="s">
        <v>79</v>
      </c>
      <c r="D1395" t="s">
        <v>37</v>
      </c>
      <c r="E1395" t="s">
        <v>387</v>
      </c>
      <c r="F1395" t="s">
        <v>437</v>
      </c>
      <c r="G1395">
        <v>10</v>
      </c>
      <c r="H1395">
        <v>7840.11</v>
      </c>
      <c r="I1395">
        <v>0.43</v>
      </c>
      <c r="J1395">
        <v>0.01</v>
      </c>
      <c r="K1395">
        <v>3315.72</v>
      </c>
      <c r="L1395">
        <v>789.46</v>
      </c>
      <c r="M1395">
        <v>449.99</v>
      </c>
      <c r="N1395">
        <v>24.49</v>
      </c>
      <c r="O1395" t="s">
        <v>24</v>
      </c>
      <c r="P1395" t="s">
        <v>1370</v>
      </c>
      <c r="Q1395" t="s">
        <v>83</v>
      </c>
      <c r="R1395" t="s">
        <v>67</v>
      </c>
      <c r="S1395" t="s">
        <v>28</v>
      </c>
      <c r="T1395" s="1">
        <v>40500</v>
      </c>
    </row>
    <row r="1396" spans="1:20" x14ac:dyDescent="0.25">
      <c r="A1396">
        <v>10144</v>
      </c>
      <c r="B1396">
        <v>40545</v>
      </c>
      <c r="C1396" t="s">
        <v>58</v>
      </c>
      <c r="D1396" t="s">
        <v>42</v>
      </c>
      <c r="E1396" t="s">
        <v>192</v>
      </c>
      <c r="F1396" t="s">
        <v>1357</v>
      </c>
      <c r="G1396">
        <v>16</v>
      </c>
      <c r="H1396">
        <v>11703.42</v>
      </c>
      <c r="I1396">
        <v>0.55000000000000004</v>
      </c>
      <c r="J1396">
        <v>0.08</v>
      </c>
      <c r="K1396">
        <v>5948.82</v>
      </c>
      <c r="L1396">
        <v>791.07</v>
      </c>
      <c r="M1396">
        <v>355.98</v>
      </c>
      <c r="N1396">
        <v>58.92</v>
      </c>
      <c r="O1396" t="s">
        <v>48</v>
      </c>
      <c r="P1396" t="s">
        <v>134</v>
      </c>
      <c r="Q1396" t="s">
        <v>33</v>
      </c>
      <c r="R1396" t="s">
        <v>34</v>
      </c>
      <c r="S1396" t="s">
        <v>132</v>
      </c>
      <c r="T1396" s="1">
        <v>40547</v>
      </c>
    </row>
    <row r="1397" spans="1:20" x14ac:dyDescent="0.25">
      <c r="A1397">
        <v>10144</v>
      </c>
      <c r="B1397">
        <v>40545</v>
      </c>
      <c r="C1397" t="s">
        <v>58</v>
      </c>
      <c r="D1397" t="s">
        <v>42</v>
      </c>
      <c r="E1397" t="s">
        <v>192</v>
      </c>
      <c r="F1397" t="s">
        <v>645</v>
      </c>
      <c r="G1397">
        <v>1</v>
      </c>
      <c r="H1397">
        <v>306.77</v>
      </c>
      <c r="I1397">
        <v>0.43</v>
      </c>
      <c r="J1397">
        <v>0.02</v>
      </c>
      <c r="K1397">
        <v>115.79</v>
      </c>
      <c r="L1397">
        <v>282.42</v>
      </c>
      <c r="M1397">
        <v>160.97999999999999</v>
      </c>
      <c r="N1397">
        <v>30</v>
      </c>
      <c r="O1397" t="s">
        <v>48</v>
      </c>
      <c r="P1397" t="s">
        <v>134</v>
      </c>
      <c r="Q1397" t="s">
        <v>33</v>
      </c>
      <c r="R1397" t="s">
        <v>34</v>
      </c>
      <c r="S1397" t="s">
        <v>132</v>
      </c>
      <c r="T1397" s="1">
        <v>40547</v>
      </c>
    </row>
    <row r="1398" spans="1:20" x14ac:dyDescent="0.25">
      <c r="A1398">
        <v>10144</v>
      </c>
      <c r="B1398">
        <v>40545</v>
      </c>
      <c r="C1398" t="s">
        <v>58</v>
      </c>
      <c r="D1398" t="s">
        <v>42</v>
      </c>
      <c r="E1398" t="s">
        <v>46</v>
      </c>
      <c r="F1398" t="s">
        <v>300</v>
      </c>
      <c r="G1398">
        <v>24</v>
      </c>
      <c r="H1398">
        <v>11274.87</v>
      </c>
      <c r="I1398">
        <v>0.46</v>
      </c>
      <c r="J1398">
        <v>0.1</v>
      </c>
      <c r="K1398">
        <v>4495.68</v>
      </c>
      <c r="L1398">
        <v>520.33000000000004</v>
      </c>
      <c r="M1398">
        <v>280.98</v>
      </c>
      <c r="N1398">
        <v>35.67</v>
      </c>
      <c r="O1398" t="s">
        <v>48</v>
      </c>
      <c r="P1398" t="s">
        <v>134</v>
      </c>
      <c r="Q1398" t="s">
        <v>33</v>
      </c>
      <c r="R1398" t="s">
        <v>34</v>
      </c>
      <c r="S1398" t="s">
        <v>49</v>
      </c>
      <c r="T1398" s="1">
        <v>40545</v>
      </c>
    </row>
    <row r="1399" spans="1:20" x14ac:dyDescent="0.25">
      <c r="A1399">
        <v>10146</v>
      </c>
      <c r="B1399">
        <v>39934</v>
      </c>
      <c r="C1399" t="s">
        <v>20</v>
      </c>
      <c r="D1399" t="s">
        <v>42</v>
      </c>
      <c r="E1399" t="s">
        <v>43</v>
      </c>
      <c r="F1399" t="s">
        <v>1371</v>
      </c>
      <c r="G1399">
        <v>19</v>
      </c>
      <c r="H1399">
        <v>934.12</v>
      </c>
      <c r="I1399">
        <v>0.37</v>
      </c>
      <c r="J1399">
        <v>0.1</v>
      </c>
      <c r="K1399">
        <v>278.73</v>
      </c>
      <c r="L1399">
        <v>54.33</v>
      </c>
      <c r="M1399">
        <v>34.229999999999997</v>
      </c>
      <c r="N1399">
        <v>5.0199999999999996</v>
      </c>
      <c r="O1399" t="s">
        <v>24</v>
      </c>
      <c r="P1399" t="s">
        <v>778</v>
      </c>
      <c r="Q1399" t="s">
        <v>83</v>
      </c>
      <c r="R1399" t="s">
        <v>34</v>
      </c>
      <c r="S1399" t="s">
        <v>57</v>
      </c>
      <c r="T1399" s="1">
        <v>39939</v>
      </c>
    </row>
    <row r="1400" spans="1:20" x14ac:dyDescent="0.25">
      <c r="A1400">
        <v>10147</v>
      </c>
      <c r="B1400">
        <v>40460</v>
      </c>
      <c r="C1400" t="s">
        <v>36</v>
      </c>
      <c r="D1400" t="s">
        <v>21</v>
      </c>
      <c r="E1400" t="s">
        <v>120</v>
      </c>
      <c r="F1400" t="s">
        <v>347</v>
      </c>
      <c r="G1400">
        <v>22</v>
      </c>
      <c r="H1400">
        <v>184.51</v>
      </c>
      <c r="I1400">
        <v>0.5</v>
      </c>
      <c r="J1400">
        <v>0.04</v>
      </c>
      <c r="K1400">
        <v>85.82</v>
      </c>
      <c r="L1400">
        <v>8.48</v>
      </c>
      <c r="M1400">
        <v>4.24</v>
      </c>
      <c r="N1400">
        <v>5.41</v>
      </c>
      <c r="O1400" t="s">
        <v>24</v>
      </c>
      <c r="P1400" t="s">
        <v>172</v>
      </c>
      <c r="Q1400" t="s">
        <v>64</v>
      </c>
      <c r="R1400" t="s">
        <v>61</v>
      </c>
      <c r="S1400" t="s">
        <v>57</v>
      </c>
      <c r="T1400" s="1">
        <v>40461</v>
      </c>
    </row>
    <row r="1401" spans="1:20" x14ac:dyDescent="0.25">
      <c r="A1401">
        <v>10148</v>
      </c>
      <c r="B1401">
        <v>39897</v>
      </c>
      <c r="C1401" t="s">
        <v>20</v>
      </c>
      <c r="D1401" t="s">
        <v>42</v>
      </c>
      <c r="E1401" t="s">
        <v>92</v>
      </c>
      <c r="F1401" t="s">
        <v>819</v>
      </c>
      <c r="G1401">
        <v>27</v>
      </c>
      <c r="H1401">
        <v>20435.18</v>
      </c>
      <c r="I1401">
        <v>0.35</v>
      </c>
      <c r="J1401">
        <v>0.02</v>
      </c>
      <c r="K1401">
        <v>6867.28</v>
      </c>
      <c r="L1401">
        <v>770.74</v>
      </c>
      <c r="M1401">
        <v>500.98</v>
      </c>
      <c r="N1401">
        <v>41.44</v>
      </c>
      <c r="O1401" t="s">
        <v>48</v>
      </c>
      <c r="P1401" t="s">
        <v>611</v>
      </c>
      <c r="Q1401" t="s">
        <v>33</v>
      </c>
      <c r="R1401" t="s">
        <v>27</v>
      </c>
      <c r="S1401" t="s">
        <v>49</v>
      </c>
      <c r="T1401" s="1">
        <v>39897</v>
      </c>
    </row>
    <row r="1402" spans="1:20" x14ac:dyDescent="0.25">
      <c r="A1402">
        <v>10183</v>
      </c>
      <c r="B1402">
        <v>40141</v>
      </c>
      <c r="C1402" t="s">
        <v>58</v>
      </c>
      <c r="D1402" t="s">
        <v>42</v>
      </c>
      <c r="E1402" t="s">
        <v>192</v>
      </c>
      <c r="F1402" t="s">
        <v>1322</v>
      </c>
      <c r="G1402">
        <v>48</v>
      </c>
      <c r="H1402">
        <v>2456.48</v>
      </c>
      <c r="I1402">
        <v>0.52</v>
      </c>
      <c r="J1402">
        <v>0.06</v>
      </c>
      <c r="K1402">
        <v>1195.08</v>
      </c>
      <c r="L1402">
        <v>54.13</v>
      </c>
      <c r="M1402">
        <v>25.98</v>
      </c>
      <c r="N1402">
        <v>14.36</v>
      </c>
      <c r="O1402" t="s">
        <v>48</v>
      </c>
      <c r="P1402" t="s">
        <v>1182</v>
      </c>
      <c r="Q1402" t="s">
        <v>64</v>
      </c>
      <c r="R1402" t="s">
        <v>34</v>
      </c>
      <c r="S1402" t="s">
        <v>132</v>
      </c>
      <c r="T1402" s="1">
        <v>40142</v>
      </c>
    </row>
    <row r="1403" spans="1:20" x14ac:dyDescent="0.25">
      <c r="A1403">
        <v>10209</v>
      </c>
      <c r="B1403">
        <v>40511</v>
      </c>
      <c r="C1403" t="s">
        <v>79</v>
      </c>
      <c r="D1403" t="s">
        <v>42</v>
      </c>
      <c r="E1403" t="s">
        <v>43</v>
      </c>
      <c r="F1403" t="s">
        <v>1138</v>
      </c>
      <c r="G1403">
        <v>14</v>
      </c>
      <c r="H1403">
        <v>696.4</v>
      </c>
      <c r="I1403">
        <v>0.36</v>
      </c>
      <c r="J1403">
        <v>0.09</v>
      </c>
      <c r="K1403">
        <v>200.69</v>
      </c>
      <c r="L1403">
        <v>53.09</v>
      </c>
      <c r="M1403">
        <v>33.979999999999997</v>
      </c>
      <c r="N1403">
        <v>19.989999999999998</v>
      </c>
      <c r="O1403" t="s">
        <v>24</v>
      </c>
      <c r="P1403" t="s">
        <v>486</v>
      </c>
      <c r="Q1403" t="s">
        <v>95</v>
      </c>
      <c r="R1403" t="s">
        <v>34</v>
      </c>
      <c r="S1403" t="s">
        <v>57</v>
      </c>
      <c r="T1403" s="1">
        <v>40511</v>
      </c>
    </row>
    <row r="1404" spans="1:20" x14ac:dyDescent="0.25">
      <c r="A1404">
        <v>10209</v>
      </c>
      <c r="B1404">
        <v>40511</v>
      </c>
      <c r="C1404" t="s">
        <v>79</v>
      </c>
      <c r="D1404" t="s">
        <v>21</v>
      </c>
      <c r="E1404" t="s">
        <v>120</v>
      </c>
      <c r="F1404" t="s">
        <v>344</v>
      </c>
      <c r="G1404">
        <v>48</v>
      </c>
      <c r="H1404">
        <v>658.68</v>
      </c>
      <c r="I1404">
        <v>0.38</v>
      </c>
      <c r="J1404">
        <v>0.02</v>
      </c>
      <c r="K1404">
        <v>239.69</v>
      </c>
      <c r="L1404">
        <v>13.87</v>
      </c>
      <c r="M1404">
        <v>8.6</v>
      </c>
      <c r="N1404">
        <v>6.19</v>
      </c>
      <c r="O1404" t="s">
        <v>24</v>
      </c>
      <c r="P1404" t="s">
        <v>486</v>
      </c>
      <c r="Q1404" t="s">
        <v>95</v>
      </c>
      <c r="R1404" t="s">
        <v>34</v>
      </c>
      <c r="S1404" t="s">
        <v>57</v>
      </c>
      <c r="T1404" s="1">
        <v>40513</v>
      </c>
    </row>
    <row r="1405" spans="1:20" x14ac:dyDescent="0.25">
      <c r="A1405">
        <v>10210</v>
      </c>
      <c r="B1405">
        <v>40717</v>
      </c>
      <c r="C1405" t="s">
        <v>29</v>
      </c>
      <c r="D1405" t="s">
        <v>37</v>
      </c>
      <c r="E1405" t="s">
        <v>38</v>
      </c>
      <c r="F1405" t="s">
        <v>758</v>
      </c>
      <c r="G1405">
        <v>10</v>
      </c>
      <c r="H1405">
        <v>1141.83</v>
      </c>
      <c r="I1405">
        <v>0.37</v>
      </c>
      <c r="J1405">
        <v>0.04</v>
      </c>
      <c r="K1405">
        <v>387.51</v>
      </c>
      <c r="L1405">
        <v>117.43</v>
      </c>
      <c r="M1405">
        <v>73.98</v>
      </c>
      <c r="N1405">
        <v>14.52</v>
      </c>
      <c r="O1405" t="s">
        <v>24</v>
      </c>
      <c r="P1405" t="s">
        <v>684</v>
      </c>
      <c r="Q1405" t="s">
        <v>41</v>
      </c>
      <c r="R1405" t="s">
        <v>34</v>
      </c>
      <c r="S1405" t="s">
        <v>57</v>
      </c>
      <c r="T1405" s="1">
        <v>40718</v>
      </c>
    </row>
    <row r="1406" spans="1:20" x14ac:dyDescent="0.25">
      <c r="A1406">
        <v>10212</v>
      </c>
      <c r="B1406">
        <v>40321</v>
      </c>
      <c r="C1406" t="s">
        <v>20</v>
      </c>
      <c r="D1406" t="s">
        <v>42</v>
      </c>
      <c r="E1406" t="s">
        <v>43</v>
      </c>
      <c r="F1406" t="s">
        <v>1223</v>
      </c>
      <c r="G1406">
        <v>14</v>
      </c>
      <c r="H1406">
        <v>110.86</v>
      </c>
      <c r="I1406">
        <v>0.35</v>
      </c>
      <c r="J1406">
        <v>0.02</v>
      </c>
      <c r="K1406">
        <v>36.11</v>
      </c>
      <c r="L1406">
        <v>7.82</v>
      </c>
      <c r="M1406">
        <v>5.08</v>
      </c>
      <c r="N1406">
        <v>3.63</v>
      </c>
      <c r="O1406" t="s">
        <v>24</v>
      </c>
      <c r="P1406" t="s">
        <v>941</v>
      </c>
      <c r="Q1406" t="s">
        <v>33</v>
      </c>
      <c r="R1406" t="s">
        <v>67</v>
      </c>
      <c r="S1406" t="s">
        <v>55</v>
      </c>
      <c r="T1406" s="1">
        <v>40323</v>
      </c>
    </row>
    <row r="1407" spans="1:20" x14ac:dyDescent="0.25">
      <c r="A1407">
        <v>10212</v>
      </c>
      <c r="B1407">
        <v>40321</v>
      </c>
      <c r="C1407" t="s">
        <v>20</v>
      </c>
      <c r="D1407" t="s">
        <v>21</v>
      </c>
      <c r="E1407" t="s">
        <v>84</v>
      </c>
      <c r="F1407" t="s">
        <v>1372</v>
      </c>
      <c r="G1407">
        <v>22</v>
      </c>
      <c r="H1407">
        <v>2186.36</v>
      </c>
      <c r="I1407">
        <v>0.44</v>
      </c>
      <c r="J1407">
        <v>0</v>
      </c>
      <c r="K1407">
        <v>959.01</v>
      </c>
      <c r="L1407">
        <v>99.07</v>
      </c>
      <c r="M1407">
        <v>55.48</v>
      </c>
      <c r="N1407">
        <v>6.79</v>
      </c>
      <c r="O1407" t="s">
        <v>24</v>
      </c>
      <c r="P1407" t="s">
        <v>941</v>
      </c>
      <c r="Q1407" t="s">
        <v>33</v>
      </c>
      <c r="R1407" t="s">
        <v>67</v>
      </c>
      <c r="S1407" t="s">
        <v>57</v>
      </c>
      <c r="T1407" s="1">
        <v>40325</v>
      </c>
    </row>
    <row r="1408" spans="1:20" x14ac:dyDescent="0.25">
      <c r="A1408">
        <v>10213</v>
      </c>
      <c r="B1408">
        <v>40591</v>
      </c>
      <c r="C1408" t="s">
        <v>36</v>
      </c>
      <c r="D1408" t="s">
        <v>37</v>
      </c>
      <c r="E1408" t="s">
        <v>38</v>
      </c>
      <c r="F1408" t="s">
        <v>653</v>
      </c>
      <c r="G1408">
        <v>12</v>
      </c>
      <c r="H1408">
        <v>712.57</v>
      </c>
      <c r="I1408">
        <v>0.35</v>
      </c>
      <c r="J1408">
        <v>0.04</v>
      </c>
      <c r="K1408">
        <v>228.81</v>
      </c>
      <c r="L1408">
        <v>61.51</v>
      </c>
      <c r="M1408">
        <v>39.979999999999997</v>
      </c>
      <c r="N1408">
        <v>4</v>
      </c>
      <c r="O1408" t="s">
        <v>24</v>
      </c>
      <c r="P1408" t="s">
        <v>1373</v>
      </c>
      <c r="Q1408" t="s">
        <v>83</v>
      </c>
      <c r="R1408" t="s">
        <v>34</v>
      </c>
      <c r="S1408" t="s">
        <v>57</v>
      </c>
      <c r="T1408" s="1">
        <v>40593</v>
      </c>
    </row>
    <row r="1409" spans="1:20" x14ac:dyDescent="0.25">
      <c r="A1409">
        <v>10242</v>
      </c>
      <c r="B1409">
        <v>40524</v>
      </c>
      <c r="C1409" t="s">
        <v>79</v>
      </c>
      <c r="D1409" t="s">
        <v>42</v>
      </c>
      <c r="E1409" t="s">
        <v>43</v>
      </c>
      <c r="F1409" t="s">
        <v>503</v>
      </c>
      <c r="G1409">
        <v>32</v>
      </c>
      <c r="H1409">
        <v>1237.6400000000001</v>
      </c>
      <c r="I1409">
        <v>0.45</v>
      </c>
      <c r="J1409">
        <v>0.08</v>
      </c>
      <c r="K1409">
        <v>494.7</v>
      </c>
      <c r="L1409">
        <v>41.78</v>
      </c>
      <c r="M1409">
        <v>22.98</v>
      </c>
      <c r="N1409">
        <v>7.58</v>
      </c>
      <c r="O1409" t="s">
        <v>24</v>
      </c>
      <c r="P1409" t="s">
        <v>1374</v>
      </c>
      <c r="Q1409" t="s">
        <v>41</v>
      </c>
      <c r="R1409" t="s">
        <v>61</v>
      </c>
      <c r="S1409" t="s">
        <v>57</v>
      </c>
      <c r="T1409" s="1">
        <v>40525</v>
      </c>
    </row>
    <row r="1410" spans="1:20" x14ac:dyDescent="0.25">
      <c r="A1410">
        <v>10243</v>
      </c>
      <c r="B1410">
        <v>40901</v>
      </c>
      <c r="C1410" t="s">
        <v>36</v>
      </c>
      <c r="D1410" t="s">
        <v>21</v>
      </c>
      <c r="E1410" t="s">
        <v>120</v>
      </c>
      <c r="F1410" t="s">
        <v>666</v>
      </c>
      <c r="G1410">
        <v>12</v>
      </c>
      <c r="H1410">
        <v>40.409999999999997</v>
      </c>
      <c r="I1410">
        <v>0.38</v>
      </c>
      <c r="J1410">
        <v>7.0000000000000007E-2</v>
      </c>
      <c r="K1410">
        <v>11.88</v>
      </c>
      <c r="L1410">
        <v>3.19</v>
      </c>
      <c r="M1410">
        <v>1.98</v>
      </c>
      <c r="N1410">
        <v>4.7699999999999996</v>
      </c>
      <c r="O1410" t="s">
        <v>24</v>
      </c>
      <c r="P1410" t="s">
        <v>1375</v>
      </c>
      <c r="Q1410" t="s">
        <v>95</v>
      </c>
      <c r="R1410" t="s">
        <v>67</v>
      </c>
      <c r="S1410" t="s">
        <v>57</v>
      </c>
      <c r="T1410" s="1">
        <v>40902</v>
      </c>
    </row>
    <row r="1411" spans="1:20" x14ac:dyDescent="0.25">
      <c r="A1411">
        <v>10245</v>
      </c>
      <c r="B1411">
        <v>40587</v>
      </c>
      <c r="C1411" t="s">
        <v>79</v>
      </c>
      <c r="D1411" t="s">
        <v>21</v>
      </c>
      <c r="E1411" t="s">
        <v>120</v>
      </c>
      <c r="F1411" t="s">
        <v>1376</v>
      </c>
      <c r="G1411">
        <v>23</v>
      </c>
      <c r="H1411">
        <v>231.43</v>
      </c>
      <c r="I1411">
        <v>0.49</v>
      </c>
      <c r="J1411">
        <v>0.1</v>
      </c>
      <c r="K1411">
        <v>97.26</v>
      </c>
      <c r="L1411">
        <v>10.84</v>
      </c>
      <c r="M1411">
        <v>5.53</v>
      </c>
      <c r="N1411">
        <v>6.98</v>
      </c>
      <c r="O1411" t="s">
        <v>24</v>
      </c>
      <c r="P1411" t="s">
        <v>1090</v>
      </c>
      <c r="Q1411" t="s">
        <v>95</v>
      </c>
      <c r="R1411" t="s">
        <v>34</v>
      </c>
      <c r="S1411" t="s">
        <v>57</v>
      </c>
      <c r="T1411" s="1">
        <v>40589</v>
      </c>
    </row>
    <row r="1412" spans="1:20" x14ac:dyDescent="0.25">
      <c r="A1412">
        <v>10245</v>
      </c>
      <c r="B1412">
        <v>40587</v>
      </c>
      <c r="C1412" t="s">
        <v>79</v>
      </c>
      <c r="D1412" t="s">
        <v>42</v>
      </c>
      <c r="E1412" t="s">
        <v>192</v>
      </c>
      <c r="F1412" t="s">
        <v>735</v>
      </c>
      <c r="G1412">
        <v>20</v>
      </c>
      <c r="H1412">
        <v>4889.3999999999996</v>
      </c>
      <c r="I1412">
        <v>0.51</v>
      </c>
      <c r="J1412">
        <v>0.04</v>
      </c>
      <c r="K1412">
        <v>2359.4</v>
      </c>
      <c r="L1412">
        <v>251</v>
      </c>
      <c r="M1412">
        <v>122.99</v>
      </c>
      <c r="N1412">
        <v>70.2</v>
      </c>
      <c r="O1412" t="s">
        <v>48</v>
      </c>
      <c r="P1412" t="s">
        <v>1090</v>
      </c>
      <c r="Q1412" t="s">
        <v>64</v>
      </c>
      <c r="R1412" t="s">
        <v>34</v>
      </c>
      <c r="S1412" t="s">
        <v>132</v>
      </c>
      <c r="T1412" s="1">
        <v>40588</v>
      </c>
    </row>
    <row r="1413" spans="1:20" x14ac:dyDescent="0.25">
      <c r="A1413">
        <v>10245</v>
      </c>
      <c r="B1413">
        <v>40587</v>
      </c>
      <c r="C1413" t="s">
        <v>79</v>
      </c>
      <c r="D1413" t="s">
        <v>42</v>
      </c>
      <c r="E1413" t="s">
        <v>92</v>
      </c>
      <c r="F1413" t="s">
        <v>547</v>
      </c>
      <c r="G1413">
        <v>27</v>
      </c>
      <c r="H1413">
        <v>4000.26</v>
      </c>
      <c r="I1413">
        <v>0.35</v>
      </c>
      <c r="J1413">
        <v>0.06</v>
      </c>
      <c r="K1413">
        <v>1216.42</v>
      </c>
      <c r="L1413">
        <v>155.35</v>
      </c>
      <c r="M1413">
        <v>100.98</v>
      </c>
      <c r="N1413">
        <v>57.38</v>
      </c>
      <c r="O1413" t="s">
        <v>48</v>
      </c>
      <c r="P1413" t="s">
        <v>1090</v>
      </c>
      <c r="Q1413" t="s">
        <v>83</v>
      </c>
      <c r="R1413" t="s">
        <v>34</v>
      </c>
      <c r="S1413" t="s">
        <v>49</v>
      </c>
      <c r="T1413" s="1">
        <v>40588</v>
      </c>
    </row>
    <row r="1414" spans="1:20" x14ac:dyDescent="0.25">
      <c r="A1414">
        <v>10247</v>
      </c>
      <c r="B1414">
        <v>40188</v>
      </c>
      <c r="C1414" t="s">
        <v>79</v>
      </c>
      <c r="D1414" t="s">
        <v>21</v>
      </c>
      <c r="E1414" t="s">
        <v>84</v>
      </c>
      <c r="F1414" t="s">
        <v>493</v>
      </c>
      <c r="G1414">
        <v>21</v>
      </c>
      <c r="H1414">
        <v>181.04</v>
      </c>
      <c r="I1414">
        <v>0.44</v>
      </c>
      <c r="J1414">
        <v>0.06</v>
      </c>
      <c r="K1414">
        <v>70.97</v>
      </c>
      <c r="L1414">
        <v>8.89</v>
      </c>
      <c r="M1414">
        <v>4.9800000000000004</v>
      </c>
      <c r="N1414">
        <v>5.49</v>
      </c>
      <c r="O1414" t="s">
        <v>24</v>
      </c>
      <c r="P1414" t="s">
        <v>696</v>
      </c>
      <c r="Q1414" t="s">
        <v>64</v>
      </c>
      <c r="R1414" t="s">
        <v>61</v>
      </c>
      <c r="S1414" t="s">
        <v>57</v>
      </c>
      <c r="T1414" s="1">
        <v>40189</v>
      </c>
    </row>
    <row r="1415" spans="1:20" x14ac:dyDescent="0.25">
      <c r="A1415">
        <v>10247</v>
      </c>
      <c r="B1415">
        <v>40188</v>
      </c>
      <c r="C1415" t="s">
        <v>79</v>
      </c>
      <c r="D1415" t="s">
        <v>37</v>
      </c>
      <c r="E1415" t="s">
        <v>38</v>
      </c>
      <c r="F1415" t="s">
        <v>1377</v>
      </c>
      <c r="G1415">
        <v>24</v>
      </c>
      <c r="H1415">
        <v>423.62</v>
      </c>
      <c r="I1415">
        <v>0.46</v>
      </c>
      <c r="J1415">
        <v>0.03</v>
      </c>
      <c r="K1415">
        <v>186.91</v>
      </c>
      <c r="L1415">
        <v>18.11</v>
      </c>
      <c r="M1415">
        <v>9.7799999999999994</v>
      </c>
      <c r="N1415">
        <v>1.99</v>
      </c>
      <c r="O1415" t="s">
        <v>24</v>
      </c>
      <c r="P1415" t="s">
        <v>696</v>
      </c>
      <c r="Q1415" t="s">
        <v>64</v>
      </c>
      <c r="R1415" t="s">
        <v>61</v>
      </c>
      <c r="S1415" t="s">
        <v>35</v>
      </c>
      <c r="T1415" s="1">
        <v>40190</v>
      </c>
    </row>
    <row r="1416" spans="1:20" x14ac:dyDescent="0.25">
      <c r="A1416">
        <v>10272</v>
      </c>
      <c r="B1416">
        <v>39830</v>
      </c>
      <c r="C1416" t="s">
        <v>79</v>
      </c>
      <c r="D1416" t="s">
        <v>21</v>
      </c>
      <c r="E1416" t="s">
        <v>139</v>
      </c>
      <c r="F1416" t="s">
        <v>877</v>
      </c>
      <c r="G1416">
        <v>3</v>
      </c>
      <c r="H1416">
        <v>580.20000000000005</v>
      </c>
      <c r="I1416">
        <v>0.53</v>
      </c>
      <c r="J1416">
        <v>0.03</v>
      </c>
      <c r="K1416">
        <v>288.77</v>
      </c>
      <c r="L1416">
        <v>192.51</v>
      </c>
      <c r="M1416">
        <v>90.48</v>
      </c>
      <c r="N1416">
        <v>19.989999999999998</v>
      </c>
      <c r="O1416" t="s">
        <v>24</v>
      </c>
      <c r="P1416" t="s">
        <v>1378</v>
      </c>
      <c r="Q1416" t="s">
        <v>41</v>
      </c>
      <c r="R1416" t="s">
        <v>34</v>
      </c>
      <c r="S1416" t="s">
        <v>57</v>
      </c>
      <c r="T1416" s="1">
        <v>39832</v>
      </c>
    </row>
    <row r="1417" spans="1:20" x14ac:dyDescent="0.25">
      <c r="A1417">
        <v>10272</v>
      </c>
      <c r="B1417">
        <v>39830</v>
      </c>
      <c r="C1417" t="s">
        <v>79</v>
      </c>
      <c r="D1417" t="s">
        <v>21</v>
      </c>
      <c r="E1417" t="s">
        <v>84</v>
      </c>
      <c r="F1417" t="s">
        <v>1379</v>
      </c>
      <c r="G1417">
        <v>26</v>
      </c>
      <c r="H1417">
        <v>1147.3800000000001</v>
      </c>
      <c r="I1417">
        <v>0.51</v>
      </c>
      <c r="J1417">
        <v>0.06</v>
      </c>
      <c r="K1417">
        <v>545.36</v>
      </c>
      <c r="L1417">
        <v>46.61</v>
      </c>
      <c r="M1417">
        <v>22.84</v>
      </c>
      <c r="N1417">
        <v>8.18</v>
      </c>
      <c r="O1417" t="s">
        <v>24</v>
      </c>
      <c r="P1417" t="s">
        <v>1378</v>
      </c>
      <c r="Q1417" t="s">
        <v>41</v>
      </c>
      <c r="R1417" t="s">
        <v>34</v>
      </c>
      <c r="S1417" t="s">
        <v>57</v>
      </c>
      <c r="T1417" s="1">
        <v>39830</v>
      </c>
    </row>
    <row r="1418" spans="1:20" x14ac:dyDescent="0.25">
      <c r="A1418">
        <v>10277</v>
      </c>
      <c r="B1418">
        <v>39910</v>
      </c>
      <c r="C1418" t="s">
        <v>79</v>
      </c>
      <c r="D1418" t="s">
        <v>37</v>
      </c>
      <c r="E1418" t="s">
        <v>50</v>
      </c>
      <c r="F1418" t="s">
        <v>366</v>
      </c>
      <c r="G1418">
        <v>36</v>
      </c>
      <c r="H1418">
        <v>5284.46</v>
      </c>
      <c r="I1418">
        <v>0.55000000000000004</v>
      </c>
      <c r="J1418">
        <v>0</v>
      </c>
      <c r="K1418">
        <v>2903.56</v>
      </c>
      <c r="L1418">
        <v>146.63999999999999</v>
      </c>
      <c r="M1418">
        <v>65.989999999999995</v>
      </c>
      <c r="N1418">
        <v>5.26</v>
      </c>
      <c r="O1418" t="s">
        <v>24</v>
      </c>
      <c r="P1418" t="s">
        <v>402</v>
      </c>
      <c r="Q1418" t="s">
        <v>83</v>
      </c>
      <c r="R1418" t="s">
        <v>34</v>
      </c>
      <c r="S1418" t="s">
        <v>57</v>
      </c>
      <c r="T1418" s="1">
        <v>39911</v>
      </c>
    </row>
    <row r="1419" spans="1:20" x14ac:dyDescent="0.25">
      <c r="A1419">
        <v>10278</v>
      </c>
      <c r="B1419">
        <v>40798</v>
      </c>
      <c r="C1419" t="s">
        <v>20</v>
      </c>
      <c r="D1419" t="s">
        <v>42</v>
      </c>
      <c r="E1419" t="s">
        <v>92</v>
      </c>
      <c r="F1419" t="s">
        <v>1136</v>
      </c>
      <c r="G1419">
        <v>25</v>
      </c>
      <c r="H1419">
        <v>3575.74</v>
      </c>
      <c r="I1419">
        <v>0.5</v>
      </c>
      <c r="J1419">
        <v>0</v>
      </c>
      <c r="K1419">
        <v>1774.5</v>
      </c>
      <c r="L1419">
        <v>141.96</v>
      </c>
      <c r="M1419">
        <v>70.98</v>
      </c>
      <c r="N1419">
        <v>26.74</v>
      </c>
      <c r="O1419" t="s">
        <v>48</v>
      </c>
      <c r="P1419" t="s">
        <v>979</v>
      </c>
      <c r="Q1419" t="s">
        <v>41</v>
      </c>
      <c r="R1419" t="s">
        <v>61</v>
      </c>
      <c r="S1419" t="s">
        <v>49</v>
      </c>
      <c r="T1419" s="1">
        <v>40805</v>
      </c>
    </row>
    <row r="1420" spans="1:20" x14ac:dyDescent="0.25">
      <c r="A1420">
        <v>10305</v>
      </c>
      <c r="B1420">
        <v>40001</v>
      </c>
      <c r="C1420" t="s">
        <v>20</v>
      </c>
      <c r="D1420" t="s">
        <v>42</v>
      </c>
      <c r="E1420" t="s">
        <v>43</v>
      </c>
      <c r="F1420" t="s">
        <v>1032</v>
      </c>
      <c r="G1420">
        <v>12</v>
      </c>
      <c r="H1420">
        <v>100.58</v>
      </c>
      <c r="I1420">
        <v>0.4</v>
      </c>
      <c r="J1420">
        <v>0.03</v>
      </c>
      <c r="K1420">
        <v>37.590000000000003</v>
      </c>
      <c r="L1420">
        <v>8.4700000000000006</v>
      </c>
      <c r="M1420">
        <v>5.08</v>
      </c>
      <c r="N1420">
        <v>2.0299999999999998</v>
      </c>
      <c r="O1420" t="s">
        <v>24</v>
      </c>
      <c r="P1420" t="s">
        <v>1294</v>
      </c>
      <c r="Q1420" t="s">
        <v>83</v>
      </c>
      <c r="R1420" t="s">
        <v>61</v>
      </c>
      <c r="S1420" t="s">
        <v>55</v>
      </c>
      <c r="T1420" s="1">
        <v>40006</v>
      </c>
    </row>
    <row r="1421" spans="1:20" x14ac:dyDescent="0.25">
      <c r="A1421">
        <v>10306</v>
      </c>
      <c r="B1421">
        <v>40380</v>
      </c>
      <c r="C1421" t="s">
        <v>20</v>
      </c>
      <c r="D1421" t="s">
        <v>42</v>
      </c>
      <c r="E1421" t="s">
        <v>43</v>
      </c>
      <c r="F1421" t="s">
        <v>285</v>
      </c>
      <c r="G1421">
        <v>20</v>
      </c>
      <c r="H1421">
        <v>567.73</v>
      </c>
      <c r="I1421">
        <v>0.49</v>
      </c>
      <c r="J1421">
        <v>0.02</v>
      </c>
      <c r="K1421">
        <v>268.73</v>
      </c>
      <c r="L1421">
        <v>28.59</v>
      </c>
      <c r="M1421">
        <v>14.58</v>
      </c>
      <c r="N1421">
        <v>7.4</v>
      </c>
      <c r="O1421" t="s">
        <v>24</v>
      </c>
      <c r="P1421" t="s">
        <v>345</v>
      </c>
      <c r="Q1421" t="s">
        <v>33</v>
      </c>
      <c r="R1421" t="s">
        <v>34</v>
      </c>
      <c r="S1421" t="s">
        <v>57</v>
      </c>
      <c r="T1421" s="1">
        <v>40380</v>
      </c>
    </row>
    <row r="1422" spans="1:20" x14ac:dyDescent="0.25">
      <c r="A1422">
        <v>10308</v>
      </c>
      <c r="B1422">
        <v>40653</v>
      </c>
      <c r="C1422" t="s">
        <v>36</v>
      </c>
      <c r="D1422" t="s">
        <v>37</v>
      </c>
      <c r="E1422" t="s">
        <v>50</v>
      </c>
      <c r="F1422" t="s">
        <v>76</v>
      </c>
      <c r="G1422">
        <v>40</v>
      </c>
      <c r="H1422">
        <v>10018.42</v>
      </c>
      <c r="I1422">
        <v>0.36</v>
      </c>
      <c r="J1422">
        <v>0.09</v>
      </c>
      <c r="K1422">
        <v>2969.83</v>
      </c>
      <c r="L1422">
        <v>274.98</v>
      </c>
      <c r="M1422">
        <v>175.99</v>
      </c>
      <c r="N1422">
        <v>8.99</v>
      </c>
      <c r="O1422" t="s">
        <v>24</v>
      </c>
      <c r="P1422" t="s">
        <v>1209</v>
      </c>
      <c r="Q1422" t="s">
        <v>41</v>
      </c>
      <c r="R1422" t="s">
        <v>27</v>
      </c>
      <c r="S1422" t="s">
        <v>57</v>
      </c>
      <c r="T1422" s="1">
        <v>40655</v>
      </c>
    </row>
    <row r="1423" spans="1:20" x14ac:dyDescent="0.25">
      <c r="A1423">
        <v>10309</v>
      </c>
      <c r="B1423">
        <v>40138</v>
      </c>
      <c r="C1423" t="s">
        <v>20</v>
      </c>
      <c r="D1423" t="s">
        <v>21</v>
      </c>
      <c r="E1423" t="s">
        <v>120</v>
      </c>
      <c r="F1423" t="s">
        <v>1009</v>
      </c>
      <c r="G1423">
        <v>23</v>
      </c>
      <c r="H1423">
        <v>808.5</v>
      </c>
      <c r="I1423">
        <v>0.42</v>
      </c>
      <c r="J1423">
        <v>0.03</v>
      </c>
      <c r="K1423">
        <v>324.47000000000003</v>
      </c>
      <c r="L1423">
        <v>36.17</v>
      </c>
      <c r="M1423">
        <v>20.98</v>
      </c>
      <c r="N1423">
        <v>1.49</v>
      </c>
      <c r="O1423" t="s">
        <v>24</v>
      </c>
      <c r="P1423" t="s">
        <v>1380</v>
      </c>
      <c r="Q1423" t="s">
        <v>41</v>
      </c>
      <c r="R1423" t="s">
        <v>27</v>
      </c>
      <c r="S1423" t="s">
        <v>57</v>
      </c>
      <c r="T1423" s="1">
        <v>40138</v>
      </c>
    </row>
    <row r="1424" spans="1:20" x14ac:dyDescent="0.25">
      <c r="A1424">
        <v>10310</v>
      </c>
      <c r="B1424">
        <v>39849</v>
      </c>
      <c r="C1424" t="s">
        <v>20</v>
      </c>
      <c r="D1424" t="s">
        <v>21</v>
      </c>
      <c r="E1424" t="s">
        <v>52</v>
      </c>
      <c r="F1424" t="s">
        <v>1352</v>
      </c>
      <c r="G1424">
        <v>48</v>
      </c>
      <c r="H1424">
        <v>222.67</v>
      </c>
      <c r="I1424">
        <v>0.42</v>
      </c>
      <c r="J1424">
        <v>7.0000000000000007E-2</v>
      </c>
      <c r="K1424">
        <v>83.42</v>
      </c>
      <c r="L1424">
        <v>4.97</v>
      </c>
      <c r="M1424">
        <v>2.88</v>
      </c>
      <c r="N1424">
        <v>1.01</v>
      </c>
      <c r="O1424" t="s">
        <v>24</v>
      </c>
      <c r="P1424" t="s">
        <v>711</v>
      </c>
      <c r="Q1424" t="s">
        <v>33</v>
      </c>
      <c r="R1424" t="s">
        <v>27</v>
      </c>
      <c r="S1424" t="s">
        <v>55</v>
      </c>
      <c r="T1424" s="1">
        <v>39853</v>
      </c>
    </row>
    <row r="1425" spans="1:20" x14ac:dyDescent="0.25">
      <c r="A1425">
        <v>10310</v>
      </c>
      <c r="B1425">
        <v>39849</v>
      </c>
      <c r="C1425" t="s">
        <v>20</v>
      </c>
      <c r="D1425" t="s">
        <v>37</v>
      </c>
      <c r="E1425" t="s">
        <v>50</v>
      </c>
      <c r="F1425" t="s">
        <v>188</v>
      </c>
      <c r="G1425">
        <v>6</v>
      </c>
      <c r="H1425">
        <v>1767.9</v>
      </c>
      <c r="I1425">
        <v>0.4</v>
      </c>
      <c r="J1425">
        <v>0.1</v>
      </c>
      <c r="K1425">
        <v>587.97</v>
      </c>
      <c r="L1425">
        <v>326.64999999999998</v>
      </c>
      <c r="M1425">
        <v>195.99</v>
      </c>
      <c r="N1425">
        <v>3.99</v>
      </c>
      <c r="O1425" t="s">
        <v>24</v>
      </c>
      <c r="P1425" t="s">
        <v>711</v>
      </c>
      <c r="Q1425" t="s">
        <v>33</v>
      </c>
      <c r="R1425" t="s">
        <v>27</v>
      </c>
      <c r="S1425" t="s">
        <v>57</v>
      </c>
      <c r="T1425" s="1">
        <v>39856</v>
      </c>
    </row>
    <row r="1426" spans="1:20" x14ac:dyDescent="0.25">
      <c r="A1426">
        <v>10338</v>
      </c>
      <c r="B1426">
        <v>40738</v>
      </c>
      <c r="C1426" t="s">
        <v>29</v>
      </c>
      <c r="D1426" t="s">
        <v>37</v>
      </c>
      <c r="E1426" t="s">
        <v>87</v>
      </c>
      <c r="F1426" t="s">
        <v>759</v>
      </c>
      <c r="G1426">
        <v>9</v>
      </c>
      <c r="H1426">
        <v>1369.14</v>
      </c>
      <c r="I1426">
        <v>0.42</v>
      </c>
      <c r="J1426">
        <v>0.04</v>
      </c>
      <c r="K1426">
        <v>536.41</v>
      </c>
      <c r="L1426">
        <v>156.84</v>
      </c>
      <c r="M1426">
        <v>90.97</v>
      </c>
      <c r="N1426">
        <v>14</v>
      </c>
      <c r="O1426" t="s">
        <v>48</v>
      </c>
      <c r="P1426" t="s">
        <v>486</v>
      </c>
      <c r="Q1426" t="s">
        <v>95</v>
      </c>
      <c r="R1426" t="s">
        <v>34</v>
      </c>
      <c r="S1426" t="s">
        <v>132</v>
      </c>
      <c r="T1426" s="1">
        <v>40740</v>
      </c>
    </row>
    <row r="1427" spans="1:20" x14ac:dyDescent="0.25">
      <c r="A1427">
        <v>10338</v>
      </c>
      <c r="B1427">
        <v>40738</v>
      </c>
      <c r="C1427" t="s">
        <v>29</v>
      </c>
      <c r="D1427" t="s">
        <v>42</v>
      </c>
      <c r="E1427" t="s">
        <v>46</v>
      </c>
      <c r="F1427" t="s">
        <v>1211</v>
      </c>
      <c r="G1427">
        <v>7</v>
      </c>
      <c r="H1427">
        <v>530.38</v>
      </c>
      <c r="I1427">
        <v>0.37</v>
      </c>
      <c r="J1427">
        <v>0.02</v>
      </c>
      <c r="K1427">
        <v>172.78</v>
      </c>
      <c r="L1427">
        <v>70.52</v>
      </c>
      <c r="M1427">
        <v>44.43</v>
      </c>
      <c r="N1427">
        <v>46.59</v>
      </c>
      <c r="O1427" t="s">
        <v>48</v>
      </c>
      <c r="P1427" t="s">
        <v>486</v>
      </c>
      <c r="Q1427" t="s">
        <v>95</v>
      </c>
      <c r="R1427" t="s">
        <v>34</v>
      </c>
      <c r="S1427" t="s">
        <v>49</v>
      </c>
      <c r="T1427" s="1">
        <v>40740</v>
      </c>
    </row>
    <row r="1428" spans="1:20" x14ac:dyDescent="0.25">
      <c r="A1428">
        <v>10339</v>
      </c>
      <c r="B1428">
        <v>40827</v>
      </c>
      <c r="C1428" t="s">
        <v>20</v>
      </c>
      <c r="D1428" t="s">
        <v>42</v>
      </c>
      <c r="E1428" t="s">
        <v>43</v>
      </c>
      <c r="F1428" t="s">
        <v>944</v>
      </c>
      <c r="G1428">
        <v>49</v>
      </c>
      <c r="H1428">
        <v>20362</v>
      </c>
      <c r="I1428">
        <v>0.54</v>
      </c>
      <c r="J1428">
        <v>0.09</v>
      </c>
      <c r="K1428">
        <v>10058.629999999999</v>
      </c>
      <c r="L1428">
        <v>456.17</v>
      </c>
      <c r="M1428">
        <v>209.84</v>
      </c>
      <c r="N1428">
        <v>21.21</v>
      </c>
      <c r="O1428" t="s">
        <v>24</v>
      </c>
      <c r="P1428" t="s">
        <v>688</v>
      </c>
      <c r="Q1428" t="s">
        <v>83</v>
      </c>
      <c r="R1428" t="s">
        <v>27</v>
      </c>
      <c r="S1428" t="s">
        <v>28</v>
      </c>
      <c r="T1428" s="1">
        <v>40831</v>
      </c>
    </row>
    <row r="1429" spans="1:20" x14ac:dyDescent="0.25">
      <c r="A1429">
        <v>10340</v>
      </c>
      <c r="B1429">
        <v>40716</v>
      </c>
      <c r="C1429" t="s">
        <v>36</v>
      </c>
      <c r="D1429" t="s">
        <v>42</v>
      </c>
      <c r="E1429" t="s">
        <v>192</v>
      </c>
      <c r="F1429" t="s">
        <v>1381</v>
      </c>
      <c r="G1429">
        <v>24</v>
      </c>
      <c r="H1429">
        <v>13610.7</v>
      </c>
      <c r="I1429">
        <v>0.45</v>
      </c>
      <c r="J1429">
        <v>0.03</v>
      </c>
      <c r="K1429">
        <v>5882.69</v>
      </c>
      <c r="L1429">
        <v>583.6</v>
      </c>
      <c r="M1429">
        <v>320.98</v>
      </c>
      <c r="N1429">
        <v>24.49</v>
      </c>
      <c r="O1429" t="s">
        <v>24</v>
      </c>
      <c r="P1429" t="s">
        <v>489</v>
      </c>
      <c r="Q1429" t="s">
        <v>64</v>
      </c>
      <c r="R1429" t="s">
        <v>61</v>
      </c>
      <c r="S1429" t="s">
        <v>28</v>
      </c>
      <c r="T1429" s="1">
        <v>40717</v>
      </c>
    </row>
    <row r="1430" spans="1:20" x14ac:dyDescent="0.25">
      <c r="A1430">
        <v>10340</v>
      </c>
      <c r="B1430">
        <v>40716</v>
      </c>
      <c r="C1430" t="s">
        <v>36</v>
      </c>
      <c r="D1430" t="s">
        <v>42</v>
      </c>
      <c r="E1430" t="s">
        <v>43</v>
      </c>
      <c r="F1430" t="s">
        <v>328</v>
      </c>
      <c r="G1430">
        <v>2</v>
      </c>
      <c r="H1430">
        <v>348.75</v>
      </c>
      <c r="I1430">
        <v>0.39</v>
      </c>
      <c r="J1430">
        <v>0.08</v>
      </c>
      <c r="K1430">
        <v>112.8</v>
      </c>
      <c r="L1430">
        <v>181.93</v>
      </c>
      <c r="M1430">
        <v>110.98</v>
      </c>
      <c r="N1430">
        <v>13.99</v>
      </c>
      <c r="O1430" t="s">
        <v>24</v>
      </c>
      <c r="P1430" t="s">
        <v>489</v>
      </c>
      <c r="Q1430" t="s">
        <v>64</v>
      </c>
      <c r="R1430" t="s">
        <v>61</v>
      </c>
      <c r="S1430" t="s">
        <v>45</v>
      </c>
      <c r="T1430" s="1">
        <v>40717</v>
      </c>
    </row>
    <row r="1431" spans="1:20" x14ac:dyDescent="0.25">
      <c r="A1431">
        <v>10340</v>
      </c>
      <c r="B1431">
        <v>40716</v>
      </c>
      <c r="C1431" t="s">
        <v>36</v>
      </c>
      <c r="D1431" t="s">
        <v>21</v>
      </c>
      <c r="E1431" t="s">
        <v>52</v>
      </c>
      <c r="F1431" t="s">
        <v>629</v>
      </c>
      <c r="G1431">
        <v>15</v>
      </c>
      <c r="H1431">
        <v>514.74</v>
      </c>
      <c r="I1431">
        <v>0.41</v>
      </c>
      <c r="J1431">
        <v>0.09</v>
      </c>
      <c r="K1431">
        <v>179.06</v>
      </c>
      <c r="L1431">
        <v>37.31</v>
      </c>
      <c r="M1431">
        <v>22.01</v>
      </c>
      <c r="N1431">
        <v>5.53</v>
      </c>
      <c r="O1431" t="s">
        <v>24</v>
      </c>
      <c r="P1431" t="s">
        <v>489</v>
      </c>
      <c r="Q1431" t="s">
        <v>64</v>
      </c>
      <c r="R1431" t="s">
        <v>61</v>
      </c>
      <c r="S1431" t="s">
        <v>35</v>
      </c>
      <c r="T1431" s="1">
        <v>40719</v>
      </c>
    </row>
    <row r="1432" spans="1:20" x14ac:dyDescent="0.25">
      <c r="A1432">
        <v>10341</v>
      </c>
      <c r="B1432">
        <v>41264</v>
      </c>
      <c r="C1432" t="s">
        <v>36</v>
      </c>
      <c r="D1432" t="s">
        <v>37</v>
      </c>
      <c r="E1432" t="s">
        <v>87</v>
      </c>
      <c r="F1432" t="s">
        <v>235</v>
      </c>
      <c r="G1432">
        <v>17</v>
      </c>
      <c r="H1432">
        <v>4108.96</v>
      </c>
      <c r="I1432">
        <v>0.45</v>
      </c>
      <c r="J1432">
        <v>0.09</v>
      </c>
      <c r="K1432">
        <v>1618.46</v>
      </c>
      <c r="L1432">
        <v>264.45</v>
      </c>
      <c r="M1432">
        <v>145.44999999999999</v>
      </c>
      <c r="N1432">
        <v>17.850000000000001</v>
      </c>
      <c r="O1432" t="s">
        <v>48</v>
      </c>
      <c r="P1432" t="s">
        <v>466</v>
      </c>
      <c r="Q1432" t="s">
        <v>33</v>
      </c>
      <c r="R1432" t="s">
        <v>27</v>
      </c>
      <c r="S1432" t="s">
        <v>132</v>
      </c>
      <c r="T1432" s="1">
        <v>41265</v>
      </c>
    </row>
    <row r="1433" spans="1:20" x14ac:dyDescent="0.25">
      <c r="A1433">
        <v>10342</v>
      </c>
      <c r="B1433">
        <v>40869</v>
      </c>
      <c r="C1433" t="s">
        <v>79</v>
      </c>
      <c r="D1433" t="s">
        <v>42</v>
      </c>
      <c r="E1433" t="s">
        <v>92</v>
      </c>
      <c r="F1433" t="s">
        <v>1382</v>
      </c>
      <c r="G1433">
        <v>45</v>
      </c>
      <c r="H1433">
        <v>11441.74</v>
      </c>
      <c r="I1433">
        <v>0.55000000000000004</v>
      </c>
      <c r="J1433">
        <v>0.01</v>
      </c>
      <c r="K1433">
        <v>6208.92</v>
      </c>
      <c r="L1433">
        <v>255.51</v>
      </c>
      <c r="M1433">
        <v>114.98</v>
      </c>
      <c r="N1433">
        <v>58.72</v>
      </c>
      <c r="O1433" t="s">
        <v>48</v>
      </c>
      <c r="P1433" t="s">
        <v>1207</v>
      </c>
      <c r="Q1433" t="s">
        <v>64</v>
      </c>
      <c r="R1433" t="s">
        <v>67</v>
      </c>
      <c r="S1433" t="s">
        <v>49</v>
      </c>
      <c r="T1433" s="1">
        <v>40871</v>
      </c>
    </row>
    <row r="1434" spans="1:20" x14ac:dyDescent="0.25">
      <c r="A1434">
        <v>10342</v>
      </c>
      <c r="B1434">
        <v>40869</v>
      </c>
      <c r="C1434" t="s">
        <v>79</v>
      </c>
      <c r="D1434" t="s">
        <v>37</v>
      </c>
      <c r="E1434" t="s">
        <v>387</v>
      </c>
      <c r="F1434" t="s">
        <v>887</v>
      </c>
      <c r="G1434">
        <v>38</v>
      </c>
      <c r="H1434">
        <v>16559.48</v>
      </c>
      <c r="I1434">
        <v>0.38</v>
      </c>
      <c r="J1434">
        <v>0.1</v>
      </c>
      <c r="K1434">
        <v>5148.22</v>
      </c>
      <c r="L1434">
        <v>483.85</v>
      </c>
      <c r="M1434">
        <v>299.99</v>
      </c>
      <c r="N1434">
        <v>11.64</v>
      </c>
      <c r="O1434" t="s">
        <v>24</v>
      </c>
      <c r="P1434" t="s">
        <v>1207</v>
      </c>
      <c r="Q1434" t="s">
        <v>64</v>
      </c>
      <c r="R1434" t="s">
        <v>67</v>
      </c>
      <c r="S1434" t="s">
        <v>28</v>
      </c>
      <c r="T1434" s="1">
        <v>40870</v>
      </c>
    </row>
    <row r="1435" spans="1:20" x14ac:dyDescent="0.25">
      <c r="A1435">
        <v>10342</v>
      </c>
      <c r="B1435">
        <v>40869</v>
      </c>
      <c r="C1435" t="s">
        <v>79</v>
      </c>
      <c r="D1435" t="s">
        <v>42</v>
      </c>
      <c r="E1435" t="s">
        <v>43</v>
      </c>
      <c r="F1435" t="s">
        <v>434</v>
      </c>
      <c r="G1435">
        <v>38</v>
      </c>
      <c r="H1435">
        <v>2922.55</v>
      </c>
      <c r="I1435">
        <v>0.47</v>
      </c>
      <c r="J1435">
        <v>0.01</v>
      </c>
      <c r="K1435">
        <v>1351.24</v>
      </c>
      <c r="L1435">
        <v>77.3</v>
      </c>
      <c r="M1435">
        <v>40.97</v>
      </c>
      <c r="N1435">
        <v>14.45</v>
      </c>
      <c r="O1435" t="s">
        <v>24</v>
      </c>
      <c r="P1435" t="s">
        <v>1207</v>
      </c>
      <c r="Q1435" t="s">
        <v>64</v>
      </c>
      <c r="R1435" t="s">
        <v>67</v>
      </c>
      <c r="S1435" t="s">
        <v>28</v>
      </c>
      <c r="T1435" s="1">
        <v>40871</v>
      </c>
    </row>
    <row r="1436" spans="1:20" x14ac:dyDescent="0.25">
      <c r="A1436">
        <v>10342</v>
      </c>
      <c r="B1436">
        <v>40869</v>
      </c>
      <c r="C1436" t="s">
        <v>79</v>
      </c>
      <c r="D1436" t="s">
        <v>37</v>
      </c>
      <c r="E1436" t="s">
        <v>87</v>
      </c>
      <c r="F1436" t="s">
        <v>1383</v>
      </c>
      <c r="G1436">
        <v>2</v>
      </c>
      <c r="H1436">
        <v>3598.86</v>
      </c>
      <c r="I1436">
        <v>0.47</v>
      </c>
      <c r="J1436">
        <v>0.05</v>
      </c>
      <c r="K1436">
        <v>1584.89</v>
      </c>
      <c r="L1436">
        <v>1886.77</v>
      </c>
      <c r="M1436">
        <v>999.99</v>
      </c>
      <c r="N1436">
        <v>13.99</v>
      </c>
      <c r="O1436" t="s">
        <v>71</v>
      </c>
      <c r="P1436" t="s">
        <v>1207</v>
      </c>
      <c r="Q1436" t="s">
        <v>64</v>
      </c>
      <c r="R1436" t="s">
        <v>67</v>
      </c>
      <c r="S1436" t="s">
        <v>45</v>
      </c>
      <c r="T1436" s="1">
        <v>40871</v>
      </c>
    </row>
    <row r="1437" spans="1:20" x14ac:dyDescent="0.25">
      <c r="A1437">
        <v>10369</v>
      </c>
      <c r="B1437">
        <v>40856</v>
      </c>
      <c r="C1437" t="s">
        <v>20</v>
      </c>
      <c r="D1437" t="s">
        <v>21</v>
      </c>
      <c r="E1437" t="s">
        <v>84</v>
      </c>
      <c r="F1437" t="s">
        <v>557</v>
      </c>
      <c r="G1437">
        <v>4</v>
      </c>
      <c r="H1437">
        <v>46.75</v>
      </c>
      <c r="I1437">
        <v>0.48</v>
      </c>
      <c r="J1437">
        <v>0.06</v>
      </c>
      <c r="K1437">
        <v>18.670000000000002</v>
      </c>
      <c r="L1437">
        <v>11.12</v>
      </c>
      <c r="M1437">
        <v>5.78</v>
      </c>
      <c r="N1437">
        <v>4.96</v>
      </c>
      <c r="O1437" t="s">
        <v>24</v>
      </c>
      <c r="P1437" t="s">
        <v>1157</v>
      </c>
      <c r="Q1437" t="s">
        <v>33</v>
      </c>
      <c r="R1437" t="s">
        <v>61</v>
      </c>
      <c r="S1437" t="s">
        <v>57</v>
      </c>
      <c r="T1437" s="1">
        <v>40858</v>
      </c>
    </row>
    <row r="1438" spans="1:20" x14ac:dyDescent="0.25">
      <c r="A1438">
        <v>10369</v>
      </c>
      <c r="B1438">
        <v>40856</v>
      </c>
      <c r="C1438" t="s">
        <v>20</v>
      </c>
      <c r="D1438" t="s">
        <v>37</v>
      </c>
      <c r="E1438" t="s">
        <v>38</v>
      </c>
      <c r="F1438" t="s">
        <v>1384</v>
      </c>
      <c r="G1438">
        <v>23</v>
      </c>
      <c r="H1438">
        <v>1222.03</v>
      </c>
      <c r="I1438">
        <v>0.46</v>
      </c>
      <c r="J1438">
        <v>0</v>
      </c>
      <c r="K1438">
        <v>558</v>
      </c>
      <c r="L1438">
        <v>52.74</v>
      </c>
      <c r="M1438">
        <v>28.48</v>
      </c>
      <c r="N1438">
        <v>8.99</v>
      </c>
      <c r="O1438" t="s">
        <v>24</v>
      </c>
      <c r="P1438" t="s">
        <v>1157</v>
      </c>
      <c r="Q1438" t="s">
        <v>33</v>
      </c>
      <c r="R1438" t="s">
        <v>61</v>
      </c>
      <c r="S1438" t="s">
        <v>35</v>
      </c>
      <c r="T1438" s="1">
        <v>40861</v>
      </c>
    </row>
    <row r="1439" spans="1:20" x14ac:dyDescent="0.25">
      <c r="A1439">
        <v>10371</v>
      </c>
      <c r="B1439">
        <v>40072</v>
      </c>
      <c r="C1439" t="s">
        <v>36</v>
      </c>
      <c r="D1439" t="s">
        <v>21</v>
      </c>
      <c r="E1439" t="s">
        <v>30</v>
      </c>
      <c r="F1439" t="s">
        <v>1385</v>
      </c>
      <c r="G1439">
        <v>10</v>
      </c>
      <c r="H1439">
        <v>261.31</v>
      </c>
      <c r="I1439">
        <v>0.43</v>
      </c>
      <c r="J1439">
        <v>0.08</v>
      </c>
      <c r="K1439">
        <v>96.59</v>
      </c>
      <c r="L1439">
        <v>27.6</v>
      </c>
      <c r="M1439">
        <v>15.73</v>
      </c>
      <c r="N1439">
        <v>7.42</v>
      </c>
      <c r="O1439" t="s">
        <v>71</v>
      </c>
      <c r="P1439" t="s">
        <v>1386</v>
      </c>
      <c r="Q1439" t="s">
        <v>64</v>
      </c>
      <c r="R1439" t="s">
        <v>34</v>
      </c>
      <c r="S1439" t="s">
        <v>35</v>
      </c>
      <c r="T1439" s="1">
        <v>40074</v>
      </c>
    </row>
    <row r="1440" spans="1:20" x14ac:dyDescent="0.25">
      <c r="A1440">
        <v>10373</v>
      </c>
      <c r="B1440">
        <v>40354</v>
      </c>
      <c r="C1440" t="s">
        <v>58</v>
      </c>
      <c r="D1440" t="s">
        <v>21</v>
      </c>
      <c r="E1440" t="s">
        <v>84</v>
      </c>
      <c r="F1440" t="s">
        <v>663</v>
      </c>
      <c r="G1440">
        <v>28</v>
      </c>
      <c r="H1440">
        <v>290.47000000000003</v>
      </c>
      <c r="I1440">
        <v>0.38</v>
      </c>
      <c r="J1440">
        <v>0.03</v>
      </c>
      <c r="K1440">
        <v>102.43</v>
      </c>
      <c r="L1440">
        <v>10.45</v>
      </c>
      <c r="M1440">
        <v>6.48</v>
      </c>
      <c r="N1440">
        <v>6.6</v>
      </c>
      <c r="O1440" t="s">
        <v>24</v>
      </c>
      <c r="P1440" t="s">
        <v>560</v>
      </c>
      <c r="Q1440" t="s">
        <v>64</v>
      </c>
      <c r="R1440" t="s">
        <v>67</v>
      </c>
      <c r="S1440" t="s">
        <v>57</v>
      </c>
      <c r="T1440" s="1">
        <v>40356</v>
      </c>
    </row>
    <row r="1441" spans="1:20" x14ac:dyDescent="0.25">
      <c r="A1441">
        <v>10432</v>
      </c>
      <c r="B1441">
        <v>40913</v>
      </c>
      <c r="C1441" t="s">
        <v>20</v>
      </c>
      <c r="D1441" t="s">
        <v>37</v>
      </c>
      <c r="E1441" t="s">
        <v>38</v>
      </c>
      <c r="F1441" t="s">
        <v>679</v>
      </c>
      <c r="G1441">
        <v>13</v>
      </c>
      <c r="H1441">
        <v>3383.55</v>
      </c>
      <c r="I1441">
        <v>0.36</v>
      </c>
      <c r="J1441">
        <v>0.08</v>
      </c>
      <c r="K1441">
        <v>1023.69</v>
      </c>
      <c r="L1441">
        <v>281.23</v>
      </c>
      <c r="M1441">
        <v>179.99</v>
      </c>
      <c r="N1441">
        <v>19.989999999999998</v>
      </c>
      <c r="O1441" t="s">
        <v>24</v>
      </c>
      <c r="P1441" t="s">
        <v>134</v>
      </c>
      <c r="Q1441" t="s">
        <v>33</v>
      </c>
      <c r="R1441" t="s">
        <v>34</v>
      </c>
      <c r="S1441" t="s">
        <v>57</v>
      </c>
      <c r="T1441" s="1">
        <v>40920</v>
      </c>
    </row>
    <row r="1442" spans="1:20" x14ac:dyDescent="0.25">
      <c r="A1442">
        <v>10434</v>
      </c>
      <c r="B1442">
        <v>40170</v>
      </c>
      <c r="C1442" t="s">
        <v>36</v>
      </c>
      <c r="D1442" t="s">
        <v>42</v>
      </c>
      <c r="E1442" t="s">
        <v>192</v>
      </c>
      <c r="F1442" t="s">
        <v>1387</v>
      </c>
      <c r="G1442">
        <v>2</v>
      </c>
      <c r="H1442">
        <v>612.82000000000005</v>
      </c>
      <c r="I1442">
        <v>0.42</v>
      </c>
      <c r="J1442">
        <v>0.06</v>
      </c>
      <c r="K1442">
        <v>224.66</v>
      </c>
      <c r="L1442">
        <v>312.02999999999997</v>
      </c>
      <c r="M1442">
        <v>180.98</v>
      </c>
      <c r="N1442">
        <v>26.2</v>
      </c>
      <c r="O1442" t="s">
        <v>48</v>
      </c>
      <c r="P1442" t="s">
        <v>1207</v>
      </c>
      <c r="Q1442" t="s">
        <v>64</v>
      </c>
      <c r="R1442" t="s">
        <v>27</v>
      </c>
      <c r="S1442" t="s">
        <v>132</v>
      </c>
      <c r="T1442" s="1">
        <v>40171</v>
      </c>
    </row>
    <row r="1443" spans="1:20" x14ac:dyDescent="0.25">
      <c r="A1443">
        <v>10435</v>
      </c>
      <c r="B1443">
        <v>40400</v>
      </c>
      <c r="C1443" t="s">
        <v>79</v>
      </c>
      <c r="D1443" t="s">
        <v>21</v>
      </c>
      <c r="E1443" t="s">
        <v>52</v>
      </c>
      <c r="F1443" t="s">
        <v>1388</v>
      </c>
      <c r="G1443">
        <v>38</v>
      </c>
      <c r="H1443">
        <v>1475.42</v>
      </c>
      <c r="I1443">
        <v>0.44</v>
      </c>
      <c r="J1443">
        <v>0.06</v>
      </c>
      <c r="K1443">
        <v>592.80999999999995</v>
      </c>
      <c r="L1443">
        <v>41.05</v>
      </c>
      <c r="M1443">
        <v>22.99</v>
      </c>
      <c r="N1443">
        <v>8.99</v>
      </c>
      <c r="O1443" t="s">
        <v>24</v>
      </c>
      <c r="P1443" t="s">
        <v>1389</v>
      </c>
      <c r="Q1443" t="s">
        <v>95</v>
      </c>
      <c r="R1443" t="s">
        <v>34</v>
      </c>
      <c r="S1443" t="s">
        <v>35</v>
      </c>
      <c r="T1443" s="1">
        <v>40402</v>
      </c>
    </row>
    <row r="1444" spans="1:20" x14ac:dyDescent="0.25">
      <c r="A1444">
        <v>10435</v>
      </c>
      <c r="B1444">
        <v>40400</v>
      </c>
      <c r="C1444" t="s">
        <v>79</v>
      </c>
      <c r="D1444" t="s">
        <v>21</v>
      </c>
      <c r="E1444" t="s">
        <v>52</v>
      </c>
      <c r="F1444" t="s">
        <v>1390</v>
      </c>
      <c r="G1444">
        <v>46</v>
      </c>
      <c r="H1444">
        <v>843.26</v>
      </c>
      <c r="I1444">
        <v>0.39</v>
      </c>
      <c r="J1444">
        <v>0.05</v>
      </c>
      <c r="K1444">
        <v>298.95</v>
      </c>
      <c r="L1444">
        <v>19.11</v>
      </c>
      <c r="M1444">
        <v>11.66</v>
      </c>
      <c r="N1444">
        <v>7.95</v>
      </c>
      <c r="O1444" t="s">
        <v>24</v>
      </c>
      <c r="P1444" t="s">
        <v>1389</v>
      </c>
      <c r="Q1444" t="s">
        <v>95</v>
      </c>
      <c r="R1444" t="s">
        <v>34</v>
      </c>
      <c r="S1444" t="s">
        <v>35</v>
      </c>
      <c r="T1444" s="1">
        <v>40401</v>
      </c>
    </row>
    <row r="1445" spans="1:20" x14ac:dyDescent="0.25">
      <c r="A1445">
        <v>10436</v>
      </c>
      <c r="B1445">
        <v>40545</v>
      </c>
      <c r="C1445" t="s">
        <v>20</v>
      </c>
      <c r="D1445" t="s">
        <v>21</v>
      </c>
      <c r="E1445" t="s">
        <v>52</v>
      </c>
      <c r="F1445" t="s">
        <v>1051</v>
      </c>
      <c r="G1445">
        <v>24</v>
      </c>
      <c r="H1445">
        <v>213.58</v>
      </c>
      <c r="I1445">
        <v>0.4</v>
      </c>
      <c r="J1445">
        <v>0.09</v>
      </c>
      <c r="K1445">
        <v>72.42</v>
      </c>
      <c r="L1445">
        <v>9.73</v>
      </c>
      <c r="M1445">
        <v>5.84</v>
      </c>
      <c r="N1445">
        <v>1</v>
      </c>
      <c r="O1445" t="s">
        <v>24</v>
      </c>
      <c r="P1445" t="s">
        <v>340</v>
      </c>
      <c r="Q1445" t="s">
        <v>75</v>
      </c>
      <c r="R1445" t="s">
        <v>34</v>
      </c>
      <c r="S1445" t="s">
        <v>55</v>
      </c>
      <c r="T1445" s="1">
        <v>40552</v>
      </c>
    </row>
    <row r="1446" spans="1:20" x14ac:dyDescent="0.25">
      <c r="A1446">
        <v>10437</v>
      </c>
      <c r="B1446">
        <v>40043</v>
      </c>
      <c r="C1446" t="s">
        <v>58</v>
      </c>
      <c r="D1446" t="s">
        <v>21</v>
      </c>
      <c r="E1446" t="s">
        <v>120</v>
      </c>
      <c r="F1446" t="s">
        <v>405</v>
      </c>
      <c r="G1446">
        <v>50</v>
      </c>
      <c r="H1446">
        <v>1628.5</v>
      </c>
      <c r="I1446">
        <v>0.51</v>
      </c>
      <c r="J1446">
        <v>0.01</v>
      </c>
      <c r="K1446">
        <v>815.82</v>
      </c>
      <c r="L1446">
        <v>32.630000000000003</v>
      </c>
      <c r="M1446">
        <v>15.99</v>
      </c>
      <c r="N1446">
        <v>13.18</v>
      </c>
      <c r="O1446" t="s">
        <v>24</v>
      </c>
      <c r="P1446" t="s">
        <v>957</v>
      </c>
      <c r="Q1446" t="s">
        <v>83</v>
      </c>
      <c r="R1446" t="s">
        <v>34</v>
      </c>
      <c r="S1446" t="s">
        <v>57</v>
      </c>
      <c r="T1446" s="1">
        <v>40045</v>
      </c>
    </row>
    <row r="1447" spans="1:20" x14ac:dyDescent="0.25">
      <c r="A1447">
        <v>10439</v>
      </c>
      <c r="B1447">
        <v>40996</v>
      </c>
      <c r="C1447" t="s">
        <v>29</v>
      </c>
      <c r="D1447" t="s">
        <v>21</v>
      </c>
      <c r="E1447" t="s">
        <v>120</v>
      </c>
      <c r="F1447" t="s">
        <v>1146</v>
      </c>
      <c r="G1447">
        <v>41</v>
      </c>
      <c r="H1447">
        <v>1295.72</v>
      </c>
      <c r="I1447">
        <v>0.4</v>
      </c>
      <c r="J1447">
        <v>0</v>
      </c>
      <c r="K1447">
        <v>517.69000000000005</v>
      </c>
      <c r="L1447">
        <v>31.57</v>
      </c>
      <c r="M1447">
        <v>18.940000000000001</v>
      </c>
      <c r="N1447">
        <v>1.49</v>
      </c>
      <c r="O1447" t="s">
        <v>24</v>
      </c>
      <c r="P1447" t="s">
        <v>700</v>
      </c>
      <c r="Q1447" t="s">
        <v>33</v>
      </c>
      <c r="R1447" t="s">
        <v>67</v>
      </c>
      <c r="S1447" t="s">
        <v>57</v>
      </c>
      <c r="T1447" s="1">
        <v>40998</v>
      </c>
    </row>
    <row r="1448" spans="1:20" x14ac:dyDescent="0.25">
      <c r="A1448">
        <v>10439</v>
      </c>
      <c r="B1448">
        <v>40996</v>
      </c>
      <c r="C1448" t="s">
        <v>29</v>
      </c>
      <c r="D1448" t="s">
        <v>37</v>
      </c>
      <c r="E1448" t="s">
        <v>38</v>
      </c>
      <c r="F1448" t="s">
        <v>1391</v>
      </c>
      <c r="G1448">
        <v>30</v>
      </c>
      <c r="H1448">
        <v>856.6</v>
      </c>
      <c r="I1448">
        <v>0.38</v>
      </c>
      <c r="J1448">
        <v>0.02</v>
      </c>
      <c r="K1448">
        <v>313.2</v>
      </c>
      <c r="L1448">
        <v>29</v>
      </c>
      <c r="M1448">
        <v>17.98</v>
      </c>
      <c r="N1448">
        <v>4</v>
      </c>
      <c r="O1448" t="s">
        <v>24</v>
      </c>
      <c r="P1448" t="s">
        <v>700</v>
      </c>
      <c r="Q1448" t="s">
        <v>33</v>
      </c>
      <c r="R1448" t="s">
        <v>67</v>
      </c>
      <c r="S1448" t="s">
        <v>57</v>
      </c>
      <c r="T1448" s="1">
        <v>40998</v>
      </c>
    </row>
    <row r="1449" spans="1:20" x14ac:dyDescent="0.25">
      <c r="A1449">
        <v>10439</v>
      </c>
      <c r="B1449">
        <v>40996</v>
      </c>
      <c r="C1449" t="s">
        <v>29</v>
      </c>
      <c r="D1449" t="s">
        <v>21</v>
      </c>
      <c r="E1449" t="s">
        <v>80</v>
      </c>
      <c r="F1449" t="s">
        <v>81</v>
      </c>
      <c r="G1449">
        <v>27</v>
      </c>
      <c r="H1449">
        <v>120.85</v>
      </c>
      <c r="I1449">
        <v>0.41</v>
      </c>
      <c r="J1449">
        <v>0.09</v>
      </c>
      <c r="K1449">
        <v>42.32</v>
      </c>
      <c r="L1449">
        <v>4.9000000000000004</v>
      </c>
      <c r="M1449">
        <v>2.89</v>
      </c>
      <c r="N1449">
        <v>0.5</v>
      </c>
      <c r="O1449" t="s">
        <v>24</v>
      </c>
      <c r="P1449" t="s">
        <v>700</v>
      </c>
      <c r="Q1449" t="s">
        <v>33</v>
      </c>
      <c r="R1449" t="s">
        <v>67</v>
      </c>
      <c r="S1449" t="s">
        <v>57</v>
      </c>
      <c r="T1449" s="1">
        <v>40997</v>
      </c>
    </row>
    <row r="1450" spans="1:20" x14ac:dyDescent="0.25">
      <c r="A1450">
        <v>10439</v>
      </c>
      <c r="B1450">
        <v>40996</v>
      </c>
      <c r="C1450" t="s">
        <v>29</v>
      </c>
      <c r="D1450" t="s">
        <v>42</v>
      </c>
      <c r="E1450" t="s">
        <v>43</v>
      </c>
      <c r="F1450" t="s">
        <v>1392</v>
      </c>
      <c r="G1450">
        <v>46</v>
      </c>
      <c r="H1450">
        <v>359</v>
      </c>
      <c r="I1450">
        <v>0.42</v>
      </c>
      <c r="J1450">
        <v>0.01</v>
      </c>
      <c r="K1450">
        <v>145.68</v>
      </c>
      <c r="L1450">
        <v>7.72</v>
      </c>
      <c r="M1450">
        <v>4.4800000000000004</v>
      </c>
      <c r="N1450">
        <v>7.24</v>
      </c>
      <c r="O1450" t="s">
        <v>71</v>
      </c>
      <c r="P1450" t="s">
        <v>700</v>
      </c>
      <c r="Q1450" t="s">
        <v>33</v>
      </c>
      <c r="R1450" t="s">
        <v>67</v>
      </c>
      <c r="S1450" t="s">
        <v>57</v>
      </c>
      <c r="T1450" s="1">
        <v>40998</v>
      </c>
    </row>
    <row r="1451" spans="1:20" x14ac:dyDescent="0.25">
      <c r="A1451">
        <v>10464</v>
      </c>
      <c r="B1451">
        <v>40035</v>
      </c>
      <c r="C1451" t="s">
        <v>58</v>
      </c>
      <c r="D1451" t="s">
        <v>21</v>
      </c>
      <c r="E1451" t="s">
        <v>84</v>
      </c>
      <c r="F1451" t="s">
        <v>1393</v>
      </c>
      <c r="G1451">
        <v>23</v>
      </c>
      <c r="H1451">
        <v>242.31</v>
      </c>
      <c r="I1451">
        <v>0.52</v>
      </c>
      <c r="J1451">
        <v>0.01</v>
      </c>
      <c r="K1451">
        <v>121.7</v>
      </c>
      <c r="L1451">
        <v>10.38</v>
      </c>
      <c r="M1451">
        <v>4.9800000000000004</v>
      </c>
      <c r="N1451">
        <v>6.07</v>
      </c>
      <c r="O1451" t="s">
        <v>24</v>
      </c>
      <c r="P1451" t="s">
        <v>958</v>
      </c>
      <c r="Q1451" t="s">
        <v>33</v>
      </c>
      <c r="R1451" t="s">
        <v>67</v>
      </c>
      <c r="S1451" t="s">
        <v>57</v>
      </c>
      <c r="T1451" s="1">
        <v>40036</v>
      </c>
    </row>
    <row r="1452" spans="1:20" x14ac:dyDescent="0.25">
      <c r="A1452">
        <v>10466</v>
      </c>
      <c r="B1452">
        <v>41268</v>
      </c>
      <c r="C1452" t="s">
        <v>36</v>
      </c>
      <c r="D1452" t="s">
        <v>21</v>
      </c>
      <c r="E1452" t="s">
        <v>52</v>
      </c>
      <c r="F1452" t="s">
        <v>523</v>
      </c>
      <c r="G1452">
        <v>27</v>
      </c>
      <c r="H1452">
        <v>211.67</v>
      </c>
      <c r="I1452">
        <v>0.49</v>
      </c>
      <c r="J1452">
        <v>7.0000000000000007E-2</v>
      </c>
      <c r="K1452">
        <v>95.17</v>
      </c>
      <c r="L1452">
        <v>8.39</v>
      </c>
      <c r="M1452">
        <v>4.28</v>
      </c>
      <c r="N1452">
        <v>0.94</v>
      </c>
      <c r="O1452" t="s">
        <v>24</v>
      </c>
      <c r="P1452" t="s">
        <v>778</v>
      </c>
      <c r="Q1452" t="s">
        <v>83</v>
      </c>
      <c r="R1452" t="s">
        <v>34</v>
      </c>
      <c r="S1452" t="s">
        <v>55</v>
      </c>
      <c r="T1452" s="1">
        <v>41269</v>
      </c>
    </row>
    <row r="1453" spans="1:20" x14ac:dyDescent="0.25">
      <c r="A1453">
        <v>10470</v>
      </c>
      <c r="B1453">
        <v>41033</v>
      </c>
      <c r="C1453" t="s">
        <v>58</v>
      </c>
      <c r="D1453" t="s">
        <v>42</v>
      </c>
      <c r="E1453" t="s">
        <v>43</v>
      </c>
      <c r="F1453" t="s">
        <v>111</v>
      </c>
      <c r="G1453">
        <v>35</v>
      </c>
      <c r="H1453">
        <v>510.58</v>
      </c>
      <c r="I1453">
        <v>0.54</v>
      </c>
      <c r="J1453">
        <v>0.1</v>
      </c>
      <c r="K1453">
        <v>247.07</v>
      </c>
      <c r="L1453">
        <v>16.04</v>
      </c>
      <c r="M1453">
        <v>7.38</v>
      </c>
      <c r="N1453">
        <v>5.21</v>
      </c>
      <c r="O1453" t="s">
        <v>24</v>
      </c>
      <c r="P1453" t="s">
        <v>948</v>
      </c>
      <c r="Q1453" t="s">
        <v>33</v>
      </c>
      <c r="R1453" t="s">
        <v>34</v>
      </c>
      <c r="S1453" t="s">
        <v>57</v>
      </c>
      <c r="T1453" s="1">
        <v>41038</v>
      </c>
    </row>
    <row r="1454" spans="1:20" x14ac:dyDescent="0.25">
      <c r="A1454">
        <v>10470</v>
      </c>
      <c r="B1454">
        <v>41033</v>
      </c>
      <c r="C1454" t="s">
        <v>20</v>
      </c>
      <c r="D1454" t="s">
        <v>21</v>
      </c>
      <c r="E1454" t="s">
        <v>126</v>
      </c>
      <c r="F1454" t="s">
        <v>1394</v>
      </c>
      <c r="G1454">
        <v>40</v>
      </c>
      <c r="H1454">
        <v>3674.12</v>
      </c>
      <c r="I1454">
        <v>0.53</v>
      </c>
      <c r="J1454">
        <v>0.02</v>
      </c>
      <c r="K1454">
        <v>1910.22</v>
      </c>
      <c r="L1454">
        <v>93.64</v>
      </c>
      <c r="M1454">
        <v>44.01</v>
      </c>
      <c r="N1454">
        <v>3.5</v>
      </c>
      <c r="O1454" t="s">
        <v>71</v>
      </c>
      <c r="P1454" t="s">
        <v>1395</v>
      </c>
      <c r="Q1454" t="s">
        <v>64</v>
      </c>
      <c r="R1454" t="s">
        <v>34</v>
      </c>
      <c r="S1454" t="s">
        <v>57</v>
      </c>
      <c r="T1454" s="1">
        <v>41035</v>
      </c>
    </row>
    <row r="1455" spans="1:20" x14ac:dyDescent="0.25">
      <c r="A1455">
        <v>10470</v>
      </c>
      <c r="B1455">
        <v>41033</v>
      </c>
      <c r="C1455" t="s">
        <v>20</v>
      </c>
      <c r="D1455" t="s">
        <v>21</v>
      </c>
      <c r="E1455" t="s">
        <v>120</v>
      </c>
      <c r="F1455" t="s">
        <v>405</v>
      </c>
      <c r="G1455">
        <v>8</v>
      </c>
      <c r="H1455">
        <v>234.76</v>
      </c>
      <c r="I1455">
        <v>0.44</v>
      </c>
      <c r="J1455">
        <v>0.03</v>
      </c>
      <c r="K1455">
        <v>93.66</v>
      </c>
      <c r="L1455">
        <v>28.55</v>
      </c>
      <c r="M1455">
        <v>15.99</v>
      </c>
      <c r="N1455">
        <v>13.18</v>
      </c>
      <c r="O1455" t="s">
        <v>24</v>
      </c>
      <c r="P1455" t="s">
        <v>1395</v>
      </c>
      <c r="Q1455" t="s">
        <v>64</v>
      </c>
      <c r="R1455" t="s">
        <v>34</v>
      </c>
      <c r="S1455" t="s">
        <v>57</v>
      </c>
      <c r="T1455" s="1">
        <v>41040</v>
      </c>
    </row>
    <row r="1456" spans="1:20" x14ac:dyDescent="0.25">
      <c r="A1456">
        <v>10470</v>
      </c>
      <c r="B1456">
        <v>41033</v>
      </c>
      <c r="C1456" t="s">
        <v>20</v>
      </c>
      <c r="D1456" t="s">
        <v>37</v>
      </c>
      <c r="E1456" t="s">
        <v>50</v>
      </c>
      <c r="F1456" t="s">
        <v>76</v>
      </c>
      <c r="G1456">
        <v>20</v>
      </c>
      <c r="H1456">
        <v>5527.43</v>
      </c>
      <c r="I1456">
        <v>0.42</v>
      </c>
      <c r="J1456">
        <v>0.09</v>
      </c>
      <c r="K1456">
        <v>2002.64</v>
      </c>
      <c r="L1456">
        <v>303.43</v>
      </c>
      <c r="M1456">
        <v>175.99</v>
      </c>
      <c r="N1456">
        <v>4.99</v>
      </c>
      <c r="O1456" t="s">
        <v>24</v>
      </c>
      <c r="P1456" t="s">
        <v>1395</v>
      </c>
      <c r="Q1456" t="s">
        <v>64</v>
      </c>
      <c r="R1456" t="s">
        <v>34</v>
      </c>
      <c r="S1456" t="s">
        <v>57</v>
      </c>
      <c r="T1456" s="1">
        <v>41035</v>
      </c>
    </row>
    <row r="1457" spans="1:20" x14ac:dyDescent="0.25">
      <c r="A1457">
        <v>10498</v>
      </c>
      <c r="B1457">
        <v>40474</v>
      </c>
      <c r="C1457" t="s">
        <v>20</v>
      </c>
      <c r="D1457" t="s">
        <v>21</v>
      </c>
      <c r="E1457" t="s">
        <v>52</v>
      </c>
      <c r="F1457" t="s">
        <v>850</v>
      </c>
      <c r="G1457">
        <v>47</v>
      </c>
      <c r="H1457">
        <v>2943.22</v>
      </c>
      <c r="I1457">
        <v>0.37</v>
      </c>
      <c r="J1457">
        <v>0.04</v>
      </c>
      <c r="K1457">
        <v>1008.64</v>
      </c>
      <c r="L1457">
        <v>65.03</v>
      </c>
      <c r="M1457">
        <v>40.97</v>
      </c>
      <c r="N1457">
        <v>8.99</v>
      </c>
      <c r="O1457" t="s">
        <v>24</v>
      </c>
      <c r="P1457" t="s">
        <v>1396</v>
      </c>
      <c r="Q1457" t="s">
        <v>64</v>
      </c>
      <c r="R1457" t="s">
        <v>27</v>
      </c>
      <c r="S1457" t="s">
        <v>35</v>
      </c>
      <c r="T1457" s="1">
        <v>40481</v>
      </c>
    </row>
    <row r="1458" spans="1:20" x14ac:dyDescent="0.25">
      <c r="A1458">
        <v>10499</v>
      </c>
      <c r="B1458">
        <v>40498</v>
      </c>
      <c r="C1458" t="s">
        <v>29</v>
      </c>
      <c r="D1458" t="s">
        <v>42</v>
      </c>
      <c r="E1458" t="s">
        <v>46</v>
      </c>
      <c r="F1458" t="s">
        <v>1397</v>
      </c>
      <c r="G1458">
        <v>29</v>
      </c>
      <c r="H1458">
        <v>12007.47</v>
      </c>
      <c r="I1458">
        <v>0.37</v>
      </c>
      <c r="J1458">
        <v>0.01</v>
      </c>
      <c r="K1458">
        <v>4343.54</v>
      </c>
      <c r="L1458">
        <v>416.05</v>
      </c>
      <c r="M1458">
        <v>262.11</v>
      </c>
      <c r="N1458">
        <v>62.74</v>
      </c>
      <c r="O1458" t="s">
        <v>48</v>
      </c>
      <c r="P1458" t="s">
        <v>1398</v>
      </c>
      <c r="Q1458" t="s">
        <v>83</v>
      </c>
      <c r="R1458" t="s">
        <v>34</v>
      </c>
      <c r="S1458" t="s">
        <v>49</v>
      </c>
      <c r="T1458" s="1">
        <v>40499</v>
      </c>
    </row>
    <row r="1459" spans="1:20" x14ac:dyDescent="0.25">
      <c r="A1459">
        <v>10502</v>
      </c>
      <c r="B1459">
        <v>40312</v>
      </c>
      <c r="C1459" t="s">
        <v>29</v>
      </c>
      <c r="D1459" t="s">
        <v>42</v>
      </c>
      <c r="E1459" t="s">
        <v>192</v>
      </c>
      <c r="F1459" t="s">
        <v>588</v>
      </c>
      <c r="G1459">
        <v>33</v>
      </c>
      <c r="H1459">
        <v>12120.33</v>
      </c>
      <c r="I1459">
        <v>0.4</v>
      </c>
      <c r="J1459">
        <v>0.1</v>
      </c>
      <c r="K1459">
        <v>4025.67</v>
      </c>
      <c r="L1459">
        <v>406.63</v>
      </c>
      <c r="M1459">
        <v>243.98</v>
      </c>
      <c r="N1459">
        <v>43.32</v>
      </c>
      <c r="O1459" t="s">
        <v>48</v>
      </c>
      <c r="P1459" t="s">
        <v>1236</v>
      </c>
      <c r="Q1459" t="s">
        <v>95</v>
      </c>
      <c r="R1459" t="s">
        <v>67</v>
      </c>
      <c r="S1459" t="s">
        <v>132</v>
      </c>
      <c r="T1459" s="1">
        <v>40313</v>
      </c>
    </row>
    <row r="1460" spans="1:20" x14ac:dyDescent="0.25">
      <c r="A1460">
        <v>10502</v>
      </c>
      <c r="B1460">
        <v>40312</v>
      </c>
      <c r="C1460" t="s">
        <v>29</v>
      </c>
      <c r="D1460" t="s">
        <v>42</v>
      </c>
      <c r="E1460" t="s">
        <v>43</v>
      </c>
      <c r="F1460" t="s">
        <v>859</v>
      </c>
      <c r="G1460">
        <v>36</v>
      </c>
      <c r="H1460">
        <v>1633.31</v>
      </c>
      <c r="I1460">
        <v>0.46</v>
      </c>
      <c r="J1460">
        <v>0.04</v>
      </c>
      <c r="K1460">
        <v>710.64</v>
      </c>
      <c r="L1460">
        <v>47</v>
      </c>
      <c r="M1460">
        <v>25.38</v>
      </c>
      <c r="N1460">
        <v>8.99</v>
      </c>
      <c r="O1460" t="s">
        <v>24</v>
      </c>
      <c r="P1460" t="s">
        <v>1236</v>
      </c>
      <c r="Q1460" t="s">
        <v>95</v>
      </c>
      <c r="R1460" t="s">
        <v>67</v>
      </c>
      <c r="S1460" t="s">
        <v>35</v>
      </c>
      <c r="T1460" s="1">
        <v>40314</v>
      </c>
    </row>
    <row r="1461" spans="1:20" x14ac:dyDescent="0.25">
      <c r="A1461">
        <v>10528</v>
      </c>
      <c r="B1461">
        <v>40069</v>
      </c>
      <c r="C1461" t="s">
        <v>79</v>
      </c>
      <c r="D1461" t="s">
        <v>21</v>
      </c>
      <c r="E1461" t="s">
        <v>22</v>
      </c>
      <c r="F1461" t="s">
        <v>208</v>
      </c>
      <c r="G1461">
        <v>47</v>
      </c>
      <c r="H1461">
        <v>1821.16</v>
      </c>
      <c r="I1461">
        <v>0.55000000000000004</v>
      </c>
      <c r="J1461">
        <v>0.02</v>
      </c>
      <c r="K1461">
        <v>979.79</v>
      </c>
      <c r="L1461">
        <v>39.33</v>
      </c>
      <c r="M1461">
        <v>17.7</v>
      </c>
      <c r="N1461">
        <v>9.4700000000000006</v>
      </c>
      <c r="O1461" t="s">
        <v>71</v>
      </c>
      <c r="P1461" t="s">
        <v>1399</v>
      </c>
      <c r="Q1461" t="s">
        <v>41</v>
      </c>
      <c r="R1461" t="s">
        <v>34</v>
      </c>
      <c r="S1461" t="s">
        <v>57</v>
      </c>
      <c r="T1461" s="1">
        <v>40071</v>
      </c>
    </row>
    <row r="1462" spans="1:20" x14ac:dyDescent="0.25">
      <c r="A1462">
        <v>10530</v>
      </c>
      <c r="B1462">
        <v>39840</v>
      </c>
      <c r="C1462" t="s">
        <v>79</v>
      </c>
      <c r="D1462" t="s">
        <v>37</v>
      </c>
      <c r="E1462" t="s">
        <v>50</v>
      </c>
      <c r="F1462" t="s">
        <v>920</v>
      </c>
      <c r="G1462">
        <v>4</v>
      </c>
      <c r="H1462">
        <v>779.43</v>
      </c>
      <c r="I1462">
        <v>0.44</v>
      </c>
      <c r="J1462">
        <v>0.02</v>
      </c>
      <c r="K1462">
        <v>332.97</v>
      </c>
      <c r="L1462">
        <v>198.2</v>
      </c>
      <c r="M1462">
        <v>110.99</v>
      </c>
      <c r="N1462">
        <v>2.5</v>
      </c>
      <c r="O1462" t="s">
        <v>24</v>
      </c>
      <c r="P1462" t="s">
        <v>1104</v>
      </c>
      <c r="Q1462" t="s">
        <v>41</v>
      </c>
      <c r="R1462" t="s">
        <v>67</v>
      </c>
      <c r="S1462" t="s">
        <v>57</v>
      </c>
      <c r="T1462" s="1">
        <v>39842</v>
      </c>
    </row>
    <row r="1463" spans="1:20" x14ac:dyDescent="0.25">
      <c r="A1463">
        <v>10535</v>
      </c>
      <c r="B1463">
        <v>40690</v>
      </c>
      <c r="C1463" t="s">
        <v>20</v>
      </c>
      <c r="D1463" t="s">
        <v>42</v>
      </c>
      <c r="E1463" t="s">
        <v>43</v>
      </c>
      <c r="F1463" t="s">
        <v>1138</v>
      </c>
      <c r="G1463">
        <v>25</v>
      </c>
      <c r="H1463">
        <v>1209.29</v>
      </c>
      <c r="I1463">
        <v>0.35</v>
      </c>
      <c r="J1463">
        <v>0.09</v>
      </c>
      <c r="K1463">
        <v>339.8</v>
      </c>
      <c r="L1463">
        <v>52.28</v>
      </c>
      <c r="M1463">
        <v>33.979999999999997</v>
      </c>
      <c r="N1463">
        <v>19.989999999999998</v>
      </c>
      <c r="O1463" t="s">
        <v>24</v>
      </c>
      <c r="P1463" t="s">
        <v>1398</v>
      </c>
      <c r="Q1463" t="s">
        <v>83</v>
      </c>
      <c r="R1463" t="s">
        <v>34</v>
      </c>
      <c r="S1463" t="s">
        <v>57</v>
      </c>
      <c r="T1463" s="1">
        <v>40692</v>
      </c>
    </row>
    <row r="1464" spans="1:20" x14ac:dyDescent="0.25">
      <c r="A1464">
        <v>10535</v>
      </c>
      <c r="B1464">
        <v>40690</v>
      </c>
      <c r="C1464" t="s">
        <v>20</v>
      </c>
      <c r="D1464" t="s">
        <v>21</v>
      </c>
      <c r="E1464" t="s">
        <v>52</v>
      </c>
      <c r="F1464" t="s">
        <v>230</v>
      </c>
      <c r="G1464">
        <v>46</v>
      </c>
      <c r="H1464">
        <v>137.13</v>
      </c>
      <c r="I1464">
        <v>0.46</v>
      </c>
      <c r="J1464">
        <v>0.09</v>
      </c>
      <c r="K1464">
        <v>55.47</v>
      </c>
      <c r="L1464">
        <v>3.26</v>
      </c>
      <c r="M1464">
        <v>1.76</v>
      </c>
      <c r="N1464">
        <v>0.7</v>
      </c>
      <c r="O1464" t="s">
        <v>24</v>
      </c>
      <c r="P1464" t="s">
        <v>1398</v>
      </c>
      <c r="Q1464" t="s">
        <v>83</v>
      </c>
      <c r="R1464" t="s">
        <v>34</v>
      </c>
      <c r="S1464" t="s">
        <v>55</v>
      </c>
      <c r="T1464" s="1">
        <v>40697</v>
      </c>
    </row>
    <row r="1465" spans="1:20" x14ac:dyDescent="0.25">
      <c r="A1465">
        <v>10562</v>
      </c>
      <c r="B1465">
        <v>40128</v>
      </c>
      <c r="C1465" t="s">
        <v>29</v>
      </c>
      <c r="D1465" t="s">
        <v>21</v>
      </c>
      <c r="E1465" t="s">
        <v>22</v>
      </c>
      <c r="F1465" t="s">
        <v>96</v>
      </c>
      <c r="G1465">
        <v>10</v>
      </c>
      <c r="H1465">
        <v>1935.21</v>
      </c>
      <c r="I1465">
        <v>0.51</v>
      </c>
      <c r="J1465">
        <v>0.03</v>
      </c>
      <c r="K1465">
        <v>940.31</v>
      </c>
      <c r="L1465">
        <v>195.9</v>
      </c>
      <c r="M1465">
        <v>95.99</v>
      </c>
      <c r="N1465">
        <v>35</v>
      </c>
      <c r="O1465" t="s">
        <v>24</v>
      </c>
      <c r="P1465" t="s">
        <v>1400</v>
      </c>
      <c r="Q1465" t="s">
        <v>83</v>
      </c>
      <c r="R1465" t="s">
        <v>34</v>
      </c>
      <c r="S1465" t="s">
        <v>28</v>
      </c>
      <c r="T1465" s="1">
        <v>40129</v>
      </c>
    </row>
    <row r="1466" spans="1:20" x14ac:dyDescent="0.25">
      <c r="A1466">
        <v>10563</v>
      </c>
      <c r="B1466">
        <v>40450</v>
      </c>
      <c r="C1466" t="s">
        <v>58</v>
      </c>
      <c r="D1466" t="s">
        <v>21</v>
      </c>
      <c r="E1466" t="s">
        <v>126</v>
      </c>
      <c r="F1466" t="s">
        <v>1401</v>
      </c>
      <c r="G1466">
        <v>38</v>
      </c>
      <c r="H1466">
        <v>19118.04</v>
      </c>
      <c r="I1466">
        <v>0.47</v>
      </c>
      <c r="J1466">
        <v>0.08</v>
      </c>
      <c r="K1466">
        <v>8095.91</v>
      </c>
      <c r="L1466">
        <v>546.28</v>
      </c>
      <c r="M1466">
        <v>289.52999999999997</v>
      </c>
      <c r="N1466">
        <v>19.989999999999998</v>
      </c>
      <c r="O1466" t="s">
        <v>24</v>
      </c>
      <c r="P1466" t="s">
        <v>1294</v>
      </c>
      <c r="Q1466" t="s">
        <v>83</v>
      </c>
      <c r="R1466" t="s">
        <v>34</v>
      </c>
      <c r="S1466" t="s">
        <v>57</v>
      </c>
      <c r="T1466" s="1">
        <v>40451</v>
      </c>
    </row>
    <row r="1467" spans="1:20" x14ac:dyDescent="0.25">
      <c r="A1467">
        <v>10563</v>
      </c>
      <c r="B1467">
        <v>40450</v>
      </c>
      <c r="C1467" t="s">
        <v>58</v>
      </c>
      <c r="D1467" t="s">
        <v>21</v>
      </c>
      <c r="E1467" t="s">
        <v>84</v>
      </c>
      <c r="F1467" t="s">
        <v>472</v>
      </c>
      <c r="G1467">
        <v>50</v>
      </c>
      <c r="H1467">
        <v>601.55999999999995</v>
      </c>
      <c r="I1467">
        <v>0.5</v>
      </c>
      <c r="J1467">
        <v>0.08</v>
      </c>
      <c r="K1467">
        <v>272.16000000000003</v>
      </c>
      <c r="L1467">
        <v>12.96</v>
      </c>
      <c r="M1467">
        <v>6.48</v>
      </c>
      <c r="N1467">
        <v>5.4</v>
      </c>
      <c r="O1467" t="s">
        <v>24</v>
      </c>
      <c r="P1467" t="s">
        <v>1294</v>
      </c>
      <c r="Q1467" t="s">
        <v>83</v>
      </c>
      <c r="R1467" t="s">
        <v>34</v>
      </c>
      <c r="S1467" t="s">
        <v>57</v>
      </c>
      <c r="T1467" s="1">
        <v>40452</v>
      </c>
    </row>
    <row r="1468" spans="1:20" x14ac:dyDescent="0.25">
      <c r="A1468">
        <v>10567</v>
      </c>
      <c r="B1468">
        <v>40997</v>
      </c>
      <c r="C1468" t="s">
        <v>36</v>
      </c>
      <c r="D1468" t="s">
        <v>42</v>
      </c>
      <c r="E1468" t="s">
        <v>46</v>
      </c>
      <c r="F1468" t="s">
        <v>866</v>
      </c>
      <c r="G1468">
        <v>10</v>
      </c>
      <c r="H1468">
        <v>2707.14</v>
      </c>
      <c r="I1468">
        <v>0.5</v>
      </c>
      <c r="J1468">
        <v>0.09</v>
      </c>
      <c r="K1468">
        <v>1199.99</v>
      </c>
      <c r="L1468">
        <v>292.68</v>
      </c>
      <c r="M1468">
        <v>146.34</v>
      </c>
      <c r="N1468">
        <v>43.75</v>
      </c>
      <c r="O1468" t="s">
        <v>48</v>
      </c>
      <c r="P1468" t="s">
        <v>1402</v>
      </c>
      <c r="Q1468" t="s">
        <v>41</v>
      </c>
      <c r="R1468" t="s">
        <v>61</v>
      </c>
      <c r="S1468" t="s">
        <v>49</v>
      </c>
      <c r="T1468" s="1">
        <v>40998</v>
      </c>
    </row>
    <row r="1469" spans="1:20" x14ac:dyDescent="0.25">
      <c r="A1469">
        <v>10593</v>
      </c>
      <c r="B1469">
        <v>40951</v>
      </c>
      <c r="C1469" t="s">
        <v>36</v>
      </c>
      <c r="D1469" t="s">
        <v>37</v>
      </c>
      <c r="E1469" t="s">
        <v>38</v>
      </c>
      <c r="F1469" t="s">
        <v>1100</v>
      </c>
      <c r="G1469">
        <v>27</v>
      </c>
      <c r="H1469">
        <v>670.1</v>
      </c>
      <c r="I1469">
        <v>0.38</v>
      </c>
      <c r="J1469">
        <v>0.05</v>
      </c>
      <c r="K1469">
        <v>229.65</v>
      </c>
      <c r="L1469">
        <v>25.77</v>
      </c>
      <c r="M1469">
        <v>15.98</v>
      </c>
      <c r="N1469">
        <v>8.99</v>
      </c>
      <c r="O1469" t="s">
        <v>24</v>
      </c>
      <c r="P1469" t="s">
        <v>355</v>
      </c>
      <c r="Q1469" t="s">
        <v>95</v>
      </c>
      <c r="R1469" t="s">
        <v>61</v>
      </c>
      <c r="S1469" t="s">
        <v>35</v>
      </c>
      <c r="T1469" s="1">
        <v>40952</v>
      </c>
    </row>
    <row r="1470" spans="1:20" x14ac:dyDescent="0.25">
      <c r="A1470">
        <v>10593</v>
      </c>
      <c r="B1470">
        <v>40951</v>
      </c>
      <c r="C1470" t="s">
        <v>36</v>
      </c>
      <c r="D1470" t="s">
        <v>42</v>
      </c>
      <c r="E1470" t="s">
        <v>43</v>
      </c>
      <c r="F1470" t="s">
        <v>1178</v>
      </c>
      <c r="G1470">
        <v>26</v>
      </c>
      <c r="H1470">
        <v>1297.3399999999999</v>
      </c>
      <c r="I1470">
        <v>0.47</v>
      </c>
      <c r="J1470">
        <v>0.05</v>
      </c>
      <c r="K1470">
        <v>564.96</v>
      </c>
      <c r="L1470">
        <v>51.74</v>
      </c>
      <c r="M1470">
        <v>27.42</v>
      </c>
      <c r="N1470">
        <v>19.46</v>
      </c>
      <c r="O1470" t="s">
        <v>24</v>
      </c>
      <c r="P1470" t="s">
        <v>355</v>
      </c>
      <c r="Q1470" t="s">
        <v>95</v>
      </c>
      <c r="R1470" t="s">
        <v>61</v>
      </c>
      <c r="S1470" t="s">
        <v>57</v>
      </c>
      <c r="T1470" s="1">
        <v>40953</v>
      </c>
    </row>
    <row r="1471" spans="1:20" x14ac:dyDescent="0.25">
      <c r="A1471">
        <v>10624</v>
      </c>
      <c r="B1471">
        <v>40167</v>
      </c>
      <c r="C1471" t="s">
        <v>58</v>
      </c>
      <c r="D1471" t="s">
        <v>37</v>
      </c>
      <c r="E1471" t="s">
        <v>38</v>
      </c>
      <c r="F1471" t="s">
        <v>271</v>
      </c>
      <c r="G1471">
        <v>23</v>
      </c>
      <c r="H1471">
        <v>2037.59</v>
      </c>
      <c r="I1471">
        <v>0.49</v>
      </c>
      <c r="J1471">
        <v>0.06</v>
      </c>
      <c r="K1471">
        <v>930.44</v>
      </c>
      <c r="L1471">
        <v>94.08</v>
      </c>
      <c r="M1471">
        <v>47.98</v>
      </c>
      <c r="N1471">
        <v>3.61</v>
      </c>
      <c r="O1471" t="s">
        <v>24</v>
      </c>
      <c r="P1471" t="s">
        <v>1403</v>
      </c>
      <c r="Q1471" t="s">
        <v>64</v>
      </c>
      <c r="R1471" t="s">
        <v>34</v>
      </c>
      <c r="S1471" t="s">
        <v>35</v>
      </c>
      <c r="T1471" s="1">
        <v>40169</v>
      </c>
    </row>
    <row r="1472" spans="1:20" x14ac:dyDescent="0.25">
      <c r="A1472">
        <v>10627</v>
      </c>
      <c r="B1472">
        <v>40233</v>
      </c>
      <c r="C1472" t="s">
        <v>20</v>
      </c>
      <c r="D1472" t="s">
        <v>21</v>
      </c>
      <c r="E1472" t="s">
        <v>126</v>
      </c>
      <c r="F1472" t="s">
        <v>1260</v>
      </c>
      <c r="G1472">
        <v>4</v>
      </c>
      <c r="H1472">
        <v>67.12</v>
      </c>
      <c r="I1472">
        <v>0.49</v>
      </c>
      <c r="J1472">
        <v>0.05</v>
      </c>
      <c r="K1472">
        <v>26.81</v>
      </c>
      <c r="L1472">
        <v>15.24</v>
      </c>
      <c r="M1472">
        <v>7.77</v>
      </c>
      <c r="N1472">
        <v>9.23</v>
      </c>
      <c r="O1472" t="s">
        <v>24</v>
      </c>
      <c r="P1472" t="s">
        <v>682</v>
      </c>
      <c r="Q1472" t="s">
        <v>75</v>
      </c>
      <c r="R1472" t="s">
        <v>61</v>
      </c>
      <c r="S1472" t="s">
        <v>57</v>
      </c>
      <c r="T1472" s="1">
        <v>40238</v>
      </c>
    </row>
    <row r="1473" spans="1:20" x14ac:dyDescent="0.25">
      <c r="A1473">
        <v>10629</v>
      </c>
      <c r="B1473">
        <v>40067</v>
      </c>
      <c r="C1473" t="s">
        <v>58</v>
      </c>
      <c r="D1473" t="s">
        <v>42</v>
      </c>
      <c r="E1473" t="s">
        <v>43</v>
      </c>
      <c r="F1473" t="s">
        <v>1404</v>
      </c>
      <c r="G1473">
        <v>39</v>
      </c>
      <c r="H1473">
        <v>558.1</v>
      </c>
      <c r="I1473">
        <v>0.44</v>
      </c>
      <c r="J1473">
        <v>0.06</v>
      </c>
      <c r="K1473">
        <v>221.51</v>
      </c>
      <c r="L1473">
        <v>14.95</v>
      </c>
      <c r="M1473">
        <v>8.3699999999999992</v>
      </c>
      <c r="N1473">
        <v>10.16</v>
      </c>
      <c r="O1473" t="s">
        <v>24</v>
      </c>
      <c r="P1473" t="s">
        <v>74</v>
      </c>
      <c r="Q1473" t="s">
        <v>75</v>
      </c>
      <c r="R1473" t="s">
        <v>34</v>
      </c>
      <c r="S1473" t="s">
        <v>28</v>
      </c>
      <c r="T1473" s="1">
        <v>40069</v>
      </c>
    </row>
    <row r="1474" spans="1:20" x14ac:dyDescent="0.25">
      <c r="A1474">
        <v>10629</v>
      </c>
      <c r="B1474">
        <v>40067</v>
      </c>
      <c r="C1474" t="s">
        <v>58</v>
      </c>
      <c r="D1474" t="s">
        <v>21</v>
      </c>
      <c r="E1474" t="s">
        <v>84</v>
      </c>
      <c r="F1474" t="s">
        <v>1405</v>
      </c>
      <c r="G1474">
        <v>14</v>
      </c>
      <c r="H1474">
        <v>192.63</v>
      </c>
      <c r="I1474">
        <v>0.55000000000000004</v>
      </c>
      <c r="J1474">
        <v>0.09</v>
      </c>
      <c r="K1474">
        <v>92.74</v>
      </c>
      <c r="L1474">
        <v>14.4</v>
      </c>
      <c r="M1474">
        <v>6.48</v>
      </c>
      <c r="N1474">
        <v>9.17</v>
      </c>
      <c r="O1474" t="s">
        <v>71</v>
      </c>
      <c r="P1474" t="s">
        <v>74</v>
      </c>
      <c r="Q1474" t="s">
        <v>75</v>
      </c>
      <c r="R1474" t="s">
        <v>34</v>
      </c>
      <c r="S1474" t="s">
        <v>57</v>
      </c>
      <c r="T1474" s="1">
        <v>40069</v>
      </c>
    </row>
    <row r="1475" spans="1:20" x14ac:dyDescent="0.25">
      <c r="A1475">
        <v>10630</v>
      </c>
      <c r="B1475">
        <v>40213</v>
      </c>
      <c r="C1475" t="s">
        <v>79</v>
      </c>
      <c r="D1475" t="s">
        <v>42</v>
      </c>
      <c r="E1475" t="s">
        <v>92</v>
      </c>
      <c r="F1475" t="s">
        <v>1197</v>
      </c>
      <c r="G1475">
        <v>44</v>
      </c>
      <c r="H1475">
        <v>5152.93</v>
      </c>
      <c r="I1475">
        <v>0.5</v>
      </c>
      <c r="J1475">
        <v>0</v>
      </c>
      <c r="K1475">
        <v>2558.16</v>
      </c>
      <c r="L1475">
        <v>116.28</v>
      </c>
      <c r="M1475">
        <v>58.14</v>
      </c>
      <c r="N1475">
        <v>36.61</v>
      </c>
      <c r="O1475" t="s">
        <v>48</v>
      </c>
      <c r="P1475" t="s">
        <v>1406</v>
      </c>
      <c r="Q1475" t="s">
        <v>95</v>
      </c>
      <c r="R1475" t="s">
        <v>34</v>
      </c>
      <c r="S1475" t="s">
        <v>49</v>
      </c>
      <c r="T1475" s="1">
        <v>40215</v>
      </c>
    </row>
    <row r="1476" spans="1:20" x14ac:dyDescent="0.25">
      <c r="A1476">
        <v>10657</v>
      </c>
      <c r="B1476">
        <v>40446</v>
      </c>
      <c r="C1476" t="s">
        <v>79</v>
      </c>
      <c r="D1476" t="s">
        <v>21</v>
      </c>
      <c r="E1476" t="s">
        <v>84</v>
      </c>
      <c r="F1476" t="s">
        <v>1221</v>
      </c>
      <c r="G1476">
        <v>44</v>
      </c>
      <c r="H1476">
        <v>420.54</v>
      </c>
      <c r="I1476">
        <v>0.36</v>
      </c>
      <c r="J1476">
        <v>7.0000000000000007E-2</v>
      </c>
      <c r="K1476">
        <v>129.19999999999999</v>
      </c>
      <c r="L1476">
        <v>10.130000000000001</v>
      </c>
      <c r="M1476">
        <v>6.48</v>
      </c>
      <c r="N1476">
        <v>6.22</v>
      </c>
      <c r="O1476" t="s">
        <v>24</v>
      </c>
      <c r="P1476" t="s">
        <v>497</v>
      </c>
      <c r="Q1476" t="s">
        <v>95</v>
      </c>
      <c r="R1476" t="s">
        <v>67</v>
      </c>
      <c r="S1476" t="s">
        <v>57</v>
      </c>
      <c r="T1476" s="1">
        <v>40448</v>
      </c>
    </row>
    <row r="1477" spans="1:20" x14ac:dyDescent="0.25">
      <c r="A1477">
        <v>10657</v>
      </c>
      <c r="B1477">
        <v>40446</v>
      </c>
      <c r="C1477" t="s">
        <v>79</v>
      </c>
      <c r="D1477" t="s">
        <v>42</v>
      </c>
      <c r="E1477" t="s">
        <v>46</v>
      </c>
      <c r="F1477" t="s">
        <v>356</v>
      </c>
      <c r="G1477">
        <v>8</v>
      </c>
      <c r="H1477">
        <v>3148.34</v>
      </c>
      <c r="I1477">
        <v>0.46</v>
      </c>
      <c r="J1477">
        <v>0.05</v>
      </c>
      <c r="K1477">
        <v>1328.7</v>
      </c>
      <c r="L1477">
        <v>405.09</v>
      </c>
      <c r="M1477">
        <v>218.75</v>
      </c>
      <c r="N1477">
        <v>69.64</v>
      </c>
      <c r="O1477" t="s">
        <v>48</v>
      </c>
      <c r="P1477" t="s">
        <v>497</v>
      </c>
      <c r="Q1477" t="s">
        <v>95</v>
      </c>
      <c r="R1477" t="s">
        <v>67</v>
      </c>
      <c r="S1477" t="s">
        <v>49</v>
      </c>
      <c r="T1477" s="1">
        <v>40447</v>
      </c>
    </row>
    <row r="1478" spans="1:20" x14ac:dyDescent="0.25">
      <c r="A1478">
        <v>10658</v>
      </c>
      <c r="B1478">
        <v>40052</v>
      </c>
      <c r="C1478" t="s">
        <v>20</v>
      </c>
      <c r="D1478" t="s">
        <v>37</v>
      </c>
      <c r="E1478" t="s">
        <v>38</v>
      </c>
      <c r="F1478" t="s">
        <v>841</v>
      </c>
      <c r="G1478">
        <v>31</v>
      </c>
      <c r="H1478">
        <v>409.99</v>
      </c>
      <c r="I1478">
        <v>0.38</v>
      </c>
      <c r="J1478">
        <v>0.04</v>
      </c>
      <c r="K1478">
        <v>144.5</v>
      </c>
      <c r="L1478">
        <v>13.71</v>
      </c>
      <c r="M1478">
        <v>8.5</v>
      </c>
      <c r="N1478">
        <v>1.99</v>
      </c>
      <c r="O1478" t="s">
        <v>24</v>
      </c>
      <c r="P1478" t="s">
        <v>1407</v>
      </c>
      <c r="Q1478" t="s">
        <v>83</v>
      </c>
      <c r="R1478" t="s">
        <v>67</v>
      </c>
      <c r="S1478" t="s">
        <v>35</v>
      </c>
      <c r="T1478" s="1">
        <v>40056</v>
      </c>
    </row>
    <row r="1479" spans="1:20" x14ac:dyDescent="0.25">
      <c r="A1479">
        <v>10658</v>
      </c>
      <c r="B1479">
        <v>40052</v>
      </c>
      <c r="C1479" t="s">
        <v>20</v>
      </c>
      <c r="D1479" t="s">
        <v>37</v>
      </c>
      <c r="E1479" t="s">
        <v>87</v>
      </c>
      <c r="F1479" t="s">
        <v>258</v>
      </c>
      <c r="G1479">
        <v>12</v>
      </c>
      <c r="H1479">
        <v>302.10000000000002</v>
      </c>
      <c r="I1479">
        <v>0.41</v>
      </c>
      <c r="J1479">
        <v>0.1</v>
      </c>
      <c r="K1479">
        <v>100.82</v>
      </c>
      <c r="L1479">
        <v>27.1</v>
      </c>
      <c r="M1479">
        <v>15.99</v>
      </c>
      <c r="N1479">
        <v>9.4</v>
      </c>
      <c r="O1479" t="s">
        <v>24</v>
      </c>
      <c r="P1479" t="s">
        <v>1407</v>
      </c>
      <c r="Q1479" t="s">
        <v>83</v>
      </c>
      <c r="R1479" t="s">
        <v>67</v>
      </c>
      <c r="S1479" t="s">
        <v>57</v>
      </c>
      <c r="T1479" s="1">
        <v>40052</v>
      </c>
    </row>
    <row r="1480" spans="1:20" x14ac:dyDescent="0.25">
      <c r="A1480">
        <v>10658</v>
      </c>
      <c r="B1480">
        <v>40052</v>
      </c>
      <c r="C1480" t="s">
        <v>20</v>
      </c>
      <c r="D1480" t="s">
        <v>37</v>
      </c>
      <c r="E1480" t="s">
        <v>50</v>
      </c>
      <c r="F1480" t="s">
        <v>1408</v>
      </c>
      <c r="G1480">
        <v>17</v>
      </c>
      <c r="H1480">
        <v>2329.25</v>
      </c>
      <c r="I1480">
        <v>0.36</v>
      </c>
      <c r="J1480">
        <v>0.09</v>
      </c>
      <c r="K1480">
        <v>688.43</v>
      </c>
      <c r="L1480">
        <v>149.97999999999999</v>
      </c>
      <c r="M1480">
        <v>95.99</v>
      </c>
      <c r="N1480">
        <v>8.99</v>
      </c>
      <c r="O1480" t="s">
        <v>24</v>
      </c>
      <c r="P1480" t="s">
        <v>1407</v>
      </c>
      <c r="Q1480" t="s">
        <v>83</v>
      </c>
      <c r="R1480" t="s">
        <v>67</v>
      </c>
      <c r="S1480" t="s">
        <v>57</v>
      </c>
      <c r="T1480" s="1">
        <v>40059</v>
      </c>
    </row>
    <row r="1481" spans="1:20" x14ac:dyDescent="0.25">
      <c r="A1481">
        <v>10659</v>
      </c>
      <c r="B1481">
        <v>39947</v>
      </c>
      <c r="C1481" t="s">
        <v>58</v>
      </c>
      <c r="D1481" t="s">
        <v>21</v>
      </c>
      <c r="E1481" t="s">
        <v>84</v>
      </c>
      <c r="F1481" t="s">
        <v>1409</v>
      </c>
      <c r="G1481">
        <v>40</v>
      </c>
      <c r="H1481">
        <v>396.72</v>
      </c>
      <c r="I1481">
        <v>0.46</v>
      </c>
      <c r="J1481">
        <v>0</v>
      </c>
      <c r="K1481">
        <v>179.91</v>
      </c>
      <c r="L1481">
        <v>9.7799999999999994</v>
      </c>
      <c r="M1481">
        <v>5.28</v>
      </c>
      <c r="N1481">
        <v>5.61</v>
      </c>
      <c r="O1481" t="s">
        <v>24</v>
      </c>
      <c r="P1481" t="s">
        <v>1410</v>
      </c>
      <c r="Q1481" t="s">
        <v>41</v>
      </c>
      <c r="R1481" t="s">
        <v>34</v>
      </c>
      <c r="S1481" t="s">
        <v>57</v>
      </c>
      <c r="T1481" s="1">
        <v>39947</v>
      </c>
    </row>
    <row r="1482" spans="1:20" x14ac:dyDescent="0.25">
      <c r="A1482">
        <v>10661</v>
      </c>
      <c r="B1482">
        <v>39836</v>
      </c>
      <c r="C1482" t="s">
        <v>29</v>
      </c>
      <c r="D1482" t="s">
        <v>21</v>
      </c>
      <c r="E1482" t="s">
        <v>30</v>
      </c>
      <c r="F1482" t="s">
        <v>1085</v>
      </c>
      <c r="G1482">
        <v>18</v>
      </c>
      <c r="H1482">
        <v>232.22</v>
      </c>
      <c r="I1482">
        <v>0.45</v>
      </c>
      <c r="J1482">
        <v>0</v>
      </c>
      <c r="K1482">
        <v>100.73</v>
      </c>
      <c r="L1482">
        <v>12.44</v>
      </c>
      <c r="M1482">
        <v>6.84</v>
      </c>
      <c r="N1482">
        <v>8.3699999999999992</v>
      </c>
      <c r="O1482" t="s">
        <v>24</v>
      </c>
      <c r="P1482" t="s">
        <v>1411</v>
      </c>
      <c r="Q1482" t="s">
        <v>33</v>
      </c>
      <c r="R1482" t="s">
        <v>67</v>
      </c>
      <c r="S1482" t="s">
        <v>35</v>
      </c>
      <c r="T1482" s="1">
        <v>39837</v>
      </c>
    </row>
    <row r="1483" spans="1:20" x14ac:dyDescent="0.25">
      <c r="A1483">
        <v>10661</v>
      </c>
      <c r="B1483">
        <v>39836</v>
      </c>
      <c r="C1483" t="s">
        <v>29</v>
      </c>
      <c r="D1483" t="s">
        <v>21</v>
      </c>
      <c r="E1483" t="s">
        <v>84</v>
      </c>
      <c r="F1483" t="s">
        <v>633</v>
      </c>
      <c r="G1483">
        <v>42</v>
      </c>
      <c r="H1483">
        <v>1989.5</v>
      </c>
      <c r="I1483">
        <v>0.39</v>
      </c>
      <c r="J1483">
        <v>7.0000000000000007E-2</v>
      </c>
      <c r="K1483">
        <v>682.58</v>
      </c>
      <c r="L1483">
        <v>50.79</v>
      </c>
      <c r="M1483">
        <v>30.98</v>
      </c>
      <c r="N1483">
        <v>5.76</v>
      </c>
      <c r="O1483" t="s">
        <v>24</v>
      </c>
      <c r="P1483" t="s">
        <v>1411</v>
      </c>
      <c r="Q1483" t="s">
        <v>95</v>
      </c>
      <c r="R1483" t="s">
        <v>67</v>
      </c>
      <c r="S1483" t="s">
        <v>57</v>
      </c>
      <c r="T1483" s="1">
        <v>39838</v>
      </c>
    </row>
    <row r="1484" spans="1:20" x14ac:dyDescent="0.25">
      <c r="A1484">
        <v>10662</v>
      </c>
      <c r="B1484">
        <v>40675</v>
      </c>
      <c r="C1484" t="s">
        <v>20</v>
      </c>
      <c r="D1484" t="s">
        <v>21</v>
      </c>
      <c r="E1484" t="s">
        <v>84</v>
      </c>
      <c r="F1484" t="s">
        <v>654</v>
      </c>
      <c r="G1484">
        <v>45</v>
      </c>
      <c r="H1484">
        <v>565.71</v>
      </c>
      <c r="I1484">
        <v>0.52</v>
      </c>
      <c r="J1484">
        <v>0.08</v>
      </c>
      <c r="K1484">
        <v>267.3</v>
      </c>
      <c r="L1484">
        <v>13.5</v>
      </c>
      <c r="M1484">
        <v>6.48</v>
      </c>
      <c r="N1484">
        <v>6.81</v>
      </c>
      <c r="O1484" t="s">
        <v>24</v>
      </c>
      <c r="P1484" t="s">
        <v>1412</v>
      </c>
      <c r="Q1484" t="s">
        <v>83</v>
      </c>
      <c r="R1484" t="s">
        <v>61</v>
      </c>
      <c r="S1484" t="s">
        <v>57</v>
      </c>
      <c r="T1484" s="1">
        <v>40684</v>
      </c>
    </row>
    <row r="1485" spans="1:20" x14ac:dyDescent="0.25">
      <c r="A1485">
        <v>10663</v>
      </c>
      <c r="B1485">
        <v>39956</v>
      </c>
      <c r="C1485" t="s">
        <v>36</v>
      </c>
      <c r="D1485" t="s">
        <v>21</v>
      </c>
      <c r="E1485" t="s">
        <v>80</v>
      </c>
      <c r="F1485" t="s">
        <v>516</v>
      </c>
      <c r="G1485">
        <v>40</v>
      </c>
      <c r="H1485">
        <v>183.69</v>
      </c>
      <c r="I1485">
        <v>0.47</v>
      </c>
      <c r="J1485">
        <v>7.0000000000000007E-2</v>
      </c>
      <c r="K1485">
        <v>78.790000000000006</v>
      </c>
      <c r="L1485">
        <v>4.92</v>
      </c>
      <c r="M1485">
        <v>2.61</v>
      </c>
      <c r="N1485">
        <v>0.5</v>
      </c>
      <c r="O1485" t="s">
        <v>24</v>
      </c>
      <c r="P1485" t="s">
        <v>353</v>
      </c>
      <c r="Q1485" t="s">
        <v>33</v>
      </c>
      <c r="R1485" t="s">
        <v>61</v>
      </c>
      <c r="S1485" t="s">
        <v>57</v>
      </c>
      <c r="T1485" s="1">
        <v>39956</v>
      </c>
    </row>
    <row r="1486" spans="1:20" x14ac:dyDescent="0.25">
      <c r="A1486">
        <v>10688</v>
      </c>
      <c r="B1486">
        <v>41041</v>
      </c>
      <c r="C1486" t="s">
        <v>79</v>
      </c>
      <c r="D1486" t="s">
        <v>42</v>
      </c>
      <c r="E1486" t="s">
        <v>43</v>
      </c>
      <c r="F1486" t="s">
        <v>1413</v>
      </c>
      <c r="G1486">
        <v>14</v>
      </c>
      <c r="H1486">
        <v>1094.8800000000001</v>
      </c>
      <c r="I1486">
        <v>0.48</v>
      </c>
      <c r="J1486">
        <v>0.05</v>
      </c>
      <c r="K1486">
        <v>480.1</v>
      </c>
      <c r="L1486">
        <v>79.75</v>
      </c>
      <c r="M1486">
        <v>41.47</v>
      </c>
      <c r="N1486">
        <v>34.200000000000003</v>
      </c>
      <c r="O1486" t="s">
        <v>24</v>
      </c>
      <c r="P1486" t="s">
        <v>82</v>
      </c>
      <c r="Q1486" t="s">
        <v>95</v>
      </c>
      <c r="R1486" t="s">
        <v>34</v>
      </c>
      <c r="S1486" t="s">
        <v>55</v>
      </c>
      <c r="T1486" s="1">
        <v>41042</v>
      </c>
    </row>
    <row r="1487" spans="1:20" x14ac:dyDescent="0.25">
      <c r="A1487">
        <v>10692</v>
      </c>
      <c r="B1487">
        <v>40020</v>
      </c>
      <c r="C1487" t="s">
        <v>20</v>
      </c>
      <c r="D1487" t="s">
        <v>21</v>
      </c>
      <c r="E1487" t="s">
        <v>52</v>
      </c>
      <c r="F1487" t="s">
        <v>526</v>
      </c>
      <c r="G1487">
        <v>26</v>
      </c>
      <c r="H1487">
        <v>172.3</v>
      </c>
      <c r="I1487">
        <v>0.47</v>
      </c>
      <c r="J1487">
        <v>0.04</v>
      </c>
      <c r="K1487">
        <v>75.31</v>
      </c>
      <c r="L1487">
        <v>6.74</v>
      </c>
      <c r="M1487">
        <v>3.57</v>
      </c>
      <c r="N1487">
        <v>4.17</v>
      </c>
      <c r="O1487" t="s">
        <v>24</v>
      </c>
      <c r="P1487" t="s">
        <v>543</v>
      </c>
      <c r="Q1487" t="s">
        <v>33</v>
      </c>
      <c r="R1487" t="s">
        <v>34</v>
      </c>
      <c r="S1487" t="s">
        <v>35</v>
      </c>
      <c r="T1487" s="1">
        <v>40022</v>
      </c>
    </row>
    <row r="1488" spans="1:20" x14ac:dyDescent="0.25">
      <c r="A1488">
        <v>10692</v>
      </c>
      <c r="B1488">
        <v>40020</v>
      </c>
      <c r="C1488" t="s">
        <v>20</v>
      </c>
      <c r="D1488" t="s">
        <v>37</v>
      </c>
      <c r="E1488" t="s">
        <v>50</v>
      </c>
      <c r="F1488" t="s">
        <v>656</v>
      </c>
      <c r="G1488">
        <v>48</v>
      </c>
      <c r="H1488">
        <v>16370.53</v>
      </c>
      <c r="I1488">
        <v>0.44</v>
      </c>
      <c r="J1488">
        <v>0.05</v>
      </c>
      <c r="K1488">
        <v>6718.81</v>
      </c>
      <c r="L1488">
        <v>358.91</v>
      </c>
      <c r="M1488">
        <v>200.99</v>
      </c>
      <c r="N1488">
        <v>4.2</v>
      </c>
      <c r="O1488" t="s">
        <v>24</v>
      </c>
      <c r="P1488" t="s">
        <v>543</v>
      </c>
      <c r="Q1488" t="s">
        <v>33</v>
      </c>
      <c r="R1488" t="s">
        <v>34</v>
      </c>
      <c r="S1488" t="s">
        <v>57</v>
      </c>
      <c r="T1488" s="1">
        <v>40024</v>
      </c>
    </row>
    <row r="1489" spans="1:20" x14ac:dyDescent="0.25">
      <c r="A1489">
        <v>10692</v>
      </c>
      <c r="B1489">
        <v>40020</v>
      </c>
      <c r="C1489" t="s">
        <v>20</v>
      </c>
      <c r="D1489" t="s">
        <v>37</v>
      </c>
      <c r="E1489" t="s">
        <v>50</v>
      </c>
      <c r="F1489" t="s">
        <v>1414</v>
      </c>
      <c r="G1489">
        <v>8</v>
      </c>
      <c r="H1489">
        <v>2612.86</v>
      </c>
      <c r="I1489">
        <v>0.44</v>
      </c>
      <c r="J1489">
        <v>7.0000000000000007E-2</v>
      </c>
      <c r="K1489">
        <v>1035.95</v>
      </c>
      <c r="L1489">
        <v>349.98</v>
      </c>
      <c r="M1489">
        <v>195.99</v>
      </c>
      <c r="N1489">
        <v>8.99</v>
      </c>
      <c r="O1489" t="s">
        <v>24</v>
      </c>
      <c r="P1489" t="s">
        <v>543</v>
      </c>
      <c r="Q1489" t="s">
        <v>33</v>
      </c>
      <c r="R1489" t="s">
        <v>34</v>
      </c>
      <c r="S1489" t="s">
        <v>57</v>
      </c>
      <c r="T1489" s="1">
        <v>40020</v>
      </c>
    </row>
    <row r="1490" spans="1:20" x14ac:dyDescent="0.25">
      <c r="A1490">
        <v>10695</v>
      </c>
      <c r="B1490">
        <v>40665</v>
      </c>
      <c r="C1490" t="s">
        <v>36</v>
      </c>
      <c r="D1490" t="s">
        <v>37</v>
      </c>
      <c r="E1490" t="s">
        <v>50</v>
      </c>
      <c r="F1490" t="s">
        <v>1415</v>
      </c>
      <c r="G1490">
        <v>39</v>
      </c>
      <c r="H1490">
        <v>14758.11</v>
      </c>
      <c r="I1490">
        <v>0.51</v>
      </c>
      <c r="J1490">
        <v>0.1</v>
      </c>
      <c r="K1490">
        <v>6722</v>
      </c>
      <c r="L1490">
        <v>420.39</v>
      </c>
      <c r="M1490">
        <v>205.99</v>
      </c>
      <c r="N1490">
        <v>2.5</v>
      </c>
      <c r="O1490" t="s">
        <v>24</v>
      </c>
      <c r="P1490" t="s">
        <v>1416</v>
      </c>
      <c r="Q1490" t="s">
        <v>41</v>
      </c>
      <c r="R1490" t="s">
        <v>34</v>
      </c>
      <c r="S1490" t="s">
        <v>57</v>
      </c>
      <c r="T1490" s="1">
        <v>40666</v>
      </c>
    </row>
    <row r="1491" spans="1:20" x14ac:dyDescent="0.25">
      <c r="A1491">
        <v>10722</v>
      </c>
      <c r="B1491">
        <v>40562</v>
      </c>
      <c r="C1491" t="s">
        <v>29</v>
      </c>
      <c r="D1491" t="s">
        <v>21</v>
      </c>
      <c r="E1491" t="s">
        <v>84</v>
      </c>
      <c r="F1491" t="s">
        <v>1417</v>
      </c>
      <c r="G1491">
        <v>8</v>
      </c>
      <c r="H1491">
        <v>61.25</v>
      </c>
      <c r="I1491">
        <v>0.39</v>
      </c>
      <c r="J1491">
        <v>0.01</v>
      </c>
      <c r="K1491">
        <v>21.33</v>
      </c>
      <c r="L1491">
        <v>7.02</v>
      </c>
      <c r="M1491">
        <v>4.28</v>
      </c>
      <c r="N1491">
        <v>5.68</v>
      </c>
      <c r="O1491" t="s">
        <v>24</v>
      </c>
      <c r="P1491" t="s">
        <v>138</v>
      </c>
      <c r="Q1491" t="s">
        <v>75</v>
      </c>
      <c r="R1491" t="s">
        <v>61</v>
      </c>
      <c r="S1491" t="s">
        <v>57</v>
      </c>
      <c r="T1491" s="1">
        <v>40564</v>
      </c>
    </row>
    <row r="1492" spans="1:20" x14ac:dyDescent="0.25">
      <c r="A1492">
        <v>10752</v>
      </c>
      <c r="B1492">
        <v>40796</v>
      </c>
      <c r="C1492" t="s">
        <v>58</v>
      </c>
      <c r="D1492" t="s">
        <v>21</v>
      </c>
      <c r="E1492" t="s">
        <v>120</v>
      </c>
      <c r="F1492" t="s">
        <v>405</v>
      </c>
      <c r="G1492">
        <v>5</v>
      </c>
      <c r="H1492">
        <v>138.26</v>
      </c>
      <c r="I1492">
        <v>0.38</v>
      </c>
      <c r="J1492">
        <v>0.03</v>
      </c>
      <c r="K1492">
        <v>45.13</v>
      </c>
      <c r="L1492">
        <v>25.79</v>
      </c>
      <c r="M1492">
        <v>15.99</v>
      </c>
      <c r="N1492">
        <v>13.18</v>
      </c>
      <c r="O1492" t="s">
        <v>24</v>
      </c>
      <c r="P1492" t="s">
        <v>1418</v>
      </c>
      <c r="Q1492" t="s">
        <v>75</v>
      </c>
      <c r="R1492" t="s">
        <v>27</v>
      </c>
      <c r="S1492" t="s">
        <v>57</v>
      </c>
      <c r="T1492" s="1">
        <v>40797</v>
      </c>
    </row>
    <row r="1493" spans="1:20" x14ac:dyDescent="0.25">
      <c r="A1493">
        <v>10754</v>
      </c>
      <c r="B1493">
        <v>40254</v>
      </c>
      <c r="C1493" t="s">
        <v>20</v>
      </c>
      <c r="D1493" t="s">
        <v>21</v>
      </c>
      <c r="E1493" t="s">
        <v>84</v>
      </c>
      <c r="F1493" t="s">
        <v>1123</v>
      </c>
      <c r="G1493">
        <v>7</v>
      </c>
      <c r="H1493">
        <v>90.18</v>
      </c>
      <c r="I1493">
        <v>0.51</v>
      </c>
      <c r="J1493">
        <v>0.09</v>
      </c>
      <c r="K1493">
        <v>38.880000000000003</v>
      </c>
      <c r="L1493">
        <v>13.22</v>
      </c>
      <c r="M1493">
        <v>6.48</v>
      </c>
      <c r="N1493">
        <v>5.94</v>
      </c>
      <c r="O1493" t="s">
        <v>24</v>
      </c>
      <c r="P1493" t="s">
        <v>1419</v>
      </c>
      <c r="Q1493" t="s">
        <v>41</v>
      </c>
      <c r="R1493" t="s">
        <v>34</v>
      </c>
      <c r="S1493" t="s">
        <v>57</v>
      </c>
      <c r="T1493" s="1">
        <v>40256</v>
      </c>
    </row>
    <row r="1494" spans="1:20" x14ac:dyDescent="0.25">
      <c r="A1494">
        <v>10784</v>
      </c>
      <c r="B1494">
        <v>40364</v>
      </c>
      <c r="C1494" t="s">
        <v>29</v>
      </c>
      <c r="D1494" t="s">
        <v>21</v>
      </c>
      <c r="E1494" t="s">
        <v>84</v>
      </c>
      <c r="F1494" t="s">
        <v>424</v>
      </c>
      <c r="G1494">
        <v>2</v>
      </c>
      <c r="H1494">
        <v>25.86</v>
      </c>
      <c r="I1494">
        <v>0.38</v>
      </c>
      <c r="J1494">
        <v>0.1</v>
      </c>
      <c r="K1494">
        <v>6.12</v>
      </c>
      <c r="L1494">
        <v>10.94</v>
      </c>
      <c r="M1494">
        <v>6.78</v>
      </c>
      <c r="N1494">
        <v>6.18</v>
      </c>
      <c r="O1494" t="s">
        <v>24</v>
      </c>
      <c r="P1494" t="s">
        <v>515</v>
      </c>
      <c r="Q1494" t="s">
        <v>75</v>
      </c>
      <c r="R1494" t="s">
        <v>61</v>
      </c>
      <c r="S1494" t="s">
        <v>57</v>
      </c>
      <c r="T1494" s="1">
        <v>40365</v>
      </c>
    </row>
    <row r="1495" spans="1:20" x14ac:dyDescent="0.25">
      <c r="A1495">
        <v>10784</v>
      </c>
      <c r="B1495">
        <v>40364</v>
      </c>
      <c r="C1495" t="s">
        <v>29</v>
      </c>
      <c r="D1495" t="s">
        <v>21</v>
      </c>
      <c r="E1495" t="s">
        <v>120</v>
      </c>
      <c r="F1495" t="s">
        <v>1420</v>
      </c>
      <c r="G1495">
        <v>30</v>
      </c>
      <c r="H1495">
        <v>384.89</v>
      </c>
      <c r="I1495">
        <v>0.51</v>
      </c>
      <c r="J1495">
        <v>0.09</v>
      </c>
      <c r="K1495">
        <v>175.11</v>
      </c>
      <c r="L1495">
        <v>13.9</v>
      </c>
      <c r="M1495">
        <v>6.81</v>
      </c>
      <c r="N1495">
        <v>5.48</v>
      </c>
      <c r="O1495" t="s">
        <v>24</v>
      </c>
      <c r="P1495" t="s">
        <v>515</v>
      </c>
      <c r="Q1495" t="s">
        <v>75</v>
      </c>
      <c r="R1495" t="s">
        <v>61</v>
      </c>
      <c r="S1495" t="s">
        <v>57</v>
      </c>
      <c r="T1495" s="1">
        <v>40366</v>
      </c>
    </row>
    <row r="1496" spans="1:20" x14ac:dyDescent="0.25">
      <c r="A1496">
        <v>10789</v>
      </c>
      <c r="B1496">
        <v>40413</v>
      </c>
      <c r="C1496" t="s">
        <v>29</v>
      </c>
      <c r="D1496" t="s">
        <v>21</v>
      </c>
      <c r="E1496" t="s">
        <v>52</v>
      </c>
      <c r="F1496" t="s">
        <v>117</v>
      </c>
      <c r="G1496">
        <v>15</v>
      </c>
      <c r="H1496">
        <v>555.21</v>
      </c>
      <c r="I1496">
        <v>0.46</v>
      </c>
      <c r="J1496">
        <v>0</v>
      </c>
      <c r="K1496">
        <v>253.51</v>
      </c>
      <c r="L1496">
        <v>36.74</v>
      </c>
      <c r="M1496">
        <v>19.84</v>
      </c>
      <c r="N1496">
        <v>4.0999999999999996</v>
      </c>
      <c r="O1496" t="s">
        <v>71</v>
      </c>
      <c r="P1496" t="s">
        <v>1421</v>
      </c>
      <c r="Q1496" t="s">
        <v>83</v>
      </c>
      <c r="R1496" t="s">
        <v>34</v>
      </c>
      <c r="S1496" t="s">
        <v>55</v>
      </c>
      <c r="T1496" s="1">
        <v>40414</v>
      </c>
    </row>
    <row r="1497" spans="1:20" x14ac:dyDescent="0.25">
      <c r="A1497">
        <v>10791</v>
      </c>
      <c r="B1497">
        <v>40774</v>
      </c>
      <c r="C1497" t="s">
        <v>29</v>
      </c>
      <c r="D1497" t="s">
        <v>21</v>
      </c>
      <c r="E1497" t="s">
        <v>84</v>
      </c>
      <c r="F1497" t="s">
        <v>1422</v>
      </c>
      <c r="G1497">
        <v>20</v>
      </c>
      <c r="H1497">
        <v>589.79999999999995</v>
      </c>
      <c r="I1497">
        <v>0.35</v>
      </c>
      <c r="J1497">
        <v>0.05</v>
      </c>
      <c r="K1497">
        <v>184.43</v>
      </c>
      <c r="L1497">
        <v>30.74</v>
      </c>
      <c r="M1497">
        <v>19.98</v>
      </c>
      <c r="N1497">
        <v>5.77</v>
      </c>
      <c r="O1497" t="s">
        <v>24</v>
      </c>
      <c r="P1497" t="s">
        <v>1423</v>
      </c>
      <c r="Q1497" t="s">
        <v>83</v>
      </c>
      <c r="R1497" t="s">
        <v>27</v>
      </c>
      <c r="S1497" t="s">
        <v>57</v>
      </c>
      <c r="T1497" s="1">
        <v>40776</v>
      </c>
    </row>
    <row r="1498" spans="1:20" x14ac:dyDescent="0.25">
      <c r="A1498">
        <v>10819</v>
      </c>
      <c r="B1498">
        <v>40414</v>
      </c>
      <c r="C1498" t="s">
        <v>58</v>
      </c>
      <c r="D1498" t="s">
        <v>21</v>
      </c>
      <c r="E1498" t="s">
        <v>84</v>
      </c>
      <c r="F1498" t="s">
        <v>605</v>
      </c>
      <c r="G1498">
        <v>35</v>
      </c>
      <c r="H1498">
        <v>419.52</v>
      </c>
      <c r="I1498">
        <v>0.48</v>
      </c>
      <c r="J1498">
        <v>0.06</v>
      </c>
      <c r="K1498">
        <v>183.18</v>
      </c>
      <c r="L1498">
        <v>12.46</v>
      </c>
      <c r="M1498">
        <v>6.48</v>
      </c>
      <c r="N1498">
        <v>9.5399999999999991</v>
      </c>
      <c r="O1498" t="s">
        <v>24</v>
      </c>
      <c r="P1498" t="s">
        <v>295</v>
      </c>
      <c r="Q1498" t="s">
        <v>33</v>
      </c>
      <c r="R1498" t="s">
        <v>27</v>
      </c>
      <c r="S1498" t="s">
        <v>57</v>
      </c>
      <c r="T1498" s="1">
        <v>40414</v>
      </c>
    </row>
    <row r="1499" spans="1:20" x14ac:dyDescent="0.25">
      <c r="A1499">
        <v>10820</v>
      </c>
      <c r="B1499">
        <v>40904</v>
      </c>
      <c r="C1499" t="s">
        <v>29</v>
      </c>
      <c r="D1499" t="s">
        <v>21</v>
      </c>
      <c r="E1499" t="s">
        <v>52</v>
      </c>
      <c r="F1499" t="s">
        <v>850</v>
      </c>
      <c r="G1499">
        <v>49</v>
      </c>
      <c r="H1499">
        <v>4291.72</v>
      </c>
      <c r="I1499">
        <v>0.55000000000000004</v>
      </c>
      <c r="J1499">
        <v>0.04</v>
      </c>
      <c r="K1499">
        <v>2275.1999999999998</v>
      </c>
      <c r="L1499">
        <v>91.04</v>
      </c>
      <c r="M1499">
        <v>40.97</v>
      </c>
      <c r="N1499">
        <v>8.99</v>
      </c>
      <c r="O1499" t="s">
        <v>71</v>
      </c>
      <c r="P1499" t="s">
        <v>1424</v>
      </c>
      <c r="Q1499" t="s">
        <v>33</v>
      </c>
      <c r="R1499" t="s">
        <v>27</v>
      </c>
      <c r="S1499" t="s">
        <v>35</v>
      </c>
      <c r="T1499" s="1">
        <v>40905</v>
      </c>
    </row>
    <row r="1500" spans="1:20" x14ac:dyDescent="0.25">
      <c r="A1500">
        <v>10820</v>
      </c>
      <c r="B1500">
        <v>40904</v>
      </c>
      <c r="C1500" t="s">
        <v>29</v>
      </c>
      <c r="D1500" t="s">
        <v>21</v>
      </c>
      <c r="E1500" t="s">
        <v>72</v>
      </c>
      <c r="F1500" t="s">
        <v>694</v>
      </c>
      <c r="G1500">
        <v>33</v>
      </c>
      <c r="H1500">
        <v>292.91000000000003</v>
      </c>
      <c r="I1500">
        <v>0.5</v>
      </c>
      <c r="J1500">
        <v>0.06</v>
      </c>
      <c r="K1500">
        <v>136.78</v>
      </c>
      <c r="L1500">
        <v>9.42</v>
      </c>
      <c r="M1500">
        <v>4.71</v>
      </c>
      <c r="N1500">
        <v>0.7</v>
      </c>
      <c r="O1500" t="s">
        <v>24</v>
      </c>
      <c r="P1500" t="s">
        <v>1424</v>
      </c>
      <c r="Q1500" t="s">
        <v>33</v>
      </c>
      <c r="R1500" t="s">
        <v>27</v>
      </c>
      <c r="S1500" t="s">
        <v>55</v>
      </c>
      <c r="T1500" s="1">
        <v>40904</v>
      </c>
    </row>
    <row r="1501" spans="1:20" x14ac:dyDescent="0.25">
      <c r="A1501">
        <v>10823</v>
      </c>
      <c r="B1501">
        <v>41072</v>
      </c>
      <c r="C1501" t="s">
        <v>20</v>
      </c>
      <c r="D1501" t="s">
        <v>21</v>
      </c>
      <c r="E1501" t="s">
        <v>120</v>
      </c>
      <c r="F1501" t="s">
        <v>874</v>
      </c>
      <c r="G1501">
        <v>3</v>
      </c>
      <c r="H1501">
        <v>236.92</v>
      </c>
      <c r="I1501">
        <v>0.46</v>
      </c>
      <c r="J1501">
        <v>0.03</v>
      </c>
      <c r="K1501">
        <v>103.7</v>
      </c>
      <c r="L1501">
        <v>80.39</v>
      </c>
      <c r="M1501">
        <v>43.41</v>
      </c>
      <c r="N1501">
        <v>2.99</v>
      </c>
      <c r="O1501" t="s">
        <v>24</v>
      </c>
      <c r="P1501" t="s">
        <v>74</v>
      </c>
      <c r="Q1501" t="s">
        <v>75</v>
      </c>
      <c r="R1501" t="s">
        <v>61</v>
      </c>
      <c r="S1501" t="s">
        <v>57</v>
      </c>
      <c r="T1501" s="1">
        <v>41072</v>
      </c>
    </row>
    <row r="1502" spans="1:20" x14ac:dyDescent="0.25">
      <c r="A1502">
        <v>10851</v>
      </c>
      <c r="B1502">
        <v>39909</v>
      </c>
      <c r="C1502" t="s">
        <v>36</v>
      </c>
      <c r="D1502" t="s">
        <v>21</v>
      </c>
      <c r="E1502" t="s">
        <v>30</v>
      </c>
      <c r="F1502" t="s">
        <v>1425</v>
      </c>
      <c r="G1502">
        <v>50</v>
      </c>
      <c r="H1502">
        <v>1051.0899999999999</v>
      </c>
      <c r="I1502">
        <v>0.44</v>
      </c>
      <c r="J1502">
        <v>0.09</v>
      </c>
      <c r="K1502">
        <v>402.5</v>
      </c>
      <c r="L1502">
        <v>23</v>
      </c>
      <c r="M1502">
        <v>12.88</v>
      </c>
      <c r="N1502">
        <v>4.59</v>
      </c>
      <c r="O1502" t="s">
        <v>24</v>
      </c>
      <c r="P1502" t="s">
        <v>1426</v>
      </c>
      <c r="Q1502" t="s">
        <v>95</v>
      </c>
      <c r="R1502" t="s">
        <v>67</v>
      </c>
      <c r="S1502" t="s">
        <v>55</v>
      </c>
      <c r="T1502" s="1">
        <v>39909</v>
      </c>
    </row>
    <row r="1503" spans="1:20" x14ac:dyDescent="0.25">
      <c r="A1503">
        <v>10851</v>
      </c>
      <c r="B1503">
        <v>39909</v>
      </c>
      <c r="C1503" t="s">
        <v>36</v>
      </c>
      <c r="D1503" t="s">
        <v>37</v>
      </c>
      <c r="E1503" t="s">
        <v>50</v>
      </c>
      <c r="F1503" t="s">
        <v>1427</v>
      </c>
      <c r="G1503">
        <v>14</v>
      </c>
      <c r="H1503">
        <v>1022.7</v>
      </c>
      <c r="I1503">
        <v>0.38</v>
      </c>
      <c r="J1503">
        <v>0.02</v>
      </c>
      <c r="K1503">
        <v>373.85</v>
      </c>
      <c r="L1503">
        <v>74.180000000000007</v>
      </c>
      <c r="M1503">
        <v>45.99</v>
      </c>
      <c r="N1503">
        <v>4.99</v>
      </c>
      <c r="O1503" t="s">
        <v>71</v>
      </c>
      <c r="P1503" t="s">
        <v>1426</v>
      </c>
      <c r="Q1503" t="s">
        <v>64</v>
      </c>
      <c r="R1503" t="s">
        <v>67</v>
      </c>
      <c r="S1503" t="s">
        <v>57</v>
      </c>
      <c r="T1503" s="1">
        <v>39910</v>
      </c>
    </row>
    <row r="1504" spans="1:20" x14ac:dyDescent="0.25">
      <c r="A1504">
        <v>10852</v>
      </c>
      <c r="B1504">
        <v>40477</v>
      </c>
      <c r="C1504" t="s">
        <v>36</v>
      </c>
      <c r="D1504" t="s">
        <v>21</v>
      </c>
      <c r="E1504" t="s">
        <v>120</v>
      </c>
      <c r="F1504" t="s">
        <v>1428</v>
      </c>
      <c r="G1504">
        <v>17</v>
      </c>
      <c r="H1504">
        <v>552.54</v>
      </c>
      <c r="I1504">
        <v>0.53</v>
      </c>
      <c r="J1504">
        <v>0.02</v>
      </c>
      <c r="K1504">
        <v>281.87</v>
      </c>
      <c r="L1504">
        <v>32.51</v>
      </c>
      <c r="M1504">
        <v>15.28</v>
      </c>
      <c r="N1504">
        <v>10.91</v>
      </c>
      <c r="O1504" t="s">
        <v>24</v>
      </c>
      <c r="P1504" t="s">
        <v>225</v>
      </c>
      <c r="Q1504" t="s">
        <v>95</v>
      </c>
      <c r="R1504" t="s">
        <v>61</v>
      </c>
      <c r="S1504" t="s">
        <v>57</v>
      </c>
      <c r="T1504" s="1">
        <v>40479</v>
      </c>
    </row>
    <row r="1505" spans="1:20" x14ac:dyDescent="0.25">
      <c r="A1505">
        <v>10852</v>
      </c>
      <c r="B1505">
        <v>40477</v>
      </c>
      <c r="C1505" t="s">
        <v>36</v>
      </c>
      <c r="D1505" t="s">
        <v>42</v>
      </c>
      <c r="E1505" t="s">
        <v>92</v>
      </c>
      <c r="F1505" t="s">
        <v>1429</v>
      </c>
      <c r="G1505">
        <v>40</v>
      </c>
      <c r="H1505">
        <v>20256.29</v>
      </c>
      <c r="I1505">
        <v>0.41</v>
      </c>
      <c r="J1505">
        <v>0.01</v>
      </c>
      <c r="K1505">
        <v>8162.17</v>
      </c>
      <c r="L1505">
        <v>510.14</v>
      </c>
      <c r="M1505">
        <v>300.98</v>
      </c>
      <c r="N1505">
        <v>54.92</v>
      </c>
      <c r="O1505" t="s">
        <v>48</v>
      </c>
      <c r="P1505" t="s">
        <v>225</v>
      </c>
      <c r="Q1505" t="s">
        <v>95</v>
      </c>
      <c r="R1505" t="s">
        <v>61</v>
      </c>
      <c r="S1505" t="s">
        <v>49</v>
      </c>
      <c r="T1505" s="1">
        <v>40478</v>
      </c>
    </row>
    <row r="1506" spans="1:20" x14ac:dyDescent="0.25">
      <c r="A1506">
        <v>10884</v>
      </c>
      <c r="B1506">
        <v>40142</v>
      </c>
      <c r="C1506" t="s">
        <v>20</v>
      </c>
      <c r="D1506" t="s">
        <v>37</v>
      </c>
      <c r="E1506" t="s">
        <v>50</v>
      </c>
      <c r="F1506" t="s">
        <v>77</v>
      </c>
      <c r="G1506">
        <v>24</v>
      </c>
      <c r="H1506">
        <v>4922.6000000000004</v>
      </c>
      <c r="I1506">
        <v>0.44</v>
      </c>
      <c r="J1506">
        <v>0.09</v>
      </c>
      <c r="K1506">
        <v>1889.85</v>
      </c>
      <c r="L1506">
        <v>224.98</v>
      </c>
      <c r="M1506">
        <v>125.99</v>
      </c>
      <c r="N1506">
        <v>8.99</v>
      </c>
      <c r="O1506" t="s">
        <v>24</v>
      </c>
      <c r="P1506" t="s">
        <v>582</v>
      </c>
      <c r="Q1506" t="s">
        <v>83</v>
      </c>
      <c r="R1506" t="s">
        <v>67</v>
      </c>
      <c r="S1506" t="s">
        <v>57</v>
      </c>
      <c r="T1506" s="1">
        <v>40149</v>
      </c>
    </row>
    <row r="1507" spans="1:20" x14ac:dyDescent="0.25">
      <c r="A1507">
        <v>10886</v>
      </c>
      <c r="B1507">
        <v>40048</v>
      </c>
      <c r="C1507" t="s">
        <v>58</v>
      </c>
      <c r="D1507" t="s">
        <v>42</v>
      </c>
      <c r="E1507" t="s">
        <v>43</v>
      </c>
      <c r="F1507" t="s">
        <v>848</v>
      </c>
      <c r="G1507">
        <v>36</v>
      </c>
      <c r="H1507">
        <v>104.3</v>
      </c>
      <c r="I1507">
        <v>0.4</v>
      </c>
      <c r="J1507">
        <v>0.04</v>
      </c>
      <c r="K1507">
        <v>37.58</v>
      </c>
      <c r="L1507">
        <v>2.9</v>
      </c>
      <c r="M1507">
        <v>1.74</v>
      </c>
      <c r="N1507">
        <v>4.08</v>
      </c>
      <c r="O1507" t="s">
        <v>24</v>
      </c>
      <c r="P1507" t="s">
        <v>570</v>
      </c>
      <c r="Q1507" t="s">
        <v>95</v>
      </c>
      <c r="R1507" t="s">
        <v>34</v>
      </c>
      <c r="S1507" t="s">
        <v>35</v>
      </c>
      <c r="T1507" s="1">
        <v>40050</v>
      </c>
    </row>
    <row r="1508" spans="1:20" x14ac:dyDescent="0.25">
      <c r="A1508">
        <v>10886</v>
      </c>
      <c r="B1508">
        <v>40048</v>
      </c>
      <c r="C1508" t="s">
        <v>58</v>
      </c>
      <c r="D1508" t="s">
        <v>37</v>
      </c>
      <c r="E1508" t="s">
        <v>87</v>
      </c>
      <c r="F1508" t="s">
        <v>1430</v>
      </c>
      <c r="G1508">
        <v>47</v>
      </c>
      <c r="H1508">
        <v>8918.26</v>
      </c>
      <c r="I1508">
        <v>0.37</v>
      </c>
      <c r="J1508">
        <v>0.01</v>
      </c>
      <c r="K1508">
        <v>3222.59</v>
      </c>
      <c r="L1508">
        <v>190.46</v>
      </c>
      <c r="M1508">
        <v>119.99</v>
      </c>
      <c r="N1508">
        <v>56.14</v>
      </c>
      <c r="O1508" t="s">
        <v>48</v>
      </c>
      <c r="P1508" t="s">
        <v>570</v>
      </c>
      <c r="Q1508" t="s">
        <v>95</v>
      </c>
      <c r="R1508" t="s">
        <v>34</v>
      </c>
      <c r="S1508" t="s">
        <v>49</v>
      </c>
      <c r="T1508" s="1">
        <v>40049</v>
      </c>
    </row>
    <row r="1509" spans="1:20" x14ac:dyDescent="0.25">
      <c r="A1509">
        <v>10913</v>
      </c>
      <c r="B1509">
        <v>40215</v>
      </c>
      <c r="C1509" t="s">
        <v>20</v>
      </c>
      <c r="D1509" t="s">
        <v>42</v>
      </c>
      <c r="E1509" t="s">
        <v>192</v>
      </c>
      <c r="F1509" t="s">
        <v>1431</v>
      </c>
      <c r="G1509">
        <v>27</v>
      </c>
      <c r="H1509">
        <v>8807.5300000000007</v>
      </c>
      <c r="I1509">
        <v>0.46</v>
      </c>
      <c r="J1509">
        <v>0.03</v>
      </c>
      <c r="K1509">
        <v>3891.07</v>
      </c>
      <c r="L1509">
        <v>335.15</v>
      </c>
      <c r="M1509">
        <v>180.98</v>
      </c>
      <c r="N1509">
        <v>30</v>
      </c>
      <c r="O1509" t="s">
        <v>48</v>
      </c>
      <c r="P1509" t="s">
        <v>1317</v>
      </c>
      <c r="Q1509" t="s">
        <v>33</v>
      </c>
      <c r="R1509" t="s">
        <v>27</v>
      </c>
      <c r="S1509" t="s">
        <v>132</v>
      </c>
      <c r="T1509" s="1">
        <v>40215</v>
      </c>
    </row>
    <row r="1510" spans="1:20" x14ac:dyDescent="0.25">
      <c r="A1510">
        <v>10916</v>
      </c>
      <c r="B1510">
        <v>40612</v>
      </c>
      <c r="C1510" t="s">
        <v>79</v>
      </c>
      <c r="D1510" t="s">
        <v>21</v>
      </c>
      <c r="E1510" t="s">
        <v>120</v>
      </c>
      <c r="F1510" t="s">
        <v>749</v>
      </c>
      <c r="G1510">
        <v>23</v>
      </c>
      <c r="H1510">
        <v>208.45</v>
      </c>
      <c r="I1510">
        <v>0.39</v>
      </c>
      <c r="J1510">
        <v>0.06</v>
      </c>
      <c r="K1510">
        <v>71.42</v>
      </c>
      <c r="L1510">
        <v>9.41</v>
      </c>
      <c r="M1510">
        <v>5.74</v>
      </c>
      <c r="N1510">
        <v>5.01</v>
      </c>
      <c r="O1510" t="s">
        <v>24</v>
      </c>
      <c r="P1510" t="s">
        <v>448</v>
      </c>
      <c r="Q1510" t="s">
        <v>33</v>
      </c>
      <c r="R1510" t="s">
        <v>27</v>
      </c>
      <c r="S1510" t="s">
        <v>57</v>
      </c>
      <c r="T1510" s="1">
        <v>40612</v>
      </c>
    </row>
    <row r="1511" spans="1:20" x14ac:dyDescent="0.25">
      <c r="A1511">
        <v>10917</v>
      </c>
      <c r="B1511">
        <v>40949</v>
      </c>
      <c r="C1511" t="s">
        <v>58</v>
      </c>
      <c r="D1511" t="s">
        <v>37</v>
      </c>
      <c r="E1511" t="s">
        <v>50</v>
      </c>
      <c r="F1511" t="s">
        <v>76</v>
      </c>
      <c r="G1511">
        <v>14</v>
      </c>
      <c r="H1511">
        <v>3021.73</v>
      </c>
      <c r="I1511">
        <v>0.51</v>
      </c>
      <c r="J1511">
        <v>0.09</v>
      </c>
      <c r="K1511">
        <v>1391.88</v>
      </c>
      <c r="L1511">
        <v>236.71</v>
      </c>
      <c r="M1511">
        <v>115.99</v>
      </c>
      <c r="N1511">
        <v>5.99</v>
      </c>
      <c r="O1511" t="s">
        <v>71</v>
      </c>
      <c r="P1511" t="s">
        <v>264</v>
      </c>
      <c r="Q1511" t="s">
        <v>33</v>
      </c>
      <c r="R1511" t="s">
        <v>34</v>
      </c>
      <c r="S1511" t="s">
        <v>57</v>
      </c>
      <c r="T1511" s="1">
        <v>40951</v>
      </c>
    </row>
    <row r="1512" spans="1:20" x14ac:dyDescent="0.25">
      <c r="A1512">
        <v>10919</v>
      </c>
      <c r="B1512">
        <v>40264</v>
      </c>
      <c r="C1512" t="s">
        <v>36</v>
      </c>
      <c r="D1512" t="s">
        <v>21</v>
      </c>
      <c r="E1512" t="s">
        <v>22</v>
      </c>
      <c r="F1512" t="s">
        <v>1086</v>
      </c>
      <c r="G1512">
        <v>42</v>
      </c>
      <c r="H1512">
        <v>3508.5</v>
      </c>
      <c r="I1512">
        <v>0.45</v>
      </c>
      <c r="J1512">
        <v>7.0000000000000007E-2</v>
      </c>
      <c r="K1512">
        <v>1419.28</v>
      </c>
      <c r="L1512">
        <v>88.93</v>
      </c>
      <c r="M1512">
        <v>48.91</v>
      </c>
      <c r="N1512">
        <v>35</v>
      </c>
      <c r="O1512" t="s">
        <v>24</v>
      </c>
      <c r="P1512" t="s">
        <v>1432</v>
      </c>
      <c r="Q1512" t="s">
        <v>75</v>
      </c>
      <c r="R1512" t="s">
        <v>34</v>
      </c>
      <c r="S1512" t="s">
        <v>28</v>
      </c>
      <c r="T1512" s="1">
        <v>40264</v>
      </c>
    </row>
    <row r="1513" spans="1:20" x14ac:dyDescent="0.25">
      <c r="A1513">
        <v>10944</v>
      </c>
      <c r="B1513">
        <v>40859</v>
      </c>
      <c r="C1513" t="s">
        <v>36</v>
      </c>
      <c r="D1513" t="s">
        <v>37</v>
      </c>
      <c r="E1513" t="s">
        <v>87</v>
      </c>
      <c r="F1513" t="s">
        <v>1255</v>
      </c>
      <c r="G1513">
        <v>9</v>
      </c>
      <c r="H1513">
        <v>360.29</v>
      </c>
      <c r="I1513">
        <v>0.54</v>
      </c>
      <c r="J1513">
        <v>0</v>
      </c>
      <c r="K1513">
        <v>189.96</v>
      </c>
      <c r="L1513">
        <v>39.090000000000003</v>
      </c>
      <c r="M1513">
        <v>17.98</v>
      </c>
      <c r="N1513">
        <v>8.51</v>
      </c>
      <c r="O1513" t="s">
        <v>24</v>
      </c>
      <c r="P1513" t="s">
        <v>295</v>
      </c>
      <c r="Q1513" t="s">
        <v>33</v>
      </c>
      <c r="R1513" t="s">
        <v>27</v>
      </c>
      <c r="S1513" t="s">
        <v>45</v>
      </c>
      <c r="T1513" s="1">
        <v>40861</v>
      </c>
    </row>
    <row r="1514" spans="1:20" x14ac:dyDescent="0.25">
      <c r="A1514">
        <v>10945</v>
      </c>
      <c r="B1514">
        <v>40911</v>
      </c>
      <c r="C1514" t="s">
        <v>79</v>
      </c>
      <c r="D1514" t="s">
        <v>37</v>
      </c>
      <c r="E1514" t="s">
        <v>50</v>
      </c>
      <c r="F1514" t="s">
        <v>1408</v>
      </c>
      <c r="G1514">
        <v>14</v>
      </c>
      <c r="H1514">
        <v>2538.61</v>
      </c>
      <c r="I1514">
        <v>0.49</v>
      </c>
      <c r="J1514">
        <v>0.04</v>
      </c>
      <c r="K1514">
        <v>1185.76</v>
      </c>
      <c r="L1514">
        <v>188.22</v>
      </c>
      <c r="M1514">
        <v>95.99</v>
      </c>
      <c r="N1514">
        <v>8.99</v>
      </c>
      <c r="O1514" t="s">
        <v>24</v>
      </c>
      <c r="P1514" t="s">
        <v>1117</v>
      </c>
      <c r="Q1514" t="s">
        <v>83</v>
      </c>
      <c r="R1514" t="s">
        <v>67</v>
      </c>
      <c r="S1514" t="s">
        <v>57</v>
      </c>
      <c r="T1514" s="1">
        <v>40913</v>
      </c>
    </row>
    <row r="1515" spans="1:20" x14ac:dyDescent="0.25">
      <c r="A1515">
        <v>10948</v>
      </c>
      <c r="B1515">
        <v>41134</v>
      </c>
      <c r="C1515" t="s">
        <v>79</v>
      </c>
      <c r="D1515" t="s">
        <v>21</v>
      </c>
      <c r="E1515" t="s">
        <v>120</v>
      </c>
      <c r="F1515" t="s">
        <v>630</v>
      </c>
      <c r="G1515">
        <v>50</v>
      </c>
      <c r="H1515">
        <v>364.89</v>
      </c>
      <c r="I1515">
        <v>0.5</v>
      </c>
      <c r="J1515">
        <v>0.08</v>
      </c>
      <c r="K1515">
        <v>163.38</v>
      </c>
      <c r="L1515">
        <v>7.78</v>
      </c>
      <c r="M1515">
        <v>3.89</v>
      </c>
      <c r="N1515">
        <v>7.01</v>
      </c>
      <c r="O1515" t="s">
        <v>24</v>
      </c>
      <c r="P1515" t="s">
        <v>851</v>
      </c>
      <c r="Q1515" t="s">
        <v>83</v>
      </c>
      <c r="R1515" t="s">
        <v>34</v>
      </c>
      <c r="S1515" t="s">
        <v>57</v>
      </c>
      <c r="T1515" s="1">
        <v>41134</v>
      </c>
    </row>
    <row r="1516" spans="1:20" x14ac:dyDescent="0.25">
      <c r="A1516">
        <v>10949</v>
      </c>
      <c r="B1516">
        <v>39902</v>
      </c>
      <c r="C1516" t="s">
        <v>79</v>
      </c>
      <c r="D1516" t="s">
        <v>37</v>
      </c>
      <c r="E1516" t="s">
        <v>87</v>
      </c>
      <c r="F1516" t="s">
        <v>1433</v>
      </c>
      <c r="G1516">
        <v>46</v>
      </c>
      <c r="H1516">
        <v>5187.2299999999996</v>
      </c>
      <c r="I1516">
        <v>0.35</v>
      </c>
      <c r="J1516">
        <v>0.1</v>
      </c>
      <c r="K1516">
        <v>1432.55</v>
      </c>
      <c r="L1516">
        <v>124.57</v>
      </c>
      <c r="M1516">
        <v>80.97</v>
      </c>
      <c r="N1516">
        <v>30.06</v>
      </c>
      <c r="O1516" t="s">
        <v>48</v>
      </c>
      <c r="P1516" t="s">
        <v>968</v>
      </c>
      <c r="Q1516" t="s">
        <v>41</v>
      </c>
      <c r="R1516" t="s">
        <v>27</v>
      </c>
      <c r="S1516" t="s">
        <v>49</v>
      </c>
      <c r="T1516" s="1">
        <v>39903</v>
      </c>
    </row>
    <row r="1517" spans="1:20" x14ac:dyDescent="0.25">
      <c r="A1517">
        <v>10951</v>
      </c>
      <c r="B1517">
        <v>41219</v>
      </c>
      <c r="C1517" t="s">
        <v>29</v>
      </c>
      <c r="D1517" t="s">
        <v>42</v>
      </c>
      <c r="E1517" t="s">
        <v>43</v>
      </c>
      <c r="F1517" t="s">
        <v>1434</v>
      </c>
      <c r="G1517">
        <v>14</v>
      </c>
      <c r="H1517">
        <v>1388.94</v>
      </c>
      <c r="I1517">
        <v>0.53</v>
      </c>
      <c r="J1517">
        <v>0.1</v>
      </c>
      <c r="K1517">
        <v>652.98</v>
      </c>
      <c r="L1517">
        <v>108.47</v>
      </c>
      <c r="M1517">
        <v>50.98</v>
      </c>
      <c r="N1517">
        <v>22.24</v>
      </c>
      <c r="O1517" t="s">
        <v>24</v>
      </c>
      <c r="P1517" t="s">
        <v>703</v>
      </c>
      <c r="Q1517" t="s">
        <v>41</v>
      </c>
      <c r="R1517" t="s">
        <v>34</v>
      </c>
      <c r="S1517" t="s">
        <v>28</v>
      </c>
      <c r="T1517" s="1">
        <v>41219</v>
      </c>
    </row>
    <row r="1518" spans="1:20" x14ac:dyDescent="0.25">
      <c r="A1518">
        <v>10978</v>
      </c>
      <c r="B1518">
        <v>39904</v>
      </c>
      <c r="C1518" t="s">
        <v>58</v>
      </c>
      <c r="D1518" t="s">
        <v>42</v>
      </c>
      <c r="E1518" t="s">
        <v>192</v>
      </c>
      <c r="F1518" t="s">
        <v>1435</v>
      </c>
      <c r="G1518">
        <v>9</v>
      </c>
      <c r="H1518">
        <v>1061.78</v>
      </c>
      <c r="I1518">
        <v>0.5</v>
      </c>
      <c r="J1518">
        <v>0.06</v>
      </c>
      <c r="K1518">
        <v>482.96</v>
      </c>
      <c r="L1518">
        <v>121.96</v>
      </c>
      <c r="M1518">
        <v>60.98</v>
      </c>
      <c r="N1518">
        <v>30</v>
      </c>
      <c r="O1518" t="s">
        <v>48</v>
      </c>
      <c r="P1518" t="s">
        <v>260</v>
      </c>
      <c r="Q1518" t="s">
        <v>41</v>
      </c>
      <c r="R1518" t="s">
        <v>27</v>
      </c>
      <c r="S1518" t="s">
        <v>132</v>
      </c>
      <c r="T1518" s="1">
        <v>39905</v>
      </c>
    </row>
    <row r="1519" spans="1:20" x14ac:dyDescent="0.25">
      <c r="A1519">
        <v>10979</v>
      </c>
      <c r="B1519">
        <v>40820</v>
      </c>
      <c r="C1519" t="s">
        <v>79</v>
      </c>
      <c r="D1519" t="s">
        <v>42</v>
      </c>
      <c r="E1519" t="s">
        <v>43</v>
      </c>
      <c r="F1519" t="s">
        <v>68</v>
      </c>
      <c r="G1519">
        <v>15</v>
      </c>
      <c r="H1519">
        <v>970.48</v>
      </c>
      <c r="I1519">
        <v>0.52</v>
      </c>
      <c r="J1519">
        <v>0</v>
      </c>
      <c r="K1519">
        <v>502.61</v>
      </c>
      <c r="L1519">
        <v>64.44</v>
      </c>
      <c r="M1519">
        <v>30.93</v>
      </c>
      <c r="N1519">
        <v>3.92</v>
      </c>
      <c r="O1519" t="s">
        <v>24</v>
      </c>
      <c r="P1519" t="s">
        <v>1180</v>
      </c>
      <c r="Q1519" t="s">
        <v>41</v>
      </c>
      <c r="R1519" t="s">
        <v>27</v>
      </c>
      <c r="S1519" t="s">
        <v>35</v>
      </c>
      <c r="T1519" s="1">
        <v>40822</v>
      </c>
    </row>
    <row r="1520" spans="1:20" x14ac:dyDescent="0.25">
      <c r="A1520">
        <v>10979</v>
      </c>
      <c r="B1520">
        <v>40820</v>
      </c>
      <c r="C1520" t="s">
        <v>79</v>
      </c>
      <c r="D1520" t="s">
        <v>21</v>
      </c>
      <c r="E1520" t="s">
        <v>84</v>
      </c>
      <c r="F1520" t="s">
        <v>1436</v>
      </c>
      <c r="G1520">
        <v>7</v>
      </c>
      <c r="H1520">
        <v>213.39</v>
      </c>
      <c r="I1520">
        <v>0.38</v>
      </c>
      <c r="J1520">
        <v>0.08</v>
      </c>
      <c r="K1520">
        <v>67.67</v>
      </c>
      <c r="L1520">
        <v>32.229999999999997</v>
      </c>
      <c r="M1520">
        <v>19.98</v>
      </c>
      <c r="N1520">
        <v>5.86</v>
      </c>
      <c r="O1520" t="s">
        <v>71</v>
      </c>
      <c r="P1520" t="s">
        <v>1180</v>
      </c>
      <c r="Q1520" t="s">
        <v>41</v>
      </c>
      <c r="R1520" t="s">
        <v>27</v>
      </c>
      <c r="S1520" t="s">
        <v>57</v>
      </c>
      <c r="T1520" s="1">
        <v>40822</v>
      </c>
    </row>
    <row r="1521" spans="1:20" x14ac:dyDescent="0.25">
      <c r="A1521">
        <v>10981</v>
      </c>
      <c r="B1521">
        <v>40312</v>
      </c>
      <c r="C1521" t="s">
        <v>36</v>
      </c>
      <c r="D1521" t="s">
        <v>21</v>
      </c>
      <c r="E1521" t="s">
        <v>72</v>
      </c>
      <c r="F1521" t="s">
        <v>73</v>
      </c>
      <c r="G1521">
        <v>41</v>
      </c>
      <c r="H1521">
        <v>131.09</v>
      </c>
      <c r="I1521">
        <v>0.46</v>
      </c>
      <c r="J1521">
        <v>0.09</v>
      </c>
      <c r="K1521">
        <v>52.25</v>
      </c>
      <c r="L1521">
        <v>3.44</v>
      </c>
      <c r="M1521">
        <v>1.86</v>
      </c>
      <c r="N1521">
        <v>2.58</v>
      </c>
      <c r="O1521" t="s">
        <v>24</v>
      </c>
      <c r="P1521" t="s">
        <v>1437</v>
      </c>
      <c r="Q1521" t="s">
        <v>33</v>
      </c>
      <c r="R1521" t="s">
        <v>61</v>
      </c>
      <c r="S1521" t="s">
        <v>55</v>
      </c>
      <c r="T1521" s="1">
        <v>40314</v>
      </c>
    </row>
    <row r="1522" spans="1:20" x14ac:dyDescent="0.25">
      <c r="A1522">
        <v>10981</v>
      </c>
      <c r="B1522">
        <v>40312</v>
      </c>
      <c r="C1522" t="s">
        <v>36</v>
      </c>
      <c r="D1522" t="s">
        <v>37</v>
      </c>
      <c r="E1522" t="s">
        <v>50</v>
      </c>
      <c r="F1522" t="s">
        <v>1438</v>
      </c>
      <c r="G1522">
        <v>33</v>
      </c>
      <c r="H1522">
        <v>7266.01</v>
      </c>
      <c r="I1522">
        <v>0.45</v>
      </c>
      <c r="J1522">
        <v>0.04</v>
      </c>
      <c r="K1522">
        <v>3099.35</v>
      </c>
      <c r="L1522">
        <v>229.07</v>
      </c>
      <c r="M1522">
        <v>125.99</v>
      </c>
      <c r="N1522">
        <v>8.99</v>
      </c>
      <c r="O1522" t="s">
        <v>24</v>
      </c>
      <c r="P1522" t="s">
        <v>1437</v>
      </c>
      <c r="Q1522" t="s">
        <v>33</v>
      </c>
      <c r="R1522" t="s">
        <v>61</v>
      </c>
      <c r="S1522" t="s">
        <v>57</v>
      </c>
      <c r="T1522" s="1">
        <v>40314</v>
      </c>
    </row>
    <row r="1523" spans="1:20" x14ac:dyDescent="0.25">
      <c r="A1523">
        <v>10982</v>
      </c>
      <c r="B1523">
        <v>41253</v>
      </c>
      <c r="C1523" t="s">
        <v>29</v>
      </c>
      <c r="D1523" t="s">
        <v>21</v>
      </c>
      <c r="E1523" t="s">
        <v>120</v>
      </c>
      <c r="F1523" t="s">
        <v>1146</v>
      </c>
      <c r="G1523">
        <v>29</v>
      </c>
      <c r="H1523">
        <v>1078.04</v>
      </c>
      <c r="I1523">
        <v>0.5</v>
      </c>
      <c r="J1523">
        <v>0.02</v>
      </c>
      <c r="K1523">
        <v>527.29</v>
      </c>
      <c r="L1523">
        <v>37.880000000000003</v>
      </c>
      <c r="M1523">
        <v>18.940000000000001</v>
      </c>
      <c r="N1523">
        <v>1.49</v>
      </c>
      <c r="O1523" t="s">
        <v>24</v>
      </c>
      <c r="P1523" t="s">
        <v>201</v>
      </c>
      <c r="Q1523" t="s">
        <v>33</v>
      </c>
      <c r="R1523" t="s">
        <v>61</v>
      </c>
      <c r="S1523" t="s">
        <v>57</v>
      </c>
      <c r="T1523" s="1">
        <v>41254</v>
      </c>
    </row>
    <row r="1524" spans="1:20" x14ac:dyDescent="0.25">
      <c r="A1524">
        <v>10982</v>
      </c>
      <c r="B1524">
        <v>41253</v>
      </c>
      <c r="C1524" t="s">
        <v>29</v>
      </c>
      <c r="D1524" t="s">
        <v>21</v>
      </c>
      <c r="E1524" t="s">
        <v>120</v>
      </c>
      <c r="F1524" t="s">
        <v>294</v>
      </c>
      <c r="G1524">
        <v>30</v>
      </c>
      <c r="H1524">
        <v>5496.89</v>
      </c>
      <c r="I1524">
        <v>0.36</v>
      </c>
      <c r="J1524">
        <v>0.05</v>
      </c>
      <c r="K1524">
        <v>1787.2</v>
      </c>
      <c r="L1524">
        <v>192.17</v>
      </c>
      <c r="M1524">
        <v>122.99</v>
      </c>
      <c r="N1524">
        <v>19.989999999999998</v>
      </c>
      <c r="O1524" t="s">
        <v>24</v>
      </c>
      <c r="P1524" t="s">
        <v>201</v>
      </c>
      <c r="Q1524" t="s">
        <v>33</v>
      </c>
      <c r="R1524" t="s">
        <v>61</v>
      </c>
      <c r="S1524" t="s">
        <v>57</v>
      </c>
      <c r="T1524" s="1">
        <v>41255</v>
      </c>
    </row>
    <row r="1525" spans="1:20" x14ac:dyDescent="0.25">
      <c r="A1525">
        <v>10982</v>
      </c>
      <c r="B1525">
        <v>41253</v>
      </c>
      <c r="C1525" t="s">
        <v>29</v>
      </c>
      <c r="D1525" t="s">
        <v>21</v>
      </c>
      <c r="E1525" t="s">
        <v>72</v>
      </c>
      <c r="F1525" t="s">
        <v>1439</v>
      </c>
      <c r="G1525">
        <v>14</v>
      </c>
      <c r="H1525">
        <v>27.3</v>
      </c>
      <c r="I1525">
        <v>0.4</v>
      </c>
      <c r="J1525">
        <v>0</v>
      </c>
      <c r="K1525">
        <v>10.64</v>
      </c>
      <c r="L1525">
        <v>1.9</v>
      </c>
      <c r="M1525">
        <v>1.1399999999999999</v>
      </c>
      <c r="N1525">
        <v>0.7</v>
      </c>
      <c r="O1525" t="s">
        <v>71</v>
      </c>
      <c r="P1525" t="s">
        <v>201</v>
      </c>
      <c r="Q1525" t="s">
        <v>33</v>
      </c>
      <c r="R1525" t="s">
        <v>61</v>
      </c>
      <c r="S1525" t="s">
        <v>55</v>
      </c>
      <c r="T1525" s="1">
        <v>41255</v>
      </c>
    </row>
    <row r="1526" spans="1:20" x14ac:dyDescent="0.25">
      <c r="A1526">
        <v>11008</v>
      </c>
      <c r="B1526">
        <v>39868</v>
      </c>
      <c r="C1526" t="s">
        <v>58</v>
      </c>
      <c r="D1526" t="s">
        <v>21</v>
      </c>
      <c r="E1526" t="s">
        <v>22</v>
      </c>
      <c r="F1526" t="s">
        <v>220</v>
      </c>
      <c r="G1526">
        <v>17</v>
      </c>
      <c r="H1526">
        <v>4505.95</v>
      </c>
      <c r="I1526">
        <v>0.48</v>
      </c>
      <c r="J1526">
        <v>0.01</v>
      </c>
      <c r="K1526">
        <v>2122.5700000000002</v>
      </c>
      <c r="L1526">
        <v>265.64999999999998</v>
      </c>
      <c r="M1526">
        <v>138.13999999999999</v>
      </c>
      <c r="N1526">
        <v>35</v>
      </c>
      <c r="O1526" t="s">
        <v>24</v>
      </c>
      <c r="P1526" t="s">
        <v>252</v>
      </c>
      <c r="Q1526" t="s">
        <v>95</v>
      </c>
      <c r="R1526" t="s">
        <v>27</v>
      </c>
      <c r="S1526" t="s">
        <v>28</v>
      </c>
      <c r="T1526" s="1">
        <v>39870</v>
      </c>
    </row>
    <row r="1527" spans="1:20" x14ac:dyDescent="0.25">
      <c r="A1527">
        <v>11011</v>
      </c>
      <c r="B1527">
        <v>41042</v>
      </c>
      <c r="C1527" t="s">
        <v>36</v>
      </c>
      <c r="D1527" t="s">
        <v>21</v>
      </c>
      <c r="E1527" t="s">
        <v>139</v>
      </c>
      <c r="F1527" t="s">
        <v>504</v>
      </c>
      <c r="G1527">
        <v>36</v>
      </c>
      <c r="H1527">
        <v>563.54</v>
      </c>
      <c r="I1527">
        <v>0.49</v>
      </c>
      <c r="J1527">
        <v>0.1</v>
      </c>
      <c r="K1527">
        <v>240.61</v>
      </c>
      <c r="L1527">
        <v>17.14</v>
      </c>
      <c r="M1527">
        <v>8.74</v>
      </c>
      <c r="N1527">
        <v>8.2899999999999991</v>
      </c>
      <c r="O1527" t="s">
        <v>24</v>
      </c>
      <c r="P1527" t="s">
        <v>1254</v>
      </c>
      <c r="Q1527" t="s">
        <v>95</v>
      </c>
      <c r="R1527" t="s">
        <v>27</v>
      </c>
      <c r="S1527" t="s">
        <v>57</v>
      </c>
      <c r="T1527" s="1">
        <v>41043</v>
      </c>
    </row>
    <row r="1528" spans="1:20" x14ac:dyDescent="0.25">
      <c r="A1528">
        <v>11011</v>
      </c>
      <c r="B1528">
        <v>41042</v>
      </c>
      <c r="C1528" t="s">
        <v>36</v>
      </c>
      <c r="D1528" t="s">
        <v>21</v>
      </c>
      <c r="E1528" t="s">
        <v>80</v>
      </c>
      <c r="F1528" t="s">
        <v>577</v>
      </c>
      <c r="G1528">
        <v>36</v>
      </c>
      <c r="H1528">
        <v>388.76</v>
      </c>
      <c r="I1528">
        <v>0.39</v>
      </c>
      <c r="J1528">
        <v>0.1</v>
      </c>
      <c r="K1528">
        <v>125.11</v>
      </c>
      <c r="L1528">
        <v>11.98</v>
      </c>
      <c r="M1528">
        <v>7.31</v>
      </c>
      <c r="N1528">
        <v>0.49</v>
      </c>
      <c r="O1528" t="s">
        <v>24</v>
      </c>
      <c r="P1528" t="s">
        <v>1254</v>
      </c>
      <c r="Q1528" t="s">
        <v>75</v>
      </c>
      <c r="R1528" t="s">
        <v>27</v>
      </c>
      <c r="S1528" t="s">
        <v>57</v>
      </c>
      <c r="T1528" s="1">
        <v>41043</v>
      </c>
    </row>
    <row r="1529" spans="1:20" x14ac:dyDescent="0.25">
      <c r="A1529">
        <v>11011</v>
      </c>
      <c r="B1529">
        <v>41042</v>
      </c>
      <c r="C1529" t="s">
        <v>36</v>
      </c>
      <c r="D1529" t="s">
        <v>42</v>
      </c>
      <c r="E1529" t="s">
        <v>92</v>
      </c>
      <c r="F1529" t="s">
        <v>1440</v>
      </c>
      <c r="G1529">
        <v>33</v>
      </c>
      <c r="H1529">
        <v>11805.19</v>
      </c>
      <c r="I1529">
        <v>0.35</v>
      </c>
      <c r="J1529">
        <v>0.04</v>
      </c>
      <c r="K1529">
        <v>3792.65</v>
      </c>
      <c r="L1529">
        <v>370.74</v>
      </c>
      <c r="M1529">
        <v>240.98</v>
      </c>
      <c r="N1529">
        <v>60.2</v>
      </c>
      <c r="O1529" t="s">
        <v>48</v>
      </c>
      <c r="P1529" t="s">
        <v>1254</v>
      </c>
      <c r="Q1529" t="s">
        <v>64</v>
      </c>
      <c r="R1529" t="s">
        <v>27</v>
      </c>
      <c r="S1529" t="s">
        <v>49</v>
      </c>
      <c r="T1529" s="1">
        <v>41044</v>
      </c>
    </row>
    <row r="1530" spans="1:20" x14ac:dyDescent="0.25">
      <c r="A1530">
        <v>11013</v>
      </c>
      <c r="B1530">
        <v>39920</v>
      </c>
      <c r="C1530" t="s">
        <v>36</v>
      </c>
      <c r="D1530" t="s">
        <v>37</v>
      </c>
      <c r="E1530" t="s">
        <v>50</v>
      </c>
      <c r="F1530" t="s">
        <v>1441</v>
      </c>
      <c r="G1530">
        <v>2</v>
      </c>
      <c r="H1530">
        <v>446.64</v>
      </c>
      <c r="I1530">
        <v>0.43</v>
      </c>
      <c r="J1530">
        <v>0.01</v>
      </c>
      <c r="K1530">
        <v>185.67</v>
      </c>
      <c r="L1530">
        <v>221.04</v>
      </c>
      <c r="M1530">
        <v>125.99</v>
      </c>
      <c r="N1530">
        <v>8.99</v>
      </c>
      <c r="O1530" t="s">
        <v>24</v>
      </c>
      <c r="P1530" t="s">
        <v>32</v>
      </c>
      <c r="Q1530" t="s">
        <v>33</v>
      </c>
      <c r="R1530" t="s">
        <v>34</v>
      </c>
      <c r="S1530" t="s">
        <v>57</v>
      </c>
      <c r="T1530" s="1">
        <v>39921</v>
      </c>
    </row>
    <row r="1531" spans="1:20" x14ac:dyDescent="0.25">
      <c r="A1531">
        <v>11014</v>
      </c>
      <c r="B1531">
        <v>40428</v>
      </c>
      <c r="C1531" t="s">
        <v>36</v>
      </c>
      <c r="D1531" t="s">
        <v>21</v>
      </c>
      <c r="E1531" t="s">
        <v>120</v>
      </c>
      <c r="F1531" t="s">
        <v>256</v>
      </c>
      <c r="G1531">
        <v>13</v>
      </c>
      <c r="H1531">
        <v>283.51</v>
      </c>
      <c r="I1531">
        <v>0.48</v>
      </c>
      <c r="J1531">
        <v>0.05</v>
      </c>
      <c r="K1531">
        <v>125.78</v>
      </c>
      <c r="L1531">
        <v>22.5</v>
      </c>
      <c r="M1531">
        <v>11.7</v>
      </c>
      <c r="N1531">
        <v>5.63</v>
      </c>
      <c r="O1531" t="s">
        <v>24</v>
      </c>
      <c r="P1531" t="s">
        <v>856</v>
      </c>
      <c r="Q1531" t="s">
        <v>83</v>
      </c>
      <c r="R1531" t="s">
        <v>34</v>
      </c>
      <c r="S1531" t="s">
        <v>57</v>
      </c>
      <c r="T1531" s="1">
        <v>40430</v>
      </c>
    </row>
    <row r="1532" spans="1:20" x14ac:dyDescent="0.25">
      <c r="A1532">
        <v>11014</v>
      </c>
      <c r="B1532">
        <v>40428</v>
      </c>
      <c r="C1532" t="s">
        <v>36</v>
      </c>
      <c r="D1532" t="s">
        <v>21</v>
      </c>
      <c r="E1532" t="s">
        <v>139</v>
      </c>
      <c r="F1532" t="s">
        <v>1171</v>
      </c>
      <c r="G1532">
        <v>39</v>
      </c>
      <c r="H1532">
        <v>455.66</v>
      </c>
      <c r="I1532">
        <v>0.39</v>
      </c>
      <c r="J1532">
        <v>7.0000000000000007E-2</v>
      </c>
      <c r="K1532">
        <v>156.31</v>
      </c>
      <c r="L1532">
        <v>12.52</v>
      </c>
      <c r="M1532">
        <v>7.64</v>
      </c>
      <c r="N1532">
        <v>1.39</v>
      </c>
      <c r="O1532" t="s">
        <v>24</v>
      </c>
      <c r="P1532" t="s">
        <v>856</v>
      </c>
      <c r="Q1532" t="s">
        <v>33</v>
      </c>
      <c r="R1532" t="s">
        <v>34</v>
      </c>
      <c r="S1532" t="s">
        <v>57</v>
      </c>
      <c r="T1532" s="1">
        <v>40429</v>
      </c>
    </row>
    <row r="1533" spans="1:20" x14ac:dyDescent="0.25">
      <c r="A1533">
        <v>11040</v>
      </c>
      <c r="B1533">
        <v>40839</v>
      </c>
      <c r="C1533" t="s">
        <v>29</v>
      </c>
      <c r="D1533" t="s">
        <v>21</v>
      </c>
      <c r="E1533" t="s">
        <v>139</v>
      </c>
      <c r="F1533" t="s">
        <v>1442</v>
      </c>
      <c r="G1533">
        <v>44</v>
      </c>
      <c r="H1533">
        <v>2054.5</v>
      </c>
      <c r="I1533">
        <v>0.5</v>
      </c>
      <c r="J1533">
        <v>0.03</v>
      </c>
      <c r="K1533">
        <v>992.23</v>
      </c>
      <c r="L1533">
        <v>47.98</v>
      </c>
      <c r="M1533">
        <v>23.99</v>
      </c>
      <c r="N1533">
        <v>6.71</v>
      </c>
      <c r="O1533" t="s">
        <v>24</v>
      </c>
      <c r="P1533" t="s">
        <v>1443</v>
      </c>
      <c r="Q1533" t="s">
        <v>64</v>
      </c>
      <c r="R1533" t="s">
        <v>34</v>
      </c>
      <c r="S1533" t="s">
        <v>57</v>
      </c>
      <c r="T1533" s="1">
        <v>40839</v>
      </c>
    </row>
    <row r="1534" spans="1:20" x14ac:dyDescent="0.25">
      <c r="A1534">
        <v>11044</v>
      </c>
      <c r="B1534">
        <v>41084</v>
      </c>
      <c r="C1534" t="s">
        <v>79</v>
      </c>
      <c r="D1534" t="s">
        <v>21</v>
      </c>
      <c r="E1534" t="s">
        <v>52</v>
      </c>
      <c r="F1534" t="s">
        <v>779</v>
      </c>
      <c r="G1534">
        <v>3</v>
      </c>
      <c r="H1534">
        <v>23.66</v>
      </c>
      <c r="I1534">
        <v>0.52</v>
      </c>
      <c r="J1534">
        <v>0.09</v>
      </c>
      <c r="K1534">
        <v>8.82</v>
      </c>
      <c r="L1534">
        <v>6.83</v>
      </c>
      <c r="M1534">
        <v>3.28</v>
      </c>
      <c r="N1534">
        <v>5</v>
      </c>
      <c r="O1534" t="s">
        <v>24</v>
      </c>
      <c r="P1534" t="s">
        <v>489</v>
      </c>
      <c r="Q1534" t="s">
        <v>64</v>
      </c>
      <c r="R1534" t="s">
        <v>61</v>
      </c>
      <c r="S1534" t="s">
        <v>55</v>
      </c>
      <c r="T1534" s="1">
        <v>41085</v>
      </c>
    </row>
    <row r="1535" spans="1:20" x14ac:dyDescent="0.25">
      <c r="A1535">
        <v>11045</v>
      </c>
      <c r="B1535">
        <v>40993</v>
      </c>
      <c r="C1535" t="s">
        <v>79</v>
      </c>
      <c r="D1535" t="s">
        <v>21</v>
      </c>
      <c r="E1535" t="s">
        <v>84</v>
      </c>
      <c r="F1535" t="s">
        <v>1244</v>
      </c>
      <c r="G1535">
        <v>35</v>
      </c>
      <c r="H1535">
        <v>1348.63</v>
      </c>
      <c r="I1535">
        <v>0.5</v>
      </c>
      <c r="J1535">
        <v>0.04</v>
      </c>
      <c r="K1535">
        <v>643.36</v>
      </c>
      <c r="L1535">
        <v>39.96</v>
      </c>
      <c r="M1535">
        <v>19.98</v>
      </c>
      <c r="N1535">
        <v>5.97</v>
      </c>
      <c r="O1535" t="s">
        <v>24</v>
      </c>
      <c r="P1535" t="s">
        <v>267</v>
      </c>
      <c r="Q1535" t="s">
        <v>33</v>
      </c>
      <c r="R1535" t="s">
        <v>61</v>
      </c>
      <c r="S1535" t="s">
        <v>57</v>
      </c>
      <c r="T1535" s="1">
        <v>40994</v>
      </c>
    </row>
    <row r="1536" spans="1:20" x14ac:dyDescent="0.25">
      <c r="A1536">
        <v>11047</v>
      </c>
      <c r="B1536">
        <v>40522</v>
      </c>
      <c r="C1536" t="s">
        <v>20</v>
      </c>
      <c r="D1536" t="s">
        <v>21</v>
      </c>
      <c r="E1536" t="s">
        <v>126</v>
      </c>
      <c r="F1536" t="s">
        <v>296</v>
      </c>
      <c r="G1536">
        <v>27</v>
      </c>
      <c r="H1536">
        <v>2889.68</v>
      </c>
      <c r="I1536">
        <v>0.35</v>
      </c>
      <c r="J1536">
        <v>0.01</v>
      </c>
      <c r="K1536">
        <v>971.81</v>
      </c>
      <c r="L1536">
        <v>105.86</v>
      </c>
      <c r="M1536">
        <v>68.81</v>
      </c>
      <c r="N1536">
        <v>60</v>
      </c>
      <c r="O1536" t="s">
        <v>48</v>
      </c>
      <c r="P1536" t="s">
        <v>335</v>
      </c>
      <c r="Q1536" t="s">
        <v>95</v>
      </c>
      <c r="R1536" t="s">
        <v>61</v>
      </c>
      <c r="S1536" t="s">
        <v>132</v>
      </c>
      <c r="T1536" s="1">
        <v>40529</v>
      </c>
    </row>
    <row r="1537" spans="1:20" x14ac:dyDescent="0.25">
      <c r="A1537">
        <v>11047</v>
      </c>
      <c r="B1537">
        <v>40522</v>
      </c>
      <c r="C1537" t="s">
        <v>20</v>
      </c>
      <c r="D1537" t="s">
        <v>42</v>
      </c>
      <c r="E1537" t="s">
        <v>46</v>
      </c>
      <c r="F1537" t="s">
        <v>1444</v>
      </c>
      <c r="G1537">
        <v>24</v>
      </c>
      <c r="H1537">
        <v>27393.200000000001</v>
      </c>
      <c r="I1537">
        <v>0.55000000000000004</v>
      </c>
      <c r="J1537">
        <v>7.0000000000000007E-2</v>
      </c>
      <c r="K1537">
        <v>14105.09</v>
      </c>
      <c r="L1537">
        <v>1224.4000000000001</v>
      </c>
      <c r="M1537">
        <v>550.98</v>
      </c>
      <c r="N1537">
        <v>64.59</v>
      </c>
      <c r="O1537" t="s">
        <v>48</v>
      </c>
      <c r="P1537" t="s">
        <v>335</v>
      </c>
      <c r="Q1537" t="s">
        <v>95</v>
      </c>
      <c r="R1537" t="s">
        <v>61</v>
      </c>
      <c r="S1537" t="s">
        <v>49</v>
      </c>
      <c r="T1537" s="1">
        <v>40524</v>
      </c>
    </row>
    <row r="1538" spans="1:20" x14ac:dyDescent="0.25">
      <c r="A1538">
        <v>11074</v>
      </c>
      <c r="B1538">
        <v>40703</v>
      </c>
      <c r="C1538" t="s">
        <v>36</v>
      </c>
      <c r="D1538" t="s">
        <v>21</v>
      </c>
      <c r="E1538" t="s">
        <v>30</v>
      </c>
      <c r="F1538" t="s">
        <v>1350</v>
      </c>
      <c r="G1538">
        <v>21</v>
      </c>
      <c r="H1538">
        <v>234.71</v>
      </c>
      <c r="I1538">
        <v>0.52</v>
      </c>
      <c r="J1538">
        <v>7.0000000000000007E-2</v>
      </c>
      <c r="K1538">
        <v>111.83</v>
      </c>
      <c r="L1538">
        <v>11.83</v>
      </c>
      <c r="M1538">
        <v>5.68</v>
      </c>
      <c r="N1538">
        <v>3.6</v>
      </c>
      <c r="O1538" t="s">
        <v>24</v>
      </c>
      <c r="P1538" t="s">
        <v>1445</v>
      </c>
      <c r="Q1538" t="s">
        <v>33</v>
      </c>
      <c r="R1538" t="s">
        <v>34</v>
      </c>
      <c r="S1538" t="s">
        <v>35</v>
      </c>
      <c r="T1538" s="1">
        <v>40705</v>
      </c>
    </row>
    <row r="1539" spans="1:20" x14ac:dyDescent="0.25">
      <c r="A1539">
        <v>11074</v>
      </c>
      <c r="B1539">
        <v>40703</v>
      </c>
      <c r="C1539" t="s">
        <v>36</v>
      </c>
      <c r="D1539" t="s">
        <v>37</v>
      </c>
      <c r="E1539" t="s">
        <v>50</v>
      </c>
      <c r="F1539" t="s">
        <v>76</v>
      </c>
      <c r="G1539">
        <v>44</v>
      </c>
      <c r="H1539">
        <v>17566.64</v>
      </c>
      <c r="I1539">
        <v>0.52</v>
      </c>
      <c r="J1539">
        <v>7.0000000000000007E-2</v>
      </c>
      <c r="K1539">
        <v>8497.09</v>
      </c>
      <c r="L1539">
        <v>429.15</v>
      </c>
      <c r="M1539">
        <v>205.99</v>
      </c>
      <c r="N1539">
        <v>5.99</v>
      </c>
      <c r="O1539" t="s">
        <v>24</v>
      </c>
      <c r="P1539" t="s">
        <v>1445</v>
      </c>
      <c r="Q1539" t="s">
        <v>33</v>
      </c>
      <c r="R1539" t="s">
        <v>34</v>
      </c>
      <c r="S1539" t="s">
        <v>57</v>
      </c>
      <c r="T1539" s="1">
        <v>40704</v>
      </c>
    </row>
    <row r="1540" spans="1:20" x14ac:dyDescent="0.25">
      <c r="A1540">
        <v>11077</v>
      </c>
      <c r="B1540">
        <v>39892</v>
      </c>
      <c r="C1540" t="s">
        <v>20</v>
      </c>
      <c r="D1540" t="s">
        <v>42</v>
      </c>
      <c r="E1540" t="s">
        <v>92</v>
      </c>
      <c r="F1540" t="s">
        <v>378</v>
      </c>
      <c r="G1540">
        <v>30</v>
      </c>
      <c r="H1540">
        <v>7999.29</v>
      </c>
      <c r="I1540">
        <v>0.43</v>
      </c>
      <c r="J1540">
        <v>0.06</v>
      </c>
      <c r="K1540">
        <v>3134.87</v>
      </c>
      <c r="L1540">
        <v>282.42</v>
      </c>
      <c r="M1540">
        <v>160.97999999999999</v>
      </c>
      <c r="N1540">
        <v>35.020000000000003</v>
      </c>
      <c r="O1540" t="s">
        <v>48</v>
      </c>
      <c r="P1540" t="s">
        <v>660</v>
      </c>
      <c r="Q1540" t="s">
        <v>83</v>
      </c>
      <c r="R1540" t="s">
        <v>67</v>
      </c>
      <c r="S1540" t="s">
        <v>49</v>
      </c>
      <c r="T1540" s="1">
        <v>39896</v>
      </c>
    </row>
    <row r="1541" spans="1:20" x14ac:dyDescent="0.25">
      <c r="A1541">
        <v>11108</v>
      </c>
      <c r="B1541">
        <v>41137</v>
      </c>
      <c r="C1541" t="s">
        <v>29</v>
      </c>
      <c r="D1541" t="s">
        <v>21</v>
      </c>
      <c r="E1541" t="s">
        <v>84</v>
      </c>
      <c r="F1541" t="s">
        <v>1446</v>
      </c>
      <c r="G1541">
        <v>20</v>
      </c>
      <c r="H1541">
        <v>210.37</v>
      </c>
      <c r="I1541">
        <v>0.43</v>
      </c>
      <c r="J1541">
        <v>0.1</v>
      </c>
      <c r="K1541">
        <v>75.03</v>
      </c>
      <c r="L1541">
        <v>11.37</v>
      </c>
      <c r="M1541">
        <v>6.48</v>
      </c>
      <c r="N1541">
        <v>5.74</v>
      </c>
      <c r="O1541" t="s">
        <v>24</v>
      </c>
      <c r="P1541" t="s">
        <v>1079</v>
      </c>
      <c r="Q1541" t="s">
        <v>41</v>
      </c>
      <c r="R1541" t="s">
        <v>27</v>
      </c>
      <c r="S1541" t="s">
        <v>57</v>
      </c>
      <c r="T1541" s="1">
        <v>41139</v>
      </c>
    </row>
    <row r="1542" spans="1:20" x14ac:dyDescent="0.25">
      <c r="A1542">
        <v>11109</v>
      </c>
      <c r="B1542">
        <v>40617</v>
      </c>
      <c r="C1542" t="s">
        <v>79</v>
      </c>
      <c r="D1542" t="s">
        <v>21</v>
      </c>
      <c r="E1542" t="s">
        <v>84</v>
      </c>
      <c r="F1542" t="s">
        <v>1447</v>
      </c>
      <c r="G1542">
        <v>18</v>
      </c>
      <c r="H1542">
        <v>251.8</v>
      </c>
      <c r="I1542">
        <v>0.51</v>
      </c>
      <c r="J1542">
        <v>0.08</v>
      </c>
      <c r="K1542">
        <v>116.89</v>
      </c>
      <c r="L1542">
        <v>15.1</v>
      </c>
      <c r="M1542">
        <v>7.4</v>
      </c>
      <c r="N1542">
        <v>1.71</v>
      </c>
      <c r="O1542" t="s">
        <v>24</v>
      </c>
      <c r="P1542" t="s">
        <v>1419</v>
      </c>
      <c r="Q1542" t="s">
        <v>41</v>
      </c>
      <c r="R1542" t="s">
        <v>67</v>
      </c>
      <c r="S1542" t="s">
        <v>55</v>
      </c>
      <c r="T1542" s="1">
        <v>40618</v>
      </c>
    </row>
    <row r="1543" spans="1:20" x14ac:dyDescent="0.25">
      <c r="A1543">
        <v>11111</v>
      </c>
      <c r="B1543">
        <v>40560</v>
      </c>
      <c r="C1543" t="s">
        <v>79</v>
      </c>
      <c r="D1543" t="s">
        <v>42</v>
      </c>
      <c r="E1543" t="s">
        <v>43</v>
      </c>
      <c r="F1543" t="s">
        <v>1413</v>
      </c>
      <c r="G1543">
        <v>7</v>
      </c>
      <c r="H1543">
        <v>556.72</v>
      </c>
      <c r="I1543">
        <v>0.5</v>
      </c>
      <c r="J1543">
        <v>0.1</v>
      </c>
      <c r="K1543">
        <v>232.23</v>
      </c>
      <c r="L1543">
        <v>82.94</v>
      </c>
      <c r="M1543">
        <v>41.47</v>
      </c>
      <c r="N1543">
        <v>34.200000000000003</v>
      </c>
      <c r="O1543" t="s">
        <v>24</v>
      </c>
      <c r="P1543" t="s">
        <v>1395</v>
      </c>
      <c r="Q1543" t="s">
        <v>64</v>
      </c>
      <c r="R1543" t="s">
        <v>34</v>
      </c>
      <c r="S1543" t="s">
        <v>55</v>
      </c>
      <c r="T1543" s="1">
        <v>40562</v>
      </c>
    </row>
    <row r="1544" spans="1:20" x14ac:dyDescent="0.25">
      <c r="A1544">
        <v>11111</v>
      </c>
      <c r="B1544">
        <v>40560</v>
      </c>
      <c r="C1544" t="s">
        <v>79</v>
      </c>
      <c r="D1544" t="s">
        <v>21</v>
      </c>
      <c r="E1544" t="s">
        <v>84</v>
      </c>
      <c r="F1544" t="s">
        <v>909</v>
      </c>
      <c r="G1544">
        <v>29</v>
      </c>
      <c r="H1544">
        <v>289.25</v>
      </c>
      <c r="I1544">
        <v>0.4</v>
      </c>
      <c r="J1544">
        <v>0.1</v>
      </c>
      <c r="K1544">
        <v>93.96</v>
      </c>
      <c r="L1544">
        <v>10.8</v>
      </c>
      <c r="M1544">
        <v>6.48</v>
      </c>
      <c r="N1544">
        <v>7.37</v>
      </c>
      <c r="O1544" t="s">
        <v>24</v>
      </c>
      <c r="P1544" t="s">
        <v>1395</v>
      </c>
      <c r="Q1544" t="s">
        <v>64</v>
      </c>
      <c r="R1544" t="s">
        <v>34</v>
      </c>
      <c r="S1544" t="s">
        <v>57</v>
      </c>
      <c r="T1544" s="1">
        <v>40562</v>
      </c>
    </row>
    <row r="1545" spans="1:20" x14ac:dyDescent="0.25">
      <c r="A1545">
        <v>11137</v>
      </c>
      <c r="B1545">
        <v>41242</v>
      </c>
      <c r="C1545" t="s">
        <v>36</v>
      </c>
      <c r="D1545" t="s">
        <v>21</v>
      </c>
      <c r="E1545" t="s">
        <v>22</v>
      </c>
      <c r="F1545" t="s">
        <v>1448</v>
      </c>
      <c r="G1545">
        <v>48</v>
      </c>
      <c r="H1545">
        <v>8729.5400000000009</v>
      </c>
      <c r="I1545">
        <v>0.45</v>
      </c>
      <c r="J1545">
        <v>0.1</v>
      </c>
      <c r="K1545">
        <v>3391.46</v>
      </c>
      <c r="L1545">
        <v>201.87</v>
      </c>
      <c r="M1545">
        <v>111.03</v>
      </c>
      <c r="N1545">
        <v>8.64</v>
      </c>
      <c r="O1545" t="s">
        <v>24</v>
      </c>
      <c r="P1545" t="s">
        <v>310</v>
      </c>
      <c r="Q1545" t="s">
        <v>83</v>
      </c>
      <c r="R1545" t="s">
        <v>27</v>
      </c>
      <c r="S1545" t="s">
        <v>57</v>
      </c>
      <c r="T1545" s="1">
        <v>41243</v>
      </c>
    </row>
    <row r="1546" spans="1:20" x14ac:dyDescent="0.25">
      <c r="A1546">
        <v>11168</v>
      </c>
      <c r="B1546">
        <v>41203</v>
      </c>
      <c r="C1546" t="s">
        <v>58</v>
      </c>
      <c r="D1546" t="s">
        <v>42</v>
      </c>
      <c r="E1546" t="s">
        <v>43</v>
      </c>
      <c r="F1546" t="s">
        <v>1449</v>
      </c>
      <c r="G1546">
        <v>35</v>
      </c>
      <c r="H1546">
        <v>306.97000000000003</v>
      </c>
      <c r="I1546">
        <v>0.44</v>
      </c>
      <c r="J1546">
        <v>0</v>
      </c>
      <c r="K1546">
        <v>132.55000000000001</v>
      </c>
      <c r="L1546">
        <v>8.61</v>
      </c>
      <c r="M1546">
        <v>4.82</v>
      </c>
      <c r="N1546">
        <v>5.72</v>
      </c>
      <c r="O1546" t="s">
        <v>24</v>
      </c>
      <c r="P1546" t="s">
        <v>438</v>
      </c>
      <c r="Q1546" t="s">
        <v>33</v>
      </c>
      <c r="R1546" t="s">
        <v>61</v>
      </c>
      <c r="S1546" t="s">
        <v>35</v>
      </c>
      <c r="T1546" s="1">
        <v>41205</v>
      </c>
    </row>
    <row r="1547" spans="1:20" x14ac:dyDescent="0.25">
      <c r="A1547">
        <v>11169</v>
      </c>
      <c r="B1547">
        <v>40319</v>
      </c>
      <c r="C1547" t="s">
        <v>79</v>
      </c>
      <c r="D1547" t="s">
        <v>21</v>
      </c>
      <c r="E1547" t="s">
        <v>120</v>
      </c>
      <c r="F1547" t="s">
        <v>1120</v>
      </c>
      <c r="G1547">
        <v>46</v>
      </c>
      <c r="H1547">
        <v>581.79999999999995</v>
      </c>
      <c r="I1547">
        <v>0.35</v>
      </c>
      <c r="J1547">
        <v>0.08</v>
      </c>
      <c r="K1547">
        <v>169.1</v>
      </c>
      <c r="L1547">
        <v>13.62</v>
      </c>
      <c r="M1547">
        <v>8.85</v>
      </c>
      <c r="N1547">
        <v>5.6</v>
      </c>
      <c r="O1547" t="s">
        <v>24</v>
      </c>
      <c r="P1547" t="s">
        <v>953</v>
      </c>
      <c r="Q1547" t="s">
        <v>33</v>
      </c>
      <c r="R1547" t="s">
        <v>34</v>
      </c>
      <c r="S1547" t="s">
        <v>57</v>
      </c>
      <c r="T1547" s="1">
        <v>40320</v>
      </c>
    </row>
    <row r="1548" spans="1:20" x14ac:dyDescent="0.25">
      <c r="A1548">
        <v>11169</v>
      </c>
      <c r="B1548">
        <v>40319</v>
      </c>
      <c r="C1548" t="s">
        <v>79</v>
      </c>
      <c r="D1548" t="s">
        <v>21</v>
      </c>
      <c r="E1548" t="s">
        <v>80</v>
      </c>
      <c r="F1548" t="s">
        <v>510</v>
      </c>
      <c r="G1548">
        <v>44</v>
      </c>
      <c r="H1548">
        <v>213.77</v>
      </c>
      <c r="I1548">
        <v>0.51</v>
      </c>
      <c r="J1548">
        <v>0.09</v>
      </c>
      <c r="K1548">
        <v>98.43</v>
      </c>
      <c r="L1548">
        <v>5.33</v>
      </c>
      <c r="M1548">
        <v>2.61</v>
      </c>
      <c r="N1548">
        <v>0.5</v>
      </c>
      <c r="O1548" t="s">
        <v>24</v>
      </c>
      <c r="P1548" t="s">
        <v>953</v>
      </c>
      <c r="Q1548" t="s">
        <v>33</v>
      </c>
      <c r="R1548" t="s">
        <v>34</v>
      </c>
      <c r="S1548" t="s">
        <v>57</v>
      </c>
      <c r="T1548" s="1">
        <v>40319</v>
      </c>
    </row>
    <row r="1549" spans="1:20" x14ac:dyDescent="0.25">
      <c r="A1549">
        <v>11169</v>
      </c>
      <c r="B1549">
        <v>40319</v>
      </c>
      <c r="C1549" t="s">
        <v>79</v>
      </c>
      <c r="D1549" t="s">
        <v>21</v>
      </c>
      <c r="E1549" t="s">
        <v>84</v>
      </c>
      <c r="F1549" t="s">
        <v>1450</v>
      </c>
      <c r="G1549">
        <v>5</v>
      </c>
      <c r="H1549">
        <v>51.08</v>
      </c>
      <c r="I1549">
        <v>0.49</v>
      </c>
      <c r="J1549">
        <v>0.05</v>
      </c>
      <c r="K1549">
        <v>21.48</v>
      </c>
      <c r="L1549">
        <v>9.76</v>
      </c>
      <c r="M1549">
        <v>4.9800000000000004</v>
      </c>
      <c r="N1549">
        <v>4.7</v>
      </c>
      <c r="O1549" t="s">
        <v>24</v>
      </c>
      <c r="P1549" t="s">
        <v>953</v>
      </c>
      <c r="Q1549" t="s">
        <v>33</v>
      </c>
      <c r="R1549" t="s">
        <v>34</v>
      </c>
      <c r="S1549" t="s">
        <v>57</v>
      </c>
      <c r="T1549" s="1">
        <v>40320</v>
      </c>
    </row>
    <row r="1550" spans="1:20" x14ac:dyDescent="0.25">
      <c r="A1550">
        <v>11173</v>
      </c>
      <c r="B1550">
        <v>40998</v>
      </c>
      <c r="C1550" t="s">
        <v>58</v>
      </c>
      <c r="D1550" t="s">
        <v>37</v>
      </c>
      <c r="E1550" t="s">
        <v>38</v>
      </c>
      <c r="F1550" t="s">
        <v>991</v>
      </c>
      <c r="G1550">
        <v>37</v>
      </c>
      <c r="H1550">
        <v>410.97</v>
      </c>
      <c r="I1550">
        <v>0.5</v>
      </c>
      <c r="J1550">
        <v>0.08</v>
      </c>
      <c r="K1550">
        <v>185.86</v>
      </c>
      <c r="L1550">
        <v>11.96</v>
      </c>
      <c r="M1550">
        <v>5.98</v>
      </c>
      <c r="N1550">
        <v>3.85</v>
      </c>
      <c r="O1550" t="s">
        <v>24</v>
      </c>
      <c r="P1550" t="s">
        <v>1451</v>
      </c>
      <c r="Q1550" t="s">
        <v>64</v>
      </c>
      <c r="R1550" t="s">
        <v>34</v>
      </c>
      <c r="S1550" t="s">
        <v>35</v>
      </c>
      <c r="T1550" s="1">
        <v>41000</v>
      </c>
    </row>
    <row r="1551" spans="1:20" x14ac:dyDescent="0.25">
      <c r="A1551">
        <v>11174</v>
      </c>
      <c r="B1551">
        <v>39912</v>
      </c>
      <c r="C1551" t="s">
        <v>79</v>
      </c>
      <c r="D1551" t="s">
        <v>37</v>
      </c>
      <c r="E1551" t="s">
        <v>50</v>
      </c>
      <c r="F1551" t="s">
        <v>867</v>
      </c>
      <c r="G1551">
        <v>30</v>
      </c>
      <c r="H1551">
        <v>5965.52</v>
      </c>
      <c r="I1551">
        <v>0.41</v>
      </c>
      <c r="J1551">
        <v>7.0000000000000007E-2</v>
      </c>
      <c r="K1551">
        <v>2178.13</v>
      </c>
      <c r="L1551">
        <v>213.54</v>
      </c>
      <c r="M1551">
        <v>125.99</v>
      </c>
      <c r="N1551">
        <v>7.69</v>
      </c>
      <c r="O1551" t="s">
        <v>24</v>
      </c>
      <c r="P1551" t="s">
        <v>778</v>
      </c>
      <c r="Q1551" t="s">
        <v>83</v>
      </c>
      <c r="R1551" t="s">
        <v>34</v>
      </c>
      <c r="S1551" t="s">
        <v>57</v>
      </c>
      <c r="T1551" s="1">
        <v>39913</v>
      </c>
    </row>
    <row r="1552" spans="1:20" x14ac:dyDescent="0.25">
      <c r="A1552">
        <v>11202</v>
      </c>
      <c r="B1552">
        <v>40985</v>
      </c>
      <c r="C1552" t="s">
        <v>79</v>
      </c>
      <c r="D1552" t="s">
        <v>21</v>
      </c>
      <c r="E1552" t="s">
        <v>120</v>
      </c>
      <c r="F1552" t="s">
        <v>874</v>
      </c>
      <c r="G1552">
        <v>8</v>
      </c>
      <c r="H1552">
        <v>637.44000000000005</v>
      </c>
      <c r="I1552">
        <v>0.48</v>
      </c>
      <c r="J1552">
        <v>0.05</v>
      </c>
      <c r="K1552">
        <v>287.17</v>
      </c>
      <c r="L1552">
        <v>83.48</v>
      </c>
      <c r="M1552">
        <v>43.41</v>
      </c>
      <c r="N1552">
        <v>2.99</v>
      </c>
      <c r="O1552" t="s">
        <v>24</v>
      </c>
      <c r="P1552" t="s">
        <v>1043</v>
      </c>
      <c r="Q1552" t="s">
        <v>83</v>
      </c>
      <c r="R1552" t="s">
        <v>34</v>
      </c>
      <c r="S1552" t="s">
        <v>57</v>
      </c>
      <c r="T1552" s="1">
        <v>40986</v>
      </c>
    </row>
    <row r="1553" spans="1:20" x14ac:dyDescent="0.25">
      <c r="A1553">
        <v>11206</v>
      </c>
      <c r="B1553">
        <v>40175</v>
      </c>
      <c r="C1553" t="s">
        <v>20</v>
      </c>
      <c r="D1553" t="s">
        <v>21</v>
      </c>
      <c r="E1553" t="s">
        <v>120</v>
      </c>
      <c r="F1553" t="s">
        <v>1452</v>
      </c>
      <c r="G1553">
        <v>6</v>
      </c>
      <c r="H1553">
        <v>269.3</v>
      </c>
      <c r="I1553">
        <v>0.38</v>
      </c>
      <c r="J1553">
        <v>0.03</v>
      </c>
      <c r="K1553">
        <v>96.63</v>
      </c>
      <c r="L1553">
        <v>46.02</v>
      </c>
      <c r="M1553">
        <v>28.53</v>
      </c>
      <c r="N1553">
        <v>1.49</v>
      </c>
      <c r="O1553" t="s">
        <v>24</v>
      </c>
      <c r="P1553" t="s">
        <v>552</v>
      </c>
      <c r="Q1553" t="s">
        <v>95</v>
      </c>
      <c r="R1553" t="s">
        <v>27</v>
      </c>
      <c r="S1553" t="s">
        <v>57</v>
      </c>
      <c r="T1553" s="1">
        <v>40179</v>
      </c>
    </row>
    <row r="1554" spans="1:20" x14ac:dyDescent="0.25">
      <c r="A1554">
        <v>11206</v>
      </c>
      <c r="B1554">
        <v>40175</v>
      </c>
      <c r="C1554" t="s">
        <v>20</v>
      </c>
      <c r="D1554" t="s">
        <v>37</v>
      </c>
      <c r="E1554" t="s">
        <v>38</v>
      </c>
      <c r="F1554" t="s">
        <v>1453</v>
      </c>
      <c r="G1554">
        <v>26</v>
      </c>
      <c r="H1554">
        <v>1991.26</v>
      </c>
      <c r="I1554">
        <v>0.4</v>
      </c>
      <c r="J1554">
        <v>0.09</v>
      </c>
      <c r="K1554">
        <v>671.53</v>
      </c>
      <c r="L1554">
        <v>83.32</v>
      </c>
      <c r="M1554">
        <v>49.99</v>
      </c>
      <c r="N1554">
        <v>19.989999999999998</v>
      </c>
      <c r="O1554" t="s">
        <v>24</v>
      </c>
      <c r="P1554" t="s">
        <v>552</v>
      </c>
      <c r="Q1554" t="s">
        <v>64</v>
      </c>
      <c r="R1554" t="s">
        <v>27</v>
      </c>
      <c r="S1554" t="s">
        <v>57</v>
      </c>
      <c r="T1554" s="1">
        <v>40177</v>
      </c>
    </row>
    <row r="1555" spans="1:20" x14ac:dyDescent="0.25">
      <c r="A1555">
        <v>11233</v>
      </c>
      <c r="B1555">
        <v>40785</v>
      </c>
      <c r="C1555" t="s">
        <v>29</v>
      </c>
      <c r="D1555" t="s">
        <v>21</v>
      </c>
      <c r="E1555" t="s">
        <v>139</v>
      </c>
      <c r="F1555" t="s">
        <v>961</v>
      </c>
      <c r="G1555">
        <v>25</v>
      </c>
      <c r="H1555">
        <v>460.75</v>
      </c>
      <c r="I1555">
        <v>0.41</v>
      </c>
      <c r="J1555">
        <v>0.02</v>
      </c>
      <c r="K1555">
        <v>181.45</v>
      </c>
      <c r="L1555">
        <v>18.61</v>
      </c>
      <c r="M1555">
        <v>10.98</v>
      </c>
      <c r="N1555">
        <v>4.8</v>
      </c>
      <c r="O1555" t="s">
        <v>24</v>
      </c>
      <c r="P1555" t="s">
        <v>1454</v>
      </c>
      <c r="Q1555" t="s">
        <v>64</v>
      </c>
      <c r="R1555" t="s">
        <v>34</v>
      </c>
      <c r="S1555" t="s">
        <v>57</v>
      </c>
      <c r="T1555" s="1">
        <v>40787</v>
      </c>
    </row>
    <row r="1556" spans="1:20" x14ac:dyDescent="0.25">
      <c r="A1556">
        <v>11236</v>
      </c>
      <c r="B1556">
        <v>40481</v>
      </c>
      <c r="C1556" t="s">
        <v>36</v>
      </c>
      <c r="D1556" t="s">
        <v>21</v>
      </c>
      <c r="E1556" t="s">
        <v>22</v>
      </c>
      <c r="F1556" t="s">
        <v>376</v>
      </c>
      <c r="G1556">
        <v>4</v>
      </c>
      <c r="H1556">
        <v>2493.85</v>
      </c>
      <c r="I1556">
        <v>0.35</v>
      </c>
      <c r="J1556">
        <v>0.03</v>
      </c>
      <c r="K1556">
        <v>818.96</v>
      </c>
      <c r="L1556">
        <v>639.82000000000005</v>
      </c>
      <c r="M1556">
        <v>415.88</v>
      </c>
      <c r="N1556">
        <v>11.37</v>
      </c>
      <c r="O1556" t="s">
        <v>24</v>
      </c>
      <c r="P1556" t="s">
        <v>175</v>
      </c>
      <c r="Q1556" t="s">
        <v>75</v>
      </c>
      <c r="R1556" t="s">
        <v>27</v>
      </c>
      <c r="S1556" t="s">
        <v>57</v>
      </c>
      <c r="T1556" s="1">
        <v>40483</v>
      </c>
    </row>
    <row r="1557" spans="1:20" x14ac:dyDescent="0.25">
      <c r="A1557">
        <v>11236</v>
      </c>
      <c r="B1557">
        <v>40481</v>
      </c>
      <c r="C1557" t="s">
        <v>36</v>
      </c>
      <c r="D1557" t="s">
        <v>21</v>
      </c>
      <c r="E1557" t="s">
        <v>120</v>
      </c>
      <c r="F1557" t="s">
        <v>1455</v>
      </c>
      <c r="G1557">
        <v>49</v>
      </c>
      <c r="H1557">
        <v>388.41</v>
      </c>
      <c r="I1557">
        <v>0.37</v>
      </c>
      <c r="J1557">
        <v>0.01</v>
      </c>
      <c r="K1557">
        <v>139.44</v>
      </c>
      <c r="L1557">
        <v>7.9</v>
      </c>
      <c r="M1557">
        <v>4.9800000000000004</v>
      </c>
      <c r="N1557">
        <v>4.95</v>
      </c>
      <c r="O1557" t="s">
        <v>24</v>
      </c>
      <c r="P1557" t="s">
        <v>175</v>
      </c>
      <c r="Q1557" t="s">
        <v>75</v>
      </c>
      <c r="R1557" t="s">
        <v>27</v>
      </c>
      <c r="S1557" t="s">
        <v>57</v>
      </c>
      <c r="T1557" s="1">
        <v>40482</v>
      </c>
    </row>
    <row r="1558" spans="1:20" x14ac:dyDescent="0.25">
      <c r="A1558">
        <v>11236</v>
      </c>
      <c r="B1558">
        <v>40481</v>
      </c>
      <c r="C1558" t="s">
        <v>36</v>
      </c>
      <c r="D1558" t="s">
        <v>21</v>
      </c>
      <c r="E1558" t="s">
        <v>84</v>
      </c>
      <c r="F1558" t="s">
        <v>289</v>
      </c>
      <c r="G1558">
        <v>45</v>
      </c>
      <c r="H1558">
        <v>525.51</v>
      </c>
      <c r="I1558">
        <v>0.45</v>
      </c>
      <c r="J1558">
        <v>7.0000000000000007E-2</v>
      </c>
      <c r="K1558">
        <v>213.91</v>
      </c>
      <c r="L1558">
        <v>12.51</v>
      </c>
      <c r="M1558">
        <v>6.88</v>
      </c>
      <c r="N1558">
        <v>2</v>
      </c>
      <c r="O1558" t="s">
        <v>24</v>
      </c>
      <c r="P1558" t="s">
        <v>175</v>
      </c>
      <c r="Q1558" t="s">
        <v>83</v>
      </c>
      <c r="R1558" t="s">
        <v>27</v>
      </c>
      <c r="S1558" t="s">
        <v>55</v>
      </c>
      <c r="T1558" s="1">
        <v>40481</v>
      </c>
    </row>
    <row r="1559" spans="1:20" x14ac:dyDescent="0.25">
      <c r="A1559">
        <v>11236</v>
      </c>
      <c r="B1559">
        <v>40481</v>
      </c>
      <c r="C1559" t="s">
        <v>36</v>
      </c>
      <c r="D1559" t="s">
        <v>21</v>
      </c>
      <c r="E1559" t="s">
        <v>52</v>
      </c>
      <c r="F1559" t="s">
        <v>1456</v>
      </c>
      <c r="G1559">
        <v>15</v>
      </c>
      <c r="H1559">
        <v>62.75</v>
      </c>
      <c r="I1559">
        <v>0.36</v>
      </c>
      <c r="J1559">
        <v>0.01</v>
      </c>
      <c r="K1559">
        <v>20.67</v>
      </c>
      <c r="L1559">
        <v>3.94</v>
      </c>
      <c r="M1559">
        <v>2.52</v>
      </c>
      <c r="N1559">
        <v>4.28</v>
      </c>
      <c r="O1559" t="s">
        <v>24</v>
      </c>
      <c r="P1559" t="s">
        <v>175</v>
      </c>
      <c r="Q1559" t="s">
        <v>83</v>
      </c>
      <c r="R1559" t="s">
        <v>27</v>
      </c>
      <c r="S1559" t="s">
        <v>55</v>
      </c>
      <c r="T1559" s="1">
        <v>40481</v>
      </c>
    </row>
    <row r="1560" spans="1:20" x14ac:dyDescent="0.25">
      <c r="A1560">
        <v>11239</v>
      </c>
      <c r="B1560">
        <v>40948</v>
      </c>
      <c r="C1560" t="s">
        <v>58</v>
      </c>
      <c r="D1560" t="s">
        <v>42</v>
      </c>
      <c r="E1560" t="s">
        <v>46</v>
      </c>
      <c r="F1560" t="s">
        <v>514</v>
      </c>
      <c r="G1560">
        <v>33</v>
      </c>
      <c r="H1560">
        <v>10857.65</v>
      </c>
      <c r="I1560">
        <v>0.47</v>
      </c>
      <c r="J1560">
        <v>0.03</v>
      </c>
      <c r="K1560">
        <v>4911.87</v>
      </c>
      <c r="L1560">
        <v>338.28</v>
      </c>
      <c r="M1560">
        <v>179.29</v>
      </c>
      <c r="N1560">
        <v>29.21</v>
      </c>
      <c r="O1560" t="s">
        <v>48</v>
      </c>
      <c r="P1560" t="s">
        <v>1457</v>
      </c>
      <c r="Q1560" t="s">
        <v>64</v>
      </c>
      <c r="R1560" t="s">
        <v>27</v>
      </c>
      <c r="S1560" t="s">
        <v>49</v>
      </c>
      <c r="T1560" s="1">
        <v>40950</v>
      </c>
    </row>
    <row r="1561" spans="1:20" x14ac:dyDescent="0.25">
      <c r="A1561">
        <v>11269</v>
      </c>
      <c r="B1561">
        <v>41055</v>
      </c>
      <c r="C1561" t="s">
        <v>20</v>
      </c>
      <c r="D1561" t="s">
        <v>37</v>
      </c>
      <c r="E1561" t="s">
        <v>50</v>
      </c>
      <c r="F1561" t="s">
        <v>1458</v>
      </c>
      <c r="G1561">
        <v>39</v>
      </c>
      <c r="H1561">
        <v>4114.74</v>
      </c>
      <c r="I1561">
        <v>0.43</v>
      </c>
      <c r="J1561">
        <v>0.09</v>
      </c>
      <c r="K1561">
        <v>1535.14</v>
      </c>
      <c r="L1561">
        <v>115.77</v>
      </c>
      <c r="M1561">
        <v>65.989999999999995</v>
      </c>
      <c r="N1561">
        <v>5.99</v>
      </c>
      <c r="O1561" t="s">
        <v>71</v>
      </c>
      <c r="P1561" t="s">
        <v>225</v>
      </c>
      <c r="Q1561" t="s">
        <v>95</v>
      </c>
      <c r="R1561" t="s">
        <v>61</v>
      </c>
      <c r="S1561" t="s">
        <v>57</v>
      </c>
      <c r="T1561" s="1">
        <v>41059</v>
      </c>
    </row>
    <row r="1562" spans="1:20" x14ac:dyDescent="0.25">
      <c r="A1562">
        <v>11269</v>
      </c>
      <c r="B1562">
        <v>41055</v>
      </c>
      <c r="C1562" t="s">
        <v>20</v>
      </c>
      <c r="D1562" t="s">
        <v>21</v>
      </c>
      <c r="E1562" t="s">
        <v>80</v>
      </c>
      <c r="F1562" t="s">
        <v>333</v>
      </c>
      <c r="G1562">
        <v>49</v>
      </c>
      <c r="H1562">
        <v>491.92</v>
      </c>
      <c r="I1562">
        <v>0.53</v>
      </c>
      <c r="J1562">
        <v>0.04</v>
      </c>
      <c r="K1562">
        <v>250.83</v>
      </c>
      <c r="L1562">
        <v>10.45</v>
      </c>
      <c r="M1562">
        <v>4.91</v>
      </c>
      <c r="N1562">
        <v>0.5</v>
      </c>
      <c r="O1562" t="s">
        <v>24</v>
      </c>
      <c r="P1562" t="s">
        <v>225</v>
      </c>
      <c r="Q1562" t="s">
        <v>95</v>
      </c>
      <c r="R1562" t="s">
        <v>61</v>
      </c>
      <c r="S1562" t="s">
        <v>57</v>
      </c>
      <c r="T1562" s="1">
        <v>41062</v>
      </c>
    </row>
    <row r="1563" spans="1:20" x14ac:dyDescent="0.25">
      <c r="A1563">
        <v>11269</v>
      </c>
      <c r="B1563">
        <v>41055</v>
      </c>
      <c r="C1563" t="s">
        <v>20</v>
      </c>
      <c r="D1563" t="s">
        <v>21</v>
      </c>
      <c r="E1563" t="s">
        <v>22</v>
      </c>
      <c r="F1563" t="s">
        <v>1128</v>
      </c>
      <c r="G1563">
        <v>1</v>
      </c>
      <c r="H1563">
        <v>73.72</v>
      </c>
      <c r="I1563">
        <v>0.53</v>
      </c>
      <c r="J1563">
        <v>0.09</v>
      </c>
      <c r="K1563">
        <v>25.98</v>
      </c>
      <c r="L1563">
        <v>59.04</v>
      </c>
      <c r="M1563">
        <v>27.75</v>
      </c>
      <c r="N1563">
        <v>19.989999999999998</v>
      </c>
      <c r="O1563" t="s">
        <v>24</v>
      </c>
      <c r="P1563" t="s">
        <v>225</v>
      </c>
      <c r="Q1563" t="s">
        <v>95</v>
      </c>
      <c r="R1563" t="s">
        <v>61</v>
      </c>
      <c r="S1563" t="s">
        <v>57</v>
      </c>
      <c r="T1563" s="1">
        <v>41062</v>
      </c>
    </row>
    <row r="1564" spans="1:20" x14ac:dyDescent="0.25">
      <c r="A1564">
        <v>11270</v>
      </c>
      <c r="B1564">
        <v>40724</v>
      </c>
      <c r="C1564" t="s">
        <v>36</v>
      </c>
      <c r="D1564" t="s">
        <v>21</v>
      </c>
      <c r="E1564" t="s">
        <v>120</v>
      </c>
      <c r="F1564" t="s">
        <v>344</v>
      </c>
      <c r="G1564">
        <v>15</v>
      </c>
      <c r="H1564">
        <v>212.59</v>
      </c>
      <c r="I1564">
        <v>0.4</v>
      </c>
      <c r="J1564">
        <v>0.04</v>
      </c>
      <c r="K1564">
        <v>77.400000000000006</v>
      </c>
      <c r="L1564">
        <v>14.33</v>
      </c>
      <c r="M1564">
        <v>8.6</v>
      </c>
      <c r="N1564">
        <v>6.19</v>
      </c>
      <c r="O1564" t="s">
        <v>71</v>
      </c>
      <c r="P1564" t="s">
        <v>351</v>
      </c>
      <c r="Q1564" t="s">
        <v>41</v>
      </c>
      <c r="R1564" t="s">
        <v>34</v>
      </c>
      <c r="S1564" t="s">
        <v>57</v>
      </c>
      <c r="T1564" s="1">
        <v>40725</v>
      </c>
    </row>
    <row r="1565" spans="1:20" x14ac:dyDescent="0.25">
      <c r="A1565">
        <v>11271</v>
      </c>
      <c r="B1565">
        <v>40834</v>
      </c>
      <c r="C1565" t="s">
        <v>36</v>
      </c>
      <c r="D1565" t="s">
        <v>21</v>
      </c>
      <c r="E1565" t="s">
        <v>52</v>
      </c>
      <c r="F1565" t="s">
        <v>1224</v>
      </c>
      <c r="G1565">
        <v>46</v>
      </c>
      <c r="H1565">
        <v>294.12</v>
      </c>
      <c r="I1565">
        <v>0.48</v>
      </c>
      <c r="J1565">
        <v>0</v>
      </c>
      <c r="K1565">
        <v>139.27000000000001</v>
      </c>
      <c r="L1565">
        <v>6.31</v>
      </c>
      <c r="M1565">
        <v>3.28</v>
      </c>
      <c r="N1565">
        <v>3.97</v>
      </c>
      <c r="O1565" t="s">
        <v>24</v>
      </c>
      <c r="P1565" t="s">
        <v>1459</v>
      </c>
      <c r="Q1565" t="s">
        <v>95</v>
      </c>
      <c r="R1565" t="s">
        <v>34</v>
      </c>
      <c r="S1565" t="s">
        <v>55</v>
      </c>
      <c r="T1565" s="1">
        <v>40836</v>
      </c>
    </row>
    <row r="1566" spans="1:20" x14ac:dyDescent="0.25">
      <c r="A1566">
        <v>11301</v>
      </c>
      <c r="B1566">
        <v>40990</v>
      </c>
      <c r="C1566" t="s">
        <v>79</v>
      </c>
      <c r="D1566" t="s">
        <v>37</v>
      </c>
      <c r="E1566" t="s">
        <v>38</v>
      </c>
      <c r="F1566" t="s">
        <v>653</v>
      </c>
      <c r="G1566">
        <v>29</v>
      </c>
      <c r="H1566">
        <v>1770.74</v>
      </c>
      <c r="I1566">
        <v>0.37</v>
      </c>
      <c r="J1566">
        <v>0.04</v>
      </c>
      <c r="K1566">
        <v>607.32000000000005</v>
      </c>
      <c r="L1566">
        <v>63.46</v>
      </c>
      <c r="M1566">
        <v>39.979999999999997</v>
      </c>
      <c r="N1566">
        <v>4</v>
      </c>
      <c r="O1566" t="s">
        <v>24</v>
      </c>
      <c r="P1566" t="s">
        <v>1460</v>
      </c>
      <c r="Q1566" t="s">
        <v>33</v>
      </c>
      <c r="R1566" t="s">
        <v>67</v>
      </c>
      <c r="S1566" t="s">
        <v>57</v>
      </c>
      <c r="T1566" s="1">
        <v>40990</v>
      </c>
    </row>
    <row r="1567" spans="1:20" x14ac:dyDescent="0.25">
      <c r="A1567">
        <v>11302</v>
      </c>
      <c r="B1567">
        <v>39873</v>
      </c>
      <c r="C1567" t="s">
        <v>20</v>
      </c>
      <c r="D1567" t="s">
        <v>37</v>
      </c>
      <c r="E1567" t="s">
        <v>87</v>
      </c>
      <c r="F1567" t="s">
        <v>759</v>
      </c>
      <c r="G1567">
        <v>10</v>
      </c>
      <c r="H1567">
        <v>1605.98</v>
      </c>
      <c r="I1567">
        <v>0.48</v>
      </c>
      <c r="J1567">
        <v>0.09</v>
      </c>
      <c r="K1567">
        <v>682.28</v>
      </c>
      <c r="L1567">
        <v>174.94</v>
      </c>
      <c r="M1567">
        <v>90.97</v>
      </c>
      <c r="N1567">
        <v>14</v>
      </c>
      <c r="O1567" t="s">
        <v>48</v>
      </c>
      <c r="P1567" t="s">
        <v>1461</v>
      </c>
      <c r="Q1567" t="s">
        <v>64</v>
      </c>
      <c r="R1567" t="s">
        <v>61</v>
      </c>
      <c r="S1567" t="s">
        <v>132</v>
      </c>
      <c r="T1567" s="1">
        <v>39875</v>
      </c>
    </row>
    <row r="1568" spans="1:20" x14ac:dyDescent="0.25">
      <c r="A1568">
        <v>11332</v>
      </c>
      <c r="B1568">
        <v>40133</v>
      </c>
      <c r="C1568" t="s">
        <v>20</v>
      </c>
      <c r="D1568" t="s">
        <v>37</v>
      </c>
      <c r="E1568" t="s">
        <v>50</v>
      </c>
      <c r="F1568" t="s">
        <v>1462</v>
      </c>
      <c r="G1568">
        <v>6</v>
      </c>
      <c r="H1568">
        <v>371.12</v>
      </c>
      <c r="I1568">
        <v>0.45</v>
      </c>
      <c r="J1568">
        <v>7.0000000000000007E-2</v>
      </c>
      <c r="K1568">
        <v>149.19</v>
      </c>
      <c r="L1568">
        <v>65.44</v>
      </c>
      <c r="M1568">
        <v>35.99</v>
      </c>
      <c r="N1568">
        <v>5.99</v>
      </c>
      <c r="O1568" t="s">
        <v>24</v>
      </c>
      <c r="P1568" t="s">
        <v>845</v>
      </c>
      <c r="Q1568" t="s">
        <v>33</v>
      </c>
      <c r="R1568" t="s">
        <v>34</v>
      </c>
      <c r="S1568" t="s">
        <v>55</v>
      </c>
      <c r="T1568" s="1">
        <v>40137</v>
      </c>
    </row>
    <row r="1569" spans="1:20" x14ac:dyDescent="0.25">
      <c r="A1569">
        <v>11332</v>
      </c>
      <c r="B1569">
        <v>40133</v>
      </c>
      <c r="C1569" t="s">
        <v>20</v>
      </c>
      <c r="D1569" t="s">
        <v>37</v>
      </c>
      <c r="E1569" t="s">
        <v>50</v>
      </c>
      <c r="F1569" t="s">
        <v>1463</v>
      </c>
      <c r="G1569">
        <v>23</v>
      </c>
      <c r="H1569">
        <v>2499.4</v>
      </c>
      <c r="I1569">
        <v>0.44</v>
      </c>
      <c r="J1569">
        <v>0.08</v>
      </c>
      <c r="K1569">
        <v>975.71</v>
      </c>
      <c r="L1569">
        <v>117.84</v>
      </c>
      <c r="M1569">
        <v>65.989999999999995</v>
      </c>
      <c r="N1569">
        <v>5.92</v>
      </c>
      <c r="O1569" t="s">
        <v>71</v>
      </c>
      <c r="P1569" t="s">
        <v>845</v>
      </c>
      <c r="Q1569" t="s">
        <v>33</v>
      </c>
      <c r="R1569" t="s">
        <v>34</v>
      </c>
      <c r="S1569" t="s">
        <v>57</v>
      </c>
      <c r="T1569" s="1">
        <v>40140</v>
      </c>
    </row>
    <row r="1570" spans="1:20" x14ac:dyDescent="0.25">
      <c r="A1570">
        <v>11335</v>
      </c>
      <c r="B1570">
        <v>40107</v>
      </c>
      <c r="C1570" t="s">
        <v>36</v>
      </c>
      <c r="D1570" t="s">
        <v>21</v>
      </c>
      <c r="E1570" t="s">
        <v>80</v>
      </c>
      <c r="F1570" t="s">
        <v>239</v>
      </c>
      <c r="G1570">
        <v>3</v>
      </c>
      <c r="H1570">
        <v>26.92</v>
      </c>
      <c r="I1570">
        <v>0.48</v>
      </c>
      <c r="J1570">
        <v>0.08</v>
      </c>
      <c r="K1570">
        <v>11.49</v>
      </c>
      <c r="L1570">
        <v>9.58</v>
      </c>
      <c r="M1570">
        <v>4.9800000000000004</v>
      </c>
      <c r="N1570">
        <v>0.49</v>
      </c>
      <c r="O1570" t="s">
        <v>24</v>
      </c>
      <c r="P1570" t="s">
        <v>1205</v>
      </c>
      <c r="Q1570" t="s">
        <v>41</v>
      </c>
      <c r="R1570" t="s">
        <v>34</v>
      </c>
      <c r="S1570" t="s">
        <v>57</v>
      </c>
      <c r="T1570" s="1">
        <v>40108</v>
      </c>
    </row>
    <row r="1571" spans="1:20" x14ac:dyDescent="0.25">
      <c r="A1571">
        <v>11335</v>
      </c>
      <c r="B1571">
        <v>40107</v>
      </c>
      <c r="C1571" t="s">
        <v>36</v>
      </c>
      <c r="D1571" t="s">
        <v>37</v>
      </c>
      <c r="E1571" t="s">
        <v>87</v>
      </c>
      <c r="F1571" t="s">
        <v>676</v>
      </c>
      <c r="G1571">
        <v>8</v>
      </c>
      <c r="H1571">
        <v>1912.97</v>
      </c>
      <c r="I1571">
        <v>0.54</v>
      </c>
      <c r="J1571">
        <v>0.09</v>
      </c>
      <c r="K1571">
        <v>939.05</v>
      </c>
      <c r="L1571">
        <v>260.85000000000002</v>
      </c>
      <c r="M1571">
        <v>119.99</v>
      </c>
      <c r="N1571">
        <v>14</v>
      </c>
      <c r="O1571" t="s">
        <v>48</v>
      </c>
      <c r="P1571" t="s">
        <v>1205</v>
      </c>
      <c r="Q1571" t="s">
        <v>41</v>
      </c>
      <c r="R1571" t="s">
        <v>34</v>
      </c>
      <c r="S1571" t="s">
        <v>132</v>
      </c>
      <c r="T1571" s="1">
        <v>40109</v>
      </c>
    </row>
    <row r="1572" spans="1:20" x14ac:dyDescent="0.25">
      <c r="A1572">
        <v>11362</v>
      </c>
      <c r="B1572">
        <v>41162</v>
      </c>
      <c r="C1572" t="s">
        <v>20</v>
      </c>
      <c r="D1572" t="s">
        <v>42</v>
      </c>
      <c r="E1572" t="s">
        <v>43</v>
      </c>
      <c r="F1572" t="s">
        <v>328</v>
      </c>
      <c r="G1572">
        <v>32</v>
      </c>
      <c r="H1572">
        <v>5998.69</v>
      </c>
      <c r="I1572">
        <v>0.46</v>
      </c>
      <c r="J1572">
        <v>0.09</v>
      </c>
      <c r="K1572">
        <v>2433.34</v>
      </c>
      <c r="L1572">
        <v>205.52</v>
      </c>
      <c r="M1572">
        <v>110.98</v>
      </c>
      <c r="N1572">
        <v>13.99</v>
      </c>
      <c r="O1572" t="s">
        <v>24</v>
      </c>
      <c r="P1572" t="s">
        <v>1464</v>
      </c>
      <c r="Q1572" t="s">
        <v>95</v>
      </c>
      <c r="R1572" t="s">
        <v>34</v>
      </c>
      <c r="S1572" t="s">
        <v>45</v>
      </c>
      <c r="T1572" s="1">
        <v>41164</v>
      </c>
    </row>
    <row r="1573" spans="1:20" x14ac:dyDescent="0.25">
      <c r="A1573">
        <v>11362</v>
      </c>
      <c r="B1573">
        <v>41162</v>
      </c>
      <c r="C1573" t="s">
        <v>20</v>
      </c>
      <c r="D1573" t="s">
        <v>21</v>
      </c>
      <c r="E1573" t="s">
        <v>30</v>
      </c>
      <c r="F1573" t="s">
        <v>594</v>
      </c>
      <c r="G1573">
        <v>27</v>
      </c>
      <c r="H1573">
        <v>108.28</v>
      </c>
      <c r="I1573">
        <v>0.47</v>
      </c>
      <c r="J1573">
        <v>7.0000000000000007E-2</v>
      </c>
      <c r="K1573">
        <v>44.42</v>
      </c>
      <c r="L1573">
        <v>4.1100000000000003</v>
      </c>
      <c r="M1573">
        <v>2.1800000000000002</v>
      </c>
      <c r="N1573">
        <v>5</v>
      </c>
      <c r="O1573" t="s">
        <v>24</v>
      </c>
      <c r="P1573" t="s">
        <v>1464</v>
      </c>
      <c r="Q1573" t="s">
        <v>95</v>
      </c>
      <c r="R1573" t="s">
        <v>34</v>
      </c>
      <c r="S1573" t="s">
        <v>55</v>
      </c>
      <c r="T1573" s="1">
        <v>41164</v>
      </c>
    </row>
    <row r="1574" spans="1:20" x14ac:dyDescent="0.25">
      <c r="A1574">
        <v>11362</v>
      </c>
      <c r="B1574">
        <v>41162</v>
      </c>
      <c r="C1574" t="s">
        <v>20</v>
      </c>
      <c r="D1574" t="s">
        <v>37</v>
      </c>
      <c r="E1574" t="s">
        <v>387</v>
      </c>
      <c r="F1574" t="s">
        <v>388</v>
      </c>
      <c r="G1574">
        <v>9</v>
      </c>
      <c r="H1574">
        <v>10145.66</v>
      </c>
      <c r="I1574">
        <v>0.39</v>
      </c>
      <c r="J1574">
        <v>0.02</v>
      </c>
      <c r="K1574">
        <v>3821.26</v>
      </c>
      <c r="L1574">
        <v>1147.52</v>
      </c>
      <c r="M1574">
        <v>699.99</v>
      </c>
      <c r="N1574">
        <v>24.49</v>
      </c>
      <c r="O1574" t="s">
        <v>24</v>
      </c>
      <c r="P1574" t="s">
        <v>1464</v>
      </c>
      <c r="Q1574" t="s">
        <v>95</v>
      </c>
      <c r="R1574" t="s">
        <v>34</v>
      </c>
      <c r="S1574" t="s">
        <v>28</v>
      </c>
      <c r="T1574" s="1">
        <v>41167</v>
      </c>
    </row>
    <row r="1575" spans="1:20" x14ac:dyDescent="0.25">
      <c r="A1575">
        <v>11362</v>
      </c>
      <c r="B1575">
        <v>41162</v>
      </c>
      <c r="C1575" t="s">
        <v>20</v>
      </c>
      <c r="D1575" t="s">
        <v>37</v>
      </c>
      <c r="E1575" t="s">
        <v>50</v>
      </c>
      <c r="F1575" t="s">
        <v>727</v>
      </c>
      <c r="G1575">
        <v>25</v>
      </c>
      <c r="H1575">
        <v>5336.51</v>
      </c>
      <c r="I1575">
        <v>0.5</v>
      </c>
      <c r="J1575">
        <v>0.04</v>
      </c>
      <c r="K1575">
        <v>2552.77</v>
      </c>
      <c r="L1575">
        <v>221.98</v>
      </c>
      <c r="M1575">
        <v>110.99</v>
      </c>
      <c r="N1575">
        <v>8.99</v>
      </c>
      <c r="O1575" t="s">
        <v>24</v>
      </c>
      <c r="P1575" t="s">
        <v>1464</v>
      </c>
      <c r="Q1575" t="s">
        <v>95</v>
      </c>
      <c r="R1575" t="s">
        <v>34</v>
      </c>
      <c r="S1575" t="s">
        <v>57</v>
      </c>
      <c r="T1575" s="1">
        <v>41166</v>
      </c>
    </row>
    <row r="1576" spans="1:20" x14ac:dyDescent="0.25">
      <c r="A1576">
        <v>11392</v>
      </c>
      <c r="B1576">
        <v>40061</v>
      </c>
      <c r="C1576" t="s">
        <v>20</v>
      </c>
      <c r="D1576" t="s">
        <v>21</v>
      </c>
      <c r="E1576" t="s">
        <v>120</v>
      </c>
      <c r="F1576" t="s">
        <v>1465</v>
      </c>
      <c r="G1576">
        <v>28</v>
      </c>
      <c r="H1576">
        <v>195.62</v>
      </c>
      <c r="I1576">
        <v>0.37</v>
      </c>
      <c r="J1576">
        <v>0.04</v>
      </c>
      <c r="K1576">
        <v>66.73</v>
      </c>
      <c r="L1576">
        <v>7.22</v>
      </c>
      <c r="M1576">
        <v>4.55</v>
      </c>
      <c r="N1576">
        <v>1.49</v>
      </c>
      <c r="O1576" t="s">
        <v>24</v>
      </c>
      <c r="P1576" t="s">
        <v>1466</v>
      </c>
      <c r="Q1576" t="s">
        <v>33</v>
      </c>
      <c r="R1576" t="s">
        <v>34</v>
      </c>
      <c r="S1576" t="s">
        <v>57</v>
      </c>
      <c r="T1576" s="1">
        <v>40063</v>
      </c>
    </row>
    <row r="1577" spans="1:20" x14ac:dyDescent="0.25">
      <c r="A1577">
        <v>11396</v>
      </c>
      <c r="B1577">
        <v>41111</v>
      </c>
      <c r="C1577" t="s">
        <v>58</v>
      </c>
      <c r="D1577" t="s">
        <v>21</v>
      </c>
      <c r="E1577" t="s">
        <v>120</v>
      </c>
      <c r="F1577" t="s">
        <v>662</v>
      </c>
      <c r="G1577">
        <v>42</v>
      </c>
      <c r="H1577">
        <v>19234.36</v>
      </c>
      <c r="I1577">
        <v>0.38</v>
      </c>
      <c r="J1577">
        <v>7.0000000000000007E-2</v>
      </c>
      <c r="K1577">
        <v>6404.79</v>
      </c>
      <c r="L1577">
        <v>491.92</v>
      </c>
      <c r="M1577">
        <v>304.99</v>
      </c>
      <c r="N1577">
        <v>19.989999999999998</v>
      </c>
      <c r="O1577" t="s">
        <v>24</v>
      </c>
      <c r="P1577" t="s">
        <v>1467</v>
      </c>
      <c r="Q1577" t="s">
        <v>64</v>
      </c>
      <c r="R1577" t="s">
        <v>34</v>
      </c>
      <c r="S1577" t="s">
        <v>57</v>
      </c>
      <c r="T1577" s="1">
        <v>41112</v>
      </c>
    </row>
    <row r="1578" spans="1:20" x14ac:dyDescent="0.25">
      <c r="A1578">
        <v>11398</v>
      </c>
      <c r="B1578">
        <v>41127</v>
      </c>
      <c r="C1578" t="s">
        <v>36</v>
      </c>
      <c r="D1578" t="s">
        <v>21</v>
      </c>
      <c r="E1578" t="s">
        <v>84</v>
      </c>
      <c r="F1578" t="s">
        <v>978</v>
      </c>
      <c r="G1578">
        <v>16</v>
      </c>
      <c r="H1578">
        <v>203.74</v>
      </c>
      <c r="I1578">
        <v>0.52</v>
      </c>
      <c r="J1578">
        <v>0.03</v>
      </c>
      <c r="K1578">
        <v>97.67</v>
      </c>
      <c r="L1578">
        <v>12.46</v>
      </c>
      <c r="M1578">
        <v>5.98</v>
      </c>
      <c r="N1578">
        <v>10.39</v>
      </c>
      <c r="O1578" t="s">
        <v>24</v>
      </c>
      <c r="P1578" t="s">
        <v>1468</v>
      </c>
      <c r="Q1578" t="s">
        <v>64</v>
      </c>
      <c r="R1578" t="s">
        <v>61</v>
      </c>
      <c r="S1578" t="s">
        <v>57</v>
      </c>
      <c r="T1578" s="1">
        <v>41128</v>
      </c>
    </row>
    <row r="1579" spans="1:20" x14ac:dyDescent="0.25">
      <c r="A1579">
        <v>11398</v>
      </c>
      <c r="B1579">
        <v>41127</v>
      </c>
      <c r="C1579" t="s">
        <v>36</v>
      </c>
      <c r="D1579" t="s">
        <v>21</v>
      </c>
      <c r="E1579" t="s">
        <v>52</v>
      </c>
      <c r="F1579" t="s">
        <v>1469</v>
      </c>
      <c r="G1579">
        <v>26</v>
      </c>
      <c r="H1579">
        <v>165.58</v>
      </c>
      <c r="I1579">
        <v>0.55000000000000004</v>
      </c>
      <c r="J1579">
        <v>0.03</v>
      </c>
      <c r="K1579">
        <v>88.33</v>
      </c>
      <c r="L1579">
        <v>6.53</v>
      </c>
      <c r="M1579">
        <v>2.94</v>
      </c>
      <c r="N1579">
        <v>0.81</v>
      </c>
      <c r="O1579" t="s">
        <v>24</v>
      </c>
      <c r="P1579" t="s">
        <v>1468</v>
      </c>
      <c r="Q1579" t="s">
        <v>64</v>
      </c>
      <c r="R1579" t="s">
        <v>61</v>
      </c>
      <c r="S1579" t="s">
        <v>55</v>
      </c>
      <c r="T1579" s="1">
        <v>41129</v>
      </c>
    </row>
    <row r="1580" spans="1:20" x14ac:dyDescent="0.25">
      <c r="A1580">
        <v>11425</v>
      </c>
      <c r="B1580">
        <v>40716</v>
      </c>
      <c r="C1580" t="s">
        <v>58</v>
      </c>
      <c r="D1580" t="s">
        <v>21</v>
      </c>
      <c r="E1580" t="s">
        <v>22</v>
      </c>
      <c r="F1580" t="s">
        <v>1470</v>
      </c>
      <c r="G1580">
        <v>29</v>
      </c>
      <c r="H1580">
        <v>780.55</v>
      </c>
      <c r="I1580">
        <v>0.43</v>
      </c>
      <c r="J1580">
        <v>0.1</v>
      </c>
      <c r="K1580">
        <v>283.91000000000003</v>
      </c>
      <c r="L1580">
        <v>29.67</v>
      </c>
      <c r="M1580">
        <v>16.91</v>
      </c>
      <c r="N1580">
        <v>6.25</v>
      </c>
      <c r="O1580" t="s">
        <v>24</v>
      </c>
      <c r="P1580" t="s">
        <v>1471</v>
      </c>
      <c r="Q1580" t="s">
        <v>64</v>
      </c>
      <c r="R1580" t="s">
        <v>67</v>
      </c>
      <c r="S1580" t="s">
        <v>57</v>
      </c>
      <c r="T1580" s="1">
        <v>40717</v>
      </c>
    </row>
    <row r="1581" spans="1:20" x14ac:dyDescent="0.25">
      <c r="A1581">
        <v>11425</v>
      </c>
      <c r="B1581">
        <v>40716</v>
      </c>
      <c r="C1581" t="s">
        <v>58</v>
      </c>
      <c r="D1581" t="s">
        <v>37</v>
      </c>
      <c r="E1581" t="s">
        <v>50</v>
      </c>
      <c r="F1581" t="s">
        <v>56</v>
      </c>
      <c r="G1581">
        <v>23</v>
      </c>
      <c r="H1581">
        <v>6159.45</v>
      </c>
      <c r="I1581">
        <v>0.44</v>
      </c>
      <c r="J1581">
        <v>0.04</v>
      </c>
      <c r="K1581">
        <v>2562.69</v>
      </c>
      <c r="L1581">
        <v>278.55</v>
      </c>
      <c r="M1581">
        <v>155.99</v>
      </c>
      <c r="N1581">
        <v>8.99</v>
      </c>
      <c r="O1581" t="s">
        <v>71</v>
      </c>
      <c r="P1581" t="s">
        <v>1471</v>
      </c>
      <c r="Q1581" t="s">
        <v>64</v>
      </c>
      <c r="R1581" t="s">
        <v>67</v>
      </c>
      <c r="S1581" t="s">
        <v>57</v>
      </c>
      <c r="T1581" s="1">
        <v>40718</v>
      </c>
    </row>
    <row r="1582" spans="1:20" x14ac:dyDescent="0.25">
      <c r="A1582">
        <v>11426</v>
      </c>
      <c r="B1582">
        <v>39940</v>
      </c>
      <c r="C1582" t="s">
        <v>79</v>
      </c>
      <c r="D1582" t="s">
        <v>37</v>
      </c>
      <c r="E1582" t="s">
        <v>38</v>
      </c>
      <c r="F1582" t="s">
        <v>1472</v>
      </c>
      <c r="G1582">
        <v>19</v>
      </c>
      <c r="H1582">
        <v>647.79999999999995</v>
      </c>
      <c r="I1582">
        <v>0.52</v>
      </c>
      <c r="J1582">
        <v>0.01</v>
      </c>
      <c r="K1582">
        <v>332.69</v>
      </c>
      <c r="L1582">
        <v>34.33</v>
      </c>
      <c r="M1582">
        <v>16.48</v>
      </c>
      <c r="N1582">
        <v>1.99</v>
      </c>
      <c r="O1582" t="s">
        <v>24</v>
      </c>
      <c r="P1582" t="s">
        <v>1473</v>
      </c>
      <c r="Q1582" t="s">
        <v>41</v>
      </c>
      <c r="R1582" t="s">
        <v>67</v>
      </c>
      <c r="S1582" t="s">
        <v>35</v>
      </c>
      <c r="T1582" s="1">
        <v>39941</v>
      </c>
    </row>
    <row r="1583" spans="1:20" x14ac:dyDescent="0.25">
      <c r="A1583">
        <v>11427</v>
      </c>
      <c r="B1583">
        <v>40506</v>
      </c>
      <c r="C1583" t="s">
        <v>79</v>
      </c>
      <c r="D1583" t="s">
        <v>21</v>
      </c>
      <c r="E1583" t="s">
        <v>52</v>
      </c>
      <c r="F1583" t="s">
        <v>157</v>
      </c>
      <c r="G1583">
        <v>27</v>
      </c>
      <c r="H1583">
        <v>95.65</v>
      </c>
      <c r="I1583">
        <v>0.42</v>
      </c>
      <c r="J1583">
        <v>0.08</v>
      </c>
      <c r="K1583">
        <v>34.979999999999997</v>
      </c>
      <c r="L1583">
        <v>3.81</v>
      </c>
      <c r="M1583">
        <v>2.21</v>
      </c>
      <c r="N1583">
        <v>1</v>
      </c>
      <c r="O1583" t="s">
        <v>24</v>
      </c>
      <c r="P1583" t="s">
        <v>649</v>
      </c>
      <c r="Q1583" t="s">
        <v>95</v>
      </c>
      <c r="R1583" t="s">
        <v>27</v>
      </c>
      <c r="S1583" t="s">
        <v>55</v>
      </c>
      <c r="T1583" s="1">
        <v>40507</v>
      </c>
    </row>
    <row r="1584" spans="1:20" x14ac:dyDescent="0.25">
      <c r="A1584">
        <v>11427</v>
      </c>
      <c r="B1584">
        <v>40506</v>
      </c>
      <c r="C1584" t="s">
        <v>79</v>
      </c>
      <c r="D1584" t="s">
        <v>21</v>
      </c>
      <c r="E1584" t="s">
        <v>120</v>
      </c>
      <c r="F1584" t="s">
        <v>316</v>
      </c>
      <c r="G1584">
        <v>20</v>
      </c>
      <c r="H1584">
        <v>227.56</v>
      </c>
      <c r="I1584">
        <v>0.45</v>
      </c>
      <c r="J1584">
        <v>0.04</v>
      </c>
      <c r="K1584">
        <v>94.97</v>
      </c>
      <c r="L1584">
        <v>11.58</v>
      </c>
      <c r="M1584">
        <v>6.37</v>
      </c>
      <c r="N1584">
        <v>5.19</v>
      </c>
      <c r="O1584" t="s">
        <v>24</v>
      </c>
      <c r="P1584" t="s">
        <v>649</v>
      </c>
      <c r="Q1584" t="s">
        <v>95</v>
      </c>
      <c r="R1584" t="s">
        <v>27</v>
      </c>
      <c r="S1584" t="s">
        <v>57</v>
      </c>
      <c r="T1584" s="1">
        <v>40508</v>
      </c>
    </row>
    <row r="1585" spans="1:20" x14ac:dyDescent="0.25">
      <c r="A1585">
        <v>11428</v>
      </c>
      <c r="B1585">
        <v>40929</v>
      </c>
      <c r="C1585" t="s">
        <v>79</v>
      </c>
      <c r="D1585" t="s">
        <v>21</v>
      </c>
      <c r="E1585" t="s">
        <v>139</v>
      </c>
      <c r="F1585" t="s">
        <v>877</v>
      </c>
      <c r="G1585">
        <v>16</v>
      </c>
      <c r="H1585">
        <v>2751.46</v>
      </c>
      <c r="I1585">
        <v>0.47</v>
      </c>
      <c r="J1585">
        <v>0</v>
      </c>
      <c r="K1585">
        <v>1283.79</v>
      </c>
      <c r="L1585">
        <v>170.72</v>
      </c>
      <c r="M1585">
        <v>90.48</v>
      </c>
      <c r="N1585">
        <v>19.989999999999998</v>
      </c>
      <c r="O1585" t="s">
        <v>24</v>
      </c>
      <c r="P1585" t="s">
        <v>1474</v>
      </c>
      <c r="Q1585" t="s">
        <v>64</v>
      </c>
      <c r="R1585" t="s">
        <v>27</v>
      </c>
      <c r="S1585" t="s">
        <v>57</v>
      </c>
      <c r="T1585" s="1">
        <v>40929</v>
      </c>
    </row>
    <row r="1586" spans="1:20" x14ac:dyDescent="0.25">
      <c r="A1586">
        <v>11429</v>
      </c>
      <c r="B1586">
        <v>40240</v>
      </c>
      <c r="C1586" t="s">
        <v>20</v>
      </c>
      <c r="D1586" t="s">
        <v>21</v>
      </c>
      <c r="E1586" t="s">
        <v>120</v>
      </c>
      <c r="F1586" t="s">
        <v>1475</v>
      </c>
      <c r="G1586">
        <v>39</v>
      </c>
      <c r="H1586">
        <v>888.34</v>
      </c>
      <c r="I1586">
        <v>0.52</v>
      </c>
      <c r="J1586">
        <v>0.01</v>
      </c>
      <c r="K1586">
        <v>454.98</v>
      </c>
      <c r="L1586">
        <v>22.88</v>
      </c>
      <c r="M1586">
        <v>10.98</v>
      </c>
      <c r="N1586">
        <v>5.14</v>
      </c>
      <c r="O1586" t="s">
        <v>24</v>
      </c>
      <c r="P1586" t="s">
        <v>1234</v>
      </c>
      <c r="Q1586" t="s">
        <v>75</v>
      </c>
      <c r="R1586" t="s">
        <v>61</v>
      </c>
      <c r="S1586" t="s">
        <v>57</v>
      </c>
      <c r="T1586" s="1">
        <v>40244</v>
      </c>
    </row>
    <row r="1587" spans="1:20" x14ac:dyDescent="0.25">
      <c r="A1587">
        <v>11429</v>
      </c>
      <c r="B1587">
        <v>40240</v>
      </c>
      <c r="C1587" t="s">
        <v>20</v>
      </c>
      <c r="D1587" t="s">
        <v>42</v>
      </c>
      <c r="E1587" t="s">
        <v>46</v>
      </c>
      <c r="F1587" t="s">
        <v>912</v>
      </c>
      <c r="G1587">
        <v>46</v>
      </c>
      <c r="H1587">
        <v>28007.64</v>
      </c>
      <c r="I1587">
        <v>0.38</v>
      </c>
      <c r="J1587">
        <v>0.06</v>
      </c>
      <c r="K1587">
        <v>9520.0400000000009</v>
      </c>
      <c r="L1587">
        <v>646.74</v>
      </c>
      <c r="M1587">
        <v>400.98</v>
      </c>
      <c r="N1587">
        <v>42.52</v>
      </c>
      <c r="O1587" t="s">
        <v>48</v>
      </c>
      <c r="P1587" t="s">
        <v>1234</v>
      </c>
      <c r="Q1587" t="s">
        <v>75</v>
      </c>
      <c r="R1587" t="s">
        <v>61</v>
      </c>
      <c r="S1587" t="s">
        <v>49</v>
      </c>
      <c r="T1587" s="1">
        <v>40242</v>
      </c>
    </row>
    <row r="1588" spans="1:20" x14ac:dyDescent="0.25">
      <c r="A1588">
        <v>11431</v>
      </c>
      <c r="B1588">
        <v>41122</v>
      </c>
      <c r="C1588" t="s">
        <v>36</v>
      </c>
      <c r="D1588" t="s">
        <v>21</v>
      </c>
      <c r="E1588" t="s">
        <v>84</v>
      </c>
      <c r="F1588" t="s">
        <v>561</v>
      </c>
      <c r="G1588">
        <v>5</v>
      </c>
      <c r="H1588">
        <v>60.72</v>
      </c>
      <c r="I1588">
        <v>0.37</v>
      </c>
      <c r="J1588">
        <v>0.09</v>
      </c>
      <c r="K1588">
        <v>17.8</v>
      </c>
      <c r="L1588">
        <v>12.71</v>
      </c>
      <c r="M1588">
        <v>8.01</v>
      </c>
      <c r="N1588">
        <v>2.87</v>
      </c>
      <c r="O1588" t="s">
        <v>24</v>
      </c>
      <c r="P1588" t="s">
        <v>1151</v>
      </c>
      <c r="Q1588" t="s">
        <v>41</v>
      </c>
      <c r="R1588" t="s">
        <v>27</v>
      </c>
      <c r="S1588" t="s">
        <v>55</v>
      </c>
      <c r="T1588" s="1">
        <v>41124</v>
      </c>
    </row>
    <row r="1589" spans="1:20" x14ac:dyDescent="0.25">
      <c r="A1589">
        <v>11431</v>
      </c>
      <c r="B1589">
        <v>41122</v>
      </c>
      <c r="C1589" t="s">
        <v>36</v>
      </c>
      <c r="D1589" t="s">
        <v>37</v>
      </c>
      <c r="E1589" t="s">
        <v>50</v>
      </c>
      <c r="F1589" t="s">
        <v>675</v>
      </c>
      <c r="G1589">
        <v>8</v>
      </c>
      <c r="H1589">
        <v>2917.08</v>
      </c>
      <c r="I1589">
        <v>0.49</v>
      </c>
      <c r="J1589">
        <v>0.1</v>
      </c>
      <c r="K1589">
        <v>1260.17</v>
      </c>
      <c r="L1589">
        <v>403.9</v>
      </c>
      <c r="M1589">
        <v>205.99</v>
      </c>
      <c r="N1589">
        <v>8.99</v>
      </c>
      <c r="O1589" t="s">
        <v>24</v>
      </c>
      <c r="P1589" t="s">
        <v>1151</v>
      </c>
      <c r="Q1589" t="s">
        <v>41</v>
      </c>
      <c r="R1589" t="s">
        <v>27</v>
      </c>
      <c r="S1589" t="s">
        <v>57</v>
      </c>
      <c r="T1589" s="1">
        <v>41123</v>
      </c>
    </row>
    <row r="1590" spans="1:20" x14ac:dyDescent="0.25">
      <c r="A1590">
        <v>11456</v>
      </c>
      <c r="B1590">
        <v>40280</v>
      </c>
      <c r="C1590" t="s">
        <v>20</v>
      </c>
      <c r="D1590" t="s">
        <v>42</v>
      </c>
      <c r="E1590" t="s">
        <v>43</v>
      </c>
      <c r="F1590" t="s">
        <v>1261</v>
      </c>
      <c r="G1590">
        <v>15</v>
      </c>
      <c r="H1590">
        <v>2503.61</v>
      </c>
      <c r="I1590">
        <v>0.42</v>
      </c>
      <c r="J1590">
        <v>0.09</v>
      </c>
      <c r="K1590">
        <v>899.02</v>
      </c>
      <c r="L1590">
        <v>181.62</v>
      </c>
      <c r="M1590">
        <v>105.34</v>
      </c>
      <c r="N1590">
        <v>24.49</v>
      </c>
      <c r="O1590" t="s">
        <v>24</v>
      </c>
      <c r="P1590" t="s">
        <v>1398</v>
      </c>
      <c r="Q1590" t="s">
        <v>83</v>
      </c>
      <c r="R1590" t="s">
        <v>34</v>
      </c>
      <c r="S1590" t="s">
        <v>28</v>
      </c>
      <c r="T1590" s="1">
        <v>40287</v>
      </c>
    </row>
    <row r="1591" spans="1:20" x14ac:dyDescent="0.25">
      <c r="A1591">
        <v>11460</v>
      </c>
      <c r="B1591">
        <v>40414</v>
      </c>
      <c r="C1591" t="s">
        <v>36</v>
      </c>
      <c r="D1591" t="s">
        <v>21</v>
      </c>
      <c r="E1591" t="s">
        <v>80</v>
      </c>
      <c r="F1591" t="s">
        <v>1071</v>
      </c>
      <c r="G1591">
        <v>30</v>
      </c>
      <c r="H1591">
        <v>171.24</v>
      </c>
      <c r="I1591">
        <v>0.41</v>
      </c>
      <c r="J1591">
        <v>0.09</v>
      </c>
      <c r="K1591">
        <v>60.04</v>
      </c>
      <c r="L1591">
        <v>6.25</v>
      </c>
      <c r="M1591">
        <v>3.69</v>
      </c>
      <c r="N1591">
        <v>0.5</v>
      </c>
      <c r="O1591" t="s">
        <v>24</v>
      </c>
      <c r="P1591" t="s">
        <v>212</v>
      </c>
      <c r="Q1591" t="s">
        <v>83</v>
      </c>
      <c r="R1591" t="s">
        <v>61</v>
      </c>
      <c r="S1591" t="s">
        <v>57</v>
      </c>
      <c r="T1591" s="1">
        <v>40416</v>
      </c>
    </row>
    <row r="1592" spans="1:20" x14ac:dyDescent="0.25">
      <c r="A1592">
        <v>11491</v>
      </c>
      <c r="B1592">
        <v>40407</v>
      </c>
      <c r="C1592" t="s">
        <v>20</v>
      </c>
      <c r="D1592" t="s">
        <v>37</v>
      </c>
      <c r="E1592" t="s">
        <v>38</v>
      </c>
      <c r="F1592" t="s">
        <v>1476</v>
      </c>
      <c r="G1592">
        <v>26</v>
      </c>
      <c r="H1592">
        <v>252.23</v>
      </c>
      <c r="I1592">
        <v>0.35</v>
      </c>
      <c r="J1592">
        <v>0.06</v>
      </c>
      <c r="K1592">
        <v>76.56</v>
      </c>
      <c r="L1592">
        <v>10.15</v>
      </c>
      <c r="M1592">
        <v>6.6</v>
      </c>
      <c r="N1592">
        <v>4.07</v>
      </c>
      <c r="O1592" t="s">
        <v>24</v>
      </c>
      <c r="P1592" t="s">
        <v>1182</v>
      </c>
      <c r="Q1592" t="s">
        <v>64</v>
      </c>
      <c r="R1592" t="s">
        <v>61</v>
      </c>
      <c r="S1592" t="s">
        <v>35</v>
      </c>
      <c r="T1592" s="1">
        <v>40416</v>
      </c>
    </row>
    <row r="1593" spans="1:20" x14ac:dyDescent="0.25">
      <c r="A1593">
        <v>11491</v>
      </c>
      <c r="B1593">
        <v>40407</v>
      </c>
      <c r="C1593" t="s">
        <v>20</v>
      </c>
      <c r="D1593" t="s">
        <v>42</v>
      </c>
      <c r="E1593" t="s">
        <v>43</v>
      </c>
      <c r="F1593" t="s">
        <v>1021</v>
      </c>
      <c r="G1593">
        <v>38</v>
      </c>
      <c r="H1593">
        <v>2731.47</v>
      </c>
      <c r="I1593">
        <v>0.35</v>
      </c>
      <c r="J1593">
        <v>0.03</v>
      </c>
      <c r="K1593">
        <v>898.72</v>
      </c>
      <c r="L1593">
        <v>73.91</v>
      </c>
      <c r="M1593">
        <v>48.04</v>
      </c>
      <c r="N1593">
        <v>7.23</v>
      </c>
      <c r="O1593" t="s">
        <v>71</v>
      </c>
      <c r="P1593" t="s">
        <v>1182</v>
      </c>
      <c r="Q1593" t="s">
        <v>64</v>
      </c>
      <c r="R1593" t="s">
        <v>61</v>
      </c>
      <c r="S1593" t="s">
        <v>57</v>
      </c>
      <c r="T1593" s="1">
        <v>40409</v>
      </c>
    </row>
    <row r="1594" spans="1:20" x14ac:dyDescent="0.25">
      <c r="A1594">
        <v>11493</v>
      </c>
      <c r="B1594">
        <v>40836</v>
      </c>
      <c r="C1594" t="s">
        <v>58</v>
      </c>
      <c r="D1594" t="s">
        <v>21</v>
      </c>
      <c r="E1594" t="s">
        <v>52</v>
      </c>
      <c r="F1594" t="s">
        <v>1477</v>
      </c>
      <c r="G1594">
        <v>16</v>
      </c>
      <c r="H1594">
        <v>198.31</v>
      </c>
      <c r="I1594">
        <v>0.48</v>
      </c>
      <c r="J1594">
        <v>0.01</v>
      </c>
      <c r="K1594">
        <v>93.57</v>
      </c>
      <c r="L1594">
        <v>12.44</v>
      </c>
      <c r="M1594">
        <v>6.47</v>
      </c>
      <c r="N1594">
        <v>1.22</v>
      </c>
      <c r="O1594" t="s">
        <v>24</v>
      </c>
      <c r="P1594" t="s">
        <v>875</v>
      </c>
      <c r="Q1594" t="s">
        <v>64</v>
      </c>
      <c r="R1594" t="s">
        <v>27</v>
      </c>
      <c r="S1594" t="s">
        <v>55</v>
      </c>
      <c r="T1594" s="1">
        <v>40838</v>
      </c>
    </row>
    <row r="1595" spans="1:20" x14ac:dyDescent="0.25">
      <c r="A1595">
        <v>11495</v>
      </c>
      <c r="B1595">
        <v>40728</v>
      </c>
      <c r="C1595" t="s">
        <v>36</v>
      </c>
      <c r="D1595" t="s">
        <v>42</v>
      </c>
      <c r="E1595" t="s">
        <v>46</v>
      </c>
      <c r="F1595" t="s">
        <v>866</v>
      </c>
      <c r="G1595">
        <v>6</v>
      </c>
      <c r="H1595">
        <v>1584.17</v>
      </c>
      <c r="I1595">
        <v>0.43</v>
      </c>
      <c r="J1595">
        <v>0</v>
      </c>
      <c r="K1595">
        <v>662.38</v>
      </c>
      <c r="L1595">
        <v>256.74</v>
      </c>
      <c r="M1595">
        <v>146.34</v>
      </c>
      <c r="N1595">
        <v>43.75</v>
      </c>
      <c r="O1595" t="s">
        <v>48</v>
      </c>
      <c r="P1595" t="s">
        <v>1478</v>
      </c>
      <c r="Q1595" t="s">
        <v>83</v>
      </c>
      <c r="R1595" t="s">
        <v>34</v>
      </c>
      <c r="S1595" t="s">
        <v>49</v>
      </c>
      <c r="T1595" s="1">
        <v>40729</v>
      </c>
    </row>
    <row r="1596" spans="1:20" x14ac:dyDescent="0.25">
      <c r="A1596">
        <v>11527</v>
      </c>
      <c r="B1596">
        <v>39996</v>
      </c>
      <c r="C1596" t="s">
        <v>79</v>
      </c>
      <c r="D1596" t="s">
        <v>42</v>
      </c>
      <c r="E1596" t="s">
        <v>43</v>
      </c>
      <c r="F1596" t="s">
        <v>1298</v>
      </c>
      <c r="G1596">
        <v>45</v>
      </c>
      <c r="H1596">
        <v>9535.07</v>
      </c>
      <c r="I1596">
        <v>0.55000000000000004</v>
      </c>
      <c r="J1596">
        <v>0.04</v>
      </c>
      <c r="K1596">
        <v>5060.7299999999996</v>
      </c>
      <c r="L1596">
        <v>220.51</v>
      </c>
      <c r="M1596">
        <v>99.23</v>
      </c>
      <c r="N1596">
        <v>8.99</v>
      </c>
      <c r="O1596" t="s">
        <v>24</v>
      </c>
      <c r="P1596" t="s">
        <v>902</v>
      </c>
      <c r="Q1596" t="s">
        <v>75</v>
      </c>
      <c r="R1596" t="s">
        <v>61</v>
      </c>
      <c r="S1596" t="s">
        <v>35</v>
      </c>
      <c r="T1596" s="1">
        <v>39998</v>
      </c>
    </row>
    <row r="1597" spans="1:20" x14ac:dyDescent="0.25">
      <c r="A1597">
        <v>11553</v>
      </c>
      <c r="B1597">
        <v>39921</v>
      </c>
      <c r="C1597" t="s">
        <v>79</v>
      </c>
      <c r="D1597" t="s">
        <v>21</v>
      </c>
      <c r="E1597" t="s">
        <v>22</v>
      </c>
      <c r="F1597" t="s">
        <v>1479</v>
      </c>
      <c r="G1597">
        <v>28</v>
      </c>
      <c r="H1597">
        <v>2404.54</v>
      </c>
      <c r="I1597">
        <v>0.44</v>
      </c>
      <c r="J1597">
        <v>0.1</v>
      </c>
      <c r="K1597">
        <v>900.83</v>
      </c>
      <c r="L1597">
        <v>94.63</v>
      </c>
      <c r="M1597">
        <v>52.99</v>
      </c>
      <c r="N1597">
        <v>19.989999999999998</v>
      </c>
      <c r="O1597" t="s">
        <v>71</v>
      </c>
      <c r="P1597" t="s">
        <v>364</v>
      </c>
      <c r="Q1597" t="s">
        <v>33</v>
      </c>
      <c r="R1597" t="s">
        <v>34</v>
      </c>
      <c r="S1597" t="s">
        <v>57</v>
      </c>
      <c r="T1597" s="1">
        <v>39922</v>
      </c>
    </row>
    <row r="1598" spans="1:20" x14ac:dyDescent="0.25">
      <c r="A1598">
        <v>11553</v>
      </c>
      <c r="B1598">
        <v>39921</v>
      </c>
      <c r="C1598" t="s">
        <v>79</v>
      </c>
      <c r="D1598" t="s">
        <v>42</v>
      </c>
      <c r="E1598" t="s">
        <v>92</v>
      </c>
      <c r="F1598" t="s">
        <v>547</v>
      </c>
      <c r="G1598">
        <v>8</v>
      </c>
      <c r="H1598">
        <v>1622.57</v>
      </c>
      <c r="I1598">
        <v>0.52</v>
      </c>
      <c r="J1598">
        <v>7.0000000000000007E-2</v>
      </c>
      <c r="K1598">
        <v>757.35</v>
      </c>
      <c r="L1598">
        <v>210.38</v>
      </c>
      <c r="M1598">
        <v>100.98</v>
      </c>
      <c r="N1598">
        <v>57.38</v>
      </c>
      <c r="O1598" t="s">
        <v>48</v>
      </c>
      <c r="P1598" t="s">
        <v>364</v>
      </c>
      <c r="Q1598" t="s">
        <v>33</v>
      </c>
      <c r="R1598" t="s">
        <v>34</v>
      </c>
      <c r="S1598" t="s">
        <v>49</v>
      </c>
      <c r="T1598" s="1">
        <v>39924</v>
      </c>
    </row>
    <row r="1599" spans="1:20" x14ac:dyDescent="0.25">
      <c r="A1599">
        <v>11553</v>
      </c>
      <c r="B1599">
        <v>39921</v>
      </c>
      <c r="C1599" t="s">
        <v>79</v>
      </c>
      <c r="D1599" t="s">
        <v>37</v>
      </c>
      <c r="E1599" t="s">
        <v>50</v>
      </c>
      <c r="F1599" t="s">
        <v>1480</v>
      </c>
      <c r="G1599">
        <v>20</v>
      </c>
      <c r="H1599">
        <v>2607.56</v>
      </c>
      <c r="I1599">
        <v>0.36</v>
      </c>
      <c r="J1599">
        <v>0.03</v>
      </c>
      <c r="K1599">
        <v>886.77</v>
      </c>
      <c r="L1599">
        <v>134.36000000000001</v>
      </c>
      <c r="M1599">
        <v>85.99</v>
      </c>
      <c r="N1599">
        <v>0.99</v>
      </c>
      <c r="O1599" t="s">
        <v>24</v>
      </c>
      <c r="P1599" t="s">
        <v>364</v>
      </c>
      <c r="Q1599" t="s">
        <v>33</v>
      </c>
      <c r="R1599" t="s">
        <v>34</v>
      </c>
      <c r="S1599" t="s">
        <v>55</v>
      </c>
      <c r="T1599" s="1">
        <v>39923</v>
      </c>
    </row>
    <row r="1600" spans="1:20" x14ac:dyDescent="0.25">
      <c r="A1600">
        <v>11584</v>
      </c>
      <c r="B1600">
        <v>40139</v>
      </c>
      <c r="C1600" t="s">
        <v>79</v>
      </c>
      <c r="D1600" t="s">
        <v>37</v>
      </c>
      <c r="E1600" t="s">
        <v>50</v>
      </c>
      <c r="F1600" t="s">
        <v>569</v>
      </c>
      <c r="G1600">
        <v>48</v>
      </c>
      <c r="H1600">
        <v>2759.45</v>
      </c>
      <c r="I1600">
        <v>0.38</v>
      </c>
      <c r="J1600">
        <v>0.01</v>
      </c>
      <c r="K1600">
        <v>1030.94</v>
      </c>
      <c r="L1600">
        <v>58.05</v>
      </c>
      <c r="M1600">
        <v>35.99</v>
      </c>
      <c r="N1600">
        <v>0.99</v>
      </c>
      <c r="O1600" t="s">
        <v>24</v>
      </c>
      <c r="P1600" t="s">
        <v>995</v>
      </c>
      <c r="Q1600" t="s">
        <v>64</v>
      </c>
      <c r="R1600" t="s">
        <v>27</v>
      </c>
      <c r="S1600" t="s">
        <v>35</v>
      </c>
      <c r="T1600" s="1">
        <v>40140</v>
      </c>
    </row>
    <row r="1601" spans="1:20" x14ac:dyDescent="0.25">
      <c r="A1601">
        <v>11585</v>
      </c>
      <c r="B1601">
        <v>39887</v>
      </c>
      <c r="C1601" t="s">
        <v>79</v>
      </c>
      <c r="D1601" t="s">
        <v>37</v>
      </c>
      <c r="E1601" t="s">
        <v>50</v>
      </c>
      <c r="F1601" t="s">
        <v>77</v>
      </c>
      <c r="G1601">
        <v>2</v>
      </c>
      <c r="H1601">
        <v>372.96</v>
      </c>
      <c r="I1601">
        <v>0.37</v>
      </c>
      <c r="J1601">
        <v>0.09</v>
      </c>
      <c r="K1601">
        <v>111.99</v>
      </c>
      <c r="L1601">
        <v>199.98</v>
      </c>
      <c r="M1601">
        <v>125.99</v>
      </c>
      <c r="N1601">
        <v>8.99</v>
      </c>
      <c r="O1601" t="s">
        <v>24</v>
      </c>
      <c r="P1601" t="s">
        <v>1481</v>
      </c>
      <c r="Q1601" t="s">
        <v>95</v>
      </c>
      <c r="R1601" t="s">
        <v>67</v>
      </c>
      <c r="S1601" t="s">
        <v>57</v>
      </c>
      <c r="T1601" s="1">
        <v>39888</v>
      </c>
    </row>
    <row r="1602" spans="1:20" x14ac:dyDescent="0.25">
      <c r="A1602">
        <v>11585</v>
      </c>
      <c r="B1602">
        <v>39887</v>
      </c>
      <c r="C1602" t="s">
        <v>79</v>
      </c>
      <c r="D1602" t="s">
        <v>37</v>
      </c>
      <c r="E1602" t="s">
        <v>38</v>
      </c>
      <c r="F1602" t="s">
        <v>1391</v>
      </c>
      <c r="G1602">
        <v>17</v>
      </c>
      <c r="H1602">
        <v>433.83</v>
      </c>
      <c r="I1602">
        <v>0.36</v>
      </c>
      <c r="J1602">
        <v>0.1</v>
      </c>
      <c r="K1602">
        <v>124.17</v>
      </c>
      <c r="L1602">
        <v>28.09</v>
      </c>
      <c r="M1602">
        <v>17.98</v>
      </c>
      <c r="N1602">
        <v>4</v>
      </c>
      <c r="O1602" t="s">
        <v>24</v>
      </c>
      <c r="P1602" t="s">
        <v>1481</v>
      </c>
      <c r="Q1602" t="s">
        <v>95</v>
      </c>
      <c r="R1602" t="s">
        <v>67</v>
      </c>
      <c r="S1602" t="s">
        <v>57</v>
      </c>
      <c r="T1602" s="1">
        <v>39888</v>
      </c>
    </row>
    <row r="1603" spans="1:20" x14ac:dyDescent="0.25">
      <c r="A1603">
        <v>11648</v>
      </c>
      <c r="B1603">
        <v>40642</v>
      </c>
      <c r="C1603" t="s">
        <v>20</v>
      </c>
      <c r="D1603" t="s">
        <v>37</v>
      </c>
      <c r="E1603" t="s">
        <v>38</v>
      </c>
      <c r="F1603" t="s">
        <v>914</v>
      </c>
      <c r="G1603">
        <v>1</v>
      </c>
      <c r="H1603">
        <v>52.58</v>
      </c>
      <c r="I1603">
        <v>0.37</v>
      </c>
      <c r="J1603">
        <v>0.1</v>
      </c>
      <c r="K1603">
        <v>15.18</v>
      </c>
      <c r="L1603">
        <v>56.21</v>
      </c>
      <c r="M1603">
        <v>35.409999999999997</v>
      </c>
      <c r="N1603">
        <v>1.99</v>
      </c>
      <c r="O1603" t="s">
        <v>24</v>
      </c>
      <c r="P1603" t="s">
        <v>1482</v>
      </c>
      <c r="Q1603" t="s">
        <v>33</v>
      </c>
      <c r="R1603" t="s">
        <v>34</v>
      </c>
      <c r="S1603" t="s">
        <v>35</v>
      </c>
      <c r="T1603" s="1">
        <v>40649</v>
      </c>
    </row>
    <row r="1604" spans="1:20" x14ac:dyDescent="0.25">
      <c r="A1604">
        <v>11648</v>
      </c>
      <c r="B1604">
        <v>40642</v>
      </c>
      <c r="C1604" t="s">
        <v>20</v>
      </c>
      <c r="D1604" t="s">
        <v>21</v>
      </c>
      <c r="E1604" t="s">
        <v>22</v>
      </c>
      <c r="F1604" t="s">
        <v>1483</v>
      </c>
      <c r="G1604">
        <v>33</v>
      </c>
      <c r="H1604">
        <v>912.65</v>
      </c>
      <c r="I1604">
        <v>0.39</v>
      </c>
      <c r="J1604">
        <v>0</v>
      </c>
      <c r="K1604">
        <v>353.19</v>
      </c>
      <c r="L1604">
        <v>27.44</v>
      </c>
      <c r="M1604">
        <v>16.739999999999998</v>
      </c>
      <c r="N1604">
        <v>7.04</v>
      </c>
      <c r="O1604" t="s">
        <v>24</v>
      </c>
      <c r="P1604" t="s">
        <v>1482</v>
      </c>
      <c r="Q1604" t="s">
        <v>33</v>
      </c>
      <c r="R1604" t="s">
        <v>34</v>
      </c>
      <c r="S1604" t="s">
        <v>57</v>
      </c>
      <c r="T1604" s="1">
        <v>40642</v>
      </c>
    </row>
    <row r="1605" spans="1:20" x14ac:dyDescent="0.25">
      <c r="A1605">
        <v>11650</v>
      </c>
      <c r="B1605">
        <v>41176</v>
      </c>
      <c r="C1605" t="s">
        <v>29</v>
      </c>
      <c r="D1605" t="s">
        <v>21</v>
      </c>
      <c r="E1605" t="s">
        <v>52</v>
      </c>
      <c r="F1605" t="s">
        <v>850</v>
      </c>
      <c r="G1605">
        <v>26</v>
      </c>
      <c r="H1605">
        <v>1624</v>
      </c>
      <c r="I1605">
        <v>0.38</v>
      </c>
      <c r="J1605">
        <v>0.06</v>
      </c>
      <c r="K1605">
        <v>549.79</v>
      </c>
      <c r="L1605">
        <v>66.08</v>
      </c>
      <c r="M1605">
        <v>40.97</v>
      </c>
      <c r="N1605">
        <v>8.99</v>
      </c>
      <c r="O1605" t="s">
        <v>24</v>
      </c>
      <c r="P1605" t="s">
        <v>1484</v>
      </c>
      <c r="Q1605" t="s">
        <v>75</v>
      </c>
      <c r="R1605" t="s">
        <v>61</v>
      </c>
      <c r="S1605" t="s">
        <v>35</v>
      </c>
      <c r="T1605" s="1">
        <v>41178</v>
      </c>
    </row>
    <row r="1606" spans="1:20" x14ac:dyDescent="0.25">
      <c r="A1606">
        <v>11650</v>
      </c>
      <c r="B1606">
        <v>41176</v>
      </c>
      <c r="C1606" t="s">
        <v>29</v>
      </c>
      <c r="D1606" t="s">
        <v>37</v>
      </c>
      <c r="E1606" t="s">
        <v>38</v>
      </c>
      <c r="F1606" t="s">
        <v>789</v>
      </c>
      <c r="G1606">
        <v>30</v>
      </c>
      <c r="H1606">
        <v>366.88</v>
      </c>
      <c r="I1606">
        <v>0.37</v>
      </c>
      <c r="J1606">
        <v>0.08</v>
      </c>
      <c r="K1606">
        <v>114.9</v>
      </c>
      <c r="L1606">
        <v>13.21</v>
      </c>
      <c r="M1606">
        <v>8.32</v>
      </c>
      <c r="N1606">
        <v>2.38</v>
      </c>
      <c r="O1606" t="s">
        <v>24</v>
      </c>
      <c r="P1606" t="s">
        <v>1484</v>
      </c>
      <c r="Q1606" t="s">
        <v>75</v>
      </c>
      <c r="R1606" t="s">
        <v>61</v>
      </c>
      <c r="S1606" t="s">
        <v>35</v>
      </c>
      <c r="T1606" s="1">
        <v>41177</v>
      </c>
    </row>
    <row r="1607" spans="1:20" x14ac:dyDescent="0.25">
      <c r="A1607">
        <v>11651</v>
      </c>
      <c r="B1607">
        <v>40596</v>
      </c>
      <c r="C1607" t="s">
        <v>79</v>
      </c>
      <c r="D1607" t="s">
        <v>21</v>
      </c>
      <c r="E1607" t="s">
        <v>52</v>
      </c>
      <c r="F1607" t="s">
        <v>1485</v>
      </c>
      <c r="G1607">
        <v>19</v>
      </c>
      <c r="H1607">
        <v>91.54</v>
      </c>
      <c r="I1607">
        <v>0.36</v>
      </c>
      <c r="J1607">
        <v>7.0000000000000007E-2</v>
      </c>
      <c r="K1607">
        <v>28.24</v>
      </c>
      <c r="L1607">
        <v>5.13</v>
      </c>
      <c r="M1607">
        <v>3.28</v>
      </c>
      <c r="N1607">
        <v>0.98</v>
      </c>
      <c r="O1607" t="s">
        <v>71</v>
      </c>
      <c r="P1607" t="s">
        <v>1486</v>
      </c>
      <c r="Q1607" t="s">
        <v>33</v>
      </c>
      <c r="R1607" t="s">
        <v>27</v>
      </c>
      <c r="S1607" t="s">
        <v>55</v>
      </c>
      <c r="T1607" s="1">
        <v>40598</v>
      </c>
    </row>
    <row r="1608" spans="1:20" x14ac:dyDescent="0.25">
      <c r="A1608">
        <v>11652</v>
      </c>
      <c r="B1608">
        <v>40857</v>
      </c>
      <c r="C1608" t="s">
        <v>29</v>
      </c>
      <c r="D1608" t="s">
        <v>37</v>
      </c>
      <c r="E1608" t="s">
        <v>38</v>
      </c>
      <c r="F1608" t="s">
        <v>903</v>
      </c>
      <c r="G1608">
        <v>35</v>
      </c>
      <c r="H1608">
        <v>1993.46</v>
      </c>
      <c r="I1608">
        <v>0.46</v>
      </c>
      <c r="J1608">
        <v>7.0000000000000007E-2</v>
      </c>
      <c r="K1608">
        <v>833.66</v>
      </c>
      <c r="L1608">
        <v>61.07</v>
      </c>
      <c r="M1608">
        <v>32.979999999999997</v>
      </c>
      <c r="N1608">
        <v>5.5</v>
      </c>
      <c r="O1608" t="s">
        <v>24</v>
      </c>
      <c r="P1608" t="s">
        <v>266</v>
      </c>
      <c r="Q1608" t="s">
        <v>64</v>
      </c>
      <c r="R1608" t="s">
        <v>61</v>
      </c>
      <c r="S1608" t="s">
        <v>57</v>
      </c>
      <c r="T1608" s="1">
        <v>40858</v>
      </c>
    </row>
    <row r="1609" spans="1:20" x14ac:dyDescent="0.25">
      <c r="A1609">
        <v>11652</v>
      </c>
      <c r="B1609">
        <v>40857</v>
      </c>
      <c r="C1609" t="s">
        <v>29</v>
      </c>
      <c r="D1609" t="s">
        <v>21</v>
      </c>
      <c r="E1609" t="s">
        <v>84</v>
      </c>
      <c r="F1609" t="s">
        <v>978</v>
      </c>
      <c r="G1609">
        <v>37</v>
      </c>
      <c r="H1609">
        <v>345.97</v>
      </c>
      <c r="I1609">
        <v>0.4</v>
      </c>
      <c r="J1609">
        <v>0.09</v>
      </c>
      <c r="K1609">
        <v>114.32</v>
      </c>
      <c r="L1609">
        <v>9.9700000000000006</v>
      </c>
      <c r="M1609">
        <v>5.98</v>
      </c>
      <c r="N1609">
        <v>10.39</v>
      </c>
      <c r="O1609" t="s">
        <v>24</v>
      </c>
      <c r="P1609" t="s">
        <v>266</v>
      </c>
      <c r="Q1609" t="s">
        <v>64</v>
      </c>
      <c r="R1609" t="s">
        <v>61</v>
      </c>
      <c r="S1609" t="s">
        <v>57</v>
      </c>
      <c r="T1609" s="1">
        <v>40858</v>
      </c>
    </row>
    <row r="1610" spans="1:20" x14ac:dyDescent="0.25">
      <c r="A1610">
        <v>11652</v>
      </c>
      <c r="B1610">
        <v>40857</v>
      </c>
      <c r="C1610" t="s">
        <v>29</v>
      </c>
      <c r="D1610" t="s">
        <v>37</v>
      </c>
      <c r="E1610" t="s">
        <v>50</v>
      </c>
      <c r="F1610" t="s">
        <v>247</v>
      </c>
      <c r="G1610">
        <v>1</v>
      </c>
      <c r="H1610">
        <v>108.5</v>
      </c>
      <c r="I1610">
        <v>0.37</v>
      </c>
      <c r="J1610">
        <v>0.05</v>
      </c>
      <c r="K1610">
        <v>33.520000000000003</v>
      </c>
      <c r="L1610">
        <v>104.75</v>
      </c>
      <c r="M1610">
        <v>65.989999999999995</v>
      </c>
      <c r="N1610">
        <v>8.99</v>
      </c>
      <c r="O1610" t="s">
        <v>24</v>
      </c>
      <c r="P1610" t="s">
        <v>266</v>
      </c>
      <c r="Q1610" t="s">
        <v>64</v>
      </c>
      <c r="R1610" t="s">
        <v>61</v>
      </c>
      <c r="S1610" t="s">
        <v>57</v>
      </c>
      <c r="T1610" s="1">
        <v>40859</v>
      </c>
    </row>
    <row r="1611" spans="1:20" x14ac:dyDescent="0.25">
      <c r="A1611">
        <v>11652</v>
      </c>
      <c r="B1611">
        <v>40857</v>
      </c>
      <c r="C1611" t="s">
        <v>29</v>
      </c>
      <c r="D1611" t="s">
        <v>21</v>
      </c>
      <c r="E1611" t="s">
        <v>84</v>
      </c>
      <c r="F1611" t="s">
        <v>1334</v>
      </c>
      <c r="G1611">
        <v>25</v>
      </c>
      <c r="H1611">
        <v>181.35</v>
      </c>
      <c r="I1611">
        <v>0.35</v>
      </c>
      <c r="J1611">
        <v>0.1</v>
      </c>
      <c r="K1611">
        <v>49.81</v>
      </c>
      <c r="L1611">
        <v>7.97</v>
      </c>
      <c r="M1611">
        <v>5.18</v>
      </c>
      <c r="N1611">
        <v>2.04</v>
      </c>
      <c r="O1611" t="s">
        <v>24</v>
      </c>
      <c r="P1611" t="s">
        <v>266</v>
      </c>
      <c r="Q1611" t="s">
        <v>64</v>
      </c>
      <c r="R1611" t="s">
        <v>61</v>
      </c>
      <c r="S1611" t="s">
        <v>55</v>
      </c>
      <c r="T1611" s="1">
        <v>40859</v>
      </c>
    </row>
    <row r="1612" spans="1:20" x14ac:dyDescent="0.25">
      <c r="A1612">
        <v>11680</v>
      </c>
      <c r="B1612">
        <v>40060</v>
      </c>
      <c r="C1612" t="s">
        <v>79</v>
      </c>
      <c r="D1612" t="s">
        <v>37</v>
      </c>
      <c r="E1612" t="s">
        <v>50</v>
      </c>
      <c r="F1612" t="s">
        <v>76</v>
      </c>
      <c r="G1612">
        <v>50</v>
      </c>
      <c r="H1612">
        <v>12933.26</v>
      </c>
      <c r="I1612">
        <v>0.36</v>
      </c>
      <c r="J1612">
        <v>0.06</v>
      </c>
      <c r="K1612">
        <v>4124.7700000000004</v>
      </c>
      <c r="L1612">
        <v>274.98</v>
      </c>
      <c r="M1612">
        <v>175.99</v>
      </c>
      <c r="N1612">
        <v>8.99</v>
      </c>
      <c r="O1612" t="s">
        <v>24</v>
      </c>
      <c r="P1612" t="s">
        <v>421</v>
      </c>
      <c r="Q1612" t="s">
        <v>83</v>
      </c>
      <c r="R1612" t="s">
        <v>34</v>
      </c>
      <c r="S1612" t="s">
        <v>57</v>
      </c>
      <c r="T1612" s="1">
        <v>40062</v>
      </c>
    </row>
    <row r="1613" spans="1:20" x14ac:dyDescent="0.25">
      <c r="A1613">
        <v>11682</v>
      </c>
      <c r="B1613">
        <v>40363</v>
      </c>
      <c r="C1613" t="s">
        <v>20</v>
      </c>
      <c r="D1613" t="s">
        <v>37</v>
      </c>
      <c r="E1613" t="s">
        <v>38</v>
      </c>
      <c r="F1613" t="s">
        <v>721</v>
      </c>
      <c r="G1613">
        <v>5</v>
      </c>
      <c r="H1613">
        <v>143.86000000000001</v>
      </c>
      <c r="I1613">
        <v>0.35</v>
      </c>
      <c r="J1613">
        <v>0.09</v>
      </c>
      <c r="K1613">
        <v>39.96</v>
      </c>
      <c r="L1613">
        <v>30.74</v>
      </c>
      <c r="M1613">
        <v>19.98</v>
      </c>
      <c r="N1613">
        <v>4</v>
      </c>
      <c r="O1613" t="s">
        <v>24</v>
      </c>
      <c r="P1613" t="s">
        <v>108</v>
      </c>
      <c r="Q1613" t="s">
        <v>83</v>
      </c>
      <c r="R1613" t="s">
        <v>61</v>
      </c>
      <c r="S1613" t="s">
        <v>57</v>
      </c>
      <c r="T1613" s="1">
        <v>40370</v>
      </c>
    </row>
    <row r="1614" spans="1:20" x14ac:dyDescent="0.25">
      <c r="A1614">
        <v>11683</v>
      </c>
      <c r="B1614">
        <v>40946</v>
      </c>
      <c r="C1614" t="s">
        <v>29</v>
      </c>
      <c r="D1614" t="s">
        <v>37</v>
      </c>
      <c r="E1614" t="s">
        <v>50</v>
      </c>
      <c r="F1614" t="s">
        <v>1458</v>
      </c>
      <c r="G1614">
        <v>28</v>
      </c>
      <c r="H1614">
        <v>3150.36</v>
      </c>
      <c r="I1614">
        <v>0.43</v>
      </c>
      <c r="J1614">
        <v>0.03</v>
      </c>
      <c r="K1614">
        <v>1296.6500000000001</v>
      </c>
      <c r="L1614">
        <v>115.77</v>
      </c>
      <c r="M1614">
        <v>65.989999999999995</v>
      </c>
      <c r="N1614">
        <v>5.99</v>
      </c>
      <c r="O1614" t="s">
        <v>24</v>
      </c>
      <c r="P1614" t="s">
        <v>973</v>
      </c>
      <c r="Q1614" t="s">
        <v>75</v>
      </c>
      <c r="R1614" t="s">
        <v>34</v>
      </c>
      <c r="S1614" t="s">
        <v>57</v>
      </c>
      <c r="T1614" s="1">
        <v>40946</v>
      </c>
    </row>
    <row r="1615" spans="1:20" x14ac:dyDescent="0.25">
      <c r="A1615">
        <v>11684</v>
      </c>
      <c r="B1615">
        <v>41117</v>
      </c>
      <c r="C1615" t="s">
        <v>36</v>
      </c>
      <c r="D1615" t="s">
        <v>42</v>
      </c>
      <c r="E1615" t="s">
        <v>192</v>
      </c>
      <c r="F1615" t="s">
        <v>1287</v>
      </c>
      <c r="G1615">
        <v>8</v>
      </c>
      <c r="H1615">
        <v>2149.92</v>
      </c>
      <c r="I1615">
        <v>0.47</v>
      </c>
      <c r="J1615">
        <v>0</v>
      </c>
      <c r="K1615">
        <v>998.95</v>
      </c>
      <c r="L1615">
        <v>265.68</v>
      </c>
      <c r="M1615">
        <v>140.81</v>
      </c>
      <c r="N1615">
        <v>24.49</v>
      </c>
      <c r="O1615" t="s">
        <v>24</v>
      </c>
      <c r="P1615" t="s">
        <v>1426</v>
      </c>
      <c r="Q1615" t="s">
        <v>64</v>
      </c>
      <c r="R1615" t="s">
        <v>67</v>
      </c>
      <c r="S1615" t="s">
        <v>28</v>
      </c>
      <c r="T1615" s="1">
        <v>41119</v>
      </c>
    </row>
    <row r="1616" spans="1:20" x14ac:dyDescent="0.25">
      <c r="A1616">
        <v>11686</v>
      </c>
      <c r="B1616">
        <v>39840</v>
      </c>
      <c r="C1616" t="s">
        <v>29</v>
      </c>
      <c r="D1616" t="s">
        <v>37</v>
      </c>
      <c r="E1616" t="s">
        <v>50</v>
      </c>
      <c r="F1616" t="s">
        <v>1415</v>
      </c>
      <c r="G1616">
        <v>38</v>
      </c>
      <c r="H1616">
        <v>12418.72</v>
      </c>
      <c r="I1616">
        <v>0.42</v>
      </c>
      <c r="J1616">
        <v>0.08</v>
      </c>
      <c r="K1616">
        <v>4588.6000000000004</v>
      </c>
      <c r="L1616">
        <v>355.16</v>
      </c>
      <c r="M1616">
        <v>205.99</v>
      </c>
      <c r="N1616">
        <v>2.5</v>
      </c>
      <c r="O1616" t="s">
        <v>24</v>
      </c>
      <c r="P1616" t="s">
        <v>97</v>
      </c>
      <c r="Q1616" t="s">
        <v>64</v>
      </c>
      <c r="R1616" t="s">
        <v>61</v>
      </c>
      <c r="S1616" t="s">
        <v>57</v>
      </c>
      <c r="T1616" s="1">
        <v>39841</v>
      </c>
    </row>
    <row r="1617" spans="1:20" x14ac:dyDescent="0.25">
      <c r="A1617">
        <v>11687</v>
      </c>
      <c r="B1617">
        <v>40902</v>
      </c>
      <c r="C1617" t="s">
        <v>36</v>
      </c>
      <c r="D1617" t="s">
        <v>21</v>
      </c>
      <c r="E1617" t="s">
        <v>84</v>
      </c>
      <c r="F1617" t="s">
        <v>1487</v>
      </c>
      <c r="G1617">
        <v>26</v>
      </c>
      <c r="H1617">
        <v>285.69</v>
      </c>
      <c r="I1617">
        <v>0.36</v>
      </c>
      <c r="J1617">
        <v>0.04</v>
      </c>
      <c r="K1617">
        <v>94.64</v>
      </c>
      <c r="L1617">
        <v>11.38</v>
      </c>
      <c r="M1617">
        <v>7.28</v>
      </c>
      <c r="N1617">
        <v>1.77</v>
      </c>
      <c r="O1617" t="s">
        <v>24</v>
      </c>
      <c r="P1617" t="s">
        <v>158</v>
      </c>
      <c r="Q1617" t="s">
        <v>75</v>
      </c>
      <c r="R1617" t="s">
        <v>61</v>
      </c>
      <c r="S1617" t="s">
        <v>55</v>
      </c>
      <c r="T1617" s="1">
        <v>40902</v>
      </c>
    </row>
    <row r="1618" spans="1:20" x14ac:dyDescent="0.25">
      <c r="A1618">
        <v>11712</v>
      </c>
      <c r="B1618">
        <v>39929</v>
      </c>
      <c r="C1618" t="s">
        <v>20</v>
      </c>
      <c r="D1618" t="s">
        <v>21</v>
      </c>
      <c r="E1618" t="s">
        <v>52</v>
      </c>
      <c r="F1618" t="s">
        <v>523</v>
      </c>
      <c r="G1618">
        <v>9</v>
      </c>
      <c r="H1618">
        <v>63.37</v>
      </c>
      <c r="I1618">
        <v>0.42</v>
      </c>
      <c r="J1618">
        <v>0.06</v>
      </c>
      <c r="K1618">
        <v>23.91</v>
      </c>
      <c r="L1618">
        <v>7.38</v>
      </c>
      <c r="M1618">
        <v>4.28</v>
      </c>
      <c r="N1618">
        <v>0.94</v>
      </c>
      <c r="O1618" t="s">
        <v>24</v>
      </c>
      <c r="P1618" t="s">
        <v>349</v>
      </c>
      <c r="Q1618" t="s">
        <v>33</v>
      </c>
      <c r="R1618" t="s">
        <v>67</v>
      </c>
      <c r="S1618" t="s">
        <v>55</v>
      </c>
      <c r="T1618" s="1">
        <v>39931</v>
      </c>
    </row>
    <row r="1619" spans="1:20" x14ac:dyDescent="0.25">
      <c r="A1619">
        <v>11714</v>
      </c>
      <c r="B1619">
        <v>40029</v>
      </c>
      <c r="C1619" t="s">
        <v>58</v>
      </c>
      <c r="D1619" t="s">
        <v>37</v>
      </c>
      <c r="E1619" t="s">
        <v>87</v>
      </c>
      <c r="F1619" t="s">
        <v>534</v>
      </c>
      <c r="G1619">
        <v>1</v>
      </c>
      <c r="H1619">
        <v>5512.09</v>
      </c>
      <c r="I1619">
        <v>0.37</v>
      </c>
      <c r="J1619">
        <v>0.01</v>
      </c>
      <c r="K1619">
        <v>2001.22</v>
      </c>
      <c r="L1619">
        <v>5558.95</v>
      </c>
      <c r="M1619">
        <v>3502.14</v>
      </c>
      <c r="N1619">
        <v>8.73</v>
      </c>
      <c r="O1619" t="s">
        <v>48</v>
      </c>
      <c r="P1619" t="s">
        <v>844</v>
      </c>
      <c r="Q1619" t="s">
        <v>83</v>
      </c>
      <c r="R1619" t="s">
        <v>34</v>
      </c>
      <c r="S1619" t="s">
        <v>49</v>
      </c>
      <c r="T1619" s="1">
        <v>40030</v>
      </c>
    </row>
    <row r="1620" spans="1:20" x14ac:dyDescent="0.25">
      <c r="A1620">
        <v>11714</v>
      </c>
      <c r="B1620">
        <v>40029</v>
      </c>
      <c r="C1620" t="s">
        <v>58</v>
      </c>
      <c r="D1620" t="s">
        <v>21</v>
      </c>
      <c r="E1620" t="s">
        <v>30</v>
      </c>
      <c r="F1620" t="s">
        <v>1385</v>
      </c>
      <c r="G1620">
        <v>9</v>
      </c>
      <c r="H1620">
        <v>232.97</v>
      </c>
      <c r="I1620">
        <v>0.41</v>
      </c>
      <c r="J1620">
        <v>0.06</v>
      </c>
      <c r="K1620">
        <v>83.98</v>
      </c>
      <c r="L1620">
        <v>26.66</v>
      </c>
      <c r="M1620">
        <v>15.73</v>
      </c>
      <c r="N1620">
        <v>7.42</v>
      </c>
      <c r="O1620" t="s">
        <v>24</v>
      </c>
      <c r="P1620" t="s">
        <v>844</v>
      </c>
      <c r="Q1620" t="s">
        <v>83</v>
      </c>
      <c r="R1620" t="s">
        <v>34</v>
      </c>
      <c r="S1620" t="s">
        <v>35</v>
      </c>
      <c r="T1620" s="1">
        <v>40030</v>
      </c>
    </row>
    <row r="1621" spans="1:20" x14ac:dyDescent="0.25">
      <c r="A1621">
        <v>11719</v>
      </c>
      <c r="B1621">
        <v>40579</v>
      </c>
      <c r="C1621" t="s">
        <v>29</v>
      </c>
      <c r="D1621" t="s">
        <v>37</v>
      </c>
      <c r="E1621" t="s">
        <v>87</v>
      </c>
      <c r="F1621" t="s">
        <v>1488</v>
      </c>
      <c r="G1621">
        <v>3</v>
      </c>
      <c r="H1621">
        <v>2592.04</v>
      </c>
      <c r="I1621">
        <v>0.44</v>
      </c>
      <c r="J1621">
        <v>0.06</v>
      </c>
      <c r="K1621">
        <v>1019.83</v>
      </c>
      <c r="L1621">
        <v>894.59</v>
      </c>
      <c r="M1621">
        <v>500.97</v>
      </c>
      <c r="N1621">
        <v>69.3</v>
      </c>
      <c r="O1621" t="s">
        <v>48</v>
      </c>
      <c r="P1621" t="s">
        <v>78</v>
      </c>
      <c r="Q1621" t="s">
        <v>41</v>
      </c>
      <c r="R1621" t="s">
        <v>61</v>
      </c>
      <c r="S1621" t="s">
        <v>132</v>
      </c>
      <c r="T1621" s="1">
        <v>40580</v>
      </c>
    </row>
    <row r="1622" spans="1:20" x14ac:dyDescent="0.25">
      <c r="A1622">
        <v>11719</v>
      </c>
      <c r="B1622">
        <v>40579</v>
      </c>
      <c r="C1622" t="s">
        <v>29</v>
      </c>
      <c r="D1622" t="s">
        <v>21</v>
      </c>
      <c r="E1622" t="s">
        <v>52</v>
      </c>
      <c r="F1622" t="s">
        <v>861</v>
      </c>
      <c r="G1622">
        <v>30</v>
      </c>
      <c r="H1622">
        <v>1070.22</v>
      </c>
      <c r="I1622">
        <v>0.45</v>
      </c>
      <c r="J1622">
        <v>0.09</v>
      </c>
      <c r="K1622">
        <v>419.83</v>
      </c>
      <c r="L1622">
        <v>38.869999999999997</v>
      </c>
      <c r="M1622">
        <v>21.38</v>
      </c>
      <c r="N1622">
        <v>8.99</v>
      </c>
      <c r="O1622" t="s">
        <v>24</v>
      </c>
      <c r="P1622" t="s">
        <v>78</v>
      </c>
      <c r="Q1622" t="s">
        <v>41</v>
      </c>
      <c r="R1622" t="s">
        <v>61</v>
      </c>
      <c r="S1622" t="s">
        <v>35</v>
      </c>
      <c r="T1622" s="1">
        <v>40579</v>
      </c>
    </row>
    <row r="1623" spans="1:20" x14ac:dyDescent="0.25">
      <c r="A1623">
        <v>11719</v>
      </c>
      <c r="B1623">
        <v>40579</v>
      </c>
      <c r="C1623" t="s">
        <v>29</v>
      </c>
      <c r="D1623" t="s">
        <v>37</v>
      </c>
      <c r="E1623" t="s">
        <v>50</v>
      </c>
      <c r="F1623" t="s">
        <v>1489</v>
      </c>
      <c r="G1623">
        <v>17</v>
      </c>
      <c r="H1623">
        <v>835.54</v>
      </c>
      <c r="I1623">
        <v>0.41</v>
      </c>
      <c r="J1623">
        <v>0.01</v>
      </c>
      <c r="K1623">
        <v>334.12</v>
      </c>
      <c r="L1623">
        <v>49.14</v>
      </c>
      <c r="M1623">
        <v>28.99</v>
      </c>
      <c r="N1623">
        <v>8.59</v>
      </c>
      <c r="O1623" t="s">
        <v>24</v>
      </c>
      <c r="P1623" t="s">
        <v>78</v>
      </c>
      <c r="Q1623" t="s">
        <v>41</v>
      </c>
      <c r="R1623" t="s">
        <v>61</v>
      </c>
      <c r="S1623" t="s">
        <v>45</v>
      </c>
      <c r="T1623" s="1">
        <v>40579</v>
      </c>
    </row>
    <row r="1624" spans="1:20" x14ac:dyDescent="0.25">
      <c r="A1624">
        <v>11745</v>
      </c>
      <c r="B1624">
        <v>41109</v>
      </c>
      <c r="C1624" t="s">
        <v>36</v>
      </c>
      <c r="D1624" t="s">
        <v>37</v>
      </c>
      <c r="E1624" t="s">
        <v>38</v>
      </c>
      <c r="F1624" t="s">
        <v>1147</v>
      </c>
      <c r="G1624">
        <v>17</v>
      </c>
      <c r="H1624">
        <v>1240.5</v>
      </c>
      <c r="I1624">
        <v>0.47</v>
      </c>
      <c r="J1624">
        <v>0.06</v>
      </c>
      <c r="K1624">
        <v>532.35</v>
      </c>
      <c r="L1624">
        <v>76.38</v>
      </c>
      <c r="M1624">
        <v>40.479999999999997</v>
      </c>
      <c r="N1624">
        <v>19.989999999999998</v>
      </c>
      <c r="O1624" t="s">
        <v>24</v>
      </c>
      <c r="P1624" t="s">
        <v>1490</v>
      </c>
      <c r="Q1624" t="s">
        <v>33</v>
      </c>
      <c r="R1624" t="s">
        <v>61</v>
      </c>
      <c r="S1624" t="s">
        <v>57</v>
      </c>
      <c r="T1624" s="1">
        <v>41110</v>
      </c>
    </row>
    <row r="1625" spans="1:20" x14ac:dyDescent="0.25">
      <c r="A1625">
        <v>11747</v>
      </c>
      <c r="B1625">
        <v>40234</v>
      </c>
      <c r="C1625" t="s">
        <v>79</v>
      </c>
      <c r="D1625" t="s">
        <v>37</v>
      </c>
      <c r="E1625" t="s">
        <v>87</v>
      </c>
      <c r="F1625" t="s">
        <v>1206</v>
      </c>
      <c r="G1625">
        <v>3</v>
      </c>
      <c r="H1625">
        <v>521.76</v>
      </c>
      <c r="I1625">
        <v>0.45</v>
      </c>
      <c r="J1625">
        <v>0.08</v>
      </c>
      <c r="K1625">
        <v>201.8</v>
      </c>
      <c r="L1625">
        <v>181.8</v>
      </c>
      <c r="M1625">
        <v>99.99</v>
      </c>
      <c r="N1625">
        <v>19.989999999999998</v>
      </c>
      <c r="O1625" t="s">
        <v>24</v>
      </c>
      <c r="P1625" t="s">
        <v>671</v>
      </c>
      <c r="Q1625" t="s">
        <v>95</v>
      </c>
      <c r="R1625" t="s">
        <v>67</v>
      </c>
      <c r="S1625" t="s">
        <v>57</v>
      </c>
      <c r="T1625" s="1">
        <v>40234</v>
      </c>
    </row>
    <row r="1626" spans="1:20" x14ac:dyDescent="0.25">
      <c r="A1626">
        <v>11748</v>
      </c>
      <c r="B1626">
        <v>39967</v>
      </c>
      <c r="C1626" t="s">
        <v>29</v>
      </c>
      <c r="D1626" t="s">
        <v>42</v>
      </c>
      <c r="E1626" t="s">
        <v>46</v>
      </c>
      <c r="F1626" t="s">
        <v>823</v>
      </c>
      <c r="G1626">
        <v>23</v>
      </c>
      <c r="H1626">
        <v>5981.85</v>
      </c>
      <c r="I1626">
        <v>0.44</v>
      </c>
      <c r="J1626">
        <v>0.01</v>
      </c>
      <c r="K1626">
        <v>2578.11</v>
      </c>
      <c r="L1626">
        <v>260.68</v>
      </c>
      <c r="M1626">
        <v>145.97999999999999</v>
      </c>
      <c r="N1626">
        <v>46.2</v>
      </c>
      <c r="O1626" t="s">
        <v>48</v>
      </c>
      <c r="P1626" t="s">
        <v>844</v>
      </c>
      <c r="Q1626" t="s">
        <v>83</v>
      </c>
      <c r="R1626" t="s">
        <v>34</v>
      </c>
      <c r="S1626" t="s">
        <v>49</v>
      </c>
      <c r="T1626" s="1">
        <v>39967</v>
      </c>
    </row>
    <row r="1627" spans="1:20" x14ac:dyDescent="0.25">
      <c r="A1627">
        <v>11776</v>
      </c>
      <c r="B1627">
        <v>40963</v>
      </c>
      <c r="C1627" t="s">
        <v>20</v>
      </c>
      <c r="D1627" t="s">
        <v>21</v>
      </c>
      <c r="E1627" t="s">
        <v>72</v>
      </c>
      <c r="F1627" t="s">
        <v>251</v>
      </c>
      <c r="G1627">
        <v>40</v>
      </c>
      <c r="H1627">
        <v>88.67</v>
      </c>
      <c r="I1627">
        <v>0.45</v>
      </c>
      <c r="J1627">
        <v>0.04</v>
      </c>
      <c r="K1627">
        <v>37.57</v>
      </c>
      <c r="L1627">
        <v>2.29</v>
      </c>
      <c r="M1627">
        <v>1.26</v>
      </c>
      <c r="N1627">
        <v>0.7</v>
      </c>
      <c r="O1627" t="s">
        <v>71</v>
      </c>
      <c r="P1627" t="s">
        <v>711</v>
      </c>
      <c r="Q1627" t="s">
        <v>33</v>
      </c>
      <c r="R1627" t="s">
        <v>27</v>
      </c>
      <c r="S1627" t="s">
        <v>55</v>
      </c>
      <c r="T1627" s="1">
        <v>40963</v>
      </c>
    </row>
    <row r="1628" spans="1:20" x14ac:dyDescent="0.25">
      <c r="A1628">
        <v>11777</v>
      </c>
      <c r="B1628">
        <v>40172</v>
      </c>
      <c r="C1628" t="s">
        <v>20</v>
      </c>
      <c r="D1628" t="s">
        <v>21</v>
      </c>
      <c r="E1628" t="s">
        <v>22</v>
      </c>
      <c r="F1628" t="s">
        <v>208</v>
      </c>
      <c r="G1628">
        <v>39</v>
      </c>
      <c r="H1628">
        <v>1198.32</v>
      </c>
      <c r="I1628">
        <v>0.46</v>
      </c>
      <c r="J1628">
        <v>7.0000000000000007E-2</v>
      </c>
      <c r="K1628">
        <v>498.55</v>
      </c>
      <c r="L1628">
        <v>32.78</v>
      </c>
      <c r="M1628">
        <v>17.7</v>
      </c>
      <c r="N1628">
        <v>9.4700000000000006</v>
      </c>
      <c r="O1628" t="s">
        <v>24</v>
      </c>
      <c r="P1628" t="s">
        <v>519</v>
      </c>
      <c r="Q1628" t="s">
        <v>41</v>
      </c>
      <c r="R1628" t="s">
        <v>67</v>
      </c>
      <c r="S1628" t="s">
        <v>57</v>
      </c>
      <c r="T1628" s="1">
        <v>40179</v>
      </c>
    </row>
    <row r="1629" spans="1:20" x14ac:dyDescent="0.25">
      <c r="A1629">
        <v>11779</v>
      </c>
      <c r="B1629">
        <v>40358</v>
      </c>
      <c r="C1629" t="s">
        <v>29</v>
      </c>
      <c r="D1629" t="s">
        <v>21</v>
      </c>
      <c r="E1629" t="s">
        <v>84</v>
      </c>
      <c r="F1629" t="s">
        <v>289</v>
      </c>
      <c r="G1629">
        <v>45</v>
      </c>
      <c r="H1629">
        <v>562.78</v>
      </c>
      <c r="I1629">
        <v>0.47</v>
      </c>
      <c r="J1629">
        <v>0.04</v>
      </c>
      <c r="K1629">
        <v>251.18</v>
      </c>
      <c r="L1629">
        <v>12.98</v>
      </c>
      <c r="M1629">
        <v>6.88</v>
      </c>
      <c r="N1629">
        <v>2</v>
      </c>
      <c r="O1629" t="s">
        <v>24</v>
      </c>
      <c r="P1629" t="s">
        <v>722</v>
      </c>
      <c r="Q1629" t="s">
        <v>75</v>
      </c>
      <c r="R1629" t="s">
        <v>67</v>
      </c>
      <c r="S1629" t="s">
        <v>55</v>
      </c>
      <c r="T1629" s="1">
        <v>40360</v>
      </c>
    </row>
    <row r="1630" spans="1:20" x14ac:dyDescent="0.25">
      <c r="A1630">
        <v>11779</v>
      </c>
      <c r="B1630">
        <v>40358</v>
      </c>
      <c r="C1630" t="s">
        <v>29</v>
      </c>
      <c r="D1630" t="s">
        <v>37</v>
      </c>
      <c r="E1630" t="s">
        <v>38</v>
      </c>
      <c r="F1630" t="s">
        <v>286</v>
      </c>
      <c r="G1630">
        <v>43</v>
      </c>
      <c r="H1630">
        <v>759.58</v>
      </c>
      <c r="I1630">
        <v>0.43</v>
      </c>
      <c r="J1630">
        <v>0.09</v>
      </c>
      <c r="K1630">
        <v>281.37</v>
      </c>
      <c r="L1630">
        <v>19.25</v>
      </c>
      <c r="M1630">
        <v>10.97</v>
      </c>
      <c r="N1630">
        <v>6.5</v>
      </c>
      <c r="O1630" t="s">
        <v>24</v>
      </c>
      <c r="P1630" t="s">
        <v>722</v>
      </c>
      <c r="Q1630" t="s">
        <v>75</v>
      </c>
      <c r="R1630" t="s">
        <v>67</v>
      </c>
      <c r="S1630" t="s">
        <v>57</v>
      </c>
      <c r="T1630" s="1">
        <v>40359</v>
      </c>
    </row>
    <row r="1631" spans="1:20" x14ac:dyDescent="0.25">
      <c r="A1631">
        <v>11780</v>
      </c>
      <c r="B1631">
        <v>40442</v>
      </c>
      <c r="C1631" t="s">
        <v>58</v>
      </c>
      <c r="D1631" t="s">
        <v>21</v>
      </c>
      <c r="E1631" t="s">
        <v>84</v>
      </c>
      <c r="F1631" t="s">
        <v>1491</v>
      </c>
      <c r="G1631">
        <v>7</v>
      </c>
      <c r="H1631">
        <v>78.73</v>
      </c>
      <c r="I1631">
        <v>0.36</v>
      </c>
      <c r="J1631">
        <v>0.08</v>
      </c>
      <c r="K1631">
        <v>22.3</v>
      </c>
      <c r="L1631">
        <v>11.38</v>
      </c>
      <c r="M1631">
        <v>7.28</v>
      </c>
      <c r="N1631">
        <v>5.47</v>
      </c>
      <c r="O1631" t="s">
        <v>24</v>
      </c>
      <c r="P1631" t="s">
        <v>745</v>
      </c>
      <c r="Q1631" t="s">
        <v>83</v>
      </c>
      <c r="R1631" t="s">
        <v>27</v>
      </c>
      <c r="S1631" t="s">
        <v>57</v>
      </c>
      <c r="T1631" s="1">
        <v>40443</v>
      </c>
    </row>
    <row r="1632" spans="1:20" x14ac:dyDescent="0.25">
      <c r="A1632">
        <v>11782</v>
      </c>
      <c r="B1632">
        <v>41118</v>
      </c>
      <c r="C1632" t="s">
        <v>20</v>
      </c>
      <c r="D1632" t="s">
        <v>21</v>
      </c>
      <c r="E1632" t="s">
        <v>84</v>
      </c>
      <c r="F1632" t="s">
        <v>454</v>
      </c>
      <c r="G1632">
        <v>46</v>
      </c>
      <c r="H1632">
        <v>366.84</v>
      </c>
      <c r="I1632">
        <v>0.38</v>
      </c>
      <c r="J1632">
        <v>0.02</v>
      </c>
      <c r="K1632">
        <v>133.01</v>
      </c>
      <c r="L1632">
        <v>8.0299999999999994</v>
      </c>
      <c r="M1632">
        <v>4.9800000000000004</v>
      </c>
      <c r="N1632">
        <v>4.75</v>
      </c>
      <c r="O1632" t="s">
        <v>24</v>
      </c>
      <c r="P1632" t="s">
        <v>1492</v>
      </c>
      <c r="Q1632" t="s">
        <v>33</v>
      </c>
      <c r="R1632" t="s">
        <v>34</v>
      </c>
      <c r="S1632" t="s">
        <v>57</v>
      </c>
      <c r="T1632" s="1">
        <v>41123</v>
      </c>
    </row>
    <row r="1633" spans="1:20" x14ac:dyDescent="0.25">
      <c r="A1633">
        <v>11782</v>
      </c>
      <c r="B1633">
        <v>41118</v>
      </c>
      <c r="C1633" t="s">
        <v>20</v>
      </c>
      <c r="D1633" t="s">
        <v>37</v>
      </c>
      <c r="E1633" t="s">
        <v>50</v>
      </c>
      <c r="F1633" t="s">
        <v>1493</v>
      </c>
      <c r="G1633">
        <v>27</v>
      </c>
      <c r="H1633">
        <v>2642.3</v>
      </c>
      <c r="I1633">
        <v>0.36</v>
      </c>
      <c r="J1633">
        <v>7.0000000000000007E-2</v>
      </c>
      <c r="K1633">
        <v>819.58</v>
      </c>
      <c r="L1633">
        <v>104.67</v>
      </c>
      <c r="M1633">
        <v>66.989999999999995</v>
      </c>
      <c r="N1633">
        <v>13.99</v>
      </c>
      <c r="O1633" t="s">
        <v>24</v>
      </c>
      <c r="P1633" t="s">
        <v>1492</v>
      </c>
      <c r="Q1633" t="s">
        <v>33</v>
      </c>
      <c r="R1633" t="s">
        <v>34</v>
      </c>
      <c r="S1633" t="s">
        <v>45</v>
      </c>
      <c r="T1633" s="1">
        <v>41125</v>
      </c>
    </row>
    <row r="1634" spans="1:20" x14ac:dyDescent="0.25">
      <c r="A1634">
        <v>11808</v>
      </c>
      <c r="B1634">
        <v>41121</v>
      </c>
      <c r="C1634" t="s">
        <v>29</v>
      </c>
      <c r="D1634" t="s">
        <v>42</v>
      </c>
      <c r="E1634" t="s">
        <v>46</v>
      </c>
      <c r="F1634" t="s">
        <v>854</v>
      </c>
      <c r="G1634">
        <v>1</v>
      </c>
      <c r="H1634">
        <v>297.29000000000002</v>
      </c>
      <c r="I1634">
        <v>0.45</v>
      </c>
      <c r="J1634">
        <v>0.06</v>
      </c>
      <c r="K1634">
        <v>107.06</v>
      </c>
      <c r="L1634">
        <v>274.51</v>
      </c>
      <c r="M1634">
        <v>150.97999999999999</v>
      </c>
      <c r="N1634">
        <v>39.25</v>
      </c>
      <c r="O1634" t="s">
        <v>48</v>
      </c>
      <c r="P1634" t="s">
        <v>169</v>
      </c>
      <c r="Q1634" t="s">
        <v>64</v>
      </c>
      <c r="R1634" t="s">
        <v>34</v>
      </c>
      <c r="S1634" t="s">
        <v>49</v>
      </c>
      <c r="T1634" s="1">
        <v>41122</v>
      </c>
    </row>
    <row r="1635" spans="1:20" x14ac:dyDescent="0.25">
      <c r="A1635">
        <v>11815</v>
      </c>
      <c r="B1635">
        <v>40798</v>
      </c>
      <c r="C1635" t="s">
        <v>20</v>
      </c>
      <c r="D1635" t="s">
        <v>21</v>
      </c>
      <c r="E1635" t="s">
        <v>30</v>
      </c>
      <c r="F1635" t="s">
        <v>1385</v>
      </c>
      <c r="G1635">
        <v>22</v>
      </c>
      <c r="H1635">
        <v>520.92999999999995</v>
      </c>
      <c r="I1635">
        <v>0.38</v>
      </c>
      <c r="J1635">
        <v>0.08</v>
      </c>
      <c r="K1635">
        <v>167.45</v>
      </c>
      <c r="L1635">
        <v>25.37</v>
      </c>
      <c r="M1635">
        <v>15.73</v>
      </c>
      <c r="N1635">
        <v>7.42</v>
      </c>
      <c r="O1635" t="s">
        <v>24</v>
      </c>
      <c r="P1635" t="s">
        <v>1494</v>
      </c>
      <c r="Q1635" t="s">
        <v>41</v>
      </c>
      <c r="R1635" t="s">
        <v>67</v>
      </c>
      <c r="S1635" t="s">
        <v>35</v>
      </c>
      <c r="T1635" s="1">
        <v>40800</v>
      </c>
    </row>
    <row r="1636" spans="1:20" x14ac:dyDescent="0.25">
      <c r="A1636">
        <v>11840</v>
      </c>
      <c r="B1636">
        <v>40039</v>
      </c>
      <c r="C1636" t="s">
        <v>58</v>
      </c>
      <c r="D1636" t="s">
        <v>21</v>
      </c>
      <c r="E1636" t="s">
        <v>139</v>
      </c>
      <c r="F1636" t="s">
        <v>1495</v>
      </c>
      <c r="G1636">
        <v>43</v>
      </c>
      <c r="H1636">
        <v>279.42</v>
      </c>
      <c r="I1636">
        <v>0.36</v>
      </c>
      <c r="J1636">
        <v>0.08</v>
      </c>
      <c r="K1636">
        <v>84.28</v>
      </c>
      <c r="L1636">
        <v>7</v>
      </c>
      <c r="M1636">
        <v>4.4800000000000004</v>
      </c>
      <c r="N1636">
        <v>2.5</v>
      </c>
      <c r="O1636" t="s">
        <v>24</v>
      </c>
      <c r="P1636" t="s">
        <v>646</v>
      </c>
      <c r="Q1636" t="s">
        <v>33</v>
      </c>
      <c r="R1636" t="s">
        <v>67</v>
      </c>
      <c r="S1636" t="s">
        <v>57</v>
      </c>
      <c r="T1636" s="1">
        <v>40040</v>
      </c>
    </row>
    <row r="1637" spans="1:20" x14ac:dyDescent="0.25">
      <c r="A1637">
        <v>11841</v>
      </c>
      <c r="B1637">
        <v>40288</v>
      </c>
      <c r="C1637" t="s">
        <v>79</v>
      </c>
      <c r="D1637" t="s">
        <v>21</v>
      </c>
      <c r="E1637" t="s">
        <v>84</v>
      </c>
      <c r="F1637" t="s">
        <v>1496</v>
      </c>
      <c r="G1637">
        <v>44</v>
      </c>
      <c r="H1637">
        <v>3465.38</v>
      </c>
      <c r="I1637">
        <v>0.37</v>
      </c>
      <c r="J1637">
        <v>0.1</v>
      </c>
      <c r="K1637">
        <v>1036.3900000000001</v>
      </c>
      <c r="L1637">
        <v>87.24</v>
      </c>
      <c r="M1637">
        <v>54.96</v>
      </c>
      <c r="N1637">
        <v>10.75</v>
      </c>
      <c r="O1637" t="s">
        <v>24</v>
      </c>
      <c r="P1637" t="s">
        <v>1386</v>
      </c>
      <c r="Q1637" t="s">
        <v>64</v>
      </c>
      <c r="R1637" t="s">
        <v>34</v>
      </c>
      <c r="S1637" t="s">
        <v>57</v>
      </c>
      <c r="T1637" s="1">
        <v>40290</v>
      </c>
    </row>
    <row r="1638" spans="1:20" x14ac:dyDescent="0.25">
      <c r="A1638">
        <v>11841</v>
      </c>
      <c r="B1638">
        <v>40288</v>
      </c>
      <c r="C1638" t="s">
        <v>79</v>
      </c>
      <c r="D1638" t="s">
        <v>21</v>
      </c>
      <c r="E1638" t="s">
        <v>52</v>
      </c>
      <c r="F1638" t="s">
        <v>394</v>
      </c>
      <c r="G1638">
        <v>46</v>
      </c>
      <c r="H1638">
        <v>954.1</v>
      </c>
      <c r="I1638">
        <v>0.46</v>
      </c>
      <c r="J1638">
        <v>7.0000000000000007E-2</v>
      </c>
      <c r="K1638">
        <v>397.67</v>
      </c>
      <c r="L1638">
        <v>22.17</v>
      </c>
      <c r="M1638">
        <v>11.97</v>
      </c>
      <c r="N1638">
        <v>5.81</v>
      </c>
      <c r="O1638" t="s">
        <v>24</v>
      </c>
      <c r="P1638" t="s">
        <v>1386</v>
      </c>
      <c r="Q1638" t="s">
        <v>64</v>
      </c>
      <c r="R1638" t="s">
        <v>34</v>
      </c>
      <c r="S1638" t="s">
        <v>35</v>
      </c>
      <c r="T1638" s="1">
        <v>40288</v>
      </c>
    </row>
    <row r="1639" spans="1:20" x14ac:dyDescent="0.25">
      <c r="A1639">
        <v>11843</v>
      </c>
      <c r="B1639">
        <v>40011</v>
      </c>
      <c r="C1639" t="s">
        <v>79</v>
      </c>
      <c r="D1639" t="s">
        <v>37</v>
      </c>
      <c r="E1639" t="s">
        <v>87</v>
      </c>
      <c r="F1639" t="s">
        <v>1430</v>
      </c>
      <c r="G1639">
        <v>42</v>
      </c>
      <c r="H1639">
        <v>9832.93</v>
      </c>
      <c r="I1639">
        <v>0.5</v>
      </c>
      <c r="J1639">
        <v>0.03</v>
      </c>
      <c r="K1639">
        <v>4737.21</v>
      </c>
      <c r="L1639">
        <v>239.98</v>
      </c>
      <c r="M1639">
        <v>119.99</v>
      </c>
      <c r="N1639">
        <v>56.14</v>
      </c>
      <c r="O1639" t="s">
        <v>48</v>
      </c>
      <c r="P1639" t="s">
        <v>582</v>
      </c>
      <c r="Q1639" t="s">
        <v>83</v>
      </c>
      <c r="R1639" t="s">
        <v>67</v>
      </c>
      <c r="S1639" t="s">
        <v>49</v>
      </c>
      <c r="T1639" s="1">
        <v>40013</v>
      </c>
    </row>
    <row r="1640" spans="1:20" x14ac:dyDescent="0.25">
      <c r="A1640">
        <v>11843</v>
      </c>
      <c r="B1640">
        <v>40011</v>
      </c>
      <c r="C1640" t="s">
        <v>79</v>
      </c>
      <c r="D1640" t="s">
        <v>37</v>
      </c>
      <c r="E1640" t="s">
        <v>38</v>
      </c>
      <c r="F1640" t="s">
        <v>62</v>
      </c>
      <c r="G1640">
        <v>9</v>
      </c>
      <c r="H1640">
        <v>2108.38</v>
      </c>
      <c r="I1640">
        <v>0.53</v>
      </c>
      <c r="J1640">
        <v>0.05</v>
      </c>
      <c r="K1640">
        <v>1064.28</v>
      </c>
      <c r="L1640">
        <v>246.36</v>
      </c>
      <c r="M1640">
        <v>115.79</v>
      </c>
      <c r="N1640">
        <v>1.99</v>
      </c>
      <c r="O1640" t="s">
        <v>24</v>
      </c>
      <c r="P1640" t="s">
        <v>582</v>
      </c>
      <c r="Q1640" t="s">
        <v>83</v>
      </c>
      <c r="R1640" t="s">
        <v>67</v>
      </c>
      <c r="S1640" t="s">
        <v>35</v>
      </c>
      <c r="T1640" s="1">
        <v>40013</v>
      </c>
    </row>
    <row r="1641" spans="1:20" x14ac:dyDescent="0.25">
      <c r="A1641">
        <v>11846</v>
      </c>
      <c r="B1641">
        <v>40288</v>
      </c>
      <c r="C1641" t="s">
        <v>20</v>
      </c>
      <c r="D1641" t="s">
        <v>37</v>
      </c>
      <c r="E1641" t="s">
        <v>38</v>
      </c>
      <c r="F1641" t="s">
        <v>399</v>
      </c>
      <c r="G1641">
        <v>49</v>
      </c>
      <c r="H1641">
        <v>15759.16</v>
      </c>
      <c r="I1641">
        <v>0.54</v>
      </c>
      <c r="J1641">
        <v>0.03</v>
      </c>
      <c r="K1641">
        <v>8283.64</v>
      </c>
      <c r="L1641">
        <v>331.48</v>
      </c>
      <c r="M1641">
        <v>152.47999999999999</v>
      </c>
      <c r="N1641">
        <v>4</v>
      </c>
      <c r="O1641" t="s">
        <v>24</v>
      </c>
      <c r="P1641" t="s">
        <v>1497</v>
      </c>
      <c r="Q1641" t="s">
        <v>33</v>
      </c>
      <c r="R1641" t="s">
        <v>34</v>
      </c>
      <c r="S1641" t="s">
        <v>57</v>
      </c>
      <c r="T1641" s="1">
        <v>40292</v>
      </c>
    </row>
    <row r="1642" spans="1:20" x14ac:dyDescent="0.25">
      <c r="A1642">
        <v>11846</v>
      </c>
      <c r="B1642">
        <v>40288</v>
      </c>
      <c r="C1642" t="s">
        <v>20</v>
      </c>
      <c r="D1642" t="s">
        <v>21</v>
      </c>
      <c r="E1642" t="s">
        <v>22</v>
      </c>
      <c r="F1642" t="s">
        <v>1498</v>
      </c>
      <c r="G1642">
        <v>28</v>
      </c>
      <c r="H1642">
        <v>1451.39</v>
      </c>
      <c r="I1642">
        <v>0.52</v>
      </c>
      <c r="J1642">
        <v>0.01</v>
      </c>
      <c r="K1642">
        <v>743.16</v>
      </c>
      <c r="L1642">
        <v>52.04</v>
      </c>
      <c r="M1642">
        <v>24.98</v>
      </c>
      <c r="N1642">
        <v>8.7899999999999991</v>
      </c>
      <c r="O1642" t="s">
        <v>71</v>
      </c>
      <c r="P1642" t="s">
        <v>1497</v>
      </c>
      <c r="Q1642" t="s">
        <v>33</v>
      </c>
      <c r="R1642" t="s">
        <v>34</v>
      </c>
      <c r="S1642" t="s">
        <v>57</v>
      </c>
      <c r="T1642" s="1">
        <v>40295</v>
      </c>
    </row>
    <row r="1643" spans="1:20" x14ac:dyDescent="0.25">
      <c r="A1643">
        <v>11874</v>
      </c>
      <c r="B1643">
        <v>41161</v>
      </c>
      <c r="C1643" t="s">
        <v>79</v>
      </c>
      <c r="D1643" t="s">
        <v>37</v>
      </c>
      <c r="E1643" t="s">
        <v>38</v>
      </c>
      <c r="F1643" t="s">
        <v>1077</v>
      </c>
      <c r="G1643">
        <v>1</v>
      </c>
      <c r="H1643">
        <v>58.52</v>
      </c>
      <c r="I1643">
        <v>0.39</v>
      </c>
      <c r="J1643">
        <v>0</v>
      </c>
      <c r="K1643">
        <v>19.45</v>
      </c>
      <c r="L1643">
        <v>49.87</v>
      </c>
      <c r="M1643">
        <v>30.42</v>
      </c>
      <c r="N1643">
        <v>8.65</v>
      </c>
      <c r="O1643" t="s">
        <v>24</v>
      </c>
      <c r="P1643" t="s">
        <v>169</v>
      </c>
      <c r="Q1643" t="s">
        <v>64</v>
      </c>
      <c r="R1643" t="s">
        <v>34</v>
      </c>
      <c r="S1643" t="s">
        <v>57</v>
      </c>
      <c r="T1643" s="1">
        <v>41163</v>
      </c>
    </row>
    <row r="1644" spans="1:20" x14ac:dyDescent="0.25">
      <c r="A1644">
        <v>11874</v>
      </c>
      <c r="B1644">
        <v>41161</v>
      </c>
      <c r="C1644" t="s">
        <v>79</v>
      </c>
      <c r="D1644" t="s">
        <v>21</v>
      </c>
      <c r="E1644" t="s">
        <v>139</v>
      </c>
      <c r="F1644" t="s">
        <v>1499</v>
      </c>
      <c r="G1644">
        <v>20</v>
      </c>
      <c r="H1644">
        <v>1314.44</v>
      </c>
      <c r="I1644">
        <v>0.43</v>
      </c>
      <c r="J1644">
        <v>7.0000000000000007E-2</v>
      </c>
      <c r="K1644">
        <v>505.01</v>
      </c>
      <c r="L1644">
        <v>70.14</v>
      </c>
      <c r="M1644">
        <v>39.979999999999997</v>
      </c>
      <c r="N1644">
        <v>9.83</v>
      </c>
      <c r="O1644" t="s">
        <v>24</v>
      </c>
      <c r="P1644" t="s">
        <v>169</v>
      </c>
      <c r="Q1644" t="s">
        <v>64</v>
      </c>
      <c r="R1644" t="s">
        <v>34</v>
      </c>
      <c r="S1644" t="s">
        <v>57</v>
      </c>
      <c r="T1644" s="1">
        <v>41161</v>
      </c>
    </row>
    <row r="1645" spans="1:20" x14ac:dyDescent="0.25">
      <c r="A1645">
        <v>11875</v>
      </c>
      <c r="B1645">
        <v>41141</v>
      </c>
      <c r="C1645" t="s">
        <v>79</v>
      </c>
      <c r="D1645" t="s">
        <v>21</v>
      </c>
      <c r="E1645" t="s">
        <v>22</v>
      </c>
      <c r="F1645" t="s">
        <v>102</v>
      </c>
      <c r="G1645">
        <v>19</v>
      </c>
      <c r="H1645">
        <v>478.99</v>
      </c>
      <c r="I1645">
        <v>0.5</v>
      </c>
      <c r="J1645">
        <v>0</v>
      </c>
      <c r="K1645">
        <v>236.36</v>
      </c>
      <c r="L1645">
        <v>24.88</v>
      </c>
      <c r="M1645">
        <v>12.44</v>
      </c>
      <c r="N1645">
        <v>6.27</v>
      </c>
      <c r="O1645" t="s">
        <v>24</v>
      </c>
      <c r="P1645" t="s">
        <v>963</v>
      </c>
      <c r="Q1645" t="s">
        <v>33</v>
      </c>
      <c r="R1645" t="s">
        <v>27</v>
      </c>
      <c r="S1645" t="s">
        <v>45</v>
      </c>
      <c r="T1645" s="1">
        <v>41142</v>
      </c>
    </row>
    <row r="1646" spans="1:20" x14ac:dyDescent="0.25">
      <c r="A1646">
        <v>11876</v>
      </c>
      <c r="B1646">
        <v>40727</v>
      </c>
      <c r="C1646" t="s">
        <v>36</v>
      </c>
      <c r="D1646" t="s">
        <v>42</v>
      </c>
      <c r="E1646" t="s">
        <v>43</v>
      </c>
      <c r="F1646" t="s">
        <v>44</v>
      </c>
      <c r="G1646">
        <v>47</v>
      </c>
      <c r="H1646">
        <v>8545.18</v>
      </c>
      <c r="I1646">
        <v>0.42</v>
      </c>
      <c r="J1646">
        <v>0.02</v>
      </c>
      <c r="K1646">
        <v>3485.46</v>
      </c>
      <c r="L1646">
        <v>185.4</v>
      </c>
      <c r="M1646">
        <v>107.53</v>
      </c>
      <c r="N1646">
        <v>5.81</v>
      </c>
      <c r="O1646" t="s">
        <v>24</v>
      </c>
      <c r="P1646" t="s">
        <v>444</v>
      </c>
      <c r="Q1646" t="s">
        <v>64</v>
      </c>
      <c r="R1646" t="s">
        <v>61</v>
      </c>
      <c r="S1646" t="s">
        <v>45</v>
      </c>
      <c r="T1646" s="1">
        <v>40730</v>
      </c>
    </row>
    <row r="1647" spans="1:20" x14ac:dyDescent="0.25">
      <c r="A1647">
        <v>11877</v>
      </c>
      <c r="B1647">
        <v>40321</v>
      </c>
      <c r="C1647" t="s">
        <v>29</v>
      </c>
      <c r="D1647" t="s">
        <v>21</v>
      </c>
      <c r="E1647" t="s">
        <v>120</v>
      </c>
      <c r="F1647" t="s">
        <v>1360</v>
      </c>
      <c r="G1647">
        <v>19</v>
      </c>
      <c r="H1647">
        <v>1461.39</v>
      </c>
      <c r="I1647">
        <v>0.47</v>
      </c>
      <c r="J1647">
        <v>0.03</v>
      </c>
      <c r="K1647">
        <v>661.54</v>
      </c>
      <c r="L1647">
        <v>79.13</v>
      </c>
      <c r="M1647">
        <v>41.94</v>
      </c>
      <c r="N1647">
        <v>2.99</v>
      </c>
      <c r="O1647" t="s">
        <v>24</v>
      </c>
      <c r="P1647" t="s">
        <v>671</v>
      </c>
      <c r="Q1647" t="s">
        <v>95</v>
      </c>
      <c r="R1647" t="s">
        <v>67</v>
      </c>
      <c r="S1647" t="s">
        <v>57</v>
      </c>
      <c r="T1647" s="1">
        <v>40322</v>
      </c>
    </row>
    <row r="1648" spans="1:20" x14ac:dyDescent="0.25">
      <c r="A1648">
        <v>11877</v>
      </c>
      <c r="B1648">
        <v>40321</v>
      </c>
      <c r="C1648" t="s">
        <v>29</v>
      </c>
      <c r="D1648" t="s">
        <v>21</v>
      </c>
      <c r="E1648" t="s">
        <v>84</v>
      </c>
      <c r="F1648" t="s">
        <v>596</v>
      </c>
      <c r="G1648">
        <v>31</v>
      </c>
      <c r="H1648">
        <v>213.32</v>
      </c>
      <c r="I1648">
        <v>0.37</v>
      </c>
      <c r="J1648">
        <v>0.09</v>
      </c>
      <c r="K1648">
        <v>65.17</v>
      </c>
      <c r="L1648">
        <v>7.51</v>
      </c>
      <c r="M1648">
        <v>4.7300000000000004</v>
      </c>
      <c r="N1648">
        <v>1.52</v>
      </c>
      <c r="O1648" t="s">
        <v>24</v>
      </c>
      <c r="P1648" t="s">
        <v>671</v>
      </c>
      <c r="Q1648" t="s">
        <v>95</v>
      </c>
      <c r="R1648" t="s">
        <v>67</v>
      </c>
      <c r="S1648" t="s">
        <v>55</v>
      </c>
      <c r="T1648" s="1">
        <v>40323</v>
      </c>
    </row>
    <row r="1649" spans="1:20" x14ac:dyDescent="0.25">
      <c r="A1649">
        <v>11878</v>
      </c>
      <c r="B1649">
        <v>40233</v>
      </c>
      <c r="C1649" t="s">
        <v>29</v>
      </c>
      <c r="D1649" t="s">
        <v>21</v>
      </c>
      <c r="E1649" t="s">
        <v>80</v>
      </c>
      <c r="F1649" t="s">
        <v>623</v>
      </c>
      <c r="G1649">
        <v>18</v>
      </c>
      <c r="H1649">
        <v>193.07</v>
      </c>
      <c r="I1649">
        <v>0.47</v>
      </c>
      <c r="J1649">
        <v>0.1</v>
      </c>
      <c r="K1649">
        <v>79.17</v>
      </c>
      <c r="L1649">
        <v>11.89</v>
      </c>
      <c r="M1649">
        <v>6.3</v>
      </c>
      <c r="N1649">
        <v>0.5</v>
      </c>
      <c r="O1649" t="s">
        <v>24</v>
      </c>
      <c r="P1649" t="s">
        <v>1396</v>
      </c>
      <c r="Q1649" t="s">
        <v>64</v>
      </c>
      <c r="R1649" t="s">
        <v>27</v>
      </c>
      <c r="S1649" t="s">
        <v>57</v>
      </c>
      <c r="T1649" s="1">
        <v>40234</v>
      </c>
    </row>
    <row r="1650" spans="1:20" x14ac:dyDescent="0.25">
      <c r="A1650">
        <v>11878</v>
      </c>
      <c r="B1650">
        <v>40233</v>
      </c>
      <c r="C1650" t="s">
        <v>29</v>
      </c>
      <c r="D1650" t="s">
        <v>21</v>
      </c>
      <c r="E1650" t="s">
        <v>84</v>
      </c>
      <c r="F1650" t="s">
        <v>1245</v>
      </c>
      <c r="G1650">
        <v>15</v>
      </c>
      <c r="H1650">
        <v>166.72</v>
      </c>
      <c r="I1650">
        <v>0.44</v>
      </c>
      <c r="J1650">
        <v>0.08</v>
      </c>
      <c r="K1650">
        <v>62.49</v>
      </c>
      <c r="L1650">
        <v>11.57</v>
      </c>
      <c r="M1650">
        <v>6.48</v>
      </c>
      <c r="N1650">
        <v>7.03</v>
      </c>
      <c r="O1650" t="s">
        <v>24</v>
      </c>
      <c r="P1650" t="s">
        <v>1396</v>
      </c>
      <c r="Q1650" t="s">
        <v>64</v>
      </c>
      <c r="R1650" t="s">
        <v>27</v>
      </c>
      <c r="S1650" t="s">
        <v>57</v>
      </c>
      <c r="T1650" s="1">
        <v>40234</v>
      </c>
    </row>
    <row r="1651" spans="1:20" x14ac:dyDescent="0.25">
      <c r="A1651">
        <v>11907</v>
      </c>
      <c r="B1651">
        <v>40413</v>
      </c>
      <c r="C1651" t="s">
        <v>20</v>
      </c>
      <c r="D1651" t="s">
        <v>37</v>
      </c>
      <c r="E1651" t="s">
        <v>87</v>
      </c>
      <c r="F1651" t="s">
        <v>1500</v>
      </c>
      <c r="G1651">
        <v>45</v>
      </c>
      <c r="H1651">
        <v>7009.78</v>
      </c>
      <c r="I1651">
        <v>0.37</v>
      </c>
      <c r="J1651">
        <v>0.03</v>
      </c>
      <c r="K1651">
        <v>2452.13</v>
      </c>
      <c r="L1651">
        <v>160.27000000000001</v>
      </c>
      <c r="M1651">
        <v>100.97</v>
      </c>
      <c r="N1651">
        <v>14</v>
      </c>
      <c r="O1651" t="s">
        <v>48</v>
      </c>
      <c r="P1651" t="s">
        <v>1490</v>
      </c>
      <c r="Q1651" t="s">
        <v>33</v>
      </c>
      <c r="R1651" t="s">
        <v>61</v>
      </c>
      <c r="S1651" t="s">
        <v>132</v>
      </c>
      <c r="T1651" s="1">
        <v>40413</v>
      </c>
    </row>
    <row r="1652" spans="1:20" x14ac:dyDescent="0.25">
      <c r="A1652">
        <v>11908</v>
      </c>
      <c r="B1652">
        <v>40323</v>
      </c>
      <c r="C1652" t="s">
        <v>29</v>
      </c>
      <c r="D1652" t="s">
        <v>42</v>
      </c>
      <c r="E1652" t="s">
        <v>192</v>
      </c>
      <c r="F1652" t="s">
        <v>1122</v>
      </c>
      <c r="G1652">
        <v>5</v>
      </c>
      <c r="H1652">
        <v>2563.7800000000002</v>
      </c>
      <c r="I1652">
        <v>0.49</v>
      </c>
      <c r="J1652">
        <v>0.09</v>
      </c>
      <c r="K1652">
        <v>1101.8800000000001</v>
      </c>
      <c r="L1652">
        <v>550.94000000000005</v>
      </c>
      <c r="M1652">
        <v>280.98</v>
      </c>
      <c r="N1652">
        <v>57</v>
      </c>
      <c r="O1652" t="s">
        <v>48</v>
      </c>
      <c r="P1652" t="s">
        <v>1233</v>
      </c>
      <c r="Q1652" t="s">
        <v>41</v>
      </c>
      <c r="R1652" t="s">
        <v>34</v>
      </c>
      <c r="S1652" t="s">
        <v>132</v>
      </c>
      <c r="T1652" s="1">
        <v>40325</v>
      </c>
    </row>
    <row r="1653" spans="1:20" x14ac:dyDescent="0.25">
      <c r="A1653">
        <v>11909</v>
      </c>
      <c r="B1653">
        <v>40141</v>
      </c>
      <c r="C1653" t="s">
        <v>29</v>
      </c>
      <c r="D1653" t="s">
        <v>37</v>
      </c>
      <c r="E1653" t="s">
        <v>50</v>
      </c>
      <c r="F1653" t="s">
        <v>1501</v>
      </c>
      <c r="G1653">
        <v>11</v>
      </c>
      <c r="H1653">
        <v>448.92</v>
      </c>
      <c r="I1653">
        <v>0.5</v>
      </c>
      <c r="J1653">
        <v>0.03</v>
      </c>
      <c r="K1653">
        <v>217.04</v>
      </c>
      <c r="L1653">
        <v>41.98</v>
      </c>
      <c r="M1653">
        <v>20.99</v>
      </c>
      <c r="N1653">
        <v>0.99</v>
      </c>
      <c r="O1653" t="s">
        <v>24</v>
      </c>
      <c r="P1653" t="s">
        <v>801</v>
      </c>
      <c r="Q1653" t="s">
        <v>33</v>
      </c>
      <c r="R1653" t="s">
        <v>67</v>
      </c>
      <c r="S1653" t="s">
        <v>55</v>
      </c>
      <c r="T1653" s="1">
        <v>40143</v>
      </c>
    </row>
    <row r="1654" spans="1:20" x14ac:dyDescent="0.25">
      <c r="A1654">
        <v>11910</v>
      </c>
      <c r="B1654">
        <v>40709</v>
      </c>
      <c r="C1654" t="s">
        <v>36</v>
      </c>
      <c r="D1654" t="s">
        <v>21</v>
      </c>
      <c r="E1654" t="s">
        <v>120</v>
      </c>
      <c r="F1654" t="s">
        <v>666</v>
      </c>
      <c r="G1654">
        <v>21</v>
      </c>
      <c r="H1654">
        <v>76.989999999999995</v>
      </c>
      <c r="I1654">
        <v>0.43</v>
      </c>
      <c r="J1654">
        <v>0.01</v>
      </c>
      <c r="K1654">
        <v>30.64</v>
      </c>
      <c r="L1654">
        <v>3.47</v>
      </c>
      <c r="M1654">
        <v>1.98</v>
      </c>
      <c r="N1654">
        <v>4.7699999999999996</v>
      </c>
      <c r="O1654" t="s">
        <v>24</v>
      </c>
      <c r="P1654" t="s">
        <v>1315</v>
      </c>
      <c r="Q1654" t="s">
        <v>33</v>
      </c>
      <c r="R1654" t="s">
        <v>61</v>
      </c>
      <c r="S1654" t="s">
        <v>57</v>
      </c>
      <c r="T1654" s="1">
        <v>40711</v>
      </c>
    </row>
    <row r="1655" spans="1:20" x14ac:dyDescent="0.25">
      <c r="A1655">
        <v>11911</v>
      </c>
      <c r="B1655">
        <v>40492</v>
      </c>
      <c r="C1655" t="s">
        <v>58</v>
      </c>
      <c r="D1655" t="s">
        <v>21</v>
      </c>
      <c r="E1655" t="s">
        <v>120</v>
      </c>
      <c r="F1655" t="s">
        <v>1502</v>
      </c>
      <c r="G1655">
        <v>25</v>
      </c>
      <c r="H1655">
        <v>786.26</v>
      </c>
      <c r="I1655">
        <v>0.51</v>
      </c>
      <c r="J1655">
        <v>0</v>
      </c>
      <c r="K1655">
        <v>396.03</v>
      </c>
      <c r="L1655">
        <v>31.06</v>
      </c>
      <c r="M1655">
        <v>15.22</v>
      </c>
      <c r="N1655">
        <v>9.73</v>
      </c>
      <c r="O1655" t="s">
        <v>24</v>
      </c>
      <c r="P1655" t="s">
        <v>655</v>
      </c>
      <c r="Q1655" t="s">
        <v>83</v>
      </c>
      <c r="R1655" t="s">
        <v>67</v>
      </c>
      <c r="S1655" t="s">
        <v>57</v>
      </c>
      <c r="T1655" s="1">
        <v>40494</v>
      </c>
    </row>
    <row r="1656" spans="1:20" x14ac:dyDescent="0.25">
      <c r="A1656">
        <v>11941</v>
      </c>
      <c r="B1656">
        <v>40353</v>
      </c>
      <c r="C1656" t="s">
        <v>58</v>
      </c>
      <c r="D1656" t="s">
        <v>21</v>
      </c>
      <c r="E1656" t="s">
        <v>22</v>
      </c>
      <c r="F1656" t="s">
        <v>184</v>
      </c>
      <c r="G1656">
        <v>4</v>
      </c>
      <c r="H1656">
        <v>101.53</v>
      </c>
      <c r="I1656">
        <v>0.36</v>
      </c>
      <c r="J1656">
        <v>0.08</v>
      </c>
      <c r="K1656">
        <v>27.48</v>
      </c>
      <c r="L1656">
        <v>24.53</v>
      </c>
      <c r="M1656">
        <v>15.7</v>
      </c>
      <c r="N1656">
        <v>11.25</v>
      </c>
      <c r="O1656" t="s">
        <v>24</v>
      </c>
      <c r="P1656" t="s">
        <v>1421</v>
      </c>
      <c r="Q1656" t="s">
        <v>83</v>
      </c>
      <c r="R1656" t="s">
        <v>34</v>
      </c>
      <c r="S1656" t="s">
        <v>57</v>
      </c>
      <c r="T1656" s="1">
        <v>40354</v>
      </c>
    </row>
    <row r="1657" spans="1:20" x14ac:dyDescent="0.25">
      <c r="A1657">
        <v>11941</v>
      </c>
      <c r="B1657">
        <v>40353</v>
      </c>
      <c r="C1657" t="s">
        <v>58</v>
      </c>
      <c r="D1657" t="s">
        <v>42</v>
      </c>
      <c r="E1657" t="s">
        <v>46</v>
      </c>
      <c r="F1657" t="s">
        <v>514</v>
      </c>
      <c r="G1657">
        <v>26</v>
      </c>
      <c r="H1657">
        <v>6948.68</v>
      </c>
      <c r="I1657">
        <v>0.36</v>
      </c>
      <c r="J1657">
        <v>0.05</v>
      </c>
      <c r="K1657">
        <v>2257.9299999999998</v>
      </c>
      <c r="L1657">
        <v>280.14</v>
      </c>
      <c r="M1657">
        <v>179.29</v>
      </c>
      <c r="N1657">
        <v>29.21</v>
      </c>
      <c r="O1657" t="s">
        <v>48</v>
      </c>
      <c r="P1657" t="s">
        <v>1421</v>
      </c>
      <c r="Q1657" t="s">
        <v>83</v>
      </c>
      <c r="R1657" t="s">
        <v>34</v>
      </c>
      <c r="S1657" t="s">
        <v>49</v>
      </c>
      <c r="T1657" s="1">
        <v>40354</v>
      </c>
    </row>
    <row r="1658" spans="1:20" x14ac:dyDescent="0.25">
      <c r="A1658">
        <v>11943</v>
      </c>
      <c r="B1658">
        <v>40275</v>
      </c>
      <c r="C1658" t="s">
        <v>20</v>
      </c>
      <c r="D1658" t="s">
        <v>21</v>
      </c>
      <c r="E1658" t="s">
        <v>120</v>
      </c>
      <c r="F1658" t="s">
        <v>1152</v>
      </c>
      <c r="G1658">
        <v>49</v>
      </c>
      <c r="H1658">
        <v>1081.05</v>
      </c>
      <c r="I1658">
        <v>0.4</v>
      </c>
      <c r="J1658">
        <v>0.09</v>
      </c>
      <c r="K1658">
        <v>365.83</v>
      </c>
      <c r="L1658">
        <v>24.08</v>
      </c>
      <c r="M1658">
        <v>14.45</v>
      </c>
      <c r="N1658">
        <v>7.17</v>
      </c>
      <c r="O1658" t="s">
        <v>24</v>
      </c>
      <c r="P1658" t="s">
        <v>801</v>
      </c>
      <c r="Q1658" t="s">
        <v>33</v>
      </c>
      <c r="R1658" t="s">
        <v>67</v>
      </c>
      <c r="S1658" t="s">
        <v>57</v>
      </c>
      <c r="T1658" s="1">
        <v>40282</v>
      </c>
    </row>
    <row r="1659" spans="1:20" x14ac:dyDescent="0.25">
      <c r="A1659">
        <v>11943</v>
      </c>
      <c r="B1659">
        <v>40275</v>
      </c>
      <c r="C1659" t="s">
        <v>20</v>
      </c>
      <c r="D1659" t="s">
        <v>42</v>
      </c>
      <c r="E1659" t="s">
        <v>192</v>
      </c>
      <c r="F1659" t="s">
        <v>878</v>
      </c>
      <c r="G1659">
        <v>19</v>
      </c>
      <c r="H1659">
        <v>2063.98</v>
      </c>
      <c r="I1659">
        <v>0.39</v>
      </c>
      <c r="J1659">
        <v>0.08</v>
      </c>
      <c r="K1659">
        <v>685.36</v>
      </c>
      <c r="L1659">
        <v>116.36</v>
      </c>
      <c r="M1659">
        <v>70.98</v>
      </c>
      <c r="N1659">
        <v>30</v>
      </c>
      <c r="O1659" t="s">
        <v>48</v>
      </c>
      <c r="P1659" t="s">
        <v>801</v>
      </c>
      <c r="Q1659" t="s">
        <v>33</v>
      </c>
      <c r="R1659" t="s">
        <v>67</v>
      </c>
      <c r="S1659" t="s">
        <v>132</v>
      </c>
      <c r="T1659" s="1">
        <v>40277</v>
      </c>
    </row>
    <row r="1660" spans="1:20" x14ac:dyDescent="0.25">
      <c r="A1660">
        <v>11968</v>
      </c>
      <c r="B1660">
        <v>40618</v>
      </c>
      <c r="C1660" t="s">
        <v>20</v>
      </c>
      <c r="D1660" t="s">
        <v>21</v>
      </c>
      <c r="E1660" t="s">
        <v>52</v>
      </c>
      <c r="F1660" t="s">
        <v>1503</v>
      </c>
      <c r="G1660">
        <v>31</v>
      </c>
      <c r="H1660">
        <v>214.87</v>
      </c>
      <c r="I1660">
        <v>0.53</v>
      </c>
      <c r="J1660">
        <v>0.04</v>
      </c>
      <c r="K1660">
        <v>109.24</v>
      </c>
      <c r="L1660">
        <v>7.19</v>
      </c>
      <c r="M1660">
        <v>3.38</v>
      </c>
      <c r="N1660">
        <v>0.85</v>
      </c>
      <c r="O1660" t="s">
        <v>24</v>
      </c>
      <c r="P1660" t="s">
        <v>1289</v>
      </c>
      <c r="Q1660" t="s">
        <v>95</v>
      </c>
      <c r="R1660" t="s">
        <v>34</v>
      </c>
      <c r="S1660" t="s">
        <v>55</v>
      </c>
      <c r="T1660" s="1">
        <v>40618</v>
      </c>
    </row>
    <row r="1661" spans="1:20" x14ac:dyDescent="0.25">
      <c r="A1661">
        <v>11969</v>
      </c>
      <c r="B1661">
        <v>40927</v>
      </c>
      <c r="C1661" t="s">
        <v>29</v>
      </c>
      <c r="D1661" t="s">
        <v>21</v>
      </c>
      <c r="E1661" t="s">
        <v>22</v>
      </c>
      <c r="F1661" t="s">
        <v>1504</v>
      </c>
      <c r="G1661">
        <v>16</v>
      </c>
      <c r="H1661">
        <v>3586.36</v>
      </c>
      <c r="I1661">
        <v>0.54</v>
      </c>
      <c r="J1661">
        <v>0.08</v>
      </c>
      <c r="K1661">
        <v>1775.68</v>
      </c>
      <c r="L1661">
        <v>241.26</v>
      </c>
      <c r="M1661">
        <v>110.98</v>
      </c>
      <c r="N1661">
        <v>35</v>
      </c>
      <c r="O1661" t="s">
        <v>24</v>
      </c>
      <c r="P1661" t="s">
        <v>1505</v>
      </c>
      <c r="Q1661" t="s">
        <v>95</v>
      </c>
      <c r="R1661" t="s">
        <v>67</v>
      </c>
      <c r="S1661" t="s">
        <v>28</v>
      </c>
      <c r="T1661" s="1">
        <v>40928</v>
      </c>
    </row>
    <row r="1662" spans="1:20" x14ac:dyDescent="0.25">
      <c r="A1662">
        <v>11969</v>
      </c>
      <c r="B1662">
        <v>40927</v>
      </c>
      <c r="C1662" t="s">
        <v>29</v>
      </c>
      <c r="D1662" t="s">
        <v>42</v>
      </c>
      <c r="E1662" t="s">
        <v>46</v>
      </c>
      <c r="F1662" t="s">
        <v>536</v>
      </c>
      <c r="G1662">
        <v>9</v>
      </c>
      <c r="H1662">
        <v>3822.2</v>
      </c>
      <c r="I1662">
        <v>0.5</v>
      </c>
      <c r="J1662">
        <v>0.03</v>
      </c>
      <c r="K1662">
        <v>1798.6</v>
      </c>
      <c r="L1662">
        <v>425.2</v>
      </c>
      <c r="M1662">
        <v>212.6</v>
      </c>
      <c r="N1662">
        <v>110.2</v>
      </c>
      <c r="O1662" t="s">
        <v>48</v>
      </c>
      <c r="P1662" t="s">
        <v>1505</v>
      </c>
      <c r="Q1662" t="s">
        <v>95</v>
      </c>
      <c r="R1662" t="s">
        <v>67</v>
      </c>
      <c r="S1662" t="s">
        <v>49</v>
      </c>
      <c r="T1662" s="1">
        <v>40929</v>
      </c>
    </row>
    <row r="1663" spans="1:20" x14ac:dyDescent="0.25">
      <c r="A1663">
        <v>11969</v>
      </c>
      <c r="B1663">
        <v>40927</v>
      </c>
      <c r="C1663" t="s">
        <v>29</v>
      </c>
      <c r="D1663" t="s">
        <v>42</v>
      </c>
      <c r="E1663" t="s">
        <v>46</v>
      </c>
      <c r="F1663" t="s">
        <v>940</v>
      </c>
      <c r="G1663">
        <v>42</v>
      </c>
      <c r="H1663">
        <v>24076.75</v>
      </c>
      <c r="I1663">
        <v>0.45</v>
      </c>
      <c r="J1663">
        <v>0.1</v>
      </c>
      <c r="K1663">
        <v>9339.85</v>
      </c>
      <c r="L1663">
        <v>635.36</v>
      </c>
      <c r="M1663">
        <v>349.45</v>
      </c>
      <c r="N1663">
        <v>60</v>
      </c>
      <c r="O1663" t="s">
        <v>48</v>
      </c>
      <c r="P1663" t="s">
        <v>1505</v>
      </c>
      <c r="Q1663" t="s">
        <v>95</v>
      </c>
      <c r="R1663" t="s">
        <v>67</v>
      </c>
      <c r="S1663" t="s">
        <v>132</v>
      </c>
      <c r="T1663" s="1">
        <v>40929</v>
      </c>
    </row>
    <row r="1664" spans="1:20" x14ac:dyDescent="0.25">
      <c r="A1664">
        <v>11972</v>
      </c>
      <c r="B1664">
        <v>39816</v>
      </c>
      <c r="C1664" t="s">
        <v>29</v>
      </c>
      <c r="D1664" t="s">
        <v>37</v>
      </c>
      <c r="E1664" t="s">
        <v>87</v>
      </c>
      <c r="F1664" t="s">
        <v>1506</v>
      </c>
      <c r="G1664">
        <v>4</v>
      </c>
      <c r="H1664">
        <v>1625.64</v>
      </c>
      <c r="I1664">
        <v>0.47</v>
      </c>
      <c r="J1664">
        <v>0</v>
      </c>
      <c r="K1664">
        <v>757.14</v>
      </c>
      <c r="L1664">
        <v>402.74</v>
      </c>
      <c r="M1664">
        <v>213.45</v>
      </c>
      <c r="N1664">
        <v>14.7</v>
      </c>
      <c r="O1664" t="s">
        <v>48</v>
      </c>
      <c r="P1664" t="s">
        <v>1507</v>
      </c>
      <c r="Q1664" t="s">
        <v>33</v>
      </c>
      <c r="R1664" t="s">
        <v>34</v>
      </c>
      <c r="S1664" t="s">
        <v>132</v>
      </c>
      <c r="T1664" s="1">
        <v>39818</v>
      </c>
    </row>
    <row r="1665" spans="1:20" x14ac:dyDescent="0.25">
      <c r="A1665">
        <v>11975</v>
      </c>
      <c r="B1665">
        <v>40646</v>
      </c>
      <c r="C1665" t="s">
        <v>58</v>
      </c>
      <c r="D1665" t="s">
        <v>21</v>
      </c>
      <c r="E1665" t="s">
        <v>120</v>
      </c>
      <c r="F1665" t="s">
        <v>357</v>
      </c>
      <c r="G1665">
        <v>43</v>
      </c>
      <c r="H1665">
        <v>423.95</v>
      </c>
      <c r="I1665">
        <v>0.51</v>
      </c>
      <c r="J1665">
        <v>0.08</v>
      </c>
      <c r="K1665">
        <v>195.47</v>
      </c>
      <c r="L1665">
        <v>10.57</v>
      </c>
      <c r="M1665">
        <v>5.18</v>
      </c>
      <c r="N1665">
        <v>5.74</v>
      </c>
      <c r="O1665" t="s">
        <v>24</v>
      </c>
      <c r="P1665" t="s">
        <v>312</v>
      </c>
      <c r="Q1665" t="s">
        <v>64</v>
      </c>
      <c r="R1665" t="s">
        <v>61</v>
      </c>
      <c r="S1665" t="s">
        <v>57</v>
      </c>
      <c r="T1665" s="1">
        <v>40648</v>
      </c>
    </row>
    <row r="1666" spans="1:20" x14ac:dyDescent="0.25">
      <c r="A1666">
        <v>12005</v>
      </c>
      <c r="B1666">
        <v>41084</v>
      </c>
      <c r="C1666" t="s">
        <v>29</v>
      </c>
      <c r="D1666" t="s">
        <v>21</v>
      </c>
      <c r="E1666" t="s">
        <v>22</v>
      </c>
      <c r="F1666" t="s">
        <v>376</v>
      </c>
      <c r="G1666">
        <v>4</v>
      </c>
      <c r="H1666">
        <v>2968.74</v>
      </c>
      <c r="I1666">
        <v>0.46</v>
      </c>
      <c r="J1666">
        <v>0.04</v>
      </c>
      <c r="K1666">
        <v>1293.8499999999999</v>
      </c>
      <c r="L1666">
        <v>770.15</v>
      </c>
      <c r="M1666">
        <v>415.88</v>
      </c>
      <c r="N1666">
        <v>11.37</v>
      </c>
      <c r="O1666" t="s">
        <v>24</v>
      </c>
      <c r="P1666" t="s">
        <v>158</v>
      </c>
      <c r="Q1666" t="s">
        <v>95</v>
      </c>
      <c r="R1666" t="s">
        <v>61</v>
      </c>
      <c r="S1666" t="s">
        <v>57</v>
      </c>
      <c r="T1666" s="1">
        <v>41086</v>
      </c>
    </row>
    <row r="1667" spans="1:20" x14ac:dyDescent="0.25">
      <c r="A1667">
        <v>12007</v>
      </c>
      <c r="B1667">
        <v>40083</v>
      </c>
      <c r="C1667" t="s">
        <v>29</v>
      </c>
      <c r="D1667" t="s">
        <v>21</v>
      </c>
      <c r="E1667" t="s">
        <v>80</v>
      </c>
      <c r="F1667" t="s">
        <v>1071</v>
      </c>
      <c r="G1667">
        <v>42</v>
      </c>
      <c r="H1667">
        <v>248.47</v>
      </c>
      <c r="I1667">
        <v>0.4</v>
      </c>
      <c r="J1667">
        <v>0.04</v>
      </c>
      <c r="K1667">
        <v>92.99</v>
      </c>
      <c r="L1667">
        <v>6.15</v>
      </c>
      <c r="M1667">
        <v>3.69</v>
      </c>
      <c r="N1667">
        <v>0.5</v>
      </c>
      <c r="O1667" t="s">
        <v>24</v>
      </c>
      <c r="P1667" t="s">
        <v>856</v>
      </c>
      <c r="Q1667" t="s">
        <v>83</v>
      </c>
      <c r="R1667" t="s">
        <v>34</v>
      </c>
      <c r="S1667" t="s">
        <v>57</v>
      </c>
      <c r="T1667" s="1">
        <v>40085</v>
      </c>
    </row>
    <row r="1668" spans="1:20" x14ac:dyDescent="0.25">
      <c r="A1668">
        <v>12037</v>
      </c>
      <c r="B1668">
        <v>40724</v>
      </c>
      <c r="C1668" t="s">
        <v>20</v>
      </c>
      <c r="D1668" t="s">
        <v>21</v>
      </c>
      <c r="E1668" t="s">
        <v>84</v>
      </c>
      <c r="F1668" t="s">
        <v>363</v>
      </c>
      <c r="G1668">
        <v>14</v>
      </c>
      <c r="H1668">
        <v>263.95</v>
      </c>
      <c r="I1668">
        <v>0.52</v>
      </c>
      <c r="J1668">
        <v>0.04</v>
      </c>
      <c r="K1668">
        <v>129.78</v>
      </c>
      <c r="L1668">
        <v>19.309999999999999</v>
      </c>
      <c r="M1668">
        <v>9.27</v>
      </c>
      <c r="N1668">
        <v>4.3899999999999997</v>
      </c>
      <c r="O1668" t="s">
        <v>24</v>
      </c>
      <c r="P1668" t="s">
        <v>326</v>
      </c>
      <c r="Q1668" t="s">
        <v>95</v>
      </c>
      <c r="R1668" t="s">
        <v>67</v>
      </c>
      <c r="S1668" t="s">
        <v>55</v>
      </c>
      <c r="T1668" s="1">
        <v>40729</v>
      </c>
    </row>
    <row r="1669" spans="1:20" x14ac:dyDescent="0.25">
      <c r="A1669">
        <v>12039</v>
      </c>
      <c r="B1669">
        <v>40345</v>
      </c>
      <c r="C1669" t="s">
        <v>36</v>
      </c>
      <c r="D1669" t="s">
        <v>37</v>
      </c>
      <c r="E1669" t="s">
        <v>50</v>
      </c>
      <c r="F1669" t="s">
        <v>1355</v>
      </c>
      <c r="G1669">
        <v>13</v>
      </c>
      <c r="H1669">
        <v>4164.3100000000004</v>
      </c>
      <c r="I1669">
        <v>0.42</v>
      </c>
      <c r="J1669">
        <v>0.1</v>
      </c>
      <c r="K1669">
        <v>1477.45</v>
      </c>
      <c r="L1669">
        <v>355.16</v>
      </c>
      <c r="M1669">
        <v>205.99</v>
      </c>
      <c r="N1669">
        <v>8.99</v>
      </c>
      <c r="O1669" t="s">
        <v>24</v>
      </c>
      <c r="P1669" t="s">
        <v>876</v>
      </c>
      <c r="Q1669" t="s">
        <v>83</v>
      </c>
      <c r="R1669" t="s">
        <v>34</v>
      </c>
      <c r="S1669" t="s">
        <v>57</v>
      </c>
      <c r="T1669" s="1">
        <v>40347</v>
      </c>
    </row>
    <row r="1670" spans="1:20" x14ac:dyDescent="0.25">
      <c r="A1670">
        <v>12066</v>
      </c>
      <c r="B1670">
        <v>40580</v>
      </c>
      <c r="C1670" t="s">
        <v>79</v>
      </c>
      <c r="D1670" t="s">
        <v>37</v>
      </c>
      <c r="E1670" t="s">
        <v>50</v>
      </c>
      <c r="F1670" t="s">
        <v>76</v>
      </c>
      <c r="G1670">
        <v>27</v>
      </c>
      <c r="H1670">
        <v>8428.8700000000008</v>
      </c>
      <c r="I1670">
        <v>0.42</v>
      </c>
      <c r="J1670">
        <v>0.1</v>
      </c>
      <c r="K1670">
        <v>2994.06</v>
      </c>
      <c r="L1670">
        <v>346.53</v>
      </c>
      <c r="M1670">
        <v>200.99</v>
      </c>
      <c r="N1670">
        <v>8.08</v>
      </c>
      <c r="O1670" t="s">
        <v>24</v>
      </c>
      <c r="P1670" t="s">
        <v>622</v>
      </c>
      <c r="Q1670" t="s">
        <v>83</v>
      </c>
      <c r="R1670" t="s">
        <v>27</v>
      </c>
      <c r="S1670" t="s">
        <v>57</v>
      </c>
      <c r="T1670" s="1">
        <v>40581</v>
      </c>
    </row>
    <row r="1671" spans="1:20" x14ac:dyDescent="0.25">
      <c r="A1671">
        <v>12067</v>
      </c>
      <c r="B1671">
        <v>40213</v>
      </c>
      <c r="C1671" t="s">
        <v>58</v>
      </c>
      <c r="D1671" t="s">
        <v>21</v>
      </c>
      <c r="E1671" t="s">
        <v>120</v>
      </c>
      <c r="F1671" t="s">
        <v>749</v>
      </c>
      <c r="G1671">
        <v>45</v>
      </c>
      <c r="H1671">
        <v>554.58000000000004</v>
      </c>
      <c r="I1671">
        <v>0.53</v>
      </c>
      <c r="J1671">
        <v>0</v>
      </c>
      <c r="K1671">
        <v>291.27</v>
      </c>
      <c r="L1671">
        <v>12.21</v>
      </c>
      <c r="M1671">
        <v>5.74</v>
      </c>
      <c r="N1671">
        <v>5.01</v>
      </c>
      <c r="O1671" t="s">
        <v>24</v>
      </c>
      <c r="P1671" t="s">
        <v>260</v>
      </c>
      <c r="Q1671" t="s">
        <v>41</v>
      </c>
      <c r="R1671" t="s">
        <v>27</v>
      </c>
      <c r="S1671" t="s">
        <v>57</v>
      </c>
      <c r="T1671" s="1">
        <v>40213</v>
      </c>
    </row>
    <row r="1672" spans="1:20" x14ac:dyDescent="0.25">
      <c r="A1672">
        <v>12067</v>
      </c>
      <c r="B1672">
        <v>40213</v>
      </c>
      <c r="C1672" t="s">
        <v>58</v>
      </c>
      <c r="D1672" t="s">
        <v>42</v>
      </c>
      <c r="E1672" t="s">
        <v>43</v>
      </c>
      <c r="F1672" t="s">
        <v>1508</v>
      </c>
      <c r="G1672">
        <v>6</v>
      </c>
      <c r="H1672">
        <v>105.67</v>
      </c>
      <c r="I1672">
        <v>0.47</v>
      </c>
      <c r="J1672">
        <v>0.05</v>
      </c>
      <c r="K1672">
        <v>45.07</v>
      </c>
      <c r="L1672">
        <v>17.89</v>
      </c>
      <c r="M1672">
        <v>9.48</v>
      </c>
      <c r="N1672">
        <v>3.72</v>
      </c>
      <c r="O1672" t="s">
        <v>24</v>
      </c>
      <c r="P1672" t="s">
        <v>260</v>
      </c>
      <c r="Q1672" t="s">
        <v>41</v>
      </c>
      <c r="R1672" t="s">
        <v>27</v>
      </c>
      <c r="S1672" t="s">
        <v>35</v>
      </c>
      <c r="T1672" s="1">
        <v>40214</v>
      </c>
    </row>
    <row r="1673" spans="1:20" x14ac:dyDescent="0.25">
      <c r="A1673">
        <v>12067</v>
      </c>
      <c r="B1673">
        <v>40213</v>
      </c>
      <c r="C1673" t="s">
        <v>58</v>
      </c>
      <c r="D1673" t="s">
        <v>42</v>
      </c>
      <c r="E1673" t="s">
        <v>43</v>
      </c>
      <c r="F1673" t="s">
        <v>1298</v>
      </c>
      <c r="G1673">
        <v>12</v>
      </c>
      <c r="H1673">
        <v>2341.91</v>
      </c>
      <c r="I1673">
        <v>0.51</v>
      </c>
      <c r="J1673">
        <v>0.04</v>
      </c>
      <c r="K1673">
        <v>1142.1600000000001</v>
      </c>
      <c r="L1673">
        <v>202.51</v>
      </c>
      <c r="M1673">
        <v>99.23</v>
      </c>
      <c r="N1673">
        <v>8.99</v>
      </c>
      <c r="O1673" t="s">
        <v>24</v>
      </c>
      <c r="P1673" t="s">
        <v>260</v>
      </c>
      <c r="Q1673" t="s">
        <v>41</v>
      </c>
      <c r="R1673" t="s">
        <v>27</v>
      </c>
      <c r="S1673" t="s">
        <v>35</v>
      </c>
      <c r="T1673" s="1">
        <v>40214</v>
      </c>
    </row>
    <row r="1674" spans="1:20" x14ac:dyDescent="0.25">
      <c r="A1674">
        <v>12067</v>
      </c>
      <c r="B1674">
        <v>40213</v>
      </c>
      <c r="C1674" t="s">
        <v>58</v>
      </c>
      <c r="D1674" t="s">
        <v>21</v>
      </c>
      <c r="E1674" t="s">
        <v>84</v>
      </c>
      <c r="F1674" t="s">
        <v>137</v>
      </c>
      <c r="G1674">
        <v>9</v>
      </c>
      <c r="H1674">
        <v>131.88999999999999</v>
      </c>
      <c r="I1674">
        <v>0.46</v>
      </c>
      <c r="J1674">
        <v>0.01</v>
      </c>
      <c r="K1674">
        <v>57.3</v>
      </c>
      <c r="L1674">
        <v>14.15</v>
      </c>
      <c r="M1674">
        <v>7.64</v>
      </c>
      <c r="N1674">
        <v>5.83</v>
      </c>
      <c r="O1674" t="s">
        <v>24</v>
      </c>
      <c r="P1674" t="s">
        <v>260</v>
      </c>
      <c r="Q1674" t="s">
        <v>41</v>
      </c>
      <c r="R1674" t="s">
        <v>27</v>
      </c>
      <c r="S1674" t="s">
        <v>55</v>
      </c>
      <c r="T1674" s="1">
        <v>40214</v>
      </c>
    </row>
    <row r="1675" spans="1:20" x14ac:dyDescent="0.25">
      <c r="A1675">
        <v>12067</v>
      </c>
      <c r="B1675">
        <v>40213</v>
      </c>
      <c r="C1675" t="s">
        <v>58</v>
      </c>
      <c r="D1675" t="s">
        <v>37</v>
      </c>
      <c r="E1675" t="s">
        <v>50</v>
      </c>
      <c r="F1675" t="s">
        <v>1509</v>
      </c>
      <c r="G1675">
        <v>7</v>
      </c>
      <c r="H1675">
        <v>673.8</v>
      </c>
      <c r="I1675">
        <v>0.35</v>
      </c>
      <c r="J1675">
        <v>0.08</v>
      </c>
      <c r="K1675">
        <v>191.88</v>
      </c>
      <c r="L1675">
        <v>101.52</v>
      </c>
      <c r="M1675">
        <v>65.989999999999995</v>
      </c>
      <c r="N1675">
        <v>19.989999999999998</v>
      </c>
      <c r="O1675" t="s">
        <v>24</v>
      </c>
      <c r="P1675" t="s">
        <v>260</v>
      </c>
      <c r="Q1675" t="s">
        <v>41</v>
      </c>
      <c r="R1675" t="s">
        <v>27</v>
      </c>
      <c r="S1675" t="s">
        <v>57</v>
      </c>
      <c r="T1675" s="1">
        <v>40214</v>
      </c>
    </row>
    <row r="1676" spans="1:20" x14ac:dyDescent="0.25">
      <c r="A1676">
        <v>12096</v>
      </c>
      <c r="B1676">
        <v>41171</v>
      </c>
      <c r="C1676" t="s">
        <v>79</v>
      </c>
      <c r="D1676" t="s">
        <v>37</v>
      </c>
      <c r="E1676" t="s">
        <v>50</v>
      </c>
      <c r="F1676" t="s">
        <v>76</v>
      </c>
      <c r="G1676">
        <v>46</v>
      </c>
      <c r="H1676">
        <v>14165.31</v>
      </c>
      <c r="I1676">
        <v>0.36</v>
      </c>
      <c r="J1676">
        <v>0.02</v>
      </c>
      <c r="K1676">
        <v>4911.6899999999996</v>
      </c>
      <c r="L1676">
        <v>314.05</v>
      </c>
      <c r="M1676">
        <v>200.99</v>
      </c>
      <c r="N1676">
        <v>8.08</v>
      </c>
      <c r="O1676" t="s">
        <v>24</v>
      </c>
      <c r="P1676" t="s">
        <v>982</v>
      </c>
      <c r="Q1676" t="s">
        <v>83</v>
      </c>
      <c r="R1676" t="s">
        <v>61</v>
      </c>
      <c r="S1676" t="s">
        <v>57</v>
      </c>
      <c r="T1676" s="1">
        <v>41171</v>
      </c>
    </row>
    <row r="1677" spans="1:20" x14ac:dyDescent="0.25">
      <c r="A1677">
        <v>12096</v>
      </c>
      <c r="B1677">
        <v>41171</v>
      </c>
      <c r="C1677" t="s">
        <v>79</v>
      </c>
      <c r="D1677" t="s">
        <v>42</v>
      </c>
      <c r="E1677" t="s">
        <v>43</v>
      </c>
      <c r="F1677" t="s">
        <v>1510</v>
      </c>
      <c r="G1677">
        <v>23</v>
      </c>
      <c r="H1677">
        <v>7510.2</v>
      </c>
      <c r="I1677">
        <v>0.41</v>
      </c>
      <c r="J1677">
        <v>0.01</v>
      </c>
      <c r="K1677">
        <v>3029.76</v>
      </c>
      <c r="L1677">
        <v>329.32</v>
      </c>
      <c r="M1677">
        <v>194.3</v>
      </c>
      <c r="N1677">
        <v>11.54</v>
      </c>
      <c r="O1677" t="s">
        <v>24</v>
      </c>
      <c r="P1677" t="s">
        <v>982</v>
      </c>
      <c r="Q1677" t="s">
        <v>83</v>
      </c>
      <c r="R1677" t="s">
        <v>61</v>
      </c>
      <c r="S1677" t="s">
        <v>28</v>
      </c>
      <c r="T1677" s="1">
        <v>41173</v>
      </c>
    </row>
    <row r="1678" spans="1:20" x14ac:dyDescent="0.25">
      <c r="A1678">
        <v>12097</v>
      </c>
      <c r="B1678">
        <v>40491</v>
      </c>
      <c r="C1678" t="s">
        <v>58</v>
      </c>
      <c r="D1678" t="s">
        <v>21</v>
      </c>
      <c r="E1678" t="s">
        <v>84</v>
      </c>
      <c r="F1678" t="s">
        <v>1393</v>
      </c>
      <c r="G1678">
        <v>9</v>
      </c>
      <c r="H1678">
        <v>84.09</v>
      </c>
      <c r="I1678">
        <v>0.46</v>
      </c>
      <c r="J1678">
        <v>0.06</v>
      </c>
      <c r="K1678">
        <v>33.200000000000003</v>
      </c>
      <c r="L1678">
        <v>9.2200000000000006</v>
      </c>
      <c r="M1678">
        <v>4.9800000000000004</v>
      </c>
      <c r="N1678">
        <v>6.07</v>
      </c>
      <c r="O1678" t="s">
        <v>24</v>
      </c>
      <c r="P1678" t="s">
        <v>351</v>
      </c>
      <c r="Q1678" t="s">
        <v>41</v>
      </c>
      <c r="R1678" t="s">
        <v>67</v>
      </c>
      <c r="S1678" t="s">
        <v>57</v>
      </c>
      <c r="T1678" s="1">
        <v>40493</v>
      </c>
    </row>
    <row r="1679" spans="1:20" x14ac:dyDescent="0.25">
      <c r="A1679">
        <v>12097</v>
      </c>
      <c r="B1679">
        <v>40491</v>
      </c>
      <c r="C1679" t="s">
        <v>58</v>
      </c>
      <c r="D1679" t="s">
        <v>37</v>
      </c>
      <c r="E1679" t="s">
        <v>50</v>
      </c>
      <c r="F1679" t="s">
        <v>159</v>
      </c>
      <c r="G1679">
        <v>25</v>
      </c>
      <c r="H1679">
        <v>3413.29</v>
      </c>
      <c r="I1679">
        <v>0.37</v>
      </c>
      <c r="J1679">
        <v>0</v>
      </c>
      <c r="K1679">
        <v>1262.55</v>
      </c>
      <c r="L1679">
        <v>136.49</v>
      </c>
      <c r="M1679">
        <v>85.99</v>
      </c>
      <c r="N1679">
        <v>0.99</v>
      </c>
      <c r="O1679" t="s">
        <v>71</v>
      </c>
      <c r="P1679" t="s">
        <v>351</v>
      </c>
      <c r="Q1679" t="s">
        <v>41</v>
      </c>
      <c r="R1679" t="s">
        <v>67</v>
      </c>
      <c r="S1679" t="s">
        <v>55</v>
      </c>
      <c r="T1679" s="1">
        <v>40491</v>
      </c>
    </row>
    <row r="1680" spans="1:20" x14ac:dyDescent="0.25">
      <c r="A1680">
        <v>12099</v>
      </c>
      <c r="B1680">
        <v>40067</v>
      </c>
      <c r="C1680" t="s">
        <v>58</v>
      </c>
      <c r="D1680" t="s">
        <v>21</v>
      </c>
      <c r="E1680" t="s">
        <v>80</v>
      </c>
      <c r="F1680" t="s">
        <v>510</v>
      </c>
      <c r="G1680">
        <v>1</v>
      </c>
      <c r="H1680">
        <v>5.41</v>
      </c>
      <c r="I1680">
        <v>0.5</v>
      </c>
      <c r="J1680">
        <v>0.06</v>
      </c>
      <c r="K1680">
        <v>2.2999999999999998</v>
      </c>
      <c r="L1680">
        <v>5.22</v>
      </c>
      <c r="M1680">
        <v>2.61</v>
      </c>
      <c r="N1680">
        <v>0.5</v>
      </c>
      <c r="O1680" t="s">
        <v>71</v>
      </c>
      <c r="P1680" t="s">
        <v>1511</v>
      </c>
      <c r="Q1680" t="s">
        <v>83</v>
      </c>
      <c r="R1680" t="s">
        <v>34</v>
      </c>
      <c r="S1680" t="s">
        <v>57</v>
      </c>
      <c r="T1680" s="1">
        <v>40067</v>
      </c>
    </row>
    <row r="1681" spans="1:20" x14ac:dyDescent="0.25">
      <c r="A1681">
        <v>12099</v>
      </c>
      <c r="B1681">
        <v>40067</v>
      </c>
      <c r="C1681" t="s">
        <v>58</v>
      </c>
      <c r="D1681" t="s">
        <v>21</v>
      </c>
      <c r="E1681" t="s">
        <v>84</v>
      </c>
      <c r="F1681" t="s">
        <v>1106</v>
      </c>
      <c r="G1681">
        <v>48</v>
      </c>
      <c r="H1681">
        <v>472.51</v>
      </c>
      <c r="I1681">
        <v>0.36</v>
      </c>
      <c r="J1681">
        <v>0.01</v>
      </c>
      <c r="K1681">
        <v>166.69</v>
      </c>
      <c r="L1681">
        <v>9.92</v>
      </c>
      <c r="M1681">
        <v>6.35</v>
      </c>
      <c r="N1681">
        <v>1.02</v>
      </c>
      <c r="O1681" t="s">
        <v>24</v>
      </c>
      <c r="P1681" t="s">
        <v>1511</v>
      </c>
      <c r="Q1681" t="s">
        <v>83</v>
      </c>
      <c r="R1681" t="s">
        <v>34</v>
      </c>
      <c r="S1681" t="s">
        <v>55</v>
      </c>
      <c r="T1681" s="1">
        <v>40069</v>
      </c>
    </row>
    <row r="1682" spans="1:20" x14ac:dyDescent="0.25">
      <c r="A1682">
        <v>12129</v>
      </c>
      <c r="B1682">
        <v>41268</v>
      </c>
      <c r="C1682" t="s">
        <v>79</v>
      </c>
      <c r="D1682" t="s">
        <v>42</v>
      </c>
      <c r="E1682" t="s">
        <v>192</v>
      </c>
      <c r="F1682" t="s">
        <v>735</v>
      </c>
      <c r="G1682">
        <v>36</v>
      </c>
      <c r="H1682">
        <v>9106.2000000000007</v>
      </c>
      <c r="I1682">
        <v>0.51</v>
      </c>
      <c r="J1682">
        <v>0</v>
      </c>
      <c r="K1682">
        <v>4608.3599999999997</v>
      </c>
      <c r="L1682">
        <v>251</v>
      </c>
      <c r="M1682">
        <v>122.99</v>
      </c>
      <c r="N1682">
        <v>70.2</v>
      </c>
      <c r="O1682" t="s">
        <v>48</v>
      </c>
      <c r="P1682" t="s">
        <v>147</v>
      </c>
      <c r="Q1682" t="s">
        <v>33</v>
      </c>
      <c r="R1682" t="s">
        <v>34</v>
      </c>
      <c r="S1682" t="s">
        <v>132</v>
      </c>
      <c r="T1682" s="1">
        <v>41271</v>
      </c>
    </row>
    <row r="1683" spans="1:20" x14ac:dyDescent="0.25">
      <c r="A1683">
        <v>12130</v>
      </c>
      <c r="B1683">
        <v>40886</v>
      </c>
      <c r="C1683" t="s">
        <v>29</v>
      </c>
      <c r="D1683" t="s">
        <v>42</v>
      </c>
      <c r="E1683" t="s">
        <v>43</v>
      </c>
      <c r="F1683" t="s">
        <v>1512</v>
      </c>
      <c r="G1683">
        <v>37</v>
      </c>
      <c r="H1683">
        <v>1082.97</v>
      </c>
      <c r="I1683">
        <v>0.38</v>
      </c>
      <c r="J1683">
        <v>0.04</v>
      </c>
      <c r="K1683">
        <v>382.27</v>
      </c>
      <c r="L1683">
        <v>30.39</v>
      </c>
      <c r="M1683">
        <v>18.84</v>
      </c>
      <c r="N1683">
        <v>3.62</v>
      </c>
      <c r="O1683" t="s">
        <v>24</v>
      </c>
      <c r="P1683" t="s">
        <v>1513</v>
      </c>
      <c r="Q1683" t="s">
        <v>64</v>
      </c>
      <c r="R1683" t="s">
        <v>67</v>
      </c>
      <c r="S1683" t="s">
        <v>55</v>
      </c>
      <c r="T1683" s="1">
        <v>40889</v>
      </c>
    </row>
    <row r="1684" spans="1:20" x14ac:dyDescent="0.25">
      <c r="A1684">
        <v>12130</v>
      </c>
      <c r="B1684">
        <v>40886</v>
      </c>
      <c r="C1684" t="s">
        <v>29</v>
      </c>
      <c r="D1684" t="s">
        <v>37</v>
      </c>
      <c r="E1684" t="s">
        <v>50</v>
      </c>
      <c r="F1684" t="s">
        <v>1462</v>
      </c>
      <c r="G1684">
        <v>42</v>
      </c>
      <c r="H1684">
        <v>2936.6</v>
      </c>
      <c r="I1684">
        <v>0.51</v>
      </c>
      <c r="J1684">
        <v>0.05</v>
      </c>
      <c r="K1684">
        <v>1419.03</v>
      </c>
      <c r="L1684">
        <v>73.45</v>
      </c>
      <c r="M1684">
        <v>35.99</v>
      </c>
      <c r="N1684">
        <v>5.99</v>
      </c>
      <c r="O1684" t="s">
        <v>24</v>
      </c>
      <c r="P1684" t="s">
        <v>1513</v>
      </c>
      <c r="Q1684" t="s">
        <v>64</v>
      </c>
      <c r="R1684" t="s">
        <v>67</v>
      </c>
      <c r="S1684" t="s">
        <v>55</v>
      </c>
      <c r="T1684" s="1">
        <v>40889</v>
      </c>
    </row>
    <row r="1685" spans="1:20" x14ac:dyDescent="0.25">
      <c r="A1685">
        <v>12160</v>
      </c>
      <c r="B1685">
        <v>40524</v>
      </c>
      <c r="C1685" t="s">
        <v>20</v>
      </c>
      <c r="D1685" t="s">
        <v>42</v>
      </c>
      <c r="E1685" t="s">
        <v>192</v>
      </c>
      <c r="F1685" t="s">
        <v>465</v>
      </c>
      <c r="G1685">
        <v>48</v>
      </c>
      <c r="H1685">
        <v>18354.68</v>
      </c>
      <c r="I1685">
        <v>0.47</v>
      </c>
      <c r="J1685">
        <v>0.03</v>
      </c>
      <c r="K1685">
        <v>8294.98</v>
      </c>
      <c r="L1685">
        <v>392.75</v>
      </c>
      <c r="M1685">
        <v>208.16</v>
      </c>
      <c r="N1685">
        <v>68.02</v>
      </c>
      <c r="O1685" t="s">
        <v>48</v>
      </c>
      <c r="P1685" t="s">
        <v>1182</v>
      </c>
      <c r="Q1685" t="s">
        <v>64</v>
      </c>
      <c r="R1685" t="s">
        <v>34</v>
      </c>
      <c r="S1685" t="s">
        <v>132</v>
      </c>
      <c r="T1685" s="1">
        <v>40529</v>
      </c>
    </row>
    <row r="1686" spans="1:20" x14ac:dyDescent="0.25">
      <c r="A1686">
        <v>12160</v>
      </c>
      <c r="B1686">
        <v>40524</v>
      </c>
      <c r="C1686" t="s">
        <v>20</v>
      </c>
      <c r="D1686" t="s">
        <v>42</v>
      </c>
      <c r="E1686" t="s">
        <v>192</v>
      </c>
      <c r="F1686" t="s">
        <v>1024</v>
      </c>
      <c r="G1686">
        <v>2</v>
      </c>
      <c r="H1686">
        <v>104.55</v>
      </c>
      <c r="I1686">
        <v>0.52</v>
      </c>
      <c r="J1686">
        <v>0.08</v>
      </c>
      <c r="K1686">
        <v>45.8</v>
      </c>
      <c r="L1686">
        <v>52.04</v>
      </c>
      <c r="M1686">
        <v>24.98</v>
      </c>
      <c r="N1686">
        <v>8.7899999999999991</v>
      </c>
      <c r="O1686" t="s">
        <v>24</v>
      </c>
      <c r="P1686" t="s">
        <v>1182</v>
      </c>
      <c r="Q1686" t="s">
        <v>64</v>
      </c>
      <c r="R1686" t="s">
        <v>34</v>
      </c>
      <c r="S1686" t="s">
        <v>132</v>
      </c>
      <c r="T1686" s="1">
        <v>40528</v>
      </c>
    </row>
    <row r="1687" spans="1:20" x14ac:dyDescent="0.25">
      <c r="A1687">
        <v>12160</v>
      </c>
      <c r="B1687">
        <v>40524</v>
      </c>
      <c r="C1687" t="s">
        <v>20</v>
      </c>
      <c r="D1687" t="s">
        <v>42</v>
      </c>
      <c r="E1687" t="s">
        <v>43</v>
      </c>
      <c r="F1687" t="s">
        <v>1434</v>
      </c>
      <c r="G1687">
        <v>9</v>
      </c>
      <c r="H1687">
        <v>69.97</v>
      </c>
      <c r="I1687">
        <v>0.53</v>
      </c>
      <c r="J1687">
        <v>0.01</v>
      </c>
      <c r="K1687">
        <v>33.46</v>
      </c>
      <c r="L1687">
        <v>7.15</v>
      </c>
      <c r="M1687">
        <v>3.36</v>
      </c>
      <c r="N1687">
        <v>6.27</v>
      </c>
      <c r="O1687" t="s">
        <v>24</v>
      </c>
      <c r="P1687" t="s">
        <v>1182</v>
      </c>
      <c r="Q1687" t="s">
        <v>64</v>
      </c>
      <c r="R1687" t="s">
        <v>34</v>
      </c>
      <c r="S1687" t="s">
        <v>28</v>
      </c>
      <c r="T1687" s="1">
        <v>40529</v>
      </c>
    </row>
    <row r="1688" spans="1:20" x14ac:dyDescent="0.25">
      <c r="A1688">
        <v>12194</v>
      </c>
      <c r="B1688">
        <v>40603</v>
      </c>
      <c r="C1688" t="s">
        <v>58</v>
      </c>
      <c r="D1688" t="s">
        <v>37</v>
      </c>
      <c r="E1688" t="s">
        <v>50</v>
      </c>
      <c r="F1688" t="s">
        <v>188</v>
      </c>
      <c r="G1688">
        <v>19</v>
      </c>
      <c r="H1688">
        <v>6774.55</v>
      </c>
      <c r="I1688">
        <v>0.45</v>
      </c>
      <c r="J1688">
        <v>0</v>
      </c>
      <c r="K1688">
        <v>3046.75</v>
      </c>
      <c r="L1688">
        <v>356.35</v>
      </c>
      <c r="M1688">
        <v>195.99</v>
      </c>
      <c r="N1688">
        <v>3.99</v>
      </c>
      <c r="O1688" t="s">
        <v>24</v>
      </c>
      <c r="P1688" t="s">
        <v>661</v>
      </c>
      <c r="Q1688" t="s">
        <v>41</v>
      </c>
      <c r="R1688" t="s">
        <v>34</v>
      </c>
      <c r="S1688" t="s">
        <v>57</v>
      </c>
      <c r="T1688" s="1">
        <v>40604</v>
      </c>
    </row>
    <row r="1689" spans="1:20" x14ac:dyDescent="0.25">
      <c r="A1689">
        <v>12196</v>
      </c>
      <c r="B1689">
        <v>40331</v>
      </c>
      <c r="C1689" t="s">
        <v>29</v>
      </c>
      <c r="D1689" t="s">
        <v>37</v>
      </c>
      <c r="E1689" t="s">
        <v>87</v>
      </c>
      <c r="F1689" t="s">
        <v>1255</v>
      </c>
      <c r="G1689">
        <v>32</v>
      </c>
      <c r="H1689">
        <v>929.09</v>
      </c>
      <c r="I1689">
        <v>0.4</v>
      </c>
      <c r="J1689">
        <v>0.04</v>
      </c>
      <c r="K1689">
        <v>345.22</v>
      </c>
      <c r="L1689">
        <v>29.97</v>
      </c>
      <c r="M1689">
        <v>17.98</v>
      </c>
      <c r="N1689">
        <v>8.51</v>
      </c>
      <c r="O1689" t="s">
        <v>24</v>
      </c>
      <c r="P1689" t="s">
        <v>664</v>
      </c>
      <c r="Q1689" t="s">
        <v>41</v>
      </c>
      <c r="R1689" t="s">
        <v>67</v>
      </c>
      <c r="S1689" t="s">
        <v>45</v>
      </c>
      <c r="T1689" s="1">
        <v>40332</v>
      </c>
    </row>
    <row r="1690" spans="1:20" x14ac:dyDescent="0.25">
      <c r="A1690">
        <v>12196</v>
      </c>
      <c r="B1690">
        <v>40331</v>
      </c>
      <c r="C1690" t="s">
        <v>29</v>
      </c>
      <c r="D1690" t="s">
        <v>21</v>
      </c>
      <c r="E1690" t="s">
        <v>22</v>
      </c>
      <c r="F1690" t="s">
        <v>1070</v>
      </c>
      <c r="G1690">
        <v>25</v>
      </c>
      <c r="H1690">
        <v>17740.29</v>
      </c>
      <c r="I1690">
        <v>0.45</v>
      </c>
      <c r="J1690">
        <v>7.0000000000000007E-2</v>
      </c>
      <c r="K1690">
        <v>7240.55</v>
      </c>
      <c r="L1690">
        <v>762.16</v>
      </c>
      <c r="M1690">
        <v>419.19</v>
      </c>
      <c r="N1690">
        <v>19.989999999999998</v>
      </c>
      <c r="O1690" t="s">
        <v>24</v>
      </c>
      <c r="P1690" t="s">
        <v>664</v>
      </c>
      <c r="Q1690" t="s">
        <v>41</v>
      </c>
      <c r="R1690" t="s">
        <v>67</v>
      </c>
      <c r="S1690" t="s">
        <v>57</v>
      </c>
      <c r="T1690" s="1">
        <v>40331</v>
      </c>
    </row>
    <row r="1691" spans="1:20" x14ac:dyDescent="0.25">
      <c r="A1691">
        <v>12199</v>
      </c>
      <c r="B1691">
        <v>40891</v>
      </c>
      <c r="C1691" t="s">
        <v>20</v>
      </c>
      <c r="D1691" t="s">
        <v>21</v>
      </c>
      <c r="E1691" t="s">
        <v>120</v>
      </c>
      <c r="F1691" t="s">
        <v>133</v>
      </c>
      <c r="G1691">
        <v>2</v>
      </c>
      <c r="H1691">
        <v>30.66</v>
      </c>
      <c r="I1691">
        <v>0.49</v>
      </c>
      <c r="J1691">
        <v>0.01</v>
      </c>
      <c r="K1691">
        <v>12.31</v>
      </c>
      <c r="L1691">
        <v>12.82</v>
      </c>
      <c r="M1691">
        <v>6.54</v>
      </c>
      <c r="N1691">
        <v>5.27</v>
      </c>
      <c r="O1691" t="s">
        <v>24</v>
      </c>
      <c r="P1691" t="s">
        <v>364</v>
      </c>
      <c r="Q1691" t="s">
        <v>33</v>
      </c>
      <c r="R1691" t="s">
        <v>34</v>
      </c>
      <c r="S1691" t="s">
        <v>57</v>
      </c>
      <c r="T1691" s="1">
        <v>40896</v>
      </c>
    </row>
    <row r="1692" spans="1:20" x14ac:dyDescent="0.25">
      <c r="A1692">
        <v>12199</v>
      </c>
      <c r="B1692">
        <v>40891</v>
      </c>
      <c r="C1692" t="s">
        <v>20</v>
      </c>
      <c r="D1692" t="s">
        <v>21</v>
      </c>
      <c r="E1692" t="s">
        <v>22</v>
      </c>
      <c r="F1692" t="s">
        <v>1013</v>
      </c>
      <c r="G1692">
        <v>50</v>
      </c>
      <c r="H1692">
        <v>15997.63</v>
      </c>
      <c r="I1692">
        <v>0.52</v>
      </c>
      <c r="J1692">
        <v>0.01</v>
      </c>
      <c r="K1692">
        <v>8237.56</v>
      </c>
      <c r="L1692">
        <v>323.04000000000002</v>
      </c>
      <c r="M1692">
        <v>155.06</v>
      </c>
      <c r="N1692">
        <v>7.07</v>
      </c>
      <c r="O1692" t="s">
        <v>24</v>
      </c>
      <c r="P1692" t="s">
        <v>364</v>
      </c>
      <c r="Q1692" t="s">
        <v>33</v>
      </c>
      <c r="R1692" t="s">
        <v>34</v>
      </c>
      <c r="S1692" t="s">
        <v>57</v>
      </c>
      <c r="T1692" s="1">
        <v>40895</v>
      </c>
    </row>
    <row r="1693" spans="1:20" x14ac:dyDescent="0.25">
      <c r="A1693">
        <v>12224</v>
      </c>
      <c r="B1693">
        <v>40159</v>
      </c>
      <c r="C1693" t="s">
        <v>36</v>
      </c>
      <c r="D1693" t="s">
        <v>42</v>
      </c>
      <c r="E1693" t="s">
        <v>46</v>
      </c>
      <c r="F1693" t="s">
        <v>164</v>
      </c>
      <c r="G1693">
        <v>2</v>
      </c>
      <c r="H1693">
        <v>419.66</v>
      </c>
      <c r="I1693">
        <v>0.35</v>
      </c>
      <c r="J1693">
        <v>0.04</v>
      </c>
      <c r="K1693">
        <v>118.74</v>
      </c>
      <c r="L1693">
        <v>191.52</v>
      </c>
      <c r="M1693">
        <v>124.49</v>
      </c>
      <c r="N1693">
        <v>51.94</v>
      </c>
      <c r="O1693" t="s">
        <v>48</v>
      </c>
      <c r="P1693" t="s">
        <v>444</v>
      </c>
      <c r="Q1693" t="s">
        <v>64</v>
      </c>
      <c r="R1693" t="s">
        <v>67</v>
      </c>
      <c r="S1693" t="s">
        <v>49</v>
      </c>
      <c r="T1693" s="1">
        <v>40161</v>
      </c>
    </row>
    <row r="1694" spans="1:20" x14ac:dyDescent="0.25">
      <c r="A1694">
        <v>12224</v>
      </c>
      <c r="B1694">
        <v>40159</v>
      </c>
      <c r="C1694" t="s">
        <v>36</v>
      </c>
      <c r="D1694" t="s">
        <v>37</v>
      </c>
      <c r="E1694" t="s">
        <v>50</v>
      </c>
      <c r="F1694" t="s">
        <v>1514</v>
      </c>
      <c r="G1694">
        <v>29</v>
      </c>
      <c r="H1694">
        <v>1846.84</v>
      </c>
      <c r="I1694">
        <v>0.49</v>
      </c>
      <c r="J1694">
        <v>0.1</v>
      </c>
      <c r="K1694">
        <v>798.13</v>
      </c>
      <c r="L1694">
        <v>70.569999999999993</v>
      </c>
      <c r="M1694">
        <v>35.99</v>
      </c>
      <c r="N1694">
        <v>5</v>
      </c>
      <c r="O1694" t="s">
        <v>24</v>
      </c>
      <c r="P1694" t="s">
        <v>444</v>
      </c>
      <c r="Q1694" t="s">
        <v>64</v>
      </c>
      <c r="R1694" t="s">
        <v>67</v>
      </c>
      <c r="S1694" t="s">
        <v>55</v>
      </c>
      <c r="T1694" s="1">
        <v>40159</v>
      </c>
    </row>
    <row r="1695" spans="1:20" x14ac:dyDescent="0.25">
      <c r="A1695">
        <v>12228</v>
      </c>
      <c r="B1695">
        <v>39989</v>
      </c>
      <c r="C1695" t="s">
        <v>29</v>
      </c>
      <c r="D1695" t="s">
        <v>42</v>
      </c>
      <c r="E1695" t="s">
        <v>192</v>
      </c>
      <c r="F1695" t="s">
        <v>892</v>
      </c>
      <c r="G1695">
        <v>1</v>
      </c>
      <c r="H1695">
        <v>226.47</v>
      </c>
      <c r="I1695">
        <v>0.36</v>
      </c>
      <c r="J1695">
        <v>0.04</v>
      </c>
      <c r="K1695">
        <v>65.489999999999995</v>
      </c>
      <c r="L1695">
        <v>204.66</v>
      </c>
      <c r="M1695">
        <v>130.97999999999999</v>
      </c>
      <c r="N1695">
        <v>30</v>
      </c>
      <c r="O1695" t="s">
        <v>48</v>
      </c>
      <c r="P1695" t="s">
        <v>1515</v>
      </c>
      <c r="Q1695" t="s">
        <v>95</v>
      </c>
      <c r="R1695" t="s">
        <v>34</v>
      </c>
      <c r="S1695" t="s">
        <v>132</v>
      </c>
      <c r="T1695" s="1">
        <v>39992</v>
      </c>
    </row>
    <row r="1696" spans="1:20" x14ac:dyDescent="0.25">
      <c r="A1696">
        <v>12228</v>
      </c>
      <c r="B1696">
        <v>39989</v>
      </c>
      <c r="C1696" t="s">
        <v>29</v>
      </c>
      <c r="D1696" t="s">
        <v>37</v>
      </c>
      <c r="E1696" t="s">
        <v>50</v>
      </c>
      <c r="F1696" t="s">
        <v>656</v>
      </c>
      <c r="G1696">
        <v>30</v>
      </c>
      <c r="H1696">
        <v>12456.84</v>
      </c>
      <c r="I1696">
        <v>0.54</v>
      </c>
      <c r="J1696">
        <v>0.05</v>
      </c>
      <c r="K1696">
        <v>6422.94</v>
      </c>
      <c r="L1696">
        <v>436.93</v>
      </c>
      <c r="M1696">
        <v>200.99</v>
      </c>
      <c r="N1696">
        <v>4.2</v>
      </c>
      <c r="O1696" t="s">
        <v>24</v>
      </c>
      <c r="P1696" t="s">
        <v>1515</v>
      </c>
      <c r="Q1696" t="s">
        <v>95</v>
      </c>
      <c r="R1696" t="s">
        <v>34</v>
      </c>
      <c r="S1696" t="s">
        <v>57</v>
      </c>
      <c r="T1696" s="1">
        <v>39989</v>
      </c>
    </row>
    <row r="1697" spans="1:20" x14ac:dyDescent="0.25">
      <c r="A1697">
        <v>12256</v>
      </c>
      <c r="B1697">
        <v>41261</v>
      </c>
      <c r="C1697" t="s">
        <v>79</v>
      </c>
      <c r="D1697" t="s">
        <v>21</v>
      </c>
      <c r="E1697" t="s">
        <v>80</v>
      </c>
      <c r="F1697" t="s">
        <v>834</v>
      </c>
      <c r="G1697">
        <v>44</v>
      </c>
      <c r="H1697">
        <v>178.7</v>
      </c>
      <c r="I1697">
        <v>0.36</v>
      </c>
      <c r="J1697">
        <v>0.1</v>
      </c>
      <c r="K1697">
        <v>51.48</v>
      </c>
      <c r="L1697">
        <v>4.5</v>
      </c>
      <c r="M1697">
        <v>2.88</v>
      </c>
      <c r="N1697">
        <v>0.5</v>
      </c>
      <c r="O1697" t="s">
        <v>24</v>
      </c>
      <c r="P1697" t="s">
        <v>444</v>
      </c>
      <c r="Q1697" t="s">
        <v>64</v>
      </c>
      <c r="R1697" t="s">
        <v>61</v>
      </c>
      <c r="S1697" t="s">
        <v>57</v>
      </c>
      <c r="T1697" s="1">
        <v>41263</v>
      </c>
    </row>
    <row r="1698" spans="1:20" x14ac:dyDescent="0.25">
      <c r="A1698">
        <v>12258</v>
      </c>
      <c r="B1698">
        <v>40147</v>
      </c>
      <c r="C1698" t="s">
        <v>20</v>
      </c>
      <c r="D1698" t="s">
        <v>42</v>
      </c>
      <c r="E1698" t="s">
        <v>192</v>
      </c>
      <c r="F1698" t="s">
        <v>1431</v>
      </c>
      <c r="G1698">
        <v>3</v>
      </c>
      <c r="H1698">
        <v>898.7</v>
      </c>
      <c r="I1698">
        <v>0.4</v>
      </c>
      <c r="J1698">
        <v>0.04</v>
      </c>
      <c r="K1698">
        <v>325.76</v>
      </c>
      <c r="L1698">
        <v>301.63</v>
      </c>
      <c r="M1698">
        <v>180.98</v>
      </c>
      <c r="N1698">
        <v>30</v>
      </c>
      <c r="O1698" t="s">
        <v>48</v>
      </c>
      <c r="P1698" t="s">
        <v>307</v>
      </c>
      <c r="Q1698" t="s">
        <v>64</v>
      </c>
      <c r="R1698" t="s">
        <v>61</v>
      </c>
      <c r="S1698" t="s">
        <v>132</v>
      </c>
      <c r="T1698" s="1">
        <v>40147</v>
      </c>
    </row>
    <row r="1699" spans="1:20" x14ac:dyDescent="0.25">
      <c r="A1699">
        <v>12258</v>
      </c>
      <c r="B1699">
        <v>40147</v>
      </c>
      <c r="C1699" t="s">
        <v>20</v>
      </c>
      <c r="D1699" t="s">
        <v>21</v>
      </c>
      <c r="E1699" t="s">
        <v>126</v>
      </c>
      <c r="F1699" t="s">
        <v>1314</v>
      </c>
      <c r="G1699">
        <v>2</v>
      </c>
      <c r="H1699">
        <v>62.58</v>
      </c>
      <c r="I1699">
        <v>0.55000000000000004</v>
      </c>
      <c r="J1699">
        <v>0.06</v>
      </c>
      <c r="K1699">
        <v>7.08</v>
      </c>
      <c r="L1699">
        <v>7.22</v>
      </c>
      <c r="M1699">
        <v>3.25</v>
      </c>
      <c r="N1699">
        <v>49</v>
      </c>
      <c r="O1699" t="s">
        <v>24</v>
      </c>
      <c r="P1699" t="s">
        <v>307</v>
      </c>
      <c r="Q1699" t="s">
        <v>64</v>
      </c>
      <c r="R1699" t="s">
        <v>61</v>
      </c>
      <c r="S1699" t="s">
        <v>28</v>
      </c>
      <c r="T1699" s="1">
        <v>40152</v>
      </c>
    </row>
    <row r="1700" spans="1:20" x14ac:dyDescent="0.25">
      <c r="A1700">
        <v>12258</v>
      </c>
      <c r="B1700">
        <v>40147</v>
      </c>
      <c r="C1700" t="s">
        <v>20</v>
      </c>
      <c r="D1700" t="s">
        <v>42</v>
      </c>
      <c r="E1700" t="s">
        <v>43</v>
      </c>
      <c r="F1700" t="s">
        <v>328</v>
      </c>
      <c r="G1700">
        <v>22</v>
      </c>
      <c r="H1700">
        <v>5385.42</v>
      </c>
      <c r="I1700">
        <v>0.55000000000000004</v>
      </c>
      <c r="J1700">
        <v>0.01</v>
      </c>
      <c r="K1700">
        <v>2929.87</v>
      </c>
      <c r="L1700">
        <v>246.62</v>
      </c>
      <c r="M1700">
        <v>110.98</v>
      </c>
      <c r="N1700">
        <v>13.99</v>
      </c>
      <c r="O1700" t="s">
        <v>24</v>
      </c>
      <c r="P1700" t="s">
        <v>307</v>
      </c>
      <c r="Q1700" t="s">
        <v>64</v>
      </c>
      <c r="R1700" t="s">
        <v>61</v>
      </c>
      <c r="S1700" t="s">
        <v>45</v>
      </c>
      <c r="T1700" s="1">
        <v>40151</v>
      </c>
    </row>
    <row r="1701" spans="1:20" x14ac:dyDescent="0.25">
      <c r="A1701">
        <v>12258</v>
      </c>
      <c r="B1701">
        <v>40147</v>
      </c>
      <c r="C1701" t="s">
        <v>20</v>
      </c>
      <c r="D1701" t="s">
        <v>21</v>
      </c>
      <c r="E1701" t="s">
        <v>72</v>
      </c>
      <c r="F1701" t="s">
        <v>263</v>
      </c>
      <c r="G1701">
        <v>27</v>
      </c>
      <c r="H1701">
        <v>162.82</v>
      </c>
      <c r="I1701">
        <v>0.37</v>
      </c>
      <c r="J1701">
        <v>0.05</v>
      </c>
      <c r="K1701">
        <v>54.17</v>
      </c>
      <c r="L1701">
        <v>6.27</v>
      </c>
      <c r="M1701">
        <v>3.95</v>
      </c>
      <c r="N1701">
        <v>2</v>
      </c>
      <c r="O1701" t="s">
        <v>71</v>
      </c>
      <c r="P1701" t="s">
        <v>307</v>
      </c>
      <c r="Q1701" t="s">
        <v>64</v>
      </c>
      <c r="R1701" t="s">
        <v>61</v>
      </c>
      <c r="S1701" t="s">
        <v>55</v>
      </c>
      <c r="T1701" s="1">
        <v>40154</v>
      </c>
    </row>
    <row r="1702" spans="1:20" x14ac:dyDescent="0.25">
      <c r="A1702">
        <v>12259</v>
      </c>
      <c r="B1702">
        <v>40223</v>
      </c>
      <c r="C1702" t="s">
        <v>36</v>
      </c>
      <c r="D1702" t="s">
        <v>42</v>
      </c>
      <c r="E1702" t="s">
        <v>92</v>
      </c>
      <c r="F1702" t="s">
        <v>1332</v>
      </c>
      <c r="G1702">
        <v>45</v>
      </c>
      <c r="H1702">
        <v>9486.5400000000009</v>
      </c>
      <c r="I1702">
        <v>0.49</v>
      </c>
      <c r="J1702">
        <v>7.0000000000000007E-2</v>
      </c>
      <c r="K1702">
        <v>4261.0200000000004</v>
      </c>
      <c r="L1702">
        <v>225.45</v>
      </c>
      <c r="M1702">
        <v>114.98</v>
      </c>
      <c r="N1702">
        <v>51.42</v>
      </c>
      <c r="O1702" t="s">
        <v>48</v>
      </c>
      <c r="P1702" t="s">
        <v>326</v>
      </c>
      <c r="Q1702" t="s">
        <v>95</v>
      </c>
      <c r="R1702" t="s">
        <v>67</v>
      </c>
      <c r="S1702" t="s">
        <v>49</v>
      </c>
      <c r="T1702" s="1">
        <v>40225</v>
      </c>
    </row>
    <row r="1703" spans="1:20" x14ac:dyDescent="0.25">
      <c r="A1703">
        <v>12259</v>
      </c>
      <c r="B1703">
        <v>40223</v>
      </c>
      <c r="C1703" t="s">
        <v>36</v>
      </c>
      <c r="D1703" t="s">
        <v>21</v>
      </c>
      <c r="E1703" t="s">
        <v>22</v>
      </c>
      <c r="F1703" t="s">
        <v>350</v>
      </c>
      <c r="G1703">
        <v>45</v>
      </c>
      <c r="H1703">
        <v>2822.35</v>
      </c>
      <c r="I1703">
        <v>0.54</v>
      </c>
      <c r="J1703">
        <v>0.1</v>
      </c>
      <c r="K1703">
        <v>1376.53</v>
      </c>
      <c r="L1703">
        <v>69.52</v>
      </c>
      <c r="M1703">
        <v>31.98</v>
      </c>
      <c r="N1703">
        <v>6.72</v>
      </c>
      <c r="O1703" t="s">
        <v>24</v>
      </c>
      <c r="P1703" t="s">
        <v>326</v>
      </c>
      <c r="Q1703" t="s">
        <v>95</v>
      </c>
      <c r="R1703" t="s">
        <v>67</v>
      </c>
      <c r="S1703" t="s">
        <v>57</v>
      </c>
      <c r="T1703" s="1">
        <v>40224</v>
      </c>
    </row>
    <row r="1704" spans="1:20" x14ac:dyDescent="0.25">
      <c r="A1704">
        <v>12261</v>
      </c>
      <c r="B1704">
        <v>40474</v>
      </c>
      <c r="C1704" t="s">
        <v>20</v>
      </c>
      <c r="D1704" t="s">
        <v>42</v>
      </c>
      <c r="E1704" t="s">
        <v>192</v>
      </c>
      <c r="F1704" t="s">
        <v>1175</v>
      </c>
      <c r="G1704">
        <v>12</v>
      </c>
      <c r="H1704">
        <v>3899.8</v>
      </c>
      <c r="I1704">
        <v>0.44</v>
      </c>
      <c r="J1704">
        <v>0.1</v>
      </c>
      <c r="K1704">
        <v>1464.28</v>
      </c>
      <c r="L1704">
        <v>358.89</v>
      </c>
      <c r="M1704">
        <v>200.98</v>
      </c>
      <c r="N1704">
        <v>23.76</v>
      </c>
      <c r="O1704" t="s">
        <v>48</v>
      </c>
      <c r="P1704" t="s">
        <v>370</v>
      </c>
      <c r="Q1704" t="s">
        <v>64</v>
      </c>
      <c r="R1704" t="s">
        <v>34</v>
      </c>
      <c r="S1704" t="s">
        <v>132</v>
      </c>
      <c r="T1704" s="1">
        <v>40479</v>
      </c>
    </row>
    <row r="1705" spans="1:20" x14ac:dyDescent="0.25">
      <c r="A1705">
        <v>12261</v>
      </c>
      <c r="B1705">
        <v>40474</v>
      </c>
      <c r="C1705" t="s">
        <v>20</v>
      </c>
      <c r="D1705" t="s">
        <v>21</v>
      </c>
      <c r="E1705" t="s">
        <v>52</v>
      </c>
      <c r="F1705" t="s">
        <v>1363</v>
      </c>
      <c r="G1705">
        <v>4</v>
      </c>
      <c r="H1705">
        <v>33.33</v>
      </c>
      <c r="I1705">
        <v>0.52</v>
      </c>
      <c r="J1705">
        <v>0.02</v>
      </c>
      <c r="K1705">
        <v>16.579999999999998</v>
      </c>
      <c r="L1705">
        <v>8.2899999999999991</v>
      </c>
      <c r="M1705">
        <v>3.98</v>
      </c>
      <c r="N1705">
        <v>0.83</v>
      </c>
      <c r="O1705" t="s">
        <v>71</v>
      </c>
      <c r="P1705" t="s">
        <v>370</v>
      </c>
      <c r="Q1705" t="s">
        <v>64</v>
      </c>
      <c r="R1705" t="s">
        <v>34</v>
      </c>
      <c r="S1705" t="s">
        <v>55</v>
      </c>
      <c r="T1705" s="1">
        <v>40478</v>
      </c>
    </row>
    <row r="1706" spans="1:20" x14ac:dyDescent="0.25">
      <c r="A1706">
        <v>12261</v>
      </c>
      <c r="B1706">
        <v>40474</v>
      </c>
      <c r="C1706" t="s">
        <v>20</v>
      </c>
      <c r="D1706" t="s">
        <v>21</v>
      </c>
      <c r="E1706" t="s">
        <v>126</v>
      </c>
      <c r="F1706" t="s">
        <v>886</v>
      </c>
      <c r="G1706">
        <v>19</v>
      </c>
      <c r="H1706">
        <v>467.86</v>
      </c>
      <c r="I1706">
        <v>0.44</v>
      </c>
      <c r="J1706">
        <v>0.06</v>
      </c>
      <c r="K1706">
        <v>187.72</v>
      </c>
      <c r="L1706">
        <v>26</v>
      </c>
      <c r="M1706">
        <v>14.56</v>
      </c>
      <c r="N1706">
        <v>3.5</v>
      </c>
      <c r="O1706" t="s">
        <v>24</v>
      </c>
      <c r="P1706" t="s">
        <v>370</v>
      </c>
      <c r="Q1706" t="s">
        <v>64</v>
      </c>
      <c r="R1706" t="s">
        <v>34</v>
      </c>
      <c r="S1706" t="s">
        <v>57</v>
      </c>
      <c r="T1706" s="1">
        <v>40479</v>
      </c>
    </row>
    <row r="1707" spans="1:20" x14ac:dyDescent="0.25">
      <c r="A1707">
        <v>12261</v>
      </c>
      <c r="B1707">
        <v>40474</v>
      </c>
      <c r="C1707" t="s">
        <v>20</v>
      </c>
      <c r="D1707" t="s">
        <v>21</v>
      </c>
      <c r="E1707" t="s">
        <v>139</v>
      </c>
      <c r="F1707" t="s">
        <v>504</v>
      </c>
      <c r="G1707">
        <v>23</v>
      </c>
      <c r="H1707">
        <v>427.08</v>
      </c>
      <c r="I1707">
        <v>0.52</v>
      </c>
      <c r="J1707">
        <v>0</v>
      </c>
      <c r="K1707">
        <v>217.77</v>
      </c>
      <c r="L1707">
        <v>18.21</v>
      </c>
      <c r="M1707">
        <v>8.74</v>
      </c>
      <c r="N1707">
        <v>8.2899999999999991</v>
      </c>
      <c r="O1707" t="s">
        <v>24</v>
      </c>
      <c r="P1707" t="s">
        <v>370</v>
      </c>
      <c r="Q1707" t="s">
        <v>64</v>
      </c>
      <c r="R1707" t="s">
        <v>34</v>
      </c>
      <c r="S1707" t="s">
        <v>57</v>
      </c>
      <c r="T1707" s="1">
        <v>40481</v>
      </c>
    </row>
    <row r="1708" spans="1:20" x14ac:dyDescent="0.25">
      <c r="A1708">
        <v>12261</v>
      </c>
      <c r="B1708">
        <v>40474</v>
      </c>
      <c r="C1708" t="s">
        <v>20</v>
      </c>
      <c r="D1708" t="s">
        <v>21</v>
      </c>
      <c r="E1708" t="s">
        <v>22</v>
      </c>
      <c r="F1708" t="s">
        <v>176</v>
      </c>
      <c r="G1708">
        <v>15</v>
      </c>
      <c r="H1708">
        <v>5544.97</v>
      </c>
      <c r="I1708">
        <v>0.53</v>
      </c>
      <c r="J1708">
        <v>0.03</v>
      </c>
      <c r="K1708">
        <v>2847.93</v>
      </c>
      <c r="L1708">
        <v>379.72</v>
      </c>
      <c r="M1708">
        <v>178.47</v>
      </c>
      <c r="N1708">
        <v>19.989999999999998</v>
      </c>
      <c r="O1708" t="s">
        <v>24</v>
      </c>
      <c r="P1708" t="s">
        <v>370</v>
      </c>
      <c r="Q1708" t="s">
        <v>64</v>
      </c>
      <c r="R1708" t="s">
        <v>34</v>
      </c>
      <c r="S1708" t="s">
        <v>57</v>
      </c>
      <c r="T1708" s="1">
        <v>40479</v>
      </c>
    </row>
    <row r="1709" spans="1:20" x14ac:dyDescent="0.25">
      <c r="A1709">
        <v>12262</v>
      </c>
      <c r="B1709">
        <v>40887</v>
      </c>
      <c r="C1709" t="s">
        <v>20</v>
      </c>
      <c r="D1709" t="s">
        <v>42</v>
      </c>
      <c r="E1709" t="s">
        <v>46</v>
      </c>
      <c r="F1709" t="s">
        <v>467</v>
      </c>
      <c r="G1709">
        <v>45</v>
      </c>
      <c r="H1709">
        <v>2639.24</v>
      </c>
      <c r="I1709">
        <v>0.46</v>
      </c>
      <c r="J1709">
        <v>0.02</v>
      </c>
      <c r="K1709">
        <v>1164.53</v>
      </c>
      <c r="L1709">
        <v>58.81</v>
      </c>
      <c r="M1709">
        <v>31.76</v>
      </c>
      <c r="N1709">
        <v>45.51</v>
      </c>
      <c r="O1709" t="s">
        <v>48</v>
      </c>
      <c r="P1709" t="s">
        <v>1294</v>
      </c>
      <c r="Q1709" t="s">
        <v>83</v>
      </c>
      <c r="R1709" t="s">
        <v>61</v>
      </c>
      <c r="S1709" t="s">
        <v>49</v>
      </c>
      <c r="T1709" s="1">
        <v>40892</v>
      </c>
    </row>
    <row r="1710" spans="1:20" x14ac:dyDescent="0.25">
      <c r="A1710">
        <v>12263</v>
      </c>
      <c r="B1710">
        <v>40730</v>
      </c>
      <c r="C1710" t="s">
        <v>36</v>
      </c>
      <c r="D1710" t="s">
        <v>21</v>
      </c>
      <c r="E1710" t="s">
        <v>126</v>
      </c>
      <c r="F1710" t="s">
        <v>1516</v>
      </c>
      <c r="G1710">
        <v>12</v>
      </c>
      <c r="H1710">
        <v>1011.99</v>
      </c>
      <c r="I1710">
        <v>0.53</v>
      </c>
      <c r="J1710">
        <v>0</v>
      </c>
      <c r="K1710">
        <v>534.24</v>
      </c>
      <c r="L1710">
        <v>84</v>
      </c>
      <c r="M1710">
        <v>39.479999999999997</v>
      </c>
      <c r="N1710">
        <v>3.99</v>
      </c>
      <c r="O1710" t="s">
        <v>24</v>
      </c>
      <c r="P1710" t="s">
        <v>1517</v>
      </c>
      <c r="Q1710" t="s">
        <v>64</v>
      </c>
      <c r="R1710" t="s">
        <v>34</v>
      </c>
      <c r="S1710" t="s">
        <v>57</v>
      </c>
      <c r="T1710" s="1">
        <v>40730</v>
      </c>
    </row>
    <row r="1711" spans="1:20" x14ac:dyDescent="0.25">
      <c r="A1711">
        <v>12289</v>
      </c>
      <c r="B1711">
        <v>40901</v>
      </c>
      <c r="C1711" t="s">
        <v>20</v>
      </c>
      <c r="D1711" t="s">
        <v>37</v>
      </c>
      <c r="E1711" t="s">
        <v>87</v>
      </c>
      <c r="F1711" t="s">
        <v>868</v>
      </c>
      <c r="G1711">
        <v>25</v>
      </c>
      <c r="H1711">
        <v>4689.82</v>
      </c>
      <c r="I1711">
        <v>0.38</v>
      </c>
      <c r="J1711">
        <v>0.04</v>
      </c>
      <c r="K1711">
        <v>1658.46</v>
      </c>
      <c r="L1711">
        <v>195.11</v>
      </c>
      <c r="M1711">
        <v>120.97</v>
      </c>
      <c r="N1711">
        <v>7.11</v>
      </c>
      <c r="O1711" t="s">
        <v>24</v>
      </c>
      <c r="P1711" t="s">
        <v>1478</v>
      </c>
      <c r="Q1711" t="s">
        <v>83</v>
      </c>
      <c r="R1711" t="s">
        <v>34</v>
      </c>
      <c r="S1711" t="s">
        <v>45</v>
      </c>
      <c r="T1711" s="1">
        <v>40905</v>
      </c>
    </row>
    <row r="1712" spans="1:20" x14ac:dyDescent="0.25">
      <c r="A1712">
        <v>12292</v>
      </c>
      <c r="B1712">
        <v>41062</v>
      </c>
      <c r="C1712" t="s">
        <v>29</v>
      </c>
      <c r="D1712" t="s">
        <v>37</v>
      </c>
      <c r="E1712" t="s">
        <v>38</v>
      </c>
      <c r="F1712" t="s">
        <v>1185</v>
      </c>
      <c r="G1712">
        <v>32</v>
      </c>
      <c r="H1712">
        <v>1208.6300000000001</v>
      </c>
      <c r="I1712">
        <v>0.37</v>
      </c>
      <c r="J1712">
        <v>0.1</v>
      </c>
      <c r="K1712">
        <v>360.82</v>
      </c>
      <c r="L1712">
        <v>41.76</v>
      </c>
      <c r="M1712">
        <v>26.31</v>
      </c>
      <c r="N1712">
        <v>5.89</v>
      </c>
      <c r="O1712" t="s">
        <v>24</v>
      </c>
      <c r="P1712" t="s">
        <v>1279</v>
      </c>
      <c r="Q1712" t="s">
        <v>41</v>
      </c>
      <c r="R1712" t="s">
        <v>67</v>
      </c>
      <c r="S1712" t="s">
        <v>57</v>
      </c>
      <c r="T1712" s="1">
        <v>41062</v>
      </c>
    </row>
    <row r="1713" spans="1:20" x14ac:dyDescent="0.25">
      <c r="A1713">
        <v>12293</v>
      </c>
      <c r="B1713">
        <v>40712</v>
      </c>
      <c r="C1713" t="s">
        <v>36</v>
      </c>
      <c r="D1713" t="s">
        <v>21</v>
      </c>
      <c r="E1713" t="s">
        <v>139</v>
      </c>
      <c r="F1713" t="s">
        <v>504</v>
      </c>
      <c r="G1713">
        <v>31</v>
      </c>
      <c r="H1713">
        <v>445.55</v>
      </c>
      <c r="I1713">
        <v>0.39</v>
      </c>
      <c r="J1713">
        <v>0</v>
      </c>
      <c r="K1713">
        <v>173.22</v>
      </c>
      <c r="L1713">
        <v>14.33</v>
      </c>
      <c r="M1713">
        <v>8.74</v>
      </c>
      <c r="N1713">
        <v>1.39</v>
      </c>
      <c r="O1713" t="s">
        <v>24</v>
      </c>
      <c r="P1713" t="s">
        <v>225</v>
      </c>
      <c r="Q1713" t="s">
        <v>95</v>
      </c>
      <c r="R1713" t="s">
        <v>61</v>
      </c>
      <c r="S1713" t="s">
        <v>57</v>
      </c>
      <c r="T1713" s="1">
        <v>40713</v>
      </c>
    </row>
    <row r="1714" spans="1:20" x14ac:dyDescent="0.25">
      <c r="A1714">
        <v>12320</v>
      </c>
      <c r="B1714">
        <v>40897</v>
      </c>
      <c r="C1714" t="s">
        <v>58</v>
      </c>
      <c r="D1714" t="s">
        <v>42</v>
      </c>
      <c r="E1714" t="s">
        <v>46</v>
      </c>
      <c r="F1714" t="s">
        <v>1518</v>
      </c>
      <c r="G1714">
        <v>35</v>
      </c>
      <c r="H1714">
        <v>1001.59</v>
      </c>
      <c r="I1714">
        <v>0.48</v>
      </c>
      <c r="J1714">
        <v>0.05</v>
      </c>
      <c r="K1714">
        <v>440.79</v>
      </c>
      <c r="L1714">
        <v>29.29</v>
      </c>
      <c r="M1714">
        <v>15.23</v>
      </c>
      <c r="N1714">
        <v>27.75</v>
      </c>
      <c r="O1714" t="s">
        <v>48</v>
      </c>
      <c r="P1714" t="s">
        <v>169</v>
      </c>
      <c r="Q1714" t="s">
        <v>64</v>
      </c>
      <c r="R1714" t="s">
        <v>34</v>
      </c>
      <c r="S1714" t="s">
        <v>49</v>
      </c>
      <c r="T1714" s="1">
        <v>40899</v>
      </c>
    </row>
    <row r="1715" spans="1:20" x14ac:dyDescent="0.25">
      <c r="A1715">
        <v>12322</v>
      </c>
      <c r="B1715">
        <v>40674</v>
      </c>
      <c r="C1715" t="s">
        <v>58</v>
      </c>
      <c r="D1715" t="s">
        <v>42</v>
      </c>
      <c r="E1715" t="s">
        <v>43</v>
      </c>
      <c r="F1715" t="s">
        <v>1017</v>
      </c>
      <c r="G1715">
        <v>36</v>
      </c>
      <c r="H1715">
        <v>6480.95</v>
      </c>
      <c r="I1715">
        <v>0.5</v>
      </c>
      <c r="J1715">
        <v>0.03</v>
      </c>
      <c r="K1715">
        <v>3121.06</v>
      </c>
      <c r="L1715">
        <v>184.46</v>
      </c>
      <c r="M1715">
        <v>92.23</v>
      </c>
      <c r="N1715">
        <v>39.61</v>
      </c>
      <c r="O1715" t="s">
        <v>71</v>
      </c>
      <c r="P1715" t="s">
        <v>1457</v>
      </c>
      <c r="Q1715" t="s">
        <v>64</v>
      </c>
      <c r="R1715" t="s">
        <v>27</v>
      </c>
      <c r="S1715" t="s">
        <v>45</v>
      </c>
      <c r="T1715" s="1">
        <v>40676</v>
      </c>
    </row>
    <row r="1716" spans="1:20" x14ac:dyDescent="0.25">
      <c r="A1716">
        <v>12323</v>
      </c>
      <c r="B1716">
        <v>40635</v>
      </c>
      <c r="C1716" t="s">
        <v>29</v>
      </c>
      <c r="D1716" t="s">
        <v>21</v>
      </c>
      <c r="E1716" t="s">
        <v>120</v>
      </c>
      <c r="F1716" t="s">
        <v>1519</v>
      </c>
      <c r="G1716">
        <v>32</v>
      </c>
      <c r="H1716">
        <v>829.27</v>
      </c>
      <c r="I1716">
        <v>0.42</v>
      </c>
      <c r="J1716">
        <v>0.02</v>
      </c>
      <c r="K1716">
        <v>334.34</v>
      </c>
      <c r="L1716">
        <v>26.12</v>
      </c>
      <c r="M1716">
        <v>15.15</v>
      </c>
      <c r="N1716">
        <v>10.130000000000001</v>
      </c>
      <c r="O1716" t="s">
        <v>24</v>
      </c>
      <c r="P1716" t="s">
        <v>726</v>
      </c>
      <c r="Q1716" t="s">
        <v>64</v>
      </c>
      <c r="R1716" t="s">
        <v>34</v>
      </c>
      <c r="S1716" t="s">
        <v>57</v>
      </c>
      <c r="T1716" s="1">
        <v>40636</v>
      </c>
    </row>
    <row r="1717" spans="1:20" x14ac:dyDescent="0.25">
      <c r="A1717">
        <v>12323</v>
      </c>
      <c r="B1717">
        <v>40635</v>
      </c>
      <c r="C1717" t="s">
        <v>29</v>
      </c>
      <c r="D1717" t="s">
        <v>42</v>
      </c>
      <c r="E1717" t="s">
        <v>43</v>
      </c>
      <c r="F1717" t="s">
        <v>111</v>
      </c>
      <c r="G1717">
        <v>4</v>
      </c>
      <c r="H1717">
        <v>54.41</v>
      </c>
      <c r="I1717">
        <v>0.4</v>
      </c>
      <c r="J1717">
        <v>0</v>
      </c>
      <c r="K1717">
        <v>19.68</v>
      </c>
      <c r="L1717">
        <v>12.3</v>
      </c>
      <c r="M1717">
        <v>7.38</v>
      </c>
      <c r="N1717">
        <v>5.21</v>
      </c>
      <c r="O1717" t="s">
        <v>24</v>
      </c>
      <c r="P1717" t="s">
        <v>726</v>
      </c>
      <c r="Q1717" t="s">
        <v>64</v>
      </c>
      <c r="R1717" t="s">
        <v>34</v>
      </c>
      <c r="S1717" t="s">
        <v>57</v>
      </c>
      <c r="T1717" s="1">
        <v>40637</v>
      </c>
    </row>
    <row r="1718" spans="1:20" x14ac:dyDescent="0.25">
      <c r="A1718">
        <v>12326</v>
      </c>
      <c r="B1718">
        <v>40576</v>
      </c>
      <c r="C1718" t="s">
        <v>58</v>
      </c>
      <c r="D1718" t="s">
        <v>42</v>
      </c>
      <c r="E1718" t="s">
        <v>43</v>
      </c>
      <c r="F1718" t="s">
        <v>1520</v>
      </c>
      <c r="G1718">
        <v>4</v>
      </c>
      <c r="H1718">
        <v>285.39999999999998</v>
      </c>
      <c r="I1718">
        <v>0.51</v>
      </c>
      <c r="J1718">
        <v>0.05</v>
      </c>
      <c r="K1718">
        <v>110.17</v>
      </c>
      <c r="L1718">
        <v>59.88</v>
      </c>
      <c r="M1718">
        <v>29.34</v>
      </c>
      <c r="N1718">
        <v>57.87</v>
      </c>
      <c r="O1718" t="s">
        <v>24</v>
      </c>
      <c r="P1718" t="s">
        <v>1521</v>
      </c>
      <c r="Q1718" t="s">
        <v>64</v>
      </c>
      <c r="R1718" t="s">
        <v>27</v>
      </c>
      <c r="S1718" t="s">
        <v>57</v>
      </c>
      <c r="T1718" s="1">
        <v>40578</v>
      </c>
    </row>
    <row r="1719" spans="1:20" x14ac:dyDescent="0.25">
      <c r="A1719">
        <v>12352</v>
      </c>
      <c r="B1719">
        <v>40991</v>
      </c>
      <c r="C1719" t="s">
        <v>79</v>
      </c>
      <c r="D1719" t="s">
        <v>21</v>
      </c>
      <c r="E1719" t="s">
        <v>120</v>
      </c>
      <c r="F1719" t="s">
        <v>1091</v>
      </c>
      <c r="G1719">
        <v>5</v>
      </c>
      <c r="H1719">
        <v>52.07</v>
      </c>
      <c r="I1719">
        <v>0.38</v>
      </c>
      <c r="J1719">
        <v>7.0000000000000007E-2</v>
      </c>
      <c r="K1719">
        <v>14.53</v>
      </c>
      <c r="L1719">
        <v>9.3699999999999992</v>
      </c>
      <c r="M1719">
        <v>5.81</v>
      </c>
      <c r="N1719">
        <v>8.49</v>
      </c>
      <c r="O1719" t="s">
        <v>24</v>
      </c>
      <c r="P1719" t="s">
        <v>1522</v>
      </c>
      <c r="Q1719" t="s">
        <v>83</v>
      </c>
      <c r="R1719" t="s">
        <v>34</v>
      </c>
      <c r="S1719" t="s">
        <v>57</v>
      </c>
      <c r="T1719" s="1">
        <v>40992</v>
      </c>
    </row>
    <row r="1720" spans="1:20" x14ac:dyDescent="0.25">
      <c r="A1720">
        <v>12355</v>
      </c>
      <c r="B1720">
        <v>40691</v>
      </c>
      <c r="C1720" t="s">
        <v>29</v>
      </c>
      <c r="D1720" t="s">
        <v>21</v>
      </c>
      <c r="E1720" t="s">
        <v>126</v>
      </c>
      <c r="F1720" t="s">
        <v>490</v>
      </c>
      <c r="G1720">
        <v>45</v>
      </c>
      <c r="H1720">
        <v>332.19</v>
      </c>
      <c r="I1720">
        <v>0.5</v>
      </c>
      <c r="J1720">
        <v>0.08</v>
      </c>
      <c r="K1720">
        <v>149.31</v>
      </c>
      <c r="L1720">
        <v>7.9</v>
      </c>
      <c r="M1720">
        <v>3.95</v>
      </c>
      <c r="N1720">
        <v>5.13</v>
      </c>
      <c r="O1720" t="s">
        <v>24</v>
      </c>
      <c r="P1720" t="s">
        <v>748</v>
      </c>
      <c r="Q1720" t="s">
        <v>95</v>
      </c>
      <c r="R1720" t="s">
        <v>34</v>
      </c>
      <c r="S1720" t="s">
        <v>57</v>
      </c>
      <c r="T1720" s="1">
        <v>40693</v>
      </c>
    </row>
    <row r="1721" spans="1:20" x14ac:dyDescent="0.25">
      <c r="A1721">
        <v>12355</v>
      </c>
      <c r="B1721">
        <v>40691</v>
      </c>
      <c r="C1721" t="s">
        <v>29</v>
      </c>
      <c r="D1721" t="s">
        <v>21</v>
      </c>
      <c r="E1721" t="s">
        <v>84</v>
      </c>
      <c r="F1721" t="s">
        <v>481</v>
      </c>
      <c r="G1721">
        <v>36</v>
      </c>
      <c r="H1721">
        <v>366.09</v>
      </c>
      <c r="I1721">
        <v>0.44</v>
      </c>
      <c r="J1721">
        <v>0.03</v>
      </c>
      <c r="K1721">
        <v>152.34</v>
      </c>
      <c r="L1721">
        <v>10.32</v>
      </c>
      <c r="M1721">
        <v>5.78</v>
      </c>
      <c r="N1721">
        <v>5.67</v>
      </c>
      <c r="O1721" t="s">
        <v>24</v>
      </c>
      <c r="P1721" t="s">
        <v>748</v>
      </c>
      <c r="Q1721" t="s">
        <v>41</v>
      </c>
      <c r="R1721" t="s">
        <v>34</v>
      </c>
      <c r="S1721" t="s">
        <v>57</v>
      </c>
      <c r="T1721" s="1">
        <v>40692</v>
      </c>
    </row>
    <row r="1722" spans="1:20" x14ac:dyDescent="0.25">
      <c r="A1722">
        <v>12355</v>
      </c>
      <c r="B1722">
        <v>40691</v>
      </c>
      <c r="C1722" t="s">
        <v>29</v>
      </c>
      <c r="D1722" t="s">
        <v>21</v>
      </c>
      <c r="E1722" t="s">
        <v>22</v>
      </c>
      <c r="F1722" t="s">
        <v>1523</v>
      </c>
      <c r="G1722">
        <v>14</v>
      </c>
      <c r="H1722">
        <v>334.98</v>
      </c>
      <c r="I1722">
        <v>0.36</v>
      </c>
      <c r="J1722">
        <v>0</v>
      </c>
      <c r="K1722">
        <v>117.89</v>
      </c>
      <c r="L1722">
        <v>23.39</v>
      </c>
      <c r="M1722">
        <v>14.97</v>
      </c>
      <c r="N1722">
        <v>7.51</v>
      </c>
      <c r="O1722" t="s">
        <v>24</v>
      </c>
      <c r="P1722" t="s">
        <v>748</v>
      </c>
      <c r="Q1722" t="s">
        <v>41</v>
      </c>
      <c r="R1722" t="s">
        <v>34</v>
      </c>
      <c r="S1722" t="s">
        <v>57</v>
      </c>
      <c r="T1722" s="1">
        <v>40692</v>
      </c>
    </row>
    <row r="1723" spans="1:20" x14ac:dyDescent="0.25">
      <c r="A1723">
        <v>12356</v>
      </c>
      <c r="B1723">
        <v>41200</v>
      </c>
      <c r="C1723" t="s">
        <v>58</v>
      </c>
      <c r="D1723" t="s">
        <v>21</v>
      </c>
      <c r="E1723" t="s">
        <v>84</v>
      </c>
      <c r="F1723" t="s">
        <v>846</v>
      </c>
      <c r="G1723">
        <v>39</v>
      </c>
      <c r="H1723">
        <v>481.51</v>
      </c>
      <c r="I1723">
        <v>0.52</v>
      </c>
      <c r="J1723">
        <v>0.02</v>
      </c>
      <c r="K1723">
        <v>242.94</v>
      </c>
      <c r="L1723">
        <v>12.46</v>
      </c>
      <c r="M1723">
        <v>5.98</v>
      </c>
      <c r="N1723">
        <v>5.35</v>
      </c>
      <c r="O1723" t="s">
        <v>24</v>
      </c>
      <c r="P1723" t="s">
        <v>646</v>
      </c>
      <c r="Q1723" t="s">
        <v>33</v>
      </c>
      <c r="R1723" t="s">
        <v>67</v>
      </c>
      <c r="S1723" t="s">
        <v>57</v>
      </c>
      <c r="T1723" s="1">
        <v>41203</v>
      </c>
    </row>
    <row r="1724" spans="1:20" x14ac:dyDescent="0.25">
      <c r="A1724">
        <v>12389</v>
      </c>
      <c r="B1724">
        <v>40029</v>
      </c>
      <c r="C1724" t="s">
        <v>79</v>
      </c>
      <c r="D1724" t="s">
        <v>37</v>
      </c>
      <c r="E1724" t="s">
        <v>38</v>
      </c>
      <c r="F1724" t="s">
        <v>1524</v>
      </c>
      <c r="G1724">
        <v>34</v>
      </c>
      <c r="H1724">
        <v>5455.24</v>
      </c>
      <c r="I1724">
        <v>0.53</v>
      </c>
      <c r="J1724">
        <v>7.0000000000000007E-2</v>
      </c>
      <c r="K1724">
        <v>2694.74</v>
      </c>
      <c r="L1724">
        <v>172.3</v>
      </c>
      <c r="M1724">
        <v>80.98</v>
      </c>
      <c r="N1724">
        <v>7.18</v>
      </c>
      <c r="O1724" t="s">
        <v>24</v>
      </c>
      <c r="P1724" t="s">
        <v>709</v>
      </c>
      <c r="Q1724" t="s">
        <v>95</v>
      </c>
      <c r="R1724" t="s">
        <v>34</v>
      </c>
      <c r="S1724" t="s">
        <v>57</v>
      </c>
      <c r="T1724" s="1">
        <v>40031</v>
      </c>
    </row>
    <row r="1725" spans="1:20" x14ac:dyDescent="0.25">
      <c r="A1725">
        <v>12389</v>
      </c>
      <c r="B1725">
        <v>40029</v>
      </c>
      <c r="C1725" t="s">
        <v>79</v>
      </c>
      <c r="D1725" t="s">
        <v>21</v>
      </c>
      <c r="E1725" t="s">
        <v>22</v>
      </c>
      <c r="F1725" t="s">
        <v>1525</v>
      </c>
      <c r="G1725">
        <v>16</v>
      </c>
      <c r="H1725">
        <v>291.77</v>
      </c>
      <c r="I1725">
        <v>0.41</v>
      </c>
      <c r="J1725">
        <v>0.08</v>
      </c>
      <c r="K1725">
        <v>101.57</v>
      </c>
      <c r="L1725">
        <v>19.239999999999998</v>
      </c>
      <c r="M1725">
        <v>11.35</v>
      </c>
      <c r="N1725">
        <v>8.6</v>
      </c>
      <c r="O1725" t="s">
        <v>24</v>
      </c>
      <c r="P1725" t="s">
        <v>709</v>
      </c>
      <c r="Q1725" t="s">
        <v>95</v>
      </c>
      <c r="R1725" t="s">
        <v>34</v>
      </c>
      <c r="S1725" t="s">
        <v>57</v>
      </c>
      <c r="T1725" s="1">
        <v>40030</v>
      </c>
    </row>
    <row r="1726" spans="1:20" x14ac:dyDescent="0.25">
      <c r="A1726">
        <v>12417</v>
      </c>
      <c r="B1726">
        <v>40475</v>
      </c>
      <c r="C1726" t="s">
        <v>58</v>
      </c>
      <c r="D1726" t="s">
        <v>21</v>
      </c>
      <c r="E1726" t="s">
        <v>84</v>
      </c>
      <c r="F1726" t="s">
        <v>1447</v>
      </c>
      <c r="G1726">
        <v>19</v>
      </c>
      <c r="H1726">
        <v>229.58</v>
      </c>
      <c r="I1726">
        <v>0.42</v>
      </c>
      <c r="J1726">
        <v>0.06</v>
      </c>
      <c r="K1726">
        <v>87.27</v>
      </c>
      <c r="L1726">
        <v>12.76</v>
      </c>
      <c r="M1726">
        <v>7.4</v>
      </c>
      <c r="N1726">
        <v>1.71</v>
      </c>
      <c r="O1726" t="s">
        <v>24</v>
      </c>
      <c r="P1726" t="s">
        <v>1526</v>
      </c>
      <c r="Q1726" t="s">
        <v>33</v>
      </c>
      <c r="R1726" t="s">
        <v>34</v>
      </c>
      <c r="S1726" t="s">
        <v>55</v>
      </c>
      <c r="T1726" s="1">
        <v>40477</v>
      </c>
    </row>
    <row r="1727" spans="1:20" x14ac:dyDescent="0.25">
      <c r="A1727">
        <v>12418</v>
      </c>
      <c r="B1727">
        <v>40957</v>
      </c>
      <c r="C1727" t="s">
        <v>29</v>
      </c>
      <c r="D1727" t="s">
        <v>21</v>
      </c>
      <c r="E1727" t="s">
        <v>22</v>
      </c>
      <c r="F1727" t="s">
        <v>896</v>
      </c>
      <c r="G1727">
        <v>38</v>
      </c>
      <c r="H1727">
        <v>466.41</v>
      </c>
      <c r="I1727">
        <v>0.4</v>
      </c>
      <c r="J1727">
        <v>0.09</v>
      </c>
      <c r="K1727">
        <v>156.66999999999999</v>
      </c>
      <c r="L1727">
        <v>13.3</v>
      </c>
      <c r="M1727">
        <v>7.98</v>
      </c>
      <c r="N1727">
        <v>6.5</v>
      </c>
      <c r="O1727" t="s">
        <v>24</v>
      </c>
      <c r="P1727" t="s">
        <v>327</v>
      </c>
      <c r="Q1727" t="s">
        <v>83</v>
      </c>
      <c r="R1727" t="s">
        <v>61</v>
      </c>
      <c r="S1727" t="s">
        <v>45</v>
      </c>
      <c r="T1727" s="1">
        <v>40959</v>
      </c>
    </row>
    <row r="1728" spans="1:20" x14ac:dyDescent="0.25">
      <c r="A1728">
        <v>12419</v>
      </c>
      <c r="B1728">
        <v>40831</v>
      </c>
      <c r="C1728" t="s">
        <v>58</v>
      </c>
      <c r="D1728" t="s">
        <v>37</v>
      </c>
      <c r="E1728" t="s">
        <v>87</v>
      </c>
      <c r="F1728" t="s">
        <v>1527</v>
      </c>
      <c r="G1728">
        <v>12</v>
      </c>
      <c r="H1728">
        <v>39051.25</v>
      </c>
      <c r="I1728">
        <v>0.44</v>
      </c>
      <c r="J1728">
        <v>0.06</v>
      </c>
      <c r="K1728">
        <v>15781.02</v>
      </c>
      <c r="L1728">
        <v>3460.75</v>
      </c>
      <c r="M1728">
        <v>1938.02</v>
      </c>
      <c r="N1728">
        <v>13.99</v>
      </c>
      <c r="O1728" t="s">
        <v>24</v>
      </c>
      <c r="P1728" t="s">
        <v>330</v>
      </c>
      <c r="Q1728" t="s">
        <v>83</v>
      </c>
      <c r="R1728" t="s">
        <v>34</v>
      </c>
      <c r="S1728" t="s">
        <v>45</v>
      </c>
      <c r="T1728" s="1">
        <v>40833</v>
      </c>
    </row>
    <row r="1729" spans="1:20" x14ac:dyDescent="0.25">
      <c r="A1729">
        <v>12420</v>
      </c>
      <c r="B1729">
        <v>40538</v>
      </c>
      <c r="C1729" t="s">
        <v>79</v>
      </c>
      <c r="D1729" t="s">
        <v>21</v>
      </c>
      <c r="E1729" t="s">
        <v>120</v>
      </c>
      <c r="F1729" t="s">
        <v>405</v>
      </c>
      <c r="G1729">
        <v>34</v>
      </c>
      <c r="H1729">
        <v>977.41</v>
      </c>
      <c r="I1729">
        <v>0.47</v>
      </c>
      <c r="J1729">
        <v>0.06</v>
      </c>
      <c r="K1729">
        <v>420.57</v>
      </c>
      <c r="L1729">
        <v>30.17</v>
      </c>
      <c r="M1729">
        <v>15.99</v>
      </c>
      <c r="N1729">
        <v>13.18</v>
      </c>
      <c r="O1729" t="s">
        <v>71</v>
      </c>
      <c r="P1729" t="s">
        <v>1528</v>
      </c>
      <c r="Q1729" t="s">
        <v>41</v>
      </c>
      <c r="R1729" t="s">
        <v>61</v>
      </c>
      <c r="S1729" t="s">
        <v>57</v>
      </c>
      <c r="T1729" s="1">
        <v>40538</v>
      </c>
    </row>
    <row r="1730" spans="1:20" x14ac:dyDescent="0.25">
      <c r="A1730">
        <v>12420</v>
      </c>
      <c r="B1730">
        <v>40538</v>
      </c>
      <c r="C1730" t="s">
        <v>79</v>
      </c>
      <c r="D1730" t="s">
        <v>21</v>
      </c>
      <c r="E1730" t="s">
        <v>84</v>
      </c>
      <c r="F1730" t="s">
        <v>415</v>
      </c>
      <c r="G1730">
        <v>1</v>
      </c>
      <c r="H1730">
        <v>10.86</v>
      </c>
      <c r="I1730">
        <v>0.51</v>
      </c>
      <c r="J1730">
        <v>0.01</v>
      </c>
      <c r="K1730">
        <v>5.08</v>
      </c>
      <c r="L1730">
        <v>10.16</v>
      </c>
      <c r="M1730">
        <v>4.9800000000000004</v>
      </c>
      <c r="N1730">
        <v>0.8</v>
      </c>
      <c r="O1730" t="s">
        <v>24</v>
      </c>
      <c r="P1730" t="s">
        <v>1528</v>
      </c>
      <c r="Q1730" t="s">
        <v>41</v>
      </c>
      <c r="R1730" t="s">
        <v>61</v>
      </c>
      <c r="S1730" t="s">
        <v>55</v>
      </c>
      <c r="T1730" s="1">
        <v>40539</v>
      </c>
    </row>
    <row r="1731" spans="1:20" x14ac:dyDescent="0.25">
      <c r="A1731">
        <v>12448</v>
      </c>
      <c r="B1731">
        <v>40855</v>
      </c>
      <c r="C1731" t="s">
        <v>58</v>
      </c>
      <c r="D1731" t="s">
        <v>21</v>
      </c>
      <c r="E1731" t="s">
        <v>120</v>
      </c>
      <c r="F1731" t="s">
        <v>1529</v>
      </c>
      <c r="G1731">
        <v>33</v>
      </c>
      <c r="H1731">
        <v>365.4</v>
      </c>
      <c r="I1731">
        <v>0.36</v>
      </c>
      <c r="J1731">
        <v>7.0000000000000007E-2</v>
      </c>
      <c r="K1731">
        <v>110.35</v>
      </c>
      <c r="L1731">
        <v>11.53</v>
      </c>
      <c r="M1731">
        <v>7.38</v>
      </c>
      <c r="N1731">
        <v>11.51</v>
      </c>
      <c r="O1731" t="s">
        <v>24</v>
      </c>
      <c r="P1731" t="s">
        <v>985</v>
      </c>
      <c r="Q1731" t="s">
        <v>75</v>
      </c>
      <c r="R1731" t="s">
        <v>27</v>
      </c>
      <c r="S1731" t="s">
        <v>57</v>
      </c>
      <c r="T1731" s="1">
        <v>40858</v>
      </c>
    </row>
    <row r="1732" spans="1:20" x14ac:dyDescent="0.25">
      <c r="A1732">
        <v>12448</v>
      </c>
      <c r="B1732">
        <v>40855</v>
      </c>
      <c r="C1732" t="s">
        <v>58</v>
      </c>
      <c r="D1732" t="s">
        <v>42</v>
      </c>
      <c r="E1732" t="s">
        <v>192</v>
      </c>
      <c r="F1732" t="s">
        <v>1530</v>
      </c>
      <c r="G1732">
        <v>24</v>
      </c>
      <c r="H1732">
        <v>10734.56</v>
      </c>
      <c r="I1732">
        <v>0.41</v>
      </c>
      <c r="J1732">
        <v>0.08</v>
      </c>
      <c r="K1732">
        <v>3825.49</v>
      </c>
      <c r="L1732">
        <v>483.02</v>
      </c>
      <c r="M1732">
        <v>284.98</v>
      </c>
      <c r="N1732">
        <v>69.55</v>
      </c>
      <c r="O1732" t="s">
        <v>48</v>
      </c>
      <c r="P1732" t="s">
        <v>985</v>
      </c>
      <c r="Q1732" t="s">
        <v>75</v>
      </c>
      <c r="R1732" t="s">
        <v>27</v>
      </c>
      <c r="S1732" t="s">
        <v>132</v>
      </c>
      <c r="T1732" s="1">
        <v>40856</v>
      </c>
    </row>
    <row r="1733" spans="1:20" x14ac:dyDescent="0.25">
      <c r="A1733">
        <v>12449</v>
      </c>
      <c r="B1733">
        <v>40209</v>
      </c>
      <c r="C1733" t="s">
        <v>79</v>
      </c>
      <c r="D1733" t="s">
        <v>37</v>
      </c>
      <c r="E1733" t="s">
        <v>38</v>
      </c>
      <c r="F1733" t="s">
        <v>653</v>
      </c>
      <c r="G1733">
        <v>36</v>
      </c>
      <c r="H1733">
        <v>2688.81</v>
      </c>
      <c r="I1733">
        <v>0.48</v>
      </c>
      <c r="J1733">
        <v>0.03</v>
      </c>
      <c r="K1733">
        <v>1245.53</v>
      </c>
      <c r="L1733">
        <v>76.88</v>
      </c>
      <c r="M1733">
        <v>39.979999999999997</v>
      </c>
      <c r="N1733">
        <v>4</v>
      </c>
      <c r="O1733" t="s">
        <v>24</v>
      </c>
      <c r="P1733" t="s">
        <v>1531</v>
      </c>
      <c r="Q1733" t="s">
        <v>33</v>
      </c>
      <c r="R1733" t="s">
        <v>27</v>
      </c>
      <c r="S1733" t="s">
        <v>57</v>
      </c>
      <c r="T1733" s="1">
        <v>40211</v>
      </c>
    </row>
    <row r="1734" spans="1:20" x14ac:dyDescent="0.25">
      <c r="A1734">
        <v>12450</v>
      </c>
      <c r="B1734">
        <v>39884</v>
      </c>
      <c r="C1734" t="s">
        <v>29</v>
      </c>
      <c r="D1734" t="s">
        <v>37</v>
      </c>
      <c r="E1734" t="s">
        <v>38</v>
      </c>
      <c r="F1734" t="s">
        <v>758</v>
      </c>
      <c r="G1734">
        <v>15</v>
      </c>
      <c r="H1734">
        <v>2375.58</v>
      </c>
      <c r="I1734">
        <v>0.53</v>
      </c>
      <c r="J1734">
        <v>0</v>
      </c>
      <c r="K1734">
        <v>1251.3599999999999</v>
      </c>
      <c r="L1734">
        <v>157.4</v>
      </c>
      <c r="M1734">
        <v>73.98</v>
      </c>
      <c r="N1734">
        <v>14.52</v>
      </c>
      <c r="O1734" t="s">
        <v>24</v>
      </c>
      <c r="P1734" t="s">
        <v>1099</v>
      </c>
      <c r="Q1734" t="s">
        <v>33</v>
      </c>
      <c r="R1734" t="s">
        <v>27</v>
      </c>
      <c r="S1734" t="s">
        <v>57</v>
      </c>
      <c r="T1734" s="1">
        <v>39886</v>
      </c>
    </row>
    <row r="1735" spans="1:20" x14ac:dyDescent="0.25">
      <c r="A1735">
        <v>12451</v>
      </c>
      <c r="B1735">
        <v>40287</v>
      </c>
      <c r="C1735" t="s">
        <v>20</v>
      </c>
      <c r="D1735" t="s">
        <v>42</v>
      </c>
      <c r="E1735" t="s">
        <v>92</v>
      </c>
      <c r="F1735" t="s">
        <v>93</v>
      </c>
      <c r="G1735">
        <v>26</v>
      </c>
      <c r="H1735">
        <v>5406.21</v>
      </c>
      <c r="I1735">
        <v>0.37</v>
      </c>
      <c r="J1735">
        <v>0.01</v>
      </c>
      <c r="K1735">
        <v>1945.99</v>
      </c>
      <c r="L1735">
        <v>207.9</v>
      </c>
      <c r="M1735">
        <v>130.97999999999999</v>
      </c>
      <c r="N1735">
        <v>54.74</v>
      </c>
      <c r="O1735" t="s">
        <v>48</v>
      </c>
      <c r="P1735" t="s">
        <v>255</v>
      </c>
      <c r="Q1735" t="s">
        <v>41</v>
      </c>
      <c r="R1735" t="s">
        <v>27</v>
      </c>
      <c r="S1735" t="s">
        <v>49</v>
      </c>
      <c r="T1735" s="1">
        <v>40289</v>
      </c>
    </row>
    <row r="1736" spans="1:20" x14ac:dyDescent="0.25">
      <c r="A1736">
        <v>12451</v>
      </c>
      <c r="B1736">
        <v>40287</v>
      </c>
      <c r="C1736" t="s">
        <v>20</v>
      </c>
      <c r="D1736" t="s">
        <v>21</v>
      </c>
      <c r="E1736" t="s">
        <v>22</v>
      </c>
      <c r="F1736" t="s">
        <v>712</v>
      </c>
      <c r="G1736">
        <v>21</v>
      </c>
      <c r="H1736">
        <v>682.8</v>
      </c>
      <c r="I1736">
        <v>0.55000000000000004</v>
      </c>
      <c r="J1736">
        <v>0.04</v>
      </c>
      <c r="K1736">
        <v>360.33</v>
      </c>
      <c r="L1736">
        <v>33.64</v>
      </c>
      <c r="M1736">
        <v>15.14</v>
      </c>
      <c r="N1736">
        <v>4.53</v>
      </c>
      <c r="O1736" t="s">
        <v>71</v>
      </c>
      <c r="P1736" t="s">
        <v>255</v>
      </c>
      <c r="Q1736" t="s">
        <v>41</v>
      </c>
      <c r="R1736" t="s">
        <v>27</v>
      </c>
      <c r="S1736" t="s">
        <v>57</v>
      </c>
      <c r="T1736" s="1">
        <v>40289</v>
      </c>
    </row>
    <row r="1737" spans="1:20" x14ac:dyDescent="0.25">
      <c r="A1737">
        <v>12452</v>
      </c>
      <c r="B1737">
        <v>40519</v>
      </c>
      <c r="C1737" t="s">
        <v>79</v>
      </c>
      <c r="D1737" t="s">
        <v>21</v>
      </c>
      <c r="E1737" t="s">
        <v>120</v>
      </c>
      <c r="F1737" t="s">
        <v>1532</v>
      </c>
      <c r="G1737">
        <v>1</v>
      </c>
      <c r="H1737">
        <v>605.16</v>
      </c>
      <c r="I1737">
        <v>0.39</v>
      </c>
      <c r="J1737">
        <v>0.08</v>
      </c>
      <c r="K1737">
        <v>197.18</v>
      </c>
      <c r="L1737">
        <v>636.04999999999995</v>
      </c>
      <c r="M1737">
        <v>387.99</v>
      </c>
      <c r="N1737">
        <v>19.989999999999998</v>
      </c>
      <c r="O1737" t="s">
        <v>24</v>
      </c>
      <c r="P1737" t="s">
        <v>1474</v>
      </c>
      <c r="Q1737" t="s">
        <v>64</v>
      </c>
      <c r="R1737" t="s">
        <v>34</v>
      </c>
      <c r="S1737" t="s">
        <v>57</v>
      </c>
      <c r="T1737" s="1">
        <v>40520</v>
      </c>
    </row>
    <row r="1738" spans="1:20" x14ac:dyDescent="0.25">
      <c r="A1738">
        <v>12452</v>
      </c>
      <c r="B1738">
        <v>40519</v>
      </c>
      <c r="C1738" t="s">
        <v>79</v>
      </c>
      <c r="D1738" t="s">
        <v>37</v>
      </c>
      <c r="E1738" t="s">
        <v>38</v>
      </c>
      <c r="F1738" t="s">
        <v>1476</v>
      </c>
      <c r="G1738">
        <v>17</v>
      </c>
      <c r="H1738">
        <v>193.04</v>
      </c>
      <c r="I1738">
        <v>0.43</v>
      </c>
      <c r="J1738">
        <v>0.04</v>
      </c>
      <c r="K1738">
        <v>76.77</v>
      </c>
      <c r="L1738">
        <v>11.58</v>
      </c>
      <c r="M1738">
        <v>6.6</v>
      </c>
      <c r="N1738">
        <v>4.07</v>
      </c>
      <c r="O1738" t="s">
        <v>24</v>
      </c>
      <c r="P1738" t="s">
        <v>1474</v>
      </c>
      <c r="Q1738" t="s">
        <v>64</v>
      </c>
      <c r="R1738" t="s">
        <v>34</v>
      </c>
      <c r="S1738" t="s">
        <v>35</v>
      </c>
      <c r="T1738" s="1">
        <v>40521</v>
      </c>
    </row>
    <row r="1739" spans="1:20" x14ac:dyDescent="0.25">
      <c r="A1739">
        <v>12452</v>
      </c>
      <c r="B1739">
        <v>40519</v>
      </c>
      <c r="C1739" t="s">
        <v>79</v>
      </c>
      <c r="D1739" t="s">
        <v>21</v>
      </c>
      <c r="E1739" t="s">
        <v>84</v>
      </c>
      <c r="F1739" t="s">
        <v>1533</v>
      </c>
      <c r="G1739">
        <v>38</v>
      </c>
      <c r="H1739">
        <v>3444.19</v>
      </c>
      <c r="I1739">
        <v>0.4</v>
      </c>
      <c r="J1739">
        <v>0.03</v>
      </c>
      <c r="K1739">
        <v>1311.8</v>
      </c>
      <c r="L1739">
        <v>93.3</v>
      </c>
      <c r="M1739">
        <v>55.98</v>
      </c>
      <c r="N1739">
        <v>5.15</v>
      </c>
      <c r="O1739" t="s">
        <v>24</v>
      </c>
      <c r="P1739" t="s">
        <v>1474</v>
      </c>
      <c r="Q1739" t="s">
        <v>64</v>
      </c>
      <c r="R1739" t="s">
        <v>34</v>
      </c>
      <c r="S1739" t="s">
        <v>57</v>
      </c>
      <c r="T1739" s="1">
        <v>40521</v>
      </c>
    </row>
    <row r="1740" spans="1:20" x14ac:dyDescent="0.25">
      <c r="A1740">
        <v>12480</v>
      </c>
      <c r="B1740">
        <v>40001</v>
      </c>
      <c r="C1740" t="s">
        <v>79</v>
      </c>
      <c r="D1740" t="s">
        <v>42</v>
      </c>
      <c r="E1740" t="s">
        <v>92</v>
      </c>
      <c r="F1740" t="s">
        <v>1534</v>
      </c>
      <c r="G1740">
        <v>8</v>
      </c>
      <c r="H1740">
        <v>1750.68</v>
      </c>
      <c r="I1740">
        <v>0.36</v>
      </c>
      <c r="J1740">
        <v>0</v>
      </c>
      <c r="K1740">
        <v>618.66</v>
      </c>
      <c r="L1740">
        <v>214.81</v>
      </c>
      <c r="M1740">
        <v>137.47999999999999</v>
      </c>
      <c r="N1740">
        <v>32.18</v>
      </c>
      <c r="O1740" t="s">
        <v>48</v>
      </c>
      <c r="P1740" t="s">
        <v>730</v>
      </c>
      <c r="Q1740" t="s">
        <v>64</v>
      </c>
      <c r="R1740" t="s">
        <v>27</v>
      </c>
      <c r="S1740" t="s">
        <v>49</v>
      </c>
      <c r="T1740" s="1">
        <v>40002</v>
      </c>
    </row>
    <row r="1741" spans="1:20" x14ac:dyDescent="0.25">
      <c r="A1741">
        <v>12481</v>
      </c>
      <c r="B1741">
        <v>40734</v>
      </c>
      <c r="C1741" t="s">
        <v>58</v>
      </c>
      <c r="D1741" t="s">
        <v>37</v>
      </c>
      <c r="E1741" t="s">
        <v>38</v>
      </c>
      <c r="F1741" t="s">
        <v>1535</v>
      </c>
      <c r="G1741">
        <v>37</v>
      </c>
      <c r="H1741">
        <v>1580.74</v>
      </c>
      <c r="I1741">
        <v>0.53</v>
      </c>
      <c r="J1741">
        <v>0.04</v>
      </c>
      <c r="K1741">
        <v>805.82</v>
      </c>
      <c r="L1741">
        <v>44.45</v>
      </c>
      <c r="M1741">
        <v>20.89</v>
      </c>
      <c r="N1741">
        <v>1.99</v>
      </c>
      <c r="O1741" t="s">
        <v>24</v>
      </c>
      <c r="P1741" t="s">
        <v>1102</v>
      </c>
      <c r="Q1741" t="s">
        <v>33</v>
      </c>
      <c r="R1741" t="s">
        <v>34</v>
      </c>
      <c r="S1741" t="s">
        <v>35</v>
      </c>
      <c r="T1741" s="1">
        <v>40736</v>
      </c>
    </row>
    <row r="1742" spans="1:20" x14ac:dyDescent="0.25">
      <c r="A1742">
        <v>12481</v>
      </c>
      <c r="B1742">
        <v>40734</v>
      </c>
      <c r="C1742" t="s">
        <v>58</v>
      </c>
      <c r="D1742" t="s">
        <v>37</v>
      </c>
      <c r="E1742" t="s">
        <v>50</v>
      </c>
      <c r="F1742" t="s">
        <v>569</v>
      </c>
      <c r="G1742">
        <v>12</v>
      </c>
      <c r="H1742">
        <v>856.11</v>
      </c>
      <c r="I1742">
        <v>0.5</v>
      </c>
      <c r="J1742">
        <v>0.01</v>
      </c>
      <c r="K1742">
        <v>423.24</v>
      </c>
      <c r="L1742">
        <v>71.98</v>
      </c>
      <c r="M1742">
        <v>35.99</v>
      </c>
      <c r="N1742">
        <v>0.99</v>
      </c>
      <c r="O1742" t="s">
        <v>24</v>
      </c>
      <c r="P1742" t="s">
        <v>1102</v>
      </c>
      <c r="Q1742" t="s">
        <v>33</v>
      </c>
      <c r="R1742" t="s">
        <v>34</v>
      </c>
      <c r="S1742" t="s">
        <v>35</v>
      </c>
      <c r="T1742" s="1">
        <v>40734</v>
      </c>
    </row>
    <row r="1743" spans="1:20" x14ac:dyDescent="0.25">
      <c r="A1743">
        <v>12483</v>
      </c>
      <c r="B1743">
        <v>40394</v>
      </c>
      <c r="C1743" t="s">
        <v>58</v>
      </c>
      <c r="D1743" t="s">
        <v>21</v>
      </c>
      <c r="E1743" t="s">
        <v>120</v>
      </c>
      <c r="F1743" t="s">
        <v>1335</v>
      </c>
      <c r="G1743">
        <v>14</v>
      </c>
      <c r="H1743">
        <v>3201.08</v>
      </c>
      <c r="I1743">
        <v>0.48</v>
      </c>
      <c r="J1743">
        <v>0.02</v>
      </c>
      <c r="K1743">
        <v>1498.29</v>
      </c>
      <c r="L1743">
        <v>232.65</v>
      </c>
      <c r="M1743">
        <v>120.98</v>
      </c>
      <c r="N1743">
        <v>9.07</v>
      </c>
      <c r="O1743" t="s">
        <v>24</v>
      </c>
      <c r="P1743" t="s">
        <v>1536</v>
      </c>
      <c r="Q1743" t="s">
        <v>41</v>
      </c>
      <c r="R1743" t="s">
        <v>61</v>
      </c>
      <c r="S1743" t="s">
        <v>57</v>
      </c>
      <c r="T1743" s="1">
        <v>40394</v>
      </c>
    </row>
    <row r="1744" spans="1:20" x14ac:dyDescent="0.25">
      <c r="A1744">
        <v>12483</v>
      </c>
      <c r="B1744">
        <v>40394</v>
      </c>
      <c r="C1744" t="s">
        <v>58</v>
      </c>
      <c r="D1744" t="s">
        <v>42</v>
      </c>
      <c r="E1744" t="s">
        <v>92</v>
      </c>
      <c r="F1744" t="s">
        <v>547</v>
      </c>
      <c r="G1744">
        <v>14</v>
      </c>
      <c r="H1744">
        <v>2109.5500000000002</v>
      </c>
      <c r="I1744">
        <v>0.38</v>
      </c>
      <c r="J1744">
        <v>0.1</v>
      </c>
      <c r="K1744">
        <v>638.45000000000005</v>
      </c>
      <c r="L1744">
        <v>162.87</v>
      </c>
      <c r="M1744">
        <v>100.98</v>
      </c>
      <c r="N1744">
        <v>57.38</v>
      </c>
      <c r="O1744" t="s">
        <v>48</v>
      </c>
      <c r="P1744" t="s">
        <v>1536</v>
      </c>
      <c r="Q1744" t="s">
        <v>41</v>
      </c>
      <c r="R1744" t="s">
        <v>61</v>
      </c>
      <c r="S1744" t="s">
        <v>49</v>
      </c>
      <c r="T1744" s="1">
        <v>40396</v>
      </c>
    </row>
    <row r="1745" spans="1:20" x14ac:dyDescent="0.25">
      <c r="A1745">
        <v>12483</v>
      </c>
      <c r="B1745">
        <v>40394</v>
      </c>
      <c r="C1745" t="s">
        <v>58</v>
      </c>
      <c r="D1745" t="s">
        <v>21</v>
      </c>
      <c r="E1745" t="s">
        <v>22</v>
      </c>
      <c r="F1745" t="s">
        <v>1537</v>
      </c>
      <c r="G1745">
        <v>30</v>
      </c>
      <c r="H1745">
        <v>2558.85</v>
      </c>
      <c r="I1745">
        <v>0.36</v>
      </c>
      <c r="J1745">
        <v>0.09</v>
      </c>
      <c r="K1745">
        <v>756.34</v>
      </c>
      <c r="L1745">
        <v>93.38</v>
      </c>
      <c r="M1745">
        <v>59.76</v>
      </c>
      <c r="N1745">
        <v>9.7100000000000009</v>
      </c>
      <c r="O1745" t="s">
        <v>24</v>
      </c>
      <c r="P1745" t="s">
        <v>1536</v>
      </c>
      <c r="Q1745" t="s">
        <v>41</v>
      </c>
      <c r="R1745" t="s">
        <v>61</v>
      </c>
      <c r="S1745" t="s">
        <v>57</v>
      </c>
      <c r="T1745" s="1">
        <v>40395</v>
      </c>
    </row>
    <row r="1746" spans="1:20" x14ac:dyDescent="0.25">
      <c r="A1746">
        <v>12485</v>
      </c>
      <c r="B1746">
        <v>40397</v>
      </c>
      <c r="C1746" t="s">
        <v>58</v>
      </c>
      <c r="D1746" t="s">
        <v>42</v>
      </c>
      <c r="E1746" t="s">
        <v>192</v>
      </c>
      <c r="F1746" t="s">
        <v>1538</v>
      </c>
      <c r="G1746">
        <v>24</v>
      </c>
      <c r="H1746">
        <v>11633.66</v>
      </c>
      <c r="I1746">
        <v>0.55000000000000004</v>
      </c>
      <c r="J1746">
        <v>0.04</v>
      </c>
      <c r="K1746">
        <v>6165.42</v>
      </c>
      <c r="L1746">
        <v>503.71</v>
      </c>
      <c r="M1746">
        <v>226.67</v>
      </c>
      <c r="N1746">
        <v>28.16</v>
      </c>
      <c r="O1746" t="s">
        <v>48</v>
      </c>
      <c r="P1746" t="s">
        <v>631</v>
      </c>
      <c r="Q1746" t="s">
        <v>83</v>
      </c>
      <c r="R1746" t="s">
        <v>61</v>
      </c>
      <c r="S1746" t="s">
        <v>132</v>
      </c>
      <c r="T1746" s="1">
        <v>40398</v>
      </c>
    </row>
    <row r="1747" spans="1:20" x14ac:dyDescent="0.25">
      <c r="A1747">
        <v>12486</v>
      </c>
      <c r="B1747">
        <v>40594</v>
      </c>
      <c r="C1747" t="s">
        <v>36</v>
      </c>
      <c r="D1747" t="s">
        <v>42</v>
      </c>
      <c r="E1747" t="s">
        <v>92</v>
      </c>
      <c r="F1747" t="s">
        <v>547</v>
      </c>
      <c r="G1747">
        <v>31</v>
      </c>
      <c r="H1747">
        <v>6457.27</v>
      </c>
      <c r="I1747">
        <v>0.55000000000000004</v>
      </c>
      <c r="J1747">
        <v>0.08</v>
      </c>
      <c r="K1747">
        <v>3269.51</v>
      </c>
      <c r="L1747">
        <v>224.4</v>
      </c>
      <c r="M1747">
        <v>100.98</v>
      </c>
      <c r="N1747">
        <v>57.38</v>
      </c>
      <c r="O1747" t="s">
        <v>48</v>
      </c>
      <c r="P1747" t="s">
        <v>1539</v>
      </c>
      <c r="Q1747" t="s">
        <v>83</v>
      </c>
      <c r="R1747" t="s">
        <v>34</v>
      </c>
      <c r="S1747" t="s">
        <v>49</v>
      </c>
      <c r="T1747" s="1">
        <v>40595</v>
      </c>
    </row>
    <row r="1748" spans="1:20" x14ac:dyDescent="0.25">
      <c r="A1748">
        <v>12486</v>
      </c>
      <c r="B1748">
        <v>40594</v>
      </c>
      <c r="C1748" t="s">
        <v>36</v>
      </c>
      <c r="D1748" t="s">
        <v>21</v>
      </c>
      <c r="E1748" t="s">
        <v>126</v>
      </c>
      <c r="F1748" t="s">
        <v>1540</v>
      </c>
      <c r="G1748">
        <v>42</v>
      </c>
      <c r="H1748">
        <v>3184.73</v>
      </c>
      <c r="I1748">
        <v>0.48</v>
      </c>
      <c r="J1748">
        <v>0.04</v>
      </c>
      <c r="K1748">
        <v>1456.37</v>
      </c>
      <c r="L1748">
        <v>78.81</v>
      </c>
      <c r="M1748">
        <v>40.98</v>
      </c>
      <c r="N1748">
        <v>7.2</v>
      </c>
      <c r="O1748" t="s">
        <v>24</v>
      </c>
      <c r="P1748" t="s">
        <v>1539</v>
      </c>
      <c r="Q1748" t="s">
        <v>83</v>
      </c>
      <c r="R1748" t="s">
        <v>34</v>
      </c>
      <c r="S1748" t="s">
        <v>57</v>
      </c>
      <c r="T1748" s="1">
        <v>40595</v>
      </c>
    </row>
    <row r="1749" spans="1:20" x14ac:dyDescent="0.25">
      <c r="A1749">
        <v>12515</v>
      </c>
      <c r="B1749">
        <v>40311</v>
      </c>
      <c r="C1749" t="s">
        <v>79</v>
      </c>
      <c r="D1749" t="s">
        <v>37</v>
      </c>
      <c r="E1749" t="s">
        <v>50</v>
      </c>
      <c r="F1749" t="s">
        <v>916</v>
      </c>
      <c r="G1749">
        <v>16</v>
      </c>
      <c r="H1749">
        <v>4037.67</v>
      </c>
      <c r="I1749">
        <v>0.54</v>
      </c>
      <c r="J1749">
        <v>0.08</v>
      </c>
      <c r="K1749">
        <v>2015.84</v>
      </c>
      <c r="L1749">
        <v>273.89</v>
      </c>
      <c r="M1749">
        <v>125.99</v>
      </c>
      <c r="N1749">
        <v>5.99</v>
      </c>
      <c r="O1749" t="s">
        <v>24</v>
      </c>
      <c r="P1749" t="s">
        <v>915</v>
      </c>
      <c r="Q1749" t="s">
        <v>75</v>
      </c>
      <c r="R1749" t="s">
        <v>27</v>
      </c>
      <c r="S1749" t="s">
        <v>57</v>
      </c>
      <c r="T1749" s="1">
        <v>40314</v>
      </c>
    </row>
    <row r="1750" spans="1:20" x14ac:dyDescent="0.25">
      <c r="A1750">
        <v>12516</v>
      </c>
      <c r="B1750">
        <v>39957</v>
      </c>
      <c r="C1750" t="s">
        <v>20</v>
      </c>
      <c r="D1750" t="s">
        <v>37</v>
      </c>
      <c r="E1750" t="s">
        <v>87</v>
      </c>
      <c r="F1750" t="s">
        <v>1036</v>
      </c>
      <c r="G1750">
        <v>31</v>
      </c>
      <c r="H1750">
        <v>4643.93</v>
      </c>
      <c r="I1750">
        <v>0.51</v>
      </c>
      <c r="J1750">
        <v>0.1</v>
      </c>
      <c r="K1750">
        <v>2100.2600000000002</v>
      </c>
      <c r="L1750">
        <v>165.24</v>
      </c>
      <c r="M1750">
        <v>80.97</v>
      </c>
      <c r="N1750">
        <v>33.6</v>
      </c>
      <c r="O1750" t="s">
        <v>48</v>
      </c>
      <c r="P1750" t="s">
        <v>1541</v>
      </c>
      <c r="Q1750" t="s">
        <v>64</v>
      </c>
      <c r="R1750" t="s">
        <v>61</v>
      </c>
      <c r="S1750" t="s">
        <v>132</v>
      </c>
      <c r="T1750" s="1">
        <v>39962</v>
      </c>
    </row>
    <row r="1751" spans="1:20" x14ac:dyDescent="0.25">
      <c r="A1751">
        <v>12516</v>
      </c>
      <c r="B1751">
        <v>39957</v>
      </c>
      <c r="C1751" t="s">
        <v>20</v>
      </c>
      <c r="D1751" t="s">
        <v>21</v>
      </c>
      <c r="E1751" t="s">
        <v>84</v>
      </c>
      <c r="F1751" t="s">
        <v>1542</v>
      </c>
      <c r="G1751">
        <v>22</v>
      </c>
      <c r="H1751">
        <v>296.17</v>
      </c>
      <c r="I1751">
        <v>0.52</v>
      </c>
      <c r="J1751">
        <v>0.02</v>
      </c>
      <c r="K1751">
        <v>148.5</v>
      </c>
      <c r="L1751">
        <v>13.5</v>
      </c>
      <c r="M1751">
        <v>6.48</v>
      </c>
      <c r="N1751">
        <v>5.1100000000000003</v>
      </c>
      <c r="O1751" t="s">
        <v>24</v>
      </c>
      <c r="P1751" t="s">
        <v>1541</v>
      </c>
      <c r="Q1751" t="s">
        <v>64</v>
      </c>
      <c r="R1751" t="s">
        <v>61</v>
      </c>
      <c r="S1751" t="s">
        <v>57</v>
      </c>
      <c r="T1751" s="1">
        <v>39961</v>
      </c>
    </row>
    <row r="1752" spans="1:20" x14ac:dyDescent="0.25">
      <c r="A1752">
        <v>12544</v>
      </c>
      <c r="B1752">
        <v>39875</v>
      </c>
      <c r="C1752" t="s">
        <v>20</v>
      </c>
      <c r="D1752" t="s">
        <v>42</v>
      </c>
      <c r="E1752" t="s">
        <v>43</v>
      </c>
      <c r="F1752" t="s">
        <v>775</v>
      </c>
      <c r="G1752">
        <v>34</v>
      </c>
      <c r="H1752">
        <v>123.63</v>
      </c>
      <c r="I1752">
        <v>0.45</v>
      </c>
      <c r="J1752">
        <v>0.08</v>
      </c>
      <c r="K1752">
        <v>47.58</v>
      </c>
      <c r="L1752">
        <v>3.78</v>
      </c>
      <c r="M1752">
        <v>2.08</v>
      </c>
      <c r="N1752">
        <v>5.33</v>
      </c>
      <c r="O1752" t="s">
        <v>24</v>
      </c>
      <c r="P1752" t="s">
        <v>367</v>
      </c>
      <c r="Q1752" t="s">
        <v>83</v>
      </c>
      <c r="R1752" t="s">
        <v>34</v>
      </c>
      <c r="S1752" t="s">
        <v>57</v>
      </c>
      <c r="T1752" s="1">
        <v>39882</v>
      </c>
    </row>
    <row r="1753" spans="1:20" x14ac:dyDescent="0.25">
      <c r="A1753">
        <v>12551</v>
      </c>
      <c r="B1753">
        <v>41071</v>
      </c>
      <c r="C1753" t="s">
        <v>20</v>
      </c>
      <c r="D1753" t="s">
        <v>37</v>
      </c>
      <c r="E1753" t="s">
        <v>50</v>
      </c>
      <c r="F1753" t="s">
        <v>76</v>
      </c>
      <c r="G1753">
        <v>46</v>
      </c>
      <c r="H1753">
        <v>12478.27</v>
      </c>
      <c r="I1753">
        <v>0.54</v>
      </c>
      <c r="J1753">
        <v>0.01</v>
      </c>
      <c r="K1753">
        <v>6677.47</v>
      </c>
      <c r="L1753">
        <v>273.89</v>
      </c>
      <c r="M1753">
        <v>125.99</v>
      </c>
      <c r="N1753">
        <v>5.26</v>
      </c>
      <c r="O1753" t="s">
        <v>24</v>
      </c>
      <c r="P1753" t="s">
        <v>1543</v>
      </c>
      <c r="Q1753" t="s">
        <v>64</v>
      </c>
      <c r="R1753" t="s">
        <v>27</v>
      </c>
      <c r="S1753" t="s">
        <v>57</v>
      </c>
      <c r="T1753" s="1">
        <v>41078</v>
      </c>
    </row>
    <row r="1754" spans="1:20" x14ac:dyDescent="0.25">
      <c r="A1754">
        <v>12579</v>
      </c>
      <c r="B1754">
        <v>40710</v>
      </c>
      <c r="C1754" t="s">
        <v>29</v>
      </c>
      <c r="D1754" t="s">
        <v>21</v>
      </c>
      <c r="E1754" t="s">
        <v>84</v>
      </c>
      <c r="F1754" t="s">
        <v>1544</v>
      </c>
      <c r="G1754">
        <v>5</v>
      </c>
      <c r="H1754">
        <v>111.13</v>
      </c>
      <c r="I1754">
        <v>0.38</v>
      </c>
      <c r="J1754">
        <v>0.1</v>
      </c>
      <c r="K1754">
        <v>33.96</v>
      </c>
      <c r="L1754">
        <v>24.26</v>
      </c>
      <c r="M1754">
        <v>15.04</v>
      </c>
      <c r="N1754">
        <v>1.97</v>
      </c>
      <c r="O1754" t="s">
        <v>24</v>
      </c>
      <c r="P1754" t="s">
        <v>1228</v>
      </c>
      <c r="Q1754" t="s">
        <v>33</v>
      </c>
      <c r="R1754" t="s">
        <v>61</v>
      </c>
      <c r="S1754" t="s">
        <v>55</v>
      </c>
      <c r="T1754" s="1">
        <v>40710</v>
      </c>
    </row>
    <row r="1755" spans="1:20" x14ac:dyDescent="0.25">
      <c r="A1755">
        <v>12580</v>
      </c>
      <c r="B1755">
        <v>40191</v>
      </c>
      <c r="C1755" t="s">
        <v>20</v>
      </c>
      <c r="D1755" t="s">
        <v>21</v>
      </c>
      <c r="E1755" t="s">
        <v>52</v>
      </c>
      <c r="F1755" t="s">
        <v>1545</v>
      </c>
      <c r="G1755">
        <v>43</v>
      </c>
      <c r="H1755">
        <v>264.35000000000002</v>
      </c>
      <c r="I1755">
        <v>0.48</v>
      </c>
      <c r="J1755">
        <v>0.04</v>
      </c>
      <c r="K1755">
        <v>119.34</v>
      </c>
      <c r="L1755">
        <v>6.31</v>
      </c>
      <c r="M1755">
        <v>3.28</v>
      </c>
      <c r="N1755">
        <v>3.97</v>
      </c>
      <c r="O1755" t="s">
        <v>24</v>
      </c>
      <c r="P1755" t="s">
        <v>416</v>
      </c>
      <c r="Q1755" t="s">
        <v>75</v>
      </c>
      <c r="R1755" t="s">
        <v>27</v>
      </c>
      <c r="S1755" t="s">
        <v>55</v>
      </c>
      <c r="T1755" s="1">
        <v>40193</v>
      </c>
    </row>
    <row r="1756" spans="1:20" x14ac:dyDescent="0.25">
      <c r="A1756">
        <v>12580</v>
      </c>
      <c r="B1756">
        <v>40191</v>
      </c>
      <c r="C1756" t="s">
        <v>20</v>
      </c>
      <c r="D1756" t="s">
        <v>21</v>
      </c>
      <c r="E1756" t="s">
        <v>120</v>
      </c>
      <c r="F1756" t="s">
        <v>1170</v>
      </c>
      <c r="G1756">
        <v>50</v>
      </c>
      <c r="H1756">
        <v>13214.14</v>
      </c>
      <c r="I1756">
        <v>0.41</v>
      </c>
      <c r="J1756">
        <v>0.1</v>
      </c>
      <c r="K1756">
        <v>4544.6499999999996</v>
      </c>
      <c r="L1756">
        <v>293.2</v>
      </c>
      <c r="M1756">
        <v>172.99</v>
      </c>
      <c r="N1756">
        <v>19.989999999999998</v>
      </c>
      <c r="O1756" t="s">
        <v>24</v>
      </c>
      <c r="P1756" t="s">
        <v>416</v>
      </c>
      <c r="Q1756" t="s">
        <v>83</v>
      </c>
      <c r="R1756" t="s">
        <v>27</v>
      </c>
      <c r="S1756" t="s">
        <v>57</v>
      </c>
      <c r="T1756" s="1">
        <v>40193</v>
      </c>
    </row>
    <row r="1757" spans="1:20" x14ac:dyDescent="0.25">
      <c r="A1757">
        <v>12581</v>
      </c>
      <c r="B1757">
        <v>40106</v>
      </c>
      <c r="C1757" t="s">
        <v>36</v>
      </c>
      <c r="D1757" t="s">
        <v>37</v>
      </c>
      <c r="E1757" t="s">
        <v>50</v>
      </c>
      <c r="F1757" t="s">
        <v>1458</v>
      </c>
      <c r="G1757">
        <v>31</v>
      </c>
      <c r="H1757">
        <v>3940.01</v>
      </c>
      <c r="I1757">
        <v>0.48</v>
      </c>
      <c r="J1757">
        <v>0</v>
      </c>
      <c r="K1757">
        <v>1888.33</v>
      </c>
      <c r="L1757">
        <v>126.9</v>
      </c>
      <c r="M1757">
        <v>65.989999999999995</v>
      </c>
      <c r="N1757">
        <v>5.99</v>
      </c>
      <c r="O1757" t="s">
        <v>71</v>
      </c>
      <c r="P1757" t="s">
        <v>1301</v>
      </c>
      <c r="Q1757" t="s">
        <v>33</v>
      </c>
      <c r="R1757" t="s">
        <v>27</v>
      </c>
      <c r="S1757" t="s">
        <v>57</v>
      </c>
      <c r="T1757" s="1">
        <v>40108</v>
      </c>
    </row>
    <row r="1758" spans="1:20" x14ac:dyDescent="0.25">
      <c r="A1758">
        <v>12611</v>
      </c>
      <c r="B1758">
        <v>40831</v>
      </c>
      <c r="C1758" t="s">
        <v>79</v>
      </c>
      <c r="D1758" t="s">
        <v>21</v>
      </c>
      <c r="E1758" t="s">
        <v>120</v>
      </c>
      <c r="F1758" t="s">
        <v>786</v>
      </c>
      <c r="G1758">
        <v>13</v>
      </c>
      <c r="H1758">
        <v>253.11</v>
      </c>
      <c r="I1758">
        <v>0.35</v>
      </c>
      <c r="J1758">
        <v>0.03</v>
      </c>
      <c r="K1758">
        <v>83.01</v>
      </c>
      <c r="L1758">
        <v>19.95</v>
      </c>
      <c r="M1758">
        <v>12.97</v>
      </c>
      <c r="N1758">
        <v>1.49</v>
      </c>
      <c r="O1758" t="s">
        <v>71</v>
      </c>
      <c r="P1758" t="s">
        <v>1546</v>
      </c>
      <c r="Q1758" t="s">
        <v>41</v>
      </c>
      <c r="R1758" t="s">
        <v>61</v>
      </c>
      <c r="S1758" t="s">
        <v>57</v>
      </c>
      <c r="T1758" s="1">
        <v>40833</v>
      </c>
    </row>
    <row r="1759" spans="1:20" x14ac:dyDescent="0.25">
      <c r="A1759">
        <v>12612</v>
      </c>
      <c r="B1759">
        <v>40533</v>
      </c>
      <c r="C1759" t="s">
        <v>20</v>
      </c>
      <c r="D1759" t="s">
        <v>21</v>
      </c>
      <c r="E1759" t="s">
        <v>126</v>
      </c>
      <c r="F1759" t="s">
        <v>1547</v>
      </c>
      <c r="G1759">
        <v>29</v>
      </c>
      <c r="H1759">
        <v>3506.54</v>
      </c>
      <c r="I1759">
        <v>0.36</v>
      </c>
      <c r="J1759">
        <v>0.02</v>
      </c>
      <c r="K1759">
        <v>1211.7</v>
      </c>
      <c r="L1759">
        <v>122.89</v>
      </c>
      <c r="M1759">
        <v>78.650000000000006</v>
      </c>
      <c r="N1759">
        <v>13.99</v>
      </c>
      <c r="O1759" t="s">
        <v>24</v>
      </c>
      <c r="P1759" t="s">
        <v>1294</v>
      </c>
      <c r="Q1759" t="s">
        <v>83</v>
      </c>
      <c r="R1759" t="s">
        <v>61</v>
      </c>
      <c r="S1759" t="s">
        <v>45</v>
      </c>
      <c r="T1759" s="1">
        <v>40533</v>
      </c>
    </row>
    <row r="1760" spans="1:20" x14ac:dyDescent="0.25">
      <c r="A1760">
        <v>12612</v>
      </c>
      <c r="B1760">
        <v>40533</v>
      </c>
      <c r="C1760" t="s">
        <v>20</v>
      </c>
      <c r="D1760" t="s">
        <v>21</v>
      </c>
      <c r="E1760" t="s">
        <v>80</v>
      </c>
      <c r="F1760" t="s">
        <v>1548</v>
      </c>
      <c r="G1760">
        <v>49</v>
      </c>
      <c r="H1760">
        <v>356.27</v>
      </c>
      <c r="I1760">
        <v>0.53</v>
      </c>
      <c r="J1760">
        <v>0.09</v>
      </c>
      <c r="K1760">
        <v>172.02</v>
      </c>
      <c r="L1760">
        <v>7.98</v>
      </c>
      <c r="M1760">
        <v>3.75</v>
      </c>
      <c r="N1760">
        <v>0.5</v>
      </c>
      <c r="O1760" t="s">
        <v>71</v>
      </c>
      <c r="P1760" t="s">
        <v>1294</v>
      </c>
      <c r="Q1760" t="s">
        <v>83</v>
      </c>
      <c r="R1760" t="s">
        <v>61</v>
      </c>
      <c r="S1760" t="s">
        <v>57</v>
      </c>
      <c r="T1760" s="1">
        <v>40538</v>
      </c>
    </row>
    <row r="1761" spans="1:20" x14ac:dyDescent="0.25">
      <c r="A1761">
        <v>12613</v>
      </c>
      <c r="B1761">
        <v>40278</v>
      </c>
      <c r="C1761" t="s">
        <v>79</v>
      </c>
      <c r="D1761" t="s">
        <v>21</v>
      </c>
      <c r="E1761" t="s">
        <v>120</v>
      </c>
      <c r="F1761" t="s">
        <v>573</v>
      </c>
      <c r="G1761">
        <v>3</v>
      </c>
      <c r="H1761">
        <v>24.45</v>
      </c>
      <c r="I1761">
        <v>0.49</v>
      </c>
      <c r="J1761">
        <v>0.08</v>
      </c>
      <c r="K1761">
        <v>8.1</v>
      </c>
      <c r="L1761">
        <v>6.59</v>
      </c>
      <c r="M1761">
        <v>3.36</v>
      </c>
      <c r="N1761">
        <v>6.27</v>
      </c>
      <c r="O1761" t="s">
        <v>24</v>
      </c>
      <c r="P1761" t="s">
        <v>690</v>
      </c>
      <c r="Q1761" t="s">
        <v>41</v>
      </c>
      <c r="R1761" t="s">
        <v>67</v>
      </c>
      <c r="S1761" t="s">
        <v>57</v>
      </c>
      <c r="T1761" s="1">
        <v>40281</v>
      </c>
    </row>
    <row r="1762" spans="1:20" x14ac:dyDescent="0.25">
      <c r="A1762">
        <v>12613</v>
      </c>
      <c r="B1762">
        <v>40278</v>
      </c>
      <c r="C1762" t="s">
        <v>79</v>
      </c>
      <c r="D1762" t="s">
        <v>21</v>
      </c>
      <c r="E1762" t="s">
        <v>120</v>
      </c>
      <c r="F1762" t="s">
        <v>1232</v>
      </c>
      <c r="G1762">
        <v>28</v>
      </c>
      <c r="H1762">
        <v>2585.4299999999998</v>
      </c>
      <c r="I1762">
        <v>0.35</v>
      </c>
      <c r="J1762">
        <v>0</v>
      </c>
      <c r="K1762">
        <v>901.3</v>
      </c>
      <c r="L1762">
        <v>91.97</v>
      </c>
      <c r="M1762">
        <v>59.78</v>
      </c>
      <c r="N1762">
        <v>10.29</v>
      </c>
      <c r="O1762" t="s">
        <v>24</v>
      </c>
      <c r="P1762" t="s">
        <v>690</v>
      </c>
      <c r="Q1762" t="s">
        <v>41</v>
      </c>
      <c r="R1762" t="s">
        <v>67</v>
      </c>
      <c r="S1762" t="s">
        <v>57</v>
      </c>
      <c r="T1762" s="1">
        <v>40279</v>
      </c>
    </row>
    <row r="1763" spans="1:20" x14ac:dyDescent="0.25">
      <c r="A1763">
        <v>12613</v>
      </c>
      <c r="B1763">
        <v>40278</v>
      </c>
      <c r="C1763" t="s">
        <v>79</v>
      </c>
      <c r="D1763" t="s">
        <v>42</v>
      </c>
      <c r="E1763" t="s">
        <v>43</v>
      </c>
      <c r="F1763" t="s">
        <v>980</v>
      </c>
      <c r="G1763">
        <v>18</v>
      </c>
      <c r="H1763">
        <v>401.27</v>
      </c>
      <c r="I1763">
        <v>0.47</v>
      </c>
      <c r="J1763">
        <v>0.04</v>
      </c>
      <c r="K1763">
        <v>178.46</v>
      </c>
      <c r="L1763">
        <v>23.06</v>
      </c>
      <c r="M1763">
        <v>12.22</v>
      </c>
      <c r="N1763">
        <v>2.85</v>
      </c>
      <c r="O1763" t="s">
        <v>71</v>
      </c>
      <c r="P1763" t="s">
        <v>690</v>
      </c>
      <c r="Q1763" t="s">
        <v>41</v>
      </c>
      <c r="R1763" t="s">
        <v>67</v>
      </c>
      <c r="S1763" t="s">
        <v>35</v>
      </c>
      <c r="T1763" s="1">
        <v>40279</v>
      </c>
    </row>
    <row r="1764" spans="1:20" x14ac:dyDescent="0.25">
      <c r="A1764">
        <v>12641</v>
      </c>
      <c r="B1764">
        <v>40596</v>
      </c>
      <c r="C1764" t="s">
        <v>20</v>
      </c>
      <c r="D1764" t="s">
        <v>21</v>
      </c>
      <c r="E1764" t="s">
        <v>84</v>
      </c>
      <c r="F1764" t="s">
        <v>508</v>
      </c>
      <c r="G1764">
        <v>2</v>
      </c>
      <c r="H1764">
        <v>195.61</v>
      </c>
      <c r="I1764">
        <v>0.46</v>
      </c>
      <c r="J1764">
        <v>0.08</v>
      </c>
      <c r="K1764">
        <v>78.790000000000006</v>
      </c>
      <c r="L1764">
        <v>103.67</v>
      </c>
      <c r="M1764">
        <v>55.98</v>
      </c>
      <c r="N1764">
        <v>4.8600000000000003</v>
      </c>
      <c r="O1764" t="s">
        <v>24</v>
      </c>
      <c r="P1764" t="s">
        <v>686</v>
      </c>
      <c r="Q1764" t="s">
        <v>33</v>
      </c>
      <c r="R1764" t="s">
        <v>61</v>
      </c>
      <c r="S1764" t="s">
        <v>57</v>
      </c>
      <c r="T1764" s="1">
        <v>40602</v>
      </c>
    </row>
    <row r="1765" spans="1:20" x14ac:dyDescent="0.25">
      <c r="A1765">
        <v>12641</v>
      </c>
      <c r="B1765">
        <v>40596</v>
      </c>
      <c r="C1765" t="s">
        <v>20</v>
      </c>
      <c r="D1765" t="s">
        <v>21</v>
      </c>
      <c r="E1765" t="s">
        <v>84</v>
      </c>
      <c r="F1765" t="s">
        <v>1549</v>
      </c>
      <c r="G1765">
        <v>25</v>
      </c>
      <c r="H1765">
        <v>969.74</v>
      </c>
      <c r="I1765">
        <v>0.35</v>
      </c>
      <c r="J1765">
        <v>0.05</v>
      </c>
      <c r="K1765">
        <v>304.38</v>
      </c>
      <c r="L1765">
        <v>40.58</v>
      </c>
      <c r="M1765">
        <v>26.38</v>
      </c>
      <c r="N1765">
        <v>5.86</v>
      </c>
      <c r="O1765" t="s">
        <v>24</v>
      </c>
      <c r="P1765" t="s">
        <v>686</v>
      </c>
      <c r="Q1765" t="s">
        <v>33</v>
      </c>
      <c r="R1765" t="s">
        <v>61</v>
      </c>
      <c r="S1765" t="s">
        <v>57</v>
      </c>
      <c r="T1765" s="1">
        <v>40600</v>
      </c>
    </row>
    <row r="1766" spans="1:20" x14ac:dyDescent="0.25">
      <c r="A1766">
        <v>12641</v>
      </c>
      <c r="B1766">
        <v>40596</v>
      </c>
      <c r="C1766" t="s">
        <v>20</v>
      </c>
      <c r="D1766" t="s">
        <v>21</v>
      </c>
      <c r="E1766" t="s">
        <v>22</v>
      </c>
      <c r="F1766" t="s">
        <v>1013</v>
      </c>
      <c r="G1766">
        <v>24</v>
      </c>
      <c r="H1766">
        <v>6299.69</v>
      </c>
      <c r="I1766">
        <v>0.45</v>
      </c>
      <c r="J1766">
        <v>7.0000000000000007E-2</v>
      </c>
      <c r="K1766">
        <v>2571.1799999999998</v>
      </c>
      <c r="L1766">
        <v>281.93</v>
      </c>
      <c r="M1766">
        <v>155.06</v>
      </c>
      <c r="N1766">
        <v>7.07</v>
      </c>
      <c r="O1766" t="s">
        <v>24</v>
      </c>
      <c r="P1766" t="s">
        <v>686</v>
      </c>
      <c r="Q1766" t="s">
        <v>33</v>
      </c>
      <c r="R1766" t="s">
        <v>61</v>
      </c>
      <c r="S1766" t="s">
        <v>57</v>
      </c>
      <c r="T1766" s="1">
        <v>40600</v>
      </c>
    </row>
    <row r="1767" spans="1:20" x14ac:dyDescent="0.25">
      <c r="A1767">
        <v>12642</v>
      </c>
      <c r="B1767">
        <v>39930</v>
      </c>
      <c r="C1767" t="s">
        <v>58</v>
      </c>
      <c r="D1767" t="s">
        <v>21</v>
      </c>
      <c r="E1767" t="s">
        <v>120</v>
      </c>
      <c r="F1767" t="s">
        <v>1010</v>
      </c>
      <c r="G1767">
        <v>10</v>
      </c>
      <c r="H1767">
        <v>1102.97</v>
      </c>
      <c r="I1767">
        <v>0.52</v>
      </c>
      <c r="J1767">
        <v>0.09</v>
      </c>
      <c r="K1767">
        <v>520.48</v>
      </c>
      <c r="L1767">
        <v>121.04</v>
      </c>
      <c r="M1767">
        <v>58.1</v>
      </c>
      <c r="N1767">
        <v>1.49</v>
      </c>
      <c r="O1767" t="s">
        <v>71</v>
      </c>
      <c r="P1767" t="s">
        <v>703</v>
      </c>
      <c r="Q1767" t="s">
        <v>41</v>
      </c>
      <c r="R1767" t="s">
        <v>61</v>
      </c>
      <c r="S1767" t="s">
        <v>57</v>
      </c>
      <c r="T1767" s="1">
        <v>39932</v>
      </c>
    </row>
    <row r="1768" spans="1:20" x14ac:dyDescent="0.25">
      <c r="A1768">
        <v>12642</v>
      </c>
      <c r="B1768">
        <v>39930</v>
      </c>
      <c r="C1768" t="s">
        <v>58</v>
      </c>
      <c r="D1768" t="s">
        <v>37</v>
      </c>
      <c r="E1768" t="s">
        <v>38</v>
      </c>
      <c r="F1768" t="s">
        <v>1359</v>
      </c>
      <c r="G1768">
        <v>14</v>
      </c>
      <c r="H1768">
        <v>886.68</v>
      </c>
      <c r="I1768">
        <v>0.37</v>
      </c>
      <c r="J1768">
        <v>0.01</v>
      </c>
      <c r="K1768">
        <v>319.83999999999997</v>
      </c>
      <c r="L1768">
        <v>63.46</v>
      </c>
      <c r="M1768">
        <v>39.979999999999997</v>
      </c>
      <c r="N1768">
        <v>7.12</v>
      </c>
      <c r="O1768" t="s">
        <v>24</v>
      </c>
      <c r="P1768" t="s">
        <v>703</v>
      </c>
      <c r="Q1768" t="s">
        <v>41</v>
      </c>
      <c r="R1768" t="s">
        <v>61</v>
      </c>
      <c r="S1768" t="s">
        <v>57</v>
      </c>
      <c r="T1768" s="1">
        <v>39932</v>
      </c>
    </row>
    <row r="1769" spans="1:20" x14ac:dyDescent="0.25">
      <c r="A1769">
        <v>12643</v>
      </c>
      <c r="B1769">
        <v>40256</v>
      </c>
      <c r="C1769" t="s">
        <v>20</v>
      </c>
      <c r="D1769" t="s">
        <v>21</v>
      </c>
      <c r="E1769" t="s">
        <v>84</v>
      </c>
      <c r="F1769" t="s">
        <v>1544</v>
      </c>
      <c r="G1769">
        <v>22</v>
      </c>
      <c r="H1769">
        <v>637.78</v>
      </c>
      <c r="I1769">
        <v>0.49</v>
      </c>
      <c r="J1769">
        <v>0.02</v>
      </c>
      <c r="K1769">
        <v>304.93</v>
      </c>
      <c r="L1769">
        <v>29.49</v>
      </c>
      <c r="M1769">
        <v>15.04</v>
      </c>
      <c r="N1769">
        <v>1.97</v>
      </c>
      <c r="O1769" t="s">
        <v>24</v>
      </c>
      <c r="P1769" t="s">
        <v>753</v>
      </c>
      <c r="Q1769" t="s">
        <v>75</v>
      </c>
      <c r="R1769" t="s">
        <v>27</v>
      </c>
      <c r="S1769" t="s">
        <v>55</v>
      </c>
      <c r="T1769" s="1">
        <v>40258</v>
      </c>
    </row>
    <row r="1770" spans="1:20" x14ac:dyDescent="0.25">
      <c r="A1770">
        <v>12676</v>
      </c>
      <c r="B1770">
        <v>39828</v>
      </c>
      <c r="C1770" t="s">
        <v>36</v>
      </c>
      <c r="D1770" t="s">
        <v>42</v>
      </c>
      <c r="E1770" t="s">
        <v>43</v>
      </c>
      <c r="F1770" t="s">
        <v>1058</v>
      </c>
      <c r="G1770">
        <v>25</v>
      </c>
      <c r="H1770">
        <v>365.79</v>
      </c>
      <c r="I1770">
        <v>0.48</v>
      </c>
      <c r="J1770">
        <v>0.08</v>
      </c>
      <c r="K1770">
        <v>155.58000000000001</v>
      </c>
      <c r="L1770">
        <v>15.56</v>
      </c>
      <c r="M1770">
        <v>8.09</v>
      </c>
      <c r="N1770">
        <v>7.96</v>
      </c>
      <c r="O1770" t="s">
        <v>71</v>
      </c>
      <c r="P1770" t="s">
        <v>1550</v>
      </c>
      <c r="Q1770" t="s">
        <v>41</v>
      </c>
      <c r="R1770" t="s">
        <v>61</v>
      </c>
      <c r="S1770" t="s">
        <v>57</v>
      </c>
      <c r="T1770" s="1">
        <v>39829</v>
      </c>
    </row>
    <row r="1771" spans="1:20" x14ac:dyDescent="0.25">
      <c r="A1771">
        <v>12704</v>
      </c>
      <c r="B1771">
        <v>40218</v>
      </c>
      <c r="C1771" t="s">
        <v>20</v>
      </c>
      <c r="D1771" t="s">
        <v>37</v>
      </c>
      <c r="E1771" t="s">
        <v>387</v>
      </c>
      <c r="F1771" t="s">
        <v>1025</v>
      </c>
      <c r="G1771">
        <v>44</v>
      </c>
      <c r="H1771">
        <v>35074.639999999999</v>
      </c>
      <c r="I1771">
        <v>0.41</v>
      </c>
      <c r="J1771">
        <v>0.06</v>
      </c>
      <c r="K1771">
        <v>13050.59</v>
      </c>
      <c r="L1771">
        <v>847.44</v>
      </c>
      <c r="M1771">
        <v>499.99</v>
      </c>
      <c r="N1771">
        <v>24.49</v>
      </c>
      <c r="O1771" t="s">
        <v>24</v>
      </c>
      <c r="P1771" t="s">
        <v>198</v>
      </c>
      <c r="Q1771" t="s">
        <v>83</v>
      </c>
      <c r="R1771" t="s">
        <v>27</v>
      </c>
      <c r="S1771" t="s">
        <v>28</v>
      </c>
      <c r="T1771" s="1">
        <v>40218</v>
      </c>
    </row>
    <row r="1772" spans="1:20" x14ac:dyDescent="0.25">
      <c r="A1772">
        <v>12704</v>
      </c>
      <c r="B1772">
        <v>40218</v>
      </c>
      <c r="C1772" t="s">
        <v>20</v>
      </c>
      <c r="D1772" t="s">
        <v>21</v>
      </c>
      <c r="E1772" t="s">
        <v>22</v>
      </c>
      <c r="F1772" t="s">
        <v>131</v>
      </c>
      <c r="G1772">
        <v>28</v>
      </c>
      <c r="H1772">
        <v>1304.53</v>
      </c>
      <c r="I1772">
        <v>0.54</v>
      </c>
      <c r="J1772">
        <v>0.02</v>
      </c>
      <c r="K1772">
        <v>664.06</v>
      </c>
      <c r="L1772">
        <v>45.61</v>
      </c>
      <c r="M1772">
        <v>20.98</v>
      </c>
      <c r="N1772">
        <v>53.03</v>
      </c>
      <c r="O1772" t="s">
        <v>48</v>
      </c>
      <c r="P1772" t="s">
        <v>198</v>
      </c>
      <c r="Q1772" t="s">
        <v>83</v>
      </c>
      <c r="R1772" t="s">
        <v>27</v>
      </c>
      <c r="S1772" t="s">
        <v>132</v>
      </c>
      <c r="T1772" s="1">
        <v>40220</v>
      </c>
    </row>
    <row r="1773" spans="1:20" x14ac:dyDescent="0.25">
      <c r="A1773">
        <v>12706</v>
      </c>
      <c r="B1773">
        <v>40137</v>
      </c>
      <c r="C1773" t="s">
        <v>58</v>
      </c>
      <c r="D1773" t="s">
        <v>42</v>
      </c>
      <c r="E1773" t="s">
        <v>92</v>
      </c>
      <c r="F1773" t="s">
        <v>1197</v>
      </c>
      <c r="G1773">
        <v>46</v>
      </c>
      <c r="H1773">
        <v>4628.57</v>
      </c>
      <c r="I1773">
        <v>0.47</v>
      </c>
      <c r="J1773">
        <v>0.09</v>
      </c>
      <c r="K1773">
        <v>1917.52</v>
      </c>
      <c r="L1773">
        <v>109.7</v>
      </c>
      <c r="M1773">
        <v>58.14</v>
      </c>
      <c r="N1773">
        <v>36.61</v>
      </c>
      <c r="O1773" t="s">
        <v>48</v>
      </c>
      <c r="P1773" t="s">
        <v>1539</v>
      </c>
      <c r="Q1773" t="s">
        <v>83</v>
      </c>
      <c r="R1773" t="s">
        <v>34</v>
      </c>
      <c r="S1773" t="s">
        <v>49</v>
      </c>
      <c r="T1773" s="1">
        <v>40138</v>
      </c>
    </row>
    <row r="1774" spans="1:20" x14ac:dyDescent="0.25">
      <c r="A1774">
        <v>12707</v>
      </c>
      <c r="B1774">
        <v>40327</v>
      </c>
      <c r="C1774" t="s">
        <v>36</v>
      </c>
      <c r="D1774" t="s">
        <v>42</v>
      </c>
      <c r="E1774" t="s">
        <v>43</v>
      </c>
      <c r="F1774" t="s">
        <v>1055</v>
      </c>
      <c r="G1774">
        <v>20</v>
      </c>
      <c r="H1774">
        <v>3277.5</v>
      </c>
      <c r="I1774">
        <v>0.37</v>
      </c>
      <c r="J1774">
        <v>0.03</v>
      </c>
      <c r="K1774">
        <v>1143.9100000000001</v>
      </c>
      <c r="L1774">
        <v>168.22</v>
      </c>
      <c r="M1774">
        <v>105.98</v>
      </c>
      <c r="N1774">
        <v>13.99</v>
      </c>
      <c r="O1774" t="s">
        <v>24</v>
      </c>
      <c r="P1774" t="s">
        <v>1317</v>
      </c>
      <c r="Q1774" t="s">
        <v>33</v>
      </c>
      <c r="R1774" t="s">
        <v>27</v>
      </c>
      <c r="S1774" t="s">
        <v>45</v>
      </c>
      <c r="T1774" s="1">
        <v>40329</v>
      </c>
    </row>
    <row r="1775" spans="1:20" x14ac:dyDescent="0.25">
      <c r="A1775">
        <v>12708</v>
      </c>
      <c r="B1775">
        <v>40185</v>
      </c>
      <c r="C1775" t="s">
        <v>20</v>
      </c>
      <c r="D1775" t="s">
        <v>21</v>
      </c>
      <c r="E1775" t="s">
        <v>52</v>
      </c>
      <c r="F1775" t="s">
        <v>1551</v>
      </c>
      <c r="G1775">
        <v>44</v>
      </c>
      <c r="H1775">
        <v>301.64999999999998</v>
      </c>
      <c r="I1775">
        <v>0.52</v>
      </c>
      <c r="J1775">
        <v>0</v>
      </c>
      <c r="K1775">
        <v>156.35</v>
      </c>
      <c r="L1775">
        <v>6.83</v>
      </c>
      <c r="M1775">
        <v>3.28</v>
      </c>
      <c r="N1775">
        <v>0.98</v>
      </c>
      <c r="O1775" t="s">
        <v>71</v>
      </c>
      <c r="P1775" t="s">
        <v>1400</v>
      </c>
      <c r="Q1775" t="s">
        <v>83</v>
      </c>
      <c r="R1775" t="s">
        <v>34</v>
      </c>
      <c r="S1775" t="s">
        <v>55</v>
      </c>
      <c r="T1775" s="1">
        <v>40190</v>
      </c>
    </row>
    <row r="1776" spans="1:20" x14ac:dyDescent="0.25">
      <c r="A1776">
        <v>12710</v>
      </c>
      <c r="B1776">
        <v>40407</v>
      </c>
      <c r="C1776" t="s">
        <v>58</v>
      </c>
      <c r="D1776" t="s">
        <v>21</v>
      </c>
      <c r="E1776" t="s">
        <v>84</v>
      </c>
      <c r="F1776" t="s">
        <v>1034</v>
      </c>
      <c r="G1776">
        <v>37</v>
      </c>
      <c r="H1776">
        <v>3687.44</v>
      </c>
      <c r="I1776">
        <v>0.47</v>
      </c>
      <c r="J1776">
        <v>0.06</v>
      </c>
      <c r="K1776">
        <v>1602.3</v>
      </c>
      <c r="L1776">
        <v>105.62</v>
      </c>
      <c r="M1776">
        <v>55.98</v>
      </c>
      <c r="N1776">
        <v>13.88</v>
      </c>
      <c r="O1776" t="s">
        <v>24</v>
      </c>
      <c r="P1776" t="s">
        <v>933</v>
      </c>
      <c r="Q1776" t="s">
        <v>95</v>
      </c>
      <c r="R1776" t="s">
        <v>27</v>
      </c>
      <c r="S1776" t="s">
        <v>57</v>
      </c>
      <c r="T1776" s="1">
        <v>40407</v>
      </c>
    </row>
    <row r="1777" spans="1:20" x14ac:dyDescent="0.25">
      <c r="A1777">
        <v>12711</v>
      </c>
      <c r="B1777">
        <v>40958</v>
      </c>
      <c r="C1777" t="s">
        <v>58</v>
      </c>
      <c r="D1777" t="s">
        <v>21</v>
      </c>
      <c r="E1777" t="s">
        <v>52</v>
      </c>
      <c r="F1777" t="s">
        <v>123</v>
      </c>
      <c r="G1777">
        <v>32</v>
      </c>
      <c r="H1777">
        <v>3136.46</v>
      </c>
      <c r="I1777">
        <v>0.55000000000000004</v>
      </c>
      <c r="J1777">
        <v>0</v>
      </c>
      <c r="K1777">
        <v>1720.11</v>
      </c>
      <c r="L1777">
        <v>97.73</v>
      </c>
      <c r="M1777">
        <v>43.98</v>
      </c>
      <c r="N1777">
        <v>8.99</v>
      </c>
      <c r="O1777" t="s">
        <v>24</v>
      </c>
      <c r="P1777" t="s">
        <v>341</v>
      </c>
      <c r="Q1777" t="s">
        <v>41</v>
      </c>
      <c r="R1777" t="s">
        <v>34</v>
      </c>
      <c r="S1777" t="s">
        <v>35</v>
      </c>
      <c r="T1777" s="1">
        <v>40959</v>
      </c>
    </row>
    <row r="1778" spans="1:20" x14ac:dyDescent="0.25">
      <c r="A1778">
        <v>12711</v>
      </c>
      <c r="B1778">
        <v>40958</v>
      </c>
      <c r="C1778" t="s">
        <v>58</v>
      </c>
      <c r="D1778" t="s">
        <v>21</v>
      </c>
      <c r="E1778" t="s">
        <v>30</v>
      </c>
      <c r="F1778" t="s">
        <v>109</v>
      </c>
      <c r="G1778">
        <v>45</v>
      </c>
      <c r="H1778">
        <v>1030.72</v>
      </c>
      <c r="I1778">
        <v>0.46</v>
      </c>
      <c r="J1778">
        <v>0.05</v>
      </c>
      <c r="K1778">
        <v>443.48</v>
      </c>
      <c r="L1778">
        <v>24.04</v>
      </c>
      <c r="M1778">
        <v>12.98</v>
      </c>
      <c r="N1778">
        <v>3.14</v>
      </c>
      <c r="O1778" t="s">
        <v>24</v>
      </c>
      <c r="P1778" t="s">
        <v>341</v>
      </c>
      <c r="Q1778" t="s">
        <v>41</v>
      </c>
      <c r="R1778" t="s">
        <v>34</v>
      </c>
      <c r="S1778" t="s">
        <v>35</v>
      </c>
      <c r="T1778" s="1">
        <v>40959</v>
      </c>
    </row>
    <row r="1779" spans="1:20" x14ac:dyDescent="0.25">
      <c r="A1779">
        <v>12736</v>
      </c>
      <c r="B1779">
        <v>40245</v>
      </c>
      <c r="C1779" t="s">
        <v>20</v>
      </c>
      <c r="D1779" t="s">
        <v>42</v>
      </c>
      <c r="E1779" t="s">
        <v>43</v>
      </c>
      <c r="F1779" t="s">
        <v>417</v>
      </c>
      <c r="G1779">
        <v>2</v>
      </c>
      <c r="H1779">
        <v>42.96</v>
      </c>
      <c r="I1779">
        <v>0.48</v>
      </c>
      <c r="J1779">
        <v>0.01</v>
      </c>
      <c r="K1779">
        <v>17.440000000000001</v>
      </c>
      <c r="L1779">
        <v>18.559999999999999</v>
      </c>
      <c r="M1779">
        <v>9.65</v>
      </c>
      <c r="N1779">
        <v>6.22</v>
      </c>
      <c r="O1779" t="s">
        <v>24</v>
      </c>
      <c r="P1779" t="s">
        <v>160</v>
      </c>
      <c r="Q1779" t="s">
        <v>64</v>
      </c>
      <c r="R1779" t="s">
        <v>27</v>
      </c>
      <c r="S1779" t="s">
        <v>57</v>
      </c>
      <c r="T1779" s="1">
        <v>40252</v>
      </c>
    </row>
    <row r="1780" spans="1:20" x14ac:dyDescent="0.25">
      <c r="A1780">
        <v>12743</v>
      </c>
      <c r="B1780">
        <v>40352</v>
      </c>
      <c r="C1780" t="s">
        <v>36</v>
      </c>
      <c r="D1780" t="s">
        <v>37</v>
      </c>
      <c r="E1780" t="s">
        <v>50</v>
      </c>
      <c r="F1780" t="s">
        <v>1501</v>
      </c>
      <c r="G1780">
        <v>39</v>
      </c>
      <c r="H1780">
        <v>1202.5</v>
      </c>
      <c r="I1780">
        <v>0.38</v>
      </c>
      <c r="J1780">
        <v>0.09</v>
      </c>
      <c r="K1780">
        <v>382.9</v>
      </c>
      <c r="L1780">
        <v>33.85</v>
      </c>
      <c r="M1780">
        <v>20.99</v>
      </c>
      <c r="N1780">
        <v>0.99</v>
      </c>
      <c r="O1780" t="s">
        <v>24</v>
      </c>
      <c r="P1780" t="s">
        <v>1490</v>
      </c>
      <c r="Q1780" t="s">
        <v>33</v>
      </c>
      <c r="R1780" t="s">
        <v>34</v>
      </c>
      <c r="S1780" t="s">
        <v>55</v>
      </c>
      <c r="T1780" s="1">
        <v>40354</v>
      </c>
    </row>
    <row r="1781" spans="1:20" x14ac:dyDescent="0.25">
      <c r="A1781">
        <v>12768</v>
      </c>
      <c r="B1781">
        <v>39911</v>
      </c>
      <c r="C1781" t="s">
        <v>58</v>
      </c>
      <c r="D1781" t="s">
        <v>21</v>
      </c>
      <c r="E1781" t="s">
        <v>126</v>
      </c>
      <c r="F1781" t="s">
        <v>1552</v>
      </c>
      <c r="G1781">
        <v>34</v>
      </c>
      <c r="H1781">
        <v>2898.03</v>
      </c>
      <c r="I1781">
        <v>0.5</v>
      </c>
      <c r="J1781">
        <v>0.01</v>
      </c>
      <c r="K1781">
        <v>1432.09</v>
      </c>
      <c r="L1781">
        <v>85.96</v>
      </c>
      <c r="M1781">
        <v>42.98</v>
      </c>
      <c r="N1781">
        <v>4.62</v>
      </c>
      <c r="O1781" t="s">
        <v>71</v>
      </c>
      <c r="P1781" t="s">
        <v>307</v>
      </c>
      <c r="Q1781" t="s">
        <v>64</v>
      </c>
      <c r="R1781" t="s">
        <v>34</v>
      </c>
      <c r="S1781" t="s">
        <v>57</v>
      </c>
      <c r="T1781" s="1">
        <v>39913</v>
      </c>
    </row>
    <row r="1782" spans="1:20" x14ac:dyDescent="0.25">
      <c r="A1782">
        <v>12771</v>
      </c>
      <c r="B1782">
        <v>39830</v>
      </c>
      <c r="C1782" t="s">
        <v>58</v>
      </c>
      <c r="D1782" t="s">
        <v>21</v>
      </c>
      <c r="E1782" t="s">
        <v>80</v>
      </c>
      <c r="F1782" t="s">
        <v>849</v>
      </c>
      <c r="G1782">
        <v>40</v>
      </c>
      <c r="H1782">
        <v>2360.62</v>
      </c>
      <c r="I1782">
        <v>0.52</v>
      </c>
      <c r="J1782">
        <v>0.08</v>
      </c>
      <c r="K1782">
        <v>1119.43</v>
      </c>
      <c r="L1782">
        <v>63.6</v>
      </c>
      <c r="M1782">
        <v>30.53</v>
      </c>
      <c r="N1782">
        <v>19.989999999999998</v>
      </c>
      <c r="O1782" t="s">
        <v>24</v>
      </c>
      <c r="P1782" t="s">
        <v>198</v>
      </c>
      <c r="Q1782" t="s">
        <v>83</v>
      </c>
      <c r="R1782" t="s">
        <v>27</v>
      </c>
      <c r="S1782" t="s">
        <v>57</v>
      </c>
      <c r="T1782" s="1">
        <v>39830</v>
      </c>
    </row>
    <row r="1783" spans="1:20" x14ac:dyDescent="0.25">
      <c r="A1783">
        <v>12771</v>
      </c>
      <c r="B1783">
        <v>39830</v>
      </c>
      <c r="C1783" t="s">
        <v>58</v>
      </c>
      <c r="D1783" t="s">
        <v>21</v>
      </c>
      <c r="E1783" t="s">
        <v>52</v>
      </c>
      <c r="F1783" t="s">
        <v>754</v>
      </c>
      <c r="G1783">
        <v>46</v>
      </c>
      <c r="H1783">
        <v>129.08000000000001</v>
      </c>
      <c r="I1783">
        <v>0.4</v>
      </c>
      <c r="J1783">
        <v>0.01</v>
      </c>
      <c r="K1783">
        <v>50.23</v>
      </c>
      <c r="L1783">
        <v>2.8</v>
      </c>
      <c r="M1783">
        <v>1.68</v>
      </c>
      <c r="N1783">
        <v>1.57</v>
      </c>
      <c r="O1783" t="s">
        <v>24</v>
      </c>
      <c r="P1783" t="s">
        <v>198</v>
      </c>
      <c r="Q1783" t="s">
        <v>83</v>
      </c>
      <c r="R1783" t="s">
        <v>27</v>
      </c>
      <c r="S1783" t="s">
        <v>55</v>
      </c>
      <c r="T1783" s="1">
        <v>39832</v>
      </c>
    </row>
    <row r="1784" spans="1:20" x14ac:dyDescent="0.25">
      <c r="A1784">
        <v>12773</v>
      </c>
      <c r="B1784">
        <v>40554</v>
      </c>
      <c r="C1784" t="s">
        <v>20</v>
      </c>
      <c r="D1784" t="s">
        <v>21</v>
      </c>
      <c r="E1784" t="s">
        <v>120</v>
      </c>
      <c r="F1784" t="s">
        <v>1553</v>
      </c>
      <c r="G1784">
        <v>6</v>
      </c>
      <c r="H1784">
        <v>27.34</v>
      </c>
      <c r="I1784">
        <v>0.4</v>
      </c>
      <c r="J1784">
        <v>7.0000000000000007E-2</v>
      </c>
      <c r="K1784">
        <v>9.17</v>
      </c>
      <c r="L1784">
        <v>4.63</v>
      </c>
      <c r="M1784">
        <v>2.78</v>
      </c>
      <c r="N1784">
        <v>1.49</v>
      </c>
      <c r="O1784" t="s">
        <v>24</v>
      </c>
      <c r="P1784" t="s">
        <v>1554</v>
      </c>
      <c r="Q1784" t="s">
        <v>95</v>
      </c>
      <c r="R1784" t="s">
        <v>34</v>
      </c>
      <c r="S1784" t="s">
        <v>57</v>
      </c>
      <c r="T1784" s="1">
        <v>40556</v>
      </c>
    </row>
    <row r="1785" spans="1:20" x14ac:dyDescent="0.25">
      <c r="A1785">
        <v>12773</v>
      </c>
      <c r="B1785">
        <v>40554</v>
      </c>
      <c r="C1785" t="s">
        <v>20</v>
      </c>
      <c r="D1785" t="s">
        <v>42</v>
      </c>
      <c r="E1785" t="s">
        <v>43</v>
      </c>
      <c r="F1785" t="s">
        <v>1555</v>
      </c>
      <c r="G1785">
        <v>15</v>
      </c>
      <c r="H1785">
        <v>117</v>
      </c>
      <c r="I1785">
        <v>0.46</v>
      </c>
      <c r="J1785">
        <v>0.04</v>
      </c>
      <c r="K1785">
        <v>48.3</v>
      </c>
      <c r="L1785">
        <v>7.67</v>
      </c>
      <c r="M1785">
        <v>4.1399999999999997</v>
      </c>
      <c r="N1785">
        <v>6.6</v>
      </c>
      <c r="O1785" t="s">
        <v>24</v>
      </c>
      <c r="P1785" t="s">
        <v>1554</v>
      </c>
      <c r="Q1785" t="s">
        <v>95</v>
      </c>
      <c r="R1785" t="s">
        <v>34</v>
      </c>
      <c r="S1785" t="s">
        <v>57</v>
      </c>
      <c r="T1785" s="1">
        <v>40563</v>
      </c>
    </row>
    <row r="1786" spans="1:20" x14ac:dyDescent="0.25">
      <c r="A1786">
        <v>12773</v>
      </c>
      <c r="B1786">
        <v>40554</v>
      </c>
      <c r="C1786" t="s">
        <v>20</v>
      </c>
      <c r="D1786" t="s">
        <v>21</v>
      </c>
      <c r="E1786" t="s">
        <v>84</v>
      </c>
      <c r="F1786" t="s">
        <v>824</v>
      </c>
      <c r="G1786">
        <v>19</v>
      </c>
      <c r="H1786">
        <v>199.6</v>
      </c>
      <c r="I1786">
        <v>0.39</v>
      </c>
      <c r="J1786">
        <v>0.05</v>
      </c>
      <c r="K1786">
        <v>68.62</v>
      </c>
      <c r="L1786">
        <v>10.62</v>
      </c>
      <c r="M1786">
        <v>6.48</v>
      </c>
      <c r="N1786">
        <v>7.86</v>
      </c>
      <c r="O1786" t="s">
        <v>24</v>
      </c>
      <c r="P1786" t="s">
        <v>1554</v>
      </c>
      <c r="Q1786" t="s">
        <v>95</v>
      </c>
      <c r="R1786" t="s">
        <v>34</v>
      </c>
      <c r="S1786" t="s">
        <v>57</v>
      </c>
      <c r="T1786" s="1">
        <v>40559</v>
      </c>
    </row>
    <row r="1787" spans="1:20" x14ac:dyDescent="0.25">
      <c r="A1787">
        <v>12773</v>
      </c>
      <c r="B1787">
        <v>40554</v>
      </c>
      <c r="C1787" t="s">
        <v>20</v>
      </c>
      <c r="D1787" t="s">
        <v>21</v>
      </c>
      <c r="E1787" t="s">
        <v>52</v>
      </c>
      <c r="F1787" t="s">
        <v>1545</v>
      </c>
      <c r="G1787">
        <v>21</v>
      </c>
      <c r="H1787">
        <v>135.11000000000001</v>
      </c>
      <c r="I1787">
        <v>0.48</v>
      </c>
      <c r="J1787">
        <v>0.01</v>
      </c>
      <c r="K1787">
        <v>62.26</v>
      </c>
      <c r="L1787">
        <v>6.31</v>
      </c>
      <c r="M1787">
        <v>3.28</v>
      </c>
      <c r="N1787">
        <v>3.97</v>
      </c>
      <c r="O1787" t="s">
        <v>24</v>
      </c>
      <c r="P1787" t="s">
        <v>1554</v>
      </c>
      <c r="Q1787" t="s">
        <v>95</v>
      </c>
      <c r="R1787" t="s">
        <v>34</v>
      </c>
      <c r="S1787" t="s">
        <v>55</v>
      </c>
      <c r="T1787" s="1">
        <v>40559</v>
      </c>
    </row>
    <row r="1788" spans="1:20" x14ac:dyDescent="0.25">
      <c r="A1788">
        <v>12803</v>
      </c>
      <c r="B1788">
        <v>40234</v>
      </c>
      <c r="C1788" t="s">
        <v>29</v>
      </c>
      <c r="D1788" t="s">
        <v>21</v>
      </c>
      <c r="E1788" t="s">
        <v>22</v>
      </c>
      <c r="F1788" t="s">
        <v>1556</v>
      </c>
      <c r="G1788">
        <v>32</v>
      </c>
      <c r="H1788">
        <v>847.03</v>
      </c>
      <c r="I1788">
        <v>0.55000000000000004</v>
      </c>
      <c r="J1788">
        <v>0.03</v>
      </c>
      <c r="K1788">
        <v>451.5</v>
      </c>
      <c r="L1788">
        <v>27.13</v>
      </c>
      <c r="M1788">
        <v>12.21</v>
      </c>
      <c r="N1788">
        <v>4.8099999999999996</v>
      </c>
      <c r="O1788" t="s">
        <v>24</v>
      </c>
      <c r="P1788" t="s">
        <v>740</v>
      </c>
      <c r="Q1788" t="s">
        <v>95</v>
      </c>
      <c r="R1788" t="s">
        <v>61</v>
      </c>
      <c r="S1788" t="s">
        <v>57</v>
      </c>
      <c r="T1788" s="1">
        <v>40236</v>
      </c>
    </row>
    <row r="1789" spans="1:20" x14ac:dyDescent="0.25">
      <c r="A1789">
        <v>12804</v>
      </c>
      <c r="B1789">
        <v>41054</v>
      </c>
      <c r="C1789" t="s">
        <v>79</v>
      </c>
      <c r="D1789" t="s">
        <v>21</v>
      </c>
      <c r="E1789" t="s">
        <v>80</v>
      </c>
      <c r="F1789" t="s">
        <v>862</v>
      </c>
      <c r="G1789">
        <v>21</v>
      </c>
      <c r="H1789">
        <v>106.53</v>
      </c>
      <c r="I1789">
        <v>0.39</v>
      </c>
      <c r="J1789">
        <v>0</v>
      </c>
      <c r="K1789">
        <v>41.35</v>
      </c>
      <c r="L1789">
        <v>5.05</v>
      </c>
      <c r="M1789">
        <v>3.08</v>
      </c>
      <c r="N1789">
        <v>0.5</v>
      </c>
      <c r="O1789" t="s">
        <v>24</v>
      </c>
      <c r="P1789" t="s">
        <v>1557</v>
      </c>
      <c r="Q1789" t="s">
        <v>41</v>
      </c>
      <c r="R1789" t="s">
        <v>61</v>
      </c>
      <c r="S1789" t="s">
        <v>57</v>
      </c>
      <c r="T1789" s="1">
        <v>41057</v>
      </c>
    </row>
    <row r="1790" spans="1:20" x14ac:dyDescent="0.25">
      <c r="A1790">
        <v>12804</v>
      </c>
      <c r="B1790">
        <v>41054</v>
      </c>
      <c r="C1790" t="s">
        <v>79</v>
      </c>
      <c r="D1790" t="s">
        <v>21</v>
      </c>
      <c r="E1790" t="s">
        <v>72</v>
      </c>
      <c r="F1790" t="s">
        <v>1097</v>
      </c>
      <c r="G1790">
        <v>50</v>
      </c>
      <c r="H1790">
        <v>177.9</v>
      </c>
      <c r="I1790">
        <v>0.53</v>
      </c>
      <c r="J1790">
        <v>0.08</v>
      </c>
      <c r="K1790">
        <v>86.65</v>
      </c>
      <c r="L1790">
        <v>3.85</v>
      </c>
      <c r="M1790">
        <v>1.81</v>
      </c>
      <c r="N1790">
        <v>0.75</v>
      </c>
      <c r="O1790" t="s">
        <v>24</v>
      </c>
      <c r="P1790" t="s">
        <v>1557</v>
      </c>
      <c r="Q1790" t="s">
        <v>41</v>
      </c>
      <c r="R1790" t="s">
        <v>61</v>
      </c>
      <c r="S1790" t="s">
        <v>55</v>
      </c>
      <c r="T1790" s="1">
        <v>41056</v>
      </c>
    </row>
    <row r="1791" spans="1:20" x14ac:dyDescent="0.25">
      <c r="A1791">
        <v>12804</v>
      </c>
      <c r="B1791">
        <v>41054</v>
      </c>
      <c r="C1791" t="s">
        <v>79</v>
      </c>
      <c r="D1791" t="s">
        <v>21</v>
      </c>
      <c r="E1791" t="s">
        <v>22</v>
      </c>
      <c r="F1791" t="s">
        <v>1558</v>
      </c>
      <c r="G1791">
        <v>34</v>
      </c>
      <c r="H1791">
        <v>1078.58</v>
      </c>
      <c r="I1791">
        <v>0.5</v>
      </c>
      <c r="J1791">
        <v>0.02</v>
      </c>
      <c r="K1791">
        <v>524.20000000000005</v>
      </c>
      <c r="L1791">
        <v>32.119999999999997</v>
      </c>
      <c r="M1791">
        <v>16.059999999999999</v>
      </c>
      <c r="N1791">
        <v>8.34</v>
      </c>
      <c r="O1791" t="s">
        <v>71</v>
      </c>
      <c r="P1791" t="s">
        <v>1557</v>
      </c>
      <c r="Q1791" t="s">
        <v>41</v>
      </c>
      <c r="R1791" t="s">
        <v>61</v>
      </c>
      <c r="S1791" t="s">
        <v>57</v>
      </c>
      <c r="T1791" s="1">
        <v>41056</v>
      </c>
    </row>
    <row r="1792" spans="1:20" x14ac:dyDescent="0.25">
      <c r="A1792">
        <v>12806</v>
      </c>
      <c r="B1792">
        <v>40901</v>
      </c>
      <c r="C1792" t="s">
        <v>29</v>
      </c>
      <c r="D1792" t="s">
        <v>21</v>
      </c>
      <c r="E1792" t="s">
        <v>139</v>
      </c>
      <c r="F1792" t="s">
        <v>1559</v>
      </c>
      <c r="G1792">
        <v>20</v>
      </c>
      <c r="H1792">
        <v>1172.46</v>
      </c>
      <c r="I1792">
        <v>0.38</v>
      </c>
      <c r="J1792">
        <v>0</v>
      </c>
      <c r="K1792">
        <v>439.94</v>
      </c>
      <c r="L1792">
        <v>57.89</v>
      </c>
      <c r="M1792">
        <v>35.89</v>
      </c>
      <c r="N1792">
        <v>14.72</v>
      </c>
      <c r="O1792" t="s">
        <v>24</v>
      </c>
      <c r="P1792" t="s">
        <v>134</v>
      </c>
      <c r="Q1792" t="s">
        <v>33</v>
      </c>
      <c r="R1792" t="s">
        <v>27</v>
      </c>
      <c r="S1792" t="s">
        <v>57</v>
      </c>
      <c r="T1792" s="1">
        <v>40902</v>
      </c>
    </row>
    <row r="1793" spans="1:20" x14ac:dyDescent="0.25">
      <c r="A1793">
        <v>12837</v>
      </c>
      <c r="B1793">
        <v>41245</v>
      </c>
      <c r="C1793" t="s">
        <v>79</v>
      </c>
      <c r="D1793" t="s">
        <v>21</v>
      </c>
      <c r="E1793" t="s">
        <v>80</v>
      </c>
      <c r="F1793" t="s">
        <v>1057</v>
      </c>
      <c r="G1793">
        <v>22</v>
      </c>
      <c r="H1793">
        <v>109.92</v>
      </c>
      <c r="I1793">
        <v>0.43</v>
      </c>
      <c r="J1793">
        <v>0.02</v>
      </c>
      <c r="K1793">
        <v>45.57</v>
      </c>
      <c r="L1793">
        <v>5.05</v>
      </c>
      <c r="M1793">
        <v>2.88</v>
      </c>
      <c r="N1793">
        <v>0.99</v>
      </c>
      <c r="O1793" t="s">
        <v>24</v>
      </c>
      <c r="P1793" t="s">
        <v>215</v>
      </c>
      <c r="Q1793" t="s">
        <v>64</v>
      </c>
      <c r="R1793" t="s">
        <v>61</v>
      </c>
      <c r="S1793" t="s">
        <v>57</v>
      </c>
      <c r="T1793" s="1">
        <v>41246</v>
      </c>
    </row>
    <row r="1794" spans="1:20" x14ac:dyDescent="0.25">
      <c r="A1794">
        <v>12837</v>
      </c>
      <c r="B1794">
        <v>41245</v>
      </c>
      <c r="C1794" t="s">
        <v>79</v>
      </c>
      <c r="D1794" t="s">
        <v>37</v>
      </c>
      <c r="E1794" t="s">
        <v>38</v>
      </c>
      <c r="F1794" t="s">
        <v>1293</v>
      </c>
      <c r="G1794">
        <v>50</v>
      </c>
      <c r="H1794">
        <v>2116.9699999999998</v>
      </c>
      <c r="I1794">
        <v>0.49</v>
      </c>
      <c r="J1794">
        <v>0.03</v>
      </c>
      <c r="K1794">
        <v>1002.98</v>
      </c>
      <c r="L1794">
        <v>43.61</v>
      </c>
      <c r="M1794">
        <v>22.24</v>
      </c>
      <c r="N1794">
        <v>1.99</v>
      </c>
      <c r="O1794" t="s">
        <v>24</v>
      </c>
      <c r="P1794" t="s">
        <v>215</v>
      </c>
      <c r="Q1794" t="s">
        <v>75</v>
      </c>
      <c r="R1794" t="s">
        <v>61</v>
      </c>
      <c r="S1794" t="s">
        <v>35</v>
      </c>
      <c r="T1794" s="1">
        <v>41245</v>
      </c>
    </row>
    <row r="1795" spans="1:20" x14ac:dyDescent="0.25">
      <c r="A1795">
        <v>12867</v>
      </c>
      <c r="B1795">
        <v>40613</v>
      </c>
      <c r="C1795" t="s">
        <v>29</v>
      </c>
      <c r="D1795" t="s">
        <v>37</v>
      </c>
      <c r="E1795" t="s">
        <v>38</v>
      </c>
      <c r="F1795" t="s">
        <v>721</v>
      </c>
      <c r="G1795">
        <v>6</v>
      </c>
      <c r="H1795">
        <v>190.93</v>
      </c>
      <c r="I1795">
        <v>0.41</v>
      </c>
      <c r="J1795">
        <v>0.08</v>
      </c>
      <c r="K1795">
        <v>67.05</v>
      </c>
      <c r="L1795">
        <v>33.86</v>
      </c>
      <c r="M1795">
        <v>19.98</v>
      </c>
      <c r="N1795">
        <v>4</v>
      </c>
      <c r="O1795" t="s">
        <v>71</v>
      </c>
      <c r="P1795" t="s">
        <v>255</v>
      </c>
      <c r="Q1795" t="s">
        <v>41</v>
      </c>
      <c r="R1795" t="s">
        <v>34</v>
      </c>
      <c r="S1795" t="s">
        <v>57</v>
      </c>
      <c r="T1795" s="1">
        <v>40613</v>
      </c>
    </row>
    <row r="1796" spans="1:20" x14ac:dyDescent="0.25">
      <c r="A1796">
        <v>12868</v>
      </c>
      <c r="B1796">
        <v>40603</v>
      </c>
      <c r="C1796" t="s">
        <v>58</v>
      </c>
      <c r="D1796" t="s">
        <v>21</v>
      </c>
      <c r="E1796" t="s">
        <v>84</v>
      </c>
      <c r="F1796" t="s">
        <v>1560</v>
      </c>
      <c r="G1796">
        <v>2</v>
      </c>
      <c r="H1796">
        <v>18.57</v>
      </c>
      <c r="I1796">
        <v>0.53</v>
      </c>
      <c r="J1796">
        <v>0.09</v>
      </c>
      <c r="K1796">
        <v>8.39</v>
      </c>
      <c r="L1796">
        <v>9.5299999999999994</v>
      </c>
      <c r="M1796">
        <v>4.4800000000000004</v>
      </c>
      <c r="N1796">
        <v>1.22</v>
      </c>
      <c r="O1796" t="s">
        <v>24</v>
      </c>
      <c r="P1796" t="s">
        <v>805</v>
      </c>
      <c r="Q1796" t="s">
        <v>95</v>
      </c>
      <c r="R1796" t="s">
        <v>67</v>
      </c>
      <c r="S1796" t="s">
        <v>55</v>
      </c>
      <c r="T1796" s="1">
        <v>40605</v>
      </c>
    </row>
    <row r="1797" spans="1:20" x14ac:dyDescent="0.25">
      <c r="A1797">
        <v>12868</v>
      </c>
      <c r="B1797">
        <v>40603</v>
      </c>
      <c r="C1797" t="s">
        <v>58</v>
      </c>
      <c r="D1797" t="s">
        <v>21</v>
      </c>
      <c r="E1797" t="s">
        <v>52</v>
      </c>
      <c r="F1797" t="s">
        <v>453</v>
      </c>
      <c r="G1797">
        <v>31</v>
      </c>
      <c r="H1797">
        <v>79.510000000000005</v>
      </c>
      <c r="I1797">
        <v>0.37</v>
      </c>
      <c r="J1797">
        <v>0.09</v>
      </c>
      <c r="K1797">
        <v>24.25</v>
      </c>
      <c r="L1797">
        <v>2.79</v>
      </c>
      <c r="M1797">
        <v>1.76</v>
      </c>
      <c r="N1797">
        <v>0.7</v>
      </c>
      <c r="O1797" t="s">
        <v>24</v>
      </c>
      <c r="P1797" t="s">
        <v>805</v>
      </c>
      <c r="Q1797" t="s">
        <v>75</v>
      </c>
      <c r="R1797" t="s">
        <v>67</v>
      </c>
      <c r="S1797" t="s">
        <v>55</v>
      </c>
      <c r="T1797" s="1">
        <v>40604</v>
      </c>
    </row>
    <row r="1798" spans="1:20" x14ac:dyDescent="0.25">
      <c r="A1798">
        <v>12869</v>
      </c>
      <c r="B1798">
        <v>39838</v>
      </c>
      <c r="C1798" t="s">
        <v>29</v>
      </c>
      <c r="D1798" t="s">
        <v>37</v>
      </c>
      <c r="E1798" t="s">
        <v>50</v>
      </c>
      <c r="F1798" t="s">
        <v>1561</v>
      </c>
      <c r="G1798">
        <v>15</v>
      </c>
      <c r="H1798">
        <v>2752.32</v>
      </c>
      <c r="I1798">
        <v>0.38</v>
      </c>
      <c r="J1798">
        <v>0.1</v>
      </c>
      <c r="K1798">
        <v>853.48</v>
      </c>
      <c r="L1798">
        <v>203.21</v>
      </c>
      <c r="M1798">
        <v>125.99</v>
      </c>
      <c r="N1798">
        <v>8.99</v>
      </c>
      <c r="O1798" t="s">
        <v>24</v>
      </c>
      <c r="P1798" t="s">
        <v>1473</v>
      </c>
      <c r="Q1798" t="s">
        <v>41</v>
      </c>
      <c r="R1798" t="s">
        <v>67</v>
      </c>
      <c r="S1798" t="s">
        <v>57</v>
      </c>
      <c r="T1798" s="1">
        <v>39841</v>
      </c>
    </row>
    <row r="1799" spans="1:20" x14ac:dyDescent="0.25">
      <c r="A1799">
        <v>12871</v>
      </c>
      <c r="B1799">
        <v>40820</v>
      </c>
      <c r="C1799" t="s">
        <v>29</v>
      </c>
      <c r="D1799" t="s">
        <v>21</v>
      </c>
      <c r="E1799" t="s">
        <v>30</v>
      </c>
      <c r="F1799" t="s">
        <v>1068</v>
      </c>
      <c r="G1799">
        <v>46</v>
      </c>
      <c r="H1799">
        <v>714.41</v>
      </c>
      <c r="I1799">
        <v>0.39</v>
      </c>
      <c r="J1799">
        <v>0.08</v>
      </c>
      <c r="K1799">
        <v>239.15</v>
      </c>
      <c r="L1799">
        <v>16.77</v>
      </c>
      <c r="M1799">
        <v>10.23</v>
      </c>
      <c r="N1799">
        <v>4.68</v>
      </c>
      <c r="O1799" t="s">
        <v>24</v>
      </c>
      <c r="P1799" t="s">
        <v>1562</v>
      </c>
      <c r="Q1799" t="s">
        <v>41</v>
      </c>
      <c r="R1799" t="s">
        <v>27</v>
      </c>
      <c r="S1799" t="s">
        <v>35</v>
      </c>
      <c r="T1799" s="1">
        <v>40822</v>
      </c>
    </row>
    <row r="1800" spans="1:20" x14ac:dyDescent="0.25">
      <c r="A1800">
        <v>12897</v>
      </c>
      <c r="B1800">
        <v>40742</v>
      </c>
      <c r="C1800" t="s">
        <v>29</v>
      </c>
      <c r="D1800" t="s">
        <v>21</v>
      </c>
      <c r="E1800" t="s">
        <v>80</v>
      </c>
      <c r="F1800" t="s">
        <v>1071</v>
      </c>
      <c r="G1800">
        <v>39</v>
      </c>
      <c r="H1800">
        <v>215.26</v>
      </c>
      <c r="I1800">
        <v>0.35</v>
      </c>
      <c r="J1800">
        <v>0.03</v>
      </c>
      <c r="K1800">
        <v>70.849999999999994</v>
      </c>
      <c r="L1800">
        <v>5.68</v>
      </c>
      <c r="M1800">
        <v>3.69</v>
      </c>
      <c r="N1800">
        <v>0.5</v>
      </c>
      <c r="O1800" t="s">
        <v>24</v>
      </c>
      <c r="P1800" t="s">
        <v>696</v>
      </c>
      <c r="Q1800" t="s">
        <v>64</v>
      </c>
      <c r="R1800" t="s">
        <v>34</v>
      </c>
      <c r="S1800" t="s">
        <v>57</v>
      </c>
      <c r="T1800" s="1">
        <v>40743</v>
      </c>
    </row>
    <row r="1801" spans="1:20" x14ac:dyDescent="0.25">
      <c r="A1801">
        <v>12897</v>
      </c>
      <c r="B1801">
        <v>40742</v>
      </c>
      <c r="C1801" t="s">
        <v>29</v>
      </c>
      <c r="D1801" t="s">
        <v>21</v>
      </c>
      <c r="E1801" t="s">
        <v>84</v>
      </c>
      <c r="F1801" t="s">
        <v>473</v>
      </c>
      <c r="G1801">
        <v>31</v>
      </c>
      <c r="H1801">
        <v>397.37</v>
      </c>
      <c r="I1801">
        <v>0.51</v>
      </c>
      <c r="J1801">
        <v>0.05</v>
      </c>
      <c r="K1801">
        <v>188.58</v>
      </c>
      <c r="L1801">
        <v>13.22</v>
      </c>
      <c r="M1801">
        <v>6.48</v>
      </c>
      <c r="N1801">
        <v>7.91</v>
      </c>
      <c r="O1801" t="s">
        <v>71</v>
      </c>
      <c r="P1801" t="s">
        <v>696</v>
      </c>
      <c r="Q1801" t="s">
        <v>64</v>
      </c>
      <c r="R1801" t="s">
        <v>34</v>
      </c>
      <c r="S1801" t="s">
        <v>57</v>
      </c>
      <c r="T1801" s="1">
        <v>40743</v>
      </c>
    </row>
    <row r="1802" spans="1:20" x14ac:dyDescent="0.25">
      <c r="A1802">
        <v>12900</v>
      </c>
      <c r="B1802">
        <v>40301</v>
      </c>
      <c r="C1802" t="s">
        <v>36</v>
      </c>
      <c r="D1802" t="s">
        <v>42</v>
      </c>
      <c r="E1802" t="s">
        <v>43</v>
      </c>
      <c r="F1802" t="s">
        <v>118</v>
      </c>
      <c r="G1802">
        <v>50</v>
      </c>
      <c r="H1802">
        <v>990.47</v>
      </c>
      <c r="I1802">
        <v>0.41</v>
      </c>
      <c r="J1802">
        <v>0.08</v>
      </c>
      <c r="K1802">
        <v>353.49</v>
      </c>
      <c r="L1802">
        <v>21.42</v>
      </c>
      <c r="M1802">
        <v>12.64</v>
      </c>
      <c r="N1802">
        <v>4.9800000000000004</v>
      </c>
      <c r="O1802" t="s">
        <v>24</v>
      </c>
      <c r="P1802" t="s">
        <v>1563</v>
      </c>
      <c r="Q1802" t="s">
        <v>95</v>
      </c>
      <c r="R1802" t="s">
        <v>34</v>
      </c>
      <c r="S1802" t="s">
        <v>35</v>
      </c>
      <c r="T1802" s="1">
        <v>40302</v>
      </c>
    </row>
    <row r="1803" spans="1:20" x14ac:dyDescent="0.25">
      <c r="A1803">
        <v>12900</v>
      </c>
      <c r="B1803">
        <v>40301</v>
      </c>
      <c r="C1803" t="s">
        <v>36</v>
      </c>
      <c r="D1803" t="s">
        <v>37</v>
      </c>
      <c r="E1803" t="s">
        <v>87</v>
      </c>
      <c r="F1803" t="s">
        <v>1296</v>
      </c>
      <c r="G1803">
        <v>18</v>
      </c>
      <c r="H1803">
        <v>10372.81</v>
      </c>
      <c r="I1803">
        <v>0.51</v>
      </c>
      <c r="J1803">
        <v>0.08</v>
      </c>
      <c r="K1803">
        <v>4835.76</v>
      </c>
      <c r="L1803">
        <v>624.78</v>
      </c>
      <c r="M1803">
        <v>306.14</v>
      </c>
      <c r="N1803">
        <v>26.53</v>
      </c>
      <c r="O1803" t="s">
        <v>48</v>
      </c>
      <c r="P1803" t="s">
        <v>1563</v>
      </c>
      <c r="Q1803" t="s">
        <v>95</v>
      </c>
      <c r="R1803" t="s">
        <v>34</v>
      </c>
      <c r="S1803" t="s">
        <v>132</v>
      </c>
      <c r="T1803" s="1">
        <v>40303</v>
      </c>
    </row>
    <row r="1804" spans="1:20" x14ac:dyDescent="0.25">
      <c r="A1804">
        <v>12902</v>
      </c>
      <c r="B1804">
        <v>40480</v>
      </c>
      <c r="C1804" t="s">
        <v>29</v>
      </c>
      <c r="D1804" t="s">
        <v>37</v>
      </c>
      <c r="E1804" t="s">
        <v>38</v>
      </c>
      <c r="F1804" t="s">
        <v>626</v>
      </c>
      <c r="G1804">
        <v>9</v>
      </c>
      <c r="H1804">
        <v>575.52</v>
      </c>
      <c r="I1804">
        <v>0.51</v>
      </c>
      <c r="J1804">
        <v>0</v>
      </c>
      <c r="K1804">
        <v>290.2</v>
      </c>
      <c r="L1804">
        <v>63.22</v>
      </c>
      <c r="M1804">
        <v>30.98</v>
      </c>
      <c r="N1804">
        <v>6.5</v>
      </c>
      <c r="O1804" t="s">
        <v>24</v>
      </c>
      <c r="P1804" t="s">
        <v>1564</v>
      </c>
      <c r="Q1804" t="s">
        <v>33</v>
      </c>
      <c r="R1804" t="s">
        <v>61</v>
      </c>
      <c r="S1804" t="s">
        <v>57</v>
      </c>
      <c r="T1804" s="1">
        <v>40482</v>
      </c>
    </row>
    <row r="1805" spans="1:20" x14ac:dyDescent="0.25">
      <c r="A1805">
        <v>12902</v>
      </c>
      <c r="B1805">
        <v>40480</v>
      </c>
      <c r="C1805" t="s">
        <v>29</v>
      </c>
      <c r="D1805" t="s">
        <v>42</v>
      </c>
      <c r="E1805" t="s">
        <v>92</v>
      </c>
      <c r="F1805" t="s">
        <v>1565</v>
      </c>
      <c r="G1805">
        <v>30</v>
      </c>
      <c r="H1805">
        <v>7799.42</v>
      </c>
      <c r="I1805">
        <v>0.55000000000000004</v>
      </c>
      <c r="J1805">
        <v>0.04</v>
      </c>
      <c r="K1805">
        <v>4113.32</v>
      </c>
      <c r="L1805">
        <v>268.83999999999997</v>
      </c>
      <c r="M1805">
        <v>120.98</v>
      </c>
      <c r="N1805">
        <v>56.7</v>
      </c>
      <c r="O1805" t="s">
        <v>48</v>
      </c>
      <c r="P1805" t="s">
        <v>1564</v>
      </c>
      <c r="Q1805" t="s">
        <v>33</v>
      </c>
      <c r="R1805" t="s">
        <v>61</v>
      </c>
      <c r="S1805" t="s">
        <v>49</v>
      </c>
      <c r="T1805" s="1">
        <v>40482</v>
      </c>
    </row>
    <row r="1806" spans="1:20" x14ac:dyDescent="0.25">
      <c r="A1806">
        <v>12903</v>
      </c>
      <c r="B1806">
        <v>40081</v>
      </c>
      <c r="C1806" t="s">
        <v>58</v>
      </c>
      <c r="D1806" t="s">
        <v>37</v>
      </c>
      <c r="E1806" t="s">
        <v>50</v>
      </c>
      <c r="F1806" t="s">
        <v>1514</v>
      </c>
      <c r="G1806">
        <v>2</v>
      </c>
      <c r="H1806">
        <v>116.57</v>
      </c>
      <c r="I1806">
        <v>0.4</v>
      </c>
      <c r="J1806">
        <v>7.0000000000000007E-2</v>
      </c>
      <c r="K1806">
        <v>39.590000000000003</v>
      </c>
      <c r="L1806">
        <v>59.98</v>
      </c>
      <c r="M1806">
        <v>35.99</v>
      </c>
      <c r="N1806">
        <v>5</v>
      </c>
      <c r="O1806" t="s">
        <v>24</v>
      </c>
      <c r="P1806" t="s">
        <v>1345</v>
      </c>
      <c r="Q1806" t="s">
        <v>41</v>
      </c>
      <c r="R1806" t="s">
        <v>67</v>
      </c>
      <c r="S1806" t="s">
        <v>55</v>
      </c>
      <c r="T1806" s="1">
        <v>40083</v>
      </c>
    </row>
    <row r="1807" spans="1:20" x14ac:dyDescent="0.25">
      <c r="A1807">
        <v>12929</v>
      </c>
      <c r="B1807">
        <v>40420</v>
      </c>
      <c r="C1807" t="s">
        <v>58</v>
      </c>
      <c r="D1807" t="s">
        <v>42</v>
      </c>
      <c r="E1807" t="s">
        <v>192</v>
      </c>
      <c r="F1807" t="s">
        <v>1566</v>
      </c>
      <c r="G1807">
        <v>19</v>
      </c>
      <c r="H1807">
        <v>9060.09</v>
      </c>
      <c r="I1807">
        <v>0.44</v>
      </c>
      <c r="J1807">
        <v>0.02</v>
      </c>
      <c r="K1807">
        <v>3861.47</v>
      </c>
      <c r="L1807">
        <v>483.89</v>
      </c>
      <c r="M1807">
        <v>270.98</v>
      </c>
      <c r="N1807">
        <v>50</v>
      </c>
      <c r="O1807" t="s">
        <v>48</v>
      </c>
      <c r="P1807" t="s">
        <v>367</v>
      </c>
      <c r="Q1807" t="s">
        <v>83</v>
      </c>
      <c r="R1807" t="s">
        <v>34</v>
      </c>
      <c r="S1807" t="s">
        <v>132</v>
      </c>
      <c r="T1807" s="1">
        <v>40421</v>
      </c>
    </row>
    <row r="1808" spans="1:20" x14ac:dyDescent="0.25">
      <c r="A1808">
        <v>12929</v>
      </c>
      <c r="B1808">
        <v>40420</v>
      </c>
      <c r="C1808" t="s">
        <v>58</v>
      </c>
      <c r="D1808" t="s">
        <v>21</v>
      </c>
      <c r="E1808" t="s">
        <v>84</v>
      </c>
      <c r="F1808" t="s">
        <v>1560</v>
      </c>
      <c r="G1808">
        <v>20</v>
      </c>
      <c r="H1808">
        <v>180.42</v>
      </c>
      <c r="I1808">
        <v>0.5</v>
      </c>
      <c r="J1808">
        <v>0</v>
      </c>
      <c r="K1808">
        <v>89.6</v>
      </c>
      <c r="L1808">
        <v>8.9600000000000009</v>
      </c>
      <c r="M1808">
        <v>4.4800000000000004</v>
      </c>
      <c r="N1808">
        <v>1.22</v>
      </c>
      <c r="O1808" t="s">
        <v>24</v>
      </c>
      <c r="P1808" t="s">
        <v>367</v>
      </c>
      <c r="Q1808" t="s">
        <v>83</v>
      </c>
      <c r="R1808" t="s">
        <v>34</v>
      </c>
      <c r="S1808" t="s">
        <v>55</v>
      </c>
      <c r="T1808" s="1">
        <v>40421</v>
      </c>
    </row>
    <row r="1809" spans="1:20" x14ac:dyDescent="0.25">
      <c r="A1809">
        <v>12930</v>
      </c>
      <c r="B1809">
        <v>40871</v>
      </c>
      <c r="C1809" t="s">
        <v>36</v>
      </c>
      <c r="D1809" t="s">
        <v>21</v>
      </c>
      <c r="E1809" t="s">
        <v>126</v>
      </c>
      <c r="F1809" t="s">
        <v>706</v>
      </c>
      <c r="G1809">
        <v>49</v>
      </c>
      <c r="H1809">
        <v>1829.43</v>
      </c>
      <c r="I1809">
        <v>0.42</v>
      </c>
      <c r="J1809">
        <v>0.06</v>
      </c>
      <c r="K1809">
        <v>698.91</v>
      </c>
      <c r="L1809">
        <v>39.619999999999997</v>
      </c>
      <c r="M1809">
        <v>22.98</v>
      </c>
      <c r="N1809">
        <v>4.5</v>
      </c>
      <c r="O1809" t="s">
        <v>24</v>
      </c>
      <c r="P1809" t="s">
        <v>402</v>
      </c>
      <c r="Q1809" t="s">
        <v>83</v>
      </c>
      <c r="R1809" t="s">
        <v>34</v>
      </c>
      <c r="S1809" t="s">
        <v>57</v>
      </c>
      <c r="T1809" s="1">
        <v>40872</v>
      </c>
    </row>
    <row r="1810" spans="1:20" x14ac:dyDescent="0.25">
      <c r="A1810">
        <v>12931</v>
      </c>
      <c r="B1810">
        <v>41023</v>
      </c>
      <c r="C1810" t="s">
        <v>79</v>
      </c>
      <c r="D1810" t="s">
        <v>21</v>
      </c>
      <c r="E1810" t="s">
        <v>22</v>
      </c>
      <c r="F1810" t="s">
        <v>1537</v>
      </c>
      <c r="G1810">
        <v>11</v>
      </c>
      <c r="H1810">
        <v>1298.1400000000001</v>
      </c>
      <c r="I1810">
        <v>0.5</v>
      </c>
      <c r="J1810">
        <v>0.02</v>
      </c>
      <c r="K1810">
        <v>631.07000000000005</v>
      </c>
      <c r="L1810">
        <v>119.52</v>
      </c>
      <c r="M1810">
        <v>59.76</v>
      </c>
      <c r="N1810">
        <v>9.7100000000000009</v>
      </c>
      <c r="O1810" t="s">
        <v>24</v>
      </c>
      <c r="P1810" t="s">
        <v>1216</v>
      </c>
      <c r="Q1810" t="s">
        <v>75</v>
      </c>
      <c r="R1810" t="s">
        <v>61</v>
      </c>
      <c r="S1810" t="s">
        <v>57</v>
      </c>
      <c r="T1810" s="1">
        <v>41024</v>
      </c>
    </row>
    <row r="1811" spans="1:20" x14ac:dyDescent="0.25">
      <c r="A1811">
        <v>12934</v>
      </c>
      <c r="B1811">
        <v>39877</v>
      </c>
      <c r="C1811" t="s">
        <v>29</v>
      </c>
      <c r="D1811" t="s">
        <v>21</v>
      </c>
      <c r="E1811" t="s">
        <v>139</v>
      </c>
      <c r="F1811" t="s">
        <v>830</v>
      </c>
      <c r="G1811">
        <v>45</v>
      </c>
      <c r="H1811">
        <v>654.66</v>
      </c>
      <c r="I1811">
        <v>0.36</v>
      </c>
      <c r="J1811">
        <v>0.05</v>
      </c>
      <c r="K1811">
        <v>213.17</v>
      </c>
      <c r="L1811">
        <v>15.28</v>
      </c>
      <c r="M1811">
        <v>9.7799999999999994</v>
      </c>
      <c r="N1811">
        <v>1.39</v>
      </c>
      <c r="O1811" t="s">
        <v>24</v>
      </c>
      <c r="P1811" t="s">
        <v>336</v>
      </c>
      <c r="Q1811" t="s">
        <v>95</v>
      </c>
      <c r="R1811" t="s">
        <v>34</v>
      </c>
      <c r="S1811" t="s">
        <v>57</v>
      </c>
      <c r="T1811" s="1">
        <v>39878</v>
      </c>
    </row>
    <row r="1812" spans="1:20" x14ac:dyDescent="0.25">
      <c r="A1812">
        <v>12934</v>
      </c>
      <c r="B1812">
        <v>39877</v>
      </c>
      <c r="C1812" t="s">
        <v>29</v>
      </c>
      <c r="D1812" t="s">
        <v>21</v>
      </c>
      <c r="E1812" t="s">
        <v>52</v>
      </c>
      <c r="F1812" t="s">
        <v>1224</v>
      </c>
      <c r="G1812">
        <v>27</v>
      </c>
      <c r="H1812">
        <v>164.69</v>
      </c>
      <c r="I1812">
        <v>0.46</v>
      </c>
      <c r="J1812">
        <v>0.02</v>
      </c>
      <c r="K1812">
        <v>72.16</v>
      </c>
      <c r="L1812">
        <v>6.07</v>
      </c>
      <c r="M1812">
        <v>3.28</v>
      </c>
      <c r="N1812">
        <v>3.97</v>
      </c>
      <c r="O1812" t="s">
        <v>71</v>
      </c>
      <c r="P1812" t="s">
        <v>336</v>
      </c>
      <c r="Q1812" t="s">
        <v>95</v>
      </c>
      <c r="R1812" t="s">
        <v>34</v>
      </c>
      <c r="S1812" t="s">
        <v>55</v>
      </c>
      <c r="T1812" s="1">
        <v>39878</v>
      </c>
    </row>
    <row r="1813" spans="1:20" x14ac:dyDescent="0.25">
      <c r="A1813">
        <v>12965</v>
      </c>
      <c r="B1813">
        <v>40354</v>
      </c>
      <c r="C1813" t="s">
        <v>79</v>
      </c>
      <c r="D1813" t="s">
        <v>21</v>
      </c>
      <c r="E1813" t="s">
        <v>120</v>
      </c>
      <c r="F1813" t="s">
        <v>749</v>
      </c>
      <c r="G1813">
        <v>7</v>
      </c>
      <c r="H1813">
        <v>77.790000000000006</v>
      </c>
      <c r="I1813">
        <v>0.47</v>
      </c>
      <c r="J1813">
        <v>0.04</v>
      </c>
      <c r="K1813">
        <v>32.6</v>
      </c>
      <c r="L1813">
        <v>10.83</v>
      </c>
      <c r="M1813">
        <v>5.74</v>
      </c>
      <c r="N1813">
        <v>5.01</v>
      </c>
      <c r="O1813" t="s">
        <v>24</v>
      </c>
      <c r="P1813" t="s">
        <v>1003</v>
      </c>
      <c r="Q1813" t="s">
        <v>83</v>
      </c>
      <c r="R1813" t="s">
        <v>34</v>
      </c>
      <c r="S1813" t="s">
        <v>57</v>
      </c>
      <c r="T1813" s="1">
        <v>40355</v>
      </c>
    </row>
    <row r="1814" spans="1:20" x14ac:dyDescent="0.25">
      <c r="A1814">
        <v>12965</v>
      </c>
      <c r="B1814">
        <v>40354</v>
      </c>
      <c r="C1814" t="s">
        <v>79</v>
      </c>
      <c r="D1814" t="s">
        <v>21</v>
      </c>
      <c r="E1814" t="s">
        <v>120</v>
      </c>
      <c r="F1814" t="s">
        <v>347</v>
      </c>
      <c r="G1814">
        <v>21</v>
      </c>
      <c r="H1814">
        <v>172.81</v>
      </c>
      <c r="I1814">
        <v>0.5</v>
      </c>
      <c r="J1814">
        <v>0.06</v>
      </c>
      <c r="K1814">
        <v>78.36</v>
      </c>
      <c r="L1814">
        <v>8.48</v>
      </c>
      <c r="M1814">
        <v>4.24</v>
      </c>
      <c r="N1814">
        <v>5.41</v>
      </c>
      <c r="O1814" t="s">
        <v>24</v>
      </c>
      <c r="P1814" t="s">
        <v>1003</v>
      </c>
      <c r="Q1814" t="s">
        <v>83</v>
      </c>
      <c r="R1814" t="s">
        <v>34</v>
      </c>
      <c r="S1814" t="s">
        <v>57</v>
      </c>
      <c r="T1814" s="1">
        <v>40355</v>
      </c>
    </row>
    <row r="1815" spans="1:20" x14ac:dyDescent="0.25">
      <c r="A1815">
        <v>12999</v>
      </c>
      <c r="B1815">
        <v>40271</v>
      </c>
      <c r="C1815" t="s">
        <v>36</v>
      </c>
      <c r="D1815" t="s">
        <v>21</v>
      </c>
      <c r="E1815" t="s">
        <v>22</v>
      </c>
      <c r="F1815" t="s">
        <v>311</v>
      </c>
      <c r="G1815">
        <v>31</v>
      </c>
      <c r="H1815">
        <v>4506.79</v>
      </c>
      <c r="I1815">
        <v>0.4</v>
      </c>
      <c r="J1815">
        <v>0.09</v>
      </c>
      <c r="K1815">
        <v>1528.47</v>
      </c>
      <c r="L1815">
        <v>159.05000000000001</v>
      </c>
      <c r="M1815">
        <v>95.43</v>
      </c>
      <c r="N1815">
        <v>19.989999999999998</v>
      </c>
      <c r="O1815" t="s">
        <v>24</v>
      </c>
      <c r="P1815" t="s">
        <v>1121</v>
      </c>
      <c r="Q1815" t="s">
        <v>95</v>
      </c>
      <c r="R1815" t="s">
        <v>67</v>
      </c>
      <c r="S1815" t="s">
        <v>57</v>
      </c>
      <c r="T1815" s="1">
        <v>40272</v>
      </c>
    </row>
    <row r="1816" spans="1:20" x14ac:dyDescent="0.25">
      <c r="A1816">
        <v>13027</v>
      </c>
      <c r="B1816">
        <v>40923</v>
      </c>
      <c r="C1816" t="s">
        <v>58</v>
      </c>
      <c r="D1816" t="s">
        <v>21</v>
      </c>
      <c r="E1816" t="s">
        <v>84</v>
      </c>
      <c r="F1816" t="s">
        <v>424</v>
      </c>
      <c r="G1816">
        <v>42</v>
      </c>
      <c r="H1816">
        <v>459</v>
      </c>
      <c r="I1816">
        <v>0.39</v>
      </c>
      <c r="J1816">
        <v>0.03</v>
      </c>
      <c r="K1816">
        <v>168.06</v>
      </c>
      <c r="L1816">
        <v>11.11</v>
      </c>
      <c r="M1816">
        <v>6.78</v>
      </c>
      <c r="N1816">
        <v>6.18</v>
      </c>
      <c r="O1816" t="s">
        <v>24</v>
      </c>
      <c r="P1816" t="s">
        <v>1254</v>
      </c>
      <c r="Q1816" t="s">
        <v>75</v>
      </c>
      <c r="R1816" t="s">
        <v>27</v>
      </c>
      <c r="S1816" t="s">
        <v>57</v>
      </c>
      <c r="T1816" s="1">
        <v>40925</v>
      </c>
    </row>
    <row r="1817" spans="1:20" x14ac:dyDescent="0.25">
      <c r="A1817">
        <v>13028</v>
      </c>
      <c r="B1817">
        <v>39911</v>
      </c>
      <c r="C1817" t="s">
        <v>58</v>
      </c>
      <c r="D1817" t="s">
        <v>21</v>
      </c>
      <c r="E1817" t="s">
        <v>84</v>
      </c>
      <c r="F1817" t="s">
        <v>1196</v>
      </c>
      <c r="G1817">
        <v>39</v>
      </c>
      <c r="H1817">
        <v>2922.98</v>
      </c>
      <c r="I1817">
        <v>0.55000000000000004</v>
      </c>
      <c r="J1817">
        <v>0.05</v>
      </c>
      <c r="K1817">
        <v>1535.73</v>
      </c>
      <c r="L1817">
        <v>78.760000000000005</v>
      </c>
      <c r="M1817">
        <v>35.44</v>
      </c>
      <c r="N1817">
        <v>5.09</v>
      </c>
      <c r="O1817" t="s">
        <v>24</v>
      </c>
      <c r="P1817" t="s">
        <v>1093</v>
      </c>
      <c r="Q1817" t="s">
        <v>75</v>
      </c>
      <c r="R1817" t="s">
        <v>67</v>
      </c>
      <c r="S1817" t="s">
        <v>57</v>
      </c>
      <c r="T1817" s="1">
        <v>39912</v>
      </c>
    </row>
    <row r="1818" spans="1:20" x14ac:dyDescent="0.25">
      <c r="A1818">
        <v>13030</v>
      </c>
      <c r="B1818">
        <v>40016</v>
      </c>
      <c r="C1818" t="s">
        <v>79</v>
      </c>
      <c r="D1818" t="s">
        <v>21</v>
      </c>
      <c r="E1818" t="s">
        <v>120</v>
      </c>
      <c r="F1818" t="s">
        <v>630</v>
      </c>
      <c r="G1818">
        <v>32</v>
      </c>
      <c r="H1818">
        <v>216.78</v>
      </c>
      <c r="I1818">
        <v>0.46</v>
      </c>
      <c r="J1818">
        <v>0.09</v>
      </c>
      <c r="K1818">
        <v>85.29</v>
      </c>
      <c r="L1818">
        <v>7.2</v>
      </c>
      <c r="M1818">
        <v>3.89</v>
      </c>
      <c r="N1818">
        <v>7.01</v>
      </c>
      <c r="O1818" t="s">
        <v>71</v>
      </c>
      <c r="P1818" t="s">
        <v>998</v>
      </c>
      <c r="Q1818" t="s">
        <v>64</v>
      </c>
      <c r="R1818" t="s">
        <v>61</v>
      </c>
      <c r="S1818" t="s">
        <v>57</v>
      </c>
      <c r="T1818" s="1">
        <v>40018</v>
      </c>
    </row>
    <row r="1819" spans="1:20" x14ac:dyDescent="0.25">
      <c r="A1819">
        <v>13031</v>
      </c>
      <c r="B1819">
        <v>41247</v>
      </c>
      <c r="C1819" t="s">
        <v>20</v>
      </c>
      <c r="D1819" t="s">
        <v>21</v>
      </c>
      <c r="E1819" t="s">
        <v>84</v>
      </c>
      <c r="F1819" t="s">
        <v>909</v>
      </c>
      <c r="G1819">
        <v>34</v>
      </c>
      <c r="H1819">
        <v>429.65</v>
      </c>
      <c r="I1819">
        <v>0.52</v>
      </c>
      <c r="J1819">
        <v>0.08</v>
      </c>
      <c r="K1819">
        <v>201.96</v>
      </c>
      <c r="L1819">
        <v>13.5</v>
      </c>
      <c r="M1819">
        <v>6.48</v>
      </c>
      <c r="N1819">
        <v>7.37</v>
      </c>
      <c r="O1819" t="s">
        <v>24</v>
      </c>
      <c r="P1819" t="s">
        <v>529</v>
      </c>
      <c r="Q1819" t="s">
        <v>33</v>
      </c>
      <c r="R1819" t="s">
        <v>67</v>
      </c>
      <c r="S1819" t="s">
        <v>57</v>
      </c>
      <c r="T1819" s="1">
        <v>41252</v>
      </c>
    </row>
    <row r="1820" spans="1:20" x14ac:dyDescent="0.25">
      <c r="A1820">
        <v>13056</v>
      </c>
      <c r="B1820">
        <v>39925</v>
      </c>
      <c r="C1820" t="s">
        <v>29</v>
      </c>
      <c r="D1820" t="s">
        <v>37</v>
      </c>
      <c r="E1820" t="s">
        <v>38</v>
      </c>
      <c r="F1820" t="s">
        <v>1567</v>
      </c>
      <c r="G1820">
        <v>33</v>
      </c>
      <c r="H1820">
        <v>5763.04</v>
      </c>
      <c r="I1820">
        <v>0.45</v>
      </c>
      <c r="J1820">
        <v>0.05</v>
      </c>
      <c r="K1820">
        <v>2423.52</v>
      </c>
      <c r="L1820">
        <v>183.6</v>
      </c>
      <c r="M1820">
        <v>100.98</v>
      </c>
      <c r="N1820">
        <v>7.18</v>
      </c>
      <c r="O1820" t="s">
        <v>24</v>
      </c>
      <c r="P1820" t="s">
        <v>987</v>
      </c>
      <c r="Q1820" t="s">
        <v>64</v>
      </c>
      <c r="R1820" t="s">
        <v>27</v>
      </c>
      <c r="S1820" t="s">
        <v>57</v>
      </c>
      <c r="T1820" s="1">
        <v>39927</v>
      </c>
    </row>
    <row r="1821" spans="1:20" x14ac:dyDescent="0.25">
      <c r="A1821">
        <v>13088</v>
      </c>
      <c r="B1821">
        <v>40290</v>
      </c>
      <c r="C1821" t="s">
        <v>29</v>
      </c>
      <c r="D1821" t="s">
        <v>21</v>
      </c>
      <c r="E1821" t="s">
        <v>126</v>
      </c>
      <c r="F1821" t="s">
        <v>1314</v>
      </c>
      <c r="G1821">
        <v>46</v>
      </c>
      <c r="H1821">
        <v>260.60000000000002</v>
      </c>
      <c r="I1821">
        <v>0.35</v>
      </c>
      <c r="J1821">
        <v>0.08</v>
      </c>
      <c r="K1821">
        <v>62.1</v>
      </c>
      <c r="L1821">
        <v>5</v>
      </c>
      <c r="M1821">
        <v>3.25</v>
      </c>
      <c r="N1821">
        <v>49</v>
      </c>
      <c r="O1821" t="s">
        <v>24</v>
      </c>
      <c r="P1821" t="s">
        <v>1568</v>
      </c>
      <c r="Q1821" t="s">
        <v>64</v>
      </c>
      <c r="R1821" t="s">
        <v>34</v>
      </c>
      <c r="S1821" t="s">
        <v>28</v>
      </c>
      <c r="T1821" s="1">
        <v>40292</v>
      </c>
    </row>
    <row r="1822" spans="1:20" x14ac:dyDescent="0.25">
      <c r="A1822">
        <v>13089</v>
      </c>
      <c r="B1822">
        <v>40891</v>
      </c>
      <c r="C1822" t="s">
        <v>29</v>
      </c>
      <c r="D1822" t="s">
        <v>42</v>
      </c>
      <c r="E1822" t="s">
        <v>92</v>
      </c>
      <c r="F1822" t="s">
        <v>1382</v>
      </c>
      <c r="G1822">
        <v>34</v>
      </c>
      <c r="H1822">
        <v>6824.85</v>
      </c>
      <c r="I1822">
        <v>0.48</v>
      </c>
      <c r="J1822">
        <v>0.1</v>
      </c>
      <c r="K1822">
        <v>2856.81</v>
      </c>
      <c r="L1822">
        <v>221.12</v>
      </c>
      <c r="M1822">
        <v>114.98</v>
      </c>
      <c r="N1822">
        <v>58.72</v>
      </c>
      <c r="O1822" t="s">
        <v>48</v>
      </c>
      <c r="P1822" t="s">
        <v>1107</v>
      </c>
      <c r="Q1822" t="s">
        <v>75</v>
      </c>
      <c r="R1822" t="s">
        <v>34</v>
      </c>
      <c r="S1822" t="s">
        <v>49</v>
      </c>
      <c r="T1822" s="1">
        <v>40894</v>
      </c>
    </row>
    <row r="1823" spans="1:20" x14ac:dyDescent="0.25">
      <c r="A1823">
        <v>13090</v>
      </c>
      <c r="B1823">
        <v>40385</v>
      </c>
      <c r="C1823" t="s">
        <v>29</v>
      </c>
      <c r="D1823" t="s">
        <v>21</v>
      </c>
      <c r="E1823" t="s">
        <v>84</v>
      </c>
      <c r="F1823" t="s">
        <v>363</v>
      </c>
      <c r="G1823">
        <v>15</v>
      </c>
      <c r="H1823">
        <v>227.78</v>
      </c>
      <c r="I1823">
        <v>0.39</v>
      </c>
      <c r="J1823">
        <v>0.02</v>
      </c>
      <c r="K1823">
        <v>84.34</v>
      </c>
      <c r="L1823">
        <v>15.2</v>
      </c>
      <c r="M1823">
        <v>9.27</v>
      </c>
      <c r="N1823">
        <v>4.3899999999999997</v>
      </c>
      <c r="O1823" t="s">
        <v>24</v>
      </c>
      <c r="P1823" t="s">
        <v>1569</v>
      </c>
      <c r="Q1823" t="s">
        <v>83</v>
      </c>
      <c r="R1823" t="s">
        <v>34</v>
      </c>
      <c r="S1823" t="s">
        <v>55</v>
      </c>
      <c r="T1823" s="1">
        <v>40386</v>
      </c>
    </row>
    <row r="1824" spans="1:20" x14ac:dyDescent="0.25">
      <c r="A1824">
        <v>13091</v>
      </c>
      <c r="B1824">
        <v>40132</v>
      </c>
      <c r="C1824" t="s">
        <v>79</v>
      </c>
      <c r="D1824" t="s">
        <v>21</v>
      </c>
      <c r="E1824" t="s">
        <v>84</v>
      </c>
      <c r="F1824" t="s">
        <v>1245</v>
      </c>
      <c r="G1824">
        <v>12</v>
      </c>
      <c r="H1824">
        <v>147.30000000000001</v>
      </c>
      <c r="I1824">
        <v>0.49</v>
      </c>
      <c r="J1824">
        <v>0.08</v>
      </c>
      <c r="K1824">
        <v>62.51</v>
      </c>
      <c r="L1824">
        <v>12.71</v>
      </c>
      <c r="M1824">
        <v>6.48</v>
      </c>
      <c r="N1824">
        <v>7.03</v>
      </c>
      <c r="O1824" t="s">
        <v>24</v>
      </c>
      <c r="P1824" t="s">
        <v>1570</v>
      </c>
      <c r="Q1824" t="s">
        <v>64</v>
      </c>
      <c r="R1824" t="s">
        <v>34</v>
      </c>
      <c r="S1824" t="s">
        <v>57</v>
      </c>
      <c r="T1824" s="1">
        <v>40133</v>
      </c>
    </row>
    <row r="1825" spans="1:20" x14ac:dyDescent="0.25">
      <c r="A1825">
        <v>13091</v>
      </c>
      <c r="B1825">
        <v>40132</v>
      </c>
      <c r="C1825" t="s">
        <v>79</v>
      </c>
      <c r="D1825" t="s">
        <v>21</v>
      </c>
      <c r="E1825" t="s">
        <v>22</v>
      </c>
      <c r="F1825" t="s">
        <v>1571</v>
      </c>
      <c r="G1825">
        <v>39</v>
      </c>
      <c r="H1825">
        <v>1705.91</v>
      </c>
      <c r="I1825">
        <v>0.53</v>
      </c>
      <c r="J1825">
        <v>0.01</v>
      </c>
      <c r="K1825">
        <v>877.65</v>
      </c>
      <c r="L1825">
        <v>43.28</v>
      </c>
      <c r="M1825">
        <v>20.34</v>
      </c>
      <c r="N1825">
        <v>35</v>
      </c>
      <c r="O1825" t="s">
        <v>24</v>
      </c>
      <c r="P1825" t="s">
        <v>1570</v>
      </c>
      <c r="Q1825" t="s">
        <v>64</v>
      </c>
      <c r="R1825" t="s">
        <v>34</v>
      </c>
      <c r="S1825" t="s">
        <v>28</v>
      </c>
      <c r="T1825" s="1">
        <v>40133</v>
      </c>
    </row>
    <row r="1826" spans="1:20" x14ac:dyDescent="0.25">
      <c r="A1826">
        <v>13094</v>
      </c>
      <c r="B1826">
        <v>40408</v>
      </c>
      <c r="C1826" t="s">
        <v>29</v>
      </c>
      <c r="D1826" t="s">
        <v>21</v>
      </c>
      <c r="E1826" t="s">
        <v>84</v>
      </c>
      <c r="F1826" t="s">
        <v>815</v>
      </c>
      <c r="G1826">
        <v>7</v>
      </c>
      <c r="H1826">
        <v>505.6</v>
      </c>
      <c r="I1826">
        <v>0.48</v>
      </c>
      <c r="J1826">
        <v>0.02</v>
      </c>
      <c r="K1826">
        <v>234.94</v>
      </c>
      <c r="L1826">
        <v>72.959999999999994</v>
      </c>
      <c r="M1826">
        <v>37.94</v>
      </c>
      <c r="N1826">
        <v>5.08</v>
      </c>
      <c r="O1826" t="s">
        <v>24</v>
      </c>
      <c r="P1826" t="s">
        <v>1313</v>
      </c>
      <c r="Q1826" t="s">
        <v>41</v>
      </c>
      <c r="R1826" t="s">
        <v>67</v>
      </c>
      <c r="S1826" t="s">
        <v>55</v>
      </c>
      <c r="T1826" s="1">
        <v>40409</v>
      </c>
    </row>
    <row r="1827" spans="1:20" x14ac:dyDescent="0.25">
      <c r="A1827">
        <v>13120</v>
      </c>
      <c r="B1827">
        <v>40161</v>
      </c>
      <c r="C1827" t="s">
        <v>20</v>
      </c>
      <c r="D1827" t="s">
        <v>21</v>
      </c>
      <c r="E1827" t="s">
        <v>120</v>
      </c>
      <c r="F1827" t="s">
        <v>224</v>
      </c>
      <c r="G1827">
        <v>46</v>
      </c>
      <c r="H1827">
        <v>1183.43</v>
      </c>
      <c r="I1827">
        <v>0.54</v>
      </c>
      <c r="J1827">
        <v>0.09</v>
      </c>
      <c r="K1827">
        <v>582.75</v>
      </c>
      <c r="L1827">
        <v>28.15</v>
      </c>
      <c r="M1827">
        <v>12.95</v>
      </c>
      <c r="N1827">
        <v>4.9800000000000004</v>
      </c>
      <c r="O1827" t="s">
        <v>24</v>
      </c>
      <c r="P1827" t="s">
        <v>1329</v>
      </c>
      <c r="Q1827" t="s">
        <v>95</v>
      </c>
      <c r="R1827" t="s">
        <v>67</v>
      </c>
      <c r="S1827" t="s">
        <v>57</v>
      </c>
      <c r="T1827" s="1">
        <v>40168</v>
      </c>
    </row>
    <row r="1828" spans="1:20" x14ac:dyDescent="0.25">
      <c r="A1828">
        <v>13120</v>
      </c>
      <c r="B1828">
        <v>40161</v>
      </c>
      <c r="C1828" t="s">
        <v>20</v>
      </c>
      <c r="D1828" t="s">
        <v>21</v>
      </c>
      <c r="E1828" t="s">
        <v>120</v>
      </c>
      <c r="F1828" t="s">
        <v>121</v>
      </c>
      <c r="G1828">
        <v>8</v>
      </c>
      <c r="H1828">
        <v>324.48</v>
      </c>
      <c r="I1828">
        <v>0.36</v>
      </c>
      <c r="J1828">
        <v>0</v>
      </c>
      <c r="K1828">
        <v>112.14</v>
      </c>
      <c r="L1828">
        <v>38.94</v>
      </c>
      <c r="M1828">
        <v>24.92</v>
      </c>
      <c r="N1828">
        <v>12.98</v>
      </c>
      <c r="O1828" t="s">
        <v>24</v>
      </c>
      <c r="P1828" t="s">
        <v>1329</v>
      </c>
      <c r="Q1828" t="s">
        <v>95</v>
      </c>
      <c r="R1828" t="s">
        <v>67</v>
      </c>
      <c r="S1828" t="s">
        <v>57</v>
      </c>
      <c r="T1828" s="1">
        <v>40161</v>
      </c>
    </row>
    <row r="1829" spans="1:20" x14ac:dyDescent="0.25">
      <c r="A1829">
        <v>13121</v>
      </c>
      <c r="B1829">
        <v>40244</v>
      </c>
      <c r="C1829" t="s">
        <v>36</v>
      </c>
      <c r="D1829" t="s">
        <v>37</v>
      </c>
      <c r="E1829" t="s">
        <v>38</v>
      </c>
      <c r="F1829" t="s">
        <v>1242</v>
      </c>
      <c r="G1829">
        <v>36</v>
      </c>
      <c r="H1829">
        <v>1963.13</v>
      </c>
      <c r="I1829">
        <v>0.43</v>
      </c>
      <c r="J1829">
        <v>0</v>
      </c>
      <c r="K1829">
        <v>841.35</v>
      </c>
      <c r="L1829">
        <v>54.35</v>
      </c>
      <c r="M1829">
        <v>30.98</v>
      </c>
      <c r="N1829">
        <v>6.5</v>
      </c>
      <c r="O1829" t="s">
        <v>24</v>
      </c>
      <c r="P1829" t="s">
        <v>923</v>
      </c>
      <c r="Q1829" t="s">
        <v>64</v>
      </c>
      <c r="R1829" t="s">
        <v>34</v>
      </c>
      <c r="S1829" t="s">
        <v>57</v>
      </c>
      <c r="T1829" s="1">
        <v>40245</v>
      </c>
    </row>
    <row r="1830" spans="1:20" x14ac:dyDescent="0.25">
      <c r="A1830">
        <v>13121</v>
      </c>
      <c r="B1830">
        <v>40244</v>
      </c>
      <c r="C1830" t="s">
        <v>36</v>
      </c>
      <c r="D1830" t="s">
        <v>37</v>
      </c>
      <c r="E1830" t="s">
        <v>50</v>
      </c>
      <c r="F1830" t="s">
        <v>675</v>
      </c>
      <c r="G1830">
        <v>28</v>
      </c>
      <c r="H1830">
        <v>11421.71</v>
      </c>
      <c r="I1830">
        <v>0.53</v>
      </c>
      <c r="J1830">
        <v>7.0000000000000007E-2</v>
      </c>
      <c r="K1830">
        <v>5645</v>
      </c>
      <c r="L1830">
        <v>438.28</v>
      </c>
      <c r="M1830">
        <v>205.99</v>
      </c>
      <c r="N1830">
        <v>8.99</v>
      </c>
      <c r="O1830" t="s">
        <v>24</v>
      </c>
      <c r="P1830" t="s">
        <v>923</v>
      </c>
      <c r="Q1830" t="s">
        <v>64</v>
      </c>
      <c r="R1830" t="s">
        <v>34</v>
      </c>
      <c r="S1830" t="s">
        <v>57</v>
      </c>
      <c r="T1830" s="1">
        <v>40247</v>
      </c>
    </row>
    <row r="1831" spans="1:20" x14ac:dyDescent="0.25">
      <c r="A1831">
        <v>13125</v>
      </c>
      <c r="B1831">
        <v>40525</v>
      </c>
      <c r="C1831" t="s">
        <v>29</v>
      </c>
      <c r="D1831" t="s">
        <v>37</v>
      </c>
      <c r="E1831" t="s">
        <v>38</v>
      </c>
      <c r="F1831" t="s">
        <v>884</v>
      </c>
      <c r="G1831">
        <v>30</v>
      </c>
      <c r="H1831">
        <v>1438.07</v>
      </c>
      <c r="I1831">
        <v>0.37</v>
      </c>
      <c r="J1831">
        <v>0.02</v>
      </c>
      <c r="K1831">
        <v>512.16999999999996</v>
      </c>
      <c r="L1831">
        <v>48.78</v>
      </c>
      <c r="M1831">
        <v>30.73</v>
      </c>
      <c r="N1831">
        <v>4</v>
      </c>
      <c r="O1831" t="s">
        <v>71</v>
      </c>
      <c r="P1831" t="s">
        <v>1572</v>
      </c>
      <c r="Q1831" t="s">
        <v>64</v>
      </c>
      <c r="R1831" t="s">
        <v>34</v>
      </c>
      <c r="S1831" t="s">
        <v>57</v>
      </c>
      <c r="T1831" s="1">
        <v>40527</v>
      </c>
    </row>
    <row r="1832" spans="1:20" x14ac:dyDescent="0.25">
      <c r="A1832">
        <v>13126</v>
      </c>
      <c r="B1832">
        <v>40835</v>
      </c>
      <c r="C1832" t="s">
        <v>29</v>
      </c>
      <c r="D1832" t="s">
        <v>37</v>
      </c>
      <c r="E1832" t="s">
        <v>387</v>
      </c>
      <c r="F1832" t="s">
        <v>1573</v>
      </c>
      <c r="G1832">
        <v>43</v>
      </c>
      <c r="H1832">
        <v>44457.08</v>
      </c>
      <c r="I1832">
        <v>0.46</v>
      </c>
      <c r="J1832">
        <v>7.0000000000000007E-2</v>
      </c>
      <c r="K1832">
        <v>18633.02</v>
      </c>
      <c r="L1832">
        <v>1111.0899999999999</v>
      </c>
      <c r="M1832">
        <v>599.99</v>
      </c>
      <c r="N1832">
        <v>24.49</v>
      </c>
      <c r="O1832" t="s">
        <v>24</v>
      </c>
      <c r="P1832" t="s">
        <v>700</v>
      </c>
      <c r="Q1832" t="s">
        <v>33</v>
      </c>
      <c r="R1832" t="s">
        <v>67</v>
      </c>
      <c r="S1832" t="s">
        <v>28</v>
      </c>
      <c r="T1832" s="1">
        <v>40836</v>
      </c>
    </row>
    <row r="1833" spans="1:20" x14ac:dyDescent="0.25">
      <c r="A1833">
        <v>13126</v>
      </c>
      <c r="B1833">
        <v>40835</v>
      </c>
      <c r="C1833" t="s">
        <v>29</v>
      </c>
      <c r="D1833" t="s">
        <v>42</v>
      </c>
      <c r="E1833" t="s">
        <v>192</v>
      </c>
      <c r="F1833" t="s">
        <v>1198</v>
      </c>
      <c r="G1833">
        <v>45</v>
      </c>
      <c r="H1833">
        <v>9860.0400000000009</v>
      </c>
      <c r="I1833">
        <v>0.39</v>
      </c>
      <c r="J1833">
        <v>0.02</v>
      </c>
      <c r="K1833">
        <v>3711.86</v>
      </c>
      <c r="L1833">
        <v>222.93</v>
      </c>
      <c r="M1833">
        <v>135.99</v>
      </c>
      <c r="N1833">
        <v>28.63</v>
      </c>
      <c r="O1833" t="s">
        <v>48</v>
      </c>
      <c r="P1833" t="s">
        <v>700</v>
      </c>
      <c r="Q1833" t="s">
        <v>33</v>
      </c>
      <c r="R1833" t="s">
        <v>67</v>
      </c>
      <c r="S1833" t="s">
        <v>132</v>
      </c>
      <c r="T1833" s="1">
        <v>40837</v>
      </c>
    </row>
    <row r="1834" spans="1:20" x14ac:dyDescent="0.25">
      <c r="A1834">
        <v>13126</v>
      </c>
      <c r="B1834">
        <v>40835</v>
      </c>
      <c r="C1834" t="s">
        <v>29</v>
      </c>
      <c r="D1834" t="s">
        <v>42</v>
      </c>
      <c r="E1834" t="s">
        <v>46</v>
      </c>
      <c r="F1834" t="s">
        <v>514</v>
      </c>
      <c r="G1834">
        <v>2</v>
      </c>
      <c r="H1834">
        <v>692.24</v>
      </c>
      <c r="I1834">
        <v>0.47</v>
      </c>
      <c r="J1834">
        <v>0.02</v>
      </c>
      <c r="K1834">
        <v>304.45</v>
      </c>
      <c r="L1834">
        <v>338.28</v>
      </c>
      <c r="M1834">
        <v>179.29</v>
      </c>
      <c r="N1834">
        <v>29.21</v>
      </c>
      <c r="O1834" t="s">
        <v>48</v>
      </c>
      <c r="P1834" t="s">
        <v>700</v>
      </c>
      <c r="Q1834" t="s">
        <v>33</v>
      </c>
      <c r="R1834" t="s">
        <v>67</v>
      </c>
      <c r="S1834" t="s">
        <v>49</v>
      </c>
      <c r="T1834" s="1">
        <v>40837</v>
      </c>
    </row>
    <row r="1835" spans="1:20" x14ac:dyDescent="0.25">
      <c r="A1835">
        <v>13127</v>
      </c>
      <c r="B1835">
        <v>40390</v>
      </c>
      <c r="C1835" t="s">
        <v>79</v>
      </c>
      <c r="D1835" t="s">
        <v>21</v>
      </c>
      <c r="E1835" t="s">
        <v>126</v>
      </c>
      <c r="F1835" t="s">
        <v>296</v>
      </c>
      <c r="G1835">
        <v>13</v>
      </c>
      <c r="H1835">
        <v>1394.7</v>
      </c>
      <c r="I1835">
        <v>0.37</v>
      </c>
      <c r="J1835">
        <v>0.06</v>
      </c>
      <c r="K1835">
        <v>440.17</v>
      </c>
      <c r="L1835">
        <v>109.22</v>
      </c>
      <c r="M1835">
        <v>68.81</v>
      </c>
      <c r="N1835">
        <v>60</v>
      </c>
      <c r="O1835" t="s">
        <v>48</v>
      </c>
      <c r="P1835" t="s">
        <v>194</v>
      </c>
      <c r="Q1835" t="s">
        <v>41</v>
      </c>
      <c r="R1835" t="s">
        <v>61</v>
      </c>
      <c r="S1835" t="s">
        <v>132</v>
      </c>
      <c r="T1835" s="1">
        <v>40393</v>
      </c>
    </row>
    <row r="1836" spans="1:20" x14ac:dyDescent="0.25">
      <c r="A1836">
        <v>13156</v>
      </c>
      <c r="B1836">
        <v>40821</v>
      </c>
      <c r="C1836" t="s">
        <v>20</v>
      </c>
      <c r="D1836" t="s">
        <v>42</v>
      </c>
      <c r="E1836" t="s">
        <v>43</v>
      </c>
      <c r="F1836" t="s">
        <v>1574</v>
      </c>
      <c r="G1836">
        <v>12</v>
      </c>
      <c r="H1836">
        <v>846.6</v>
      </c>
      <c r="I1836">
        <v>0.45</v>
      </c>
      <c r="J1836">
        <v>0.04</v>
      </c>
      <c r="K1836">
        <v>357.64</v>
      </c>
      <c r="L1836">
        <v>72.69</v>
      </c>
      <c r="M1836">
        <v>39.979999999999997</v>
      </c>
      <c r="N1836">
        <v>9.1999999999999993</v>
      </c>
      <c r="O1836" t="s">
        <v>24</v>
      </c>
      <c r="P1836" t="s">
        <v>1575</v>
      </c>
      <c r="Q1836" t="s">
        <v>75</v>
      </c>
      <c r="R1836" t="s">
        <v>34</v>
      </c>
      <c r="S1836" t="s">
        <v>55</v>
      </c>
      <c r="T1836" s="1">
        <v>40826</v>
      </c>
    </row>
    <row r="1837" spans="1:20" x14ac:dyDescent="0.25">
      <c r="A1837">
        <v>13157</v>
      </c>
      <c r="B1837">
        <v>40950</v>
      </c>
      <c r="C1837" t="s">
        <v>79</v>
      </c>
      <c r="D1837" t="s">
        <v>37</v>
      </c>
      <c r="E1837" t="s">
        <v>50</v>
      </c>
      <c r="F1837" t="s">
        <v>576</v>
      </c>
      <c r="G1837">
        <v>2</v>
      </c>
      <c r="H1837">
        <v>72.12</v>
      </c>
      <c r="I1837">
        <v>0.42</v>
      </c>
      <c r="J1837">
        <v>7.0000000000000007E-2</v>
      </c>
      <c r="K1837">
        <v>25.33</v>
      </c>
      <c r="L1837">
        <v>36.19</v>
      </c>
      <c r="M1837">
        <v>20.99</v>
      </c>
      <c r="N1837">
        <v>4.8099999999999996</v>
      </c>
      <c r="O1837" t="s">
        <v>24</v>
      </c>
      <c r="P1837" t="s">
        <v>446</v>
      </c>
      <c r="Q1837" t="s">
        <v>83</v>
      </c>
      <c r="R1837" t="s">
        <v>34</v>
      </c>
      <c r="S1837" t="s">
        <v>45</v>
      </c>
      <c r="T1837" s="1">
        <v>40951</v>
      </c>
    </row>
    <row r="1838" spans="1:20" x14ac:dyDescent="0.25">
      <c r="A1838">
        <v>13158</v>
      </c>
      <c r="B1838">
        <v>41233</v>
      </c>
      <c r="C1838" t="s">
        <v>58</v>
      </c>
      <c r="D1838" t="s">
        <v>21</v>
      </c>
      <c r="E1838" t="s">
        <v>120</v>
      </c>
      <c r="F1838" t="s">
        <v>1344</v>
      </c>
      <c r="G1838">
        <v>26</v>
      </c>
      <c r="H1838">
        <v>364.96</v>
      </c>
      <c r="I1838">
        <v>0.52</v>
      </c>
      <c r="J1838">
        <v>0.01</v>
      </c>
      <c r="K1838">
        <v>186.47</v>
      </c>
      <c r="L1838">
        <v>14.06</v>
      </c>
      <c r="M1838">
        <v>6.75</v>
      </c>
      <c r="N1838">
        <v>2.99</v>
      </c>
      <c r="O1838" t="s">
        <v>24</v>
      </c>
      <c r="P1838" t="s">
        <v>950</v>
      </c>
      <c r="Q1838" t="s">
        <v>33</v>
      </c>
      <c r="R1838" t="s">
        <v>34</v>
      </c>
      <c r="S1838" t="s">
        <v>57</v>
      </c>
      <c r="T1838" s="1">
        <v>41235</v>
      </c>
    </row>
    <row r="1839" spans="1:20" x14ac:dyDescent="0.25">
      <c r="A1839">
        <v>13218</v>
      </c>
      <c r="B1839">
        <v>39949</v>
      </c>
      <c r="C1839" t="s">
        <v>36</v>
      </c>
      <c r="D1839" t="s">
        <v>21</v>
      </c>
      <c r="E1839" t="s">
        <v>120</v>
      </c>
      <c r="F1839" t="s">
        <v>1452</v>
      </c>
      <c r="G1839">
        <v>18</v>
      </c>
      <c r="H1839">
        <v>1084.3900000000001</v>
      </c>
      <c r="I1839">
        <v>0.54</v>
      </c>
      <c r="J1839">
        <v>0.03</v>
      </c>
      <c r="K1839">
        <v>569.36</v>
      </c>
      <c r="L1839">
        <v>62.02</v>
      </c>
      <c r="M1839">
        <v>28.53</v>
      </c>
      <c r="N1839">
        <v>1.49</v>
      </c>
      <c r="O1839" t="s">
        <v>24</v>
      </c>
      <c r="P1839" t="s">
        <v>856</v>
      </c>
      <c r="Q1839" t="s">
        <v>83</v>
      </c>
      <c r="R1839" t="s">
        <v>34</v>
      </c>
      <c r="S1839" t="s">
        <v>57</v>
      </c>
      <c r="T1839" s="1">
        <v>39950</v>
      </c>
    </row>
    <row r="1840" spans="1:20" x14ac:dyDescent="0.25">
      <c r="A1840">
        <v>13218</v>
      </c>
      <c r="B1840">
        <v>39949</v>
      </c>
      <c r="C1840" t="s">
        <v>36</v>
      </c>
      <c r="D1840" t="s">
        <v>21</v>
      </c>
      <c r="E1840" t="s">
        <v>84</v>
      </c>
      <c r="F1840" t="s">
        <v>525</v>
      </c>
      <c r="G1840">
        <v>16</v>
      </c>
      <c r="H1840">
        <v>148.38999999999999</v>
      </c>
      <c r="I1840">
        <v>0.37</v>
      </c>
      <c r="J1840">
        <v>7.0000000000000007E-2</v>
      </c>
      <c r="K1840">
        <v>45.56</v>
      </c>
      <c r="L1840">
        <v>9.49</v>
      </c>
      <c r="M1840">
        <v>5.98</v>
      </c>
      <c r="N1840">
        <v>7.15</v>
      </c>
      <c r="O1840" t="s">
        <v>24</v>
      </c>
      <c r="P1840" t="s">
        <v>856</v>
      </c>
      <c r="Q1840" t="s">
        <v>83</v>
      </c>
      <c r="R1840" t="s">
        <v>34</v>
      </c>
      <c r="S1840" t="s">
        <v>57</v>
      </c>
      <c r="T1840" s="1">
        <v>39951</v>
      </c>
    </row>
    <row r="1841" spans="1:20" x14ac:dyDescent="0.25">
      <c r="A1841">
        <v>13252</v>
      </c>
      <c r="B1841">
        <v>39894</v>
      </c>
      <c r="C1841" t="s">
        <v>29</v>
      </c>
      <c r="D1841" t="s">
        <v>42</v>
      </c>
      <c r="E1841" t="s">
        <v>192</v>
      </c>
      <c r="F1841" t="s">
        <v>645</v>
      </c>
      <c r="G1841">
        <v>44</v>
      </c>
      <c r="H1841">
        <v>12522.05</v>
      </c>
      <c r="I1841">
        <v>0.45</v>
      </c>
      <c r="J1841">
        <v>0.03</v>
      </c>
      <c r="K1841">
        <v>5408.93</v>
      </c>
      <c r="L1841">
        <v>292.69</v>
      </c>
      <c r="M1841">
        <v>160.97999999999999</v>
      </c>
      <c r="N1841">
        <v>30</v>
      </c>
      <c r="O1841" t="s">
        <v>48</v>
      </c>
      <c r="P1841" t="s">
        <v>246</v>
      </c>
      <c r="Q1841" t="s">
        <v>75</v>
      </c>
      <c r="R1841" t="s">
        <v>67</v>
      </c>
      <c r="S1841" t="s">
        <v>132</v>
      </c>
      <c r="T1841" s="1">
        <v>39897</v>
      </c>
    </row>
    <row r="1842" spans="1:20" x14ac:dyDescent="0.25">
      <c r="A1842">
        <v>13252</v>
      </c>
      <c r="B1842">
        <v>39894</v>
      </c>
      <c r="C1842" t="s">
        <v>29</v>
      </c>
      <c r="D1842" t="s">
        <v>37</v>
      </c>
      <c r="E1842" t="s">
        <v>38</v>
      </c>
      <c r="F1842" t="s">
        <v>276</v>
      </c>
      <c r="G1842">
        <v>39</v>
      </c>
      <c r="H1842">
        <v>1236.8900000000001</v>
      </c>
      <c r="I1842">
        <v>0.54</v>
      </c>
      <c r="J1842">
        <v>0.09</v>
      </c>
      <c r="K1842">
        <v>609.66999999999996</v>
      </c>
      <c r="L1842">
        <v>34.74</v>
      </c>
      <c r="M1842">
        <v>15.98</v>
      </c>
      <c r="N1842">
        <v>4</v>
      </c>
      <c r="O1842" t="s">
        <v>24</v>
      </c>
      <c r="P1842" t="s">
        <v>246</v>
      </c>
      <c r="Q1842" t="s">
        <v>75</v>
      </c>
      <c r="R1842" t="s">
        <v>67</v>
      </c>
      <c r="S1842" t="s">
        <v>57</v>
      </c>
      <c r="T1842" s="1">
        <v>39896</v>
      </c>
    </row>
    <row r="1843" spans="1:20" x14ac:dyDescent="0.25">
      <c r="A1843">
        <v>13280</v>
      </c>
      <c r="B1843">
        <v>40067</v>
      </c>
      <c r="C1843" t="s">
        <v>36</v>
      </c>
      <c r="D1843" t="s">
        <v>21</v>
      </c>
      <c r="E1843" t="s">
        <v>22</v>
      </c>
      <c r="F1843" t="s">
        <v>852</v>
      </c>
      <c r="G1843">
        <v>40</v>
      </c>
      <c r="H1843">
        <v>925.84</v>
      </c>
      <c r="I1843">
        <v>0.53</v>
      </c>
      <c r="J1843">
        <v>0.01</v>
      </c>
      <c r="K1843">
        <v>482.38</v>
      </c>
      <c r="L1843">
        <v>23.19</v>
      </c>
      <c r="M1843">
        <v>10.9</v>
      </c>
      <c r="N1843">
        <v>7.46</v>
      </c>
      <c r="O1843" t="s">
        <v>24</v>
      </c>
      <c r="P1843" t="s">
        <v>539</v>
      </c>
      <c r="Q1843" t="s">
        <v>83</v>
      </c>
      <c r="R1843" t="s">
        <v>27</v>
      </c>
      <c r="S1843" t="s">
        <v>57</v>
      </c>
      <c r="T1843" s="1">
        <v>40068</v>
      </c>
    </row>
    <row r="1844" spans="1:20" x14ac:dyDescent="0.25">
      <c r="A1844">
        <v>13280</v>
      </c>
      <c r="B1844">
        <v>40067</v>
      </c>
      <c r="C1844" t="s">
        <v>36</v>
      </c>
      <c r="D1844" t="s">
        <v>37</v>
      </c>
      <c r="E1844" t="s">
        <v>50</v>
      </c>
      <c r="F1844" t="s">
        <v>51</v>
      </c>
      <c r="G1844">
        <v>49</v>
      </c>
      <c r="H1844">
        <v>623.20000000000005</v>
      </c>
      <c r="I1844">
        <v>0.43</v>
      </c>
      <c r="J1844">
        <v>0.1</v>
      </c>
      <c r="K1844">
        <v>226.66</v>
      </c>
      <c r="L1844">
        <v>14.02</v>
      </c>
      <c r="M1844">
        <v>7.99</v>
      </c>
      <c r="N1844">
        <v>5.03</v>
      </c>
      <c r="O1844" t="s">
        <v>24</v>
      </c>
      <c r="P1844" t="s">
        <v>539</v>
      </c>
      <c r="Q1844" t="s">
        <v>83</v>
      </c>
      <c r="R1844" t="s">
        <v>27</v>
      </c>
      <c r="S1844" t="s">
        <v>45</v>
      </c>
      <c r="T1844" s="1">
        <v>40068</v>
      </c>
    </row>
    <row r="1845" spans="1:20" x14ac:dyDescent="0.25">
      <c r="A1845">
        <v>13282</v>
      </c>
      <c r="B1845">
        <v>41038</v>
      </c>
      <c r="C1845" t="s">
        <v>20</v>
      </c>
      <c r="D1845" t="s">
        <v>37</v>
      </c>
      <c r="E1845" t="s">
        <v>38</v>
      </c>
      <c r="F1845" t="s">
        <v>1576</v>
      </c>
      <c r="G1845">
        <v>22</v>
      </c>
      <c r="H1845">
        <v>1258.07</v>
      </c>
      <c r="I1845">
        <v>0.44</v>
      </c>
      <c r="J1845">
        <v>0.09</v>
      </c>
      <c r="K1845">
        <v>480.98</v>
      </c>
      <c r="L1845">
        <v>62.46</v>
      </c>
      <c r="M1845">
        <v>34.979999999999997</v>
      </c>
      <c r="N1845">
        <v>7.53</v>
      </c>
      <c r="O1845" t="s">
        <v>24</v>
      </c>
      <c r="P1845" t="s">
        <v>464</v>
      </c>
      <c r="Q1845" t="s">
        <v>33</v>
      </c>
      <c r="R1845" t="s">
        <v>34</v>
      </c>
      <c r="S1845" t="s">
        <v>57</v>
      </c>
      <c r="T1845" s="1">
        <v>41043</v>
      </c>
    </row>
    <row r="1846" spans="1:20" x14ac:dyDescent="0.25">
      <c r="A1846">
        <v>13282</v>
      </c>
      <c r="B1846">
        <v>41038</v>
      </c>
      <c r="C1846" t="s">
        <v>20</v>
      </c>
      <c r="D1846" t="s">
        <v>21</v>
      </c>
      <c r="E1846" t="s">
        <v>80</v>
      </c>
      <c r="F1846" t="s">
        <v>829</v>
      </c>
      <c r="G1846">
        <v>2</v>
      </c>
      <c r="H1846">
        <v>20.74</v>
      </c>
      <c r="I1846">
        <v>0.39</v>
      </c>
      <c r="J1846">
        <v>0.02</v>
      </c>
      <c r="K1846">
        <v>7.64</v>
      </c>
      <c r="L1846">
        <v>10.33</v>
      </c>
      <c r="M1846">
        <v>6.3</v>
      </c>
      <c r="N1846">
        <v>0.5</v>
      </c>
      <c r="O1846" t="s">
        <v>24</v>
      </c>
      <c r="P1846" t="s">
        <v>464</v>
      </c>
      <c r="Q1846" t="s">
        <v>33</v>
      </c>
      <c r="R1846" t="s">
        <v>34</v>
      </c>
      <c r="S1846" t="s">
        <v>57</v>
      </c>
      <c r="T1846" s="1">
        <v>41042</v>
      </c>
    </row>
    <row r="1847" spans="1:20" x14ac:dyDescent="0.25">
      <c r="A1847">
        <v>13284</v>
      </c>
      <c r="B1847">
        <v>41133</v>
      </c>
      <c r="C1847" t="s">
        <v>36</v>
      </c>
      <c r="D1847" t="s">
        <v>21</v>
      </c>
      <c r="E1847" t="s">
        <v>120</v>
      </c>
      <c r="F1847" t="s">
        <v>392</v>
      </c>
      <c r="G1847">
        <v>22</v>
      </c>
      <c r="H1847">
        <v>19572.169999999998</v>
      </c>
      <c r="I1847">
        <v>0.55000000000000004</v>
      </c>
      <c r="J1847">
        <v>0.05</v>
      </c>
      <c r="K1847">
        <v>10290.620000000001</v>
      </c>
      <c r="L1847">
        <v>935.51</v>
      </c>
      <c r="M1847">
        <v>420.98</v>
      </c>
      <c r="N1847">
        <v>19.989999999999998</v>
      </c>
      <c r="O1847" t="s">
        <v>24</v>
      </c>
      <c r="P1847" t="s">
        <v>805</v>
      </c>
      <c r="Q1847" t="s">
        <v>95</v>
      </c>
      <c r="R1847" t="s">
        <v>67</v>
      </c>
      <c r="S1847" t="s">
        <v>57</v>
      </c>
      <c r="T1847" s="1">
        <v>41134</v>
      </c>
    </row>
    <row r="1848" spans="1:20" x14ac:dyDescent="0.25">
      <c r="A1848">
        <v>13284</v>
      </c>
      <c r="B1848">
        <v>41133</v>
      </c>
      <c r="C1848" t="s">
        <v>36</v>
      </c>
      <c r="D1848" t="s">
        <v>21</v>
      </c>
      <c r="E1848" t="s">
        <v>120</v>
      </c>
      <c r="F1848" t="s">
        <v>323</v>
      </c>
      <c r="G1848">
        <v>49</v>
      </c>
      <c r="H1848">
        <v>3466.68</v>
      </c>
      <c r="I1848">
        <v>0.52</v>
      </c>
      <c r="J1848">
        <v>0.1</v>
      </c>
      <c r="K1848">
        <v>1616.39</v>
      </c>
      <c r="L1848">
        <v>78.540000000000006</v>
      </c>
      <c r="M1848">
        <v>37.700000000000003</v>
      </c>
      <c r="N1848">
        <v>2.99</v>
      </c>
      <c r="O1848" t="s">
        <v>24</v>
      </c>
      <c r="P1848" t="s">
        <v>805</v>
      </c>
      <c r="Q1848" t="s">
        <v>95</v>
      </c>
      <c r="R1848" t="s">
        <v>67</v>
      </c>
      <c r="S1848" t="s">
        <v>57</v>
      </c>
      <c r="T1848" s="1">
        <v>41134</v>
      </c>
    </row>
    <row r="1849" spans="1:20" x14ac:dyDescent="0.25">
      <c r="A1849">
        <v>13313</v>
      </c>
      <c r="B1849">
        <v>40010</v>
      </c>
      <c r="C1849" t="s">
        <v>29</v>
      </c>
      <c r="D1849" t="s">
        <v>21</v>
      </c>
      <c r="E1849" t="s">
        <v>126</v>
      </c>
      <c r="F1849" t="s">
        <v>1577</v>
      </c>
      <c r="G1849">
        <v>47</v>
      </c>
      <c r="H1849">
        <v>1670.43</v>
      </c>
      <c r="I1849">
        <v>0.41</v>
      </c>
      <c r="J1849">
        <v>0.04</v>
      </c>
      <c r="K1849">
        <v>638.41999999999996</v>
      </c>
      <c r="L1849">
        <v>36.71</v>
      </c>
      <c r="M1849">
        <v>21.66</v>
      </c>
      <c r="N1849">
        <v>13.99</v>
      </c>
      <c r="O1849" t="s">
        <v>24</v>
      </c>
      <c r="P1849" t="s">
        <v>1031</v>
      </c>
      <c r="Q1849" t="s">
        <v>83</v>
      </c>
      <c r="R1849" t="s">
        <v>61</v>
      </c>
      <c r="S1849" t="s">
        <v>45</v>
      </c>
      <c r="T1849" s="1">
        <v>40011</v>
      </c>
    </row>
    <row r="1850" spans="1:20" x14ac:dyDescent="0.25">
      <c r="A1850">
        <v>13313</v>
      </c>
      <c r="B1850">
        <v>40010</v>
      </c>
      <c r="C1850" t="s">
        <v>29</v>
      </c>
      <c r="D1850" t="s">
        <v>42</v>
      </c>
      <c r="E1850" t="s">
        <v>43</v>
      </c>
      <c r="F1850" t="s">
        <v>1578</v>
      </c>
      <c r="G1850">
        <v>18</v>
      </c>
      <c r="H1850">
        <v>396.28</v>
      </c>
      <c r="I1850">
        <v>0.4</v>
      </c>
      <c r="J1850">
        <v>0.02</v>
      </c>
      <c r="K1850">
        <v>148.09</v>
      </c>
      <c r="L1850">
        <v>21.65</v>
      </c>
      <c r="M1850">
        <v>12.99</v>
      </c>
      <c r="N1850">
        <v>14.37</v>
      </c>
      <c r="O1850" t="s">
        <v>24</v>
      </c>
      <c r="P1850" t="s">
        <v>1031</v>
      </c>
      <c r="Q1850" t="s">
        <v>64</v>
      </c>
      <c r="R1850" t="s">
        <v>61</v>
      </c>
      <c r="S1850" t="s">
        <v>28</v>
      </c>
      <c r="T1850" s="1">
        <v>40012</v>
      </c>
    </row>
    <row r="1851" spans="1:20" x14ac:dyDescent="0.25">
      <c r="A1851">
        <v>13313</v>
      </c>
      <c r="B1851">
        <v>40010</v>
      </c>
      <c r="C1851" t="s">
        <v>29</v>
      </c>
      <c r="D1851" t="s">
        <v>21</v>
      </c>
      <c r="E1851" t="s">
        <v>84</v>
      </c>
      <c r="F1851" t="s">
        <v>1579</v>
      </c>
      <c r="G1851">
        <v>22</v>
      </c>
      <c r="H1851">
        <v>1164.8399999999999</v>
      </c>
      <c r="I1851">
        <v>0.36</v>
      </c>
      <c r="J1851">
        <v>0.05</v>
      </c>
      <c r="K1851">
        <v>377.66</v>
      </c>
      <c r="L1851">
        <v>55.38</v>
      </c>
      <c r="M1851">
        <v>35.44</v>
      </c>
      <c r="N1851">
        <v>7.5</v>
      </c>
      <c r="O1851" t="s">
        <v>24</v>
      </c>
      <c r="P1851" t="s">
        <v>1031</v>
      </c>
      <c r="Q1851" t="s">
        <v>64</v>
      </c>
      <c r="R1851" t="s">
        <v>61</v>
      </c>
      <c r="S1851" t="s">
        <v>57</v>
      </c>
      <c r="T1851" s="1">
        <v>40012</v>
      </c>
    </row>
    <row r="1852" spans="1:20" x14ac:dyDescent="0.25">
      <c r="A1852">
        <v>13313</v>
      </c>
      <c r="B1852">
        <v>40010</v>
      </c>
      <c r="C1852" t="s">
        <v>29</v>
      </c>
      <c r="D1852" t="s">
        <v>21</v>
      </c>
      <c r="E1852" t="s">
        <v>30</v>
      </c>
      <c r="F1852" t="s">
        <v>109</v>
      </c>
      <c r="G1852">
        <v>45</v>
      </c>
      <c r="H1852">
        <v>897.54</v>
      </c>
      <c r="I1852">
        <v>0.36</v>
      </c>
      <c r="J1852">
        <v>0.02</v>
      </c>
      <c r="K1852">
        <v>310.3</v>
      </c>
      <c r="L1852">
        <v>20.28</v>
      </c>
      <c r="M1852">
        <v>12.98</v>
      </c>
      <c r="N1852">
        <v>3.14</v>
      </c>
      <c r="O1852" t="s">
        <v>24</v>
      </c>
      <c r="P1852" t="s">
        <v>1031</v>
      </c>
      <c r="Q1852" t="s">
        <v>64</v>
      </c>
      <c r="R1852" t="s">
        <v>61</v>
      </c>
      <c r="S1852" t="s">
        <v>35</v>
      </c>
      <c r="T1852" s="1">
        <v>40013</v>
      </c>
    </row>
    <row r="1853" spans="1:20" x14ac:dyDescent="0.25">
      <c r="A1853">
        <v>13314</v>
      </c>
      <c r="B1853">
        <v>39946</v>
      </c>
      <c r="C1853" t="s">
        <v>36</v>
      </c>
      <c r="D1853" t="s">
        <v>21</v>
      </c>
      <c r="E1853" t="s">
        <v>72</v>
      </c>
      <c r="F1853" t="s">
        <v>828</v>
      </c>
      <c r="G1853">
        <v>34</v>
      </c>
      <c r="H1853">
        <v>161.49</v>
      </c>
      <c r="I1853">
        <v>0.49</v>
      </c>
      <c r="J1853">
        <v>0.08</v>
      </c>
      <c r="K1853">
        <v>71.61</v>
      </c>
      <c r="L1853">
        <v>5.14</v>
      </c>
      <c r="M1853">
        <v>2.62</v>
      </c>
      <c r="N1853">
        <v>0.8</v>
      </c>
      <c r="O1853" t="s">
        <v>71</v>
      </c>
      <c r="P1853" t="s">
        <v>919</v>
      </c>
      <c r="Q1853" t="s">
        <v>83</v>
      </c>
      <c r="R1853" t="s">
        <v>27</v>
      </c>
      <c r="S1853" t="s">
        <v>55</v>
      </c>
      <c r="T1853" s="1">
        <v>39948</v>
      </c>
    </row>
    <row r="1854" spans="1:20" x14ac:dyDescent="0.25">
      <c r="A1854">
        <v>13345</v>
      </c>
      <c r="B1854">
        <v>41154</v>
      </c>
      <c r="C1854" t="s">
        <v>29</v>
      </c>
      <c r="D1854" t="s">
        <v>37</v>
      </c>
      <c r="E1854" t="s">
        <v>38</v>
      </c>
      <c r="F1854" t="s">
        <v>1226</v>
      </c>
      <c r="G1854">
        <v>24</v>
      </c>
      <c r="H1854">
        <v>192.54</v>
      </c>
      <c r="I1854">
        <v>0.41</v>
      </c>
      <c r="J1854">
        <v>0.02</v>
      </c>
      <c r="K1854">
        <v>75.67</v>
      </c>
      <c r="L1854">
        <v>8.08</v>
      </c>
      <c r="M1854">
        <v>4.7699999999999996</v>
      </c>
      <c r="N1854">
        <v>2.39</v>
      </c>
      <c r="O1854" t="s">
        <v>24</v>
      </c>
      <c r="P1854" t="s">
        <v>1474</v>
      </c>
      <c r="Q1854" t="s">
        <v>64</v>
      </c>
      <c r="R1854" t="s">
        <v>34</v>
      </c>
      <c r="S1854" t="s">
        <v>35</v>
      </c>
      <c r="T1854" s="1">
        <v>41155</v>
      </c>
    </row>
    <row r="1855" spans="1:20" x14ac:dyDescent="0.25">
      <c r="A1855">
        <v>13345</v>
      </c>
      <c r="B1855">
        <v>41154</v>
      </c>
      <c r="C1855" t="s">
        <v>29</v>
      </c>
      <c r="D1855" t="s">
        <v>21</v>
      </c>
      <c r="E1855" t="s">
        <v>30</v>
      </c>
      <c r="F1855" t="s">
        <v>1580</v>
      </c>
      <c r="G1855">
        <v>45</v>
      </c>
      <c r="H1855">
        <v>892.75</v>
      </c>
      <c r="I1855">
        <v>0.5</v>
      </c>
      <c r="J1855">
        <v>0.1</v>
      </c>
      <c r="K1855">
        <v>395.28</v>
      </c>
      <c r="L1855">
        <v>21.96</v>
      </c>
      <c r="M1855">
        <v>10.98</v>
      </c>
      <c r="N1855">
        <v>3.37</v>
      </c>
      <c r="O1855" t="s">
        <v>24</v>
      </c>
      <c r="P1855" t="s">
        <v>1474</v>
      </c>
      <c r="Q1855" t="s">
        <v>64</v>
      </c>
      <c r="R1855" t="s">
        <v>34</v>
      </c>
      <c r="S1855" t="s">
        <v>35</v>
      </c>
      <c r="T1855" s="1">
        <v>41154</v>
      </c>
    </row>
    <row r="1856" spans="1:20" x14ac:dyDescent="0.25">
      <c r="A1856">
        <v>13346</v>
      </c>
      <c r="B1856">
        <v>41228</v>
      </c>
      <c r="C1856" t="s">
        <v>20</v>
      </c>
      <c r="D1856" t="s">
        <v>21</v>
      </c>
      <c r="E1856" t="s">
        <v>84</v>
      </c>
      <c r="F1856" t="s">
        <v>670</v>
      </c>
      <c r="G1856">
        <v>44</v>
      </c>
      <c r="H1856">
        <v>448.64</v>
      </c>
      <c r="I1856">
        <v>0.41</v>
      </c>
      <c r="J1856">
        <v>0.09</v>
      </c>
      <c r="K1856">
        <v>154.63999999999999</v>
      </c>
      <c r="L1856">
        <v>10.98</v>
      </c>
      <c r="M1856">
        <v>6.48</v>
      </c>
      <c r="N1856">
        <v>8.8800000000000008</v>
      </c>
      <c r="O1856" t="s">
        <v>24</v>
      </c>
      <c r="P1856" t="s">
        <v>1398</v>
      </c>
      <c r="Q1856" t="s">
        <v>83</v>
      </c>
      <c r="R1856" t="s">
        <v>34</v>
      </c>
      <c r="S1856" t="s">
        <v>57</v>
      </c>
      <c r="T1856" s="1">
        <v>41233</v>
      </c>
    </row>
    <row r="1857" spans="1:20" x14ac:dyDescent="0.25">
      <c r="A1857">
        <v>13347</v>
      </c>
      <c r="B1857">
        <v>40291</v>
      </c>
      <c r="C1857" t="s">
        <v>29</v>
      </c>
      <c r="D1857" t="s">
        <v>21</v>
      </c>
      <c r="E1857" t="s">
        <v>120</v>
      </c>
      <c r="F1857" t="s">
        <v>532</v>
      </c>
      <c r="G1857">
        <v>24</v>
      </c>
      <c r="H1857">
        <v>131.97999999999999</v>
      </c>
      <c r="I1857">
        <v>0.35</v>
      </c>
      <c r="J1857">
        <v>7.0000000000000007E-2</v>
      </c>
      <c r="K1857">
        <v>39.29</v>
      </c>
      <c r="L1857">
        <v>5.85</v>
      </c>
      <c r="M1857">
        <v>3.8</v>
      </c>
      <c r="N1857">
        <v>1.49</v>
      </c>
      <c r="O1857" t="s">
        <v>71</v>
      </c>
      <c r="P1857" t="s">
        <v>563</v>
      </c>
      <c r="Q1857" t="s">
        <v>75</v>
      </c>
      <c r="R1857" t="s">
        <v>67</v>
      </c>
      <c r="S1857" t="s">
        <v>57</v>
      </c>
      <c r="T1857" s="1">
        <v>40292</v>
      </c>
    </row>
    <row r="1858" spans="1:20" x14ac:dyDescent="0.25">
      <c r="A1858">
        <v>13348</v>
      </c>
      <c r="B1858">
        <v>40489</v>
      </c>
      <c r="C1858" t="s">
        <v>79</v>
      </c>
      <c r="D1858" t="s">
        <v>21</v>
      </c>
      <c r="E1858" t="s">
        <v>22</v>
      </c>
      <c r="F1858" t="s">
        <v>555</v>
      </c>
      <c r="G1858">
        <v>35</v>
      </c>
      <c r="H1858">
        <v>8535.01</v>
      </c>
      <c r="I1858">
        <v>0.45</v>
      </c>
      <c r="J1858">
        <v>0.05</v>
      </c>
      <c r="K1858">
        <v>3585.27</v>
      </c>
      <c r="L1858">
        <v>256.08999999999997</v>
      </c>
      <c r="M1858">
        <v>140.85</v>
      </c>
      <c r="N1858">
        <v>19.989999999999998</v>
      </c>
      <c r="O1858" t="s">
        <v>24</v>
      </c>
      <c r="P1858" t="s">
        <v>293</v>
      </c>
      <c r="Q1858" t="s">
        <v>64</v>
      </c>
      <c r="R1858" t="s">
        <v>67</v>
      </c>
      <c r="S1858" t="s">
        <v>57</v>
      </c>
      <c r="T1858" s="1">
        <v>40490</v>
      </c>
    </row>
    <row r="1859" spans="1:20" x14ac:dyDescent="0.25">
      <c r="A1859">
        <v>13351</v>
      </c>
      <c r="B1859">
        <v>40304</v>
      </c>
      <c r="C1859" t="s">
        <v>79</v>
      </c>
      <c r="D1859" t="s">
        <v>37</v>
      </c>
      <c r="E1859" t="s">
        <v>38</v>
      </c>
      <c r="F1859" t="s">
        <v>679</v>
      </c>
      <c r="G1859">
        <v>20</v>
      </c>
      <c r="H1859">
        <v>6643.62</v>
      </c>
      <c r="I1859">
        <v>0.5</v>
      </c>
      <c r="J1859">
        <v>0.08</v>
      </c>
      <c r="K1859">
        <v>3023.83</v>
      </c>
      <c r="L1859">
        <v>359.98</v>
      </c>
      <c r="M1859">
        <v>179.99</v>
      </c>
      <c r="N1859">
        <v>19.989999999999998</v>
      </c>
      <c r="O1859" t="s">
        <v>24</v>
      </c>
      <c r="P1859" t="s">
        <v>340</v>
      </c>
      <c r="Q1859" t="s">
        <v>64</v>
      </c>
      <c r="R1859" t="s">
        <v>34</v>
      </c>
      <c r="S1859" t="s">
        <v>57</v>
      </c>
      <c r="T1859" s="1">
        <v>40305</v>
      </c>
    </row>
    <row r="1860" spans="1:20" x14ac:dyDescent="0.25">
      <c r="A1860">
        <v>13378</v>
      </c>
      <c r="B1860">
        <v>40077</v>
      </c>
      <c r="C1860" t="s">
        <v>20</v>
      </c>
      <c r="D1860" t="s">
        <v>21</v>
      </c>
      <c r="E1860" t="s">
        <v>30</v>
      </c>
      <c r="F1860" t="s">
        <v>1581</v>
      </c>
      <c r="G1860">
        <v>16</v>
      </c>
      <c r="H1860">
        <v>187.07</v>
      </c>
      <c r="I1860">
        <v>0.52</v>
      </c>
      <c r="J1860">
        <v>0.05</v>
      </c>
      <c r="K1860">
        <v>89.93</v>
      </c>
      <c r="L1860">
        <v>11.96</v>
      </c>
      <c r="M1860">
        <v>5.74</v>
      </c>
      <c r="N1860">
        <v>5.3</v>
      </c>
      <c r="O1860" t="s">
        <v>24</v>
      </c>
      <c r="P1860" t="s">
        <v>484</v>
      </c>
      <c r="Q1860" t="s">
        <v>75</v>
      </c>
      <c r="R1860" t="s">
        <v>34</v>
      </c>
      <c r="S1860" t="s">
        <v>35</v>
      </c>
      <c r="T1860" s="1">
        <v>40082</v>
      </c>
    </row>
    <row r="1861" spans="1:20" x14ac:dyDescent="0.25">
      <c r="A1861">
        <v>13380</v>
      </c>
      <c r="B1861">
        <v>40009</v>
      </c>
      <c r="C1861" t="s">
        <v>58</v>
      </c>
      <c r="D1861" t="s">
        <v>21</v>
      </c>
      <c r="E1861" t="s">
        <v>52</v>
      </c>
      <c r="F1861" t="s">
        <v>931</v>
      </c>
      <c r="G1861">
        <v>24</v>
      </c>
      <c r="H1861">
        <v>115.06</v>
      </c>
      <c r="I1861">
        <v>0.45</v>
      </c>
      <c r="J1861">
        <v>0.09</v>
      </c>
      <c r="K1861">
        <v>45.24</v>
      </c>
      <c r="L1861">
        <v>5.24</v>
      </c>
      <c r="M1861">
        <v>2.88</v>
      </c>
      <c r="N1861">
        <v>0.7</v>
      </c>
      <c r="O1861" t="s">
        <v>24</v>
      </c>
      <c r="P1861" t="s">
        <v>929</v>
      </c>
      <c r="Q1861" t="s">
        <v>33</v>
      </c>
      <c r="R1861" t="s">
        <v>34</v>
      </c>
      <c r="S1861" t="s">
        <v>55</v>
      </c>
      <c r="T1861" s="1">
        <v>40009</v>
      </c>
    </row>
    <row r="1862" spans="1:20" x14ac:dyDescent="0.25">
      <c r="A1862">
        <v>13381</v>
      </c>
      <c r="B1862">
        <v>40772</v>
      </c>
      <c r="C1862" t="s">
        <v>79</v>
      </c>
      <c r="D1862" t="s">
        <v>42</v>
      </c>
      <c r="E1862" t="s">
        <v>46</v>
      </c>
      <c r="F1862" t="s">
        <v>1190</v>
      </c>
      <c r="G1862">
        <v>41</v>
      </c>
      <c r="H1862">
        <v>16704.34</v>
      </c>
      <c r="I1862">
        <v>0.36</v>
      </c>
      <c r="J1862">
        <v>0</v>
      </c>
      <c r="K1862">
        <v>5989.56</v>
      </c>
      <c r="L1862">
        <v>405.8</v>
      </c>
      <c r="M1862">
        <v>259.70999999999998</v>
      </c>
      <c r="N1862">
        <v>66.67</v>
      </c>
      <c r="O1862" t="s">
        <v>48</v>
      </c>
      <c r="P1862" t="s">
        <v>515</v>
      </c>
      <c r="Q1862" t="s">
        <v>75</v>
      </c>
      <c r="R1862" t="s">
        <v>67</v>
      </c>
      <c r="S1862" t="s">
        <v>49</v>
      </c>
      <c r="T1862" s="1">
        <v>40772</v>
      </c>
    </row>
    <row r="1863" spans="1:20" x14ac:dyDescent="0.25">
      <c r="A1863">
        <v>13383</v>
      </c>
      <c r="B1863">
        <v>41075</v>
      </c>
      <c r="C1863" t="s">
        <v>29</v>
      </c>
      <c r="D1863" t="s">
        <v>21</v>
      </c>
      <c r="E1863" t="s">
        <v>22</v>
      </c>
      <c r="F1863" t="s">
        <v>1571</v>
      </c>
      <c r="G1863">
        <v>35</v>
      </c>
      <c r="H1863">
        <v>1474.28</v>
      </c>
      <c r="I1863">
        <v>0.54</v>
      </c>
      <c r="J1863">
        <v>7.0000000000000007E-2</v>
      </c>
      <c r="K1863">
        <v>727.38</v>
      </c>
      <c r="L1863">
        <v>44.22</v>
      </c>
      <c r="M1863">
        <v>20.34</v>
      </c>
      <c r="N1863">
        <v>35</v>
      </c>
      <c r="O1863" t="s">
        <v>24</v>
      </c>
      <c r="P1863" t="s">
        <v>227</v>
      </c>
      <c r="Q1863" t="s">
        <v>64</v>
      </c>
      <c r="R1863" t="s">
        <v>67</v>
      </c>
      <c r="S1863" t="s">
        <v>28</v>
      </c>
      <c r="T1863" s="1">
        <v>41077</v>
      </c>
    </row>
    <row r="1864" spans="1:20" x14ac:dyDescent="0.25">
      <c r="A1864">
        <v>13408</v>
      </c>
      <c r="B1864">
        <v>39858</v>
      </c>
      <c r="C1864" t="s">
        <v>20</v>
      </c>
      <c r="D1864" t="s">
        <v>42</v>
      </c>
      <c r="E1864" t="s">
        <v>43</v>
      </c>
      <c r="F1864" t="s">
        <v>1215</v>
      </c>
      <c r="G1864">
        <v>4</v>
      </c>
      <c r="H1864">
        <v>420.82</v>
      </c>
      <c r="I1864">
        <v>0.43</v>
      </c>
      <c r="J1864">
        <v>0.04</v>
      </c>
      <c r="K1864">
        <v>165.99</v>
      </c>
      <c r="L1864">
        <v>106.4</v>
      </c>
      <c r="M1864">
        <v>60.65</v>
      </c>
      <c r="N1864">
        <v>12.23</v>
      </c>
      <c r="O1864" t="s">
        <v>24</v>
      </c>
      <c r="P1864" t="s">
        <v>444</v>
      </c>
      <c r="Q1864" t="s">
        <v>64</v>
      </c>
      <c r="R1864" t="s">
        <v>61</v>
      </c>
      <c r="S1864" t="s">
        <v>45</v>
      </c>
      <c r="T1864" s="1">
        <v>39860</v>
      </c>
    </row>
    <row r="1865" spans="1:20" x14ac:dyDescent="0.25">
      <c r="A1865">
        <v>13410</v>
      </c>
      <c r="B1865">
        <v>40335</v>
      </c>
      <c r="C1865" t="s">
        <v>29</v>
      </c>
      <c r="D1865" t="s">
        <v>37</v>
      </c>
      <c r="E1865" t="s">
        <v>38</v>
      </c>
      <c r="F1865" t="s">
        <v>793</v>
      </c>
      <c r="G1865">
        <v>4</v>
      </c>
      <c r="H1865">
        <v>54.91</v>
      </c>
      <c r="I1865">
        <v>0.42</v>
      </c>
      <c r="J1865">
        <v>7.0000000000000007E-2</v>
      </c>
      <c r="K1865">
        <v>19.600000000000001</v>
      </c>
      <c r="L1865">
        <v>14</v>
      </c>
      <c r="M1865">
        <v>8.1199999999999992</v>
      </c>
      <c r="N1865">
        <v>2.83</v>
      </c>
      <c r="O1865" t="s">
        <v>24</v>
      </c>
      <c r="P1865" t="s">
        <v>813</v>
      </c>
      <c r="Q1865" t="s">
        <v>64</v>
      </c>
      <c r="R1865" t="s">
        <v>34</v>
      </c>
      <c r="S1865" t="s">
        <v>35</v>
      </c>
      <c r="T1865" s="1">
        <v>40337</v>
      </c>
    </row>
    <row r="1866" spans="1:20" x14ac:dyDescent="0.25">
      <c r="A1866">
        <v>13410</v>
      </c>
      <c r="B1866">
        <v>40335</v>
      </c>
      <c r="C1866" t="s">
        <v>29</v>
      </c>
      <c r="D1866" t="s">
        <v>37</v>
      </c>
      <c r="E1866" t="s">
        <v>87</v>
      </c>
      <c r="F1866" t="s">
        <v>1108</v>
      </c>
      <c r="G1866">
        <v>29</v>
      </c>
      <c r="H1866">
        <v>1536.86</v>
      </c>
      <c r="I1866">
        <v>0.55000000000000004</v>
      </c>
      <c r="J1866">
        <v>0.01</v>
      </c>
      <c r="K1866">
        <v>834.85</v>
      </c>
      <c r="L1866">
        <v>53.31</v>
      </c>
      <c r="M1866">
        <v>23.99</v>
      </c>
      <c r="N1866">
        <v>6.3</v>
      </c>
      <c r="O1866" t="s">
        <v>24</v>
      </c>
      <c r="P1866" t="s">
        <v>813</v>
      </c>
      <c r="Q1866" t="s">
        <v>64</v>
      </c>
      <c r="R1866" t="s">
        <v>34</v>
      </c>
      <c r="S1866" t="s">
        <v>45</v>
      </c>
      <c r="T1866" s="1">
        <v>40336</v>
      </c>
    </row>
    <row r="1867" spans="1:20" x14ac:dyDescent="0.25">
      <c r="A1867">
        <v>13413</v>
      </c>
      <c r="B1867">
        <v>40207</v>
      </c>
      <c r="C1867" t="s">
        <v>58</v>
      </c>
      <c r="D1867" t="s">
        <v>21</v>
      </c>
      <c r="E1867" t="s">
        <v>84</v>
      </c>
      <c r="F1867" t="s">
        <v>1450</v>
      </c>
      <c r="G1867">
        <v>29</v>
      </c>
      <c r="H1867">
        <v>224.77</v>
      </c>
      <c r="I1867">
        <v>0.37</v>
      </c>
      <c r="J1867">
        <v>0.04</v>
      </c>
      <c r="K1867">
        <v>75.650000000000006</v>
      </c>
      <c r="L1867">
        <v>7.9</v>
      </c>
      <c r="M1867">
        <v>4.9800000000000004</v>
      </c>
      <c r="N1867">
        <v>4.7</v>
      </c>
      <c r="O1867" t="s">
        <v>24</v>
      </c>
      <c r="P1867" t="s">
        <v>1582</v>
      </c>
      <c r="Q1867" t="s">
        <v>64</v>
      </c>
      <c r="R1867" t="s">
        <v>67</v>
      </c>
      <c r="S1867" t="s">
        <v>57</v>
      </c>
      <c r="T1867" s="1">
        <v>40209</v>
      </c>
    </row>
    <row r="1868" spans="1:20" x14ac:dyDescent="0.25">
      <c r="A1868">
        <v>13440</v>
      </c>
      <c r="B1868">
        <v>40464</v>
      </c>
      <c r="C1868" t="s">
        <v>29</v>
      </c>
      <c r="D1868" t="s">
        <v>37</v>
      </c>
      <c r="E1868" t="s">
        <v>38</v>
      </c>
      <c r="F1868" t="s">
        <v>1583</v>
      </c>
      <c r="G1868">
        <v>22</v>
      </c>
      <c r="H1868">
        <v>1766.36</v>
      </c>
      <c r="I1868">
        <v>0.49</v>
      </c>
      <c r="J1868">
        <v>7.0000000000000007E-2</v>
      </c>
      <c r="K1868">
        <v>796.81</v>
      </c>
      <c r="L1868">
        <v>86.24</v>
      </c>
      <c r="M1868">
        <v>43.98</v>
      </c>
      <c r="N1868">
        <v>1.99</v>
      </c>
      <c r="O1868" t="s">
        <v>24</v>
      </c>
      <c r="P1868" t="s">
        <v>1584</v>
      </c>
      <c r="Q1868" t="s">
        <v>64</v>
      </c>
      <c r="R1868" t="s">
        <v>67</v>
      </c>
      <c r="S1868" t="s">
        <v>35</v>
      </c>
      <c r="T1868" s="1">
        <v>40466</v>
      </c>
    </row>
    <row r="1869" spans="1:20" x14ac:dyDescent="0.25">
      <c r="A1869">
        <v>13444</v>
      </c>
      <c r="B1869">
        <v>40913</v>
      </c>
      <c r="C1869" t="s">
        <v>36</v>
      </c>
      <c r="D1869" t="s">
        <v>21</v>
      </c>
      <c r="E1869" t="s">
        <v>84</v>
      </c>
      <c r="F1869" t="s">
        <v>522</v>
      </c>
      <c r="G1869">
        <v>33</v>
      </c>
      <c r="H1869">
        <v>290.39999999999998</v>
      </c>
      <c r="I1869">
        <v>0.49</v>
      </c>
      <c r="J1869">
        <v>0.06</v>
      </c>
      <c r="K1869">
        <v>132.44</v>
      </c>
      <c r="L1869">
        <v>9.33</v>
      </c>
      <c r="M1869">
        <v>4.76</v>
      </c>
      <c r="N1869">
        <v>0.88</v>
      </c>
      <c r="O1869" t="s">
        <v>24</v>
      </c>
      <c r="P1869" t="s">
        <v>521</v>
      </c>
      <c r="Q1869" t="s">
        <v>64</v>
      </c>
      <c r="R1869" t="s">
        <v>67</v>
      </c>
      <c r="S1869" t="s">
        <v>55</v>
      </c>
      <c r="T1869" s="1">
        <v>40916</v>
      </c>
    </row>
    <row r="1870" spans="1:20" x14ac:dyDescent="0.25">
      <c r="A1870">
        <v>13447</v>
      </c>
      <c r="B1870">
        <v>40186</v>
      </c>
      <c r="C1870" t="s">
        <v>36</v>
      </c>
      <c r="D1870" t="s">
        <v>37</v>
      </c>
      <c r="E1870" t="s">
        <v>50</v>
      </c>
      <c r="F1870" t="s">
        <v>576</v>
      </c>
      <c r="G1870">
        <v>24</v>
      </c>
      <c r="H1870">
        <v>928.37</v>
      </c>
      <c r="I1870">
        <v>0.46</v>
      </c>
      <c r="J1870">
        <v>0.01</v>
      </c>
      <c r="K1870">
        <v>419.8</v>
      </c>
      <c r="L1870">
        <v>38.869999999999997</v>
      </c>
      <c r="M1870">
        <v>20.99</v>
      </c>
      <c r="N1870">
        <v>4.8099999999999996</v>
      </c>
      <c r="O1870" t="s">
        <v>24</v>
      </c>
      <c r="P1870" t="s">
        <v>1585</v>
      </c>
      <c r="Q1870" t="s">
        <v>64</v>
      </c>
      <c r="R1870" t="s">
        <v>34</v>
      </c>
      <c r="S1870" t="s">
        <v>45</v>
      </c>
      <c r="T1870" s="1">
        <v>40188</v>
      </c>
    </row>
    <row r="1871" spans="1:20" x14ac:dyDescent="0.25">
      <c r="A1871">
        <v>13472</v>
      </c>
      <c r="B1871">
        <v>40842</v>
      </c>
      <c r="C1871" t="s">
        <v>58</v>
      </c>
      <c r="D1871" t="s">
        <v>21</v>
      </c>
      <c r="E1871" t="s">
        <v>80</v>
      </c>
      <c r="F1871" t="s">
        <v>575</v>
      </c>
      <c r="G1871">
        <v>26</v>
      </c>
      <c r="H1871">
        <v>212.93</v>
      </c>
      <c r="I1871">
        <v>0.54</v>
      </c>
      <c r="J1871">
        <v>0.09</v>
      </c>
      <c r="K1871">
        <v>105.05</v>
      </c>
      <c r="L1871">
        <v>8.98</v>
      </c>
      <c r="M1871">
        <v>4.13</v>
      </c>
      <c r="N1871">
        <v>0.5</v>
      </c>
      <c r="O1871" t="s">
        <v>24</v>
      </c>
      <c r="P1871" t="s">
        <v>373</v>
      </c>
      <c r="Q1871" t="s">
        <v>95</v>
      </c>
      <c r="R1871" t="s">
        <v>61</v>
      </c>
      <c r="S1871" t="s">
        <v>57</v>
      </c>
      <c r="T1871" s="1">
        <v>40843</v>
      </c>
    </row>
    <row r="1872" spans="1:20" x14ac:dyDescent="0.25">
      <c r="A1872">
        <v>13476</v>
      </c>
      <c r="B1872">
        <v>40467</v>
      </c>
      <c r="C1872" t="s">
        <v>29</v>
      </c>
      <c r="D1872" t="s">
        <v>21</v>
      </c>
      <c r="E1872" t="s">
        <v>22</v>
      </c>
      <c r="F1872" t="s">
        <v>1479</v>
      </c>
      <c r="G1872">
        <v>3</v>
      </c>
      <c r="H1872">
        <v>334.47</v>
      </c>
      <c r="I1872">
        <v>0.54</v>
      </c>
      <c r="J1872">
        <v>0.09</v>
      </c>
      <c r="K1872">
        <v>155.51</v>
      </c>
      <c r="L1872">
        <v>115.2</v>
      </c>
      <c r="M1872">
        <v>52.99</v>
      </c>
      <c r="N1872">
        <v>19.989999999999998</v>
      </c>
      <c r="O1872" t="s">
        <v>24</v>
      </c>
      <c r="P1872" t="s">
        <v>386</v>
      </c>
      <c r="Q1872" t="s">
        <v>95</v>
      </c>
      <c r="R1872" t="s">
        <v>61</v>
      </c>
      <c r="S1872" t="s">
        <v>57</v>
      </c>
      <c r="T1872" s="1">
        <v>40468</v>
      </c>
    </row>
    <row r="1873" spans="1:20" x14ac:dyDescent="0.25">
      <c r="A1873">
        <v>13476</v>
      </c>
      <c r="B1873">
        <v>40467</v>
      </c>
      <c r="C1873" t="s">
        <v>29</v>
      </c>
      <c r="D1873" t="s">
        <v>21</v>
      </c>
      <c r="E1873" t="s">
        <v>120</v>
      </c>
      <c r="F1873" t="s">
        <v>1183</v>
      </c>
      <c r="G1873">
        <v>47</v>
      </c>
      <c r="H1873">
        <v>339.01</v>
      </c>
      <c r="I1873">
        <v>0.37</v>
      </c>
      <c r="J1873">
        <v>0.09</v>
      </c>
      <c r="K1873">
        <v>102.56</v>
      </c>
      <c r="L1873">
        <v>7.79</v>
      </c>
      <c r="M1873">
        <v>4.91</v>
      </c>
      <c r="N1873">
        <v>5.68</v>
      </c>
      <c r="O1873" t="s">
        <v>71</v>
      </c>
      <c r="P1873" t="s">
        <v>386</v>
      </c>
      <c r="Q1873" t="s">
        <v>75</v>
      </c>
      <c r="R1873" t="s">
        <v>61</v>
      </c>
      <c r="S1873" t="s">
        <v>57</v>
      </c>
      <c r="T1873" s="1">
        <v>40469</v>
      </c>
    </row>
    <row r="1874" spans="1:20" x14ac:dyDescent="0.25">
      <c r="A1874">
        <v>13476</v>
      </c>
      <c r="B1874">
        <v>40467</v>
      </c>
      <c r="C1874" t="s">
        <v>29</v>
      </c>
      <c r="D1874" t="s">
        <v>37</v>
      </c>
      <c r="E1874" t="s">
        <v>38</v>
      </c>
      <c r="F1874" t="s">
        <v>884</v>
      </c>
      <c r="G1874">
        <v>31</v>
      </c>
      <c r="H1874">
        <v>1850.94</v>
      </c>
      <c r="I1874">
        <v>0.51</v>
      </c>
      <c r="J1874">
        <v>0.05</v>
      </c>
      <c r="K1874">
        <v>894.31</v>
      </c>
      <c r="L1874">
        <v>62.71</v>
      </c>
      <c r="M1874">
        <v>30.73</v>
      </c>
      <c r="N1874">
        <v>4</v>
      </c>
      <c r="O1874" t="s">
        <v>24</v>
      </c>
      <c r="P1874" t="s">
        <v>386</v>
      </c>
      <c r="Q1874" t="s">
        <v>64</v>
      </c>
      <c r="R1874" t="s">
        <v>61</v>
      </c>
      <c r="S1874" t="s">
        <v>57</v>
      </c>
      <c r="T1874" s="1">
        <v>40467</v>
      </c>
    </row>
    <row r="1875" spans="1:20" x14ac:dyDescent="0.25">
      <c r="A1875">
        <v>13479</v>
      </c>
      <c r="B1875">
        <v>40151</v>
      </c>
      <c r="C1875" t="s">
        <v>36</v>
      </c>
      <c r="D1875" t="s">
        <v>37</v>
      </c>
      <c r="E1875" t="s">
        <v>38</v>
      </c>
      <c r="F1875" t="s">
        <v>422</v>
      </c>
      <c r="G1875">
        <v>3</v>
      </c>
      <c r="H1875">
        <v>453.28</v>
      </c>
      <c r="I1875">
        <v>0.37</v>
      </c>
      <c r="J1875">
        <v>0.09</v>
      </c>
      <c r="K1875">
        <v>133.32</v>
      </c>
      <c r="L1875">
        <v>158.71</v>
      </c>
      <c r="M1875">
        <v>99.99</v>
      </c>
      <c r="N1875">
        <v>19.989999999999998</v>
      </c>
      <c r="O1875" t="s">
        <v>24</v>
      </c>
      <c r="P1875" t="s">
        <v>1110</v>
      </c>
      <c r="Q1875" t="s">
        <v>64</v>
      </c>
      <c r="R1875" t="s">
        <v>67</v>
      </c>
      <c r="S1875" t="s">
        <v>57</v>
      </c>
      <c r="T1875" s="1">
        <v>40153</v>
      </c>
    </row>
    <row r="1876" spans="1:20" x14ac:dyDescent="0.25">
      <c r="A1876">
        <v>13479</v>
      </c>
      <c r="B1876">
        <v>40151</v>
      </c>
      <c r="C1876" t="s">
        <v>36</v>
      </c>
      <c r="D1876" t="s">
        <v>37</v>
      </c>
      <c r="E1876" t="s">
        <v>50</v>
      </c>
      <c r="F1876" t="s">
        <v>571</v>
      </c>
      <c r="G1876">
        <v>13</v>
      </c>
      <c r="H1876">
        <v>4022.07</v>
      </c>
      <c r="I1876">
        <v>0.36</v>
      </c>
      <c r="J1876">
        <v>0.04</v>
      </c>
      <c r="K1876">
        <v>1338.94</v>
      </c>
      <c r="L1876">
        <v>321.86</v>
      </c>
      <c r="M1876">
        <v>205.99</v>
      </c>
      <c r="N1876">
        <v>5.26</v>
      </c>
      <c r="O1876" t="s">
        <v>24</v>
      </c>
      <c r="P1876" t="s">
        <v>1110</v>
      </c>
      <c r="Q1876" t="s">
        <v>64</v>
      </c>
      <c r="R1876" t="s">
        <v>67</v>
      </c>
      <c r="S1876" t="s">
        <v>57</v>
      </c>
      <c r="T1876" s="1">
        <v>40152</v>
      </c>
    </row>
    <row r="1877" spans="1:20" x14ac:dyDescent="0.25">
      <c r="A1877">
        <v>13507</v>
      </c>
      <c r="B1877">
        <v>41272</v>
      </c>
      <c r="C1877" t="s">
        <v>79</v>
      </c>
      <c r="D1877" t="s">
        <v>21</v>
      </c>
      <c r="E1877" t="s">
        <v>84</v>
      </c>
      <c r="F1877" t="s">
        <v>424</v>
      </c>
      <c r="G1877">
        <v>27</v>
      </c>
      <c r="H1877">
        <v>332.82</v>
      </c>
      <c r="I1877">
        <v>0.49</v>
      </c>
      <c r="J1877">
        <v>0.09</v>
      </c>
      <c r="K1877">
        <v>143.58000000000001</v>
      </c>
      <c r="L1877">
        <v>13.29</v>
      </c>
      <c r="M1877">
        <v>6.78</v>
      </c>
      <c r="N1877">
        <v>6.18</v>
      </c>
      <c r="O1877" t="s">
        <v>24</v>
      </c>
      <c r="P1877" t="s">
        <v>965</v>
      </c>
      <c r="Q1877" t="s">
        <v>33</v>
      </c>
      <c r="R1877" t="s">
        <v>27</v>
      </c>
      <c r="S1877" t="s">
        <v>57</v>
      </c>
      <c r="T1877" s="1">
        <v>41273</v>
      </c>
    </row>
    <row r="1878" spans="1:20" x14ac:dyDescent="0.25">
      <c r="A1878">
        <v>13536</v>
      </c>
      <c r="B1878">
        <v>40043</v>
      </c>
      <c r="C1878" t="s">
        <v>79</v>
      </c>
      <c r="D1878" t="s">
        <v>21</v>
      </c>
      <c r="E1878" t="s">
        <v>84</v>
      </c>
      <c r="F1878" t="s">
        <v>1334</v>
      </c>
      <c r="G1878">
        <v>23</v>
      </c>
      <c r="H1878">
        <v>223.97</v>
      </c>
      <c r="I1878">
        <v>0.49</v>
      </c>
      <c r="J1878">
        <v>0.05</v>
      </c>
      <c r="K1878">
        <v>102.79</v>
      </c>
      <c r="L1878">
        <v>10.16</v>
      </c>
      <c r="M1878">
        <v>5.18</v>
      </c>
      <c r="N1878">
        <v>2.04</v>
      </c>
      <c r="O1878" t="s">
        <v>24</v>
      </c>
      <c r="P1878" t="s">
        <v>421</v>
      </c>
      <c r="Q1878" t="s">
        <v>83</v>
      </c>
      <c r="R1878" t="s">
        <v>61</v>
      </c>
      <c r="S1878" t="s">
        <v>55</v>
      </c>
      <c r="T1878" s="1">
        <v>40045</v>
      </c>
    </row>
    <row r="1879" spans="1:20" x14ac:dyDescent="0.25">
      <c r="A1879">
        <v>13537</v>
      </c>
      <c r="B1879">
        <v>40328</v>
      </c>
      <c r="C1879" t="s">
        <v>20</v>
      </c>
      <c r="D1879" t="s">
        <v>21</v>
      </c>
      <c r="E1879" t="s">
        <v>84</v>
      </c>
      <c r="F1879" t="s">
        <v>1447</v>
      </c>
      <c r="G1879">
        <v>41</v>
      </c>
      <c r="H1879">
        <v>627.88</v>
      </c>
      <c r="I1879">
        <v>0.53</v>
      </c>
      <c r="J1879">
        <v>0.03</v>
      </c>
      <c r="K1879">
        <v>322.77</v>
      </c>
      <c r="L1879">
        <v>15.74</v>
      </c>
      <c r="M1879">
        <v>7.4</v>
      </c>
      <c r="N1879">
        <v>1.71</v>
      </c>
      <c r="O1879" t="s">
        <v>24</v>
      </c>
      <c r="P1879" t="s">
        <v>358</v>
      </c>
      <c r="Q1879" t="s">
        <v>64</v>
      </c>
      <c r="R1879" t="s">
        <v>61</v>
      </c>
      <c r="S1879" t="s">
        <v>55</v>
      </c>
      <c r="T1879" s="1">
        <v>40330</v>
      </c>
    </row>
    <row r="1880" spans="1:20" x14ac:dyDescent="0.25">
      <c r="A1880">
        <v>13540</v>
      </c>
      <c r="B1880">
        <v>40321</v>
      </c>
      <c r="C1880" t="s">
        <v>36</v>
      </c>
      <c r="D1880" t="s">
        <v>21</v>
      </c>
      <c r="E1880" t="s">
        <v>80</v>
      </c>
      <c r="F1880" t="s">
        <v>895</v>
      </c>
      <c r="G1880">
        <v>33</v>
      </c>
      <c r="H1880">
        <v>235.11</v>
      </c>
      <c r="I1880">
        <v>0.52</v>
      </c>
      <c r="J1880">
        <v>0.09</v>
      </c>
      <c r="K1880">
        <v>110.86</v>
      </c>
      <c r="L1880">
        <v>7.81</v>
      </c>
      <c r="M1880">
        <v>3.75</v>
      </c>
      <c r="N1880">
        <v>0.5</v>
      </c>
      <c r="O1880" t="s">
        <v>24</v>
      </c>
      <c r="P1880" t="s">
        <v>989</v>
      </c>
      <c r="Q1880" t="s">
        <v>75</v>
      </c>
      <c r="R1880" t="s">
        <v>67</v>
      </c>
      <c r="S1880" t="s">
        <v>57</v>
      </c>
      <c r="T1880" s="1">
        <v>40323</v>
      </c>
    </row>
    <row r="1881" spans="1:20" x14ac:dyDescent="0.25">
      <c r="A1881">
        <v>13540</v>
      </c>
      <c r="B1881">
        <v>40321</v>
      </c>
      <c r="C1881" t="s">
        <v>36</v>
      </c>
      <c r="D1881" t="s">
        <v>37</v>
      </c>
      <c r="E1881" t="s">
        <v>50</v>
      </c>
      <c r="F1881" t="s">
        <v>1586</v>
      </c>
      <c r="G1881">
        <v>27</v>
      </c>
      <c r="H1881">
        <v>3362.87</v>
      </c>
      <c r="I1881">
        <v>0.48</v>
      </c>
      <c r="J1881">
        <v>0.02</v>
      </c>
      <c r="K1881">
        <v>1576.15</v>
      </c>
      <c r="L1881">
        <v>126.9</v>
      </c>
      <c r="M1881">
        <v>65.989999999999995</v>
      </c>
      <c r="N1881">
        <v>4.99</v>
      </c>
      <c r="O1881" t="s">
        <v>24</v>
      </c>
      <c r="P1881" t="s">
        <v>989</v>
      </c>
      <c r="Q1881" t="s">
        <v>75</v>
      </c>
      <c r="R1881" t="s">
        <v>67</v>
      </c>
      <c r="S1881" t="s">
        <v>57</v>
      </c>
      <c r="T1881" s="1">
        <v>40323</v>
      </c>
    </row>
    <row r="1882" spans="1:20" x14ac:dyDescent="0.25">
      <c r="A1882">
        <v>13540</v>
      </c>
      <c r="B1882">
        <v>40321</v>
      </c>
      <c r="C1882" t="s">
        <v>36</v>
      </c>
      <c r="D1882" t="s">
        <v>37</v>
      </c>
      <c r="E1882" t="s">
        <v>38</v>
      </c>
      <c r="F1882" t="s">
        <v>841</v>
      </c>
      <c r="G1882">
        <v>31</v>
      </c>
      <c r="H1882">
        <v>469.33</v>
      </c>
      <c r="I1882">
        <v>0.47</v>
      </c>
      <c r="J1882">
        <v>0.06</v>
      </c>
      <c r="K1882">
        <v>203.84</v>
      </c>
      <c r="L1882">
        <v>16.04</v>
      </c>
      <c r="M1882">
        <v>8.5</v>
      </c>
      <c r="N1882">
        <v>1.99</v>
      </c>
      <c r="O1882" t="s">
        <v>24</v>
      </c>
      <c r="P1882" t="s">
        <v>989</v>
      </c>
      <c r="Q1882" t="s">
        <v>41</v>
      </c>
      <c r="R1882" t="s">
        <v>67</v>
      </c>
      <c r="S1882" t="s">
        <v>35</v>
      </c>
      <c r="T1882" s="1">
        <v>40321</v>
      </c>
    </row>
    <row r="1883" spans="1:20" x14ac:dyDescent="0.25">
      <c r="A1883">
        <v>13540</v>
      </c>
      <c r="B1883">
        <v>40321</v>
      </c>
      <c r="C1883" t="s">
        <v>36</v>
      </c>
      <c r="D1883" t="s">
        <v>21</v>
      </c>
      <c r="E1883" t="s">
        <v>72</v>
      </c>
      <c r="F1883" t="s">
        <v>1587</v>
      </c>
      <c r="G1883">
        <v>16</v>
      </c>
      <c r="H1883">
        <v>59.53</v>
      </c>
      <c r="I1883">
        <v>0.43</v>
      </c>
      <c r="J1883">
        <v>0.04</v>
      </c>
      <c r="K1883">
        <v>23.87</v>
      </c>
      <c r="L1883">
        <v>3.82</v>
      </c>
      <c r="M1883">
        <v>2.1800000000000002</v>
      </c>
      <c r="N1883">
        <v>0.78</v>
      </c>
      <c r="O1883" t="s">
        <v>24</v>
      </c>
      <c r="P1883" t="s">
        <v>989</v>
      </c>
      <c r="Q1883" t="s">
        <v>41</v>
      </c>
      <c r="R1883" t="s">
        <v>67</v>
      </c>
      <c r="S1883" t="s">
        <v>55</v>
      </c>
      <c r="T1883" s="1">
        <v>40321</v>
      </c>
    </row>
    <row r="1884" spans="1:20" x14ac:dyDescent="0.25">
      <c r="A1884">
        <v>13540</v>
      </c>
      <c r="B1884">
        <v>40321</v>
      </c>
      <c r="C1884" t="s">
        <v>36</v>
      </c>
      <c r="D1884" t="s">
        <v>21</v>
      </c>
      <c r="E1884" t="s">
        <v>22</v>
      </c>
      <c r="F1884" t="s">
        <v>1588</v>
      </c>
      <c r="G1884">
        <v>33</v>
      </c>
      <c r="H1884">
        <v>690.85</v>
      </c>
      <c r="I1884">
        <v>0.42</v>
      </c>
      <c r="J1884">
        <v>0.02</v>
      </c>
      <c r="K1884">
        <v>279.48</v>
      </c>
      <c r="L1884">
        <v>21.17</v>
      </c>
      <c r="M1884">
        <v>12.28</v>
      </c>
      <c r="N1884">
        <v>6.13</v>
      </c>
      <c r="O1884" t="s">
        <v>24</v>
      </c>
      <c r="P1884" t="s">
        <v>989</v>
      </c>
      <c r="Q1884" t="s">
        <v>41</v>
      </c>
      <c r="R1884" t="s">
        <v>67</v>
      </c>
      <c r="S1884" t="s">
        <v>57</v>
      </c>
      <c r="T1884" s="1">
        <v>40321</v>
      </c>
    </row>
    <row r="1885" spans="1:20" x14ac:dyDescent="0.25">
      <c r="A1885">
        <v>13542</v>
      </c>
      <c r="B1885">
        <v>39880</v>
      </c>
      <c r="C1885" t="s">
        <v>20</v>
      </c>
      <c r="D1885" t="s">
        <v>42</v>
      </c>
      <c r="E1885" t="s">
        <v>192</v>
      </c>
      <c r="F1885" t="s">
        <v>924</v>
      </c>
      <c r="G1885">
        <v>11</v>
      </c>
      <c r="H1885">
        <v>6134.49</v>
      </c>
      <c r="I1885">
        <v>0.46</v>
      </c>
      <c r="J1885">
        <v>0.01</v>
      </c>
      <c r="K1885">
        <v>2758.98</v>
      </c>
      <c r="L1885">
        <v>557.37</v>
      </c>
      <c r="M1885">
        <v>300.98</v>
      </c>
      <c r="N1885">
        <v>64.73</v>
      </c>
      <c r="O1885" t="s">
        <v>48</v>
      </c>
      <c r="P1885" t="s">
        <v>1589</v>
      </c>
      <c r="Q1885" t="s">
        <v>41</v>
      </c>
      <c r="R1885" t="s">
        <v>67</v>
      </c>
      <c r="S1885" t="s">
        <v>132</v>
      </c>
      <c r="T1885" s="1">
        <v>39887</v>
      </c>
    </row>
    <row r="1886" spans="1:20" x14ac:dyDescent="0.25">
      <c r="A1886">
        <v>13542</v>
      </c>
      <c r="B1886">
        <v>39880</v>
      </c>
      <c r="C1886" t="s">
        <v>20</v>
      </c>
      <c r="D1886" t="s">
        <v>21</v>
      </c>
      <c r="E1886" t="s">
        <v>139</v>
      </c>
      <c r="F1886" t="s">
        <v>504</v>
      </c>
      <c r="G1886">
        <v>33</v>
      </c>
      <c r="H1886">
        <v>603.54</v>
      </c>
      <c r="I1886">
        <v>0.53</v>
      </c>
      <c r="J1886">
        <v>0.03</v>
      </c>
      <c r="K1886">
        <v>306.83</v>
      </c>
      <c r="L1886">
        <v>18.600000000000001</v>
      </c>
      <c r="M1886">
        <v>8.74</v>
      </c>
      <c r="N1886">
        <v>8.2899999999999991</v>
      </c>
      <c r="O1886" t="s">
        <v>24</v>
      </c>
      <c r="P1886" t="s">
        <v>1589</v>
      </c>
      <c r="Q1886" t="s">
        <v>41</v>
      </c>
      <c r="R1886" t="s">
        <v>67</v>
      </c>
      <c r="S1886" t="s">
        <v>57</v>
      </c>
      <c r="T1886" s="1">
        <v>39880</v>
      </c>
    </row>
    <row r="1887" spans="1:20" x14ac:dyDescent="0.25">
      <c r="A1887">
        <v>13543</v>
      </c>
      <c r="B1887">
        <v>41129</v>
      </c>
      <c r="C1887" t="s">
        <v>79</v>
      </c>
      <c r="D1887" t="s">
        <v>21</v>
      </c>
      <c r="E1887" t="s">
        <v>22</v>
      </c>
      <c r="F1887" t="s">
        <v>91</v>
      </c>
      <c r="G1887">
        <v>2</v>
      </c>
      <c r="H1887">
        <v>37.5</v>
      </c>
      <c r="I1887">
        <v>0.37</v>
      </c>
      <c r="J1887">
        <v>0.09</v>
      </c>
      <c r="K1887">
        <v>8.6300000000000008</v>
      </c>
      <c r="L1887">
        <v>15.41</v>
      </c>
      <c r="M1887">
        <v>9.7100000000000009</v>
      </c>
      <c r="N1887">
        <v>9.4499999999999993</v>
      </c>
      <c r="O1887" t="s">
        <v>24</v>
      </c>
      <c r="P1887" t="s">
        <v>507</v>
      </c>
      <c r="Q1887" t="s">
        <v>41</v>
      </c>
      <c r="R1887" t="s">
        <v>34</v>
      </c>
      <c r="S1887" t="s">
        <v>57</v>
      </c>
      <c r="T1887" s="1">
        <v>41129</v>
      </c>
    </row>
    <row r="1888" spans="1:20" x14ac:dyDescent="0.25">
      <c r="A1888">
        <v>13569</v>
      </c>
      <c r="B1888">
        <v>40643</v>
      </c>
      <c r="C1888" t="s">
        <v>58</v>
      </c>
      <c r="D1888" t="s">
        <v>21</v>
      </c>
      <c r="E1888" t="s">
        <v>126</v>
      </c>
      <c r="F1888" t="s">
        <v>1540</v>
      </c>
      <c r="G1888">
        <v>13</v>
      </c>
      <c r="H1888">
        <v>923.14</v>
      </c>
      <c r="I1888">
        <v>0.43</v>
      </c>
      <c r="J1888">
        <v>0.02</v>
      </c>
      <c r="K1888">
        <v>383.2</v>
      </c>
      <c r="L1888">
        <v>71.89</v>
      </c>
      <c r="M1888">
        <v>40.98</v>
      </c>
      <c r="N1888">
        <v>7.2</v>
      </c>
      <c r="O1888" t="s">
        <v>71</v>
      </c>
      <c r="P1888" t="s">
        <v>876</v>
      </c>
      <c r="Q1888" t="s">
        <v>83</v>
      </c>
      <c r="R1888" t="s">
        <v>34</v>
      </c>
      <c r="S1888" t="s">
        <v>57</v>
      </c>
      <c r="T1888" s="1">
        <v>40645</v>
      </c>
    </row>
    <row r="1889" spans="1:20" x14ac:dyDescent="0.25">
      <c r="A1889">
        <v>13569</v>
      </c>
      <c r="B1889">
        <v>40643</v>
      </c>
      <c r="C1889" t="s">
        <v>58</v>
      </c>
      <c r="D1889" t="s">
        <v>21</v>
      </c>
      <c r="E1889" t="s">
        <v>120</v>
      </c>
      <c r="F1889" t="s">
        <v>723</v>
      </c>
      <c r="G1889">
        <v>16</v>
      </c>
      <c r="H1889">
        <v>87.33</v>
      </c>
      <c r="I1889">
        <v>0.49</v>
      </c>
      <c r="J1889">
        <v>0.05</v>
      </c>
      <c r="K1889">
        <v>39.76</v>
      </c>
      <c r="L1889">
        <v>5.65</v>
      </c>
      <c r="M1889">
        <v>2.88</v>
      </c>
      <c r="N1889">
        <v>1.49</v>
      </c>
      <c r="O1889" t="s">
        <v>24</v>
      </c>
      <c r="P1889" t="s">
        <v>876</v>
      </c>
      <c r="Q1889" t="s">
        <v>83</v>
      </c>
      <c r="R1889" t="s">
        <v>34</v>
      </c>
      <c r="S1889" t="s">
        <v>57</v>
      </c>
      <c r="T1889" s="1">
        <v>40644</v>
      </c>
    </row>
    <row r="1890" spans="1:20" x14ac:dyDescent="0.25">
      <c r="A1890">
        <v>13570</v>
      </c>
      <c r="B1890">
        <v>41245</v>
      </c>
      <c r="C1890" t="s">
        <v>29</v>
      </c>
      <c r="D1890" t="s">
        <v>42</v>
      </c>
      <c r="E1890" t="s">
        <v>43</v>
      </c>
      <c r="F1890" t="s">
        <v>803</v>
      </c>
      <c r="G1890">
        <v>2</v>
      </c>
      <c r="H1890">
        <v>28.1</v>
      </c>
      <c r="I1890">
        <v>0.41</v>
      </c>
      <c r="J1890">
        <v>0.04</v>
      </c>
      <c r="K1890">
        <v>10.46</v>
      </c>
      <c r="L1890">
        <v>14.14</v>
      </c>
      <c r="M1890">
        <v>8.34</v>
      </c>
      <c r="N1890">
        <v>0.96</v>
      </c>
      <c r="O1890" t="s">
        <v>24</v>
      </c>
      <c r="P1890" t="s">
        <v>402</v>
      </c>
      <c r="Q1890" t="s">
        <v>83</v>
      </c>
      <c r="R1890" t="s">
        <v>34</v>
      </c>
      <c r="S1890" t="s">
        <v>55</v>
      </c>
      <c r="T1890" s="1">
        <v>41246</v>
      </c>
    </row>
    <row r="1891" spans="1:20" x14ac:dyDescent="0.25">
      <c r="A1891">
        <v>13570</v>
      </c>
      <c r="B1891">
        <v>41245</v>
      </c>
      <c r="C1891" t="s">
        <v>29</v>
      </c>
      <c r="D1891" t="s">
        <v>37</v>
      </c>
      <c r="E1891" t="s">
        <v>50</v>
      </c>
      <c r="F1891" t="s">
        <v>727</v>
      </c>
      <c r="G1891">
        <v>42</v>
      </c>
      <c r="H1891">
        <v>7724.71</v>
      </c>
      <c r="I1891">
        <v>0.42</v>
      </c>
      <c r="J1891">
        <v>0.04</v>
      </c>
      <c r="K1891">
        <v>3054.14</v>
      </c>
      <c r="L1891">
        <v>191.36</v>
      </c>
      <c r="M1891">
        <v>110.99</v>
      </c>
      <c r="N1891">
        <v>8.99</v>
      </c>
      <c r="O1891" t="s">
        <v>24</v>
      </c>
      <c r="P1891" t="s">
        <v>402</v>
      </c>
      <c r="Q1891" t="s">
        <v>83</v>
      </c>
      <c r="R1891" t="s">
        <v>34</v>
      </c>
      <c r="S1891" t="s">
        <v>57</v>
      </c>
      <c r="T1891" s="1">
        <v>41245</v>
      </c>
    </row>
    <row r="1892" spans="1:20" x14ac:dyDescent="0.25">
      <c r="A1892">
        <v>13572</v>
      </c>
      <c r="B1892">
        <v>41046</v>
      </c>
      <c r="C1892" t="s">
        <v>58</v>
      </c>
      <c r="D1892" t="s">
        <v>37</v>
      </c>
      <c r="E1892" t="s">
        <v>38</v>
      </c>
      <c r="F1892" t="s">
        <v>488</v>
      </c>
      <c r="G1892">
        <v>7</v>
      </c>
      <c r="H1892">
        <v>64.56</v>
      </c>
      <c r="I1892">
        <v>0.45</v>
      </c>
      <c r="J1892">
        <v>7.0000000000000007E-2</v>
      </c>
      <c r="K1892">
        <v>24.28</v>
      </c>
      <c r="L1892">
        <v>9.1300000000000008</v>
      </c>
      <c r="M1892">
        <v>5.0199999999999996</v>
      </c>
      <c r="N1892">
        <v>5.14</v>
      </c>
      <c r="O1892" t="s">
        <v>24</v>
      </c>
      <c r="P1892" t="s">
        <v>1590</v>
      </c>
      <c r="Q1892" t="s">
        <v>75</v>
      </c>
      <c r="R1892" t="s">
        <v>61</v>
      </c>
      <c r="S1892" t="s">
        <v>35</v>
      </c>
      <c r="T1892" s="1">
        <v>41047</v>
      </c>
    </row>
    <row r="1893" spans="1:20" x14ac:dyDescent="0.25">
      <c r="A1893">
        <v>13575</v>
      </c>
      <c r="B1893">
        <v>41150</v>
      </c>
      <c r="C1893" t="s">
        <v>58</v>
      </c>
      <c r="D1893" t="s">
        <v>21</v>
      </c>
      <c r="E1893" t="s">
        <v>84</v>
      </c>
      <c r="F1893" t="s">
        <v>85</v>
      </c>
      <c r="G1893">
        <v>15</v>
      </c>
      <c r="H1893">
        <v>163.37</v>
      </c>
      <c r="I1893">
        <v>0.43</v>
      </c>
      <c r="J1893">
        <v>0.09</v>
      </c>
      <c r="K1893">
        <v>57.98</v>
      </c>
      <c r="L1893">
        <v>11.37</v>
      </c>
      <c r="M1893">
        <v>6.48</v>
      </c>
      <c r="N1893">
        <v>8.19</v>
      </c>
      <c r="O1893" t="s">
        <v>71</v>
      </c>
      <c r="P1893" t="s">
        <v>1079</v>
      </c>
      <c r="Q1893" t="s">
        <v>41</v>
      </c>
      <c r="R1893" t="s">
        <v>27</v>
      </c>
      <c r="S1893" t="s">
        <v>57</v>
      </c>
      <c r="T1893" s="1">
        <v>41153</v>
      </c>
    </row>
    <row r="1894" spans="1:20" x14ac:dyDescent="0.25">
      <c r="A1894">
        <v>13601</v>
      </c>
      <c r="B1894">
        <v>41137</v>
      </c>
      <c r="C1894" t="s">
        <v>20</v>
      </c>
      <c r="D1894" t="s">
        <v>21</v>
      </c>
      <c r="E1894" t="s">
        <v>126</v>
      </c>
      <c r="F1894" t="s">
        <v>1591</v>
      </c>
      <c r="G1894">
        <v>17</v>
      </c>
      <c r="H1894">
        <v>1719.28</v>
      </c>
      <c r="I1894">
        <v>0.55000000000000004</v>
      </c>
      <c r="J1894">
        <v>0.09</v>
      </c>
      <c r="K1894">
        <v>858.98</v>
      </c>
      <c r="L1894">
        <v>109.84</v>
      </c>
      <c r="M1894">
        <v>49.43</v>
      </c>
      <c r="N1894">
        <v>19.989999999999998</v>
      </c>
      <c r="O1894" t="s">
        <v>24</v>
      </c>
      <c r="P1894" t="s">
        <v>444</v>
      </c>
      <c r="Q1894" t="s">
        <v>64</v>
      </c>
      <c r="R1894" t="s">
        <v>67</v>
      </c>
      <c r="S1894" t="s">
        <v>57</v>
      </c>
      <c r="T1894" s="1">
        <v>41141</v>
      </c>
    </row>
    <row r="1895" spans="1:20" x14ac:dyDescent="0.25">
      <c r="A1895">
        <v>13602</v>
      </c>
      <c r="B1895">
        <v>39826</v>
      </c>
      <c r="C1895" t="s">
        <v>20</v>
      </c>
      <c r="D1895" t="s">
        <v>37</v>
      </c>
      <c r="E1895" t="s">
        <v>87</v>
      </c>
      <c r="F1895" t="s">
        <v>235</v>
      </c>
      <c r="G1895">
        <v>3</v>
      </c>
      <c r="H1895">
        <v>864.37</v>
      </c>
      <c r="I1895">
        <v>0.5</v>
      </c>
      <c r="J1895">
        <v>0.03</v>
      </c>
      <c r="K1895">
        <v>410.17</v>
      </c>
      <c r="L1895">
        <v>290.89999999999998</v>
      </c>
      <c r="M1895">
        <v>145.44999999999999</v>
      </c>
      <c r="N1895">
        <v>17.850000000000001</v>
      </c>
      <c r="O1895" t="s">
        <v>48</v>
      </c>
      <c r="P1895" t="s">
        <v>1370</v>
      </c>
      <c r="Q1895" t="s">
        <v>83</v>
      </c>
      <c r="R1895" t="s">
        <v>34</v>
      </c>
      <c r="S1895" t="s">
        <v>132</v>
      </c>
      <c r="T1895" s="1">
        <v>39831</v>
      </c>
    </row>
    <row r="1896" spans="1:20" x14ac:dyDescent="0.25">
      <c r="A1896">
        <v>13602</v>
      </c>
      <c r="B1896">
        <v>39826</v>
      </c>
      <c r="C1896" t="s">
        <v>20</v>
      </c>
      <c r="D1896" t="s">
        <v>21</v>
      </c>
      <c r="E1896" t="s">
        <v>84</v>
      </c>
      <c r="F1896" t="s">
        <v>1165</v>
      </c>
      <c r="G1896">
        <v>13</v>
      </c>
      <c r="H1896">
        <v>1060.31</v>
      </c>
      <c r="I1896">
        <v>0.42</v>
      </c>
      <c r="J1896">
        <v>0.02</v>
      </c>
      <c r="K1896">
        <v>430.7</v>
      </c>
      <c r="L1896">
        <v>82.83</v>
      </c>
      <c r="M1896">
        <v>48.04</v>
      </c>
      <c r="N1896">
        <v>5.09</v>
      </c>
      <c r="O1896" t="s">
        <v>24</v>
      </c>
      <c r="P1896" t="s">
        <v>1370</v>
      </c>
      <c r="Q1896" t="s">
        <v>83</v>
      </c>
      <c r="R1896" t="s">
        <v>34</v>
      </c>
      <c r="S1896" t="s">
        <v>57</v>
      </c>
      <c r="T1896" s="1">
        <v>39826</v>
      </c>
    </row>
    <row r="1897" spans="1:20" x14ac:dyDescent="0.25">
      <c r="A1897">
        <v>13604</v>
      </c>
      <c r="B1897">
        <v>39846</v>
      </c>
      <c r="C1897" t="s">
        <v>29</v>
      </c>
      <c r="D1897" t="s">
        <v>37</v>
      </c>
      <c r="E1897" t="s">
        <v>38</v>
      </c>
      <c r="F1897" t="s">
        <v>1002</v>
      </c>
      <c r="G1897">
        <v>38</v>
      </c>
      <c r="H1897">
        <v>5725.92</v>
      </c>
      <c r="I1897">
        <v>0.47</v>
      </c>
      <c r="J1897">
        <v>0.04</v>
      </c>
      <c r="K1897">
        <v>2561.9899999999998</v>
      </c>
      <c r="L1897">
        <v>156.79</v>
      </c>
      <c r="M1897">
        <v>83.1</v>
      </c>
      <c r="N1897">
        <v>6.13</v>
      </c>
      <c r="O1897" t="s">
        <v>24</v>
      </c>
      <c r="P1897" t="s">
        <v>858</v>
      </c>
      <c r="Q1897" t="s">
        <v>95</v>
      </c>
      <c r="R1897" t="s">
        <v>34</v>
      </c>
      <c r="S1897" t="s">
        <v>57</v>
      </c>
      <c r="T1897" s="1">
        <v>39848</v>
      </c>
    </row>
    <row r="1898" spans="1:20" x14ac:dyDescent="0.25">
      <c r="A1898">
        <v>13604</v>
      </c>
      <c r="B1898">
        <v>39846</v>
      </c>
      <c r="C1898" t="s">
        <v>29</v>
      </c>
      <c r="D1898" t="s">
        <v>42</v>
      </c>
      <c r="E1898" t="s">
        <v>43</v>
      </c>
      <c r="F1898" t="s">
        <v>947</v>
      </c>
      <c r="G1898">
        <v>42</v>
      </c>
      <c r="H1898">
        <v>7953.26</v>
      </c>
      <c r="I1898">
        <v>0.55000000000000004</v>
      </c>
      <c r="J1898">
        <v>7.0000000000000007E-2</v>
      </c>
      <c r="K1898">
        <v>4075.9</v>
      </c>
      <c r="L1898">
        <v>202.18</v>
      </c>
      <c r="M1898">
        <v>90.98</v>
      </c>
      <c r="N1898">
        <v>56.2</v>
      </c>
      <c r="O1898" t="s">
        <v>24</v>
      </c>
      <c r="P1898" t="s">
        <v>858</v>
      </c>
      <c r="Q1898" t="s">
        <v>95</v>
      </c>
      <c r="R1898" t="s">
        <v>34</v>
      </c>
      <c r="S1898" t="s">
        <v>45</v>
      </c>
      <c r="T1898" s="1">
        <v>39849</v>
      </c>
    </row>
    <row r="1899" spans="1:20" x14ac:dyDescent="0.25">
      <c r="A1899">
        <v>13606</v>
      </c>
      <c r="B1899">
        <v>39929</v>
      </c>
      <c r="C1899" t="s">
        <v>29</v>
      </c>
      <c r="D1899" t="s">
        <v>21</v>
      </c>
      <c r="E1899" t="s">
        <v>52</v>
      </c>
      <c r="F1899" t="s">
        <v>1503</v>
      </c>
      <c r="G1899">
        <v>34</v>
      </c>
      <c r="H1899">
        <v>170.49</v>
      </c>
      <c r="I1899">
        <v>0.37</v>
      </c>
      <c r="J1899">
        <v>7.0000000000000007E-2</v>
      </c>
      <c r="K1899">
        <v>54.72</v>
      </c>
      <c r="L1899">
        <v>5.37</v>
      </c>
      <c r="M1899">
        <v>3.38</v>
      </c>
      <c r="N1899">
        <v>0.85</v>
      </c>
      <c r="O1899" t="s">
        <v>24</v>
      </c>
      <c r="P1899" t="s">
        <v>295</v>
      </c>
      <c r="Q1899" t="s">
        <v>33</v>
      </c>
      <c r="R1899" t="s">
        <v>27</v>
      </c>
      <c r="S1899" t="s">
        <v>55</v>
      </c>
      <c r="T1899" s="1">
        <v>39931</v>
      </c>
    </row>
    <row r="1900" spans="1:20" x14ac:dyDescent="0.25">
      <c r="A1900">
        <v>13607</v>
      </c>
      <c r="B1900">
        <v>40500</v>
      </c>
      <c r="C1900" t="s">
        <v>58</v>
      </c>
      <c r="D1900" t="s">
        <v>37</v>
      </c>
      <c r="E1900" t="s">
        <v>38</v>
      </c>
      <c r="F1900" t="s">
        <v>163</v>
      </c>
      <c r="G1900">
        <v>12</v>
      </c>
      <c r="H1900">
        <v>919.9</v>
      </c>
      <c r="I1900">
        <v>0.52</v>
      </c>
      <c r="J1900">
        <v>7.0000000000000007E-2</v>
      </c>
      <c r="K1900">
        <v>444.15</v>
      </c>
      <c r="L1900">
        <v>82.25</v>
      </c>
      <c r="M1900">
        <v>39.479999999999997</v>
      </c>
      <c r="N1900">
        <v>1.99</v>
      </c>
      <c r="O1900" t="s">
        <v>24</v>
      </c>
      <c r="P1900" t="s">
        <v>1340</v>
      </c>
      <c r="Q1900" t="s">
        <v>33</v>
      </c>
      <c r="R1900" t="s">
        <v>27</v>
      </c>
      <c r="S1900" t="s">
        <v>35</v>
      </c>
      <c r="T1900" s="1">
        <v>40501</v>
      </c>
    </row>
    <row r="1901" spans="1:20" x14ac:dyDescent="0.25">
      <c r="A1901">
        <v>13607</v>
      </c>
      <c r="B1901">
        <v>40500</v>
      </c>
      <c r="C1901" t="s">
        <v>58</v>
      </c>
      <c r="D1901" t="s">
        <v>21</v>
      </c>
      <c r="E1901" t="s">
        <v>80</v>
      </c>
      <c r="F1901" t="s">
        <v>510</v>
      </c>
      <c r="G1901">
        <v>37</v>
      </c>
      <c r="H1901">
        <v>172.81</v>
      </c>
      <c r="I1901">
        <v>0.49</v>
      </c>
      <c r="J1901">
        <v>0.09</v>
      </c>
      <c r="K1901">
        <v>75.739999999999995</v>
      </c>
      <c r="L1901">
        <v>5.12</v>
      </c>
      <c r="M1901">
        <v>2.61</v>
      </c>
      <c r="N1901">
        <v>0.5</v>
      </c>
      <c r="O1901" t="s">
        <v>71</v>
      </c>
      <c r="P1901" t="s">
        <v>1340</v>
      </c>
      <c r="Q1901" t="s">
        <v>33</v>
      </c>
      <c r="R1901" t="s">
        <v>27</v>
      </c>
      <c r="S1901" t="s">
        <v>57</v>
      </c>
      <c r="T1901" s="1">
        <v>40501</v>
      </c>
    </row>
    <row r="1902" spans="1:20" x14ac:dyDescent="0.25">
      <c r="A1902">
        <v>13607</v>
      </c>
      <c r="B1902">
        <v>40500</v>
      </c>
      <c r="C1902" t="s">
        <v>58</v>
      </c>
      <c r="D1902" t="s">
        <v>21</v>
      </c>
      <c r="E1902" t="s">
        <v>22</v>
      </c>
      <c r="F1902" t="s">
        <v>1571</v>
      </c>
      <c r="G1902">
        <v>13</v>
      </c>
      <c r="H1902">
        <v>448.16</v>
      </c>
      <c r="I1902">
        <v>0.36</v>
      </c>
      <c r="J1902">
        <v>0</v>
      </c>
      <c r="K1902">
        <v>148.74</v>
      </c>
      <c r="L1902">
        <v>31.78</v>
      </c>
      <c r="M1902">
        <v>20.34</v>
      </c>
      <c r="N1902">
        <v>35</v>
      </c>
      <c r="O1902" t="s">
        <v>24</v>
      </c>
      <c r="P1902" t="s">
        <v>1340</v>
      </c>
      <c r="Q1902" t="s">
        <v>33</v>
      </c>
      <c r="R1902" t="s">
        <v>27</v>
      </c>
      <c r="S1902" t="s">
        <v>28</v>
      </c>
      <c r="T1902" s="1">
        <v>40502</v>
      </c>
    </row>
    <row r="1903" spans="1:20" x14ac:dyDescent="0.25">
      <c r="A1903">
        <v>13632</v>
      </c>
      <c r="B1903">
        <v>39882</v>
      </c>
      <c r="C1903" t="s">
        <v>79</v>
      </c>
      <c r="D1903" t="s">
        <v>37</v>
      </c>
      <c r="E1903" t="s">
        <v>87</v>
      </c>
      <c r="F1903" t="s">
        <v>1206</v>
      </c>
      <c r="G1903">
        <v>6</v>
      </c>
      <c r="H1903">
        <v>1207.8699999999999</v>
      </c>
      <c r="I1903">
        <v>0.5</v>
      </c>
      <c r="J1903">
        <v>0.01</v>
      </c>
      <c r="K1903">
        <v>587.94000000000005</v>
      </c>
      <c r="L1903">
        <v>199.98</v>
      </c>
      <c r="M1903">
        <v>99.99</v>
      </c>
      <c r="N1903">
        <v>19.989999999999998</v>
      </c>
      <c r="O1903" t="s">
        <v>71</v>
      </c>
      <c r="P1903" t="s">
        <v>649</v>
      </c>
      <c r="Q1903" t="s">
        <v>95</v>
      </c>
      <c r="R1903" t="s">
        <v>61</v>
      </c>
      <c r="S1903" t="s">
        <v>57</v>
      </c>
      <c r="T1903" s="1">
        <v>39884</v>
      </c>
    </row>
    <row r="1904" spans="1:20" x14ac:dyDescent="0.25">
      <c r="A1904">
        <v>13633</v>
      </c>
      <c r="B1904">
        <v>41002</v>
      </c>
      <c r="C1904" t="s">
        <v>29</v>
      </c>
      <c r="D1904" t="s">
        <v>42</v>
      </c>
      <c r="E1904" t="s">
        <v>192</v>
      </c>
      <c r="F1904" t="s">
        <v>1592</v>
      </c>
      <c r="G1904">
        <v>18</v>
      </c>
      <c r="H1904">
        <v>4111.38</v>
      </c>
      <c r="I1904">
        <v>0.39</v>
      </c>
      <c r="J1904">
        <v>0.09</v>
      </c>
      <c r="K1904">
        <v>1336.54</v>
      </c>
      <c r="L1904">
        <v>247.51</v>
      </c>
      <c r="M1904">
        <v>150.97999999999999</v>
      </c>
      <c r="N1904">
        <v>57.2</v>
      </c>
      <c r="O1904" t="s">
        <v>48</v>
      </c>
      <c r="P1904" t="s">
        <v>491</v>
      </c>
      <c r="Q1904" t="s">
        <v>64</v>
      </c>
      <c r="R1904" t="s">
        <v>34</v>
      </c>
      <c r="S1904" t="s">
        <v>132</v>
      </c>
      <c r="T1904" s="1">
        <v>41003</v>
      </c>
    </row>
    <row r="1905" spans="1:20" x14ac:dyDescent="0.25">
      <c r="A1905">
        <v>13633</v>
      </c>
      <c r="B1905">
        <v>41002</v>
      </c>
      <c r="C1905" t="s">
        <v>29</v>
      </c>
      <c r="D1905" t="s">
        <v>21</v>
      </c>
      <c r="E1905" t="s">
        <v>22</v>
      </c>
      <c r="F1905" t="s">
        <v>23</v>
      </c>
      <c r="G1905">
        <v>39</v>
      </c>
      <c r="H1905">
        <v>3072.32</v>
      </c>
      <c r="I1905">
        <v>0.51</v>
      </c>
      <c r="J1905">
        <v>0.02</v>
      </c>
      <c r="K1905">
        <v>1518.66</v>
      </c>
      <c r="L1905">
        <v>79.47</v>
      </c>
      <c r="M1905">
        <v>38.94</v>
      </c>
      <c r="N1905">
        <v>35</v>
      </c>
      <c r="O1905" t="s">
        <v>24</v>
      </c>
      <c r="P1905" t="s">
        <v>491</v>
      </c>
      <c r="Q1905" t="s">
        <v>64</v>
      </c>
      <c r="R1905" t="s">
        <v>34</v>
      </c>
      <c r="S1905" t="s">
        <v>28</v>
      </c>
      <c r="T1905" s="1">
        <v>41003</v>
      </c>
    </row>
    <row r="1906" spans="1:20" x14ac:dyDescent="0.25">
      <c r="A1906">
        <v>13634</v>
      </c>
      <c r="B1906">
        <v>40651</v>
      </c>
      <c r="C1906" t="s">
        <v>36</v>
      </c>
      <c r="D1906" t="s">
        <v>37</v>
      </c>
      <c r="E1906" t="s">
        <v>38</v>
      </c>
      <c r="F1906" t="s">
        <v>1359</v>
      </c>
      <c r="G1906">
        <v>46</v>
      </c>
      <c r="H1906">
        <v>3126.99</v>
      </c>
      <c r="I1906">
        <v>0.44</v>
      </c>
      <c r="J1906">
        <v>0.05</v>
      </c>
      <c r="K1906">
        <v>1280.79</v>
      </c>
      <c r="L1906">
        <v>71.39</v>
      </c>
      <c r="M1906">
        <v>39.979999999999997</v>
      </c>
      <c r="N1906">
        <v>7.12</v>
      </c>
      <c r="O1906" t="s">
        <v>24</v>
      </c>
      <c r="P1906" t="s">
        <v>680</v>
      </c>
      <c r="Q1906" t="s">
        <v>75</v>
      </c>
      <c r="R1906" t="s">
        <v>67</v>
      </c>
      <c r="S1906" t="s">
        <v>57</v>
      </c>
      <c r="T1906" s="1">
        <v>40651</v>
      </c>
    </row>
    <row r="1907" spans="1:20" x14ac:dyDescent="0.25">
      <c r="A1907">
        <v>13634</v>
      </c>
      <c r="B1907">
        <v>40651</v>
      </c>
      <c r="C1907" t="s">
        <v>36</v>
      </c>
      <c r="D1907" t="s">
        <v>21</v>
      </c>
      <c r="E1907" t="s">
        <v>139</v>
      </c>
      <c r="F1907" t="s">
        <v>765</v>
      </c>
      <c r="G1907">
        <v>27</v>
      </c>
      <c r="H1907">
        <v>278.19</v>
      </c>
      <c r="I1907">
        <v>0.47</v>
      </c>
      <c r="J1907">
        <v>0.04</v>
      </c>
      <c r="K1907">
        <v>122.23</v>
      </c>
      <c r="L1907">
        <v>10.53</v>
      </c>
      <c r="M1907">
        <v>5.58</v>
      </c>
      <c r="N1907">
        <v>5.3</v>
      </c>
      <c r="O1907" t="s">
        <v>24</v>
      </c>
      <c r="P1907" t="s">
        <v>680</v>
      </c>
      <c r="Q1907" t="s">
        <v>75</v>
      </c>
      <c r="R1907" t="s">
        <v>67</v>
      </c>
      <c r="S1907" t="s">
        <v>57</v>
      </c>
      <c r="T1907" s="1">
        <v>40652</v>
      </c>
    </row>
    <row r="1908" spans="1:20" x14ac:dyDescent="0.25">
      <c r="A1908">
        <v>13635</v>
      </c>
      <c r="B1908">
        <v>39934</v>
      </c>
      <c r="C1908" t="s">
        <v>58</v>
      </c>
      <c r="D1908" t="s">
        <v>21</v>
      </c>
      <c r="E1908" t="s">
        <v>84</v>
      </c>
      <c r="F1908" t="s">
        <v>204</v>
      </c>
      <c r="G1908">
        <v>28</v>
      </c>
      <c r="H1908">
        <v>225.9</v>
      </c>
      <c r="I1908">
        <v>0.4</v>
      </c>
      <c r="J1908">
        <v>0.06</v>
      </c>
      <c r="K1908">
        <v>79.02</v>
      </c>
      <c r="L1908">
        <v>8.3000000000000007</v>
      </c>
      <c r="M1908">
        <v>4.9800000000000004</v>
      </c>
      <c r="N1908">
        <v>7.44</v>
      </c>
      <c r="O1908" t="s">
        <v>24</v>
      </c>
      <c r="P1908" t="s">
        <v>974</v>
      </c>
      <c r="Q1908" t="s">
        <v>41</v>
      </c>
      <c r="R1908" t="s">
        <v>61</v>
      </c>
      <c r="S1908" t="s">
        <v>57</v>
      </c>
      <c r="T1908" s="1">
        <v>39935</v>
      </c>
    </row>
    <row r="1909" spans="1:20" x14ac:dyDescent="0.25">
      <c r="A1909">
        <v>13635</v>
      </c>
      <c r="B1909">
        <v>39934</v>
      </c>
      <c r="C1909" t="s">
        <v>58</v>
      </c>
      <c r="D1909" t="s">
        <v>21</v>
      </c>
      <c r="E1909" t="s">
        <v>84</v>
      </c>
      <c r="F1909" t="s">
        <v>909</v>
      </c>
      <c r="G1909">
        <v>49</v>
      </c>
      <c r="H1909">
        <v>506.33</v>
      </c>
      <c r="I1909">
        <v>0.37</v>
      </c>
      <c r="J1909">
        <v>0.01</v>
      </c>
      <c r="K1909">
        <v>181.44</v>
      </c>
      <c r="L1909">
        <v>10.29</v>
      </c>
      <c r="M1909">
        <v>6.48</v>
      </c>
      <c r="N1909">
        <v>7.37</v>
      </c>
      <c r="O1909" t="s">
        <v>24</v>
      </c>
      <c r="P1909" t="s">
        <v>974</v>
      </c>
      <c r="Q1909" t="s">
        <v>41</v>
      </c>
      <c r="R1909" t="s">
        <v>61</v>
      </c>
      <c r="S1909" t="s">
        <v>57</v>
      </c>
      <c r="T1909" s="1">
        <v>39936</v>
      </c>
    </row>
    <row r="1910" spans="1:20" x14ac:dyDescent="0.25">
      <c r="A1910">
        <v>13636</v>
      </c>
      <c r="B1910">
        <v>39835</v>
      </c>
      <c r="C1910" t="s">
        <v>20</v>
      </c>
      <c r="D1910" t="s">
        <v>42</v>
      </c>
      <c r="E1910" t="s">
        <v>92</v>
      </c>
      <c r="F1910" t="s">
        <v>589</v>
      </c>
      <c r="G1910">
        <v>32</v>
      </c>
      <c r="H1910">
        <v>46870.879999999997</v>
      </c>
      <c r="I1910">
        <v>0.41</v>
      </c>
      <c r="J1910">
        <v>0.02</v>
      </c>
      <c r="K1910">
        <v>18634.97</v>
      </c>
      <c r="L1910">
        <v>1493.19</v>
      </c>
      <c r="M1910">
        <v>880.98</v>
      </c>
      <c r="N1910">
        <v>44.55</v>
      </c>
      <c r="O1910" t="s">
        <v>48</v>
      </c>
      <c r="P1910" t="s">
        <v>355</v>
      </c>
      <c r="Q1910" t="s">
        <v>95</v>
      </c>
      <c r="R1910" t="s">
        <v>61</v>
      </c>
      <c r="S1910" t="s">
        <v>49</v>
      </c>
      <c r="T1910" s="1">
        <v>39839</v>
      </c>
    </row>
    <row r="1911" spans="1:20" x14ac:dyDescent="0.25">
      <c r="A1911">
        <v>13638</v>
      </c>
      <c r="B1911">
        <v>40816</v>
      </c>
      <c r="C1911" t="s">
        <v>36</v>
      </c>
      <c r="D1911" t="s">
        <v>37</v>
      </c>
      <c r="E1911" t="s">
        <v>38</v>
      </c>
      <c r="F1911" t="s">
        <v>579</v>
      </c>
      <c r="G1911">
        <v>49</v>
      </c>
      <c r="H1911">
        <v>1377.59</v>
      </c>
      <c r="I1911">
        <v>0.51</v>
      </c>
      <c r="J1911">
        <v>0.05</v>
      </c>
      <c r="K1911">
        <v>666.08</v>
      </c>
      <c r="L1911">
        <v>29.55</v>
      </c>
      <c r="M1911">
        <v>14.48</v>
      </c>
      <c r="N1911">
        <v>1.99</v>
      </c>
      <c r="O1911" t="s">
        <v>24</v>
      </c>
      <c r="P1911" t="s">
        <v>730</v>
      </c>
      <c r="Q1911" t="s">
        <v>64</v>
      </c>
      <c r="R1911" t="s">
        <v>67</v>
      </c>
      <c r="S1911" t="s">
        <v>35</v>
      </c>
      <c r="T1911" s="1">
        <v>40818</v>
      </c>
    </row>
    <row r="1912" spans="1:20" x14ac:dyDescent="0.25">
      <c r="A1912">
        <v>13668</v>
      </c>
      <c r="B1912">
        <v>40963</v>
      </c>
      <c r="C1912" t="s">
        <v>58</v>
      </c>
      <c r="D1912" t="s">
        <v>42</v>
      </c>
      <c r="E1912" t="s">
        <v>43</v>
      </c>
      <c r="F1912" t="s">
        <v>273</v>
      </c>
      <c r="G1912">
        <v>42</v>
      </c>
      <c r="H1912">
        <v>448.04</v>
      </c>
      <c r="I1912">
        <v>0.42</v>
      </c>
      <c r="J1912">
        <v>0.02</v>
      </c>
      <c r="K1912">
        <v>180.74</v>
      </c>
      <c r="L1912">
        <v>10.76</v>
      </c>
      <c r="M1912">
        <v>6.24</v>
      </c>
      <c r="N1912">
        <v>5.22</v>
      </c>
      <c r="O1912" t="s">
        <v>24</v>
      </c>
      <c r="P1912" t="s">
        <v>1081</v>
      </c>
      <c r="Q1912" t="s">
        <v>83</v>
      </c>
      <c r="R1912" t="s">
        <v>61</v>
      </c>
      <c r="S1912" t="s">
        <v>57</v>
      </c>
      <c r="T1912" s="1">
        <v>40965</v>
      </c>
    </row>
    <row r="1913" spans="1:20" x14ac:dyDescent="0.25">
      <c r="A1913">
        <v>13670</v>
      </c>
      <c r="B1913">
        <v>41052</v>
      </c>
      <c r="C1913" t="s">
        <v>58</v>
      </c>
      <c r="D1913" t="s">
        <v>21</v>
      </c>
      <c r="E1913" t="s">
        <v>80</v>
      </c>
      <c r="F1913" t="s">
        <v>168</v>
      </c>
      <c r="G1913">
        <v>27</v>
      </c>
      <c r="H1913">
        <v>168.3</v>
      </c>
      <c r="I1913">
        <v>0.43</v>
      </c>
      <c r="J1913">
        <v>0.04</v>
      </c>
      <c r="K1913">
        <v>68.17</v>
      </c>
      <c r="L1913">
        <v>6.47</v>
      </c>
      <c r="M1913">
        <v>3.69</v>
      </c>
      <c r="N1913">
        <v>0.5</v>
      </c>
      <c r="O1913" t="s">
        <v>71</v>
      </c>
      <c r="P1913" t="s">
        <v>187</v>
      </c>
      <c r="Q1913" t="s">
        <v>64</v>
      </c>
      <c r="R1913" t="s">
        <v>61</v>
      </c>
      <c r="S1913" t="s">
        <v>57</v>
      </c>
      <c r="T1913" s="1">
        <v>41055</v>
      </c>
    </row>
    <row r="1914" spans="1:20" x14ac:dyDescent="0.25">
      <c r="A1914">
        <v>13702</v>
      </c>
      <c r="B1914">
        <v>40796</v>
      </c>
      <c r="C1914" t="s">
        <v>20</v>
      </c>
      <c r="D1914" t="s">
        <v>21</v>
      </c>
      <c r="E1914" t="s">
        <v>84</v>
      </c>
      <c r="F1914" t="s">
        <v>1579</v>
      </c>
      <c r="G1914">
        <v>6</v>
      </c>
      <c r="H1914">
        <v>313.17</v>
      </c>
      <c r="I1914">
        <v>0.36</v>
      </c>
      <c r="J1914">
        <v>0.08</v>
      </c>
      <c r="K1914">
        <v>93.03</v>
      </c>
      <c r="L1914">
        <v>55.38</v>
      </c>
      <c r="M1914">
        <v>35.44</v>
      </c>
      <c r="N1914">
        <v>7.5</v>
      </c>
      <c r="O1914" t="s">
        <v>24</v>
      </c>
      <c r="P1914" t="s">
        <v>539</v>
      </c>
      <c r="Q1914" t="s">
        <v>83</v>
      </c>
      <c r="R1914" t="s">
        <v>27</v>
      </c>
      <c r="S1914" t="s">
        <v>57</v>
      </c>
      <c r="T1914" s="1">
        <v>40800</v>
      </c>
    </row>
    <row r="1915" spans="1:20" x14ac:dyDescent="0.25">
      <c r="A1915">
        <v>13729</v>
      </c>
      <c r="B1915">
        <v>39814</v>
      </c>
      <c r="C1915" t="s">
        <v>29</v>
      </c>
      <c r="D1915" t="s">
        <v>21</v>
      </c>
      <c r="E1915" t="s">
        <v>22</v>
      </c>
      <c r="F1915" t="s">
        <v>96</v>
      </c>
      <c r="G1915">
        <v>9</v>
      </c>
      <c r="H1915">
        <v>1506.85</v>
      </c>
      <c r="I1915">
        <v>0.46</v>
      </c>
      <c r="J1915">
        <v>0.08</v>
      </c>
      <c r="K1915">
        <v>607.94000000000005</v>
      </c>
      <c r="L1915">
        <v>177.76</v>
      </c>
      <c r="M1915">
        <v>95.99</v>
      </c>
      <c r="N1915">
        <v>35</v>
      </c>
      <c r="O1915" t="s">
        <v>71</v>
      </c>
      <c r="P1915" t="s">
        <v>682</v>
      </c>
      <c r="Q1915" t="s">
        <v>75</v>
      </c>
      <c r="R1915" t="s">
        <v>61</v>
      </c>
      <c r="S1915" t="s">
        <v>28</v>
      </c>
      <c r="T1915" s="1">
        <v>39816</v>
      </c>
    </row>
    <row r="1916" spans="1:20" x14ac:dyDescent="0.25">
      <c r="A1916">
        <v>13730</v>
      </c>
      <c r="B1916">
        <v>40672</v>
      </c>
      <c r="C1916" t="s">
        <v>36</v>
      </c>
      <c r="D1916" t="s">
        <v>42</v>
      </c>
      <c r="E1916" t="s">
        <v>46</v>
      </c>
      <c r="F1916" t="s">
        <v>866</v>
      </c>
      <c r="G1916">
        <v>26</v>
      </c>
      <c r="H1916">
        <v>6362.5</v>
      </c>
      <c r="I1916">
        <v>0.44</v>
      </c>
      <c r="J1916">
        <v>7.0000000000000007E-2</v>
      </c>
      <c r="K1916">
        <v>2513.91</v>
      </c>
      <c r="L1916">
        <v>261.32</v>
      </c>
      <c r="M1916">
        <v>146.34</v>
      </c>
      <c r="N1916">
        <v>43.75</v>
      </c>
      <c r="O1916" t="s">
        <v>48</v>
      </c>
      <c r="P1916" t="s">
        <v>680</v>
      </c>
      <c r="Q1916" t="s">
        <v>75</v>
      </c>
      <c r="R1916" t="s">
        <v>34</v>
      </c>
      <c r="S1916" t="s">
        <v>49</v>
      </c>
      <c r="T1916" s="1">
        <v>40674</v>
      </c>
    </row>
    <row r="1917" spans="1:20" x14ac:dyDescent="0.25">
      <c r="A1917">
        <v>13731</v>
      </c>
      <c r="B1917">
        <v>40307</v>
      </c>
      <c r="C1917" t="s">
        <v>29</v>
      </c>
      <c r="D1917" t="s">
        <v>21</v>
      </c>
      <c r="E1917" t="s">
        <v>84</v>
      </c>
      <c r="F1917" t="s">
        <v>1560</v>
      </c>
      <c r="G1917">
        <v>10</v>
      </c>
      <c r="H1917">
        <v>90.82</v>
      </c>
      <c r="I1917">
        <v>0.54</v>
      </c>
      <c r="J1917">
        <v>0.08</v>
      </c>
      <c r="K1917">
        <v>44.8</v>
      </c>
      <c r="L1917">
        <v>9.74</v>
      </c>
      <c r="M1917">
        <v>4.4800000000000004</v>
      </c>
      <c r="N1917">
        <v>1.22</v>
      </c>
      <c r="O1917" t="s">
        <v>24</v>
      </c>
      <c r="P1917" t="s">
        <v>745</v>
      </c>
      <c r="Q1917" t="s">
        <v>75</v>
      </c>
      <c r="R1917" t="s">
        <v>27</v>
      </c>
      <c r="S1917" t="s">
        <v>55</v>
      </c>
      <c r="T1917" s="1">
        <v>40310</v>
      </c>
    </row>
    <row r="1918" spans="1:20" x14ac:dyDescent="0.25">
      <c r="A1918">
        <v>13735</v>
      </c>
      <c r="B1918">
        <v>39954</v>
      </c>
      <c r="C1918" t="s">
        <v>79</v>
      </c>
      <c r="D1918" t="s">
        <v>21</v>
      </c>
      <c r="E1918" t="s">
        <v>139</v>
      </c>
      <c r="F1918" t="s">
        <v>1171</v>
      </c>
      <c r="G1918">
        <v>36</v>
      </c>
      <c r="H1918">
        <v>474.27</v>
      </c>
      <c r="I1918">
        <v>0.43</v>
      </c>
      <c r="J1918">
        <v>0.02</v>
      </c>
      <c r="K1918">
        <v>197.84</v>
      </c>
      <c r="L1918">
        <v>13.4</v>
      </c>
      <c r="M1918">
        <v>7.64</v>
      </c>
      <c r="N1918">
        <v>1.39</v>
      </c>
      <c r="O1918" t="s">
        <v>24</v>
      </c>
      <c r="P1918" t="s">
        <v>696</v>
      </c>
      <c r="Q1918" t="s">
        <v>64</v>
      </c>
      <c r="R1918" t="s">
        <v>61</v>
      </c>
      <c r="S1918" t="s">
        <v>57</v>
      </c>
      <c r="T1918" s="1">
        <v>39956</v>
      </c>
    </row>
    <row r="1919" spans="1:20" x14ac:dyDescent="0.25">
      <c r="A1919">
        <v>13761</v>
      </c>
      <c r="B1919">
        <v>40103</v>
      </c>
      <c r="C1919" t="s">
        <v>20</v>
      </c>
      <c r="D1919" t="s">
        <v>21</v>
      </c>
      <c r="E1919" t="s">
        <v>22</v>
      </c>
      <c r="F1919" t="s">
        <v>1593</v>
      </c>
      <c r="G1919">
        <v>32</v>
      </c>
      <c r="H1919">
        <v>4717.97</v>
      </c>
      <c r="I1919">
        <v>0.51</v>
      </c>
      <c r="J1919">
        <v>0.09</v>
      </c>
      <c r="K1919">
        <v>2161.37</v>
      </c>
      <c r="L1919">
        <v>160.82</v>
      </c>
      <c r="M1919">
        <v>78.8</v>
      </c>
      <c r="N1919">
        <v>35</v>
      </c>
      <c r="O1919" t="s">
        <v>24</v>
      </c>
      <c r="P1919" t="s">
        <v>1594</v>
      </c>
      <c r="Q1919" t="s">
        <v>64</v>
      </c>
      <c r="R1919" t="s">
        <v>61</v>
      </c>
      <c r="S1919" t="s">
        <v>28</v>
      </c>
      <c r="T1919" s="1">
        <v>40107</v>
      </c>
    </row>
    <row r="1920" spans="1:20" x14ac:dyDescent="0.25">
      <c r="A1920">
        <v>13762</v>
      </c>
      <c r="B1920">
        <v>40350</v>
      </c>
      <c r="C1920" t="s">
        <v>79</v>
      </c>
      <c r="D1920" t="s">
        <v>21</v>
      </c>
      <c r="E1920" t="s">
        <v>120</v>
      </c>
      <c r="F1920" t="s">
        <v>443</v>
      </c>
      <c r="G1920">
        <v>8</v>
      </c>
      <c r="H1920">
        <v>84.91</v>
      </c>
      <c r="I1920">
        <v>0.4</v>
      </c>
      <c r="J1920">
        <v>0.05</v>
      </c>
      <c r="K1920">
        <v>29.31</v>
      </c>
      <c r="L1920">
        <v>10.47</v>
      </c>
      <c r="M1920">
        <v>6.28</v>
      </c>
      <c r="N1920">
        <v>5.36</v>
      </c>
      <c r="O1920" t="s">
        <v>24</v>
      </c>
      <c r="P1920" t="s">
        <v>1595</v>
      </c>
      <c r="Q1920" t="s">
        <v>41</v>
      </c>
      <c r="R1920" t="s">
        <v>34</v>
      </c>
      <c r="S1920" t="s">
        <v>57</v>
      </c>
      <c r="T1920" s="1">
        <v>40353</v>
      </c>
    </row>
    <row r="1921" spans="1:20" x14ac:dyDescent="0.25">
      <c r="A1921">
        <v>13762</v>
      </c>
      <c r="B1921">
        <v>40350</v>
      </c>
      <c r="C1921" t="s">
        <v>79</v>
      </c>
      <c r="D1921" t="s">
        <v>21</v>
      </c>
      <c r="E1921" t="s">
        <v>139</v>
      </c>
      <c r="F1921" t="s">
        <v>1596</v>
      </c>
      <c r="G1921">
        <v>7</v>
      </c>
      <c r="H1921">
        <v>108.35</v>
      </c>
      <c r="I1921">
        <v>0.53</v>
      </c>
      <c r="J1921">
        <v>0.06</v>
      </c>
      <c r="K1921">
        <v>53.48</v>
      </c>
      <c r="L1921">
        <v>16.260000000000002</v>
      </c>
      <c r="M1921">
        <v>7.64</v>
      </c>
      <c r="N1921">
        <v>1.39</v>
      </c>
      <c r="O1921" t="s">
        <v>24</v>
      </c>
      <c r="P1921" t="s">
        <v>1595</v>
      </c>
      <c r="Q1921" t="s">
        <v>41</v>
      </c>
      <c r="R1921" t="s">
        <v>34</v>
      </c>
      <c r="S1921" t="s">
        <v>57</v>
      </c>
      <c r="T1921" s="1">
        <v>40352</v>
      </c>
    </row>
    <row r="1922" spans="1:20" x14ac:dyDescent="0.25">
      <c r="A1922">
        <v>13762</v>
      </c>
      <c r="B1922">
        <v>40350</v>
      </c>
      <c r="C1922" t="s">
        <v>79</v>
      </c>
      <c r="D1922" t="s">
        <v>21</v>
      </c>
      <c r="E1922" t="s">
        <v>80</v>
      </c>
      <c r="F1922" t="s">
        <v>1597</v>
      </c>
      <c r="G1922">
        <v>37</v>
      </c>
      <c r="H1922">
        <v>195.46</v>
      </c>
      <c r="I1922">
        <v>0.45</v>
      </c>
      <c r="J1922">
        <v>0.08</v>
      </c>
      <c r="K1922">
        <v>78.41</v>
      </c>
      <c r="L1922">
        <v>5.73</v>
      </c>
      <c r="M1922">
        <v>3.15</v>
      </c>
      <c r="N1922">
        <v>0.5</v>
      </c>
      <c r="O1922" t="s">
        <v>24</v>
      </c>
      <c r="P1922" t="s">
        <v>1595</v>
      </c>
      <c r="Q1922" t="s">
        <v>41</v>
      </c>
      <c r="R1922" t="s">
        <v>34</v>
      </c>
      <c r="S1922" t="s">
        <v>57</v>
      </c>
      <c r="T1922" s="1">
        <v>40352</v>
      </c>
    </row>
    <row r="1923" spans="1:20" x14ac:dyDescent="0.25">
      <c r="A1923">
        <v>13764</v>
      </c>
      <c r="B1923">
        <v>40737</v>
      </c>
      <c r="C1923" t="s">
        <v>79</v>
      </c>
      <c r="D1923" t="s">
        <v>21</v>
      </c>
      <c r="E1923" t="s">
        <v>52</v>
      </c>
      <c r="F1923" t="s">
        <v>523</v>
      </c>
      <c r="G1923">
        <v>31</v>
      </c>
      <c r="H1923">
        <v>266.3</v>
      </c>
      <c r="I1923">
        <v>0.55000000000000004</v>
      </c>
      <c r="J1923">
        <v>0.1</v>
      </c>
      <c r="K1923">
        <v>132.68</v>
      </c>
      <c r="L1923">
        <v>9.51</v>
      </c>
      <c r="M1923">
        <v>4.28</v>
      </c>
      <c r="N1923">
        <v>0.94</v>
      </c>
      <c r="O1923" t="s">
        <v>24</v>
      </c>
      <c r="P1923" t="s">
        <v>205</v>
      </c>
      <c r="Q1923" t="s">
        <v>64</v>
      </c>
      <c r="R1923" t="s">
        <v>61</v>
      </c>
      <c r="S1923" t="s">
        <v>55</v>
      </c>
      <c r="T1923" s="1">
        <v>40738</v>
      </c>
    </row>
    <row r="1924" spans="1:20" x14ac:dyDescent="0.25">
      <c r="A1924">
        <v>13765</v>
      </c>
      <c r="B1924">
        <v>39908</v>
      </c>
      <c r="C1924" t="s">
        <v>29</v>
      </c>
      <c r="D1924" t="s">
        <v>21</v>
      </c>
      <c r="E1924" t="s">
        <v>52</v>
      </c>
      <c r="F1924" t="s">
        <v>107</v>
      </c>
      <c r="G1924">
        <v>45</v>
      </c>
      <c r="H1924">
        <v>2401.4299999999998</v>
      </c>
      <c r="I1924">
        <v>0.38</v>
      </c>
      <c r="J1924">
        <v>0.1</v>
      </c>
      <c r="K1924">
        <v>742.79</v>
      </c>
      <c r="L1924">
        <v>58.95</v>
      </c>
      <c r="M1924">
        <v>36.549999999999997</v>
      </c>
      <c r="N1924">
        <v>13.89</v>
      </c>
      <c r="O1924" t="s">
        <v>24</v>
      </c>
      <c r="P1924" t="s">
        <v>1598</v>
      </c>
      <c r="Q1924" t="s">
        <v>41</v>
      </c>
      <c r="R1924" t="s">
        <v>34</v>
      </c>
      <c r="S1924" t="s">
        <v>55</v>
      </c>
      <c r="T1924" s="1">
        <v>39910</v>
      </c>
    </row>
    <row r="1925" spans="1:20" x14ac:dyDescent="0.25">
      <c r="A1925">
        <v>13767</v>
      </c>
      <c r="B1925">
        <v>40416</v>
      </c>
      <c r="C1925" t="s">
        <v>36</v>
      </c>
      <c r="D1925" t="s">
        <v>42</v>
      </c>
      <c r="E1925" t="s">
        <v>46</v>
      </c>
      <c r="F1925" t="s">
        <v>356</v>
      </c>
      <c r="G1925">
        <v>12</v>
      </c>
      <c r="H1925">
        <v>4774.83</v>
      </c>
      <c r="I1925">
        <v>0.47</v>
      </c>
      <c r="J1925">
        <v>0.05</v>
      </c>
      <c r="K1925">
        <v>2080.19</v>
      </c>
      <c r="L1925">
        <v>412.74</v>
      </c>
      <c r="M1925">
        <v>218.75</v>
      </c>
      <c r="N1925">
        <v>69.64</v>
      </c>
      <c r="O1925" t="s">
        <v>48</v>
      </c>
      <c r="P1925" t="s">
        <v>429</v>
      </c>
      <c r="Q1925" t="s">
        <v>95</v>
      </c>
      <c r="R1925" t="s">
        <v>34</v>
      </c>
      <c r="S1925" t="s">
        <v>49</v>
      </c>
      <c r="T1925" s="1">
        <v>40418</v>
      </c>
    </row>
    <row r="1926" spans="1:20" x14ac:dyDescent="0.25">
      <c r="A1926">
        <v>13767</v>
      </c>
      <c r="B1926">
        <v>40416</v>
      </c>
      <c r="C1926" t="s">
        <v>36</v>
      </c>
      <c r="D1926" t="s">
        <v>21</v>
      </c>
      <c r="E1926" t="s">
        <v>126</v>
      </c>
      <c r="F1926" t="s">
        <v>1577</v>
      </c>
      <c r="G1926">
        <v>29</v>
      </c>
      <c r="H1926">
        <v>977.14</v>
      </c>
      <c r="I1926">
        <v>0.4</v>
      </c>
      <c r="J1926">
        <v>0.08</v>
      </c>
      <c r="K1926">
        <v>335.01</v>
      </c>
      <c r="L1926">
        <v>36.1</v>
      </c>
      <c r="M1926">
        <v>21.66</v>
      </c>
      <c r="N1926">
        <v>13.99</v>
      </c>
      <c r="O1926" t="s">
        <v>24</v>
      </c>
      <c r="P1926" t="s">
        <v>429</v>
      </c>
      <c r="Q1926" t="s">
        <v>41</v>
      </c>
      <c r="R1926" t="s">
        <v>34</v>
      </c>
      <c r="S1926" t="s">
        <v>45</v>
      </c>
      <c r="T1926" s="1">
        <v>40418</v>
      </c>
    </row>
    <row r="1927" spans="1:20" x14ac:dyDescent="0.25">
      <c r="A1927">
        <v>13767</v>
      </c>
      <c r="B1927">
        <v>40416</v>
      </c>
      <c r="C1927" t="s">
        <v>36</v>
      </c>
      <c r="D1927" t="s">
        <v>37</v>
      </c>
      <c r="E1927" t="s">
        <v>50</v>
      </c>
      <c r="F1927" t="s">
        <v>1599</v>
      </c>
      <c r="G1927">
        <v>45</v>
      </c>
      <c r="H1927">
        <v>3210.01</v>
      </c>
      <c r="I1927">
        <v>0.5</v>
      </c>
      <c r="J1927">
        <v>0.01</v>
      </c>
      <c r="K1927">
        <v>1587.16</v>
      </c>
      <c r="L1927">
        <v>71.98</v>
      </c>
      <c r="M1927">
        <v>35.99</v>
      </c>
      <c r="N1927">
        <v>3.3</v>
      </c>
      <c r="O1927" t="s">
        <v>24</v>
      </c>
      <c r="P1927" t="s">
        <v>429</v>
      </c>
      <c r="Q1927" t="s">
        <v>41</v>
      </c>
      <c r="R1927" t="s">
        <v>34</v>
      </c>
      <c r="S1927" t="s">
        <v>35</v>
      </c>
      <c r="T1927" s="1">
        <v>40418</v>
      </c>
    </row>
    <row r="1928" spans="1:20" x14ac:dyDescent="0.25">
      <c r="A1928">
        <v>13767</v>
      </c>
      <c r="B1928">
        <v>40416</v>
      </c>
      <c r="C1928" t="s">
        <v>36</v>
      </c>
      <c r="D1928" t="s">
        <v>37</v>
      </c>
      <c r="E1928" t="s">
        <v>50</v>
      </c>
      <c r="F1928" t="s">
        <v>368</v>
      </c>
      <c r="G1928">
        <v>10</v>
      </c>
      <c r="H1928">
        <v>2724.37</v>
      </c>
      <c r="I1928">
        <v>0.46</v>
      </c>
      <c r="J1928">
        <v>0.06</v>
      </c>
      <c r="K1928">
        <v>1155.48</v>
      </c>
      <c r="L1928">
        <v>288.87</v>
      </c>
      <c r="M1928">
        <v>155.99</v>
      </c>
      <c r="N1928">
        <v>8.99</v>
      </c>
      <c r="O1928" t="s">
        <v>24</v>
      </c>
      <c r="P1928" t="s">
        <v>429</v>
      </c>
      <c r="Q1928" t="s">
        <v>41</v>
      </c>
      <c r="R1928" t="s">
        <v>34</v>
      </c>
      <c r="S1928" t="s">
        <v>57</v>
      </c>
      <c r="T1928" s="1">
        <v>40417</v>
      </c>
    </row>
    <row r="1929" spans="1:20" x14ac:dyDescent="0.25">
      <c r="A1929">
        <v>13795</v>
      </c>
      <c r="B1929">
        <v>40643</v>
      </c>
      <c r="C1929" t="s">
        <v>29</v>
      </c>
      <c r="D1929" t="s">
        <v>21</v>
      </c>
      <c r="E1929" t="s">
        <v>120</v>
      </c>
      <c r="F1929" t="s">
        <v>405</v>
      </c>
      <c r="G1929">
        <v>30</v>
      </c>
      <c r="H1929">
        <v>850.47</v>
      </c>
      <c r="I1929">
        <v>0.45</v>
      </c>
      <c r="J1929">
        <v>0.04</v>
      </c>
      <c r="K1929">
        <v>357.59</v>
      </c>
      <c r="L1929">
        <v>29.07</v>
      </c>
      <c r="M1929">
        <v>15.99</v>
      </c>
      <c r="N1929">
        <v>13.18</v>
      </c>
      <c r="O1929" t="s">
        <v>24</v>
      </c>
      <c r="P1929" t="s">
        <v>25</v>
      </c>
      <c r="Q1929" t="s">
        <v>83</v>
      </c>
      <c r="R1929" t="s">
        <v>27</v>
      </c>
      <c r="S1929" t="s">
        <v>57</v>
      </c>
      <c r="T1929" s="1">
        <v>40646</v>
      </c>
    </row>
    <row r="1930" spans="1:20" x14ac:dyDescent="0.25">
      <c r="A1930">
        <v>13795</v>
      </c>
      <c r="B1930">
        <v>40643</v>
      </c>
      <c r="C1930" t="s">
        <v>29</v>
      </c>
      <c r="D1930" t="s">
        <v>21</v>
      </c>
      <c r="E1930" t="s">
        <v>84</v>
      </c>
      <c r="F1930" t="s">
        <v>1316</v>
      </c>
      <c r="G1930">
        <v>23</v>
      </c>
      <c r="H1930">
        <v>543.66</v>
      </c>
      <c r="I1930">
        <v>0.54</v>
      </c>
      <c r="J1930">
        <v>0.05</v>
      </c>
      <c r="K1930">
        <v>277.83</v>
      </c>
      <c r="L1930">
        <v>24.65</v>
      </c>
      <c r="M1930">
        <v>11.34</v>
      </c>
      <c r="N1930">
        <v>5.01</v>
      </c>
      <c r="O1930" t="s">
        <v>71</v>
      </c>
      <c r="P1930" t="s">
        <v>25</v>
      </c>
      <c r="Q1930" t="s">
        <v>83</v>
      </c>
      <c r="R1930" t="s">
        <v>27</v>
      </c>
      <c r="S1930" t="s">
        <v>57</v>
      </c>
      <c r="T1930" s="1">
        <v>40646</v>
      </c>
    </row>
    <row r="1931" spans="1:20" x14ac:dyDescent="0.25">
      <c r="A1931">
        <v>13795</v>
      </c>
      <c r="B1931">
        <v>40643</v>
      </c>
      <c r="C1931" t="s">
        <v>29</v>
      </c>
      <c r="D1931" t="s">
        <v>21</v>
      </c>
      <c r="E1931" t="s">
        <v>84</v>
      </c>
      <c r="F1931" t="s">
        <v>1196</v>
      </c>
      <c r="G1931">
        <v>37</v>
      </c>
      <c r="H1931">
        <v>2476.35</v>
      </c>
      <c r="I1931">
        <v>0.48</v>
      </c>
      <c r="J1931">
        <v>0.02</v>
      </c>
      <c r="K1931">
        <v>1159.98</v>
      </c>
      <c r="L1931">
        <v>68.150000000000006</v>
      </c>
      <c r="M1931">
        <v>35.44</v>
      </c>
      <c r="N1931">
        <v>5.09</v>
      </c>
      <c r="O1931" t="s">
        <v>24</v>
      </c>
      <c r="P1931" t="s">
        <v>25</v>
      </c>
      <c r="Q1931" t="s">
        <v>83</v>
      </c>
      <c r="R1931" t="s">
        <v>27</v>
      </c>
      <c r="S1931" t="s">
        <v>57</v>
      </c>
      <c r="T1931" s="1">
        <v>40644</v>
      </c>
    </row>
    <row r="1932" spans="1:20" x14ac:dyDescent="0.25">
      <c r="A1932">
        <v>13799</v>
      </c>
      <c r="B1932">
        <v>40513</v>
      </c>
      <c r="C1932" t="s">
        <v>58</v>
      </c>
      <c r="D1932" t="s">
        <v>42</v>
      </c>
      <c r="E1932" t="s">
        <v>43</v>
      </c>
      <c r="F1932" t="s">
        <v>1044</v>
      </c>
      <c r="G1932">
        <v>5</v>
      </c>
      <c r="H1932">
        <v>234.63</v>
      </c>
      <c r="I1932">
        <v>0.54</v>
      </c>
      <c r="J1932">
        <v>0.05</v>
      </c>
      <c r="K1932">
        <v>118.4</v>
      </c>
      <c r="L1932">
        <v>48.33</v>
      </c>
      <c r="M1932">
        <v>22.23</v>
      </c>
      <c r="N1932">
        <v>5.08</v>
      </c>
      <c r="O1932" t="s">
        <v>24</v>
      </c>
      <c r="P1932" t="s">
        <v>250</v>
      </c>
      <c r="Q1932" t="s">
        <v>33</v>
      </c>
      <c r="R1932" t="s">
        <v>27</v>
      </c>
      <c r="S1932" t="s">
        <v>35</v>
      </c>
      <c r="T1932" s="1">
        <v>40515</v>
      </c>
    </row>
    <row r="1933" spans="1:20" x14ac:dyDescent="0.25">
      <c r="A1933">
        <v>13824</v>
      </c>
      <c r="B1933">
        <v>40174</v>
      </c>
      <c r="C1933" t="s">
        <v>20</v>
      </c>
      <c r="D1933" t="s">
        <v>21</v>
      </c>
      <c r="E1933" t="s">
        <v>80</v>
      </c>
      <c r="F1933" t="s">
        <v>81</v>
      </c>
      <c r="G1933">
        <v>19</v>
      </c>
      <c r="H1933">
        <v>83.3</v>
      </c>
      <c r="I1933">
        <v>0.37</v>
      </c>
      <c r="J1933">
        <v>0.05</v>
      </c>
      <c r="K1933">
        <v>27.89</v>
      </c>
      <c r="L1933">
        <v>4.59</v>
      </c>
      <c r="M1933">
        <v>2.89</v>
      </c>
      <c r="N1933">
        <v>0.5</v>
      </c>
      <c r="O1933" t="s">
        <v>24</v>
      </c>
      <c r="P1933" t="s">
        <v>724</v>
      </c>
      <c r="Q1933" t="s">
        <v>75</v>
      </c>
      <c r="R1933" t="s">
        <v>61</v>
      </c>
      <c r="S1933" t="s">
        <v>57</v>
      </c>
      <c r="T1933" s="1">
        <v>40181</v>
      </c>
    </row>
    <row r="1934" spans="1:20" x14ac:dyDescent="0.25">
      <c r="A1934">
        <v>13825</v>
      </c>
      <c r="B1934">
        <v>39893</v>
      </c>
      <c r="C1934" t="s">
        <v>36</v>
      </c>
      <c r="D1934" t="s">
        <v>21</v>
      </c>
      <c r="E1934" t="s">
        <v>84</v>
      </c>
      <c r="F1934" t="s">
        <v>1028</v>
      </c>
      <c r="G1934">
        <v>30</v>
      </c>
      <c r="H1934">
        <v>278.51</v>
      </c>
      <c r="I1934">
        <v>0.35</v>
      </c>
      <c r="J1934">
        <v>0.09</v>
      </c>
      <c r="K1934">
        <v>77.760000000000005</v>
      </c>
      <c r="L1934">
        <v>9.9700000000000006</v>
      </c>
      <c r="M1934">
        <v>6.48</v>
      </c>
      <c r="N1934">
        <v>6.35</v>
      </c>
      <c r="O1934" t="s">
        <v>24</v>
      </c>
      <c r="P1934" t="s">
        <v>1315</v>
      </c>
      <c r="Q1934" t="s">
        <v>33</v>
      </c>
      <c r="R1934" t="s">
        <v>61</v>
      </c>
      <c r="S1934" t="s">
        <v>57</v>
      </c>
      <c r="T1934" s="1">
        <v>39894</v>
      </c>
    </row>
    <row r="1935" spans="1:20" x14ac:dyDescent="0.25">
      <c r="A1935">
        <v>13830</v>
      </c>
      <c r="B1935">
        <v>40168</v>
      </c>
      <c r="C1935" t="s">
        <v>36</v>
      </c>
      <c r="D1935" t="s">
        <v>21</v>
      </c>
      <c r="E1935" t="s">
        <v>139</v>
      </c>
      <c r="F1935" t="s">
        <v>877</v>
      </c>
      <c r="G1935">
        <v>27</v>
      </c>
      <c r="H1935">
        <v>4461.74</v>
      </c>
      <c r="I1935">
        <v>0.45</v>
      </c>
      <c r="J1935">
        <v>0</v>
      </c>
      <c r="K1935">
        <v>1998.79</v>
      </c>
      <c r="L1935">
        <v>164.51</v>
      </c>
      <c r="M1935">
        <v>90.48</v>
      </c>
      <c r="N1935">
        <v>19.989999999999998</v>
      </c>
      <c r="O1935" t="s">
        <v>24</v>
      </c>
      <c r="P1935" t="s">
        <v>1297</v>
      </c>
      <c r="Q1935" t="s">
        <v>64</v>
      </c>
      <c r="R1935" t="s">
        <v>27</v>
      </c>
      <c r="S1935" t="s">
        <v>57</v>
      </c>
      <c r="T1935" s="1">
        <v>40171</v>
      </c>
    </row>
    <row r="1936" spans="1:20" x14ac:dyDescent="0.25">
      <c r="A1936">
        <v>13861</v>
      </c>
      <c r="B1936">
        <v>40401</v>
      </c>
      <c r="C1936" t="s">
        <v>36</v>
      </c>
      <c r="D1936" t="s">
        <v>21</v>
      </c>
      <c r="E1936" t="s">
        <v>52</v>
      </c>
      <c r="F1936" t="s">
        <v>814</v>
      </c>
      <c r="G1936">
        <v>7</v>
      </c>
      <c r="H1936">
        <v>53.65</v>
      </c>
      <c r="I1936">
        <v>0.36</v>
      </c>
      <c r="J1936">
        <v>0</v>
      </c>
      <c r="K1936">
        <v>19.059999999999999</v>
      </c>
      <c r="L1936">
        <v>7.56</v>
      </c>
      <c r="M1936">
        <v>4.84</v>
      </c>
      <c r="N1936">
        <v>0.71</v>
      </c>
      <c r="O1936" t="s">
        <v>24</v>
      </c>
      <c r="P1936" t="s">
        <v>1600</v>
      </c>
      <c r="Q1936" t="s">
        <v>64</v>
      </c>
      <c r="R1936" t="s">
        <v>34</v>
      </c>
      <c r="S1936" t="s">
        <v>55</v>
      </c>
      <c r="T1936" s="1">
        <v>40401</v>
      </c>
    </row>
    <row r="1937" spans="1:20" x14ac:dyDescent="0.25">
      <c r="A1937">
        <v>13889</v>
      </c>
      <c r="B1937">
        <v>40790</v>
      </c>
      <c r="C1937" t="s">
        <v>79</v>
      </c>
      <c r="D1937" t="s">
        <v>42</v>
      </c>
      <c r="E1937" t="s">
        <v>192</v>
      </c>
      <c r="F1937" t="s">
        <v>1601</v>
      </c>
      <c r="G1937">
        <v>49</v>
      </c>
      <c r="H1937">
        <v>22434.89</v>
      </c>
      <c r="I1937">
        <v>0.45</v>
      </c>
      <c r="J1937">
        <v>0.03</v>
      </c>
      <c r="K1937">
        <v>9690.56</v>
      </c>
      <c r="L1937">
        <v>470.87</v>
      </c>
      <c r="M1937">
        <v>258.98</v>
      </c>
      <c r="N1937">
        <v>54.31</v>
      </c>
      <c r="O1937" t="s">
        <v>48</v>
      </c>
      <c r="P1937" t="s">
        <v>1602</v>
      </c>
      <c r="Q1937" t="s">
        <v>33</v>
      </c>
      <c r="R1937" t="s">
        <v>27</v>
      </c>
      <c r="S1937" t="s">
        <v>132</v>
      </c>
      <c r="T1937" s="1">
        <v>40791</v>
      </c>
    </row>
    <row r="1938" spans="1:20" x14ac:dyDescent="0.25">
      <c r="A1938">
        <v>13892</v>
      </c>
      <c r="B1938">
        <v>41026</v>
      </c>
      <c r="C1938" t="s">
        <v>36</v>
      </c>
      <c r="D1938" t="s">
        <v>37</v>
      </c>
      <c r="E1938" t="s">
        <v>38</v>
      </c>
      <c r="F1938" t="s">
        <v>742</v>
      </c>
      <c r="G1938">
        <v>47</v>
      </c>
      <c r="H1938">
        <v>2304.9899999999998</v>
      </c>
      <c r="I1938">
        <v>0.39</v>
      </c>
      <c r="J1938">
        <v>0</v>
      </c>
      <c r="K1938">
        <v>898.17</v>
      </c>
      <c r="L1938">
        <v>49</v>
      </c>
      <c r="M1938">
        <v>29.89</v>
      </c>
      <c r="N1938">
        <v>1.99</v>
      </c>
      <c r="O1938" t="s">
        <v>24</v>
      </c>
      <c r="P1938" t="s">
        <v>1603</v>
      </c>
      <c r="Q1938" t="s">
        <v>64</v>
      </c>
      <c r="R1938" t="s">
        <v>61</v>
      </c>
      <c r="S1938" t="s">
        <v>35</v>
      </c>
      <c r="T1938" s="1">
        <v>41027</v>
      </c>
    </row>
    <row r="1939" spans="1:20" x14ac:dyDescent="0.25">
      <c r="A1939">
        <v>13894</v>
      </c>
      <c r="B1939">
        <v>41009</v>
      </c>
      <c r="C1939" t="s">
        <v>79</v>
      </c>
      <c r="D1939" t="s">
        <v>21</v>
      </c>
      <c r="E1939" t="s">
        <v>52</v>
      </c>
      <c r="F1939" t="s">
        <v>1469</v>
      </c>
      <c r="G1939">
        <v>31</v>
      </c>
      <c r="H1939">
        <v>183.09</v>
      </c>
      <c r="I1939">
        <v>0.52</v>
      </c>
      <c r="J1939">
        <v>0.04</v>
      </c>
      <c r="K1939">
        <v>91.14</v>
      </c>
      <c r="L1939">
        <v>6.13</v>
      </c>
      <c r="M1939">
        <v>2.94</v>
      </c>
      <c r="N1939">
        <v>0.81</v>
      </c>
      <c r="O1939" t="s">
        <v>24</v>
      </c>
      <c r="P1939" t="s">
        <v>1270</v>
      </c>
      <c r="Q1939" t="s">
        <v>64</v>
      </c>
      <c r="R1939" t="s">
        <v>61</v>
      </c>
      <c r="S1939" t="s">
        <v>55</v>
      </c>
      <c r="T1939" s="1">
        <v>41010</v>
      </c>
    </row>
    <row r="1940" spans="1:20" x14ac:dyDescent="0.25">
      <c r="A1940">
        <v>13894</v>
      </c>
      <c r="B1940">
        <v>41009</v>
      </c>
      <c r="C1940" t="s">
        <v>79</v>
      </c>
      <c r="D1940" t="s">
        <v>37</v>
      </c>
      <c r="E1940" t="s">
        <v>50</v>
      </c>
      <c r="F1940" t="s">
        <v>1604</v>
      </c>
      <c r="G1940">
        <v>50</v>
      </c>
      <c r="H1940">
        <v>3053.97</v>
      </c>
      <c r="I1940">
        <v>0.44</v>
      </c>
      <c r="J1940">
        <v>0.05</v>
      </c>
      <c r="K1940">
        <v>1253.22</v>
      </c>
      <c r="L1940">
        <v>64.27</v>
      </c>
      <c r="M1940">
        <v>35.99</v>
      </c>
      <c r="N1940">
        <v>1.25</v>
      </c>
      <c r="O1940" t="s">
        <v>24</v>
      </c>
      <c r="P1940" t="s">
        <v>1270</v>
      </c>
      <c r="Q1940" t="s">
        <v>64</v>
      </c>
      <c r="R1940" t="s">
        <v>61</v>
      </c>
      <c r="S1940" t="s">
        <v>35</v>
      </c>
      <c r="T1940" s="1">
        <v>41010</v>
      </c>
    </row>
    <row r="1941" spans="1:20" x14ac:dyDescent="0.25">
      <c r="A1941">
        <v>13895</v>
      </c>
      <c r="B1941">
        <v>40502</v>
      </c>
      <c r="C1941" t="s">
        <v>36</v>
      </c>
      <c r="D1941" t="s">
        <v>21</v>
      </c>
      <c r="E1941" t="s">
        <v>22</v>
      </c>
      <c r="F1941" t="s">
        <v>883</v>
      </c>
      <c r="G1941">
        <v>44</v>
      </c>
      <c r="H1941">
        <v>1296.55</v>
      </c>
      <c r="I1941">
        <v>0.53</v>
      </c>
      <c r="J1941">
        <v>0.02</v>
      </c>
      <c r="K1941">
        <v>669.86</v>
      </c>
      <c r="L1941">
        <v>29.85</v>
      </c>
      <c r="M1941">
        <v>14.03</v>
      </c>
      <c r="N1941">
        <v>9.3699999999999992</v>
      </c>
      <c r="O1941" t="s">
        <v>24</v>
      </c>
      <c r="P1941" t="s">
        <v>1207</v>
      </c>
      <c r="Q1941" t="s">
        <v>64</v>
      </c>
      <c r="R1941" t="s">
        <v>27</v>
      </c>
      <c r="S1941" t="s">
        <v>57</v>
      </c>
      <c r="T1941" s="1">
        <v>40502</v>
      </c>
    </row>
    <row r="1942" spans="1:20" x14ac:dyDescent="0.25">
      <c r="A1942">
        <v>13920</v>
      </c>
      <c r="B1942">
        <v>40095</v>
      </c>
      <c r="C1942" t="s">
        <v>58</v>
      </c>
      <c r="D1942" t="s">
        <v>21</v>
      </c>
      <c r="E1942" t="s">
        <v>84</v>
      </c>
      <c r="F1942" t="s">
        <v>815</v>
      </c>
      <c r="G1942">
        <v>25</v>
      </c>
      <c r="H1942">
        <v>1821.36</v>
      </c>
      <c r="I1942">
        <v>0.53</v>
      </c>
      <c r="J1942">
        <v>0.1</v>
      </c>
      <c r="K1942">
        <v>867.78</v>
      </c>
      <c r="L1942">
        <v>80.72</v>
      </c>
      <c r="M1942">
        <v>37.94</v>
      </c>
      <c r="N1942">
        <v>5.08</v>
      </c>
      <c r="O1942" t="s">
        <v>71</v>
      </c>
      <c r="P1942" t="s">
        <v>1605</v>
      </c>
      <c r="Q1942" t="s">
        <v>95</v>
      </c>
      <c r="R1942" t="s">
        <v>61</v>
      </c>
      <c r="S1942" t="s">
        <v>55</v>
      </c>
      <c r="T1942" s="1">
        <v>40097</v>
      </c>
    </row>
    <row r="1943" spans="1:20" x14ac:dyDescent="0.25">
      <c r="A1943">
        <v>13920</v>
      </c>
      <c r="B1943">
        <v>40095</v>
      </c>
      <c r="C1943" t="s">
        <v>58</v>
      </c>
      <c r="D1943" t="s">
        <v>21</v>
      </c>
      <c r="E1943" t="s">
        <v>30</v>
      </c>
      <c r="F1943" t="s">
        <v>1606</v>
      </c>
      <c r="G1943">
        <v>24</v>
      </c>
      <c r="H1943">
        <v>357.67</v>
      </c>
      <c r="I1943">
        <v>0.45</v>
      </c>
      <c r="J1943">
        <v>0.06</v>
      </c>
      <c r="K1943">
        <v>145.85</v>
      </c>
      <c r="L1943">
        <v>15.58</v>
      </c>
      <c r="M1943">
        <v>8.57</v>
      </c>
      <c r="N1943">
        <v>6.14</v>
      </c>
      <c r="O1943" t="s">
        <v>24</v>
      </c>
      <c r="P1943" t="s">
        <v>1605</v>
      </c>
      <c r="Q1943" t="s">
        <v>95</v>
      </c>
      <c r="R1943" t="s">
        <v>61</v>
      </c>
      <c r="S1943" t="s">
        <v>35</v>
      </c>
      <c r="T1943" s="1">
        <v>40096</v>
      </c>
    </row>
    <row r="1944" spans="1:20" x14ac:dyDescent="0.25">
      <c r="A1944">
        <v>13923</v>
      </c>
      <c r="B1944">
        <v>41098</v>
      </c>
      <c r="C1944" t="s">
        <v>36</v>
      </c>
      <c r="D1944" t="s">
        <v>21</v>
      </c>
      <c r="E1944" t="s">
        <v>126</v>
      </c>
      <c r="F1944" t="s">
        <v>249</v>
      </c>
      <c r="G1944">
        <v>39</v>
      </c>
      <c r="H1944">
        <v>315.24</v>
      </c>
      <c r="I1944">
        <v>0.37</v>
      </c>
      <c r="J1944">
        <v>0.04</v>
      </c>
      <c r="K1944">
        <v>91.52</v>
      </c>
      <c r="L1944">
        <v>7.11</v>
      </c>
      <c r="M1944">
        <v>4.4800000000000004</v>
      </c>
      <c r="N1944">
        <v>49</v>
      </c>
      <c r="O1944" t="s">
        <v>24</v>
      </c>
      <c r="P1944" t="s">
        <v>327</v>
      </c>
      <c r="Q1944" t="s">
        <v>83</v>
      </c>
      <c r="R1944" t="s">
        <v>61</v>
      </c>
      <c r="S1944" t="s">
        <v>28</v>
      </c>
      <c r="T1944" s="1">
        <v>41100</v>
      </c>
    </row>
    <row r="1945" spans="1:20" x14ac:dyDescent="0.25">
      <c r="A1945">
        <v>13923</v>
      </c>
      <c r="B1945">
        <v>41098</v>
      </c>
      <c r="C1945" t="s">
        <v>36</v>
      </c>
      <c r="D1945" t="s">
        <v>21</v>
      </c>
      <c r="E1945" t="s">
        <v>84</v>
      </c>
      <c r="F1945" t="s">
        <v>151</v>
      </c>
      <c r="G1945">
        <v>49</v>
      </c>
      <c r="H1945">
        <v>1941.13</v>
      </c>
      <c r="I1945">
        <v>0.42</v>
      </c>
      <c r="J1945">
        <v>0</v>
      </c>
      <c r="K1945">
        <v>810.43</v>
      </c>
      <c r="L1945">
        <v>39.380000000000003</v>
      </c>
      <c r="M1945">
        <v>22.84</v>
      </c>
      <c r="N1945">
        <v>11.54</v>
      </c>
      <c r="O1945" t="s">
        <v>24</v>
      </c>
      <c r="P1945" t="s">
        <v>327</v>
      </c>
      <c r="Q1945" t="s">
        <v>83</v>
      </c>
      <c r="R1945" t="s">
        <v>61</v>
      </c>
      <c r="S1945" t="s">
        <v>57</v>
      </c>
      <c r="T1945" s="1">
        <v>41099</v>
      </c>
    </row>
    <row r="1946" spans="1:20" x14ac:dyDescent="0.25">
      <c r="A1946">
        <v>13923</v>
      </c>
      <c r="B1946">
        <v>41098</v>
      </c>
      <c r="C1946" t="s">
        <v>36</v>
      </c>
      <c r="D1946" t="s">
        <v>21</v>
      </c>
      <c r="E1946" t="s">
        <v>22</v>
      </c>
      <c r="F1946" t="s">
        <v>642</v>
      </c>
      <c r="G1946">
        <v>27</v>
      </c>
      <c r="H1946">
        <v>9749.52</v>
      </c>
      <c r="I1946">
        <v>0.4</v>
      </c>
      <c r="J1946">
        <v>0.04</v>
      </c>
      <c r="K1946">
        <v>3645.32</v>
      </c>
      <c r="L1946">
        <v>375.03</v>
      </c>
      <c r="M1946">
        <v>225.02</v>
      </c>
      <c r="N1946">
        <v>28.66</v>
      </c>
      <c r="O1946" t="s">
        <v>48</v>
      </c>
      <c r="P1946" t="s">
        <v>327</v>
      </c>
      <c r="Q1946" t="s">
        <v>83</v>
      </c>
      <c r="R1946" t="s">
        <v>61</v>
      </c>
      <c r="S1946" t="s">
        <v>132</v>
      </c>
      <c r="T1946" s="1">
        <v>41100</v>
      </c>
    </row>
    <row r="1947" spans="1:20" x14ac:dyDescent="0.25">
      <c r="A1947">
        <v>13923</v>
      </c>
      <c r="B1947">
        <v>41098</v>
      </c>
      <c r="C1947" t="s">
        <v>36</v>
      </c>
      <c r="D1947" t="s">
        <v>37</v>
      </c>
      <c r="E1947" t="s">
        <v>87</v>
      </c>
      <c r="F1947" t="s">
        <v>1607</v>
      </c>
      <c r="G1947">
        <v>28</v>
      </c>
      <c r="H1947">
        <v>8104.63</v>
      </c>
      <c r="I1947">
        <v>0.36</v>
      </c>
      <c r="J1947">
        <v>0.08</v>
      </c>
      <c r="K1947">
        <v>2461.88</v>
      </c>
      <c r="L1947">
        <v>314.02</v>
      </c>
      <c r="M1947">
        <v>200.97</v>
      </c>
      <c r="N1947">
        <v>15.59</v>
      </c>
      <c r="O1947" t="s">
        <v>48</v>
      </c>
      <c r="P1947" t="s">
        <v>327</v>
      </c>
      <c r="Q1947" t="s">
        <v>83</v>
      </c>
      <c r="R1947" t="s">
        <v>61</v>
      </c>
      <c r="S1947" t="s">
        <v>132</v>
      </c>
      <c r="T1947" s="1">
        <v>41100</v>
      </c>
    </row>
    <row r="1948" spans="1:20" x14ac:dyDescent="0.25">
      <c r="A1948">
        <v>13927</v>
      </c>
      <c r="B1948">
        <v>40051</v>
      </c>
      <c r="C1948" t="s">
        <v>20</v>
      </c>
      <c r="D1948" t="s">
        <v>21</v>
      </c>
      <c r="E1948" t="s">
        <v>84</v>
      </c>
      <c r="F1948" t="s">
        <v>1608</v>
      </c>
      <c r="G1948">
        <v>26</v>
      </c>
      <c r="H1948">
        <v>322.3</v>
      </c>
      <c r="I1948">
        <v>0.49</v>
      </c>
      <c r="J1948">
        <v>0.04</v>
      </c>
      <c r="K1948">
        <v>148.66</v>
      </c>
      <c r="L1948">
        <v>12.71</v>
      </c>
      <c r="M1948">
        <v>6.48</v>
      </c>
      <c r="N1948">
        <v>5.16</v>
      </c>
      <c r="O1948" t="s">
        <v>71</v>
      </c>
      <c r="P1948" t="s">
        <v>1609</v>
      </c>
      <c r="Q1948" t="s">
        <v>95</v>
      </c>
      <c r="R1948" t="s">
        <v>34</v>
      </c>
      <c r="S1948" t="s">
        <v>57</v>
      </c>
      <c r="T1948" s="1">
        <v>40058</v>
      </c>
    </row>
    <row r="1949" spans="1:20" x14ac:dyDescent="0.25">
      <c r="A1949">
        <v>13953</v>
      </c>
      <c r="B1949">
        <v>40694</v>
      </c>
      <c r="C1949" t="s">
        <v>58</v>
      </c>
      <c r="D1949" t="s">
        <v>21</v>
      </c>
      <c r="E1949" t="s">
        <v>84</v>
      </c>
      <c r="F1949" t="s">
        <v>1316</v>
      </c>
      <c r="G1949">
        <v>32</v>
      </c>
      <c r="H1949">
        <v>595.46</v>
      </c>
      <c r="I1949">
        <v>0.41</v>
      </c>
      <c r="J1949">
        <v>0.04</v>
      </c>
      <c r="K1949">
        <v>227.57</v>
      </c>
      <c r="L1949">
        <v>19.22</v>
      </c>
      <c r="M1949">
        <v>11.34</v>
      </c>
      <c r="N1949">
        <v>5.01</v>
      </c>
      <c r="O1949" t="s">
        <v>24</v>
      </c>
      <c r="P1949" t="s">
        <v>1426</v>
      </c>
      <c r="Q1949" t="s">
        <v>64</v>
      </c>
      <c r="R1949" t="s">
        <v>67</v>
      </c>
      <c r="S1949" t="s">
        <v>57</v>
      </c>
      <c r="T1949" s="1">
        <v>40696</v>
      </c>
    </row>
    <row r="1950" spans="1:20" x14ac:dyDescent="0.25">
      <c r="A1950">
        <v>13958</v>
      </c>
      <c r="B1950">
        <v>40201</v>
      </c>
      <c r="C1950" t="s">
        <v>20</v>
      </c>
      <c r="D1950" t="s">
        <v>37</v>
      </c>
      <c r="E1950" t="s">
        <v>50</v>
      </c>
      <c r="F1950" t="s">
        <v>1480</v>
      </c>
      <c r="G1950">
        <v>11</v>
      </c>
      <c r="H1950">
        <v>1368.89</v>
      </c>
      <c r="I1950">
        <v>0.35</v>
      </c>
      <c r="J1950">
        <v>0.06</v>
      </c>
      <c r="K1950">
        <v>422.01</v>
      </c>
      <c r="L1950">
        <v>132.29</v>
      </c>
      <c r="M1950">
        <v>85.99</v>
      </c>
      <c r="N1950">
        <v>0.99</v>
      </c>
      <c r="O1950" t="s">
        <v>24</v>
      </c>
      <c r="P1950" t="s">
        <v>1610</v>
      </c>
      <c r="Q1950" t="s">
        <v>83</v>
      </c>
      <c r="R1950" t="s">
        <v>67</v>
      </c>
      <c r="S1950" t="s">
        <v>55</v>
      </c>
      <c r="T1950" s="1">
        <v>40210</v>
      </c>
    </row>
    <row r="1951" spans="1:20" x14ac:dyDescent="0.25">
      <c r="A1951">
        <v>13959</v>
      </c>
      <c r="B1951">
        <v>39907</v>
      </c>
      <c r="C1951" t="s">
        <v>79</v>
      </c>
      <c r="D1951" t="s">
        <v>21</v>
      </c>
      <c r="E1951" t="s">
        <v>80</v>
      </c>
      <c r="F1951" t="s">
        <v>333</v>
      </c>
      <c r="G1951">
        <v>47</v>
      </c>
      <c r="H1951">
        <v>381.27</v>
      </c>
      <c r="I1951">
        <v>0.4</v>
      </c>
      <c r="J1951">
        <v>0.01</v>
      </c>
      <c r="K1951">
        <v>150</v>
      </c>
      <c r="L1951">
        <v>8.18</v>
      </c>
      <c r="M1951">
        <v>4.91</v>
      </c>
      <c r="N1951">
        <v>0.5</v>
      </c>
      <c r="O1951" t="s">
        <v>24</v>
      </c>
      <c r="P1951" t="s">
        <v>1193</v>
      </c>
      <c r="Q1951" t="s">
        <v>33</v>
      </c>
      <c r="R1951" t="s">
        <v>61</v>
      </c>
      <c r="S1951" t="s">
        <v>57</v>
      </c>
      <c r="T1951" s="1">
        <v>39909</v>
      </c>
    </row>
    <row r="1952" spans="1:20" x14ac:dyDescent="0.25">
      <c r="A1952">
        <v>13959</v>
      </c>
      <c r="B1952">
        <v>39907</v>
      </c>
      <c r="C1952" t="s">
        <v>79</v>
      </c>
      <c r="D1952" t="s">
        <v>21</v>
      </c>
      <c r="E1952" t="s">
        <v>84</v>
      </c>
      <c r="F1952" t="s">
        <v>871</v>
      </c>
      <c r="G1952">
        <v>19</v>
      </c>
      <c r="H1952">
        <v>131.79</v>
      </c>
      <c r="I1952">
        <v>0.47</v>
      </c>
      <c r="J1952">
        <v>0.09</v>
      </c>
      <c r="K1952">
        <v>54.49</v>
      </c>
      <c r="L1952">
        <v>7.55</v>
      </c>
      <c r="M1952">
        <v>4</v>
      </c>
      <c r="N1952">
        <v>1.3</v>
      </c>
      <c r="O1952" t="s">
        <v>71</v>
      </c>
      <c r="P1952" t="s">
        <v>1193</v>
      </c>
      <c r="Q1952" t="s">
        <v>33</v>
      </c>
      <c r="R1952" t="s">
        <v>61</v>
      </c>
      <c r="S1952" t="s">
        <v>55</v>
      </c>
      <c r="T1952" s="1">
        <v>39909</v>
      </c>
    </row>
    <row r="1953" spans="1:20" x14ac:dyDescent="0.25">
      <c r="A1953">
        <v>13984</v>
      </c>
      <c r="B1953">
        <v>41176</v>
      </c>
      <c r="C1953" t="s">
        <v>58</v>
      </c>
      <c r="D1953" t="s">
        <v>42</v>
      </c>
      <c r="E1953" t="s">
        <v>43</v>
      </c>
      <c r="F1953" t="s">
        <v>1061</v>
      </c>
      <c r="G1953">
        <v>30</v>
      </c>
      <c r="H1953">
        <v>3453.23</v>
      </c>
      <c r="I1953">
        <v>0.41</v>
      </c>
      <c r="J1953">
        <v>0.05</v>
      </c>
      <c r="K1953">
        <v>1294.3499999999999</v>
      </c>
      <c r="L1953">
        <v>119.85</v>
      </c>
      <c r="M1953">
        <v>70.709999999999994</v>
      </c>
      <c r="N1953">
        <v>37.58</v>
      </c>
      <c r="O1953" t="s">
        <v>24</v>
      </c>
      <c r="P1953" t="s">
        <v>948</v>
      </c>
      <c r="Q1953" t="s">
        <v>33</v>
      </c>
      <c r="R1953" t="s">
        <v>61</v>
      </c>
      <c r="S1953" t="s">
        <v>55</v>
      </c>
      <c r="T1953" s="1">
        <v>41176</v>
      </c>
    </row>
    <row r="1954" spans="1:20" x14ac:dyDescent="0.25">
      <c r="A1954">
        <v>13986</v>
      </c>
      <c r="B1954">
        <v>40827</v>
      </c>
      <c r="C1954" t="s">
        <v>36</v>
      </c>
      <c r="D1954" t="s">
        <v>37</v>
      </c>
      <c r="E1954" t="s">
        <v>38</v>
      </c>
      <c r="F1954" t="s">
        <v>163</v>
      </c>
      <c r="G1954">
        <v>46</v>
      </c>
      <c r="H1954">
        <v>2811.24</v>
      </c>
      <c r="I1954">
        <v>0.36</v>
      </c>
      <c r="J1954">
        <v>0.01</v>
      </c>
      <c r="K1954">
        <v>993.17</v>
      </c>
      <c r="L1954">
        <v>61.69</v>
      </c>
      <c r="M1954">
        <v>39.479999999999997</v>
      </c>
      <c r="N1954">
        <v>1.99</v>
      </c>
      <c r="O1954" t="s">
        <v>24</v>
      </c>
      <c r="P1954" t="s">
        <v>994</v>
      </c>
      <c r="Q1954" t="s">
        <v>33</v>
      </c>
      <c r="R1954" t="s">
        <v>67</v>
      </c>
      <c r="S1954" t="s">
        <v>35</v>
      </c>
      <c r="T1954" s="1">
        <v>40830</v>
      </c>
    </row>
    <row r="1955" spans="1:20" x14ac:dyDescent="0.25">
      <c r="A1955">
        <v>13988</v>
      </c>
      <c r="B1955">
        <v>41122</v>
      </c>
      <c r="C1955" t="s">
        <v>29</v>
      </c>
      <c r="D1955" t="s">
        <v>42</v>
      </c>
      <c r="E1955" t="s">
        <v>43</v>
      </c>
      <c r="F1955" t="s">
        <v>1611</v>
      </c>
      <c r="G1955">
        <v>34</v>
      </c>
      <c r="H1955">
        <v>278.45999999999998</v>
      </c>
      <c r="I1955">
        <v>0.39</v>
      </c>
      <c r="J1955">
        <v>0.01</v>
      </c>
      <c r="K1955">
        <v>104.84</v>
      </c>
      <c r="L1955">
        <v>8.11</v>
      </c>
      <c r="M1955">
        <v>4.95</v>
      </c>
      <c r="N1955">
        <v>5.32</v>
      </c>
      <c r="O1955" t="s">
        <v>24</v>
      </c>
      <c r="P1955" t="s">
        <v>1612</v>
      </c>
      <c r="Q1955" t="s">
        <v>41</v>
      </c>
      <c r="R1955" t="s">
        <v>61</v>
      </c>
      <c r="S1955" t="s">
        <v>57</v>
      </c>
      <c r="T1955" s="1">
        <v>41123</v>
      </c>
    </row>
    <row r="1956" spans="1:20" x14ac:dyDescent="0.25">
      <c r="A1956">
        <v>13988</v>
      </c>
      <c r="B1956">
        <v>41122</v>
      </c>
      <c r="C1956" t="s">
        <v>29</v>
      </c>
      <c r="D1956" t="s">
        <v>21</v>
      </c>
      <c r="E1956" t="s">
        <v>22</v>
      </c>
      <c r="F1956" t="s">
        <v>996</v>
      </c>
      <c r="G1956">
        <v>39</v>
      </c>
      <c r="H1956">
        <v>1250.71</v>
      </c>
      <c r="I1956">
        <v>0.53</v>
      </c>
      <c r="J1956">
        <v>0</v>
      </c>
      <c r="K1956">
        <v>658.8</v>
      </c>
      <c r="L1956">
        <v>31.87</v>
      </c>
      <c r="M1956">
        <v>14.98</v>
      </c>
      <c r="N1956">
        <v>7.69</v>
      </c>
      <c r="O1956" t="s">
        <v>24</v>
      </c>
      <c r="P1956" t="s">
        <v>1612</v>
      </c>
      <c r="Q1956" t="s">
        <v>41</v>
      </c>
      <c r="R1956" t="s">
        <v>61</v>
      </c>
      <c r="S1956" t="s">
        <v>57</v>
      </c>
      <c r="T1956" s="1">
        <v>41123</v>
      </c>
    </row>
    <row r="1957" spans="1:20" x14ac:dyDescent="0.25">
      <c r="A1957">
        <v>13988</v>
      </c>
      <c r="B1957">
        <v>41122</v>
      </c>
      <c r="C1957" t="s">
        <v>29</v>
      </c>
      <c r="D1957" t="s">
        <v>21</v>
      </c>
      <c r="E1957" t="s">
        <v>126</v>
      </c>
      <c r="F1957" t="s">
        <v>1613</v>
      </c>
      <c r="G1957">
        <v>18</v>
      </c>
      <c r="H1957">
        <v>445.07</v>
      </c>
      <c r="I1957">
        <v>0.53</v>
      </c>
      <c r="J1957">
        <v>0.04</v>
      </c>
      <c r="K1957">
        <v>224.63</v>
      </c>
      <c r="L1957">
        <v>25.47</v>
      </c>
      <c r="M1957">
        <v>11.97</v>
      </c>
      <c r="N1957">
        <v>4.9800000000000004</v>
      </c>
      <c r="O1957" t="s">
        <v>71</v>
      </c>
      <c r="P1957" t="s">
        <v>1612</v>
      </c>
      <c r="Q1957" t="s">
        <v>41</v>
      </c>
      <c r="R1957" t="s">
        <v>61</v>
      </c>
      <c r="S1957" t="s">
        <v>57</v>
      </c>
      <c r="T1957" s="1">
        <v>41123</v>
      </c>
    </row>
    <row r="1958" spans="1:20" x14ac:dyDescent="0.25">
      <c r="A1958">
        <v>13991</v>
      </c>
      <c r="B1958">
        <v>40974</v>
      </c>
      <c r="C1958" t="s">
        <v>36</v>
      </c>
      <c r="D1958" t="s">
        <v>37</v>
      </c>
      <c r="E1958" t="s">
        <v>38</v>
      </c>
      <c r="F1958" t="s">
        <v>1143</v>
      </c>
      <c r="G1958">
        <v>24</v>
      </c>
      <c r="H1958">
        <v>307.68</v>
      </c>
      <c r="I1958">
        <v>0.49</v>
      </c>
      <c r="J1958">
        <v>0</v>
      </c>
      <c r="K1958">
        <v>149.41999999999999</v>
      </c>
      <c r="L1958">
        <v>12.71</v>
      </c>
      <c r="M1958">
        <v>6.48</v>
      </c>
      <c r="N1958">
        <v>2.74</v>
      </c>
      <c r="O1958" t="s">
        <v>24</v>
      </c>
      <c r="P1958" t="s">
        <v>1257</v>
      </c>
      <c r="Q1958" t="s">
        <v>83</v>
      </c>
      <c r="R1958" t="s">
        <v>34</v>
      </c>
      <c r="S1958" t="s">
        <v>35</v>
      </c>
      <c r="T1958" s="1">
        <v>40976</v>
      </c>
    </row>
    <row r="1959" spans="1:20" x14ac:dyDescent="0.25">
      <c r="A1959">
        <v>13991</v>
      </c>
      <c r="B1959">
        <v>40974</v>
      </c>
      <c r="C1959" t="s">
        <v>36</v>
      </c>
      <c r="D1959" t="s">
        <v>42</v>
      </c>
      <c r="E1959" t="s">
        <v>46</v>
      </c>
      <c r="F1959" t="s">
        <v>1614</v>
      </c>
      <c r="G1959">
        <v>21</v>
      </c>
      <c r="H1959">
        <v>3838.96</v>
      </c>
      <c r="I1959">
        <v>0.42</v>
      </c>
      <c r="J1959">
        <v>7.0000000000000007E-2</v>
      </c>
      <c r="K1959">
        <v>1418.8</v>
      </c>
      <c r="L1959">
        <v>193.03</v>
      </c>
      <c r="M1959">
        <v>111.96</v>
      </c>
      <c r="N1959">
        <v>69</v>
      </c>
      <c r="O1959" t="s">
        <v>24</v>
      </c>
      <c r="P1959" t="s">
        <v>1257</v>
      </c>
      <c r="Q1959" t="s">
        <v>83</v>
      </c>
      <c r="R1959" t="s">
        <v>34</v>
      </c>
      <c r="S1959" t="s">
        <v>28</v>
      </c>
      <c r="T1959" s="1">
        <v>40975</v>
      </c>
    </row>
    <row r="1960" spans="1:20" x14ac:dyDescent="0.25">
      <c r="A1960">
        <v>14016</v>
      </c>
      <c r="B1960">
        <v>41101</v>
      </c>
      <c r="C1960" t="s">
        <v>20</v>
      </c>
      <c r="D1960" t="s">
        <v>42</v>
      </c>
      <c r="E1960" t="s">
        <v>46</v>
      </c>
      <c r="F1960" t="s">
        <v>164</v>
      </c>
      <c r="G1960">
        <v>9</v>
      </c>
      <c r="H1960">
        <v>2023.03</v>
      </c>
      <c r="I1960">
        <v>0.46</v>
      </c>
      <c r="J1960">
        <v>0.05</v>
      </c>
      <c r="K1960">
        <v>850.68</v>
      </c>
      <c r="L1960">
        <v>230.54</v>
      </c>
      <c r="M1960">
        <v>124.49</v>
      </c>
      <c r="N1960">
        <v>51.94</v>
      </c>
      <c r="O1960" t="s">
        <v>48</v>
      </c>
      <c r="P1960" t="s">
        <v>1189</v>
      </c>
      <c r="Q1960" t="s">
        <v>33</v>
      </c>
      <c r="R1960" t="s">
        <v>34</v>
      </c>
      <c r="S1960" t="s">
        <v>49</v>
      </c>
      <c r="T1960" s="1">
        <v>41103</v>
      </c>
    </row>
    <row r="1961" spans="1:20" x14ac:dyDescent="0.25">
      <c r="A1961">
        <v>14018</v>
      </c>
      <c r="B1961">
        <v>40335</v>
      </c>
      <c r="C1961" t="s">
        <v>36</v>
      </c>
      <c r="D1961" t="s">
        <v>21</v>
      </c>
      <c r="E1961" t="s">
        <v>80</v>
      </c>
      <c r="F1961" t="s">
        <v>239</v>
      </c>
      <c r="G1961">
        <v>30</v>
      </c>
      <c r="H1961">
        <v>286.83999999999997</v>
      </c>
      <c r="I1961">
        <v>0.52</v>
      </c>
      <c r="J1961">
        <v>0.08</v>
      </c>
      <c r="K1961">
        <v>136.94999999999999</v>
      </c>
      <c r="L1961">
        <v>10.38</v>
      </c>
      <c r="M1961">
        <v>4.9800000000000004</v>
      </c>
      <c r="N1961">
        <v>0.49</v>
      </c>
      <c r="O1961" t="s">
        <v>71</v>
      </c>
      <c r="P1961" t="s">
        <v>686</v>
      </c>
      <c r="Q1961" t="s">
        <v>33</v>
      </c>
      <c r="R1961" t="s">
        <v>67</v>
      </c>
      <c r="S1961" t="s">
        <v>57</v>
      </c>
      <c r="T1961" s="1">
        <v>40335</v>
      </c>
    </row>
    <row r="1962" spans="1:20" x14ac:dyDescent="0.25">
      <c r="A1962">
        <v>14021</v>
      </c>
      <c r="B1962">
        <v>40609</v>
      </c>
      <c r="C1962" t="s">
        <v>36</v>
      </c>
      <c r="D1962" t="s">
        <v>21</v>
      </c>
      <c r="E1962" t="s">
        <v>52</v>
      </c>
      <c r="F1962" t="s">
        <v>1615</v>
      </c>
      <c r="G1962">
        <v>12</v>
      </c>
      <c r="H1962">
        <v>45.4</v>
      </c>
      <c r="I1962">
        <v>0.51</v>
      </c>
      <c r="J1962">
        <v>0</v>
      </c>
      <c r="K1962">
        <v>22.73</v>
      </c>
      <c r="L1962">
        <v>3.71</v>
      </c>
      <c r="M1962">
        <v>1.82</v>
      </c>
      <c r="N1962">
        <v>0.83</v>
      </c>
      <c r="O1962" t="s">
        <v>71</v>
      </c>
      <c r="P1962" t="s">
        <v>748</v>
      </c>
      <c r="Q1962" t="s">
        <v>95</v>
      </c>
      <c r="R1962" t="s">
        <v>34</v>
      </c>
      <c r="S1962" t="s">
        <v>55</v>
      </c>
      <c r="T1962" s="1">
        <v>40610</v>
      </c>
    </row>
    <row r="1963" spans="1:20" x14ac:dyDescent="0.25">
      <c r="A1963">
        <v>14023</v>
      </c>
      <c r="B1963">
        <v>40229</v>
      </c>
      <c r="C1963" t="s">
        <v>29</v>
      </c>
      <c r="D1963" t="s">
        <v>21</v>
      </c>
      <c r="E1963" t="s">
        <v>120</v>
      </c>
      <c r="F1963" t="s">
        <v>1616</v>
      </c>
      <c r="G1963">
        <v>36</v>
      </c>
      <c r="H1963">
        <v>1183.17</v>
      </c>
      <c r="I1963">
        <v>0.4</v>
      </c>
      <c r="J1963">
        <v>0.08</v>
      </c>
      <c r="K1963">
        <v>410.5</v>
      </c>
      <c r="L1963">
        <v>35.630000000000003</v>
      </c>
      <c r="M1963">
        <v>21.38</v>
      </c>
      <c r="N1963">
        <v>2.99</v>
      </c>
      <c r="O1963" t="s">
        <v>24</v>
      </c>
      <c r="P1963" t="s">
        <v>696</v>
      </c>
      <c r="Q1963" t="s">
        <v>64</v>
      </c>
      <c r="R1963" t="s">
        <v>34</v>
      </c>
      <c r="S1963" t="s">
        <v>57</v>
      </c>
      <c r="T1963" s="1">
        <v>40231</v>
      </c>
    </row>
    <row r="1964" spans="1:20" x14ac:dyDescent="0.25">
      <c r="A1964">
        <v>14023</v>
      </c>
      <c r="B1964">
        <v>40229</v>
      </c>
      <c r="C1964" t="s">
        <v>29</v>
      </c>
      <c r="D1964" t="s">
        <v>21</v>
      </c>
      <c r="E1964" t="s">
        <v>84</v>
      </c>
      <c r="F1964" t="s">
        <v>832</v>
      </c>
      <c r="G1964">
        <v>48</v>
      </c>
      <c r="H1964">
        <v>1016.28</v>
      </c>
      <c r="I1964">
        <v>0.54</v>
      </c>
      <c r="J1964">
        <v>0.03</v>
      </c>
      <c r="K1964">
        <v>531.64</v>
      </c>
      <c r="L1964">
        <v>21.72</v>
      </c>
      <c r="M1964">
        <v>9.99</v>
      </c>
      <c r="N1964">
        <v>5.12</v>
      </c>
      <c r="O1964" t="s">
        <v>24</v>
      </c>
      <c r="P1964" t="s">
        <v>696</v>
      </c>
      <c r="Q1964" t="s">
        <v>64</v>
      </c>
      <c r="R1964" t="s">
        <v>34</v>
      </c>
      <c r="S1964" t="s">
        <v>57</v>
      </c>
      <c r="T1964" s="1">
        <v>40230</v>
      </c>
    </row>
    <row r="1965" spans="1:20" x14ac:dyDescent="0.25">
      <c r="A1965">
        <v>14048</v>
      </c>
      <c r="B1965">
        <v>40315</v>
      </c>
      <c r="C1965" t="s">
        <v>29</v>
      </c>
      <c r="D1965" t="s">
        <v>21</v>
      </c>
      <c r="E1965" t="s">
        <v>52</v>
      </c>
      <c r="F1965" t="s">
        <v>850</v>
      </c>
      <c r="G1965">
        <v>47</v>
      </c>
      <c r="H1965">
        <v>3360.94</v>
      </c>
      <c r="I1965">
        <v>0.46</v>
      </c>
      <c r="J1965">
        <v>0.06</v>
      </c>
      <c r="K1965">
        <v>1426.36</v>
      </c>
      <c r="L1965">
        <v>75.87</v>
      </c>
      <c r="M1965">
        <v>40.97</v>
      </c>
      <c r="N1965">
        <v>8.99</v>
      </c>
      <c r="O1965" t="s">
        <v>24</v>
      </c>
      <c r="P1965" t="s">
        <v>505</v>
      </c>
      <c r="Q1965" t="s">
        <v>83</v>
      </c>
      <c r="R1965" t="s">
        <v>27</v>
      </c>
      <c r="S1965" t="s">
        <v>35</v>
      </c>
      <c r="T1965" s="1">
        <v>40315</v>
      </c>
    </row>
    <row r="1966" spans="1:20" x14ac:dyDescent="0.25">
      <c r="A1966">
        <v>14048</v>
      </c>
      <c r="B1966">
        <v>40315</v>
      </c>
      <c r="C1966" t="s">
        <v>29</v>
      </c>
      <c r="D1966" t="s">
        <v>21</v>
      </c>
      <c r="E1966" t="s">
        <v>22</v>
      </c>
      <c r="F1966" t="s">
        <v>1302</v>
      </c>
      <c r="G1966">
        <v>5</v>
      </c>
      <c r="H1966">
        <v>1027.97</v>
      </c>
      <c r="I1966">
        <v>0.52</v>
      </c>
      <c r="J1966">
        <v>0.06</v>
      </c>
      <c r="K1966">
        <v>485.92</v>
      </c>
      <c r="L1966">
        <v>211.27</v>
      </c>
      <c r="M1966">
        <v>101.41</v>
      </c>
      <c r="N1966">
        <v>35</v>
      </c>
      <c r="O1966" t="s">
        <v>24</v>
      </c>
      <c r="P1966" t="s">
        <v>505</v>
      </c>
      <c r="Q1966" t="s">
        <v>83</v>
      </c>
      <c r="R1966" t="s">
        <v>27</v>
      </c>
      <c r="S1966" t="s">
        <v>28</v>
      </c>
      <c r="T1966" s="1">
        <v>40317</v>
      </c>
    </row>
    <row r="1967" spans="1:20" x14ac:dyDescent="0.25">
      <c r="A1967">
        <v>14048</v>
      </c>
      <c r="B1967">
        <v>40315</v>
      </c>
      <c r="C1967" t="s">
        <v>29</v>
      </c>
      <c r="D1967" t="s">
        <v>37</v>
      </c>
      <c r="E1967" t="s">
        <v>50</v>
      </c>
      <c r="F1967" t="s">
        <v>731</v>
      </c>
      <c r="G1967">
        <v>40</v>
      </c>
      <c r="H1967">
        <v>4265.1000000000004</v>
      </c>
      <c r="I1967">
        <v>0.48</v>
      </c>
      <c r="J1967">
        <v>0.01</v>
      </c>
      <c r="K1967">
        <v>2024.25</v>
      </c>
      <c r="L1967">
        <v>107.67</v>
      </c>
      <c r="M1967">
        <v>55.99</v>
      </c>
      <c r="N1967">
        <v>1.25</v>
      </c>
      <c r="O1967" t="s">
        <v>24</v>
      </c>
      <c r="P1967" t="s">
        <v>505</v>
      </c>
      <c r="Q1967" t="s">
        <v>83</v>
      </c>
      <c r="R1967" t="s">
        <v>27</v>
      </c>
      <c r="S1967" t="s">
        <v>35</v>
      </c>
      <c r="T1967" s="1">
        <v>40317</v>
      </c>
    </row>
    <row r="1968" spans="1:20" x14ac:dyDescent="0.25">
      <c r="A1968">
        <v>14055</v>
      </c>
      <c r="B1968">
        <v>40057</v>
      </c>
      <c r="C1968" t="s">
        <v>36</v>
      </c>
      <c r="D1968" t="s">
        <v>42</v>
      </c>
      <c r="E1968" t="s">
        <v>43</v>
      </c>
      <c r="F1968" t="s">
        <v>1617</v>
      </c>
      <c r="G1968">
        <v>21</v>
      </c>
      <c r="H1968">
        <v>707.7</v>
      </c>
      <c r="I1968">
        <v>0.39</v>
      </c>
      <c r="J1968">
        <v>0.08</v>
      </c>
      <c r="K1968">
        <v>237.24</v>
      </c>
      <c r="L1968">
        <v>36.44</v>
      </c>
      <c r="M1968">
        <v>22.23</v>
      </c>
      <c r="N1968">
        <v>3.63</v>
      </c>
      <c r="O1968" t="s">
        <v>24</v>
      </c>
      <c r="P1968" t="s">
        <v>78</v>
      </c>
      <c r="Q1968" t="s">
        <v>41</v>
      </c>
      <c r="R1968" t="s">
        <v>61</v>
      </c>
      <c r="S1968" t="s">
        <v>35</v>
      </c>
      <c r="T1968" s="1">
        <v>40059</v>
      </c>
    </row>
    <row r="1969" spans="1:20" x14ac:dyDescent="0.25">
      <c r="A1969">
        <v>14081</v>
      </c>
      <c r="B1969">
        <v>40457</v>
      </c>
      <c r="C1969" t="s">
        <v>36</v>
      </c>
      <c r="D1969" t="s">
        <v>42</v>
      </c>
      <c r="E1969" t="s">
        <v>46</v>
      </c>
      <c r="F1969" t="s">
        <v>1211</v>
      </c>
      <c r="G1969">
        <v>31</v>
      </c>
      <c r="H1969">
        <v>2567.36</v>
      </c>
      <c r="I1969">
        <v>0.47</v>
      </c>
      <c r="J1969">
        <v>0.03</v>
      </c>
      <c r="K1969">
        <v>1143.44</v>
      </c>
      <c r="L1969">
        <v>83.83</v>
      </c>
      <c r="M1969">
        <v>44.43</v>
      </c>
      <c r="N1969">
        <v>46.59</v>
      </c>
      <c r="O1969" t="s">
        <v>48</v>
      </c>
      <c r="P1969" t="s">
        <v>691</v>
      </c>
      <c r="Q1969" t="s">
        <v>75</v>
      </c>
      <c r="R1969" t="s">
        <v>61</v>
      </c>
      <c r="S1969" t="s">
        <v>49</v>
      </c>
      <c r="T1969" s="1">
        <v>40458</v>
      </c>
    </row>
    <row r="1970" spans="1:20" x14ac:dyDescent="0.25">
      <c r="A1970">
        <v>14086</v>
      </c>
      <c r="B1970">
        <v>40471</v>
      </c>
      <c r="C1970" t="s">
        <v>20</v>
      </c>
      <c r="D1970" t="s">
        <v>42</v>
      </c>
      <c r="E1970" t="s">
        <v>92</v>
      </c>
      <c r="F1970" t="s">
        <v>93</v>
      </c>
      <c r="G1970">
        <v>13</v>
      </c>
      <c r="H1970">
        <v>3286.47</v>
      </c>
      <c r="I1970">
        <v>0.51</v>
      </c>
      <c r="J1970">
        <v>7.0000000000000007E-2</v>
      </c>
      <c r="K1970">
        <v>1528.99</v>
      </c>
      <c r="L1970">
        <v>267.31</v>
      </c>
      <c r="M1970">
        <v>130.97999999999999</v>
      </c>
      <c r="N1970">
        <v>54.74</v>
      </c>
      <c r="O1970" t="s">
        <v>48</v>
      </c>
      <c r="P1970" t="s">
        <v>691</v>
      </c>
      <c r="Q1970" t="s">
        <v>75</v>
      </c>
      <c r="R1970" t="s">
        <v>67</v>
      </c>
      <c r="S1970" t="s">
        <v>49</v>
      </c>
      <c r="T1970" s="1">
        <v>40476</v>
      </c>
    </row>
    <row r="1971" spans="1:20" x14ac:dyDescent="0.25">
      <c r="A1971">
        <v>14086</v>
      </c>
      <c r="B1971">
        <v>40471</v>
      </c>
      <c r="C1971" t="s">
        <v>20</v>
      </c>
      <c r="D1971" t="s">
        <v>21</v>
      </c>
      <c r="E1971" t="s">
        <v>84</v>
      </c>
      <c r="F1971" t="s">
        <v>1229</v>
      </c>
      <c r="G1971">
        <v>50</v>
      </c>
      <c r="H1971">
        <v>377.57</v>
      </c>
      <c r="I1971">
        <v>0.39</v>
      </c>
      <c r="J1971">
        <v>0.04</v>
      </c>
      <c r="K1971">
        <v>136.56</v>
      </c>
      <c r="L1971">
        <v>7.8</v>
      </c>
      <c r="M1971">
        <v>4.76</v>
      </c>
      <c r="N1971">
        <v>3.01</v>
      </c>
      <c r="O1971" t="s">
        <v>24</v>
      </c>
      <c r="P1971" t="s">
        <v>691</v>
      </c>
      <c r="Q1971" t="s">
        <v>75</v>
      </c>
      <c r="R1971" t="s">
        <v>67</v>
      </c>
      <c r="S1971" t="s">
        <v>55</v>
      </c>
      <c r="T1971" s="1">
        <v>40478</v>
      </c>
    </row>
    <row r="1972" spans="1:20" x14ac:dyDescent="0.25">
      <c r="A1972">
        <v>14112</v>
      </c>
      <c r="B1972">
        <v>40018</v>
      </c>
      <c r="C1972" t="s">
        <v>20</v>
      </c>
      <c r="D1972" t="s">
        <v>21</v>
      </c>
      <c r="E1972" t="s">
        <v>126</v>
      </c>
      <c r="F1972" t="s">
        <v>1005</v>
      </c>
      <c r="G1972">
        <v>1</v>
      </c>
      <c r="H1972">
        <v>119.96</v>
      </c>
      <c r="I1972">
        <v>0.53</v>
      </c>
      <c r="J1972">
        <v>0.02</v>
      </c>
      <c r="K1972">
        <v>55.32</v>
      </c>
      <c r="L1972">
        <v>108.47</v>
      </c>
      <c r="M1972">
        <v>50.98</v>
      </c>
      <c r="N1972">
        <v>13.66</v>
      </c>
      <c r="O1972" t="s">
        <v>71</v>
      </c>
      <c r="P1972" t="s">
        <v>136</v>
      </c>
      <c r="Q1972" t="s">
        <v>75</v>
      </c>
      <c r="R1972" t="s">
        <v>34</v>
      </c>
      <c r="S1972" t="s">
        <v>57</v>
      </c>
      <c r="T1972" s="1">
        <v>40018</v>
      </c>
    </row>
    <row r="1973" spans="1:20" x14ac:dyDescent="0.25">
      <c r="A1973">
        <v>14113</v>
      </c>
      <c r="B1973">
        <v>40759</v>
      </c>
      <c r="C1973" t="s">
        <v>36</v>
      </c>
      <c r="D1973" t="s">
        <v>42</v>
      </c>
      <c r="E1973" t="s">
        <v>46</v>
      </c>
      <c r="F1973" t="s">
        <v>1062</v>
      </c>
      <c r="G1973">
        <v>22</v>
      </c>
      <c r="H1973">
        <v>12635.83</v>
      </c>
      <c r="I1973">
        <v>0.4</v>
      </c>
      <c r="J1973">
        <v>0.09</v>
      </c>
      <c r="K1973">
        <v>4275.34</v>
      </c>
      <c r="L1973">
        <v>626.88</v>
      </c>
      <c r="M1973">
        <v>376.13</v>
      </c>
      <c r="N1973">
        <v>85.63</v>
      </c>
      <c r="O1973" t="s">
        <v>48</v>
      </c>
      <c r="P1973" t="s">
        <v>74</v>
      </c>
      <c r="Q1973" t="s">
        <v>75</v>
      </c>
      <c r="R1973" t="s">
        <v>61</v>
      </c>
      <c r="S1973" t="s">
        <v>49</v>
      </c>
      <c r="T1973" s="1">
        <v>40761</v>
      </c>
    </row>
    <row r="1974" spans="1:20" x14ac:dyDescent="0.25">
      <c r="A1974">
        <v>14114</v>
      </c>
      <c r="B1974">
        <v>39909</v>
      </c>
      <c r="C1974" t="s">
        <v>58</v>
      </c>
      <c r="D1974" t="s">
        <v>21</v>
      </c>
      <c r="E1974" t="s">
        <v>72</v>
      </c>
      <c r="F1974" t="s">
        <v>1618</v>
      </c>
      <c r="G1974">
        <v>29</v>
      </c>
      <c r="H1974">
        <v>108.96</v>
      </c>
      <c r="I1974">
        <v>0.43</v>
      </c>
      <c r="J1974">
        <v>0.03</v>
      </c>
      <c r="K1974">
        <v>44.36</v>
      </c>
      <c r="L1974">
        <v>3.82</v>
      </c>
      <c r="M1974">
        <v>2.1800000000000002</v>
      </c>
      <c r="N1974">
        <v>1.38</v>
      </c>
      <c r="O1974" t="s">
        <v>24</v>
      </c>
      <c r="P1974" t="s">
        <v>416</v>
      </c>
      <c r="Q1974" t="s">
        <v>95</v>
      </c>
      <c r="R1974" t="s">
        <v>27</v>
      </c>
      <c r="S1974" t="s">
        <v>55</v>
      </c>
      <c r="T1974" s="1">
        <v>39909</v>
      </c>
    </row>
    <row r="1975" spans="1:20" x14ac:dyDescent="0.25">
      <c r="A1975">
        <v>14114</v>
      </c>
      <c r="B1975">
        <v>39909</v>
      </c>
      <c r="C1975" t="s">
        <v>58</v>
      </c>
      <c r="D1975" t="s">
        <v>42</v>
      </c>
      <c r="E1975" t="s">
        <v>92</v>
      </c>
      <c r="F1975" t="s">
        <v>1619</v>
      </c>
      <c r="G1975">
        <v>38</v>
      </c>
      <c r="H1975">
        <v>10938.04</v>
      </c>
      <c r="I1975">
        <v>0.41</v>
      </c>
      <c r="J1975">
        <v>0.01</v>
      </c>
      <c r="K1975">
        <v>4404.91</v>
      </c>
      <c r="L1975">
        <v>289.8</v>
      </c>
      <c r="M1975">
        <v>170.98</v>
      </c>
      <c r="N1975">
        <v>35.89</v>
      </c>
      <c r="O1975" t="s">
        <v>48</v>
      </c>
      <c r="P1975" t="s">
        <v>416</v>
      </c>
      <c r="Q1975" t="s">
        <v>75</v>
      </c>
      <c r="R1975" t="s">
        <v>27</v>
      </c>
      <c r="S1975" t="s">
        <v>49</v>
      </c>
      <c r="T1975" s="1">
        <v>39911</v>
      </c>
    </row>
    <row r="1976" spans="1:20" x14ac:dyDescent="0.25">
      <c r="A1976">
        <v>14114</v>
      </c>
      <c r="B1976">
        <v>39909</v>
      </c>
      <c r="C1976" t="s">
        <v>58</v>
      </c>
      <c r="D1976" t="s">
        <v>42</v>
      </c>
      <c r="E1976" t="s">
        <v>43</v>
      </c>
      <c r="F1976" t="s">
        <v>984</v>
      </c>
      <c r="G1976">
        <v>41</v>
      </c>
      <c r="H1976">
        <v>374.35</v>
      </c>
      <c r="I1976">
        <v>0.39</v>
      </c>
      <c r="J1976">
        <v>0.05</v>
      </c>
      <c r="K1976">
        <v>131.86000000000001</v>
      </c>
      <c r="L1976">
        <v>9.4600000000000009</v>
      </c>
      <c r="M1976">
        <v>5.77</v>
      </c>
      <c r="N1976">
        <v>5.92</v>
      </c>
      <c r="O1976" t="s">
        <v>24</v>
      </c>
      <c r="P1976" t="s">
        <v>416</v>
      </c>
      <c r="Q1976" t="s">
        <v>75</v>
      </c>
      <c r="R1976" t="s">
        <v>27</v>
      </c>
      <c r="S1976" t="s">
        <v>45</v>
      </c>
      <c r="T1976" s="1">
        <v>39909</v>
      </c>
    </row>
    <row r="1977" spans="1:20" x14ac:dyDescent="0.25">
      <c r="A1977">
        <v>14115</v>
      </c>
      <c r="B1977">
        <v>40039</v>
      </c>
      <c r="C1977" t="s">
        <v>29</v>
      </c>
      <c r="D1977" t="s">
        <v>42</v>
      </c>
      <c r="E1977" t="s">
        <v>43</v>
      </c>
      <c r="F1977" t="s">
        <v>1620</v>
      </c>
      <c r="G1977">
        <v>24</v>
      </c>
      <c r="H1977">
        <v>228.01</v>
      </c>
      <c r="I1977">
        <v>0.35</v>
      </c>
      <c r="J1977">
        <v>0.04</v>
      </c>
      <c r="K1977">
        <v>71.88</v>
      </c>
      <c r="L1977">
        <v>9.66</v>
      </c>
      <c r="M1977">
        <v>6.28</v>
      </c>
      <c r="N1977">
        <v>5.41</v>
      </c>
      <c r="O1977" t="s">
        <v>24</v>
      </c>
      <c r="P1977" t="s">
        <v>1584</v>
      </c>
      <c r="Q1977" t="s">
        <v>64</v>
      </c>
      <c r="R1977" t="s">
        <v>67</v>
      </c>
      <c r="S1977" t="s">
        <v>57</v>
      </c>
      <c r="T1977" s="1">
        <v>40041</v>
      </c>
    </row>
    <row r="1978" spans="1:20" x14ac:dyDescent="0.25">
      <c r="A1978">
        <v>14115</v>
      </c>
      <c r="B1978">
        <v>40039</v>
      </c>
      <c r="C1978" t="s">
        <v>29</v>
      </c>
      <c r="D1978" t="s">
        <v>37</v>
      </c>
      <c r="E1978" t="s">
        <v>50</v>
      </c>
      <c r="F1978" t="s">
        <v>76</v>
      </c>
      <c r="G1978">
        <v>46</v>
      </c>
      <c r="H1978">
        <v>6650.44</v>
      </c>
      <c r="I1978">
        <v>0.44</v>
      </c>
      <c r="J1978">
        <v>0.06</v>
      </c>
      <c r="K1978">
        <v>2684.12</v>
      </c>
      <c r="L1978">
        <v>153.55000000000001</v>
      </c>
      <c r="M1978">
        <v>85.99</v>
      </c>
      <c r="N1978">
        <v>10.78</v>
      </c>
      <c r="O1978" t="s">
        <v>24</v>
      </c>
      <c r="P1978" t="s">
        <v>1584</v>
      </c>
      <c r="Q1978" t="s">
        <v>64</v>
      </c>
      <c r="R1978" t="s">
        <v>67</v>
      </c>
      <c r="S1978" t="s">
        <v>57</v>
      </c>
      <c r="T1978" s="1">
        <v>40041</v>
      </c>
    </row>
    <row r="1979" spans="1:20" x14ac:dyDescent="0.25">
      <c r="A1979">
        <v>14116</v>
      </c>
      <c r="B1979">
        <v>40825</v>
      </c>
      <c r="C1979" t="s">
        <v>36</v>
      </c>
      <c r="D1979" t="s">
        <v>21</v>
      </c>
      <c r="E1979" t="s">
        <v>120</v>
      </c>
      <c r="F1979" t="s">
        <v>1310</v>
      </c>
      <c r="G1979">
        <v>1</v>
      </c>
      <c r="H1979">
        <v>68.010000000000005</v>
      </c>
      <c r="I1979">
        <v>0.5</v>
      </c>
      <c r="J1979">
        <v>0.09</v>
      </c>
      <c r="K1979">
        <v>25.4</v>
      </c>
      <c r="L1979">
        <v>61.96</v>
      </c>
      <c r="M1979">
        <v>30.98</v>
      </c>
      <c r="N1979">
        <v>11.63</v>
      </c>
      <c r="O1979" t="s">
        <v>24</v>
      </c>
      <c r="P1979" t="s">
        <v>1398</v>
      </c>
      <c r="Q1979" t="s">
        <v>83</v>
      </c>
      <c r="R1979" t="s">
        <v>27</v>
      </c>
      <c r="S1979" t="s">
        <v>57</v>
      </c>
      <c r="T1979" s="1">
        <v>40827</v>
      </c>
    </row>
    <row r="1980" spans="1:20" x14ac:dyDescent="0.25">
      <c r="A1980">
        <v>14116</v>
      </c>
      <c r="B1980">
        <v>40825</v>
      </c>
      <c r="C1980" t="s">
        <v>36</v>
      </c>
      <c r="D1980" t="s">
        <v>21</v>
      </c>
      <c r="E1980" t="s">
        <v>120</v>
      </c>
      <c r="F1980" t="s">
        <v>1203</v>
      </c>
      <c r="G1980">
        <v>42</v>
      </c>
      <c r="H1980">
        <v>2178.85</v>
      </c>
      <c r="I1980">
        <v>0.39</v>
      </c>
      <c r="J1980">
        <v>0.09</v>
      </c>
      <c r="K1980">
        <v>713.45</v>
      </c>
      <c r="L1980">
        <v>56.62</v>
      </c>
      <c r="M1980">
        <v>34.54</v>
      </c>
      <c r="N1980">
        <v>14.72</v>
      </c>
      <c r="O1980" t="s">
        <v>24</v>
      </c>
      <c r="P1980" t="s">
        <v>1398</v>
      </c>
      <c r="Q1980" t="s">
        <v>83</v>
      </c>
      <c r="R1980" t="s">
        <v>27</v>
      </c>
      <c r="S1980" t="s">
        <v>57</v>
      </c>
      <c r="T1980" s="1">
        <v>40826</v>
      </c>
    </row>
    <row r="1981" spans="1:20" x14ac:dyDescent="0.25">
      <c r="A1981">
        <v>14117</v>
      </c>
      <c r="B1981">
        <v>40415</v>
      </c>
      <c r="C1981" t="s">
        <v>29</v>
      </c>
      <c r="D1981" t="s">
        <v>21</v>
      </c>
      <c r="E1981" t="s">
        <v>72</v>
      </c>
      <c r="F1981" t="s">
        <v>1439</v>
      </c>
      <c r="G1981">
        <v>4</v>
      </c>
      <c r="H1981">
        <v>10.83</v>
      </c>
      <c r="I1981">
        <v>0.55000000000000004</v>
      </c>
      <c r="J1981">
        <v>0</v>
      </c>
      <c r="K1981">
        <v>5.57</v>
      </c>
      <c r="L1981">
        <v>2.5299999999999998</v>
      </c>
      <c r="M1981">
        <v>1.1399999999999999</v>
      </c>
      <c r="N1981">
        <v>0.7</v>
      </c>
      <c r="O1981" t="s">
        <v>24</v>
      </c>
      <c r="P1981" t="s">
        <v>1069</v>
      </c>
      <c r="Q1981" t="s">
        <v>95</v>
      </c>
      <c r="R1981" t="s">
        <v>34</v>
      </c>
      <c r="S1981" t="s">
        <v>55</v>
      </c>
      <c r="T1981" s="1">
        <v>40417</v>
      </c>
    </row>
    <row r="1982" spans="1:20" x14ac:dyDescent="0.25">
      <c r="A1982">
        <v>14119</v>
      </c>
      <c r="B1982">
        <v>40329</v>
      </c>
      <c r="C1982" t="s">
        <v>20</v>
      </c>
      <c r="D1982" t="s">
        <v>42</v>
      </c>
      <c r="E1982" t="s">
        <v>43</v>
      </c>
      <c r="F1982" t="s">
        <v>1621</v>
      </c>
      <c r="G1982">
        <v>24</v>
      </c>
      <c r="H1982">
        <v>178.38</v>
      </c>
      <c r="I1982">
        <v>0.45</v>
      </c>
      <c r="J1982">
        <v>0.06</v>
      </c>
      <c r="K1982">
        <v>71.14</v>
      </c>
      <c r="L1982">
        <v>7.6</v>
      </c>
      <c r="M1982">
        <v>4.18</v>
      </c>
      <c r="N1982">
        <v>6.92</v>
      </c>
      <c r="O1982" t="s">
        <v>24</v>
      </c>
      <c r="P1982" t="s">
        <v>604</v>
      </c>
      <c r="Q1982" t="s">
        <v>64</v>
      </c>
      <c r="R1982" t="s">
        <v>61</v>
      </c>
      <c r="S1982" t="s">
        <v>57</v>
      </c>
      <c r="T1982" s="1">
        <v>40333</v>
      </c>
    </row>
    <row r="1983" spans="1:20" x14ac:dyDescent="0.25">
      <c r="A1983">
        <v>14119</v>
      </c>
      <c r="B1983">
        <v>40329</v>
      </c>
      <c r="C1983" t="s">
        <v>20</v>
      </c>
      <c r="D1983" t="s">
        <v>37</v>
      </c>
      <c r="E1983" t="s">
        <v>50</v>
      </c>
      <c r="F1983" t="s">
        <v>1114</v>
      </c>
      <c r="G1983">
        <v>35</v>
      </c>
      <c r="H1983">
        <v>4005.99</v>
      </c>
      <c r="I1983">
        <v>0.53</v>
      </c>
      <c r="J1983">
        <v>0.04</v>
      </c>
      <c r="K1983">
        <v>2043.04</v>
      </c>
      <c r="L1983">
        <v>119.13</v>
      </c>
      <c r="M1983">
        <v>55.99</v>
      </c>
      <c r="N1983">
        <v>3.3</v>
      </c>
      <c r="O1983" t="s">
        <v>24</v>
      </c>
      <c r="P1983" t="s">
        <v>604</v>
      </c>
      <c r="Q1983" t="s">
        <v>64</v>
      </c>
      <c r="R1983" t="s">
        <v>61</v>
      </c>
      <c r="S1983" t="s">
        <v>35</v>
      </c>
      <c r="T1983" s="1">
        <v>40334</v>
      </c>
    </row>
    <row r="1984" spans="1:20" x14ac:dyDescent="0.25">
      <c r="A1984">
        <v>14119</v>
      </c>
      <c r="B1984">
        <v>40329</v>
      </c>
      <c r="C1984" t="s">
        <v>20</v>
      </c>
      <c r="D1984" t="s">
        <v>37</v>
      </c>
      <c r="E1984" t="s">
        <v>50</v>
      </c>
      <c r="F1984" t="s">
        <v>1622</v>
      </c>
      <c r="G1984">
        <v>31</v>
      </c>
      <c r="H1984">
        <v>1864.48</v>
      </c>
      <c r="I1984">
        <v>0.43</v>
      </c>
      <c r="J1984">
        <v>0.05</v>
      </c>
      <c r="K1984">
        <v>743.79</v>
      </c>
      <c r="L1984">
        <v>63.14</v>
      </c>
      <c r="M1984">
        <v>35.99</v>
      </c>
      <c r="N1984">
        <v>5</v>
      </c>
      <c r="O1984" t="s">
        <v>24</v>
      </c>
      <c r="P1984" t="s">
        <v>604</v>
      </c>
      <c r="Q1984" t="s">
        <v>64</v>
      </c>
      <c r="R1984" t="s">
        <v>61</v>
      </c>
      <c r="S1984" t="s">
        <v>57</v>
      </c>
      <c r="T1984" s="1">
        <v>40331</v>
      </c>
    </row>
    <row r="1985" spans="1:20" x14ac:dyDescent="0.25">
      <c r="A1985">
        <v>14147</v>
      </c>
      <c r="B1985">
        <v>40244</v>
      </c>
      <c r="C1985" t="s">
        <v>29</v>
      </c>
      <c r="D1985" t="s">
        <v>21</v>
      </c>
      <c r="E1985" t="s">
        <v>120</v>
      </c>
      <c r="F1985" t="s">
        <v>1360</v>
      </c>
      <c r="G1985">
        <v>8</v>
      </c>
      <c r="H1985">
        <v>726.22</v>
      </c>
      <c r="I1985">
        <v>0.55000000000000004</v>
      </c>
      <c r="J1985">
        <v>0.03</v>
      </c>
      <c r="K1985">
        <v>387.71</v>
      </c>
      <c r="L1985">
        <v>93.2</v>
      </c>
      <c r="M1985">
        <v>41.94</v>
      </c>
      <c r="N1985">
        <v>2.99</v>
      </c>
      <c r="O1985" t="s">
        <v>24</v>
      </c>
      <c r="P1985" t="s">
        <v>1623</v>
      </c>
      <c r="Q1985" t="s">
        <v>64</v>
      </c>
      <c r="R1985" t="s">
        <v>61</v>
      </c>
      <c r="S1985" t="s">
        <v>57</v>
      </c>
      <c r="T1985" s="1">
        <v>40247</v>
      </c>
    </row>
    <row r="1986" spans="1:20" x14ac:dyDescent="0.25">
      <c r="A1986">
        <v>14147</v>
      </c>
      <c r="B1986">
        <v>40244</v>
      </c>
      <c r="C1986" t="s">
        <v>29</v>
      </c>
      <c r="D1986" t="s">
        <v>21</v>
      </c>
      <c r="E1986" t="s">
        <v>84</v>
      </c>
      <c r="F1986" t="s">
        <v>708</v>
      </c>
      <c r="G1986">
        <v>16</v>
      </c>
      <c r="H1986">
        <v>132.72</v>
      </c>
      <c r="I1986">
        <v>0.5</v>
      </c>
      <c r="J1986">
        <v>0.08</v>
      </c>
      <c r="K1986">
        <v>57.52</v>
      </c>
      <c r="L1986">
        <v>8.56</v>
      </c>
      <c r="M1986">
        <v>4.28</v>
      </c>
      <c r="N1986">
        <v>6.72</v>
      </c>
      <c r="O1986" t="s">
        <v>24</v>
      </c>
      <c r="P1986" t="s">
        <v>1623</v>
      </c>
      <c r="Q1986" t="s">
        <v>64</v>
      </c>
      <c r="R1986" t="s">
        <v>61</v>
      </c>
      <c r="S1986" t="s">
        <v>57</v>
      </c>
      <c r="T1986" s="1">
        <v>40245</v>
      </c>
    </row>
    <row r="1987" spans="1:20" x14ac:dyDescent="0.25">
      <c r="A1987">
        <v>14147</v>
      </c>
      <c r="B1987">
        <v>40244</v>
      </c>
      <c r="C1987" t="s">
        <v>29</v>
      </c>
      <c r="D1987" t="s">
        <v>21</v>
      </c>
      <c r="E1987" t="s">
        <v>84</v>
      </c>
      <c r="F1987" t="s">
        <v>1624</v>
      </c>
      <c r="G1987">
        <v>45</v>
      </c>
      <c r="H1987">
        <v>336.43</v>
      </c>
      <c r="I1987">
        <v>0.47</v>
      </c>
      <c r="J1987">
        <v>0.09</v>
      </c>
      <c r="K1987">
        <v>138.09</v>
      </c>
      <c r="L1987">
        <v>8.08</v>
      </c>
      <c r="M1987">
        <v>4.28</v>
      </c>
      <c r="N1987">
        <v>5.74</v>
      </c>
      <c r="O1987" t="s">
        <v>24</v>
      </c>
      <c r="P1987" t="s">
        <v>1623</v>
      </c>
      <c r="Q1987" t="s">
        <v>64</v>
      </c>
      <c r="R1987" t="s">
        <v>61</v>
      </c>
      <c r="S1987" t="s">
        <v>57</v>
      </c>
      <c r="T1987" s="1">
        <v>40246</v>
      </c>
    </row>
    <row r="1988" spans="1:20" x14ac:dyDescent="0.25">
      <c r="A1988">
        <v>14176</v>
      </c>
      <c r="B1988">
        <v>39884</v>
      </c>
      <c r="C1988" t="s">
        <v>20</v>
      </c>
      <c r="D1988" t="s">
        <v>37</v>
      </c>
      <c r="E1988" t="s">
        <v>50</v>
      </c>
      <c r="F1988" t="s">
        <v>1462</v>
      </c>
      <c r="G1988">
        <v>39</v>
      </c>
      <c r="H1988">
        <v>2730.64</v>
      </c>
      <c r="I1988">
        <v>0.49</v>
      </c>
      <c r="J1988">
        <v>0.01</v>
      </c>
      <c r="K1988">
        <v>1321.04</v>
      </c>
      <c r="L1988">
        <v>70.569999999999993</v>
      </c>
      <c r="M1988">
        <v>35.99</v>
      </c>
      <c r="N1988">
        <v>5.99</v>
      </c>
      <c r="O1988" t="s">
        <v>24</v>
      </c>
      <c r="P1988" t="s">
        <v>1168</v>
      </c>
      <c r="Q1988" t="s">
        <v>33</v>
      </c>
      <c r="R1988" t="s">
        <v>27</v>
      </c>
      <c r="S1988" t="s">
        <v>55</v>
      </c>
      <c r="T1988" s="1">
        <v>39891</v>
      </c>
    </row>
    <row r="1989" spans="1:20" x14ac:dyDescent="0.25">
      <c r="A1989">
        <v>14182</v>
      </c>
      <c r="B1989">
        <v>39986</v>
      </c>
      <c r="C1989" t="s">
        <v>20</v>
      </c>
      <c r="D1989" t="s">
        <v>37</v>
      </c>
      <c r="E1989" t="s">
        <v>50</v>
      </c>
      <c r="F1989" t="s">
        <v>125</v>
      </c>
      <c r="G1989">
        <v>23</v>
      </c>
      <c r="H1989">
        <v>5405.89</v>
      </c>
      <c r="I1989">
        <v>0.49</v>
      </c>
      <c r="J1989">
        <v>0.05</v>
      </c>
      <c r="K1989">
        <v>2500.04</v>
      </c>
      <c r="L1989">
        <v>247.04</v>
      </c>
      <c r="M1989">
        <v>125.99</v>
      </c>
      <c r="N1989">
        <v>8.08</v>
      </c>
      <c r="O1989" t="s">
        <v>24</v>
      </c>
      <c r="P1989" t="s">
        <v>1625</v>
      </c>
      <c r="Q1989" t="s">
        <v>95</v>
      </c>
      <c r="R1989" t="s">
        <v>27</v>
      </c>
      <c r="S1989" t="s">
        <v>57</v>
      </c>
      <c r="T1989" s="1">
        <v>39991</v>
      </c>
    </row>
    <row r="1990" spans="1:20" x14ac:dyDescent="0.25">
      <c r="A1990">
        <v>14210</v>
      </c>
      <c r="B1990">
        <v>41086</v>
      </c>
      <c r="C1990" t="s">
        <v>29</v>
      </c>
      <c r="D1990" t="s">
        <v>37</v>
      </c>
      <c r="E1990" t="s">
        <v>38</v>
      </c>
      <c r="F1990" t="s">
        <v>1626</v>
      </c>
      <c r="G1990">
        <v>19</v>
      </c>
      <c r="H1990">
        <v>1292.83</v>
      </c>
      <c r="I1990">
        <v>0.51</v>
      </c>
      <c r="J1990">
        <v>0</v>
      </c>
      <c r="K1990">
        <v>658.33</v>
      </c>
      <c r="L1990">
        <v>67.94</v>
      </c>
      <c r="M1990">
        <v>33.29</v>
      </c>
      <c r="N1990">
        <v>1.99</v>
      </c>
      <c r="O1990" t="s">
        <v>24</v>
      </c>
      <c r="P1990" t="s">
        <v>74</v>
      </c>
      <c r="Q1990" t="s">
        <v>75</v>
      </c>
      <c r="R1990" t="s">
        <v>61</v>
      </c>
      <c r="S1990" t="s">
        <v>35</v>
      </c>
      <c r="T1990" s="1">
        <v>41088</v>
      </c>
    </row>
    <row r="1991" spans="1:20" x14ac:dyDescent="0.25">
      <c r="A1991">
        <v>14211</v>
      </c>
      <c r="B1991">
        <v>39856</v>
      </c>
      <c r="C1991" t="s">
        <v>29</v>
      </c>
      <c r="D1991" t="s">
        <v>37</v>
      </c>
      <c r="E1991" t="s">
        <v>87</v>
      </c>
      <c r="F1991" t="s">
        <v>88</v>
      </c>
      <c r="G1991">
        <v>22</v>
      </c>
      <c r="H1991">
        <v>5418.56</v>
      </c>
      <c r="I1991">
        <v>0.41</v>
      </c>
      <c r="J1991">
        <v>0.04</v>
      </c>
      <c r="K1991">
        <v>2083.0100000000002</v>
      </c>
      <c r="L1991">
        <v>255.9</v>
      </c>
      <c r="M1991">
        <v>150.97999999999999</v>
      </c>
      <c r="N1991">
        <v>13.99</v>
      </c>
      <c r="O1991" t="s">
        <v>24</v>
      </c>
      <c r="P1991" t="s">
        <v>1603</v>
      </c>
      <c r="Q1991" t="s">
        <v>64</v>
      </c>
      <c r="R1991" t="s">
        <v>61</v>
      </c>
      <c r="S1991" t="s">
        <v>45</v>
      </c>
      <c r="T1991" s="1">
        <v>39859</v>
      </c>
    </row>
    <row r="1992" spans="1:20" x14ac:dyDescent="0.25">
      <c r="A1992">
        <v>14211</v>
      </c>
      <c r="B1992">
        <v>39856</v>
      </c>
      <c r="C1992" t="s">
        <v>29</v>
      </c>
      <c r="D1992" t="s">
        <v>21</v>
      </c>
      <c r="E1992" t="s">
        <v>22</v>
      </c>
      <c r="F1992" t="s">
        <v>1627</v>
      </c>
      <c r="G1992">
        <v>14</v>
      </c>
      <c r="H1992">
        <v>4844.51</v>
      </c>
      <c r="I1992">
        <v>0.51</v>
      </c>
      <c r="J1992">
        <v>0.04</v>
      </c>
      <c r="K1992">
        <v>2365.98</v>
      </c>
      <c r="L1992">
        <v>359.57</v>
      </c>
      <c r="M1992">
        <v>176.19</v>
      </c>
      <c r="N1992">
        <v>11.87</v>
      </c>
      <c r="O1992" t="s">
        <v>24</v>
      </c>
      <c r="P1992" t="s">
        <v>1603</v>
      </c>
      <c r="Q1992" t="s">
        <v>64</v>
      </c>
      <c r="R1992" t="s">
        <v>61</v>
      </c>
      <c r="S1992" t="s">
        <v>57</v>
      </c>
      <c r="T1992" s="1">
        <v>39858</v>
      </c>
    </row>
    <row r="1993" spans="1:20" x14ac:dyDescent="0.25">
      <c r="A1993">
        <v>14212</v>
      </c>
      <c r="B1993">
        <v>40955</v>
      </c>
      <c r="C1993" t="s">
        <v>58</v>
      </c>
      <c r="D1993" t="s">
        <v>42</v>
      </c>
      <c r="E1993" t="s">
        <v>43</v>
      </c>
      <c r="F1993" t="s">
        <v>273</v>
      </c>
      <c r="G1993">
        <v>4</v>
      </c>
      <c r="H1993">
        <v>44.22</v>
      </c>
      <c r="I1993">
        <v>0.36</v>
      </c>
      <c r="J1993">
        <v>0</v>
      </c>
      <c r="K1993">
        <v>14.04</v>
      </c>
      <c r="L1993">
        <v>9.75</v>
      </c>
      <c r="M1993">
        <v>6.24</v>
      </c>
      <c r="N1993">
        <v>5.22</v>
      </c>
      <c r="O1993" t="s">
        <v>24</v>
      </c>
      <c r="P1993" t="s">
        <v>1424</v>
      </c>
      <c r="Q1993" t="s">
        <v>33</v>
      </c>
      <c r="R1993" t="s">
        <v>27</v>
      </c>
      <c r="S1993" t="s">
        <v>57</v>
      </c>
      <c r="T1993" s="1">
        <v>40956</v>
      </c>
    </row>
    <row r="1994" spans="1:20" x14ac:dyDescent="0.25">
      <c r="A1994">
        <v>14212</v>
      </c>
      <c r="B1994">
        <v>40955</v>
      </c>
      <c r="C1994" t="s">
        <v>58</v>
      </c>
      <c r="D1994" t="s">
        <v>21</v>
      </c>
      <c r="E1994" t="s">
        <v>80</v>
      </c>
      <c r="F1994" t="s">
        <v>510</v>
      </c>
      <c r="G1994">
        <v>8</v>
      </c>
      <c r="H1994">
        <v>38.39</v>
      </c>
      <c r="I1994">
        <v>0.46</v>
      </c>
      <c r="J1994">
        <v>0.02</v>
      </c>
      <c r="K1994">
        <v>17.010000000000002</v>
      </c>
      <c r="L1994">
        <v>4.83</v>
      </c>
      <c r="M1994">
        <v>2.61</v>
      </c>
      <c r="N1994">
        <v>0.5</v>
      </c>
      <c r="O1994" t="s">
        <v>24</v>
      </c>
      <c r="P1994" t="s">
        <v>1424</v>
      </c>
      <c r="Q1994" t="s">
        <v>33</v>
      </c>
      <c r="R1994" t="s">
        <v>27</v>
      </c>
      <c r="S1994" t="s">
        <v>57</v>
      </c>
      <c r="T1994" s="1">
        <v>40957</v>
      </c>
    </row>
    <row r="1995" spans="1:20" x14ac:dyDescent="0.25">
      <c r="A1995">
        <v>14215</v>
      </c>
      <c r="B1995">
        <v>41103</v>
      </c>
      <c r="C1995" t="s">
        <v>79</v>
      </c>
      <c r="D1995" t="s">
        <v>21</v>
      </c>
      <c r="E1995" t="s">
        <v>84</v>
      </c>
      <c r="F1995" t="s">
        <v>1372</v>
      </c>
      <c r="G1995">
        <v>44</v>
      </c>
      <c r="H1995">
        <v>4736.46</v>
      </c>
      <c r="I1995">
        <v>0.52</v>
      </c>
      <c r="J1995">
        <v>7.0000000000000007E-2</v>
      </c>
      <c r="K1995">
        <v>2288.5500000000002</v>
      </c>
      <c r="L1995">
        <v>115.58</v>
      </c>
      <c r="M1995">
        <v>55.48</v>
      </c>
      <c r="N1995">
        <v>6.79</v>
      </c>
      <c r="O1995" t="s">
        <v>24</v>
      </c>
      <c r="P1995" t="s">
        <v>340</v>
      </c>
      <c r="Q1995" t="s">
        <v>95</v>
      </c>
      <c r="R1995" t="s">
        <v>61</v>
      </c>
      <c r="S1995" t="s">
        <v>57</v>
      </c>
      <c r="T1995" s="1">
        <v>41104</v>
      </c>
    </row>
    <row r="1996" spans="1:20" x14ac:dyDescent="0.25">
      <c r="A1996">
        <v>14240</v>
      </c>
      <c r="B1996">
        <v>40956</v>
      </c>
      <c r="C1996" t="s">
        <v>36</v>
      </c>
      <c r="D1996" t="s">
        <v>21</v>
      </c>
      <c r="E1996" t="s">
        <v>120</v>
      </c>
      <c r="F1996" t="s">
        <v>1553</v>
      </c>
      <c r="G1996">
        <v>24</v>
      </c>
      <c r="H1996">
        <v>134.93</v>
      </c>
      <c r="I1996">
        <v>0.5</v>
      </c>
      <c r="J1996">
        <v>0</v>
      </c>
      <c r="K1996">
        <v>66.72</v>
      </c>
      <c r="L1996">
        <v>5.56</v>
      </c>
      <c r="M1996">
        <v>2.78</v>
      </c>
      <c r="N1996">
        <v>1.49</v>
      </c>
      <c r="O1996" t="s">
        <v>24</v>
      </c>
      <c r="P1996" t="s">
        <v>911</v>
      </c>
      <c r="Q1996" t="s">
        <v>33</v>
      </c>
      <c r="R1996" t="s">
        <v>34</v>
      </c>
      <c r="S1996" t="s">
        <v>57</v>
      </c>
      <c r="T1996" s="1">
        <v>40957</v>
      </c>
    </row>
    <row r="1997" spans="1:20" x14ac:dyDescent="0.25">
      <c r="A1997">
        <v>14241</v>
      </c>
      <c r="B1997">
        <v>41074</v>
      </c>
      <c r="C1997" t="s">
        <v>58</v>
      </c>
      <c r="D1997" t="s">
        <v>21</v>
      </c>
      <c r="E1997" t="s">
        <v>52</v>
      </c>
      <c r="F1997" t="s">
        <v>907</v>
      </c>
      <c r="G1997">
        <v>22</v>
      </c>
      <c r="H1997">
        <v>476.35</v>
      </c>
      <c r="I1997">
        <v>0.48</v>
      </c>
      <c r="J1997">
        <v>0.03</v>
      </c>
      <c r="K1997">
        <v>219.89</v>
      </c>
      <c r="L1997">
        <v>22.21</v>
      </c>
      <c r="M1997">
        <v>11.55</v>
      </c>
      <c r="N1997">
        <v>2.36</v>
      </c>
      <c r="O1997" t="s">
        <v>24</v>
      </c>
      <c r="P1997" t="s">
        <v>1612</v>
      </c>
      <c r="Q1997" t="s">
        <v>41</v>
      </c>
      <c r="R1997" t="s">
        <v>61</v>
      </c>
      <c r="S1997" t="s">
        <v>55</v>
      </c>
      <c r="T1997" s="1">
        <v>41075</v>
      </c>
    </row>
    <row r="1998" spans="1:20" x14ac:dyDescent="0.25">
      <c r="A1998">
        <v>14242</v>
      </c>
      <c r="B1998">
        <v>40671</v>
      </c>
      <c r="C1998" t="s">
        <v>36</v>
      </c>
      <c r="D1998" t="s">
        <v>37</v>
      </c>
      <c r="E1998" t="s">
        <v>38</v>
      </c>
      <c r="F1998" t="s">
        <v>884</v>
      </c>
      <c r="G1998">
        <v>35</v>
      </c>
      <c r="H1998">
        <v>1900.88</v>
      </c>
      <c r="I1998">
        <v>0.45</v>
      </c>
      <c r="J1998">
        <v>0.03</v>
      </c>
      <c r="K1998">
        <v>821.33</v>
      </c>
      <c r="L1998">
        <v>55.87</v>
      </c>
      <c r="M1998">
        <v>30.73</v>
      </c>
      <c r="N1998">
        <v>4</v>
      </c>
      <c r="O1998" t="s">
        <v>24</v>
      </c>
      <c r="P1998" t="s">
        <v>1209</v>
      </c>
      <c r="Q1998" t="s">
        <v>41</v>
      </c>
      <c r="R1998" t="s">
        <v>34</v>
      </c>
      <c r="S1998" t="s">
        <v>57</v>
      </c>
      <c r="T1998" s="1">
        <v>40673</v>
      </c>
    </row>
    <row r="1999" spans="1:20" x14ac:dyDescent="0.25">
      <c r="A1999">
        <v>14245</v>
      </c>
      <c r="B1999">
        <v>40220</v>
      </c>
      <c r="C1999" t="s">
        <v>58</v>
      </c>
      <c r="D1999" t="s">
        <v>21</v>
      </c>
      <c r="E1999" t="s">
        <v>52</v>
      </c>
      <c r="F1999" t="s">
        <v>530</v>
      </c>
      <c r="G1999">
        <v>17</v>
      </c>
      <c r="H1999">
        <v>867.56</v>
      </c>
      <c r="I1999">
        <v>0.5</v>
      </c>
      <c r="J1999">
        <v>0.1</v>
      </c>
      <c r="K1999">
        <v>382.84</v>
      </c>
      <c r="L1999">
        <v>56.3</v>
      </c>
      <c r="M1999">
        <v>28.15</v>
      </c>
      <c r="N1999">
        <v>6.17</v>
      </c>
      <c r="O1999" t="s">
        <v>24</v>
      </c>
      <c r="P1999" t="s">
        <v>1628</v>
      </c>
      <c r="Q1999" t="s">
        <v>41</v>
      </c>
      <c r="R1999" t="s">
        <v>27</v>
      </c>
      <c r="S1999" t="s">
        <v>35</v>
      </c>
      <c r="T1999" s="1">
        <v>40221</v>
      </c>
    </row>
    <row r="2000" spans="1:20" x14ac:dyDescent="0.25">
      <c r="A2000">
        <v>14247</v>
      </c>
      <c r="B2000">
        <v>40771</v>
      </c>
      <c r="C2000" t="s">
        <v>58</v>
      </c>
      <c r="D2000" t="s">
        <v>21</v>
      </c>
      <c r="E2000" t="s">
        <v>72</v>
      </c>
      <c r="F2000" t="s">
        <v>780</v>
      </c>
      <c r="G2000">
        <v>4</v>
      </c>
      <c r="H2000">
        <v>21.3</v>
      </c>
      <c r="I2000">
        <v>0.36</v>
      </c>
      <c r="J2000">
        <v>0.03</v>
      </c>
      <c r="K2000">
        <v>6.79</v>
      </c>
      <c r="L2000">
        <v>5.14</v>
      </c>
      <c r="M2000">
        <v>3.29</v>
      </c>
      <c r="N2000">
        <v>1.35</v>
      </c>
      <c r="O2000" t="s">
        <v>24</v>
      </c>
      <c r="P2000" t="s">
        <v>1629</v>
      </c>
      <c r="Q2000" t="s">
        <v>64</v>
      </c>
      <c r="R2000" t="s">
        <v>61</v>
      </c>
      <c r="S2000" t="s">
        <v>55</v>
      </c>
      <c r="T2000" s="1">
        <v>40773</v>
      </c>
    </row>
    <row r="2001" spans="1:20" x14ac:dyDescent="0.25">
      <c r="A2001">
        <v>14272</v>
      </c>
      <c r="B2001">
        <v>40951</v>
      </c>
      <c r="C2001" t="s">
        <v>79</v>
      </c>
      <c r="D2001" t="s">
        <v>21</v>
      </c>
      <c r="E2001" t="s">
        <v>126</v>
      </c>
      <c r="F2001" t="s">
        <v>236</v>
      </c>
      <c r="G2001">
        <v>32</v>
      </c>
      <c r="H2001">
        <v>4922.8</v>
      </c>
      <c r="I2001">
        <v>0.51</v>
      </c>
      <c r="J2001">
        <v>7.0000000000000007E-2</v>
      </c>
      <c r="K2001">
        <v>2326.94</v>
      </c>
      <c r="L2001">
        <v>165.27</v>
      </c>
      <c r="M2001">
        <v>80.98</v>
      </c>
      <c r="N2001">
        <v>4.5</v>
      </c>
      <c r="O2001" t="s">
        <v>24</v>
      </c>
      <c r="P2001" t="s">
        <v>515</v>
      </c>
      <c r="Q2001" t="s">
        <v>75</v>
      </c>
      <c r="R2001" t="s">
        <v>61</v>
      </c>
      <c r="S2001" t="s">
        <v>57</v>
      </c>
      <c r="T2001" s="1">
        <v>40953</v>
      </c>
    </row>
    <row r="2002" spans="1:20" x14ac:dyDescent="0.25">
      <c r="A2002">
        <v>14274</v>
      </c>
      <c r="B2002">
        <v>39819</v>
      </c>
      <c r="C2002" t="s">
        <v>29</v>
      </c>
      <c r="D2002" t="s">
        <v>42</v>
      </c>
      <c r="E2002" t="s">
        <v>192</v>
      </c>
      <c r="F2002" t="s">
        <v>1199</v>
      </c>
      <c r="G2002">
        <v>23</v>
      </c>
      <c r="H2002">
        <v>7192.11</v>
      </c>
      <c r="I2002">
        <v>0.52</v>
      </c>
      <c r="J2002">
        <v>0.01</v>
      </c>
      <c r="K2002">
        <v>3689.57</v>
      </c>
      <c r="L2002">
        <v>314.54000000000002</v>
      </c>
      <c r="M2002">
        <v>150.97999999999999</v>
      </c>
      <c r="N2002">
        <v>30</v>
      </c>
      <c r="O2002" t="s">
        <v>48</v>
      </c>
      <c r="P2002" t="s">
        <v>1313</v>
      </c>
      <c r="Q2002" t="s">
        <v>41</v>
      </c>
      <c r="R2002" t="s">
        <v>67</v>
      </c>
      <c r="S2002" t="s">
        <v>132</v>
      </c>
      <c r="T2002" s="1">
        <v>39821</v>
      </c>
    </row>
    <row r="2003" spans="1:20" x14ac:dyDescent="0.25">
      <c r="A2003">
        <v>14274</v>
      </c>
      <c r="B2003">
        <v>39819</v>
      </c>
      <c r="C2003" t="s">
        <v>29</v>
      </c>
      <c r="D2003" t="s">
        <v>21</v>
      </c>
      <c r="E2003" t="s">
        <v>22</v>
      </c>
      <c r="F2003" t="s">
        <v>796</v>
      </c>
      <c r="G2003">
        <v>46</v>
      </c>
      <c r="H2003">
        <v>2313.7600000000002</v>
      </c>
      <c r="I2003">
        <v>0.44</v>
      </c>
      <c r="J2003">
        <v>0.01</v>
      </c>
      <c r="K2003">
        <v>998.89</v>
      </c>
      <c r="L2003">
        <v>50.5</v>
      </c>
      <c r="M2003">
        <v>28.28</v>
      </c>
      <c r="N2003">
        <v>13.99</v>
      </c>
      <c r="O2003" t="s">
        <v>71</v>
      </c>
      <c r="P2003" t="s">
        <v>1313</v>
      </c>
      <c r="Q2003" t="s">
        <v>41</v>
      </c>
      <c r="R2003" t="s">
        <v>67</v>
      </c>
      <c r="S2003" t="s">
        <v>45</v>
      </c>
      <c r="T2003" s="1">
        <v>39821</v>
      </c>
    </row>
    <row r="2004" spans="1:20" x14ac:dyDescent="0.25">
      <c r="A2004">
        <v>14274</v>
      </c>
      <c r="B2004">
        <v>39819</v>
      </c>
      <c r="C2004" t="s">
        <v>29</v>
      </c>
      <c r="D2004" t="s">
        <v>37</v>
      </c>
      <c r="E2004" t="s">
        <v>50</v>
      </c>
      <c r="F2004" t="s">
        <v>426</v>
      </c>
      <c r="G2004">
        <v>2</v>
      </c>
      <c r="H2004">
        <v>111.93</v>
      </c>
      <c r="I2004">
        <v>0.37</v>
      </c>
      <c r="J2004">
        <v>0.03</v>
      </c>
      <c r="K2004">
        <v>38.85</v>
      </c>
      <c r="L2004">
        <v>57.13</v>
      </c>
      <c r="M2004">
        <v>35.99</v>
      </c>
      <c r="N2004">
        <v>1.1000000000000001</v>
      </c>
      <c r="O2004" t="s">
        <v>24</v>
      </c>
      <c r="P2004" t="s">
        <v>1313</v>
      </c>
      <c r="Q2004" t="s">
        <v>41</v>
      </c>
      <c r="R2004" t="s">
        <v>67</v>
      </c>
      <c r="S2004" t="s">
        <v>57</v>
      </c>
      <c r="T2004" s="1">
        <v>39820</v>
      </c>
    </row>
    <row r="2005" spans="1:20" x14ac:dyDescent="0.25">
      <c r="A2005">
        <v>14275</v>
      </c>
      <c r="B2005">
        <v>40342</v>
      </c>
      <c r="C2005" t="s">
        <v>20</v>
      </c>
      <c r="D2005" t="s">
        <v>21</v>
      </c>
      <c r="E2005" t="s">
        <v>120</v>
      </c>
      <c r="F2005" t="s">
        <v>1184</v>
      </c>
      <c r="G2005">
        <v>20</v>
      </c>
      <c r="H2005">
        <v>63.89</v>
      </c>
      <c r="I2005">
        <v>0.36</v>
      </c>
      <c r="J2005">
        <v>0.04</v>
      </c>
      <c r="K2005">
        <v>20.8</v>
      </c>
      <c r="L2005">
        <v>3.25</v>
      </c>
      <c r="M2005">
        <v>2.08</v>
      </c>
      <c r="N2005">
        <v>1.49</v>
      </c>
      <c r="O2005" t="s">
        <v>24</v>
      </c>
      <c r="P2005" t="s">
        <v>1200</v>
      </c>
      <c r="Q2005" t="s">
        <v>33</v>
      </c>
      <c r="R2005" t="s">
        <v>67</v>
      </c>
      <c r="S2005" t="s">
        <v>57</v>
      </c>
      <c r="T2005" s="1">
        <v>40344</v>
      </c>
    </row>
    <row r="2006" spans="1:20" x14ac:dyDescent="0.25">
      <c r="A2006">
        <v>14275</v>
      </c>
      <c r="B2006">
        <v>40342</v>
      </c>
      <c r="C2006" t="s">
        <v>20</v>
      </c>
      <c r="D2006" t="s">
        <v>42</v>
      </c>
      <c r="E2006" t="s">
        <v>192</v>
      </c>
      <c r="F2006" t="s">
        <v>645</v>
      </c>
      <c r="G2006">
        <v>4</v>
      </c>
      <c r="H2006">
        <v>1022.27</v>
      </c>
      <c r="I2006">
        <v>0.39</v>
      </c>
      <c r="J2006">
        <v>0.06</v>
      </c>
      <c r="K2006">
        <v>348.35</v>
      </c>
      <c r="L2006">
        <v>263.89999999999998</v>
      </c>
      <c r="M2006">
        <v>160.97999999999999</v>
      </c>
      <c r="N2006">
        <v>30</v>
      </c>
      <c r="O2006" t="s">
        <v>48</v>
      </c>
      <c r="P2006" t="s">
        <v>1200</v>
      </c>
      <c r="Q2006" t="s">
        <v>33</v>
      </c>
      <c r="R2006" t="s">
        <v>67</v>
      </c>
      <c r="S2006" t="s">
        <v>132</v>
      </c>
      <c r="T2006" s="1">
        <v>40344</v>
      </c>
    </row>
    <row r="2007" spans="1:20" x14ac:dyDescent="0.25">
      <c r="A2007">
        <v>14276</v>
      </c>
      <c r="B2007">
        <v>39982</v>
      </c>
      <c r="C2007" t="s">
        <v>79</v>
      </c>
      <c r="D2007" t="s">
        <v>21</v>
      </c>
      <c r="E2007" t="s">
        <v>52</v>
      </c>
      <c r="F2007" t="s">
        <v>1630</v>
      </c>
      <c r="G2007">
        <v>11</v>
      </c>
      <c r="H2007">
        <v>233.45</v>
      </c>
      <c r="I2007">
        <v>0.55000000000000004</v>
      </c>
      <c r="J2007">
        <v>0.1</v>
      </c>
      <c r="K2007">
        <v>115.28</v>
      </c>
      <c r="L2007">
        <v>23.29</v>
      </c>
      <c r="M2007">
        <v>10.48</v>
      </c>
      <c r="N2007">
        <v>2.89</v>
      </c>
      <c r="O2007" t="s">
        <v>24</v>
      </c>
      <c r="P2007" t="s">
        <v>345</v>
      </c>
      <c r="Q2007" t="s">
        <v>33</v>
      </c>
      <c r="R2007" t="s">
        <v>34</v>
      </c>
      <c r="S2007" t="s">
        <v>35</v>
      </c>
      <c r="T2007" s="1">
        <v>39983</v>
      </c>
    </row>
    <row r="2008" spans="1:20" x14ac:dyDescent="0.25">
      <c r="A2008">
        <v>14311</v>
      </c>
      <c r="B2008">
        <v>40026</v>
      </c>
      <c r="C2008" t="s">
        <v>58</v>
      </c>
      <c r="D2008" t="s">
        <v>21</v>
      </c>
      <c r="E2008" t="s">
        <v>120</v>
      </c>
      <c r="F2008" t="s">
        <v>316</v>
      </c>
      <c r="G2008">
        <v>30</v>
      </c>
      <c r="H2008">
        <v>391.37</v>
      </c>
      <c r="I2008">
        <v>0.52</v>
      </c>
      <c r="J2008">
        <v>0.03</v>
      </c>
      <c r="K2008">
        <v>195.08</v>
      </c>
      <c r="L2008">
        <v>13.27</v>
      </c>
      <c r="M2008">
        <v>6.37</v>
      </c>
      <c r="N2008">
        <v>5.19</v>
      </c>
      <c r="O2008" t="s">
        <v>24</v>
      </c>
      <c r="P2008" t="s">
        <v>1370</v>
      </c>
      <c r="Q2008" t="s">
        <v>83</v>
      </c>
      <c r="R2008" t="s">
        <v>34</v>
      </c>
      <c r="S2008" t="s">
        <v>57</v>
      </c>
      <c r="T2008" s="1">
        <v>40027</v>
      </c>
    </row>
    <row r="2009" spans="1:20" x14ac:dyDescent="0.25">
      <c r="A2009">
        <v>14336</v>
      </c>
      <c r="B2009">
        <v>40135</v>
      </c>
      <c r="C2009" t="s">
        <v>36</v>
      </c>
      <c r="D2009" t="s">
        <v>37</v>
      </c>
      <c r="E2009" t="s">
        <v>38</v>
      </c>
      <c r="F2009" t="s">
        <v>1631</v>
      </c>
      <c r="G2009">
        <v>4</v>
      </c>
      <c r="H2009">
        <v>302.48</v>
      </c>
      <c r="I2009">
        <v>0.48</v>
      </c>
      <c r="J2009">
        <v>0.05</v>
      </c>
      <c r="K2009">
        <v>132.27000000000001</v>
      </c>
      <c r="L2009">
        <v>76.900000000000006</v>
      </c>
      <c r="M2009">
        <v>39.99</v>
      </c>
      <c r="N2009">
        <v>10.25</v>
      </c>
      <c r="O2009" t="s">
        <v>71</v>
      </c>
      <c r="P2009" t="s">
        <v>766</v>
      </c>
      <c r="Q2009" t="s">
        <v>41</v>
      </c>
      <c r="R2009" t="s">
        <v>67</v>
      </c>
      <c r="S2009" t="s">
        <v>57</v>
      </c>
      <c r="T2009" s="1">
        <v>40136</v>
      </c>
    </row>
    <row r="2010" spans="1:20" x14ac:dyDescent="0.25">
      <c r="A2010">
        <v>14338</v>
      </c>
      <c r="B2010">
        <v>40209</v>
      </c>
      <c r="C2010" t="s">
        <v>20</v>
      </c>
      <c r="D2010" t="s">
        <v>37</v>
      </c>
      <c r="E2010" t="s">
        <v>87</v>
      </c>
      <c r="F2010" t="s">
        <v>1607</v>
      </c>
      <c r="G2010">
        <v>34</v>
      </c>
      <c r="H2010">
        <v>11196.83</v>
      </c>
      <c r="I2010">
        <v>0.45</v>
      </c>
      <c r="J2010">
        <v>0.1</v>
      </c>
      <c r="K2010">
        <v>4348.26</v>
      </c>
      <c r="L2010">
        <v>365.4</v>
      </c>
      <c r="M2010">
        <v>200.97</v>
      </c>
      <c r="N2010">
        <v>15.59</v>
      </c>
      <c r="O2010" t="s">
        <v>48</v>
      </c>
      <c r="P2010" t="s">
        <v>1632</v>
      </c>
      <c r="Q2010" t="s">
        <v>95</v>
      </c>
      <c r="R2010" t="s">
        <v>27</v>
      </c>
      <c r="S2010" t="s">
        <v>132</v>
      </c>
      <c r="T2010" s="1">
        <v>40216</v>
      </c>
    </row>
    <row r="2011" spans="1:20" x14ac:dyDescent="0.25">
      <c r="A2011">
        <v>14342</v>
      </c>
      <c r="B2011">
        <v>39930</v>
      </c>
      <c r="C2011" t="s">
        <v>20</v>
      </c>
      <c r="D2011" t="s">
        <v>37</v>
      </c>
      <c r="E2011" t="s">
        <v>38</v>
      </c>
      <c r="F2011" t="s">
        <v>636</v>
      </c>
      <c r="G2011">
        <v>38</v>
      </c>
      <c r="H2011">
        <v>18929.98</v>
      </c>
      <c r="I2011">
        <v>0.45</v>
      </c>
      <c r="J2011">
        <v>0.09</v>
      </c>
      <c r="K2011">
        <v>7485.94</v>
      </c>
      <c r="L2011">
        <v>547.22</v>
      </c>
      <c r="M2011">
        <v>300.97000000000003</v>
      </c>
      <c r="N2011">
        <v>7.18</v>
      </c>
      <c r="O2011" t="s">
        <v>24</v>
      </c>
      <c r="P2011" t="s">
        <v>1416</v>
      </c>
      <c r="Q2011" t="s">
        <v>41</v>
      </c>
      <c r="R2011" t="s">
        <v>34</v>
      </c>
      <c r="S2011" t="s">
        <v>57</v>
      </c>
      <c r="T2011" s="1">
        <v>39930</v>
      </c>
    </row>
    <row r="2012" spans="1:20" x14ac:dyDescent="0.25">
      <c r="A2012">
        <v>14368</v>
      </c>
      <c r="B2012">
        <v>40796</v>
      </c>
      <c r="C2012" t="s">
        <v>36</v>
      </c>
      <c r="D2012" t="s">
        <v>42</v>
      </c>
      <c r="E2012" t="s">
        <v>43</v>
      </c>
      <c r="F2012" t="s">
        <v>1055</v>
      </c>
      <c r="G2012">
        <v>5</v>
      </c>
      <c r="H2012">
        <v>792.28</v>
      </c>
      <c r="I2012">
        <v>0.36</v>
      </c>
      <c r="J2012">
        <v>0.06</v>
      </c>
      <c r="K2012">
        <v>248.39</v>
      </c>
      <c r="L2012">
        <v>165.59</v>
      </c>
      <c r="M2012">
        <v>105.98</v>
      </c>
      <c r="N2012">
        <v>13.99</v>
      </c>
      <c r="O2012" t="s">
        <v>24</v>
      </c>
      <c r="P2012" t="s">
        <v>1505</v>
      </c>
      <c r="Q2012" t="s">
        <v>64</v>
      </c>
      <c r="R2012" t="s">
        <v>67</v>
      </c>
      <c r="S2012" t="s">
        <v>45</v>
      </c>
      <c r="T2012" s="1">
        <v>40797</v>
      </c>
    </row>
    <row r="2013" spans="1:20" x14ac:dyDescent="0.25">
      <c r="A2013">
        <v>14368</v>
      </c>
      <c r="B2013">
        <v>40796</v>
      </c>
      <c r="C2013" t="s">
        <v>36</v>
      </c>
      <c r="D2013" t="s">
        <v>21</v>
      </c>
      <c r="E2013" t="s">
        <v>52</v>
      </c>
      <c r="F2013" t="s">
        <v>182</v>
      </c>
      <c r="G2013">
        <v>37</v>
      </c>
      <c r="H2013">
        <v>2065.27</v>
      </c>
      <c r="I2013">
        <v>0.44</v>
      </c>
      <c r="J2013">
        <v>0.1</v>
      </c>
      <c r="K2013">
        <v>776.82</v>
      </c>
      <c r="L2013">
        <v>61.75</v>
      </c>
      <c r="M2013">
        <v>34.58</v>
      </c>
      <c r="N2013">
        <v>8.99</v>
      </c>
      <c r="O2013" t="s">
        <v>24</v>
      </c>
      <c r="P2013" t="s">
        <v>1505</v>
      </c>
      <c r="Q2013" t="s">
        <v>64</v>
      </c>
      <c r="R2013" t="s">
        <v>67</v>
      </c>
      <c r="S2013" t="s">
        <v>35</v>
      </c>
      <c r="T2013" s="1">
        <v>40798</v>
      </c>
    </row>
    <row r="2014" spans="1:20" x14ac:dyDescent="0.25">
      <c r="A2014">
        <v>14372</v>
      </c>
      <c r="B2014">
        <v>41205</v>
      </c>
      <c r="C2014" t="s">
        <v>58</v>
      </c>
      <c r="D2014" t="s">
        <v>42</v>
      </c>
      <c r="E2014" t="s">
        <v>92</v>
      </c>
      <c r="F2014" t="s">
        <v>1633</v>
      </c>
      <c r="G2014">
        <v>34</v>
      </c>
      <c r="H2014">
        <v>8199.14</v>
      </c>
      <c r="I2014">
        <v>0.35</v>
      </c>
      <c r="J2014">
        <v>0.09</v>
      </c>
      <c r="K2014">
        <v>2325.33</v>
      </c>
      <c r="L2014">
        <v>263.05</v>
      </c>
      <c r="M2014">
        <v>170.98</v>
      </c>
      <c r="N2014">
        <v>60.49</v>
      </c>
      <c r="O2014" t="s">
        <v>48</v>
      </c>
      <c r="P2014" t="s">
        <v>967</v>
      </c>
      <c r="Q2014" t="s">
        <v>83</v>
      </c>
      <c r="R2014" t="s">
        <v>34</v>
      </c>
      <c r="S2014" t="s">
        <v>49</v>
      </c>
      <c r="T2014" s="1">
        <v>41207</v>
      </c>
    </row>
    <row r="2015" spans="1:20" x14ac:dyDescent="0.25">
      <c r="A2015">
        <v>14375</v>
      </c>
      <c r="B2015">
        <v>40209</v>
      </c>
      <c r="C2015" t="s">
        <v>79</v>
      </c>
      <c r="D2015" t="s">
        <v>21</v>
      </c>
      <c r="E2015" t="s">
        <v>84</v>
      </c>
      <c r="F2015" t="s">
        <v>481</v>
      </c>
      <c r="G2015">
        <v>7</v>
      </c>
      <c r="H2015">
        <v>68.38</v>
      </c>
      <c r="I2015">
        <v>0.4</v>
      </c>
      <c r="J2015">
        <v>7.0000000000000007E-2</v>
      </c>
      <c r="K2015">
        <v>22.25</v>
      </c>
      <c r="L2015">
        <v>9.6300000000000008</v>
      </c>
      <c r="M2015">
        <v>5.78</v>
      </c>
      <c r="N2015">
        <v>5.67</v>
      </c>
      <c r="O2015" t="s">
        <v>24</v>
      </c>
      <c r="P2015" t="s">
        <v>1634</v>
      </c>
      <c r="Q2015" t="s">
        <v>33</v>
      </c>
      <c r="R2015" t="s">
        <v>34</v>
      </c>
      <c r="S2015" t="s">
        <v>57</v>
      </c>
      <c r="T2015" s="1">
        <v>40210</v>
      </c>
    </row>
    <row r="2016" spans="1:20" x14ac:dyDescent="0.25">
      <c r="A2016">
        <v>14375</v>
      </c>
      <c r="B2016">
        <v>40209</v>
      </c>
      <c r="C2016" t="s">
        <v>79</v>
      </c>
      <c r="D2016" t="s">
        <v>21</v>
      </c>
      <c r="E2016" t="s">
        <v>139</v>
      </c>
      <c r="F2016" t="s">
        <v>1635</v>
      </c>
      <c r="G2016">
        <v>50</v>
      </c>
      <c r="H2016">
        <v>7425.58</v>
      </c>
      <c r="I2016">
        <v>0.49</v>
      </c>
      <c r="J2016">
        <v>0.1</v>
      </c>
      <c r="K2016">
        <v>3209.09</v>
      </c>
      <c r="L2016">
        <v>164.57</v>
      </c>
      <c r="M2016">
        <v>83.93</v>
      </c>
      <c r="N2016">
        <v>19.989999999999998</v>
      </c>
      <c r="O2016" t="s">
        <v>24</v>
      </c>
      <c r="P2016" t="s">
        <v>1634</v>
      </c>
      <c r="Q2016" t="s">
        <v>95</v>
      </c>
      <c r="R2016" t="s">
        <v>34</v>
      </c>
      <c r="S2016" t="s">
        <v>57</v>
      </c>
      <c r="T2016" s="1">
        <v>40210</v>
      </c>
    </row>
    <row r="2017" spans="1:20" x14ac:dyDescent="0.25">
      <c r="A2017">
        <v>14400</v>
      </c>
      <c r="B2017">
        <v>39848</v>
      </c>
      <c r="C2017" t="s">
        <v>79</v>
      </c>
      <c r="D2017" t="s">
        <v>21</v>
      </c>
      <c r="E2017" t="s">
        <v>120</v>
      </c>
      <c r="F2017" t="s">
        <v>401</v>
      </c>
      <c r="G2017">
        <v>32</v>
      </c>
      <c r="H2017">
        <v>148.80000000000001</v>
      </c>
      <c r="I2017">
        <v>0.54</v>
      </c>
      <c r="J2017">
        <v>0.05</v>
      </c>
      <c r="K2017">
        <v>73.63</v>
      </c>
      <c r="L2017">
        <v>4.7</v>
      </c>
      <c r="M2017">
        <v>2.16</v>
      </c>
      <c r="N2017">
        <v>6.05</v>
      </c>
      <c r="O2017" t="s">
        <v>24</v>
      </c>
      <c r="P2017" t="s">
        <v>1636</v>
      </c>
      <c r="Q2017" t="s">
        <v>41</v>
      </c>
      <c r="R2017" t="s">
        <v>61</v>
      </c>
      <c r="S2017" t="s">
        <v>57</v>
      </c>
      <c r="T2017" s="1">
        <v>39849</v>
      </c>
    </row>
    <row r="2018" spans="1:20" x14ac:dyDescent="0.25">
      <c r="A2018">
        <v>14400</v>
      </c>
      <c r="B2018">
        <v>39848</v>
      </c>
      <c r="C2018" t="s">
        <v>79</v>
      </c>
      <c r="D2018" t="s">
        <v>21</v>
      </c>
      <c r="E2018" t="s">
        <v>84</v>
      </c>
      <c r="F2018" t="s">
        <v>663</v>
      </c>
      <c r="G2018">
        <v>35</v>
      </c>
      <c r="H2018">
        <v>464.93</v>
      </c>
      <c r="I2018">
        <v>0.52</v>
      </c>
      <c r="J2018">
        <v>0.03</v>
      </c>
      <c r="K2018">
        <v>231.53</v>
      </c>
      <c r="L2018">
        <v>13.5</v>
      </c>
      <c r="M2018">
        <v>6.48</v>
      </c>
      <c r="N2018">
        <v>6.6</v>
      </c>
      <c r="O2018" t="s">
        <v>24</v>
      </c>
      <c r="P2018" t="s">
        <v>1636</v>
      </c>
      <c r="Q2018" t="s">
        <v>41</v>
      </c>
      <c r="R2018" t="s">
        <v>61</v>
      </c>
      <c r="S2018" t="s">
        <v>57</v>
      </c>
      <c r="T2018" s="1">
        <v>39849</v>
      </c>
    </row>
    <row r="2019" spans="1:20" x14ac:dyDescent="0.25">
      <c r="A2019">
        <v>14400</v>
      </c>
      <c r="B2019">
        <v>39848</v>
      </c>
      <c r="C2019" t="s">
        <v>79</v>
      </c>
      <c r="D2019" t="s">
        <v>42</v>
      </c>
      <c r="E2019" t="s">
        <v>46</v>
      </c>
      <c r="F2019" t="s">
        <v>166</v>
      </c>
      <c r="G2019">
        <v>43</v>
      </c>
      <c r="H2019">
        <v>9251.2099999999991</v>
      </c>
      <c r="I2019">
        <v>0.37</v>
      </c>
      <c r="J2019">
        <v>0.08</v>
      </c>
      <c r="K2019">
        <v>2890.86</v>
      </c>
      <c r="L2019">
        <v>231.83</v>
      </c>
      <c r="M2019">
        <v>146.05000000000001</v>
      </c>
      <c r="N2019">
        <v>80.2</v>
      </c>
      <c r="O2019" t="s">
        <v>48</v>
      </c>
      <c r="P2019" t="s">
        <v>1636</v>
      </c>
      <c r="Q2019" t="s">
        <v>41</v>
      </c>
      <c r="R2019" t="s">
        <v>61</v>
      </c>
      <c r="S2019" t="s">
        <v>49</v>
      </c>
      <c r="T2019" s="1">
        <v>39849</v>
      </c>
    </row>
    <row r="2020" spans="1:20" x14ac:dyDescent="0.25">
      <c r="A2020">
        <v>14401</v>
      </c>
      <c r="B2020">
        <v>40759</v>
      </c>
      <c r="C2020" t="s">
        <v>29</v>
      </c>
      <c r="D2020" t="s">
        <v>37</v>
      </c>
      <c r="E2020" t="s">
        <v>50</v>
      </c>
      <c r="F2020" t="s">
        <v>920</v>
      </c>
      <c r="G2020">
        <v>10</v>
      </c>
      <c r="H2020">
        <v>1770.82</v>
      </c>
      <c r="I2020">
        <v>0.41</v>
      </c>
      <c r="J2020">
        <v>0.06</v>
      </c>
      <c r="K2020">
        <v>658.42</v>
      </c>
      <c r="L2020">
        <v>188.12</v>
      </c>
      <c r="M2020">
        <v>110.99</v>
      </c>
      <c r="N2020">
        <v>2.5</v>
      </c>
      <c r="O2020" t="s">
        <v>24</v>
      </c>
      <c r="P2020" t="s">
        <v>1234</v>
      </c>
      <c r="Q2020" t="s">
        <v>75</v>
      </c>
      <c r="R2020" t="s">
        <v>27</v>
      </c>
      <c r="S2020" t="s">
        <v>57</v>
      </c>
      <c r="T2020" s="1">
        <v>40761</v>
      </c>
    </row>
    <row r="2021" spans="1:20" x14ac:dyDescent="0.25">
      <c r="A2021">
        <v>14402</v>
      </c>
      <c r="B2021">
        <v>40465</v>
      </c>
      <c r="C2021" t="s">
        <v>79</v>
      </c>
      <c r="D2021" t="s">
        <v>42</v>
      </c>
      <c r="E2021" t="s">
        <v>192</v>
      </c>
      <c r="F2021" t="s">
        <v>645</v>
      </c>
      <c r="G2021">
        <v>1</v>
      </c>
      <c r="H2021">
        <v>348.61</v>
      </c>
      <c r="I2021">
        <v>0.52</v>
      </c>
      <c r="J2021">
        <v>0.05</v>
      </c>
      <c r="K2021">
        <v>157.63</v>
      </c>
      <c r="L2021">
        <v>335.38</v>
      </c>
      <c r="M2021">
        <v>160.97999999999999</v>
      </c>
      <c r="N2021">
        <v>30</v>
      </c>
      <c r="O2021" t="s">
        <v>48</v>
      </c>
      <c r="P2021" t="s">
        <v>1001</v>
      </c>
      <c r="Q2021" t="s">
        <v>64</v>
      </c>
      <c r="R2021" t="s">
        <v>27</v>
      </c>
      <c r="S2021" t="s">
        <v>132</v>
      </c>
      <c r="T2021" s="1">
        <v>40467</v>
      </c>
    </row>
    <row r="2022" spans="1:20" x14ac:dyDescent="0.25">
      <c r="A2022">
        <v>14406</v>
      </c>
      <c r="B2022">
        <v>40245</v>
      </c>
      <c r="C2022" t="s">
        <v>79</v>
      </c>
      <c r="D2022" t="s">
        <v>37</v>
      </c>
      <c r="E2022" t="s">
        <v>87</v>
      </c>
      <c r="F2022" t="s">
        <v>88</v>
      </c>
      <c r="G2022">
        <v>37</v>
      </c>
      <c r="H2022">
        <v>10837.37</v>
      </c>
      <c r="I2022">
        <v>0.52</v>
      </c>
      <c r="J2022">
        <v>7.0000000000000007E-2</v>
      </c>
      <c r="K2022">
        <v>5237.12</v>
      </c>
      <c r="L2022">
        <v>314.54000000000002</v>
      </c>
      <c r="M2022">
        <v>150.97999999999999</v>
      </c>
      <c r="N2022">
        <v>13.99</v>
      </c>
      <c r="O2022" t="s">
        <v>24</v>
      </c>
      <c r="P2022" t="s">
        <v>1637</v>
      </c>
      <c r="Q2022" t="s">
        <v>95</v>
      </c>
      <c r="R2022" t="s">
        <v>34</v>
      </c>
      <c r="S2022" t="s">
        <v>45</v>
      </c>
      <c r="T2022" s="1">
        <v>40247</v>
      </c>
    </row>
    <row r="2023" spans="1:20" x14ac:dyDescent="0.25">
      <c r="A2023">
        <v>14406</v>
      </c>
      <c r="B2023">
        <v>40245</v>
      </c>
      <c r="C2023" t="s">
        <v>79</v>
      </c>
      <c r="D2023" t="s">
        <v>21</v>
      </c>
      <c r="E2023" t="s">
        <v>22</v>
      </c>
      <c r="F2023" t="s">
        <v>131</v>
      </c>
      <c r="G2023">
        <v>20</v>
      </c>
      <c r="H2023">
        <v>874.75</v>
      </c>
      <c r="I2023">
        <v>0.52</v>
      </c>
      <c r="J2023">
        <v>0.06</v>
      </c>
      <c r="K2023">
        <v>402.12</v>
      </c>
      <c r="L2023">
        <v>43.71</v>
      </c>
      <c r="M2023">
        <v>20.98</v>
      </c>
      <c r="N2023">
        <v>53.03</v>
      </c>
      <c r="O2023" t="s">
        <v>48</v>
      </c>
      <c r="P2023" t="s">
        <v>1637</v>
      </c>
      <c r="Q2023" t="s">
        <v>95</v>
      </c>
      <c r="R2023" t="s">
        <v>34</v>
      </c>
      <c r="S2023" t="s">
        <v>132</v>
      </c>
      <c r="T2023" s="1">
        <v>40247</v>
      </c>
    </row>
    <row r="2024" spans="1:20" x14ac:dyDescent="0.25">
      <c r="A2024">
        <v>14406</v>
      </c>
      <c r="B2024">
        <v>40245</v>
      </c>
      <c r="C2024" t="s">
        <v>79</v>
      </c>
      <c r="D2024" t="s">
        <v>37</v>
      </c>
      <c r="E2024" t="s">
        <v>50</v>
      </c>
      <c r="F2024" t="s">
        <v>159</v>
      </c>
      <c r="G2024">
        <v>35</v>
      </c>
      <c r="H2024">
        <v>5644.08</v>
      </c>
      <c r="I2024">
        <v>0.52</v>
      </c>
      <c r="J2024">
        <v>0.1</v>
      </c>
      <c r="K2024">
        <v>2633.44</v>
      </c>
      <c r="L2024">
        <v>179.15</v>
      </c>
      <c r="M2024">
        <v>85.99</v>
      </c>
      <c r="N2024">
        <v>0.99</v>
      </c>
      <c r="O2024" t="s">
        <v>71</v>
      </c>
      <c r="P2024" t="s">
        <v>1637</v>
      </c>
      <c r="Q2024" t="s">
        <v>95</v>
      </c>
      <c r="R2024" t="s">
        <v>34</v>
      </c>
      <c r="S2024" t="s">
        <v>55</v>
      </c>
      <c r="T2024" s="1">
        <v>40247</v>
      </c>
    </row>
    <row r="2025" spans="1:20" x14ac:dyDescent="0.25">
      <c r="A2025">
        <v>14434</v>
      </c>
      <c r="B2025">
        <v>40589</v>
      </c>
      <c r="C2025" t="s">
        <v>29</v>
      </c>
      <c r="D2025" t="s">
        <v>37</v>
      </c>
      <c r="E2025" t="s">
        <v>87</v>
      </c>
      <c r="F2025" t="s">
        <v>1430</v>
      </c>
      <c r="G2025">
        <v>39</v>
      </c>
      <c r="H2025">
        <v>10025.74</v>
      </c>
      <c r="I2025">
        <v>0.54</v>
      </c>
      <c r="J2025">
        <v>0.02</v>
      </c>
      <c r="K2025">
        <v>5289.99</v>
      </c>
      <c r="L2025">
        <v>260.85000000000002</v>
      </c>
      <c r="M2025">
        <v>119.99</v>
      </c>
      <c r="N2025">
        <v>56.14</v>
      </c>
      <c r="O2025" t="s">
        <v>48</v>
      </c>
      <c r="P2025" t="s">
        <v>1638</v>
      </c>
      <c r="Q2025" t="s">
        <v>83</v>
      </c>
      <c r="R2025" t="s">
        <v>34</v>
      </c>
      <c r="S2025" t="s">
        <v>49</v>
      </c>
      <c r="T2025" s="1">
        <v>40591</v>
      </c>
    </row>
    <row r="2026" spans="1:20" x14ac:dyDescent="0.25">
      <c r="A2026">
        <v>14435</v>
      </c>
      <c r="B2026">
        <v>41244</v>
      </c>
      <c r="C2026" t="s">
        <v>29</v>
      </c>
      <c r="D2026" t="s">
        <v>42</v>
      </c>
      <c r="E2026" t="s">
        <v>192</v>
      </c>
      <c r="F2026" t="s">
        <v>764</v>
      </c>
      <c r="G2026">
        <v>41</v>
      </c>
      <c r="H2026">
        <v>5806.98</v>
      </c>
      <c r="I2026">
        <v>0.36</v>
      </c>
      <c r="J2026">
        <v>0</v>
      </c>
      <c r="K2026">
        <v>2075.39</v>
      </c>
      <c r="L2026">
        <v>140.61000000000001</v>
      </c>
      <c r="M2026">
        <v>89.99</v>
      </c>
      <c r="N2026">
        <v>42</v>
      </c>
      <c r="O2026" t="s">
        <v>48</v>
      </c>
      <c r="P2026" t="s">
        <v>985</v>
      </c>
      <c r="Q2026" t="s">
        <v>75</v>
      </c>
      <c r="R2026" t="s">
        <v>27</v>
      </c>
      <c r="S2026" t="s">
        <v>132</v>
      </c>
      <c r="T2026" s="1">
        <v>41245</v>
      </c>
    </row>
    <row r="2027" spans="1:20" x14ac:dyDescent="0.25">
      <c r="A2027">
        <v>14435</v>
      </c>
      <c r="B2027">
        <v>41244</v>
      </c>
      <c r="C2027" t="s">
        <v>29</v>
      </c>
      <c r="D2027" t="s">
        <v>37</v>
      </c>
      <c r="E2027" t="s">
        <v>387</v>
      </c>
      <c r="F2027" t="s">
        <v>1639</v>
      </c>
      <c r="G2027">
        <v>9</v>
      </c>
      <c r="H2027">
        <v>63667.17</v>
      </c>
      <c r="I2027">
        <v>0.51</v>
      </c>
      <c r="J2027">
        <v>0.01</v>
      </c>
      <c r="K2027">
        <v>32142.77</v>
      </c>
      <c r="L2027">
        <v>7142.84</v>
      </c>
      <c r="M2027">
        <v>3499.99</v>
      </c>
      <c r="N2027">
        <v>24.49</v>
      </c>
      <c r="O2027" t="s">
        <v>24</v>
      </c>
      <c r="P2027" t="s">
        <v>985</v>
      </c>
      <c r="Q2027" t="s">
        <v>75</v>
      </c>
      <c r="R2027" t="s">
        <v>27</v>
      </c>
      <c r="S2027" t="s">
        <v>28</v>
      </c>
      <c r="T2027" s="1">
        <v>41247</v>
      </c>
    </row>
    <row r="2028" spans="1:20" x14ac:dyDescent="0.25">
      <c r="A2028">
        <v>14435</v>
      </c>
      <c r="B2028">
        <v>41244</v>
      </c>
      <c r="C2028" t="s">
        <v>29</v>
      </c>
      <c r="D2028" t="s">
        <v>21</v>
      </c>
      <c r="E2028" t="s">
        <v>84</v>
      </c>
      <c r="F2028" t="s">
        <v>633</v>
      </c>
      <c r="G2028">
        <v>44</v>
      </c>
      <c r="H2028">
        <v>2177.5100000000002</v>
      </c>
      <c r="I2028">
        <v>0.41</v>
      </c>
      <c r="J2028">
        <v>0.06</v>
      </c>
      <c r="K2028">
        <v>808.63</v>
      </c>
      <c r="L2028">
        <v>52.51</v>
      </c>
      <c r="M2028">
        <v>30.98</v>
      </c>
      <c r="N2028">
        <v>5.76</v>
      </c>
      <c r="O2028" t="s">
        <v>24</v>
      </c>
      <c r="P2028" t="s">
        <v>985</v>
      </c>
      <c r="Q2028" t="s">
        <v>75</v>
      </c>
      <c r="R2028" t="s">
        <v>27</v>
      </c>
      <c r="S2028" t="s">
        <v>57</v>
      </c>
      <c r="T2028" s="1">
        <v>41244</v>
      </c>
    </row>
    <row r="2029" spans="1:20" x14ac:dyDescent="0.25">
      <c r="A2029">
        <v>14439</v>
      </c>
      <c r="B2029">
        <v>41151</v>
      </c>
      <c r="C2029" t="s">
        <v>36</v>
      </c>
      <c r="D2029" t="s">
        <v>21</v>
      </c>
      <c r="E2029" t="s">
        <v>84</v>
      </c>
      <c r="F2029" t="s">
        <v>1496</v>
      </c>
      <c r="G2029">
        <v>27</v>
      </c>
      <c r="H2029">
        <v>2465.96</v>
      </c>
      <c r="I2029">
        <v>0.45</v>
      </c>
      <c r="J2029">
        <v>0.09</v>
      </c>
      <c r="K2029">
        <v>971.29</v>
      </c>
      <c r="L2029">
        <v>99.93</v>
      </c>
      <c r="M2029">
        <v>54.96</v>
      </c>
      <c r="N2029">
        <v>10.75</v>
      </c>
      <c r="O2029" t="s">
        <v>24</v>
      </c>
      <c r="P2029" t="s">
        <v>1511</v>
      </c>
      <c r="Q2029" t="s">
        <v>83</v>
      </c>
      <c r="R2029" t="s">
        <v>34</v>
      </c>
      <c r="S2029" t="s">
        <v>57</v>
      </c>
      <c r="T2029" s="1">
        <v>41152</v>
      </c>
    </row>
    <row r="2030" spans="1:20" x14ac:dyDescent="0.25">
      <c r="A2030">
        <v>14471</v>
      </c>
      <c r="B2030">
        <v>40689</v>
      </c>
      <c r="C2030" t="s">
        <v>29</v>
      </c>
      <c r="D2030" t="s">
        <v>42</v>
      </c>
      <c r="E2030" t="s">
        <v>43</v>
      </c>
      <c r="F2030" t="s">
        <v>1640</v>
      </c>
      <c r="G2030">
        <v>44</v>
      </c>
      <c r="H2030">
        <v>1247.49</v>
      </c>
      <c r="I2030">
        <v>0.36</v>
      </c>
      <c r="J2030">
        <v>0.03</v>
      </c>
      <c r="K2030">
        <v>423.12</v>
      </c>
      <c r="L2030">
        <v>29.14</v>
      </c>
      <c r="M2030">
        <v>18.649999999999999</v>
      </c>
      <c r="N2030">
        <v>3.77</v>
      </c>
      <c r="O2030" t="s">
        <v>24</v>
      </c>
      <c r="P2030" t="s">
        <v>911</v>
      </c>
      <c r="Q2030" t="s">
        <v>33</v>
      </c>
      <c r="R2030" t="s">
        <v>34</v>
      </c>
      <c r="S2030" t="s">
        <v>35</v>
      </c>
      <c r="T2030" s="1">
        <v>40689</v>
      </c>
    </row>
    <row r="2031" spans="1:20" x14ac:dyDescent="0.25">
      <c r="A2031">
        <v>14471</v>
      </c>
      <c r="B2031">
        <v>40689</v>
      </c>
      <c r="C2031" t="s">
        <v>29</v>
      </c>
      <c r="D2031" t="s">
        <v>21</v>
      </c>
      <c r="E2031" t="s">
        <v>84</v>
      </c>
      <c r="F2031" t="s">
        <v>898</v>
      </c>
      <c r="G2031">
        <v>42</v>
      </c>
      <c r="H2031">
        <v>431.35</v>
      </c>
      <c r="I2031">
        <v>0.39</v>
      </c>
      <c r="J2031">
        <v>0.05</v>
      </c>
      <c r="K2031">
        <v>151.69999999999999</v>
      </c>
      <c r="L2031">
        <v>10.62</v>
      </c>
      <c r="M2031">
        <v>6.48</v>
      </c>
      <c r="N2031">
        <v>7.49</v>
      </c>
      <c r="O2031" t="s">
        <v>24</v>
      </c>
      <c r="P2031" t="s">
        <v>911</v>
      </c>
      <c r="Q2031" t="s">
        <v>33</v>
      </c>
      <c r="R2031" t="s">
        <v>34</v>
      </c>
      <c r="S2031" t="s">
        <v>57</v>
      </c>
      <c r="T2031" s="1">
        <v>40691</v>
      </c>
    </row>
    <row r="2032" spans="1:20" x14ac:dyDescent="0.25">
      <c r="A2032">
        <v>14497</v>
      </c>
      <c r="B2032">
        <v>41049</v>
      </c>
      <c r="C2032" t="s">
        <v>79</v>
      </c>
      <c r="D2032" t="s">
        <v>21</v>
      </c>
      <c r="E2032" t="s">
        <v>84</v>
      </c>
      <c r="F2032" t="s">
        <v>927</v>
      </c>
      <c r="G2032">
        <v>34</v>
      </c>
      <c r="H2032">
        <v>304.25</v>
      </c>
      <c r="I2032">
        <v>0.35</v>
      </c>
      <c r="J2032">
        <v>0.02</v>
      </c>
      <c r="K2032">
        <v>99.77</v>
      </c>
      <c r="L2032">
        <v>8.89</v>
      </c>
      <c r="M2032">
        <v>5.78</v>
      </c>
      <c r="N2032">
        <v>7.96</v>
      </c>
      <c r="O2032" t="s">
        <v>24</v>
      </c>
      <c r="P2032" t="s">
        <v>466</v>
      </c>
      <c r="Q2032" t="s">
        <v>33</v>
      </c>
      <c r="R2032" t="s">
        <v>27</v>
      </c>
      <c r="S2032" t="s">
        <v>57</v>
      </c>
      <c r="T2032" s="1">
        <v>41052</v>
      </c>
    </row>
    <row r="2033" spans="1:20" x14ac:dyDescent="0.25">
      <c r="A2033">
        <v>14499</v>
      </c>
      <c r="B2033">
        <v>40496</v>
      </c>
      <c r="C2033" t="s">
        <v>20</v>
      </c>
      <c r="D2033" t="s">
        <v>37</v>
      </c>
      <c r="E2033" t="s">
        <v>38</v>
      </c>
      <c r="F2033" t="s">
        <v>325</v>
      </c>
      <c r="G2033">
        <v>28</v>
      </c>
      <c r="H2033">
        <v>1067.9000000000001</v>
      </c>
      <c r="I2033">
        <v>0.48</v>
      </c>
      <c r="J2033">
        <v>0.06</v>
      </c>
      <c r="K2033">
        <v>474.24</v>
      </c>
      <c r="L2033">
        <v>40.33</v>
      </c>
      <c r="M2033">
        <v>20.97</v>
      </c>
      <c r="N2033">
        <v>6.5</v>
      </c>
      <c r="O2033" t="s">
        <v>24</v>
      </c>
      <c r="P2033" t="s">
        <v>1641</v>
      </c>
      <c r="Q2033" t="s">
        <v>64</v>
      </c>
      <c r="R2033" t="s">
        <v>67</v>
      </c>
      <c r="S2033" t="s">
        <v>57</v>
      </c>
      <c r="T2033" s="1">
        <v>40501</v>
      </c>
    </row>
    <row r="2034" spans="1:20" x14ac:dyDescent="0.25">
      <c r="A2034">
        <v>14500</v>
      </c>
      <c r="B2034">
        <v>40718</v>
      </c>
      <c r="C2034" t="s">
        <v>29</v>
      </c>
      <c r="D2034" t="s">
        <v>21</v>
      </c>
      <c r="E2034" t="s">
        <v>84</v>
      </c>
      <c r="F2034" t="s">
        <v>1422</v>
      </c>
      <c r="G2034">
        <v>44</v>
      </c>
      <c r="H2034">
        <v>1492.28</v>
      </c>
      <c r="I2034">
        <v>0.45</v>
      </c>
      <c r="J2034">
        <v>7.0000000000000007E-2</v>
      </c>
      <c r="K2034">
        <v>607.39</v>
      </c>
      <c r="L2034">
        <v>36.33</v>
      </c>
      <c r="M2034">
        <v>19.98</v>
      </c>
      <c r="N2034">
        <v>5.77</v>
      </c>
      <c r="O2034" t="s">
        <v>24</v>
      </c>
      <c r="P2034" t="s">
        <v>1642</v>
      </c>
      <c r="Q2034" t="s">
        <v>41</v>
      </c>
      <c r="R2034" t="s">
        <v>67</v>
      </c>
      <c r="S2034" t="s">
        <v>57</v>
      </c>
      <c r="T2034" s="1">
        <v>40720</v>
      </c>
    </row>
    <row r="2035" spans="1:20" x14ac:dyDescent="0.25">
      <c r="A2035">
        <v>14500</v>
      </c>
      <c r="B2035">
        <v>40718</v>
      </c>
      <c r="C2035" t="s">
        <v>29</v>
      </c>
      <c r="D2035" t="s">
        <v>21</v>
      </c>
      <c r="E2035" t="s">
        <v>52</v>
      </c>
      <c r="F2035" t="s">
        <v>182</v>
      </c>
      <c r="G2035">
        <v>46</v>
      </c>
      <c r="H2035">
        <v>3096.78</v>
      </c>
      <c r="I2035">
        <v>0.49</v>
      </c>
      <c r="J2035">
        <v>0.01</v>
      </c>
      <c r="K2035">
        <v>1497.11</v>
      </c>
      <c r="L2035">
        <v>67.8</v>
      </c>
      <c r="M2035">
        <v>34.58</v>
      </c>
      <c r="N2035">
        <v>8.99</v>
      </c>
      <c r="O2035" t="s">
        <v>24</v>
      </c>
      <c r="P2035" t="s">
        <v>1642</v>
      </c>
      <c r="Q2035" t="s">
        <v>41</v>
      </c>
      <c r="R2035" t="s">
        <v>67</v>
      </c>
      <c r="S2035" t="s">
        <v>35</v>
      </c>
      <c r="T2035" s="1">
        <v>40719</v>
      </c>
    </row>
    <row r="2036" spans="1:20" x14ac:dyDescent="0.25">
      <c r="A2036">
        <v>14503</v>
      </c>
      <c r="B2036">
        <v>40579</v>
      </c>
      <c r="C2036" t="s">
        <v>29</v>
      </c>
      <c r="D2036" t="s">
        <v>21</v>
      </c>
      <c r="E2036" t="s">
        <v>120</v>
      </c>
      <c r="F2036" t="s">
        <v>1276</v>
      </c>
      <c r="G2036">
        <v>14</v>
      </c>
      <c r="H2036">
        <v>658.12</v>
      </c>
      <c r="I2036">
        <v>0.36</v>
      </c>
      <c r="J2036">
        <v>0.02</v>
      </c>
      <c r="K2036">
        <v>227.29</v>
      </c>
      <c r="L2036">
        <v>47.75</v>
      </c>
      <c r="M2036">
        <v>30.56</v>
      </c>
      <c r="N2036">
        <v>2.99</v>
      </c>
      <c r="O2036" t="s">
        <v>71</v>
      </c>
      <c r="P2036" t="s">
        <v>825</v>
      </c>
      <c r="Q2036" t="s">
        <v>41</v>
      </c>
      <c r="R2036" t="s">
        <v>34</v>
      </c>
      <c r="S2036" t="s">
        <v>57</v>
      </c>
      <c r="T2036" s="1">
        <v>40580</v>
      </c>
    </row>
    <row r="2037" spans="1:20" x14ac:dyDescent="0.25">
      <c r="A2037">
        <v>14528</v>
      </c>
      <c r="B2037">
        <v>39979</v>
      </c>
      <c r="C2037" t="s">
        <v>58</v>
      </c>
      <c r="D2037" t="s">
        <v>21</v>
      </c>
      <c r="E2037" t="s">
        <v>120</v>
      </c>
      <c r="F2037" t="s">
        <v>299</v>
      </c>
      <c r="G2037">
        <v>14</v>
      </c>
      <c r="H2037">
        <v>128.47</v>
      </c>
      <c r="I2037">
        <v>0.4</v>
      </c>
      <c r="J2037">
        <v>0.09</v>
      </c>
      <c r="K2037">
        <v>43.26</v>
      </c>
      <c r="L2037">
        <v>9.9700000000000006</v>
      </c>
      <c r="M2037">
        <v>5.98</v>
      </c>
      <c r="N2037">
        <v>1.49</v>
      </c>
      <c r="O2037" t="s">
        <v>24</v>
      </c>
      <c r="P2037" t="s">
        <v>340</v>
      </c>
      <c r="Q2037" t="s">
        <v>95</v>
      </c>
      <c r="R2037" t="s">
        <v>61</v>
      </c>
      <c r="S2037" t="s">
        <v>57</v>
      </c>
      <c r="T2037" s="1">
        <v>39981</v>
      </c>
    </row>
    <row r="2038" spans="1:20" x14ac:dyDescent="0.25">
      <c r="A2038">
        <v>14529</v>
      </c>
      <c r="B2038">
        <v>40441</v>
      </c>
      <c r="C2038" t="s">
        <v>20</v>
      </c>
      <c r="D2038" t="s">
        <v>42</v>
      </c>
      <c r="E2038" t="s">
        <v>192</v>
      </c>
      <c r="F2038" t="s">
        <v>764</v>
      </c>
      <c r="G2038">
        <v>44</v>
      </c>
      <c r="H2038">
        <v>5981.34</v>
      </c>
      <c r="I2038">
        <v>0.4</v>
      </c>
      <c r="J2038">
        <v>0.1</v>
      </c>
      <c r="K2038">
        <v>1979.78</v>
      </c>
      <c r="L2038">
        <v>149.97999999999999</v>
      </c>
      <c r="M2038">
        <v>89.99</v>
      </c>
      <c r="N2038">
        <v>42</v>
      </c>
      <c r="O2038" t="s">
        <v>48</v>
      </c>
      <c r="P2038" t="s">
        <v>1643</v>
      </c>
      <c r="Q2038" t="s">
        <v>33</v>
      </c>
      <c r="R2038" t="s">
        <v>61</v>
      </c>
      <c r="S2038" t="s">
        <v>132</v>
      </c>
      <c r="T2038" s="1">
        <v>40445</v>
      </c>
    </row>
    <row r="2039" spans="1:20" x14ac:dyDescent="0.25">
      <c r="A2039">
        <v>14529</v>
      </c>
      <c r="B2039">
        <v>40441</v>
      </c>
      <c r="C2039" t="s">
        <v>20</v>
      </c>
      <c r="D2039" t="s">
        <v>42</v>
      </c>
      <c r="E2039" t="s">
        <v>43</v>
      </c>
      <c r="F2039" t="s">
        <v>1032</v>
      </c>
      <c r="G2039">
        <v>42</v>
      </c>
      <c r="H2039">
        <v>433.29</v>
      </c>
      <c r="I2039">
        <v>0.53</v>
      </c>
      <c r="J2039">
        <v>0.05</v>
      </c>
      <c r="K2039">
        <v>217.9</v>
      </c>
      <c r="L2039">
        <v>10.81</v>
      </c>
      <c r="M2039">
        <v>5.08</v>
      </c>
      <c r="N2039">
        <v>2.0299999999999998</v>
      </c>
      <c r="O2039" t="s">
        <v>24</v>
      </c>
      <c r="P2039" t="s">
        <v>1643</v>
      </c>
      <c r="Q2039" t="s">
        <v>33</v>
      </c>
      <c r="R2039" t="s">
        <v>61</v>
      </c>
      <c r="S2039" t="s">
        <v>55</v>
      </c>
      <c r="T2039" s="1">
        <v>40443</v>
      </c>
    </row>
    <row r="2040" spans="1:20" x14ac:dyDescent="0.25">
      <c r="A2040">
        <v>14530</v>
      </c>
      <c r="B2040">
        <v>39909</v>
      </c>
      <c r="C2040" t="s">
        <v>36</v>
      </c>
      <c r="D2040" t="s">
        <v>21</v>
      </c>
      <c r="E2040" t="s">
        <v>22</v>
      </c>
      <c r="F2040" t="s">
        <v>1644</v>
      </c>
      <c r="G2040">
        <v>17</v>
      </c>
      <c r="H2040">
        <v>2905.97</v>
      </c>
      <c r="I2040">
        <v>0.5</v>
      </c>
      <c r="J2040">
        <v>0.06</v>
      </c>
      <c r="K2040">
        <v>1343.86</v>
      </c>
      <c r="L2040">
        <v>179.66</v>
      </c>
      <c r="M2040">
        <v>89.83</v>
      </c>
      <c r="N2040">
        <v>35</v>
      </c>
      <c r="O2040" t="s">
        <v>24</v>
      </c>
      <c r="P2040" t="s">
        <v>1645</v>
      </c>
      <c r="Q2040" t="s">
        <v>41</v>
      </c>
      <c r="R2040" t="s">
        <v>61</v>
      </c>
      <c r="S2040" t="s">
        <v>28</v>
      </c>
      <c r="T2040" s="1">
        <v>39911</v>
      </c>
    </row>
    <row r="2041" spans="1:20" x14ac:dyDescent="0.25">
      <c r="A2041">
        <v>14530</v>
      </c>
      <c r="B2041">
        <v>39909</v>
      </c>
      <c r="C2041" t="s">
        <v>36</v>
      </c>
      <c r="D2041" t="s">
        <v>21</v>
      </c>
      <c r="E2041" t="s">
        <v>22</v>
      </c>
      <c r="F2041" t="s">
        <v>1015</v>
      </c>
      <c r="G2041">
        <v>49</v>
      </c>
      <c r="H2041">
        <v>916.67</v>
      </c>
      <c r="I2041">
        <v>0.35</v>
      </c>
      <c r="J2041">
        <v>0.1</v>
      </c>
      <c r="K2041">
        <v>253.1</v>
      </c>
      <c r="L2041">
        <v>20.66</v>
      </c>
      <c r="M2041">
        <v>13.43</v>
      </c>
      <c r="N2041">
        <v>5.5</v>
      </c>
      <c r="O2041" t="s">
        <v>24</v>
      </c>
      <c r="P2041" t="s">
        <v>1645</v>
      </c>
      <c r="Q2041" t="s">
        <v>41</v>
      </c>
      <c r="R2041" t="s">
        <v>61</v>
      </c>
      <c r="S2041" t="s">
        <v>57</v>
      </c>
      <c r="T2041" s="1">
        <v>39911</v>
      </c>
    </row>
    <row r="2042" spans="1:20" x14ac:dyDescent="0.25">
      <c r="A2042">
        <v>14530</v>
      </c>
      <c r="B2042">
        <v>39909</v>
      </c>
      <c r="C2042" t="s">
        <v>36</v>
      </c>
      <c r="D2042" t="s">
        <v>37</v>
      </c>
      <c r="E2042" t="s">
        <v>50</v>
      </c>
      <c r="F2042" t="s">
        <v>776</v>
      </c>
      <c r="G2042">
        <v>44</v>
      </c>
      <c r="H2042">
        <v>8450.9599999999991</v>
      </c>
      <c r="I2042">
        <v>0.35</v>
      </c>
      <c r="J2042">
        <v>0.01</v>
      </c>
      <c r="K2042">
        <v>2899.71</v>
      </c>
      <c r="L2042">
        <v>193.83</v>
      </c>
      <c r="M2042">
        <v>125.99</v>
      </c>
      <c r="N2042">
        <v>7.69</v>
      </c>
      <c r="O2042" t="s">
        <v>24</v>
      </c>
      <c r="P2042" t="s">
        <v>1645</v>
      </c>
      <c r="Q2042" t="s">
        <v>41</v>
      </c>
      <c r="R2042" t="s">
        <v>61</v>
      </c>
      <c r="S2042" t="s">
        <v>57</v>
      </c>
      <c r="T2042" s="1">
        <v>39909</v>
      </c>
    </row>
    <row r="2043" spans="1:20" x14ac:dyDescent="0.25">
      <c r="A2043">
        <v>14534</v>
      </c>
      <c r="B2043">
        <v>40377</v>
      </c>
      <c r="C2043" t="s">
        <v>79</v>
      </c>
      <c r="D2043" t="s">
        <v>37</v>
      </c>
      <c r="E2043" t="s">
        <v>38</v>
      </c>
      <c r="F2043" t="s">
        <v>276</v>
      </c>
      <c r="G2043">
        <v>46</v>
      </c>
      <c r="H2043">
        <v>1147.46</v>
      </c>
      <c r="I2043">
        <v>0.37</v>
      </c>
      <c r="J2043">
        <v>0.02</v>
      </c>
      <c r="K2043">
        <v>408.38</v>
      </c>
      <c r="L2043">
        <v>25.37</v>
      </c>
      <c r="M2043">
        <v>15.98</v>
      </c>
      <c r="N2043">
        <v>4</v>
      </c>
      <c r="O2043" t="s">
        <v>24</v>
      </c>
      <c r="P2043" t="s">
        <v>191</v>
      </c>
      <c r="Q2043" t="s">
        <v>41</v>
      </c>
      <c r="R2043" t="s">
        <v>34</v>
      </c>
      <c r="S2043" t="s">
        <v>57</v>
      </c>
      <c r="T2043" s="1">
        <v>40377</v>
      </c>
    </row>
    <row r="2044" spans="1:20" x14ac:dyDescent="0.25">
      <c r="A2044">
        <v>14535</v>
      </c>
      <c r="B2044">
        <v>40452</v>
      </c>
      <c r="C2044" t="s">
        <v>29</v>
      </c>
      <c r="D2044" t="s">
        <v>21</v>
      </c>
      <c r="E2044" t="s">
        <v>22</v>
      </c>
      <c r="F2044" t="s">
        <v>992</v>
      </c>
      <c r="G2044">
        <v>22</v>
      </c>
      <c r="H2044">
        <v>375.69</v>
      </c>
      <c r="I2044">
        <v>0.35</v>
      </c>
      <c r="J2044">
        <v>0.03</v>
      </c>
      <c r="K2044">
        <v>122.28</v>
      </c>
      <c r="L2044">
        <v>17.37</v>
      </c>
      <c r="M2044">
        <v>11.29</v>
      </c>
      <c r="N2044">
        <v>5.03</v>
      </c>
      <c r="O2044" t="s">
        <v>24</v>
      </c>
      <c r="P2044" t="s">
        <v>1200</v>
      </c>
      <c r="Q2044" t="s">
        <v>33</v>
      </c>
      <c r="R2044" t="s">
        <v>67</v>
      </c>
      <c r="S2044" t="s">
        <v>57</v>
      </c>
      <c r="T2044" s="1">
        <v>40453</v>
      </c>
    </row>
    <row r="2045" spans="1:20" x14ac:dyDescent="0.25">
      <c r="A2045">
        <v>14563</v>
      </c>
      <c r="B2045">
        <v>40879</v>
      </c>
      <c r="C2045" t="s">
        <v>58</v>
      </c>
      <c r="D2045" t="s">
        <v>37</v>
      </c>
      <c r="E2045" t="s">
        <v>50</v>
      </c>
      <c r="F2045" t="s">
        <v>1462</v>
      </c>
      <c r="G2045">
        <v>31</v>
      </c>
      <c r="H2045">
        <v>2237.37</v>
      </c>
      <c r="I2045">
        <v>0.51</v>
      </c>
      <c r="J2045">
        <v>0.02</v>
      </c>
      <c r="K2045">
        <v>1115.69</v>
      </c>
      <c r="L2045">
        <v>73.45</v>
      </c>
      <c r="M2045">
        <v>35.99</v>
      </c>
      <c r="N2045">
        <v>5.99</v>
      </c>
      <c r="O2045" t="s">
        <v>24</v>
      </c>
      <c r="P2045" t="s">
        <v>451</v>
      </c>
      <c r="Q2045" t="s">
        <v>33</v>
      </c>
      <c r="R2045" t="s">
        <v>34</v>
      </c>
      <c r="S2045" t="s">
        <v>55</v>
      </c>
      <c r="T2045" s="1">
        <v>40880</v>
      </c>
    </row>
    <row r="2046" spans="1:20" x14ac:dyDescent="0.25">
      <c r="A2046">
        <v>14596</v>
      </c>
      <c r="B2046">
        <v>39823</v>
      </c>
      <c r="C2046" t="s">
        <v>58</v>
      </c>
      <c r="D2046" t="s">
        <v>42</v>
      </c>
      <c r="E2046" t="s">
        <v>43</v>
      </c>
      <c r="F2046" t="s">
        <v>803</v>
      </c>
      <c r="G2046">
        <v>24</v>
      </c>
      <c r="H2046">
        <v>315.5</v>
      </c>
      <c r="I2046">
        <v>0.37</v>
      </c>
      <c r="J2046">
        <v>0.01</v>
      </c>
      <c r="K2046">
        <v>114.38</v>
      </c>
      <c r="L2046">
        <v>13.24</v>
      </c>
      <c r="M2046">
        <v>8.34</v>
      </c>
      <c r="N2046">
        <v>0.96</v>
      </c>
      <c r="O2046" t="s">
        <v>24</v>
      </c>
      <c r="P2046" t="s">
        <v>1403</v>
      </c>
      <c r="Q2046" t="s">
        <v>64</v>
      </c>
      <c r="R2046" t="s">
        <v>34</v>
      </c>
      <c r="S2046" t="s">
        <v>55</v>
      </c>
      <c r="T2046" s="1">
        <v>39825</v>
      </c>
    </row>
    <row r="2047" spans="1:20" x14ac:dyDescent="0.25">
      <c r="A2047">
        <v>14596</v>
      </c>
      <c r="B2047">
        <v>39823</v>
      </c>
      <c r="C2047" t="s">
        <v>58</v>
      </c>
      <c r="D2047" t="s">
        <v>21</v>
      </c>
      <c r="E2047" t="s">
        <v>52</v>
      </c>
      <c r="F2047" t="s">
        <v>1224</v>
      </c>
      <c r="G2047">
        <v>19</v>
      </c>
      <c r="H2047">
        <v>100</v>
      </c>
      <c r="I2047">
        <v>0.39</v>
      </c>
      <c r="J2047">
        <v>0.06</v>
      </c>
      <c r="K2047">
        <v>33.71</v>
      </c>
      <c r="L2047">
        <v>5.38</v>
      </c>
      <c r="M2047">
        <v>3.28</v>
      </c>
      <c r="N2047">
        <v>3.97</v>
      </c>
      <c r="O2047" t="s">
        <v>24</v>
      </c>
      <c r="P2047" t="s">
        <v>1403</v>
      </c>
      <c r="Q2047" t="s">
        <v>64</v>
      </c>
      <c r="R2047" t="s">
        <v>34</v>
      </c>
      <c r="S2047" t="s">
        <v>55</v>
      </c>
      <c r="T2047" s="1">
        <v>39824</v>
      </c>
    </row>
    <row r="2048" spans="1:20" x14ac:dyDescent="0.25">
      <c r="A2048">
        <v>14597</v>
      </c>
      <c r="B2048">
        <v>40420</v>
      </c>
      <c r="C2048" t="s">
        <v>58</v>
      </c>
      <c r="D2048" t="s">
        <v>21</v>
      </c>
      <c r="E2048" t="s">
        <v>120</v>
      </c>
      <c r="F2048" t="s">
        <v>1103</v>
      </c>
      <c r="G2048">
        <v>41</v>
      </c>
      <c r="H2048">
        <v>498.79</v>
      </c>
      <c r="I2048">
        <v>0.38</v>
      </c>
      <c r="J2048">
        <v>0.03</v>
      </c>
      <c r="K2048">
        <v>177.75</v>
      </c>
      <c r="L2048">
        <v>12.39</v>
      </c>
      <c r="M2048">
        <v>7.68</v>
      </c>
      <c r="N2048">
        <v>6.16</v>
      </c>
      <c r="O2048" t="s">
        <v>71</v>
      </c>
      <c r="P2048" t="s">
        <v>936</v>
      </c>
      <c r="Q2048" t="s">
        <v>33</v>
      </c>
      <c r="R2048" t="s">
        <v>34</v>
      </c>
      <c r="S2048" t="s">
        <v>57</v>
      </c>
      <c r="T2048" s="1">
        <v>40421</v>
      </c>
    </row>
    <row r="2049" spans="1:20" x14ac:dyDescent="0.25">
      <c r="A2049">
        <v>14597</v>
      </c>
      <c r="B2049">
        <v>40420</v>
      </c>
      <c r="C2049" t="s">
        <v>58</v>
      </c>
      <c r="D2049" t="s">
        <v>42</v>
      </c>
      <c r="E2049" t="s">
        <v>43</v>
      </c>
      <c r="F2049" t="s">
        <v>1021</v>
      </c>
      <c r="G2049">
        <v>35</v>
      </c>
      <c r="H2049">
        <v>436.78</v>
      </c>
      <c r="I2049">
        <v>0.4</v>
      </c>
      <c r="J2049">
        <v>7.0000000000000007E-2</v>
      </c>
      <c r="K2049">
        <v>153.22999999999999</v>
      </c>
      <c r="L2049">
        <v>13.27</v>
      </c>
      <c r="M2049">
        <v>7.96</v>
      </c>
      <c r="N2049">
        <v>4.95</v>
      </c>
      <c r="O2049" t="s">
        <v>24</v>
      </c>
      <c r="P2049" t="s">
        <v>936</v>
      </c>
      <c r="Q2049" t="s">
        <v>33</v>
      </c>
      <c r="R2049" t="s">
        <v>34</v>
      </c>
      <c r="S2049" t="s">
        <v>57</v>
      </c>
      <c r="T2049" s="1">
        <v>40421</v>
      </c>
    </row>
    <row r="2050" spans="1:20" x14ac:dyDescent="0.25">
      <c r="A2050">
        <v>14627</v>
      </c>
      <c r="B2050">
        <v>39848</v>
      </c>
      <c r="C2050" t="s">
        <v>79</v>
      </c>
      <c r="D2050" t="s">
        <v>21</v>
      </c>
      <c r="E2050" t="s">
        <v>120</v>
      </c>
      <c r="F2050" t="s">
        <v>567</v>
      </c>
      <c r="G2050">
        <v>47</v>
      </c>
      <c r="H2050">
        <v>1298.1400000000001</v>
      </c>
      <c r="I2050">
        <v>0.51</v>
      </c>
      <c r="J2050">
        <v>7.0000000000000007E-2</v>
      </c>
      <c r="K2050">
        <v>611.12</v>
      </c>
      <c r="L2050">
        <v>29.55</v>
      </c>
      <c r="M2050">
        <v>14.48</v>
      </c>
      <c r="N2050">
        <v>6.46</v>
      </c>
      <c r="O2050" t="s">
        <v>24</v>
      </c>
      <c r="P2050" t="s">
        <v>134</v>
      </c>
      <c r="Q2050" t="s">
        <v>33</v>
      </c>
      <c r="R2050" t="s">
        <v>27</v>
      </c>
      <c r="S2050" t="s">
        <v>57</v>
      </c>
      <c r="T2050" s="1">
        <v>39849</v>
      </c>
    </row>
    <row r="2051" spans="1:20" x14ac:dyDescent="0.25">
      <c r="A2051">
        <v>14630</v>
      </c>
      <c r="B2051">
        <v>41198</v>
      </c>
      <c r="C2051" t="s">
        <v>20</v>
      </c>
      <c r="D2051" t="s">
        <v>21</v>
      </c>
      <c r="E2051" t="s">
        <v>52</v>
      </c>
      <c r="F2051" t="s">
        <v>629</v>
      </c>
      <c r="G2051">
        <v>17</v>
      </c>
      <c r="H2051">
        <v>708.05</v>
      </c>
      <c r="I2051">
        <v>0.51</v>
      </c>
      <c r="J2051">
        <v>0.08</v>
      </c>
      <c r="K2051">
        <v>328.35</v>
      </c>
      <c r="L2051">
        <v>44.92</v>
      </c>
      <c r="M2051">
        <v>22.01</v>
      </c>
      <c r="N2051">
        <v>5.53</v>
      </c>
      <c r="O2051" t="s">
        <v>24</v>
      </c>
      <c r="P2051" t="s">
        <v>805</v>
      </c>
      <c r="Q2051" t="s">
        <v>83</v>
      </c>
      <c r="R2051" t="s">
        <v>34</v>
      </c>
      <c r="S2051" t="s">
        <v>35</v>
      </c>
      <c r="T2051" s="1">
        <v>41198</v>
      </c>
    </row>
    <row r="2052" spans="1:20" x14ac:dyDescent="0.25">
      <c r="A2052">
        <v>14661</v>
      </c>
      <c r="B2052">
        <v>40202</v>
      </c>
      <c r="C2052" t="s">
        <v>29</v>
      </c>
      <c r="D2052" t="s">
        <v>37</v>
      </c>
      <c r="E2052" t="s">
        <v>38</v>
      </c>
      <c r="F2052" t="s">
        <v>1646</v>
      </c>
      <c r="G2052">
        <v>38</v>
      </c>
      <c r="H2052">
        <v>2727.54</v>
      </c>
      <c r="I2052">
        <v>0.53</v>
      </c>
      <c r="J2052">
        <v>0.06</v>
      </c>
      <c r="K2052">
        <v>1359.26</v>
      </c>
      <c r="L2052">
        <v>76.11</v>
      </c>
      <c r="M2052">
        <v>35.770000000000003</v>
      </c>
      <c r="N2052">
        <v>9.02</v>
      </c>
      <c r="O2052" t="s">
        <v>24</v>
      </c>
      <c r="P2052" t="s">
        <v>936</v>
      </c>
      <c r="Q2052" t="s">
        <v>33</v>
      </c>
      <c r="R2052" t="s">
        <v>61</v>
      </c>
      <c r="S2052" t="s">
        <v>57</v>
      </c>
      <c r="T2052" s="1">
        <v>40203</v>
      </c>
    </row>
    <row r="2053" spans="1:20" x14ac:dyDescent="0.25">
      <c r="A2053">
        <v>14662</v>
      </c>
      <c r="B2053">
        <v>40863</v>
      </c>
      <c r="C2053" t="s">
        <v>36</v>
      </c>
      <c r="D2053" t="s">
        <v>21</v>
      </c>
      <c r="E2053" t="s">
        <v>52</v>
      </c>
      <c r="F2053" t="s">
        <v>1647</v>
      </c>
      <c r="G2053">
        <v>24</v>
      </c>
      <c r="H2053">
        <v>84.27</v>
      </c>
      <c r="I2053">
        <v>0.54</v>
      </c>
      <c r="J2053">
        <v>0.05</v>
      </c>
      <c r="K2053">
        <v>42.95</v>
      </c>
      <c r="L2053">
        <v>3.65</v>
      </c>
      <c r="M2053">
        <v>1.68</v>
      </c>
      <c r="N2053">
        <v>1</v>
      </c>
      <c r="O2053" t="s">
        <v>24</v>
      </c>
      <c r="P2053" t="s">
        <v>340</v>
      </c>
      <c r="Q2053" t="s">
        <v>95</v>
      </c>
      <c r="R2053" t="s">
        <v>34</v>
      </c>
      <c r="S2053" t="s">
        <v>55</v>
      </c>
      <c r="T2053" s="1">
        <v>40864</v>
      </c>
    </row>
    <row r="2054" spans="1:20" x14ac:dyDescent="0.25">
      <c r="A2054">
        <v>14662</v>
      </c>
      <c r="B2054">
        <v>40863</v>
      </c>
      <c r="C2054" t="s">
        <v>36</v>
      </c>
      <c r="D2054" t="s">
        <v>21</v>
      </c>
      <c r="E2054" t="s">
        <v>84</v>
      </c>
      <c r="F2054" t="s">
        <v>454</v>
      </c>
      <c r="G2054">
        <v>48</v>
      </c>
      <c r="H2054">
        <v>401.8</v>
      </c>
      <c r="I2054">
        <v>0.41</v>
      </c>
      <c r="J2054">
        <v>0.02</v>
      </c>
      <c r="K2054">
        <v>158.01</v>
      </c>
      <c r="L2054">
        <v>8.44</v>
      </c>
      <c r="M2054">
        <v>4.9800000000000004</v>
      </c>
      <c r="N2054">
        <v>4.75</v>
      </c>
      <c r="O2054" t="s">
        <v>24</v>
      </c>
      <c r="P2054" t="s">
        <v>340</v>
      </c>
      <c r="Q2054" t="s">
        <v>95</v>
      </c>
      <c r="R2054" t="s">
        <v>34</v>
      </c>
      <c r="S2054" t="s">
        <v>57</v>
      </c>
      <c r="T2054" s="1">
        <v>40864</v>
      </c>
    </row>
    <row r="2055" spans="1:20" x14ac:dyDescent="0.25">
      <c r="A2055">
        <v>14662</v>
      </c>
      <c r="B2055">
        <v>40863</v>
      </c>
      <c r="C2055" t="s">
        <v>36</v>
      </c>
      <c r="D2055" t="s">
        <v>37</v>
      </c>
      <c r="E2055" t="s">
        <v>50</v>
      </c>
      <c r="F2055" t="s">
        <v>1441</v>
      </c>
      <c r="G2055">
        <v>48</v>
      </c>
      <c r="H2055">
        <v>13313.53</v>
      </c>
      <c r="I2055">
        <v>0.55000000000000004</v>
      </c>
      <c r="J2055">
        <v>0.01</v>
      </c>
      <c r="K2055">
        <v>7257.02</v>
      </c>
      <c r="L2055">
        <v>279.98</v>
      </c>
      <c r="M2055">
        <v>125.99</v>
      </c>
      <c r="N2055">
        <v>8.99</v>
      </c>
      <c r="O2055" t="s">
        <v>24</v>
      </c>
      <c r="P2055" t="s">
        <v>340</v>
      </c>
      <c r="Q2055" t="s">
        <v>95</v>
      </c>
      <c r="R2055" t="s">
        <v>34</v>
      </c>
      <c r="S2055" t="s">
        <v>57</v>
      </c>
      <c r="T2055" s="1">
        <v>40864</v>
      </c>
    </row>
    <row r="2056" spans="1:20" x14ac:dyDescent="0.25">
      <c r="A2056">
        <v>14693</v>
      </c>
      <c r="B2056">
        <v>40552</v>
      </c>
      <c r="C2056" t="s">
        <v>58</v>
      </c>
      <c r="D2056" t="s">
        <v>21</v>
      </c>
      <c r="E2056" t="s">
        <v>84</v>
      </c>
      <c r="F2056" t="s">
        <v>1648</v>
      </c>
      <c r="G2056">
        <v>39</v>
      </c>
      <c r="H2056">
        <v>501.74</v>
      </c>
      <c r="I2056">
        <v>0.5</v>
      </c>
      <c r="J2056">
        <v>0.02</v>
      </c>
      <c r="K2056">
        <v>242.61</v>
      </c>
      <c r="L2056">
        <v>12.96</v>
      </c>
      <c r="M2056">
        <v>6.48</v>
      </c>
      <c r="N2056">
        <v>6.41</v>
      </c>
      <c r="O2056" t="s">
        <v>24</v>
      </c>
      <c r="P2056" t="s">
        <v>1403</v>
      </c>
      <c r="Q2056" t="s">
        <v>64</v>
      </c>
      <c r="R2056" t="s">
        <v>34</v>
      </c>
      <c r="S2056" t="s">
        <v>57</v>
      </c>
      <c r="T2056" s="1">
        <v>40554</v>
      </c>
    </row>
    <row r="2057" spans="1:20" x14ac:dyDescent="0.25">
      <c r="A2057">
        <v>14693</v>
      </c>
      <c r="B2057">
        <v>40552</v>
      </c>
      <c r="C2057" t="s">
        <v>58</v>
      </c>
      <c r="D2057" t="s">
        <v>21</v>
      </c>
      <c r="E2057" t="s">
        <v>22</v>
      </c>
      <c r="F2057" t="s">
        <v>812</v>
      </c>
      <c r="G2057">
        <v>38</v>
      </c>
      <c r="H2057">
        <v>1397.46</v>
      </c>
      <c r="I2057">
        <v>0.44</v>
      </c>
      <c r="J2057">
        <v>0.05</v>
      </c>
      <c r="K2057">
        <v>555.22</v>
      </c>
      <c r="L2057">
        <v>37.46</v>
      </c>
      <c r="M2057">
        <v>20.98</v>
      </c>
      <c r="N2057">
        <v>45</v>
      </c>
      <c r="O2057" t="s">
        <v>48</v>
      </c>
      <c r="P2057" t="s">
        <v>1403</v>
      </c>
      <c r="Q2057" t="s">
        <v>64</v>
      </c>
      <c r="R2057" t="s">
        <v>34</v>
      </c>
      <c r="S2057" t="s">
        <v>132</v>
      </c>
      <c r="T2057" s="1">
        <v>40554</v>
      </c>
    </row>
    <row r="2058" spans="1:20" x14ac:dyDescent="0.25">
      <c r="A2058">
        <v>14695</v>
      </c>
      <c r="B2058">
        <v>41157</v>
      </c>
      <c r="C2058" t="s">
        <v>36</v>
      </c>
      <c r="D2058" t="s">
        <v>42</v>
      </c>
      <c r="E2058" t="s">
        <v>92</v>
      </c>
      <c r="F2058" t="s">
        <v>161</v>
      </c>
      <c r="G2058">
        <v>40</v>
      </c>
      <c r="H2058">
        <v>4156.42</v>
      </c>
      <c r="I2058">
        <v>0.55000000000000004</v>
      </c>
      <c r="J2058">
        <v>0.05</v>
      </c>
      <c r="K2058">
        <v>2159.11</v>
      </c>
      <c r="L2058">
        <v>107.96</v>
      </c>
      <c r="M2058">
        <v>48.58</v>
      </c>
      <c r="N2058">
        <v>54.11</v>
      </c>
      <c r="O2058" t="s">
        <v>48</v>
      </c>
      <c r="P2058" t="s">
        <v>318</v>
      </c>
      <c r="Q2058" t="s">
        <v>64</v>
      </c>
      <c r="R2058" t="s">
        <v>34</v>
      </c>
      <c r="S2058" t="s">
        <v>49</v>
      </c>
      <c r="T2058" s="1">
        <v>41158</v>
      </c>
    </row>
    <row r="2059" spans="1:20" x14ac:dyDescent="0.25">
      <c r="A2059">
        <v>14726</v>
      </c>
      <c r="B2059">
        <v>40916</v>
      </c>
      <c r="C2059" t="s">
        <v>20</v>
      </c>
      <c r="D2059" t="s">
        <v>37</v>
      </c>
      <c r="E2059" t="s">
        <v>38</v>
      </c>
      <c r="F2059" t="s">
        <v>1159</v>
      </c>
      <c r="G2059">
        <v>15</v>
      </c>
      <c r="H2059">
        <v>467.89</v>
      </c>
      <c r="I2059">
        <v>0.37</v>
      </c>
      <c r="J2059">
        <v>7.0000000000000007E-2</v>
      </c>
      <c r="K2059">
        <v>149.63999999999999</v>
      </c>
      <c r="L2059">
        <v>33.25</v>
      </c>
      <c r="M2059">
        <v>20.95</v>
      </c>
      <c r="N2059">
        <v>4</v>
      </c>
      <c r="O2059" t="s">
        <v>24</v>
      </c>
      <c r="P2059" t="s">
        <v>1117</v>
      </c>
      <c r="Q2059" t="s">
        <v>83</v>
      </c>
      <c r="R2059" t="s">
        <v>67</v>
      </c>
      <c r="S2059" t="s">
        <v>57</v>
      </c>
      <c r="T2059" s="1">
        <v>40916</v>
      </c>
    </row>
    <row r="2060" spans="1:20" x14ac:dyDescent="0.25">
      <c r="A2060">
        <v>14727</v>
      </c>
      <c r="B2060">
        <v>41109</v>
      </c>
      <c r="C2060" t="s">
        <v>79</v>
      </c>
      <c r="D2060" t="s">
        <v>42</v>
      </c>
      <c r="E2060" t="s">
        <v>46</v>
      </c>
      <c r="F2060" t="s">
        <v>536</v>
      </c>
      <c r="G2060">
        <v>50</v>
      </c>
      <c r="H2060">
        <v>17348.47</v>
      </c>
      <c r="I2060">
        <v>0.41</v>
      </c>
      <c r="J2060">
        <v>0.04</v>
      </c>
      <c r="K2060">
        <v>6666.27</v>
      </c>
      <c r="L2060">
        <v>360.34</v>
      </c>
      <c r="M2060">
        <v>212.6</v>
      </c>
      <c r="N2060">
        <v>52.2</v>
      </c>
      <c r="O2060" t="s">
        <v>48</v>
      </c>
      <c r="P2060" t="s">
        <v>1625</v>
      </c>
      <c r="Q2060" t="s">
        <v>95</v>
      </c>
      <c r="R2060" t="s">
        <v>27</v>
      </c>
      <c r="S2060" t="s">
        <v>49</v>
      </c>
      <c r="T2060" s="1">
        <v>41112</v>
      </c>
    </row>
    <row r="2061" spans="1:20" x14ac:dyDescent="0.25">
      <c r="A2061">
        <v>14727</v>
      </c>
      <c r="B2061">
        <v>41109</v>
      </c>
      <c r="C2061" t="s">
        <v>79</v>
      </c>
      <c r="D2061" t="s">
        <v>21</v>
      </c>
      <c r="E2061" t="s">
        <v>126</v>
      </c>
      <c r="F2061" t="s">
        <v>272</v>
      </c>
      <c r="G2061">
        <v>33</v>
      </c>
      <c r="H2061">
        <v>4737.3500000000004</v>
      </c>
      <c r="I2061">
        <v>0.53</v>
      </c>
      <c r="J2061">
        <v>0.05</v>
      </c>
      <c r="K2061">
        <v>2391.84</v>
      </c>
      <c r="L2061">
        <v>151</v>
      </c>
      <c r="M2061">
        <v>70.97</v>
      </c>
      <c r="N2061">
        <v>3.5</v>
      </c>
      <c r="O2061" t="s">
        <v>24</v>
      </c>
      <c r="P2061" t="s">
        <v>1625</v>
      </c>
      <c r="Q2061" t="s">
        <v>95</v>
      </c>
      <c r="R2061" t="s">
        <v>27</v>
      </c>
      <c r="S2061" t="s">
        <v>57</v>
      </c>
      <c r="T2061" s="1">
        <v>41110</v>
      </c>
    </row>
    <row r="2062" spans="1:20" x14ac:dyDescent="0.25">
      <c r="A2062">
        <v>14755</v>
      </c>
      <c r="B2062">
        <v>40183</v>
      </c>
      <c r="C2062" t="s">
        <v>36</v>
      </c>
      <c r="D2062" t="s">
        <v>21</v>
      </c>
      <c r="E2062" t="s">
        <v>52</v>
      </c>
      <c r="F2062" t="s">
        <v>170</v>
      </c>
      <c r="G2062">
        <v>31</v>
      </c>
      <c r="H2062">
        <v>222.35</v>
      </c>
      <c r="I2062">
        <v>0.51</v>
      </c>
      <c r="J2062">
        <v>0.09</v>
      </c>
      <c r="K2062">
        <v>102.3</v>
      </c>
      <c r="L2062">
        <v>7.86</v>
      </c>
      <c r="M2062">
        <v>3.85</v>
      </c>
      <c r="N2062">
        <v>0.7</v>
      </c>
      <c r="O2062" t="s">
        <v>24</v>
      </c>
      <c r="P2062" t="s">
        <v>730</v>
      </c>
      <c r="Q2062" t="s">
        <v>64</v>
      </c>
      <c r="R2062" t="s">
        <v>67</v>
      </c>
      <c r="S2062" t="s">
        <v>55</v>
      </c>
      <c r="T2062" s="1">
        <v>40183</v>
      </c>
    </row>
    <row r="2063" spans="1:20" x14ac:dyDescent="0.25">
      <c r="A2063">
        <v>14755</v>
      </c>
      <c r="B2063">
        <v>40183</v>
      </c>
      <c r="C2063" t="s">
        <v>36</v>
      </c>
      <c r="D2063" t="s">
        <v>37</v>
      </c>
      <c r="E2063" t="s">
        <v>50</v>
      </c>
      <c r="F2063" t="s">
        <v>76</v>
      </c>
      <c r="G2063">
        <v>44</v>
      </c>
      <c r="H2063">
        <v>4843.47</v>
      </c>
      <c r="I2063">
        <v>0.46</v>
      </c>
      <c r="J2063">
        <v>0.1</v>
      </c>
      <c r="K2063">
        <v>1935.71</v>
      </c>
      <c r="L2063">
        <v>122.2</v>
      </c>
      <c r="M2063">
        <v>65.989999999999995</v>
      </c>
      <c r="N2063">
        <v>4.2</v>
      </c>
      <c r="O2063" t="s">
        <v>71</v>
      </c>
      <c r="P2063" t="s">
        <v>730</v>
      </c>
      <c r="Q2063" t="s">
        <v>64</v>
      </c>
      <c r="R2063" t="s">
        <v>67</v>
      </c>
      <c r="S2063" t="s">
        <v>57</v>
      </c>
      <c r="T2063" s="1">
        <v>40185</v>
      </c>
    </row>
    <row r="2064" spans="1:20" x14ac:dyDescent="0.25">
      <c r="A2064">
        <v>14756</v>
      </c>
      <c r="B2064">
        <v>40056</v>
      </c>
      <c r="C2064" t="s">
        <v>20</v>
      </c>
      <c r="D2064" t="s">
        <v>42</v>
      </c>
      <c r="E2064" t="s">
        <v>43</v>
      </c>
      <c r="F2064" t="s">
        <v>1089</v>
      </c>
      <c r="G2064">
        <v>2</v>
      </c>
      <c r="H2064">
        <v>63.53</v>
      </c>
      <c r="I2064">
        <v>0.37</v>
      </c>
      <c r="J2064">
        <v>0.06</v>
      </c>
      <c r="K2064">
        <v>18.920000000000002</v>
      </c>
      <c r="L2064">
        <v>30.52</v>
      </c>
      <c r="M2064">
        <v>19.23</v>
      </c>
      <c r="N2064">
        <v>6.15</v>
      </c>
      <c r="O2064" t="s">
        <v>24</v>
      </c>
      <c r="P2064" t="s">
        <v>1130</v>
      </c>
      <c r="Q2064" t="s">
        <v>41</v>
      </c>
      <c r="R2064" t="s">
        <v>34</v>
      </c>
      <c r="S2064" t="s">
        <v>35</v>
      </c>
      <c r="T2064" s="1">
        <v>40056</v>
      </c>
    </row>
    <row r="2065" spans="1:20" x14ac:dyDescent="0.25">
      <c r="A2065">
        <v>14784</v>
      </c>
      <c r="B2065">
        <v>40982</v>
      </c>
      <c r="C2065" t="s">
        <v>79</v>
      </c>
      <c r="D2065" t="s">
        <v>42</v>
      </c>
      <c r="E2065" t="s">
        <v>46</v>
      </c>
      <c r="F2065" t="s">
        <v>1211</v>
      </c>
      <c r="G2065">
        <v>43</v>
      </c>
      <c r="H2065">
        <v>3867.57</v>
      </c>
      <c r="I2065">
        <v>0.52</v>
      </c>
      <c r="J2065">
        <v>0.04</v>
      </c>
      <c r="K2065">
        <v>1910.49</v>
      </c>
      <c r="L2065">
        <v>92.56</v>
      </c>
      <c r="M2065">
        <v>44.43</v>
      </c>
      <c r="N2065">
        <v>46.59</v>
      </c>
      <c r="O2065" t="s">
        <v>48</v>
      </c>
      <c r="P2065" t="s">
        <v>585</v>
      </c>
      <c r="Q2065" t="s">
        <v>75</v>
      </c>
      <c r="R2065" t="s">
        <v>27</v>
      </c>
      <c r="S2065" t="s">
        <v>49</v>
      </c>
      <c r="T2065" s="1">
        <v>40983</v>
      </c>
    </row>
    <row r="2066" spans="1:20" x14ac:dyDescent="0.25">
      <c r="A2066">
        <v>14785</v>
      </c>
      <c r="B2066">
        <v>40095</v>
      </c>
      <c r="C2066" t="s">
        <v>36</v>
      </c>
      <c r="D2066" t="s">
        <v>21</v>
      </c>
      <c r="E2066" t="s">
        <v>80</v>
      </c>
      <c r="F2066" t="s">
        <v>333</v>
      </c>
      <c r="G2066">
        <v>20</v>
      </c>
      <c r="H2066">
        <v>181.19</v>
      </c>
      <c r="I2066">
        <v>0.5</v>
      </c>
      <c r="J2066">
        <v>0.08</v>
      </c>
      <c r="K2066">
        <v>82.49</v>
      </c>
      <c r="L2066">
        <v>9.82</v>
      </c>
      <c r="M2066">
        <v>4.91</v>
      </c>
      <c r="N2066">
        <v>0.5</v>
      </c>
      <c r="O2066" t="s">
        <v>24</v>
      </c>
      <c r="P2066" t="s">
        <v>349</v>
      </c>
      <c r="Q2066" t="s">
        <v>41</v>
      </c>
      <c r="R2066" t="s">
        <v>67</v>
      </c>
      <c r="S2066" t="s">
        <v>57</v>
      </c>
      <c r="T2066" s="1">
        <v>40095</v>
      </c>
    </row>
    <row r="2067" spans="1:20" x14ac:dyDescent="0.25">
      <c r="A2067">
        <v>14785</v>
      </c>
      <c r="B2067">
        <v>40095</v>
      </c>
      <c r="C2067" t="s">
        <v>36</v>
      </c>
      <c r="D2067" t="s">
        <v>21</v>
      </c>
      <c r="E2067" t="s">
        <v>52</v>
      </c>
      <c r="F2067" t="s">
        <v>530</v>
      </c>
      <c r="G2067">
        <v>25</v>
      </c>
      <c r="H2067">
        <v>1385.52</v>
      </c>
      <c r="I2067">
        <v>0.5</v>
      </c>
      <c r="J2067">
        <v>0.02</v>
      </c>
      <c r="K2067">
        <v>675.6</v>
      </c>
      <c r="L2067">
        <v>56.3</v>
      </c>
      <c r="M2067">
        <v>28.15</v>
      </c>
      <c r="N2067">
        <v>6.17</v>
      </c>
      <c r="O2067" t="s">
        <v>24</v>
      </c>
      <c r="P2067" t="s">
        <v>349</v>
      </c>
      <c r="Q2067" t="s">
        <v>41</v>
      </c>
      <c r="R2067" t="s">
        <v>67</v>
      </c>
      <c r="S2067" t="s">
        <v>35</v>
      </c>
      <c r="T2067" s="1">
        <v>40096</v>
      </c>
    </row>
    <row r="2068" spans="1:20" x14ac:dyDescent="0.25">
      <c r="A2068">
        <v>14789</v>
      </c>
      <c r="B2068">
        <v>40511</v>
      </c>
      <c r="C2068" t="s">
        <v>29</v>
      </c>
      <c r="D2068" t="s">
        <v>21</v>
      </c>
      <c r="E2068" t="s">
        <v>126</v>
      </c>
      <c r="F2068" t="s">
        <v>190</v>
      </c>
      <c r="G2068">
        <v>37</v>
      </c>
      <c r="H2068">
        <v>644.07000000000005</v>
      </c>
      <c r="I2068">
        <v>0.37</v>
      </c>
      <c r="J2068">
        <v>0</v>
      </c>
      <c r="K2068">
        <v>236.64</v>
      </c>
      <c r="L2068">
        <v>17.29</v>
      </c>
      <c r="M2068">
        <v>10.89</v>
      </c>
      <c r="N2068">
        <v>4.5</v>
      </c>
      <c r="O2068" t="s">
        <v>71</v>
      </c>
      <c r="P2068" t="s">
        <v>529</v>
      </c>
      <c r="Q2068" t="s">
        <v>33</v>
      </c>
      <c r="R2068" t="s">
        <v>67</v>
      </c>
      <c r="S2068" t="s">
        <v>57</v>
      </c>
      <c r="T2068" s="1">
        <v>40513</v>
      </c>
    </row>
    <row r="2069" spans="1:20" x14ac:dyDescent="0.25">
      <c r="A2069">
        <v>14789</v>
      </c>
      <c r="B2069">
        <v>40511</v>
      </c>
      <c r="C2069" t="s">
        <v>29</v>
      </c>
      <c r="D2069" t="s">
        <v>21</v>
      </c>
      <c r="E2069" t="s">
        <v>139</v>
      </c>
      <c r="F2069" t="s">
        <v>765</v>
      </c>
      <c r="G2069">
        <v>19</v>
      </c>
      <c r="H2069">
        <v>233.83</v>
      </c>
      <c r="I2069">
        <v>0.55000000000000004</v>
      </c>
      <c r="J2069">
        <v>0.03</v>
      </c>
      <c r="K2069">
        <v>122.51</v>
      </c>
      <c r="L2069">
        <v>12.4</v>
      </c>
      <c r="M2069">
        <v>5.58</v>
      </c>
      <c r="N2069">
        <v>5.3</v>
      </c>
      <c r="O2069" t="s">
        <v>24</v>
      </c>
      <c r="P2069" t="s">
        <v>529</v>
      </c>
      <c r="Q2069" t="s">
        <v>33</v>
      </c>
      <c r="R2069" t="s">
        <v>67</v>
      </c>
      <c r="S2069" t="s">
        <v>57</v>
      </c>
      <c r="T2069" s="1">
        <v>40512</v>
      </c>
    </row>
    <row r="2070" spans="1:20" x14ac:dyDescent="0.25">
      <c r="A2070">
        <v>14791</v>
      </c>
      <c r="B2070">
        <v>40223</v>
      </c>
      <c r="C2070" t="s">
        <v>79</v>
      </c>
      <c r="D2070" t="s">
        <v>37</v>
      </c>
      <c r="E2070" t="s">
        <v>50</v>
      </c>
      <c r="F2070" t="s">
        <v>1649</v>
      </c>
      <c r="G2070">
        <v>29</v>
      </c>
      <c r="H2070">
        <v>3714.24</v>
      </c>
      <c r="I2070">
        <v>0.51</v>
      </c>
      <c r="J2070">
        <v>0.05</v>
      </c>
      <c r="K2070">
        <v>1796.54</v>
      </c>
      <c r="L2070">
        <v>134.66999999999999</v>
      </c>
      <c r="M2070">
        <v>65.989999999999995</v>
      </c>
      <c r="N2070">
        <v>3.99</v>
      </c>
      <c r="O2070" t="s">
        <v>24</v>
      </c>
      <c r="P2070" t="s">
        <v>726</v>
      </c>
      <c r="Q2070" t="s">
        <v>64</v>
      </c>
      <c r="R2070" t="s">
        <v>67</v>
      </c>
      <c r="S2070" t="s">
        <v>57</v>
      </c>
      <c r="T2070" s="1">
        <v>40224</v>
      </c>
    </row>
    <row r="2071" spans="1:20" x14ac:dyDescent="0.25">
      <c r="A2071">
        <v>14819</v>
      </c>
      <c r="B2071">
        <v>40203</v>
      </c>
      <c r="C2071" t="s">
        <v>29</v>
      </c>
      <c r="D2071" t="s">
        <v>21</v>
      </c>
      <c r="E2071" t="s">
        <v>126</v>
      </c>
      <c r="F2071" t="s">
        <v>281</v>
      </c>
      <c r="G2071">
        <v>48</v>
      </c>
      <c r="H2071">
        <v>18126.439999999999</v>
      </c>
      <c r="I2071">
        <v>0.5</v>
      </c>
      <c r="J2071">
        <v>0.09</v>
      </c>
      <c r="K2071">
        <v>8166.41</v>
      </c>
      <c r="L2071">
        <v>414.96</v>
      </c>
      <c r="M2071">
        <v>207.48</v>
      </c>
      <c r="N2071">
        <v>0.99</v>
      </c>
      <c r="O2071" t="s">
        <v>24</v>
      </c>
      <c r="P2071" t="s">
        <v>212</v>
      </c>
      <c r="Q2071" t="s">
        <v>83</v>
      </c>
      <c r="R2071" t="s">
        <v>61</v>
      </c>
      <c r="S2071" t="s">
        <v>57</v>
      </c>
      <c r="T2071" s="1">
        <v>40205</v>
      </c>
    </row>
    <row r="2072" spans="1:20" x14ac:dyDescent="0.25">
      <c r="A2072">
        <v>14819</v>
      </c>
      <c r="B2072">
        <v>40203</v>
      </c>
      <c r="C2072" t="s">
        <v>29</v>
      </c>
      <c r="D2072" t="s">
        <v>42</v>
      </c>
      <c r="E2072" t="s">
        <v>92</v>
      </c>
      <c r="F2072" t="s">
        <v>1197</v>
      </c>
      <c r="G2072">
        <v>27</v>
      </c>
      <c r="H2072">
        <v>2391.2800000000002</v>
      </c>
      <c r="I2072">
        <v>0.38</v>
      </c>
      <c r="J2072">
        <v>7.0000000000000007E-2</v>
      </c>
      <c r="K2072">
        <v>784.89</v>
      </c>
      <c r="L2072">
        <v>93.77</v>
      </c>
      <c r="M2072">
        <v>58.14</v>
      </c>
      <c r="N2072">
        <v>36.61</v>
      </c>
      <c r="O2072" t="s">
        <v>48</v>
      </c>
      <c r="P2072" t="s">
        <v>212</v>
      </c>
      <c r="Q2072" t="s">
        <v>83</v>
      </c>
      <c r="R2072" t="s">
        <v>61</v>
      </c>
      <c r="S2072" t="s">
        <v>49</v>
      </c>
      <c r="T2072" s="1">
        <v>40204</v>
      </c>
    </row>
    <row r="2073" spans="1:20" x14ac:dyDescent="0.25">
      <c r="A2073">
        <v>14820</v>
      </c>
      <c r="B2073">
        <v>40917</v>
      </c>
      <c r="C2073" t="s">
        <v>36</v>
      </c>
      <c r="D2073" t="s">
        <v>37</v>
      </c>
      <c r="E2073" t="s">
        <v>50</v>
      </c>
      <c r="F2073" t="s">
        <v>51</v>
      </c>
      <c r="G2073">
        <v>39</v>
      </c>
      <c r="H2073">
        <v>487.52</v>
      </c>
      <c r="I2073">
        <v>0.38</v>
      </c>
      <c r="J2073">
        <v>0.04</v>
      </c>
      <c r="K2073">
        <v>170.88</v>
      </c>
      <c r="L2073">
        <v>12.89</v>
      </c>
      <c r="M2073">
        <v>7.99</v>
      </c>
      <c r="N2073">
        <v>5.03</v>
      </c>
      <c r="O2073" t="s">
        <v>71</v>
      </c>
      <c r="P2073" t="s">
        <v>97</v>
      </c>
      <c r="Q2073" t="s">
        <v>64</v>
      </c>
      <c r="R2073" t="s">
        <v>61</v>
      </c>
      <c r="S2073" t="s">
        <v>45</v>
      </c>
      <c r="T2073" s="1">
        <v>40919</v>
      </c>
    </row>
    <row r="2074" spans="1:20" x14ac:dyDescent="0.25">
      <c r="A2074">
        <v>14823</v>
      </c>
      <c r="B2074">
        <v>39856</v>
      </c>
      <c r="C2074" t="s">
        <v>20</v>
      </c>
      <c r="D2074" t="s">
        <v>21</v>
      </c>
      <c r="E2074" t="s">
        <v>80</v>
      </c>
      <c r="F2074" t="s">
        <v>577</v>
      </c>
      <c r="G2074">
        <v>15</v>
      </c>
      <c r="H2074">
        <v>201.89</v>
      </c>
      <c r="I2074">
        <v>0.51</v>
      </c>
      <c r="J2074">
        <v>0.1</v>
      </c>
      <c r="K2074">
        <v>91.75</v>
      </c>
      <c r="L2074">
        <v>14.92</v>
      </c>
      <c r="M2074">
        <v>7.31</v>
      </c>
      <c r="N2074">
        <v>0.49</v>
      </c>
      <c r="O2074" t="s">
        <v>24</v>
      </c>
      <c r="P2074" t="s">
        <v>1650</v>
      </c>
      <c r="Q2074" t="s">
        <v>64</v>
      </c>
      <c r="R2074" t="s">
        <v>27</v>
      </c>
      <c r="S2074" t="s">
        <v>57</v>
      </c>
      <c r="T2074" s="1">
        <v>39865</v>
      </c>
    </row>
    <row r="2075" spans="1:20" x14ac:dyDescent="0.25">
      <c r="A2075">
        <v>14823</v>
      </c>
      <c r="B2075">
        <v>39856</v>
      </c>
      <c r="C2075" t="s">
        <v>20</v>
      </c>
      <c r="D2075" t="s">
        <v>21</v>
      </c>
      <c r="E2075" t="s">
        <v>52</v>
      </c>
      <c r="F2075" t="s">
        <v>1651</v>
      </c>
      <c r="G2075">
        <v>20</v>
      </c>
      <c r="H2075">
        <v>217.84</v>
      </c>
      <c r="I2075">
        <v>0.43</v>
      </c>
      <c r="J2075">
        <v>0.08</v>
      </c>
      <c r="K2075">
        <v>82.28</v>
      </c>
      <c r="L2075">
        <v>11.75</v>
      </c>
      <c r="M2075">
        <v>6.7</v>
      </c>
      <c r="N2075">
        <v>1.56</v>
      </c>
      <c r="O2075" t="s">
        <v>24</v>
      </c>
      <c r="P2075" t="s">
        <v>1650</v>
      </c>
      <c r="Q2075" t="s">
        <v>64</v>
      </c>
      <c r="R2075" t="s">
        <v>27</v>
      </c>
      <c r="S2075" t="s">
        <v>55</v>
      </c>
      <c r="T2075" s="1">
        <v>39856</v>
      </c>
    </row>
    <row r="2076" spans="1:20" x14ac:dyDescent="0.25">
      <c r="A2076">
        <v>14851</v>
      </c>
      <c r="B2076">
        <v>41040</v>
      </c>
      <c r="C2076" t="s">
        <v>29</v>
      </c>
      <c r="D2076" t="s">
        <v>37</v>
      </c>
      <c r="E2076" t="s">
        <v>387</v>
      </c>
      <c r="F2076" t="s">
        <v>1652</v>
      </c>
      <c r="G2076">
        <v>6</v>
      </c>
      <c r="H2076">
        <v>5119.79</v>
      </c>
      <c r="I2076">
        <v>0.35</v>
      </c>
      <c r="J2076">
        <v>0.08</v>
      </c>
      <c r="K2076">
        <v>1495.36</v>
      </c>
      <c r="L2076">
        <v>923.06</v>
      </c>
      <c r="M2076">
        <v>599.99</v>
      </c>
      <c r="N2076">
        <v>24.49</v>
      </c>
      <c r="O2076" t="s">
        <v>24</v>
      </c>
      <c r="P2076" t="s">
        <v>1653</v>
      </c>
      <c r="Q2076" t="s">
        <v>83</v>
      </c>
      <c r="R2076" t="s">
        <v>34</v>
      </c>
      <c r="S2076" t="s">
        <v>28</v>
      </c>
      <c r="T2076" s="1">
        <v>41041</v>
      </c>
    </row>
    <row r="2077" spans="1:20" x14ac:dyDescent="0.25">
      <c r="A2077">
        <v>14851</v>
      </c>
      <c r="B2077">
        <v>41040</v>
      </c>
      <c r="C2077" t="s">
        <v>29</v>
      </c>
      <c r="D2077" t="s">
        <v>37</v>
      </c>
      <c r="E2077" t="s">
        <v>50</v>
      </c>
      <c r="F2077" t="s">
        <v>247</v>
      </c>
      <c r="G2077">
        <v>26</v>
      </c>
      <c r="H2077">
        <v>3104.05</v>
      </c>
      <c r="I2077">
        <v>0.49</v>
      </c>
      <c r="J2077">
        <v>0.08</v>
      </c>
      <c r="K2077">
        <v>1379.32</v>
      </c>
      <c r="L2077">
        <v>129.38999999999999</v>
      </c>
      <c r="M2077">
        <v>65.989999999999995</v>
      </c>
      <c r="N2077">
        <v>8.99</v>
      </c>
      <c r="O2077" t="s">
        <v>24</v>
      </c>
      <c r="P2077" t="s">
        <v>1653</v>
      </c>
      <c r="Q2077" t="s">
        <v>83</v>
      </c>
      <c r="R2077" t="s">
        <v>34</v>
      </c>
      <c r="S2077" t="s">
        <v>57</v>
      </c>
      <c r="T2077" s="1">
        <v>41042</v>
      </c>
    </row>
    <row r="2078" spans="1:20" x14ac:dyDescent="0.25">
      <c r="A2078">
        <v>14852</v>
      </c>
      <c r="B2078">
        <v>40901</v>
      </c>
      <c r="C2078" t="s">
        <v>79</v>
      </c>
      <c r="D2078" t="s">
        <v>21</v>
      </c>
      <c r="E2078" t="s">
        <v>120</v>
      </c>
      <c r="F2078" t="s">
        <v>392</v>
      </c>
      <c r="G2078">
        <v>9</v>
      </c>
      <c r="H2078">
        <v>5947.66</v>
      </c>
      <c r="I2078">
        <v>0.38</v>
      </c>
      <c r="J2078">
        <v>0.03</v>
      </c>
      <c r="K2078">
        <v>2138.85</v>
      </c>
      <c r="L2078">
        <v>679</v>
      </c>
      <c r="M2078">
        <v>420.98</v>
      </c>
      <c r="N2078">
        <v>19.989999999999998</v>
      </c>
      <c r="O2078" t="s">
        <v>71</v>
      </c>
      <c r="P2078" t="s">
        <v>1654</v>
      </c>
      <c r="Q2078" t="s">
        <v>33</v>
      </c>
      <c r="R2078" t="s">
        <v>67</v>
      </c>
      <c r="S2078" t="s">
        <v>57</v>
      </c>
      <c r="T2078" s="1">
        <v>40901</v>
      </c>
    </row>
    <row r="2079" spans="1:20" x14ac:dyDescent="0.25">
      <c r="A2079">
        <v>14854</v>
      </c>
      <c r="B2079">
        <v>40296</v>
      </c>
      <c r="C2079" t="s">
        <v>20</v>
      </c>
      <c r="D2079" t="s">
        <v>21</v>
      </c>
      <c r="E2079" t="s">
        <v>22</v>
      </c>
      <c r="F2079" t="s">
        <v>1470</v>
      </c>
      <c r="G2079">
        <v>24</v>
      </c>
      <c r="H2079">
        <v>656.99</v>
      </c>
      <c r="I2079">
        <v>0.42</v>
      </c>
      <c r="J2079">
        <v>7.0000000000000007E-2</v>
      </c>
      <c r="K2079">
        <v>244.9</v>
      </c>
      <c r="L2079">
        <v>29.16</v>
      </c>
      <c r="M2079">
        <v>16.91</v>
      </c>
      <c r="N2079">
        <v>6.25</v>
      </c>
      <c r="O2079" t="s">
        <v>24</v>
      </c>
      <c r="P2079" t="s">
        <v>1252</v>
      </c>
      <c r="Q2079" t="s">
        <v>64</v>
      </c>
      <c r="R2079" t="s">
        <v>34</v>
      </c>
      <c r="S2079" t="s">
        <v>57</v>
      </c>
      <c r="T2079" s="1">
        <v>40300</v>
      </c>
    </row>
    <row r="2080" spans="1:20" x14ac:dyDescent="0.25">
      <c r="A2080">
        <v>14855</v>
      </c>
      <c r="B2080">
        <v>40298</v>
      </c>
      <c r="C2080" t="s">
        <v>29</v>
      </c>
      <c r="D2080" t="s">
        <v>21</v>
      </c>
      <c r="E2080" t="s">
        <v>120</v>
      </c>
      <c r="F2080" t="s">
        <v>232</v>
      </c>
      <c r="G2080">
        <v>44</v>
      </c>
      <c r="H2080">
        <v>248.21</v>
      </c>
      <c r="I2080">
        <v>0.39</v>
      </c>
      <c r="J2080">
        <v>0.06</v>
      </c>
      <c r="K2080">
        <v>85.22</v>
      </c>
      <c r="L2080">
        <v>5.87</v>
      </c>
      <c r="M2080">
        <v>3.58</v>
      </c>
      <c r="N2080">
        <v>5.47</v>
      </c>
      <c r="O2080" t="s">
        <v>71</v>
      </c>
      <c r="P2080" t="s">
        <v>1655</v>
      </c>
      <c r="Q2080" t="s">
        <v>41</v>
      </c>
      <c r="R2080" t="s">
        <v>34</v>
      </c>
      <c r="S2080" t="s">
        <v>57</v>
      </c>
      <c r="T2080" s="1">
        <v>40300</v>
      </c>
    </row>
    <row r="2081" spans="1:20" x14ac:dyDescent="0.25">
      <c r="A2081">
        <v>14855</v>
      </c>
      <c r="B2081">
        <v>40298</v>
      </c>
      <c r="C2081" t="s">
        <v>29</v>
      </c>
      <c r="D2081" t="s">
        <v>42</v>
      </c>
      <c r="E2081" t="s">
        <v>43</v>
      </c>
      <c r="F2081" t="s">
        <v>1149</v>
      </c>
      <c r="G2081">
        <v>48</v>
      </c>
      <c r="H2081">
        <v>209.54</v>
      </c>
      <c r="I2081">
        <v>0.53</v>
      </c>
      <c r="J2081">
        <v>0.1</v>
      </c>
      <c r="K2081">
        <v>97.93</v>
      </c>
      <c r="L2081">
        <v>4.74</v>
      </c>
      <c r="M2081">
        <v>2.23</v>
      </c>
      <c r="N2081">
        <v>4.57</v>
      </c>
      <c r="O2081" t="s">
        <v>24</v>
      </c>
      <c r="P2081" t="s">
        <v>1655</v>
      </c>
      <c r="Q2081" t="s">
        <v>41</v>
      </c>
      <c r="R2081" t="s">
        <v>34</v>
      </c>
      <c r="S2081" t="s">
        <v>35</v>
      </c>
      <c r="T2081" s="1">
        <v>40300</v>
      </c>
    </row>
    <row r="2082" spans="1:20" x14ac:dyDescent="0.25">
      <c r="A2082">
        <v>14855</v>
      </c>
      <c r="B2082">
        <v>40298</v>
      </c>
      <c r="C2082" t="s">
        <v>29</v>
      </c>
      <c r="D2082" t="s">
        <v>42</v>
      </c>
      <c r="E2082" t="s">
        <v>46</v>
      </c>
      <c r="F2082" t="s">
        <v>164</v>
      </c>
      <c r="G2082">
        <v>19</v>
      </c>
      <c r="H2082">
        <v>4388.34</v>
      </c>
      <c r="I2082">
        <v>0.46</v>
      </c>
      <c r="J2082">
        <v>0.01</v>
      </c>
      <c r="K2082">
        <v>1971.09</v>
      </c>
      <c r="L2082">
        <v>230.54</v>
      </c>
      <c r="M2082">
        <v>124.49</v>
      </c>
      <c r="N2082">
        <v>51.94</v>
      </c>
      <c r="O2082" t="s">
        <v>48</v>
      </c>
      <c r="P2082" t="s">
        <v>1655</v>
      </c>
      <c r="Q2082" t="s">
        <v>41</v>
      </c>
      <c r="R2082" t="s">
        <v>34</v>
      </c>
      <c r="S2082" t="s">
        <v>49</v>
      </c>
      <c r="T2082" s="1">
        <v>40300</v>
      </c>
    </row>
    <row r="2083" spans="1:20" x14ac:dyDescent="0.25">
      <c r="A2083">
        <v>14883</v>
      </c>
      <c r="B2083">
        <v>40669</v>
      </c>
      <c r="C2083" t="s">
        <v>20</v>
      </c>
      <c r="D2083" t="s">
        <v>42</v>
      </c>
      <c r="E2083" t="s">
        <v>192</v>
      </c>
      <c r="F2083" t="s">
        <v>1322</v>
      </c>
      <c r="G2083">
        <v>38</v>
      </c>
      <c r="H2083">
        <v>1471.71</v>
      </c>
      <c r="I2083">
        <v>0.37</v>
      </c>
      <c r="J2083">
        <v>7.0000000000000007E-2</v>
      </c>
      <c r="K2083">
        <v>470.11</v>
      </c>
      <c r="L2083">
        <v>41.24</v>
      </c>
      <c r="M2083">
        <v>25.98</v>
      </c>
      <c r="N2083">
        <v>14.36</v>
      </c>
      <c r="O2083" t="s">
        <v>48</v>
      </c>
      <c r="P2083" t="s">
        <v>1656</v>
      </c>
      <c r="Q2083" t="s">
        <v>33</v>
      </c>
      <c r="R2083" t="s">
        <v>34</v>
      </c>
      <c r="S2083" t="s">
        <v>132</v>
      </c>
      <c r="T2083" s="1">
        <v>40674</v>
      </c>
    </row>
    <row r="2084" spans="1:20" x14ac:dyDescent="0.25">
      <c r="A2084">
        <v>14883</v>
      </c>
      <c r="B2084">
        <v>40669</v>
      </c>
      <c r="C2084" t="s">
        <v>20</v>
      </c>
      <c r="D2084" t="s">
        <v>37</v>
      </c>
      <c r="E2084" t="s">
        <v>50</v>
      </c>
      <c r="F2084" t="s">
        <v>1237</v>
      </c>
      <c r="G2084">
        <v>47</v>
      </c>
      <c r="H2084">
        <v>11490.27</v>
      </c>
      <c r="I2084">
        <v>0.5</v>
      </c>
      <c r="J2084">
        <v>0.03</v>
      </c>
      <c r="K2084">
        <v>5566.24</v>
      </c>
      <c r="L2084">
        <v>251.98</v>
      </c>
      <c r="M2084">
        <v>125.99</v>
      </c>
      <c r="N2084">
        <v>2.5</v>
      </c>
      <c r="O2084" t="s">
        <v>24</v>
      </c>
      <c r="P2084" t="s">
        <v>1656</v>
      </c>
      <c r="Q2084" t="s">
        <v>33</v>
      </c>
      <c r="R2084" t="s">
        <v>34</v>
      </c>
      <c r="S2084" t="s">
        <v>57</v>
      </c>
      <c r="T2084" s="1">
        <v>40678</v>
      </c>
    </row>
    <row r="2085" spans="1:20" x14ac:dyDescent="0.25">
      <c r="A2085">
        <v>14884</v>
      </c>
      <c r="B2085">
        <v>40813</v>
      </c>
      <c r="C2085" t="s">
        <v>36</v>
      </c>
      <c r="D2085" t="s">
        <v>37</v>
      </c>
      <c r="E2085" t="s">
        <v>50</v>
      </c>
      <c r="F2085" t="s">
        <v>403</v>
      </c>
      <c r="G2085">
        <v>6</v>
      </c>
      <c r="H2085">
        <v>971.66</v>
      </c>
      <c r="I2085">
        <v>0.44</v>
      </c>
      <c r="J2085">
        <v>0.06</v>
      </c>
      <c r="K2085">
        <v>390.82</v>
      </c>
      <c r="L2085">
        <v>171.41</v>
      </c>
      <c r="M2085">
        <v>95.99</v>
      </c>
      <c r="N2085">
        <v>4.9000000000000004</v>
      </c>
      <c r="O2085" t="s">
        <v>24</v>
      </c>
      <c r="P2085" t="s">
        <v>572</v>
      </c>
      <c r="Q2085" t="s">
        <v>41</v>
      </c>
      <c r="R2085" t="s">
        <v>34</v>
      </c>
      <c r="S2085" t="s">
        <v>57</v>
      </c>
      <c r="T2085" s="1">
        <v>40815</v>
      </c>
    </row>
    <row r="2086" spans="1:20" x14ac:dyDescent="0.25">
      <c r="A2086">
        <v>14913</v>
      </c>
      <c r="B2086">
        <v>39858</v>
      </c>
      <c r="C2086" t="s">
        <v>36</v>
      </c>
      <c r="D2086" t="s">
        <v>21</v>
      </c>
      <c r="E2086" t="s">
        <v>84</v>
      </c>
      <c r="F2086" t="s">
        <v>1172</v>
      </c>
      <c r="G2086">
        <v>47</v>
      </c>
      <c r="H2086">
        <v>1639.68</v>
      </c>
      <c r="I2086">
        <v>0.43</v>
      </c>
      <c r="J2086">
        <v>0.01</v>
      </c>
      <c r="K2086">
        <v>691.94</v>
      </c>
      <c r="L2086">
        <v>35.049999999999997</v>
      </c>
      <c r="M2086">
        <v>19.98</v>
      </c>
      <c r="N2086">
        <v>8.68</v>
      </c>
      <c r="O2086" t="s">
        <v>24</v>
      </c>
      <c r="P2086" t="s">
        <v>365</v>
      </c>
      <c r="Q2086" t="s">
        <v>41</v>
      </c>
      <c r="R2086" t="s">
        <v>67</v>
      </c>
      <c r="S2086" t="s">
        <v>57</v>
      </c>
      <c r="T2086" s="1">
        <v>39859</v>
      </c>
    </row>
    <row r="2087" spans="1:20" x14ac:dyDescent="0.25">
      <c r="A2087">
        <v>14916</v>
      </c>
      <c r="B2087">
        <v>39871</v>
      </c>
      <c r="C2087" t="s">
        <v>20</v>
      </c>
      <c r="D2087" t="s">
        <v>37</v>
      </c>
      <c r="E2087" t="s">
        <v>50</v>
      </c>
      <c r="F2087" t="s">
        <v>462</v>
      </c>
      <c r="G2087">
        <v>16</v>
      </c>
      <c r="H2087">
        <v>2893</v>
      </c>
      <c r="I2087">
        <v>0.35</v>
      </c>
      <c r="J2087">
        <v>7.0000000000000007E-2</v>
      </c>
      <c r="K2087">
        <v>868.36</v>
      </c>
      <c r="L2087">
        <v>193.83</v>
      </c>
      <c r="M2087">
        <v>125.99</v>
      </c>
      <c r="N2087">
        <v>8.8000000000000007</v>
      </c>
      <c r="O2087" t="s">
        <v>71</v>
      </c>
      <c r="P2087" t="s">
        <v>165</v>
      </c>
      <c r="Q2087" t="s">
        <v>33</v>
      </c>
      <c r="R2087" t="s">
        <v>34</v>
      </c>
      <c r="S2087" t="s">
        <v>57</v>
      </c>
      <c r="T2087" s="1">
        <v>39873</v>
      </c>
    </row>
    <row r="2088" spans="1:20" x14ac:dyDescent="0.25">
      <c r="A2088">
        <v>14948</v>
      </c>
      <c r="B2088">
        <v>40691</v>
      </c>
      <c r="C2088" t="s">
        <v>79</v>
      </c>
      <c r="D2088" t="s">
        <v>42</v>
      </c>
      <c r="E2088" t="s">
        <v>92</v>
      </c>
      <c r="F2088" t="s">
        <v>369</v>
      </c>
      <c r="G2088">
        <v>6</v>
      </c>
      <c r="H2088">
        <v>1062.76</v>
      </c>
      <c r="I2088">
        <v>0.41</v>
      </c>
      <c r="J2088">
        <v>0</v>
      </c>
      <c r="K2088">
        <v>421.04</v>
      </c>
      <c r="L2088">
        <v>171.15</v>
      </c>
      <c r="M2088">
        <v>100.98</v>
      </c>
      <c r="N2088">
        <v>35.840000000000003</v>
      </c>
      <c r="O2088" t="s">
        <v>48</v>
      </c>
      <c r="P2088" t="s">
        <v>963</v>
      </c>
      <c r="Q2088" t="s">
        <v>33</v>
      </c>
      <c r="R2088" t="s">
        <v>27</v>
      </c>
      <c r="S2088" t="s">
        <v>49</v>
      </c>
      <c r="T2088" s="1">
        <v>40692</v>
      </c>
    </row>
    <row r="2089" spans="1:20" x14ac:dyDescent="0.25">
      <c r="A2089">
        <v>14950</v>
      </c>
      <c r="B2089">
        <v>40447</v>
      </c>
      <c r="C2089" t="s">
        <v>20</v>
      </c>
      <c r="D2089" t="s">
        <v>21</v>
      </c>
      <c r="E2089" t="s">
        <v>52</v>
      </c>
      <c r="F2089" t="s">
        <v>1630</v>
      </c>
      <c r="G2089">
        <v>48</v>
      </c>
      <c r="H2089">
        <v>777.41</v>
      </c>
      <c r="I2089">
        <v>0.37</v>
      </c>
      <c r="J2089">
        <v>0.03</v>
      </c>
      <c r="K2089">
        <v>271.48</v>
      </c>
      <c r="L2089">
        <v>16.63</v>
      </c>
      <c r="M2089">
        <v>10.48</v>
      </c>
      <c r="N2089">
        <v>2.89</v>
      </c>
      <c r="O2089" t="s">
        <v>24</v>
      </c>
      <c r="P2089" t="s">
        <v>919</v>
      </c>
      <c r="Q2089" t="s">
        <v>83</v>
      </c>
      <c r="R2089" t="s">
        <v>27</v>
      </c>
      <c r="S2089" t="s">
        <v>35</v>
      </c>
      <c r="T2089" s="1">
        <v>40447</v>
      </c>
    </row>
    <row r="2090" spans="1:20" x14ac:dyDescent="0.25">
      <c r="A2090">
        <v>14951</v>
      </c>
      <c r="B2090">
        <v>40680</v>
      </c>
      <c r="C2090" t="s">
        <v>79</v>
      </c>
      <c r="D2090" t="s">
        <v>37</v>
      </c>
      <c r="E2090" t="s">
        <v>38</v>
      </c>
      <c r="F2090" t="s">
        <v>1524</v>
      </c>
      <c r="G2090">
        <v>34</v>
      </c>
      <c r="H2090">
        <v>5872.95</v>
      </c>
      <c r="I2090">
        <v>0.54</v>
      </c>
      <c r="J2090">
        <v>0.02</v>
      </c>
      <c r="K2090">
        <v>3112.45</v>
      </c>
      <c r="L2090">
        <v>176.04</v>
      </c>
      <c r="M2090">
        <v>80.98</v>
      </c>
      <c r="N2090">
        <v>7.18</v>
      </c>
      <c r="O2090" t="s">
        <v>24</v>
      </c>
      <c r="P2090" t="s">
        <v>770</v>
      </c>
      <c r="Q2090" t="s">
        <v>41</v>
      </c>
      <c r="R2090" t="s">
        <v>61</v>
      </c>
      <c r="S2090" t="s">
        <v>57</v>
      </c>
      <c r="T2090" s="1">
        <v>40682</v>
      </c>
    </row>
    <row r="2091" spans="1:20" x14ac:dyDescent="0.25">
      <c r="A2091">
        <v>14951</v>
      </c>
      <c r="B2091">
        <v>40680</v>
      </c>
      <c r="C2091" t="s">
        <v>79</v>
      </c>
      <c r="D2091" t="s">
        <v>21</v>
      </c>
      <c r="E2091" t="s">
        <v>52</v>
      </c>
      <c r="F2091" t="s">
        <v>1657</v>
      </c>
      <c r="G2091">
        <v>26</v>
      </c>
      <c r="H2091">
        <v>131.97</v>
      </c>
      <c r="I2091">
        <v>0.52</v>
      </c>
      <c r="J2091">
        <v>0.08</v>
      </c>
      <c r="K2091">
        <v>61.97</v>
      </c>
      <c r="L2091">
        <v>5.42</v>
      </c>
      <c r="M2091">
        <v>2.6</v>
      </c>
      <c r="N2091">
        <v>2.4</v>
      </c>
      <c r="O2091" t="s">
        <v>24</v>
      </c>
      <c r="P2091" t="s">
        <v>770</v>
      </c>
      <c r="Q2091" t="s">
        <v>41</v>
      </c>
      <c r="R2091" t="s">
        <v>61</v>
      </c>
      <c r="S2091" t="s">
        <v>55</v>
      </c>
      <c r="T2091" s="1">
        <v>40680</v>
      </c>
    </row>
    <row r="2092" spans="1:20" x14ac:dyDescent="0.25">
      <c r="A2092">
        <v>14976</v>
      </c>
      <c r="B2092">
        <v>40746</v>
      </c>
      <c r="C2092" t="s">
        <v>36</v>
      </c>
      <c r="D2092" t="s">
        <v>21</v>
      </c>
      <c r="E2092" t="s">
        <v>84</v>
      </c>
      <c r="F2092" t="s">
        <v>1450</v>
      </c>
      <c r="G2092">
        <v>46</v>
      </c>
      <c r="H2092">
        <v>394.54</v>
      </c>
      <c r="I2092">
        <v>0.43</v>
      </c>
      <c r="J2092">
        <v>0.03</v>
      </c>
      <c r="K2092">
        <v>160.76</v>
      </c>
      <c r="L2092">
        <v>8.74</v>
      </c>
      <c r="M2092">
        <v>4.9800000000000004</v>
      </c>
      <c r="N2092">
        <v>4.7</v>
      </c>
      <c r="O2092" t="s">
        <v>24</v>
      </c>
      <c r="P2092" t="s">
        <v>570</v>
      </c>
      <c r="Q2092" t="s">
        <v>95</v>
      </c>
      <c r="R2092" t="s">
        <v>34</v>
      </c>
      <c r="S2092" t="s">
        <v>57</v>
      </c>
      <c r="T2092" s="1">
        <v>40748</v>
      </c>
    </row>
    <row r="2093" spans="1:20" x14ac:dyDescent="0.25">
      <c r="A2093">
        <v>14978</v>
      </c>
      <c r="B2093">
        <v>40325</v>
      </c>
      <c r="C2093" t="s">
        <v>58</v>
      </c>
      <c r="D2093" t="s">
        <v>42</v>
      </c>
      <c r="E2093" t="s">
        <v>92</v>
      </c>
      <c r="F2093" t="s">
        <v>589</v>
      </c>
      <c r="G2093">
        <v>14</v>
      </c>
      <c r="H2093">
        <v>18545.13</v>
      </c>
      <c r="I2093">
        <v>0.38</v>
      </c>
      <c r="J2093">
        <v>7.0000000000000007E-2</v>
      </c>
      <c r="K2093">
        <v>6166.86</v>
      </c>
      <c r="L2093">
        <v>1420.94</v>
      </c>
      <c r="M2093">
        <v>880.98</v>
      </c>
      <c r="N2093">
        <v>44.55</v>
      </c>
      <c r="O2093" t="s">
        <v>48</v>
      </c>
      <c r="P2093" t="s">
        <v>930</v>
      </c>
      <c r="Q2093" t="s">
        <v>41</v>
      </c>
      <c r="R2093" t="s">
        <v>34</v>
      </c>
      <c r="S2093" t="s">
        <v>49</v>
      </c>
      <c r="T2093" s="1">
        <v>40326</v>
      </c>
    </row>
    <row r="2094" spans="1:20" x14ac:dyDescent="0.25">
      <c r="A2094">
        <v>14978</v>
      </c>
      <c r="B2094">
        <v>40325</v>
      </c>
      <c r="C2094" t="s">
        <v>58</v>
      </c>
      <c r="D2094" t="s">
        <v>21</v>
      </c>
      <c r="E2094" t="s">
        <v>22</v>
      </c>
      <c r="F2094" t="s">
        <v>442</v>
      </c>
      <c r="G2094">
        <v>14</v>
      </c>
      <c r="H2094">
        <v>367.43</v>
      </c>
      <c r="I2094">
        <v>0.48</v>
      </c>
      <c r="J2094">
        <v>0</v>
      </c>
      <c r="K2094">
        <v>174.2</v>
      </c>
      <c r="L2094">
        <v>25.92</v>
      </c>
      <c r="M2094">
        <v>13.48</v>
      </c>
      <c r="N2094">
        <v>4.51</v>
      </c>
      <c r="O2094" t="s">
        <v>24</v>
      </c>
      <c r="P2094" t="s">
        <v>930</v>
      </c>
      <c r="Q2094" t="s">
        <v>41</v>
      </c>
      <c r="R2094" t="s">
        <v>34</v>
      </c>
      <c r="S2094" t="s">
        <v>57</v>
      </c>
      <c r="T2094" s="1">
        <v>40326</v>
      </c>
    </row>
    <row r="2095" spans="1:20" x14ac:dyDescent="0.25">
      <c r="A2095">
        <v>14980</v>
      </c>
      <c r="B2095">
        <v>41104</v>
      </c>
      <c r="C2095" t="s">
        <v>58</v>
      </c>
      <c r="D2095" t="s">
        <v>37</v>
      </c>
      <c r="E2095" t="s">
        <v>38</v>
      </c>
      <c r="F2095" t="s">
        <v>352</v>
      </c>
      <c r="G2095">
        <v>27</v>
      </c>
      <c r="H2095">
        <v>1633.99</v>
      </c>
      <c r="I2095">
        <v>0.49</v>
      </c>
      <c r="J2095">
        <v>0.03</v>
      </c>
      <c r="K2095">
        <v>773.94</v>
      </c>
      <c r="L2095">
        <v>62.31</v>
      </c>
      <c r="M2095">
        <v>31.78</v>
      </c>
      <c r="N2095">
        <v>1.99</v>
      </c>
      <c r="O2095" t="s">
        <v>24</v>
      </c>
      <c r="P2095" t="s">
        <v>513</v>
      </c>
      <c r="Q2095" t="s">
        <v>95</v>
      </c>
      <c r="R2095" t="s">
        <v>67</v>
      </c>
      <c r="S2095" t="s">
        <v>35</v>
      </c>
      <c r="T2095" s="1">
        <v>41105</v>
      </c>
    </row>
    <row r="2096" spans="1:20" x14ac:dyDescent="0.25">
      <c r="A2096">
        <v>14981</v>
      </c>
      <c r="B2096">
        <v>40477</v>
      </c>
      <c r="C2096" t="s">
        <v>79</v>
      </c>
      <c r="D2096" t="s">
        <v>21</v>
      </c>
      <c r="E2096" t="s">
        <v>22</v>
      </c>
      <c r="F2096" t="s">
        <v>615</v>
      </c>
      <c r="G2096">
        <v>8</v>
      </c>
      <c r="H2096">
        <v>470.03</v>
      </c>
      <c r="I2096">
        <v>0.44</v>
      </c>
      <c r="J2096">
        <v>7.0000000000000007E-2</v>
      </c>
      <c r="K2096">
        <v>183.73</v>
      </c>
      <c r="L2096">
        <v>62.07</v>
      </c>
      <c r="M2096">
        <v>34.76</v>
      </c>
      <c r="N2096">
        <v>8.2200000000000006</v>
      </c>
      <c r="O2096" t="s">
        <v>24</v>
      </c>
      <c r="P2096" t="s">
        <v>327</v>
      </c>
      <c r="Q2096" t="s">
        <v>83</v>
      </c>
      <c r="R2096" t="s">
        <v>61</v>
      </c>
      <c r="S2096" t="s">
        <v>57</v>
      </c>
      <c r="T2096" s="1">
        <v>40478</v>
      </c>
    </row>
    <row r="2097" spans="1:20" x14ac:dyDescent="0.25">
      <c r="A2097">
        <v>14981</v>
      </c>
      <c r="B2097">
        <v>40477</v>
      </c>
      <c r="C2097" t="s">
        <v>79</v>
      </c>
      <c r="D2097" t="s">
        <v>42</v>
      </c>
      <c r="E2097" t="s">
        <v>46</v>
      </c>
      <c r="F2097" t="s">
        <v>1518</v>
      </c>
      <c r="G2097">
        <v>8</v>
      </c>
      <c r="H2097">
        <v>284.67</v>
      </c>
      <c r="I2097">
        <v>0.54</v>
      </c>
      <c r="J2097">
        <v>0.03</v>
      </c>
      <c r="K2097">
        <v>135.08000000000001</v>
      </c>
      <c r="L2097">
        <v>33.11</v>
      </c>
      <c r="M2097">
        <v>15.23</v>
      </c>
      <c r="N2097">
        <v>27.75</v>
      </c>
      <c r="O2097" t="s">
        <v>48</v>
      </c>
      <c r="P2097" t="s">
        <v>327</v>
      </c>
      <c r="Q2097" t="s">
        <v>83</v>
      </c>
      <c r="R2097" t="s">
        <v>61</v>
      </c>
      <c r="S2097" t="s">
        <v>49</v>
      </c>
      <c r="T2097" s="1">
        <v>40479</v>
      </c>
    </row>
    <row r="2098" spans="1:20" x14ac:dyDescent="0.25">
      <c r="A2098">
        <v>14983</v>
      </c>
      <c r="B2098">
        <v>39855</v>
      </c>
      <c r="C2098" t="s">
        <v>36</v>
      </c>
      <c r="D2098" t="s">
        <v>37</v>
      </c>
      <c r="E2098" t="s">
        <v>50</v>
      </c>
      <c r="F2098" t="s">
        <v>675</v>
      </c>
      <c r="G2098">
        <v>48</v>
      </c>
      <c r="H2098">
        <v>19994.400000000001</v>
      </c>
      <c r="I2098">
        <v>0.53</v>
      </c>
      <c r="J2098">
        <v>0.05</v>
      </c>
      <c r="K2098">
        <v>10097.89</v>
      </c>
      <c r="L2098">
        <v>438.28</v>
      </c>
      <c r="M2098">
        <v>205.99</v>
      </c>
      <c r="N2098">
        <v>8.99</v>
      </c>
      <c r="O2098" t="s">
        <v>71</v>
      </c>
      <c r="P2098" t="s">
        <v>419</v>
      </c>
      <c r="Q2098" t="s">
        <v>41</v>
      </c>
      <c r="R2098" t="s">
        <v>67</v>
      </c>
      <c r="S2098" t="s">
        <v>57</v>
      </c>
      <c r="T2098" s="1">
        <v>39856</v>
      </c>
    </row>
    <row r="2099" spans="1:20" x14ac:dyDescent="0.25">
      <c r="A2099">
        <v>14983</v>
      </c>
      <c r="B2099">
        <v>39855</v>
      </c>
      <c r="C2099" t="s">
        <v>36</v>
      </c>
      <c r="D2099" t="s">
        <v>37</v>
      </c>
      <c r="E2099" t="s">
        <v>50</v>
      </c>
      <c r="F2099" t="s">
        <v>1355</v>
      </c>
      <c r="G2099">
        <v>18</v>
      </c>
      <c r="H2099">
        <v>5601.11</v>
      </c>
      <c r="I2099">
        <v>0.39</v>
      </c>
      <c r="J2099">
        <v>0.08</v>
      </c>
      <c r="K2099">
        <v>1884.3</v>
      </c>
      <c r="L2099">
        <v>337.69</v>
      </c>
      <c r="M2099">
        <v>205.99</v>
      </c>
      <c r="N2099">
        <v>8.99</v>
      </c>
      <c r="O2099" t="s">
        <v>24</v>
      </c>
      <c r="P2099" t="s">
        <v>419</v>
      </c>
      <c r="Q2099" t="s">
        <v>41</v>
      </c>
      <c r="R2099" t="s">
        <v>67</v>
      </c>
      <c r="S2099" t="s">
        <v>57</v>
      </c>
      <c r="T2099" s="1">
        <v>39856</v>
      </c>
    </row>
    <row r="2100" spans="1:20" x14ac:dyDescent="0.25">
      <c r="A2100">
        <v>15009</v>
      </c>
      <c r="B2100">
        <v>40898</v>
      </c>
      <c r="C2100" t="s">
        <v>29</v>
      </c>
      <c r="D2100" t="s">
        <v>21</v>
      </c>
      <c r="E2100" t="s">
        <v>139</v>
      </c>
      <c r="F2100" t="s">
        <v>1658</v>
      </c>
      <c r="G2100">
        <v>28</v>
      </c>
      <c r="H2100">
        <v>320.62</v>
      </c>
      <c r="I2100">
        <v>0.37</v>
      </c>
      <c r="J2100">
        <v>0.08</v>
      </c>
      <c r="K2100">
        <v>100.28</v>
      </c>
      <c r="L2100">
        <v>12.35</v>
      </c>
      <c r="M2100">
        <v>7.78</v>
      </c>
      <c r="N2100">
        <v>2.5</v>
      </c>
      <c r="O2100" t="s">
        <v>71</v>
      </c>
      <c r="P2100" t="s">
        <v>1659</v>
      </c>
      <c r="Q2100" t="s">
        <v>95</v>
      </c>
      <c r="R2100" t="s">
        <v>27</v>
      </c>
      <c r="S2100" t="s">
        <v>57</v>
      </c>
      <c r="T2100" s="1">
        <v>40899</v>
      </c>
    </row>
    <row r="2101" spans="1:20" x14ac:dyDescent="0.25">
      <c r="A2101">
        <v>15009</v>
      </c>
      <c r="B2101">
        <v>40898</v>
      </c>
      <c r="C2101" t="s">
        <v>29</v>
      </c>
      <c r="D2101" t="s">
        <v>21</v>
      </c>
      <c r="E2101" t="s">
        <v>52</v>
      </c>
      <c r="F2101" t="s">
        <v>1082</v>
      </c>
      <c r="G2101">
        <v>46</v>
      </c>
      <c r="H2101">
        <v>1879.4</v>
      </c>
      <c r="I2101">
        <v>0.37</v>
      </c>
      <c r="J2101">
        <v>0.09</v>
      </c>
      <c r="K2101">
        <v>575.51</v>
      </c>
      <c r="L2101">
        <v>44.68</v>
      </c>
      <c r="M2101">
        <v>28.15</v>
      </c>
      <c r="N2101">
        <v>8.99</v>
      </c>
      <c r="O2101" t="s">
        <v>71</v>
      </c>
      <c r="P2101" t="s">
        <v>1659</v>
      </c>
      <c r="Q2101" t="s">
        <v>75</v>
      </c>
      <c r="R2101" t="s">
        <v>27</v>
      </c>
      <c r="S2101" t="s">
        <v>35</v>
      </c>
      <c r="T2101" s="1">
        <v>40900</v>
      </c>
    </row>
    <row r="2102" spans="1:20" x14ac:dyDescent="0.25">
      <c r="A2102">
        <v>15014</v>
      </c>
      <c r="B2102">
        <v>40219</v>
      </c>
      <c r="C2102" t="s">
        <v>79</v>
      </c>
      <c r="D2102" t="s">
        <v>42</v>
      </c>
      <c r="E2102" t="s">
        <v>92</v>
      </c>
      <c r="F2102" t="s">
        <v>1197</v>
      </c>
      <c r="G2102">
        <v>10</v>
      </c>
      <c r="H2102">
        <v>1187.3</v>
      </c>
      <c r="I2102">
        <v>0.52</v>
      </c>
      <c r="J2102">
        <v>0.05</v>
      </c>
      <c r="K2102">
        <v>569.29</v>
      </c>
      <c r="L2102">
        <v>121.13</v>
      </c>
      <c r="M2102">
        <v>58.14</v>
      </c>
      <c r="N2102">
        <v>36.61</v>
      </c>
      <c r="O2102" t="s">
        <v>48</v>
      </c>
      <c r="P2102" t="s">
        <v>404</v>
      </c>
      <c r="Q2102" t="s">
        <v>64</v>
      </c>
      <c r="R2102" t="s">
        <v>34</v>
      </c>
      <c r="S2102" t="s">
        <v>49</v>
      </c>
      <c r="T2102" s="1">
        <v>40222</v>
      </c>
    </row>
    <row r="2103" spans="1:20" x14ac:dyDescent="0.25">
      <c r="A2103">
        <v>15015</v>
      </c>
      <c r="B2103">
        <v>40507</v>
      </c>
      <c r="C2103" t="s">
        <v>36</v>
      </c>
      <c r="D2103" t="s">
        <v>42</v>
      </c>
      <c r="E2103" t="s">
        <v>43</v>
      </c>
      <c r="F2103" t="s">
        <v>273</v>
      </c>
      <c r="G2103">
        <v>47</v>
      </c>
      <c r="H2103">
        <v>610.5</v>
      </c>
      <c r="I2103">
        <v>0.53</v>
      </c>
      <c r="J2103">
        <v>0.03</v>
      </c>
      <c r="K2103">
        <v>312</v>
      </c>
      <c r="L2103">
        <v>13.28</v>
      </c>
      <c r="M2103">
        <v>6.24</v>
      </c>
      <c r="N2103">
        <v>5.22</v>
      </c>
      <c r="O2103" t="s">
        <v>24</v>
      </c>
      <c r="P2103" t="s">
        <v>1340</v>
      </c>
      <c r="Q2103" t="s">
        <v>33</v>
      </c>
      <c r="R2103" t="s">
        <v>27</v>
      </c>
      <c r="S2103" t="s">
        <v>57</v>
      </c>
      <c r="T2103" s="1">
        <v>40508</v>
      </c>
    </row>
    <row r="2104" spans="1:20" x14ac:dyDescent="0.25">
      <c r="A2104">
        <v>15040</v>
      </c>
      <c r="B2104">
        <v>40151</v>
      </c>
      <c r="C2104" t="s">
        <v>20</v>
      </c>
      <c r="D2104" t="s">
        <v>21</v>
      </c>
      <c r="E2104" t="s">
        <v>84</v>
      </c>
      <c r="F2104" t="s">
        <v>1268</v>
      </c>
      <c r="G2104">
        <v>48</v>
      </c>
      <c r="H2104">
        <v>647.32000000000005</v>
      </c>
      <c r="I2104">
        <v>0.39</v>
      </c>
      <c r="J2104">
        <v>0.1</v>
      </c>
      <c r="K2104">
        <v>207.89</v>
      </c>
      <c r="L2104">
        <v>14.93</v>
      </c>
      <c r="M2104">
        <v>9.11</v>
      </c>
      <c r="N2104">
        <v>2.15</v>
      </c>
      <c r="O2104" t="s">
        <v>71</v>
      </c>
      <c r="P2104" t="s">
        <v>951</v>
      </c>
      <c r="Q2104" t="s">
        <v>41</v>
      </c>
      <c r="R2104" t="s">
        <v>67</v>
      </c>
      <c r="S2104" t="s">
        <v>55</v>
      </c>
      <c r="T2104" s="1">
        <v>40155</v>
      </c>
    </row>
    <row r="2105" spans="1:20" x14ac:dyDescent="0.25">
      <c r="A2105">
        <v>15044</v>
      </c>
      <c r="B2105">
        <v>40974</v>
      </c>
      <c r="C2105" t="s">
        <v>20</v>
      </c>
      <c r="D2105" t="s">
        <v>37</v>
      </c>
      <c r="E2105" t="s">
        <v>38</v>
      </c>
      <c r="F2105" t="s">
        <v>1631</v>
      </c>
      <c r="G2105">
        <v>42</v>
      </c>
      <c r="H2105">
        <v>2570.92</v>
      </c>
      <c r="I2105">
        <v>0.39</v>
      </c>
      <c r="J2105">
        <v>7.0000000000000007E-2</v>
      </c>
      <c r="K2105">
        <v>881.09</v>
      </c>
      <c r="L2105">
        <v>65.56</v>
      </c>
      <c r="M2105">
        <v>39.99</v>
      </c>
      <c r="N2105">
        <v>10.25</v>
      </c>
      <c r="O2105" t="s">
        <v>24</v>
      </c>
      <c r="P2105" t="s">
        <v>858</v>
      </c>
      <c r="Q2105" t="s">
        <v>95</v>
      </c>
      <c r="R2105" t="s">
        <v>34</v>
      </c>
      <c r="S2105" t="s">
        <v>57</v>
      </c>
      <c r="T2105" s="1">
        <v>40978</v>
      </c>
    </row>
    <row r="2106" spans="1:20" x14ac:dyDescent="0.25">
      <c r="A2106">
        <v>15045</v>
      </c>
      <c r="B2106">
        <v>40410</v>
      </c>
      <c r="C2106" t="s">
        <v>29</v>
      </c>
      <c r="D2106" t="s">
        <v>42</v>
      </c>
      <c r="E2106" t="s">
        <v>192</v>
      </c>
      <c r="F2106" t="s">
        <v>735</v>
      </c>
      <c r="G2106">
        <v>11</v>
      </c>
      <c r="H2106">
        <v>2357.81</v>
      </c>
      <c r="I2106">
        <v>0.45</v>
      </c>
      <c r="J2106">
        <v>7.0000000000000007E-2</v>
      </c>
      <c r="K2106">
        <v>934.72</v>
      </c>
      <c r="L2106">
        <v>223.62</v>
      </c>
      <c r="M2106">
        <v>122.99</v>
      </c>
      <c r="N2106">
        <v>70.2</v>
      </c>
      <c r="O2106" t="s">
        <v>48</v>
      </c>
      <c r="P2106" t="s">
        <v>1112</v>
      </c>
      <c r="Q2106" t="s">
        <v>41</v>
      </c>
      <c r="R2106" t="s">
        <v>27</v>
      </c>
      <c r="S2106" t="s">
        <v>132</v>
      </c>
      <c r="T2106" s="1">
        <v>40412</v>
      </c>
    </row>
    <row r="2107" spans="1:20" x14ac:dyDescent="0.25">
      <c r="A2107">
        <v>15074</v>
      </c>
      <c r="B2107">
        <v>40145</v>
      </c>
      <c r="C2107" t="s">
        <v>29</v>
      </c>
      <c r="D2107" t="s">
        <v>21</v>
      </c>
      <c r="E2107" t="s">
        <v>84</v>
      </c>
      <c r="F2107" t="s">
        <v>1196</v>
      </c>
      <c r="G2107">
        <v>27</v>
      </c>
      <c r="H2107">
        <v>1720.25</v>
      </c>
      <c r="I2107">
        <v>0.47</v>
      </c>
      <c r="J2107">
        <v>0.05</v>
      </c>
      <c r="K2107">
        <v>758.28</v>
      </c>
      <c r="L2107">
        <v>66.87</v>
      </c>
      <c r="M2107">
        <v>35.44</v>
      </c>
      <c r="N2107">
        <v>5.09</v>
      </c>
      <c r="O2107" t="s">
        <v>24</v>
      </c>
      <c r="P2107" t="s">
        <v>652</v>
      </c>
      <c r="Q2107" t="s">
        <v>33</v>
      </c>
      <c r="R2107" t="s">
        <v>67</v>
      </c>
      <c r="S2107" t="s">
        <v>57</v>
      </c>
      <c r="T2107" s="1">
        <v>40146</v>
      </c>
    </row>
    <row r="2108" spans="1:20" x14ac:dyDescent="0.25">
      <c r="A2108">
        <v>15075</v>
      </c>
      <c r="B2108">
        <v>40090</v>
      </c>
      <c r="C2108" t="s">
        <v>79</v>
      </c>
      <c r="D2108" t="s">
        <v>42</v>
      </c>
      <c r="E2108" t="s">
        <v>43</v>
      </c>
      <c r="F2108" t="s">
        <v>1660</v>
      </c>
      <c r="G2108">
        <v>24</v>
      </c>
      <c r="H2108">
        <v>2799.42</v>
      </c>
      <c r="I2108">
        <v>0.46</v>
      </c>
      <c r="J2108">
        <v>0.02</v>
      </c>
      <c r="K2108">
        <v>1250.3800000000001</v>
      </c>
      <c r="L2108">
        <v>118.41</v>
      </c>
      <c r="M2108">
        <v>63.94</v>
      </c>
      <c r="N2108">
        <v>14.48</v>
      </c>
      <c r="O2108" t="s">
        <v>24</v>
      </c>
      <c r="P2108" t="s">
        <v>1092</v>
      </c>
      <c r="Q2108" t="s">
        <v>41</v>
      </c>
      <c r="R2108" t="s">
        <v>67</v>
      </c>
      <c r="S2108" t="s">
        <v>57</v>
      </c>
      <c r="T2108" s="1">
        <v>40090</v>
      </c>
    </row>
    <row r="2109" spans="1:20" x14ac:dyDescent="0.25">
      <c r="A2109">
        <v>15075</v>
      </c>
      <c r="B2109">
        <v>40090</v>
      </c>
      <c r="C2109" t="s">
        <v>79</v>
      </c>
      <c r="D2109" t="s">
        <v>37</v>
      </c>
      <c r="E2109" t="s">
        <v>38</v>
      </c>
      <c r="F2109" t="s">
        <v>488</v>
      </c>
      <c r="G2109">
        <v>10</v>
      </c>
      <c r="H2109">
        <v>85.3</v>
      </c>
      <c r="I2109">
        <v>0.38</v>
      </c>
      <c r="J2109">
        <v>0.01</v>
      </c>
      <c r="K2109">
        <v>29.96</v>
      </c>
      <c r="L2109">
        <v>8.1</v>
      </c>
      <c r="M2109">
        <v>5.0199999999999996</v>
      </c>
      <c r="N2109">
        <v>5.14</v>
      </c>
      <c r="O2109" t="s">
        <v>24</v>
      </c>
      <c r="P2109" t="s">
        <v>1092</v>
      </c>
      <c r="Q2109" t="s">
        <v>41</v>
      </c>
      <c r="R2109" t="s">
        <v>67</v>
      </c>
      <c r="S2109" t="s">
        <v>35</v>
      </c>
      <c r="T2109" s="1">
        <v>40092</v>
      </c>
    </row>
    <row r="2110" spans="1:20" x14ac:dyDescent="0.25">
      <c r="A2110">
        <v>15078</v>
      </c>
      <c r="B2110">
        <v>40491</v>
      </c>
      <c r="C2110" t="s">
        <v>36</v>
      </c>
      <c r="D2110" t="s">
        <v>21</v>
      </c>
      <c r="E2110" t="s">
        <v>84</v>
      </c>
      <c r="F2110" t="s">
        <v>557</v>
      </c>
      <c r="G2110">
        <v>33</v>
      </c>
      <c r="H2110">
        <v>295.47000000000003</v>
      </c>
      <c r="I2110">
        <v>0.35</v>
      </c>
      <c r="J2110">
        <v>0.01</v>
      </c>
      <c r="K2110">
        <v>99.77</v>
      </c>
      <c r="L2110">
        <v>8.89</v>
      </c>
      <c r="M2110">
        <v>5.78</v>
      </c>
      <c r="N2110">
        <v>4.96</v>
      </c>
      <c r="O2110" t="s">
        <v>24</v>
      </c>
      <c r="P2110" t="s">
        <v>1594</v>
      </c>
      <c r="Q2110" t="s">
        <v>64</v>
      </c>
      <c r="R2110" t="s">
        <v>34</v>
      </c>
      <c r="S2110" t="s">
        <v>57</v>
      </c>
      <c r="T2110" s="1">
        <v>40492</v>
      </c>
    </row>
    <row r="2111" spans="1:20" x14ac:dyDescent="0.25">
      <c r="A2111">
        <v>15079</v>
      </c>
      <c r="B2111">
        <v>40193</v>
      </c>
      <c r="C2111" t="s">
        <v>79</v>
      </c>
      <c r="D2111" t="s">
        <v>37</v>
      </c>
      <c r="E2111" t="s">
        <v>38</v>
      </c>
      <c r="F2111" t="s">
        <v>1524</v>
      </c>
      <c r="G2111">
        <v>45</v>
      </c>
      <c r="H2111">
        <v>7599.06</v>
      </c>
      <c r="I2111">
        <v>0.52</v>
      </c>
      <c r="J2111">
        <v>0</v>
      </c>
      <c r="K2111">
        <v>3947.78</v>
      </c>
      <c r="L2111">
        <v>168.71</v>
      </c>
      <c r="M2111">
        <v>80.98</v>
      </c>
      <c r="N2111">
        <v>7.18</v>
      </c>
      <c r="O2111" t="s">
        <v>24</v>
      </c>
      <c r="P2111" t="s">
        <v>1195</v>
      </c>
      <c r="Q2111" t="s">
        <v>64</v>
      </c>
      <c r="R2111" t="s">
        <v>27</v>
      </c>
      <c r="S2111" t="s">
        <v>57</v>
      </c>
      <c r="T2111" s="1">
        <v>40196</v>
      </c>
    </row>
    <row r="2112" spans="1:20" x14ac:dyDescent="0.25">
      <c r="A2112">
        <v>15079</v>
      </c>
      <c r="B2112">
        <v>40193</v>
      </c>
      <c r="C2112" t="s">
        <v>79</v>
      </c>
      <c r="D2112" t="s">
        <v>21</v>
      </c>
      <c r="E2112" t="s">
        <v>84</v>
      </c>
      <c r="F2112" t="s">
        <v>1661</v>
      </c>
      <c r="G2112">
        <v>23</v>
      </c>
      <c r="H2112">
        <v>1862.1</v>
      </c>
      <c r="I2112">
        <v>0.4</v>
      </c>
      <c r="J2112">
        <v>0.01</v>
      </c>
      <c r="K2112">
        <v>731.2</v>
      </c>
      <c r="L2112">
        <v>81.52</v>
      </c>
      <c r="M2112">
        <v>48.91</v>
      </c>
      <c r="N2112">
        <v>5.97</v>
      </c>
      <c r="O2112" t="s">
        <v>24</v>
      </c>
      <c r="P2112" t="s">
        <v>1195</v>
      </c>
      <c r="Q2112" t="s">
        <v>64</v>
      </c>
      <c r="R2112" t="s">
        <v>27</v>
      </c>
      <c r="S2112" t="s">
        <v>57</v>
      </c>
      <c r="T2112" s="1">
        <v>40194</v>
      </c>
    </row>
    <row r="2113" spans="1:20" x14ac:dyDescent="0.25">
      <c r="A2113">
        <v>15104</v>
      </c>
      <c r="B2113">
        <v>40997</v>
      </c>
      <c r="C2113" t="s">
        <v>79</v>
      </c>
      <c r="D2113" t="s">
        <v>21</v>
      </c>
      <c r="E2113" t="s">
        <v>120</v>
      </c>
      <c r="F2113" t="s">
        <v>1662</v>
      </c>
      <c r="G2113">
        <v>23</v>
      </c>
      <c r="H2113">
        <v>207.37</v>
      </c>
      <c r="I2113">
        <v>0.51</v>
      </c>
      <c r="J2113">
        <v>0.09</v>
      </c>
      <c r="K2113">
        <v>95.02</v>
      </c>
      <c r="L2113">
        <v>9.84</v>
      </c>
      <c r="M2113">
        <v>4.82</v>
      </c>
      <c r="N2113">
        <v>1.49</v>
      </c>
      <c r="O2113" t="s">
        <v>24</v>
      </c>
      <c r="P2113" t="s">
        <v>1168</v>
      </c>
      <c r="Q2113" t="s">
        <v>33</v>
      </c>
      <c r="R2113" t="s">
        <v>27</v>
      </c>
      <c r="S2113" t="s">
        <v>57</v>
      </c>
      <c r="T2113" s="1">
        <v>41000</v>
      </c>
    </row>
    <row r="2114" spans="1:20" x14ac:dyDescent="0.25">
      <c r="A2114">
        <v>15105</v>
      </c>
      <c r="B2114">
        <v>40120</v>
      </c>
      <c r="C2114" t="s">
        <v>20</v>
      </c>
      <c r="D2114" t="s">
        <v>21</v>
      </c>
      <c r="E2114" t="s">
        <v>22</v>
      </c>
      <c r="F2114" t="s">
        <v>1588</v>
      </c>
      <c r="G2114">
        <v>39</v>
      </c>
      <c r="H2114">
        <v>862.66</v>
      </c>
      <c r="I2114">
        <v>0.48</v>
      </c>
      <c r="J2114">
        <v>7.0000000000000007E-2</v>
      </c>
      <c r="K2114">
        <v>377.61</v>
      </c>
      <c r="L2114">
        <v>23.62</v>
      </c>
      <c r="M2114">
        <v>12.28</v>
      </c>
      <c r="N2114">
        <v>6.13</v>
      </c>
      <c r="O2114" t="s">
        <v>24</v>
      </c>
      <c r="P2114" t="s">
        <v>919</v>
      </c>
      <c r="Q2114" t="s">
        <v>83</v>
      </c>
      <c r="R2114" t="s">
        <v>27</v>
      </c>
      <c r="S2114" t="s">
        <v>57</v>
      </c>
      <c r="T2114" s="1">
        <v>40127</v>
      </c>
    </row>
    <row r="2115" spans="1:20" x14ac:dyDescent="0.25">
      <c r="A2115">
        <v>15106</v>
      </c>
      <c r="B2115">
        <v>40570</v>
      </c>
      <c r="C2115" t="s">
        <v>29</v>
      </c>
      <c r="D2115" t="s">
        <v>42</v>
      </c>
      <c r="E2115" t="s">
        <v>43</v>
      </c>
      <c r="F2115" t="s">
        <v>199</v>
      </c>
      <c r="G2115">
        <v>42</v>
      </c>
      <c r="H2115">
        <v>593.02</v>
      </c>
      <c r="I2115">
        <v>0.54</v>
      </c>
      <c r="J2115">
        <v>0.03</v>
      </c>
      <c r="K2115">
        <v>309.19</v>
      </c>
      <c r="L2115">
        <v>14.43</v>
      </c>
      <c r="M2115">
        <v>6.64</v>
      </c>
      <c r="N2115">
        <v>4.95</v>
      </c>
      <c r="O2115" t="s">
        <v>24</v>
      </c>
      <c r="P2115" t="s">
        <v>229</v>
      </c>
      <c r="Q2115" t="s">
        <v>83</v>
      </c>
      <c r="R2115" t="s">
        <v>61</v>
      </c>
      <c r="S2115" t="s">
        <v>35</v>
      </c>
      <c r="T2115" s="1">
        <v>40572</v>
      </c>
    </row>
    <row r="2116" spans="1:20" x14ac:dyDescent="0.25">
      <c r="A2116">
        <v>15106</v>
      </c>
      <c r="B2116">
        <v>40570</v>
      </c>
      <c r="C2116" t="s">
        <v>29</v>
      </c>
      <c r="D2116" t="s">
        <v>37</v>
      </c>
      <c r="E2116" t="s">
        <v>87</v>
      </c>
      <c r="F2116" t="s">
        <v>235</v>
      </c>
      <c r="G2116">
        <v>39</v>
      </c>
      <c r="H2116">
        <v>10899.88</v>
      </c>
      <c r="I2116">
        <v>0.51</v>
      </c>
      <c r="J2116">
        <v>0.06</v>
      </c>
      <c r="K2116">
        <v>5209.4799999999996</v>
      </c>
      <c r="L2116">
        <v>296.83999999999997</v>
      </c>
      <c r="M2116">
        <v>145.44999999999999</v>
      </c>
      <c r="N2116">
        <v>17.850000000000001</v>
      </c>
      <c r="O2116" t="s">
        <v>48</v>
      </c>
      <c r="P2116" t="s">
        <v>229</v>
      </c>
      <c r="Q2116" t="s">
        <v>83</v>
      </c>
      <c r="R2116" t="s">
        <v>61</v>
      </c>
      <c r="S2116" t="s">
        <v>132</v>
      </c>
      <c r="T2116" s="1">
        <v>40570</v>
      </c>
    </row>
    <row r="2117" spans="1:20" x14ac:dyDescent="0.25">
      <c r="A2117">
        <v>15106</v>
      </c>
      <c r="B2117">
        <v>40570</v>
      </c>
      <c r="C2117" t="s">
        <v>29</v>
      </c>
      <c r="D2117" t="s">
        <v>21</v>
      </c>
      <c r="E2117" t="s">
        <v>52</v>
      </c>
      <c r="F2117" t="s">
        <v>1663</v>
      </c>
      <c r="G2117">
        <v>35</v>
      </c>
      <c r="H2117">
        <v>128.29</v>
      </c>
      <c r="I2117">
        <v>0.41</v>
      </c>
      <c r="J2117">
        <v>0.03</v>
      </c>
      <c r="K2117">
        <v>49.82</v>
      </c>
      <c r="L2117">
        <v>3.75</v>
      </c>
      <c r="M2117">
        <v>2.21</v>
      </c>
      <c r="N2117">
        <v>1.1200000000000001</v>
      </c>
      <c r="O2117" t="s">
        <v>24</v>
      </c>
      <c r="P2117" t="s">
        <v>229</v>
      </c>
      <c r="Q2117" t="s">
        <v>83</v>
      </c>
      <c r="R2117" t="s">
        <v>61</v>
      </c>
      <c r="S2117" t="s">
        <v>55</v>
      </c>
      <c r="T2117" s="1">
        <v>40572</v>
      </c>
    </row>
    <row r="2118" spans="1:20" x14ac:dyDescent="0.25">
      <c r="A2118">
        <v>15108</v>
      </c>
      <c r="B2118">
        <v>40052</v>
      </c>
      <c r="C2118" t="s">
        <v>36</v>
      </c>
      <c r="D2118" t="s">
        <v>21</v>
      </c>
      <c r="E2118" t="s">
        <v>84</v>
      </c>
      <c r="F2118" t="s">
        <v>506</v>
      </c>
      <c r="G2118">
        <v>50</v>
      </c>
      <c r="H2118">
        <v>4383.8100000000004</v>
      </c>
      <c r="I2118">
        <v>0.54</v>
      </c>
      <c r="J2118">
        <v>0.02</v>
      </c>
      <c r="K2118">
        <v>2316.83</v>
      </c>
      <c r="L2118">
        <v>89.11</v>
      </c>
      <c r="M2118">
        <v>40.99</v>
      </c>
      <c r="N2118">
        <v>17.48</v>
      </c>
      <c r="O2118" t="s">
        <v>24</v>
      </c>
      <c r="P2118" t="s">
        <v>1365</v>
      </c>
      <c r="Q2118" t="s">
        <v>83</v>
      </c>
      <c r="R2118" t="s">
        <v>27</v>
      </c>
      <c r="S2118" t="s">
        <v>57</v>
      </c>
      <c r="T2118" s="1">
        <v>40054</v>
      </c>
    </row>
    <row r="2119" spans="1:20" x14ac:dyDescent="0.25">
      <c r="A2119">
        <v>15109</v>
      </c>
      <c r="B2119">
        <v>40526</v>
      </c>
      <c r="C2119" t="s">
        <v>29</v>
      </c>
      <c r="D2119" t="s">
        <v>37</v>
      </c>
      <c r="E2119" t="s">
        <v>38</v>
      </c>
      <c r="F2119" t="s">
        <v>1159</v>
      </c>
      <c r="G2119">
        <v>11</v>
      </c>
      <c r="H2119">
        <v>359.35</v>
      </c>
      <c r="I2119">
        <v>0.4</v>
      </c>
      <c r="J2119">
        <v>0.08</v>
      </c>
      <c r="K2119">
        <v>122.91</v>
      </c>
      <c r="L2119">
        <v>34.92</v>
      </c>
      <c r="M2119">
        <v>20.95</v>
      </c>
      <c r="N2119">
        <v>5.99</v>
      </c>
      <c r="O2119" t="s">
        <v>24</v>
      </c>
      <c r="P2119" t="s">
        <v>1374</v>
      </c>
      <c r="Q2119" t="s">
        <v>41</v>
      </c>
      <c r="R2119" t="s">
        <v>61</v>
      </c>
      <c r="S2119" t="s">
        <v>57</v>
      </c>
      <c r="T2119" s="1">
        <v>40529</v>
      </c>
    </row>
    <row r="2120" spans="1:20" x14ac:dyDescent="0.25">
      <c r="A2120">
        <v>15109</v>
      </c>
      <c r="B2120">
        <v>40526</v>
      </c>
      <c r="C2120" t="s">
        <v>29</v>
      </c>
      <c r="D2120" t="s">
        <v>21</v>
      </c>
      <c r="E2120" t="s">
        <v>84</v>
      </c>
      <c r="F2120" t="s">
        <v>648</v>
      </c>
      <c r="G2120">
        <v>45</v>
      </c>
      <c r="H2120">
        <v>480.99</v>
      </c>
      <c r="I2120">
        <v>0.42</v>
      </c>
      <c r="J2120">
        <v>0.06</v>
      </c>
      <c r="K2120">
        <v>180.99</v>
      </c>
      <c r="L2120">
        <v>11.17</v>
      </c>
      <c r="M2120">
        <v>6.48</v>
      </c>
      <c r="N2120">
        <v>8.4</v>
      </c>
      <c r="O2120" t="s">
        <v>24</v>
      </c>
      <c r="P2120" t="s">
        <v>1374</v>
      </c>
      <c r="Q2120" t="s">
        <v>41</v>
      </c>
      <c r="R2120" t="s">
        <v>61</v>
      </c>
      <c r="S2120" t="s">
        <v>57</v>
      </c>
      <c r="T2120" s="1">
        <v>40528</v>
      </c>
    </row>
    <row r="2121" spans="1:20" x14ac:dyDescent="0.25">
      <c r="A2121">
        <v>15109</v>
      </c>
      <c r="B2121">
        <v>40526</v>
      </c>
      <c r="C2121" t="s">
        <v>29</v>
      </c>
      <c r="D2121" t="s">
        <v>21</v>
      </c>
      <c r="E2121" t="s">
        <v>52</v>
      </c>
      <c r="F2121" t="s">
        <v>1456</v>
      </c>
      <c r="G2121">
        <v>33</v>
      </c>
      <c r="H2121">
        <v>134.56</v>
      </c>
      <c r="I2121">
        <v>0.4</v>
      </c>
      <c r="J2121">
        <v>0.06</v>
      </c>
      <c r="K2121">
        <v>47.12</v>
      </c>
      <c r="L2121">
        <v>4.2</v>
      </c>
      <c r="M2121">
        <v>2.52</v>
      </c>
      <c r="N2121">
        <v>4.28</v>
      </c>
      <c r="O2121" t="s">
        <v>24</v>
      </c>
      <c r="P2121" t="s">
        <v>1374</v>
      </c>
      <c r="Q2121" t="s">
        <v>41</v>
      </c>
      <c r="R2121" t="s">
        <v>61</v>
      </c>
      <c r="S2121" t="s">
        <v>55</v>
      </c>
      <c r="T2121" s="1">
        <v>40528</v>
      </c>
    </row>
    <row r="2122" spans="1:20" x14ac:dyDescent="0.25">
      <c r="A2122">
        <v>15109</v>
      </c>
      <c r="B2122">
        <v>40526</v>
      </c>
      <c r="C2122" t="s">
        <v>29</v>
      </c>
      <c r="D2122" t="s">
        <v>21</v>
      </c>
      <c r="E2122" t="s">
        <v>30</v>
      </c>
      <c r="F2122" t="s">
        <v>1580</v>
      </c>
      <c r="G2122">
        <v>23</v>
      </c>
      <c r="H2122">
        <v>400.81</v>
      </c>
      <c r="I2122">
        <v>0.39</v>
      </c>
      <c r="J2122">
        <v>0.04</v>
      </c>
      <c r="K2122">
        <v>144.9</v>
      </c>
      <c r="L2122">
        <v>18</v>
      </c>
      <c r="M2122">
        <v>10.98</v>
      </c>
      <c r="N2122">
        <v>3.37</v>
      </c>
      <c r="O2122" t="s">
        <v>24</v>
      </c>
      <c r="P2122" t="s">
        <v>1374</v>
      </c>
      <c r="Q2122" t="s">
        <v>41</v>
      </c>
      <c r="R2122" t="s">
        <v>61</v>
      </c>
      <c r="S2122" t="s">
        <v>35</v>
      </c>
      <c r="T2122" s="1">
        <v>40527</v>
      </c>
    </row>
    <row r="2123" spans="1:20" x14ac:dyDescent="0.25">
      <c r="A2123">
        <v>15109</v>
      </c>
      <c r="B2123">
        <v>40526</v>
      </c>
      <c r="C2123" t="s">
        <v>29</v>
      </c>
      <c r="D2123" t="s">
        <v>21</v>
      </c>
      <c r="E2123" t="s">
        <v>22</v>
      </c>
      <c r="F2123" t="s">
        <v>883</v>
      </c>
      <c r="G2123">
        <v>10</v>
      </c>
      <c r="H2123">
        <v>281.01</v>
      </c>
      <c r="I2123">
        <v>0.53</v>
      </c>
      <c r="J2123">
        <v>0.09</v>
      </c>
      <c r="K2123">
        <v>131.34</v>
      </c>
      <c r="L2123">
        <v>29.85</v>
      </c>
      <c r="M2123">
        <v>14.03</v>
      </c>
      <c r="N2123">
        <v>9.3699999999999992</v>
      </c>
      <c r="O2123" t="s">
        <v>24</v>
      </c>
      <c r="P2123" t="s">
        <v>1374</v>
      </c>
      <c r="Q2123" t="s">
        <v>41</v>
      </c>
      <c r="R2123" t="s">
        <v>61</v>
      </c>
      <c r="S2123" t="s">
        <v>57</v>
      </c>
      <c r="T2123" s="1">
        <v>40528</v>
      </c>
    </row>
    <row r="2124" spans="1:20" x14ac:dyDescent="0.25">
      <c r="A2124">
        <v>15111</v>
      </c>
      <c r="B2124">
        <v>40164</v>
      </c>
      <c r="C2124" t="s">
        <v>29</v>
      </c>
      <c r="D2124" t="s">
        <v>21</v>
      </c>
      <c r="E2124" t="s">
        <v>126</v>
      </c>
      <c r="F2124" t="s">
        <v>1664</v>
      </c>
      <c r="G2124">
        <v>13</v>
      </c>
      <c r="H2124">
        <v>1830.69</v>
      </c>
      <c r="I2124">
        <v>0.48</v>
      </c>
      <c r="J2124">
        <v>0.1</v>
      </c>
      <c r="K2124">
        <v>772.54</v>
      </c>
      <c r="L2124">
        <v>156.38</v>
      </c>
      <c r="M2124">
        <v>81.319999999999993</v>
      </c>
      <c r="N2124">
        <v>0.99</v>
      </c>
      <c r="O2124" t="s">
        <v>24</v>
      </c>
      <c r="P2124" t="s">
        <v>1653</v>
      </c>
      <c r="Q2124" t="s">
        <v>83</v>
      </c>
      <c r="R2124" t="s">
        <v>34</v>
      </c>
      <c r="S2124" t="s">
        <v>57</v>
      </c>
      <c r="T2124" s="1">
        <v>40166</v>
      </c>
    </row>
    <row r="2125" spans="1:20" x14ac:dyDescent="0.25">
      <c r="A2125">
        <v>15139</v>
      </c>
      <c r="B2125">
        <v>40136</v>
      </c>
      <c r="C2125" t="s">
        <v>36</v>
      </c>
      <c r="D2125" t="s">
        <v>42</v>
      </c>
      <c r="E2125" t="s">
        <v>192</v>
      </c>
      <c r="F2125" t="s">
        <v>924</v>
      </c>
      <c r="G2125">
        <v>17</v>
      </c>
      <c r="H2125">
        <v>7995.55</v>
      </c>
      <c r="I2125">
        <v>0.4</v>
      </c>
      <c r="J2125">
        <v>7.0000000000000007E-2</v>
      </c>
      <c r="K2125">
        <v>2814.16</v>
      </c>
      <c r="L2125">
        <v>501.63</v>
      </c>
      <c r="M2125">
        <v>300.98</v>
      </c>
      <c r="N2125">
        <v>64.73</v>
      </c>
      <c r="O2125" t="s">
        <v>48</v>
      </c>
      <c r="P2125" t="s">
        <v>336</v>
      </c>
      <c r="Q2125" t="s">
        <v>95</v>
      </c>
      <c r="R2125" t="s">
        <v>34</v>
      </c>
      <c r="S2125" t="s">
        <v>132</v>
      </c>
      <c r="T2125" s="1">
        <v>40138</v>
      </c>
    </row>
    <row r="2126" spans="1:20" x14ac:dyDescent="0.25">
      <c r="A2126">
        <v>15139</v>
      </c>
      <c r="B2126">
        <v>40136</v>
      </c>
      <c r="C2126" t="s">
        <v>36</v>
      </c>
      <c r="D2126" t="s">
        <v>21</v>
      </c>
      <c r="E2126" t="s">
        <v>22</v>
      </c>
      <c r="F2126" t="s">
        <v>812</v>
      </c>
      <c r="G2126">
        <v>33</v>
      </c>
      <c r="H2126">
        <v>1503.33</v>
      </c>
      <c r="I2126">
        <v>0.53</v>
      </c>
      <c r="J2126">
        <v>0.01</v>
      </c>
      <c r="K2126">
        <v>765.99</v>
      </c>
      <c r="L2126">
        <v>44.64</v>
      </c>
      <c r="M2126">
        <v>20.98</v>
      </c>
      <c r="N2126">
        <v>45</v>
      </c>
      <c r="O2126" t="s">
        <v>48</v>
      </c>
      <c r="P2126" t="s">
        <v>336</v>
      </c>
      <c r="Q2126" t="s">
        <v>95</v>
      </c>
      <c r="R2126" t="s">
        <v>34</v>
      </c>
      <c r="S2126" t="s">
        <v>132</v>
      </c>
      <c r="T2126" s="1">
        <v>40136</v>
      </c>
    </row>
    <row r="2127" spans="1:20" x14ac:dyDescent="0.25">
      <c r="A2127">
        <v>15142</v>
      </c>
      <c r="B2127">
        <v>41003</v>
      </c>
      <c r="C2127" t="s">
        <v>29</v>
      </c>
      <c r="D2127" t="s">
        <v>21</v>
      </c>
      <c r="E2127" t="s">
        <v>120</v>
      </c>
      <c r="F2127" t="s">
        <v>1428</v>
      </c>
      <c r="G2127">
        <v>21</v>
      </c>
      <c r="H2127">
        <v>543.79999999999995</v>
      </c>
      <c r="I2127">
        <v>0.44</v>
      </c>
      <c r="J2127">
        <v>7.0000000000000007E-2</v>
      </c>
      <c r="K2127">
        <v>212.01</v>
      </c>
      <c r="L2127">
        <v>27.29</v>
      </c>
      <c r="M2127">
        <v>15.28</v>
      </c>
      <c r="N2127">
        <v>10.91</v>
      </c>
      <c r="O2127" t="s">
        <v>24</v>
      </c>
      <c r="P2127" t="s">
        <v>282</v>
      </c>
      <c r="Q2127" t="s">
        <v>41</v>
      </c>
      <c r="R2127" t="s">
        <v>34</v>
      </c>
      <c r="S2127" t="s">
        <v>57</v>
      </c>
      <c r="T2127" s="1">
        <v>41005</v>
      </c>
    </row>
    <row r="2128" spans="1:20" x14ac:dyDescent="0.25">
      <c r="A2128">
        <v>15170</v>
      </c>
      <c r="B2128">
        <v>39890</v>
      </c>
      <c r="C2128" t="s">
        <v>58</v>
      </c>
      <c r="D2128" t="s">
        <v>37</v>
      </c>
      <c r="E2128" t="s">
        <v>50</v>
      </c>
      <c r="F2128" t="s">
        <v>576</v>
      </c>
      <c r="G2128">
        <v>19</v>
      </c>
      <c r="H2128">
        <v>749.76</v>
      </c>
      <c r="I2128">
        <v>0.47</v>
      </c>
      <c r="J2128">
        <v>0.01</v>
      </c>
      <c r="K2128">
        <v>346.14</v>
      </c>
      <c r="L2128">
        <v>39.6</v>
      </c>
      <c r="M2128">
        <v>20.99</v>
      </c>
      <c r="N2128">
        <v>4.8099999999999996</v>
      </c>
      <c r="O2128" t="s">
        <v>24</v>
      </c>
      <c r="P2128" t="s">
        <v>240</v>
      </c>
      <c r="Q2128" t="s">
        <v>64</v>
      </c>
      <c r="R2128" t="s">
        <v>34</v>
      </c>
      <c r="S2128" t="s">
        <v>45</v>
      </c>
      <c r="T2128" s="1">
        <v>39890</v>
      </c>
    </row>
    <row r="2129" spans="1:20" x14ac:dyDescent="0.25">
      <c r="A2129">
        <v>15202</v>
      </c>
      <c r="B2129">
        <v>40368</v>
      </c>
      <c r="C2129" t="s">
        <v>36</v>
      </c>
      <c r="D2129" t="s">
        <v>42</v>
      </c>
      <c r="E2129" t="s">
        <v>43</v>
      </c>
      <c r="F2129" t="s">
        <v>1574</v>
      </c>
      <c r="G2129">
        <v>36</v>
      </c>
      <c r="H2129">
        <v>2737.84</v>
      </c>
      <c r="I2129">
        <v>0.52</v>
      </c>
      <c r="J2129">
        <v>0.09</v>
      </c>
      <c r="K2129">
        <v>1289.3599999999999</v>
      </c>
      <c r="L2129">
        <v>83.29</v>
      </c>
      <c r="M2129">
        <v>39.979999999999997</v>
      </c>
      <c r="N2129">
        <v>9.1999999999999993</v>
      </c>
      <c r="O2129" t="s">
        <v>71</v>
      </c>
      <c r="P2129" t="s">
        <v>1665</v>
      </c>
      <c r="Q2129" t="s">
        <v>83</v>
      </c>
      <c r="R2129" t="s">
        <v>67</v>
      </c>
      <c r="S2129" t="s">
        <v>55</v>
      </c>
      <c r="T2129" s="1">
        <v>40370</v>
      </c>
    </row>
    <row r="2130" spans="1:20" x14ac:dyDescent="0.25">
      <c r="A2130">
        <v>15205</v>
      </c>
      <c r="B2130">
        <v>40619</v>
      </c>
      <c r="C2130" t="s">
        <v>58</v>
      </c>
      <c r="D2130" t="s">
        <v>42</v>
      </c>
      <c r="E2130" t="s">
        <v>192</v>
      </c>
      <c r="F2130" t="s">
        <v>588</v>
      </c>
      <c r="G2130">
        <v>18</v>
      </c>
      <c r="H2130">
        <v>8319.8700000000008</v>
      </c>
      <c r="I2130">
        <v>0.48</v>
      </c>
      <c r="J2130">
        <v>0.02</v>
      </c>
      <c r="K2130">
        <v>3884.91</v>
      </c>
      <c r="L2130">
        <v>469.19</v>
      </c>
      <c r="M2130">
        <v>243.98</v>
      </c>
      <c r="N2130">
        <v>43.32</v>
      </c>
      <c r="O2130" t="s">
        <v>48</v>
      </c>
      <c r="P2130" t="s">
        <v>624</v>
      </c>
      <c r="Q2130" t="s">
        <v>83</v>
      </c>
      <c r="R2130" t="s">
        <v>34</v>
      </c>
      <c r="S2130" t="s">
        <v>132</v>
      </c>
      <c r="T2130" s="1">
        <v>40621</v>
      </c>
    </row>
    <row r="2131" spans="1:20" x14ac:dyDescent="0.25">
      <c r="A2131">
        <v>15205</v>
      </c>
      <c r="B2131">
        <v>40619</v>
      </c>
      <c r="C2131" t="s">
        <v>58</v>
      </c>
      <c r="D2131" t="s">
        <v>42</v>
      </c>
      <c r="E2131" t="s">
        <v>43</v>
      </c>
      <c r="F2131" t="s">
        <v>1574</v>
      </c>
      <c r="G2131">
        <v>42</v>
      </c>
      <c r="H2131">
        <v>2580.41</v>
      </c>
      <c r="I2131">
        <v>0.36</v>
      </c>
      <c r="J2131">
        <v>0.02</v>
      </c>
      <c r="K2131">
        <v>892.05</v>
      </c>
      <c r="L2131">
        <v>62.47</v>
      </c>
      <c r="M2131">
        <v>39.979999999999997</v>
      </c>
      <c r="N2131">
        <v>9.1999999999999993</v>
      </c>
      <c r="O2131" t="s">
        <v>24</v>
      </c>
      <c r="P2131" t="s">
        <v>624</v>
      </c>
      <c r="Q2131" t="s">
        <v>83</v>
      </c>
      <c r="R2131" t="s">
        <v>34</v>
      </c>
      <c r="S2131" t="s">
        <v>55</v>
      </c>
      <c r="T2131" s="1">
        <v>40620</v>
      </c>
    </row>
    <row r="2132" spans="1:20" x14ac:dyDescent="0.25">
      <c r="A2132">
        <v>15206</v>
      </c>
      <c r="B2132">
        <v>40486</v>
      </c>
      <c r="C2132" t="s">
        <v>20</v>
      </c>
      <c r="D2132" t="s">
        <v>42</v>
      </c>
      <c r="E2132" t="s">
        <v>92</v>
      </c>
      <c r="F2132" t="s">
        <v>1020</v>
      </c>
      <c r="G2132">
        <v>35</v>
      </c>
      <c r="H2132">
        <v>9538.1299999999992</v>
      </c>
      <c r="I2132">
        <v>0.47</v>
      </c>
      <c r="J2132">
        <v>0.05</v>
      </c>
      <c r="K2132">
        <v>4187.5600000000004</v>
      </c>
      <c r="L2132">
        <v>284.87</v>
      </c>
      <c r="M2132">
        <v>150.97999999999999</v>
      </c>
      <c r="N2132">
        <v>66.27</v>
      </c>
      <c r="O2132" t="s">
        <v>48</v>
      </c>
      <c r="P2132" t="s">
        <v>499</v>
      </c>
      <c r="Q2132" t="s">
        <v>83</v>
      </c>
      <c r="R2132" t="s">
        <v>27</v>
      </c>
      <c r="S2132" t="s">
        <v>49</v>
      </c>
      <c r="T2132" s="1">
        <v>40491</v>
      </c>
    </row>
    <row r="2133" spans="1:20" x14ac:dyDescent="0.25">
      <c r="A2133">
        <v>15234</v>
      </c>
      <c r="B2133">
        <v>40249</v>
      </c>
      <c r="C2133" t="s">
        <v>29</v>
      </c>
      <c r="D2133" t="s">
        <v>37</v>
      </c>
      <c r="E2133" t="s">
        <v>50</v>
      </c>
      <c r="F2133" t="s">
        <v>1438</v>
      </c>
      <c r="G2133">
        <v>21</v>
      </c>
      <c r="H2133">
        <v>4771.41</v>
      </c>
      <c r="I2133">
        <v>0.5</v>
      </c>
      <c r="J2133">
        <v>0.1</v>
      </c>
      <c r="K2133">
        <v>2116.63</v>
      </c>
      <c r="L2133">
        <v>251.98</v>
      </c>
      <c r="M2133">
        <v>125.99</v>
      </c>
      <c r="N2133">
        <v>8.99</v>
      </c>
      <c r="O2133" t="s">
        <v>24</v>
      </c>
      <c r="P2133" t="s">
        <v>1666</v>
      </c>
      <c r="Q2133" t="s">
        <v>41</v>
      </c>
      <c r="R2133" t="s">
        <v>67</v>
      </c>
      <c r="S2133" t="s">
        <v>57</v>
      </c>
      <c r="T2133" s="1">
        <v>40250</v>
      </c>
    </row>
    <row r="2134" spans="1:20" x14ac:dyDescent="0.25">
      <c r="A2134">
        <v>15234</v>
      </c>
      <c r="B2134">
        <v>40249</v>
      </c>
      <c r="C2134" t="s">
        <v>29</v>
      </c>
      <c r="D2134" t="s">
        <v>37</v>
      </c>
      <c r="E2134" t="s">
        <v>50</v>
      </c>
      <c r="F2134" t="s">
        <v>461</v>
      </c>
      <c r="G2134">
        <v>12</v>
      </c>
      <c r="H2134">
        <v>2972.55</v>
      </c>
      <c r="I2134">
        <v>0.49</v>
      </c>
      <c r="J2134">
        <v>0</v>
      </c>
      <c r="K2134">
        <v>1452.59</v>
      </c>
      <c r="L2134">
        <v>247.04</v>
      </c>
      <c r="M2134">
        <v>125.99</v>
      </c>
      <c r="N2134">
        <v>8.08</v>
      </c>
      <c r="O2134" t="s">
        <v>71</v>
      </c>
      <c r="P2134" t="s">
        <v>1666</v>
      </c>
      <c r="Q2134" t="s">
        <v>41</v>
      </c>
      <c r="R2134" t="s">
        <v>67</v>
      </c>
      <c r="S2134" t="s">
        <v>57</v>
      </c>
      <c r="T2134" s="1">
        <v>40250</v>
      </c>
    </row>
    <row r="2135" spans="1:20" x14ac:dyDescent="0.25">
      <c r="A2135">
        <v>15236</v>
      </c>
      <c r="B2135">
        <v>41008</v>
      </c>
      <c r="C2135" t="s">
        <v>29</v>
      </c>
      <c r="D2135" t="s">
        <v>21</v>
      </c>
      <c r="E2135" t="s">
        <v>120</v>
      </c>
      <c r="F2135" t="s">
        <v>479</v>
      </c>
      <c r="G2135">
        <v>33</v>
      </c>
      <c r="H2135">
        <v>576.6</v>
      </c>
      <c r="I2135">
        <v>0.41</v>
      </c>
      <c r="J2135">
        <v>0.06</v>
      </c>
      <c r="K2135">
        <v>213.58</v>
      </c>
      <c r="L2135">
        <v>18.489999999999998</v>
      </c>
      <c r="M2135">
        <v>10.91</v>
      </c>
      <c r="N2135">
        <v>2.99</v>
      </c>
      <c r="O2135" t="s">
        <v>24</v>
      </c>
      <c r="P2135" t="s">
        <v>358</v>
      </c>
      <c r="Q2135" t="s">
        <v>64</v>
      </c>
      <c r="R2135" t="s">
        <v>61</v>
      </c>
      <c r="S2135" t="s">
        <v>57</v>
      </c>
      <c r="T2135" s="1">
        <v>41009</v>
      </c>
    </row>
    <row r="2136" spans="1:20" x14ac:dyDescent="0.25">
      <c r="A2136">
        <v>15236</v>
      </c>
      <c r="B2136">
        <v>41008</v>
      </c>
      <c r="C2136" t="s">
        <v>29</v>
      </c>
      <c r="D2136" t="s">
        <v>42</v>
      </c>
      <c r="E2136" t="s">
        <v>43</v>
      </c>
      <c r="F2136" t="s">
        <v>744</v>
      </c>
      <c r="G2136">
        <v>30</v>
      </c>
      <c r="H2136">
        <v>768.92</v>
      </c>
      <c r="I2136">
        <v>0.53</v>
      </c>
      <c r="J2136">
        <v>0.01</v>
      </c>
      <c r="K2136">
        <v>400.62</v>
      </c>
      <c r="L2136">
        <v>25.68</v>
      </c>
      <c r="M2136">
        <v>12.07</v>
      </c>
      <c r="N2136">
        <v>6.2</v>
      </c>
      <c r="O2136" t="s">
        <v>71</v>
      </c>
      <c r="P2136" t="s">
        <v>358</v>
      </c>
      <c r="Q2136" t="s">
        <v>64</v>
      </c>
      <c r="R2136" t="s">
        <v>61</v>
      </c>
      <c r="S2136" t="s">
        <v>55</v>
      </c>
      <c r="T2136" s="1">
        <v>41010</v>
      </c>
    </row>
    <row r="2137" spans="1:20" x14ac:dyDescent="0.25">
      <c r="A2137">
        <v>15264</v>
      </c>
      <c r="B2137">
        <v>40864</v>
      </c>
      <c r="C2137" t="s">
        <v>79</v>
      </c>
      <c r="D2137" t="s">
        <v>21</v>
      </c>
      <c r="E2137" t="s">
        <v>120</v>
      </c>
      <c r="F2137" t="s">
        <v>799</v>
      </c>
      <c r="G2137">
        <v>3</v>
      </c>
      <c r="H2137">
        <v>6133.89</v>
      </c>
      <c r="I2137">
        <v>0.42</v>
      </c>
      <c r="J2137">
        <v>7.0000000000000007E-2</v>
      </c>
      <c r="K2137">
        <v>2300.9299999999998</v>
      </c>
      <c r="L2137">
        <v>2191.36</v>
      </c>
      <c r="M2137">
        <v>1270.99</v>
      </c>
      <c r="N2137">
        <v>19.989999999999998</v>
      </c>
      <c r="O2137" t="s">
        <v>24</v>
      </c>
      <c r="P2137" t="s">
        <v>902</v>
      </c>
      <c r="Q2137" t="s">
        <v>75</v>
      </c>
      <c r="R2137" t="s">
        <v>61</v>
      </c>
      <c r="S2137" t="s">
        <v>57</v>
      </c>
      <c r="T2137" s="1">
        <v>40866</v>
      </c>
    </row>
    <row r="2138" spans="1:20" x14ac:dyDescent="0.25">
      <c r="A2138">
        <v>15264</v>
      </c>
      <c r="B2138">
        <v>40864</v>
      </c>
      <c r="C2138" t="s">
        <v>79</v>
      </c>
      <c r="D2138" t="s">
        <v>21</v>
      </c>
      <c r="E2138" t="s">
        <v>80</v>
      </c>
      <c r="F2138" t="s">
        <v>577</v>
      </c>
      <c r="G2138">
        <v>13</v>
      </c>
      <c r="H2138">
        <v>158.31</v>
      </c>
      <c r="I2138">
        <v>0.44</v>
      </c>
      <c r="J2138">
        <v>7.0000000000000007E-2</v>
      </c>
      <c r="K2138">
        <v>62.79</v>
      </c>
      <c r="L2138">
        <v>13.05</v>
      </c>
      <c r="M2138">
        <v>7.31</v>
      </c>
      <c r="N2138">
        <v>0.49</v>
      </c>
      <c r="O2138" t="s">
        <v>24</v>
      </c>
      <c r="P2138" t="s">
        <v>902</v>
      </c>
      <c r="Q2138" t="s">
        <v>75</v>
      </c>
      <c r="R2138" t="s">
        <v>61</v>
      </c>
      <c r="S2138" t="s">
        <v>57</v>
      </c>
      <c r="T2138" s="1">
        <v>40864</v>
      </c>
    </row>
    <row r="2139" spans="1:20" x14ac:dyDescent="0.25">
      <c r="A2139">
        <v>15270</v>
      </c>
      <c r="B2139">
        <v>39844</v>
      </c>
      <c r="C2139" t="s">
        <v>29</v>
      </c>
      <c r="D2139" t="s">
        <v>21</v>
      </c>
      <c r="E2139" t="s">
        <v>84</v>
      </c>
      <c r="F2139" t="s">
        <v>1241</v>
      </c>
      <c r="G2139">
        <v>36</v>
      </c>
      <c r="H2139">
        <v>406.89</v>
      </c>
      <c r="I2139">
        <v>0.38</v>
      </c>
      <c r="J2139">
        <v>0</v>
      </c>
      <c r="K2139">
        <v>154.01</v>
      </c>
      <c r="L2139">
        <v>11.26</v>
      </c>
      <c r="M2139">
        <v>6.98</v>
      </c>
      <c r="N2139">
        <v>1.6</v>
      </c>
      <c r="O2139" t="s">
        <v>24</v>
      </c>
      <c r="P2139" t="s">
        <v>105</v>
      </c>
      <c r="Q2139" t="s">
        <v>41</v>
      </c>
      <c r="R2139" t="s">
        <v>34</v>
      </c>
      <c r="S2139" t="s">
        <v>55</v>
      </c>
      <c r="T2139" s="1">
        <v>39846</v>
      </c>
    </row>
    <row r="2140" spans="1:20" x14ac:dyDescent="0.25">
      <c r="A2140">
        <v>15271</v>
      </c>
      <c r="B2140">
        <v>40384</v>
      </c>
      <c r="C2140" t="s">
        <v>58</v>
      </c>
      <c r="D2140" t="s">
        <v>42</v>
      </c>
      <c r="E2140" t="s">
        <v>192</v>
      </c>
      <c r="F2140" t="s">
        <v>509</v>
      </c>
      <c r="G2140">
        <v>18</v>
      </c>
      <c r="H2140">
        <v>3640.01</v>
      </c>
      <c r="I2140">
        <v>0.37</v>
      </c>
      <c r="J2140">
        <v>0.01</v>
      </c>
      <c r="K2140">
        <v>1319.04</v>
      </c>
      <c r="L2140">
        <v>203.56</v>
      </c>
      <c r="M2140">
        <v>128.24</v>
      </c>
      <c r="N2140">
        <v>12.65</v>
      </c>
      <c r="O2140" t="s">
        <v>24</v>
      </c>
      <c r="P2140" t="s">
        <v>533</v>
      </c>
      <c r="Q2140" t="s">
        <v>95</v>
      </c>
      <c r="R2140" t="s">
        <v>67</v>
      </c>
      <c r="S2140" t="s">
        <v>45</v>
      </c>
      <c r="T2140" s="1">
        <v>40384</v>
      </c>
    </row>
    <row r="2141" spans="1:20" x14ac:dyDescent="0.25">
      <c r="A2141">
        <v>15271</v>
      </c>
      <c r="B2141">
        <v>40384</v>
      </c>
      <c r="C2141" t="s">
        <v>58</v>
      </c>
      <c r="D2141" t="s">
        <v>37</v>
      </c>
      <c r="E2141" t="s">
        <v>50</v>
      </c>
      <c r="F2141" t="s">
        <v>602</v>
      </c>
      <c r="G2141">
        <v>7</v>
      </c>
      <c r="H2141">
        <v>453.79</v>
      </c>
      <c r="I2141">
        <v>0.46</v>
      </c>
      <c r="J2141">
        <v>0.03</v>
      </c>
      <c r="K2141">
        <v>200.61</v>
      </c>
      <c r="L2141">
        <v>66.650000000000006</v>
      </c>
      <c r="M2141">
        <v>35.99</v>
      </c>
      <c r="N2141">
        <v>1.25</v>
      </c>
      <c r="O2141" t="s">
        <v>24</v>
      </c>
      <c r="P2141" t="s">
        <v>533</v>
      </c>
      <c r="Q2141" t="s">
        <v>95</v>
      </c>
      <c r="R2141" t="s">
        <v>67</v>
      </c>
      <c r="S2141" t="s">
        <v>35</v>
      </c>
      <c r="T2141" s="1">
        <v>40384</v>
      </c>
    </row>
    <row r="2142" spans="1:20" x14ac:dyDescent="0.25">
      <c r="A2142">
        <v>15296</v>
      </c>
      <c r="B2142">
        <v>41128</v>
      </c>
      <c r="C2142" t="s">
        <v>29</v>
      </c>
      <c r="D2142" t="s">
        <v>21</v>
      </c>
      <c r="E2142" t="s">
        <v>22</v>
      </c>
      <c r="F2142" t="s">
        <v>1667</v>
      </c>
      <c r="G2142">
        <v>38</v>
      </c>
      <c r="H2142">
        <v>9882.49</v>
      </c>
      <c r="I2142">
        <v>0.39</v>
      </c>
      <c r="J2142">
        <v>0.02</v>
      </c>
      <c r="K2142">
        <v>3723.6</v>
      </c>
      <c r="L2142">
        <v>264.83999999999997</v>
      </c>
      <c r="M2142">
        <v>161.55000000000001</v>
      </c>
      <c r="N2142">
        <v>19.989999999999998</v>
      </c>
      <c r="O2142" t="s">
        <v>24</v>
      </c>
      <c r="P2142" t="s">
        <v>983</v>
      </c>
      <c r="Q2142" t="s">
        <v>41</v>
      </c>
      <c r="R2142" t="s">
        <v>34</v>
      </c>
      <c r="S2142" t="s">
        <v>57</v>
      </c>
      <c r="T2142" s="1">
        <v>41130</v>
      </c>
    </row>
    <row r="2143" spans="1:20" x14ac:dyDescent="0.25">
      <c r="A2143">
        <v>15300</v>
      </c>
      <c r="B2143">
        <v>40582</v>
      </c>
      <c r="C2143" t="s">
        <v>36</v>
      </c>
      <c r="D2143" t="s">
        <v>21</v>
      </c>
      <c r="E2143" t="s">
        <v>84</v>
      </c>
      <c r="F2143" t="s">
        <v>1668</v>
      </c>
      <c r="G2143">
        <v>42</v>
      </c>
      <c r="H2143">
        <v>418.14</v>
      </c>
      <c r="I2143">
        <v>0.49</v>
      </c>
      <c r="J2143">
        <v>0.05</v>
      </c>
      <c r="K2143">
        <v>191.32</v>
      </c>
      <c r="L2143">
        <v>10.35</v>
      </c>
      <c r="M2143">
        <v>5.28</v>
      </c>
      <c r="N2143">
        <v>5.0599999999999996</v>
      </c>
      <c r="O2143" t="s">
        <v>71</v>
      </c>
      <c r="P2143" t="s">
        <v>165</v>
      </c>
      <c r="Q2143" t="s">
        <v>33</v>
      </c>
      <c r="R2143" t="s">
        <v>61</v>
      </c>
      <c r="S2143" t="s">
        <v>57</v>
      </c>
      <c r="T2143" s="1">
        <v>40584</v>
      </c>
    </row>
    <row r="2144" spans="1:20" x14ac:dyDescent="0.25">
      <c r="A2144">
        <v>15303</v>
      </c>
      <c r="B2144">
        <v>40434</v>
      </c>
      <c r="C2144" t="s">
        <v>58</v>
      </c>
      <c r="D2144" t="s">
        <v>21</v>
      </c>
      <c r="E2144" t="s">
        <v>120</v>
      </c>
      <c r="F2144" t="s">
        <v>1669</v>
      </c>
      <c r="G2144">
        <v>21</v>
      </c>
      <c r="H2144">
        <v>161.55000000000001</v>
      </c>
      <c r="I2144">
        <v>0.4</v>
      </c>
      <c r="J2144">
        <v>0.02</v>
      </c>
      <c r="K2144">
        <v>60.38</v>
      </c>
      <c r="L2144">
        <v>7.57</v>
      </c>
      <c r="M2144">
        <v>4.54</v>
      </c>
      <c r="N2144">
        <v>5.83</v>
      </c>
      <c r="O2144" t="s">
        <v>24</v>
      </c>
      <c r="P2144" t="s">
        <v>554</v>
      </c>
      <c r="Q2144" t="s">
        <v>33</v>
      </c>
      <c r="R2144" t="s">
        <v>61</v>
      </c>
      <c r="S2144" t="s">
        <v>57</v>
      </c>
      <c r="T2144" s="1">
        <v>40435</v>
      </c>
    </row>
    <row r="2145" spans="1:20" x14ac:dyDescent="0.25">
      <c r="A2145">
        <v>15303</v>
      </c>
      <c r="B2145">
        <v>40434</v>
      </c>
      <c r="C2145" t="s">
        <v>58</v>
      </c>
      <c r="D2145" t="s">
        <v>37</v>
      </c>
      <c r="E2145" t="s">
        <v>38</v>
      </c>
      <c r="F2145" t="s">
        <v>1384</v>
      </c>
      <c r="G2145">
        <v>18</v>
      </c>
      <c r="H2145">
        <v>846.3</v>
      </c>
      <c r="I2145">
        <v>0.4</v>
      </c>
      <c r="J2145">
        <v>0.02</v>
      </c>
      <c r="K2145">
        <v>324.67</v>
      </c>
      <c r="L2145">
        <v>47.47</v>
      </c>
      <c r="M2145">
        <v>28.48</v>
      </c>
      <c r="N2145">
        <v>8.99</v>
      </c>
      <c r="O2145" t="s">
        <v>24</v>
      </c>
      <c r="P2145" t="s">
        <v>554</v>
      </c>
      <c r="Q2145" t="s">
        <v>33</v>
      </c>
      <c r="R2145" t="s">
        <v>61</v>
      </c>
      <c r="S2145" t="s">
        <v>35</v>
      </c>
      <c r="T2145" s="1">
        <v>40436</v>
      </c>
    </row>
    <row r="2146" spans="1:20" x14ac:dyDescent="0.25">
      <c r="A2146">
        <v>15329</v>
      </c>
      <c r="B2146">
        <v>41026</v>
      </c>
      <c r="C2146" t="s">
        <v>36</v>
      </c>
      <c r="D2146" t="s">
        <v>37</v>
      </c>
      <c r="E2146" t="s">
        <v>38</v>
      </c>
      <c r="F2146" t="s">
        <v>742</v>
      </c>
      <c r="G2146">
        <v>34</v>
      </c>
      <c r="H2146">
        <v>1842.76</v>
      </c>
      <c r="I2146">
        <v>0.47</v>
      </c>
      <c r="J2146">
        <v>0.04</v>
      </c>
      <c r="K2146">
        <v>824.51</v>
      </c>
      <c r="L2146">
        <v>56.4</v>
      </c>
      <c r="M2146">
        <v>29.89</v>
      </c>
      <c r="N2146">
        <v>1.99</v>
      </c>
      <c r="O2146" t="s">
        <v>71</v>
      </c>
      <c r="P2146" t="s">
        <v>543</v>
      </c>
      <c r="Q2146" t="s">
        <v>33</v>
      </c>
      <c r="R2146" t="s">
        <v>67</v>
      </c>
      <c r="S2146" t="s">
        <v>35</v>
      </c>
      <c r="T2146" s="1">
        <v>41026</v>
      </c>
    </row>
    <row r="2147" spans="1:20" x14ac:dyDescent="0.25">
      <c r="A2147">
        <v>15332</v>
      </c>
      <c r="B2147">
        <v>40328</v>
      </c>
      <c r="C2147" t="s">
        <v>29</v>
      </c>
      <c r="D2147" t="s">
        <v>21</v>
      </c>
      <c r="E2147" t="s">
        <v>120</v>
      </c>
      <c r="F2147" t="s">
        <v>1670</v>
      </c>
      <c r="G2147">
        <v>6</v>
      </c>
      <c r="H2147">
        <v>479.98</v>
      </c>
      <c r="I2147">
        <v>0.39</v>
      </c>
      <c r="J2147">
        <v>0.1</v>
      </c>
      <c r="K2147">
        <v>149.47</v>
      </c>
      <c r="L2147">
        <v>85.9</v>
      </c>
      <c r="M2147">
        <v>52.4</v>
      </c>
      <c r="N2147">
        <v>16.11</v>
      </c>
      <c r="O2147" t="s">
        <v>24</v>
      </c>
      <c r="P2147" t="s">
        <v>1374</v>
      </c>
      <c r="Q2147" t="s">
        <v>41</v>
      </c>
      <c r="R2147" t="s">
        <v>61</v>
      </c>
      <c r="S2147" t="s">
        <v>57</v>
      </c>
      <c r="T2147" s="1">
        <v>40330</v>
      </c>
    </row>
    <row r="2148" spans="1:20" x14ac:dyDescent="0.25">
      <c r="A2148">
        <v>15335</v>
      </c>
      <c r="B2148">
        <v>40438</v>
      </c>
      <c r="C2148" t="s">
        <v>79</v>
      </c>
      <c r="D2148" t="s">
        <v>37</v>
      </c>
      <c r="E2148" t="s">
        <v>38</v>
      </c>
      <c r="F2148" t="s">
        <v>352</v>
      </c>
      <c r="G2148">
        <v>26</v>
      </c>
      <c r="H2148">
        <v>1519.65</v>
      </c>
      <c r="I2148">
        <v>0.51</v>
      </c>
      <c r="J2148">
        <v>0.1</v>
      </c>
      <c r="K2148">
        <v>691.38</v>
      </c>
      <c r="L2148">
        <v>64.86</v>
      </c>
      <c r="M2148">
        <v>31.78</v>
      </c>
      <c r="N2148">
        <v>1.99</v>
      </c>
      <c r="O2148" t="s">
        <v>24</v>
      </c>
      <c r="P2148" t="s">
        <v>1671</v>
      </c>
      <c r="Q2148" t="s">
        <v>41</v>
      </c>
      <c r="R2148" t="s">
        <v>67</v>
      </c>
      <c r="S2148" t="s">
        <v>35</v>
      </c>
      <c r="T2148" s="1">
        <v>40440</v>
      </c>
    </row>
    <row r="2149" spans="1:20" x14ac:dyDescent="0.25">
      <c r="A2149">
        <v>15397</v>
      </c>
      <c r="B2149">
        <v>40215</v>
      </c>
      <c r="C2149" t="s">
        <v>58</v>
      </c>
      <c r="D2149" t="s">
        <v>37</v>
      </c>
      <c r="E2149" t="s">
        <v>38</v>
      </c>
      <c r="F2149" t="s">
        <v>1672</v>
      </c>
      <c r="G2149">
        <v>42</v>
      </c>
      <c r="H2149">
        <v>431.18</v>
      </c>
      <c r="I2149">
        <v>0.51</v>
      </c>
      <c r="J2149">
        <v>0</v>
      </c>
      <c r="K2149">
        <v>217.7</v>
      </c>
      <c r="L2149">
        <v>10.16</v>
      </c>
      <c r="M2149">
        <v>4.9800000000000004</v>
      </c>
      <c r="N2149">
        <v>4.32</v>
      </c>
      <c r="O2149" t="s">
        <v>71</v>
      </c>
      <c r="P2149" t="s">
        <v>604</v>
      </c>
      <c r="Q2149" t="s">
        <v>64</v>
      </c>
      <c r="R2149" t="s">
        <v>61</v>
      </c>
      <c r="S2149" t="s">
        <v>35</v>
      </c>
      <c r="T2149" s="1">
        <v>40217</v>
      </c>
    </row>
    <row r="2150" spans="1:20" x14ac:dyDescent="0.25">
      <c r="A2150">
        <v>15397</v>
      </c>
      <c r="B2150">
        <v>40215</v>
      </c>
      <c r="C2150" t="s">
        <v>58</v>
      </c>
      <c r="D2150" t="s">
        <v>37</v>
      </c>
      <c r="E2150" t="s">
        <v>38</v>
      </c>
      <c r="F2150" t="s">
        <v>1264</v>
      </c>
      <c r="G2150">
        <v>29</v>
      </c>
      <c r="H2150">
        <v>2358.0500000000002</v>
      </c>
      <c r="I2150">
        <v>0.53</v>
      </c>
      <c r="J2150">
        <v>7.0000000000000007E-2</v>
      </c>
      <c r="K2150">
        <v>1163.1300000000001</v>
      </c>
      <c r="L2150">
        <v>87.19</v>
      </c>
      <c r="M2150">
        <v>40.98</v>
      </c>
      <c r="N2150">
        <v>6.5</v>
      </c>
      <c r="O2150" t="s">
        <v>24</v>
      </c>
      <c r="P2150" t="s">
        <v>604</v>
      </c>
      <c r="Q2150" t="s">
        <v>64</v>
      </c>
      <c r="R2150" t="s">
        <v>61</v>
      </c>
      <c r="S2150" t="s">
        <v>57</v>
      </c>
      <c r="T2150" s="1">
        <v>40215</v>
      </c>
    </row>
    <row r="2151" spans="1:20" x14ac:dyDescent="0.25">
      <c r="A2151">
        <v>15397</v>
      </c>
      <c r="B2151">
        <v>40215</v>
      </c>
      <c r="C2151" t="s">
        <v>58</v>
      </c>
      <c r="D2151" t="s">
        <v>21</v>
      </c>
      <c r="E2151" t="s">
        <v>52</v>
      </c>
      <c r="F2151" t="s">
        <v>1657</v>
      </c>
      <c r="G2151">
        <v>43</v>
      </c>
      <c r="H2151">
        <v>248.36</v>
      </c>
      <c r="I2151">
        <v>0.55000000000000004</v>
      </c>
      <c r="J2151">
        <v>0.01</v>
      </c>
      <c r="K2151">
        <v>134.16</v>
      </c>
      <c r="L2151">
        <v>5.78</v>
      </c>
      <c r="M2151">
        <v>2.6</v>
      </c>
      <c r="N2151">
        <v>2.4</v>
      </c>
      <c r="O2151" t="s">
        <v>24</v>
      </c>
      <c r="P2151" t="s">
        <v>604</v>
      </c>
      <c r="Q2151" t="s">
        <v>64</v>
      </c>
      <c r="R2151" t="s">
        <v>61</v>
      </c>
      <c r="S2151" t="s">
        <v>55</v>
      </c>
      <c r="T2151" s="1">
        <v>40216</v>
      </c>
    </row>
    <row r="2152" spans="1:20" x14ac:dyDescent="0.25">
      <c r="A2152">
        <v>15399</v>
      </c>
      <c r="B2152">
        <v>41042</v>
      </c>
      <c r="C2152" t="s">
        <v>58</v>
      </c>
      <c r="D2152" t="s">
        <v>37</v>
      </c>
      <c r="E2152" t="s">
        <v>50</v>
      </c>
      <c r="F2152" t="s">
        <v>1586</v>
      </c>
      <c r="G2152">
        <v>46</v>
      </c>
      <c r="H2152">
        <v>5208.7700000000004</v>
      </c>
      <c r="I2152">
        <v>0.44</v>
      </c>
      <c r="J2152">
        <v>0.04</v>
      </c>
      <c r="K2152">
        <v>2168.2399999999998</v>
      </c>
      <c r="L2152">
        <v>117.84</v>
      </c>
      <c r="M2152">
        <v>65.989999999999995</v>
      </c>
      <c r="N2152">
        <v>4.99</v>
      </c>
      <c r="O2152" t="s">
        <v>71</v>
      </c>
      <c r="P2152" t="s">
        <v>475</v>
      </c>
      <c r="Q2152" t="s">
        <v>95</v>
      </c>
      <c r="R2152" t="s">
        <v>27</v>
      </c>
      <c r="S2152" t="s">
        <v>57</v>
      </c>
      <c r="T2152" s="1">
        <v>41043</v>
      </c>
    </row>
    <row r="2153" spans="1:20" x14ac:dyDescent="0.25">
      <c r="A2153">
        <v>15399</v>
      </c>
      <c r="B2153">
        <v>41042</v>
      </c>
      <c r="C2153" t="s">
        <v>58</v>
      </c>
      <c r="D2153" t="s">
        <v>42</v>
      </c>
      <c r="E2153" t="s">
        <v>192</v>
      </c>
      <c r="F2153" t="s">
        <v>1530</v>
      </c>
      <c r="G2153">
        <v>7</v>
      </c>
      <c r="H2153">
        <v>4271.49</v>
      </c>
      <c r="I2153">
        <v>0.53</v>
      </c>
      <c r="J2153">
        <v>0.01</v>
      </c>
      <c r="K2153">
        <v>2207.08</v>
      </c>
      <c r="L2153">
        <v>606.34</v>
      </c>
      <c r="M2153">
        <v>284.98</v>
      </c>
      <c r="N2153">
        <v>69.55</v>
      </c>
      <c r="O2153" t="s">
        <v>48</v>
      </c>
      <c r="P2153" t="s">
        <v>475</v>
      </c>
      <c r="Q2153" t="s">
        <v>75</v>
      </c>
      <c r="R2153" t="s">
        <v>27</v>
      </c>
      <c r="S2153" t="s">
        <v>132</v>
      </c>
      <c r="T2153" s="1">
        <v>41044</v>
      </c>
    </row>
    <row r="2154" spans="1:20" x14ac:dyDescent="0.25">
      <c r="A2154">
        <v>15399</v>
      </c>
      <c r="B2154">
        <v>41042</v>
      </c>
      <c r="C2154" t="s">
        <v>58</v>
      </c>
      <c r="D2154" t="s">
        <v>37</v>
      </c>
      <c r="E2154" t="s">
        <v>50</v>
      </c>
      <c r="F2154" t="s">
        <v>203</v>
      </c>
      <c r="G2154">
        <v>38</v>
      </c>
      <c r="H2154">
        <v>7571.73</v>
      </c>
      <c r="I2154">
        <v>0.38</v>
      </c>
      <c r="J2154">
        <v>0.02</v>
      </c>
      <c r="K2154">
        <v>2779.91</v>
      </c>
      <c r="L2154">
        <v>203.21</v>
      </c>
      <c r="M2154">
        <v>125.99</v>
      </c>
      <c r="N2154">
        <v>4.2</v>
      </c>
      <c r="O2154" t="s">
        <v>24</v>
      </c>
      <c r="P2154" t="s">
        <v>475</v>
      </c>
      <c r="Q2154" t="s">
        <v>64</v>
      </c>
      <c r="R2154" t="s">
        <v>27</v>
      </c>
      <c r="S2154" t="s">
        <v>57</v>
      </c>
      <c r="T2154" s="1">
        <v>41044</v>
      </c>
    </row>
    <row r="2155" spans="1:20" x14ac:dyDescent="0.25">
      <c r="A2155">
        <v>15425</v>
      </c>
      <c r="B2155">
        <v>40749</v>
      </c>
      <c r="C2155" t="s">
        <v>20</v>
      </c>
      <c r="D2155" t="s">
        <v>37</v>
      </c>
      <c r="E2155" t="s">
        <v>38</v>
      </c>
      <c r="F2155" t="s">
        <v>1673</v>
      </c>
      <c r="G2155">
        <v>29</v>
      </c>
      <c r="H2155">
        <v>4188.32</v>
      </c>
      <c r="I2155">
        <v>0.36</v>
      </c>
      <c r="J2155">
        <v>0.08</v>
      </c>
      <c r="K2155">
        <v>1268.6199999999999</v>
      </c>
      <c r="L2155">
        <v>156.22999999999999</v>
      </c>
      <c r="M2155">
        <v>99.99</v>
      </c>
      <c r="N2155">
        <v>19.989999999999998</v>
      </c>
      <c r="O2155" t="s">
        <v>71</v>
      </c>
      <c r="P2155" t="s">
        <v>1348</v>
      </c>
      <c r="Q2155" t="s">
        <v>33</v>
      </c>
      <c r="R2155" t="s">
        <v>61</v>
      </c>
      <c r="S2155" t="s">
        <v>57</v>
      </c>
      <c r="T2155" s="1">
        <v>40753</v>
      </c>
    </row>
    <row r="2156" spans="1:20" x14ac:dyDescent="0.25">
      <c r="A2156">
        <v>15428</v>
      </c>
      <c r="B2156">
        <v>40583</v>
      </c>
      <c r="C2156" t="s">
        <v>58</v>
      </c>
      <c r="D2156" t="s">
        <v>37</v>
      </c>
      <c r="E2156" t="s">
        <v>38</v>
      </c>
      <c r="F2156" t="s">
        <v>1247</v>
      </c>
      <c r="G2156">
        <v>50</v>
      </c>
      <c r="H2156">
        <v>2946.33</v>
      </c>
      <c r="I2156">
        <v>0.55000000000000004</v>
      </c>
      <c r="J2156">
        <v>0.09</v>
      </c>
      <c r="K2156">
        <v>1487.33</v>
      </c>
      <c r="L2156">
        <v>64.67</v>
      </c>
      <c r="M2156">
        <v>29.1</v>
      </c>
      <c r="N2156">
        <v>4</v>
      </c>
      <c r="O2156" t="s">
        <v>71</v>
      </c>
      <c r="P2156" t="s">
        <v>250</v>
      </c>
      <c r="Q2156" t="s">
        <v>33</v>
      </c>
      <c r="R2156" t="s">
        <v>27</v>
      </c>
      <c r="S2156" t="s">
        <v>57</v>
      </c>
      <c r="T2156" s="1">
        <v>40584</v>
      </c>
    </row>
    <row r="2157" spans="1:20" x14ac:dyDescent="0.25">
      <c r="A2157">
        <v>15428</v>
      </c>
      <c r="B2157">
        <v>40583</v>
      </c>
      <c r="C2157" t="s">
        <v>58</v>
      </c>
      <c r="D2157" t="s">
        <v>37</v>
      </c>
      <c r="E2157" t="s">
        <v>50</v>
      </c>
      <c r="F2157" t="s">
        <v>727</v>
      </c>
      <c r="G2157">
        <v>10</v>
      </c>
      <c r="H2157">
        <v>2043.81</v>
      </c>
      <c r="I2157">
        <v>0.46</v>
      </c>
      <c r="J2157">
        <v>0.01</v>
      </c>
      <c r="K2157">
        <v>924.92</v>
      </c>
      <c r="L2157">
        <v>205.54</v>
      </c>
      <c r="M2157">
        <v>110.99</v>
      </c>
      <c r="N2157">
        <v>8.99</v>
      </c>
      <c r="O2157" t="s">
        <v>24</v>
      </c>
      <c r="P2157" t="s">
        <v>250</v>
      </c>
      <c r="Q2157" t="s">
        <v>33</v>
      </c>
      <c r="R2157" t="s">
        <v>27</v>
      </c>
      <c r="S2157" t="s">
        <v>57</v>
      </c>
      <c r="T2157" s="1">
        <v>40586</v>
      </c>
    </row>
    <row r="2158" spans="1:20" x14ac:dyDescent="0.25">
      <c r="A2158">
        <v>15462</v>
      </c>
      <c r="B2158">
        <v>40600</v>
      </c>
      <c r="C2158" t="s">
        <v>58</v>
      </c>
      <c r="D2158" t="s">
        <v>21</v>
      </c>
      <c r="E2158" t="s">
        <v>120</v>
      </c>
      <c r="F2158" t="s">
        <v>874</v>
      </c>
      <c r="G2158">
        <v>20</v>
      </c>
      <c r="H2158">
        <v>1291.29</v>
      </c>
      <c r="I2158">
        <v>0.38</v>
      </c>
      <c r="J2158">
        <v>0.08</v>
      </c>
      <c r="K2158">
        <v>420.1</v>
      </c>
      <c r="L2158">
        <v>70.02</v>
      </c>
      <c r="M2158">
        <v>43.41</v>
      </c>
      <c r="N2158">
        <v>2.99</v>
      </c>
      <c r="O2158" t="s">
        <v>24</v>
      </c>
      <c r="P2158" t="s">
        <v>637</v>
      </c>
      <c r="Q2158" t="s">
        <v>41</v>
      </c>
      <c r="R2158" t="s">
        <v>61</v>
      </c>
      <c r="S2158" t="s">
        <v>57</v>
      </c>
      <c r="T2158" s="1">
        <v>40601</v>
      </c>
    </row>
    <row r="2159" spans="1:20" x14ac:dyDescent="0.25">
      <c r="A2159">
        <v>15463</v>
      </c>
      <c r="B2159">
        <v>40383</v>
      </c>
      <c r="C2159" t="s">
        <v>20</v>
      </c>
      <c r="D2159" t="s">
        <v>21</v>
      </c>
      <c r="E2159" t="s">
        <v>84</v>
      </c>
      <c r="F2159" t="s">
        <v>1674</v>
      </c>
      <c r="G2159">
        <v>48</v>
      </c>
      <c r="H2159">
        <v>431.44</v>
      </c>
      <c r="I2159">
        <v>0.35</v>
      </c>
      <c r="J2159">
        <v>0.04</v>
      </c>
      <c r="K2159">
        <v>136.9</v>
      </c>
      <c r="L2159">
        <v>9.1999999999999993</v>
      </c>
      <c r="M2159">
        <v>5.98</v>
      </c>
      <c r="N2159">
        <v>7.5</v>
      </c>
      <c r="O2159" t="s">
        <v>71</v>
      </c>
      <c r="P2159" t="s">
        <v>1389</v>
      </c>
      <c r="Q2159" t="s">
        <v>95</v>
      </c>
      <c r="R2159" t="s">
        <v>34</v>
      </c>
      <c r="S2159" t="s">
        <v>57</v>
      </c>
      <c r="T2159" s="1">
        <v>40385</v>
      </c>
    </row>
    <row r="2160" spans="1:20" x14ac:dyDescent="0.25">
      <c r="A2160">
        <v>15491</v>
      </c>
      <c r="B2160">
        <v>40926</v>
      </c>
      <c r="C2160" t="s">
        <v>79</v>
      </c>
      <c r="D2160" t="s">
        <v>37</v>
      </c>
      <c r="E2160" t="s">
        <v>50</v>
      </c>
      <c r="F2160" t="s">
        <v>1415</v>
      </c>
      <c r="G2160">
        <v>5</v>
      </c>
      <c r="H2160">
        <v>1620.99</v>
      </c>
      <c r="I2160">
        <v>0.37</v>
      </c>
      <c r="J2160">
        <v>0.01</v>
      </c>
      <c r="K2160">
        <v>588.54</v>
      </c>
      <c r="L2160">
        <v>326.97000000000003</v>
      </c>
      <c r="M2160">
        <v>205.99</v>
      </c>
      <c r="N2160">
        <v>2.5</v>
      </c>
      <c r="O2160" t="s">
        <v>24</v>
      </c>
      <c r="P2160" t="s">
        <v>1562</v>
      </c>
      <c r="Q2160" t="s">
        <v>41</v>
      </c>
      <c r="R2160" t="s">
        <v>27</v>
      </c>
      <c r="S2160" t="s">
        <v>57</v>
      </c>
      <c r="T2160" s="1">
        <v>40926</v>
      </c>
    </row>
    <row r="2161" spans="1:20" x14ac:dyDescent="0.25">
      <c r="A2161">
        <v>15524</v>
      </c>
      <c r="B2161">
        <v>41040</v>
      </c>
      <c r="C2161" t="s">
        <v>79</v>
      </c>
      <c r="D2161" t="s">
        <v>21</v>
      </c>
      <c r="E2161" t="s">
        <v>30</v>
      </c>
      <c r="F2161" t="s">
        <v>1350</v>
      </c>
      <c r="G2161">
        <v>27</v>
      </c>
      <c r="H2161">
        <v>269.24</v>
      </c>
      <c r="I2161">
        <v>0.44</v>
      </c>
      <c r="J2161">
        <v>0.03</v>
      </c>
      <c r="K2161">
        <v>112.28</v>
      </c>
      <c r="L2161">
        <v>10.14</v>
      </c>
      <c r="M2161">
        <v>5.68</v>
      </c>
      <c r="N2161">
        <v>3.6</v>
      </c>
      <c r="O2161" t="s">
        <v>24</v>
      </c>
      <c r="P2161" t="s">
        <v>1589</v>
      </c>
      <c r="Q2161" t="s">
        <v>41</v>
      </c>
      <c r="R2161" t="s">
        <v>67</v>
      </c>
      <c r="S2161" t="s">
        <v>35</v>
      </c>
      <c r="T2161" s="1">
        <v>41041</v>
      </c>
    </row>
    <row r="2162" spans="1:20" x14ac:dyDescent="0.25">
      <c r="A2162">
        <v>15591</v>
      </c>
      <c r="B2162">
        <v>41066</v>
      </c>
      <c r="C2162" t="s">
        <v>58</v>
      </c>
      <c r="D2162" t="s">
        <v>42</v>
      </c>
      <c r="E2162" t="s">
        <v>43</v>
      </c>
      <c r="F2162" t="s">
        <v>755</v>
      </c>
      <c r="G2162">
        <v>31</v>
      </c>
      <c r="H2162">
        <v>655.13</v>
      </c>
      <c r="I2162">
        <v>0.4</v>
      </c>
      <c r="J2162">
        <v>0</v>
      </c>
      <c r="K2162">
        <v>259.99</v>
      </c>
      <c r="L2162">
        <v>20.97</v>
      </c>
      <c r="M2162">
        <v>12.58</v>
      </c>
      <c r="N2162">
        <v>5.16</v>
      </c>
      <c r="O2162" t="s">
        <v>24</v>
      </c>
      <c r="P2162" t="s">
        <v>693</v>
      </c>
      <c r="Q2162" t="s">
        <v>83</v>
      </c>
      <c r="R2162" t="s">
        <v>27</v>
      </c>
      <c r="S2162" t="s">
        <v>57</v>
      </c>
      <c r="T2162" s="1">
        <v>41068</v>
      </c>
    </row>
    <row r="2163" spans="1:20" x14ac:dyDescent="0.25">
      <c r="A2163">
        <v>15616</v>
      </c>
      <c r="B2163">
        <v>40991</v>
      </c>
      <c r="C2163" t="s">
        <v>58</v>
      </c>
      <c r="D2163" t="s">
        <v>37</v>
      </c>
      <c r="E2163" t="s">
        <v>38</v>
      </c>
      <c r="F2163" t="s">
        <v>626</v>
      </c>
      <c r="G2163">
        <v>12</v>
      </c>
      <c r="H2163">
        <v>757.61</v>
      </c>
      <c r="I2163">
        <v>0.51</v>
      </c>
      <c r="J2163">
        <v>0.01</v>
      </c>
      <c r="K2163">
        <v>379.35</v>
      </c>
      <c r="L2163">
        <v>63.22</v>
      </c>
      <c r="M2163">
        <v>30.98</v>
      </c>
      <c r="N2163">
        <v>6.5</v>
      </c>
      <c r="O2163" t="s">
        <v>71</v>
      </c>
      <c r="P2163" t="s">
        <v>876</v>
      </c>
      <c r="Q2163" t="s">
        <v>83</v>
      </c>
      <c r="R2163" t="s">
        <v>34</v>
      </c>
      <c r="S2163" t="s">
        <v>57</v>
      </c>
      <c r="T2163" s="1">
        <v>40992</v>
      </c>
    </row>
    <row r="2164" spans="1:20" x14ac:dyDescent="0.25">
      <c r="A2164">
        <v>15616</v>
      </c>
      <c r="B2164">
        <v>40991</v>
      </c>
      <c r="C2164" t="s">
        <v>58</v>
      </c>
      <c r="D2164" t="s">
        <v>21</v>
      </c>
      <c r="E2164" t="s">
        <v>52</v>
      </c>
      <c r="F2164" t="s">
        <v>1675</v>
      </c>
      <c r="G2164">
        <v>34</v>
      </c>
      <c r="H2164">
        <v>251.72</v>
      </c>
      <c r="I2164">
        <v>0.49</v>
      </c>
      <c r="J2164">
        <v>0.09</v>
      </c>
      <c r="K2164">
        <v>110.13</v>
      </c>
      <c r="L2164">
        <v>8.1</v>
      </c>
      <c r="M2164">
        <v>4.13</v>
      </c>
      <c r="N2164">
        <v>1.17</v>
      </c>
      <c r="O2164" t="s">
        <v>24</v>
      </c>
      <c r="P2164" t="s">
        <v>876</v>
      </c>
      <c r="Q2164" t="s">
        <v>83</v>
      </c>
      <c r="R2164" t="s">
        <v>34</v>
      </c>
      <c r="S2164" t="s">
        <v>55</v>
      </c>
      <c r="T2164" s="1">
        <v>40993</v>
      </c>
    </row>
    <row r="2165" spans="1:20" x14ac:dyDescent="0.25">
      <c r="A2165">
        <v>15618</v>
      </c>
      <c r="B2165">
        <v>40394</v>
      </c>
      <c r="C2165" t="s">
        <v>79</v>
      </c>
      <c r="D2165" t="s">
        <v>21</v>
      </c>
      <c r="E2165" t="s">
        <v>84</v>
      </c>
      <c r="F2165" t="s">
        <v>209</v>
      </c>
      <c r="G2165">
        <v>9</v>
      </c>
      <c r="H2165">
        <v>88.98</v>
      </c>
      <c r="I2165">
        <v>0.46</v>
      </c>
      <c r="J2165">
        <v>0.06</v>
      </c>
      <c r="K2165">
        <v>35.200000000000003</v>
      </c>
      <c r="L2165">
        <v>9.7799999999999994</v>
      </c>
      <c r="M2165">
        <v>5.28</v>
      </c>
      <c r="N2165">
        <v>6.26</v>
      </c>
      <c r="O2165" t="s">
        <v>24</v>
      </c>
      <c r="P2165" t="s">
        <v>1329</v>
      </c>
      <c r="Q2165" t="s">
        <v>95</v>
      </c>
      <c r="R2165" t="s">
        <v>67</v>
      </c>
      <c r="S2165" t="s">
        <v>57</v>
      </c>
      <c r="T2165" s="1">
        <v>40397</v>
      </c>
    </row>
    <row r="2166" spans="1:20" x14ac:dyDescent="0.25">
      <c r="A2166">
        <v>15618</v>
      </c>
      <c r="B2166">
        <v>40394</v>
      </c>
      <c r="C2166" t="s">
        <v>79</v>
      </c>
      <c r="D2166" t="s">
        <v>21</v>
      </c>
      <c r="E2166" t="s">
        <v>84</v>
      </c>
      <c r="F2166" t="s">
        <v>219</v>
      </c>
      <c r="G2166">
        <v>44</v>
      </c>
      <c r="H2166">
        <v>1678.9</v>
      </c>
      <c r="I2166">
        <v>0.54</v>
      </c>
      <c r="J2166">
        <v>0.08</v>
      </c>
      <c r="K2166">
        <v>834.68</v>
      </c>
      <c r="L2166">
        <v>41.24</v>
      </c>
      <c r="M2166">
        <v>18.97</v>
      </c>
      <c r="N2166">
        <v>9.5399999999999991</v>
      </c>
      <c r="O2166" t="s">
        <v>24</v>
      </c>
      <c r="P2166" t="s">
        <v>1329</v>
      </c>
      <c r="Q2166" t="s">
        <v>95</v>
      </c>
      <c r="R2166" t="s">
        <v>67</v>
      </c>
      <c r="S2166" t="s">
        <v>57</v>
      </c>
      <c r="T2166" s="1">
        <v>40396</v>
      </c>
    </row>
    <row r="2167" spans="1:20" x14ac:dyDescent="0.25">
      <c r="A2167">
        <v>15618</v>
      </c>
      <c r="B2167">
        <v>40394</v>
      </c>
      <c r="C2167" t="s">
        <v>79</v>
      </c>
      <c r="D2167" t="s">
        <v>37</v>
      </c>
      <c r="E2167" t="s">
        <v>50</v>
      </c>
      <c r="F2167" t="s">
        <v>610</v>
      </c>
      <c r="G2167">
        <v>14</v>
      </c>
      <c r="H2167">
        <v>1933.83</v>
      </c>
      <c r="I2167">
        <v>0.55000000000000004</v>
      </c>
      <c r="J2167">
        <v>0.06</v>
      </c>
      <c r="K2167">
        <v>1005.98</v>
      </c>
      <c r="L2167">
        <v>146.63999999999999</v>
      </c>
      <c r="M2167">
        <v>65.989999999999995</v>
      </c>
      <c r="N2167">
        <v>3.99</v>
      </c>
      <c r="O2167" t="s">
        <v>24</v>
      </c>
      <c r="P2167" t="s">
        <v>1329</v>
      </c>
      <c r="Q2167" t="s">
        <v>95</v>
      </c>
      <c r="R2167" t="s">
        <v>67</v>
      </c>
      <c r="S2167" t="s">
        <v>57</v>
      </c>
      <c r="T2167" s="1">
        <v>40396</v>
      </c>
    </row>
    <row r="2168" spans="1:20" x14ac:dyDescent="0.25">
      <c r="A2168">
        <v>15619</v>
      </c>
      <c r="B2168">
        <v>40722</v>
      </c>
      <c r="C2168" t="s">
        <v>20</v>
      </c>
      <c r="D2168" t="s">
        <v>21</v>
      </c>
      <c r="E2168" t="s">
        <v>72</v>
      </c>
      <c r="F2168" t="s">
        <v>780</v>
      </c>
      <c r="G2168">
        <v>36</v>
      </c>
      <c r="H2168">
        <v>221.97</v>
      </c>
      <c r="I2168">
        <v>0.49</v>
      </c>
      <c r="J2168">
        <v>0.05</v>
      </c>
      <c r="K2168">
        <v>102.18</v>
      </c>
      <c r="L2168">
        <v>6.45</v>
      </c>
      <c r="M2168">
        <v>3.29</v>
      </c>
      <c r="N2168">
        <v>1.35</v>
      </c>
      <c r="O2168" t="s">
        <v>71</v>
      </c>
      <c r="P2168" t="s">
        <v>1285</v>
      </c>
      <c r="Q2168" t="s">
        <v>95</v>
      </c>
      <c r="R2168" t="s">
        <v>34</v>
      </c>
      <c r="S2168" t="s">
        <v>55</v>
      </c>
      <c r="T2168" s="1">
        <v>40726</v>
      </c>
    </row>
    <row r="2169" spans="1:20" x14ac:dyDescent="0.25">
      <c r="A2169">
        <v>15619</v>
      </c>
      <c r="B2169">
        <v>40722</v>
      </c>
      <c r="C2169" t="s">
        <v>20</v>
      </c>
      <c r="D2169" t="s">
        <v>42</v>
      </c>
      <c r="E2169" t="s">
        <v>192</v>
      </c>
      <c r="F2169" t="s">
        <v>645</v>
      </c>
      <c r="G2169">
        <v>9</v>
      </c>
      <c r="H2169">
        <v>2278.17</v>
      </c>
      <c r="I2169">
        <v>0.42</v>
      </c>
      <c r="J2169">
        <v>0.1</v>
      </c>
      <c r="K2169">
        <v>799.35</v>
      </c>
      <c r="L2169">
        <v>277.55</v>
      </c>
      <c r="M2169">
        <v>160.97999999999999</v>
      </c>
      <c r="N2169">
        <v>30</v>
      </c>
      <c r="O2169" t="s">
        <v>48</v>
      </c>
      <c r="P2169" t="s">
        <v>1285</v>
      </c>
      <c r="Q2169" t="s">
        <v>95</v>
      </c>
      <c r="R2169" t="s">
        <v>34</v>
      </c>
      <c r="S2169" t="s">
        <v>132</v>
      </c>
      <c r="T2169" s="1">
        <v>40729</v>
      </c>
    </row>
    <row r="2170" spans="1:20" x14ac:dyDescent="0.25">
      <c r="A2170">
        <v>15621</v>
      </c>
      <c r="B2170">
        <v>40810</v>
      </c>
      <c r="C2170" t="s">
        <v>58</v>
      </c>
      <c r="D2170" t="s">
        <v>21</v>
      </c>
      <c r="E2170" t="s">
        <v>52</v>
      </c>
      <c r="F2170" t="s">
        <v>754</v>
      </c>
      <c r="G2170">
        <v>18</v>
      </c>
      <c r="H2170">
        <v>54.49</v>
      </c>
      <c r="I2170">
        <v>0.44</v>
      </c>
      <c r="J2170">
        <v>0.02</v>
      </c>
      <c r="K2170">
        <v>22.68</v>
      </c>
      <c r="L2170">
        <v>3</v>
      </c>
      <c r="M2170">
        <v>1.68</v>
      </c>
      <c r="N2170">
        <v>1.57</v>
      </c>
      <c r="O2170" t="s">
        <v>71</v>
      </c>
      <c r="P2170" t="s">
        <v>1200</v>
      </c>
      <c r="Q2170" t="s">
        <v>33</v>
      </c>
      <c r="R2170" t="s">
        <v>67</v>
      </c>
      <c r="S2170" t="s">
        <v>55</v>
      </c>
      <c r="T2170" s="1">
        <v>40811</v>
      </c>
    </row>
    <row r="2171" spans="1:20" x14ac:dyDescent="0.25">
      <c r="A2171">
        <v>15621</v>
      </c>
      <c r="B2171">
        <v>40810</v>
      </c>
      <c r="C2171" t="s">
        <v>58</v>
      </c>
      <c r="D2171" t="s">
        <v>21</v>
      </c>
      <c r="E2171" t="s">
        <v>22</v>
      </c>
      <c r="F2171" t="s">
        <v>796</v>
      </c>
      <c r="G2171">
        <v>39</v>
      </c>
      <c r="H2171">
        <v>2053.35</v>
      </c>
      <c r="I2171">
        <v>0.47</v>
      </c>
      <c r="J2171">
        <v>0.02</v>
      </c>
      <c r="K2171">
        <v>936.44</v>
      </c>
      <c r="L2171">
        <v>53.36</v>
      </c>
      <c r="M2171">
        <v>28.28</v>
      </c>
      <c r="N2171">
        <v>13.99</v>
      </c>
      <c r="O2171" t="s">
        <v>24</v>
      </c>
      <c r="P2171" t="s">
        <v>1200</v>
      </c>
      <c r="Q2171" t="s">
        <v>33</v>
      </c>
      <c r="R2171" t="s">
        <v>67</v>
      </c>
      <c r="S2171" t="s">
        <v>45</v>
      </c>
      <c r="T2171" s="1">
        <v>40810</v>
      </c>
    </row>
    <row r="2172" spans="1:20" x14ac:dyDescent="0.25">
      <c r="A2172">
        <v>15622</v>
      </c>
      <c r="B2172">
        <v>40780</v>
      </c>
      <c r="C2172" t="s">
        <v>36</v>
      </c>
      <c r="D2172" t="s">
        <v>42</v>
      </c>
      <c r="E2172" t="s">
        <v>92</v>
      </c>
      <c r="F2172" t="s">
        <v>1440</v>
      </c>
      <c r="G2172">
        <v>34</v>
      </c>
      <c r="H2172">
        <v>12665.31</v>
      </c>
      <c r="I2172">
        <v>0.35</v>
      </c>
      <c r="J2172">
        <v>0</v>
      </c>
      <c r="K2172">
        <v>4411.79</v>
      </c>
      <c r="L2172">
        <v>370.74</v>
      </c>
      <c r="M2172">
        <v>240.98</v>
      </c>
      <c r="N2172">
        <v>60.2</v>
      </c>
      <c r="O2172" t="s">
        <v>48</v>
      </c>
      <c r="P2172" t="s">
        <v>717</v>
      </c>
      <c r="Q2172" t="s">
        <v>33</v>
      </c>
      <c r="R2172" t="s">
        <v>67</v>
      </c>
      <c r="S2172" t="s">
        <v>49</v>
      </c>
      <c r="T2172" s="1">
        <v>40781</v>
      </c>
    </row>
    <row r="2173" spans="1:20" x14ac:dyDescent="0.25">
      <c r="A2173">
        <v>15622</v>
      </c>
      <c r="B2173">
        <v>40780</v>
      </c>
      <c r="C2173" t="s">
        <v>36</v>
      </c>
      <c r="D2173" t="s">
        <v>21</v>
      </c>
      <c r="E2173" t="s">
        <v>84</v>
      </c>
      <c r="F2173" t="s">
        <v>1676</v>
      </c>
      <c r="G2173">
        <v>21</v>
      </c>
      <c r="H2173">
        <v>223.18</v>
      </c>
      <c r="I2173">
        <v>0.42</v>
      </c>
      <c r="J2173">
        <v>0.09</v>
      </c>
      <c r="K2173">
        <v>77.42</v>
      </c>
      <c r="L2173">
        <v>11.17</v>
      </c>
      <c r="M2173">
        <v>6.48</v>
      </c>
      <c r="N2173">
        <v>9.68</v>
      </c>
      <c r="O2173" t="s">
        <v>24</v>
      </c>
      <c r="P2173" t="s">
        <v>717</v>
      </c>
      <c r="Q2173" t="s">
        <v>33</v>
      </c>
      <c r="R2173" t="s">
        <v>67</v>
      </c>
      <c r="S2173" t="s">
        <v>57</v>
      </c>
      <c r="T2173" s="1">
        <v>40781</v>
      </c>
    </row>
    <row r="2174" spans="1:20" x14ac:dyDescent="0.25">
      <c r="A2174">
        <v>15651</v>
      </c>
      <c r="B2174">
        <v>41186</v>
      </c>
      <c r="C2174" t="s">
        <v>58</v>
      </c>
      <c r="D2174" t="s">
        <v>21</v>
      </c>
      <c r="E2174" t="s">
        <v>126</v>
      </c>
      <c r="F2174" t="s">
        <v>1677</v>
      </c>
      <c r="G2174">
        <v>40</v>
      </c>
      <c r="H2174">
        <v>4093.92</v>
      </c>
      <c r="I2174">
        <v>0.47</v>
      </c>
      <c r="J2174">
        <v>0.1</v>
      </c>
      <c r="K2174">
        <v>1681.62</v>
      </c>
      <c r="L2174">
        <v>113.62</v>
      </c>
      <c r="M2174">
        <v>60.22</v>
      </c>
      <c r="N2174">
        <v>3.5</v>
      </c>
      <c r="O2174" t="s">
        <v>71</v>
      </c>
      <c r="P2174" t="s">
        <v>1678</v>
      </c>
      <c r="Q2174" t="s">
        <v>95</v>
      </c>
      <c r="R2174" t="s">
        <v>27</v>
      </c>
      <c r="S2174" t="s">
        <v>57</v>
      </c>
      <c r="T2174" s="1">
        <v>41189</v>
      </c>
    </row>
    <row r="2175" spans="1:20" x14ac:dyDescent="0.25">
      <c r="A2175">
        <v>15651</v>
      </c>
      <c r="B2175">
        <v>41186</v>
      </c>
      <c r="C2175" t="s">
        <v>58</v>
      </c>
      <c r="D2175" t="s">
        <v>21</v>
      </c>
      <c r="E2175" t="s">
        <v>22</v>
      </c>
      <c r="F2175" t="s">
        <v>1679</v>
      </c>
      <c r="G2175">
        <v>14</v>
      </c>
      <c r="H2175">
        <v>1691.98</v>
      </c>
      <c r="I2175">
        <v>0.35</v>
      </c>
      <c r="J2175">
        <v>0.05</v>
      </c>
      <c r="K2175">
        <v>523.26</v>
      </c>
      <c r="L2175">
        <v>124.58</v>
      </c>
      <c r="M2175">
        <v>80.98</v>
      </c>
      <c r="N2175">
        <v>35</v>
      </c>
      <c r="O2175" t="s">
        <v>24</v>
      </c>
      <c r="P2175" t="s">
        <v>1678</v>
      </c>
      <c r="Q2175" t="s">
        <v>95</v>
      </c>
      <c r="R2175" t="s">
        <v>27</v>
      </c>
      <c r="S2175" t="s">
        <v>28</v>
      </c>
      <c r="T2175" s="1">
        <v>41188</v>
      </c>
    </row>
    <row r="2176" spans="1:20" x14ac:dyDescent="0.25">
      <c r="A2176">
        <v>15651</v>
      </c>
      <c r="B2176">
        <v>41186</v>
      </c>
      <c r="C2176" t="s">
        <v>58</v>
      </c>
      <c r="D2176" t="s">
        <v>42</v>
      </c>
      <c r="E2176" t="s">
        <v>46</v>
      </c>
      <c r="F2176" t="s">
        <v>1680</v>
      </c>
      <c r="G2176">
        <v>8</v>
      </c>
      <c r="H2176">
        <v>2140.4499999999998</v>
      </c>
      <c r="I2176">
        <v>0.36</v>
      </c>
      <c r="J2176">
        <v>7.0000000000000007E-2</v>
      </c>
      <c r="K2176">
        <v>649.92999999999995</v>
      </c>
      <c r="L2176">
        <v>280.14</v>
      </c>
      <c r="M2176">
        <v>179.29</v>
      </c>
      <c r="N2176">
        <v>56.2</v>
      </c>
      <c r="O2176" t="s">
        <v>48</v>
      </c>
      <c r="P2176" t="s">
        <v>1678</v>
      </c>
      <c r="Q2176" t="s">
        <v>95</v>
      </c>
      <c r="R2176" t="s">
        <v>27</v>
      </c>
      <c r="S2176" t="s">
        <v>49</v>
      </c>
      <c r="T2176" s="1">
        <v>41188</v>
      </c>
    </row>
    <row r="2177" spans="1:20" x14ac:dyDescent="0.25">
      <c r="A2177">
        <v>15654</v>
      </c>
      <c r="B2177">
        <v>40088</v>
      </c>
      <c r="C2177" t="s">
        <v>29</v>
      </c>
      <c r="D2177" t="s">
        <v>42</v>
      </c>
      <c r="E2177" t="s">
        <v>92</v>
      </c>
      <c r="F2177" t="s">
        <v>1429</v>
      </c>
      <c r="G2177">
        <v>27</v>
      </c>
      <c r="H2177">
        <v>15213.89</v>
      </c>
      <c r="I2177">
        <v>0.48</v>
      </c>
      <c r="J2177">
        <v>0.03</v>
      </c>
      <c r="K2177">
        <v>7032.51</v>
      </c>
      <c r="L2177">
        <v>578.80999999999995</v>
      </c>
      <c r="M2177">
        <v>300.98</v>
      </c>
      <c r="N2177">
        <v>54.92</v>
      </c>
      <c r="O2177" t="s">
        <v>48</v>
      </c>
      <c r="P2177" t="s">
        <v>1681</v>
      </c>
      <c r="Q2177" t="s">
        <v>83</v>
      </c>
      <c r="R2177" t="s">
        <v>34</v>
      </c>
      <c r="S2177" t="s">
        <v>49</v>
      </c>
      <c r="T2177" s="1">
        <v>40090</v>
      </c>
    </row>
    <row r="2178" spans="1:20" x14ac:dyDescent="0.25">
      <c r="A2178">
        <v>15654</v>
      </c>
      <c r="B2178">
        <v>40088</v>
      </c>
      <c r="C2178" t="s">
        <v>29</v>
      </c>
      <c r="D2178" t="s">
        <v>37</v>
      </c>
      <c r="E2178" t="s">
        <v>87</v>
      </c>
      <c r="F2178" t="s">
        <v>651</v>
      </c>
      <c r="G2178">
        <v>4</v>
      </c>
      <c r="H2178">
        <v>17265.13</v>
      </c>
      <c r="I2178">
        <v>0.42</v>
      </c>
      <c r="J2178">
        <v>0.02</v>
      </c>
      <c r="K2178">
        <v>7034.87</v>
      </c>
      <c r="L2178">
        <v>4396.79</v>
      </c>
      <c r="M2178">
        <v>2550.14</v>
      </c>
      <c r="N2178">
        <v>29.7</v>
      </c>
      <c r="O2178" t="s">
        <v>48</v>
      </c>
      <c r="P2178" t="s">
        <v>1681</v>
      </c>
      <c r="Q2178" t="s">
        <v>83</v>
      </c>
      <c r="R2178" t="s">
        <v>34</v>
      </c>
      <c r="S2178" t="s">
        <v>132</v>
      </c>
      <c r="T2178" s="1">
        <v>40090</v>
      </c>
    </row>
    <row r="2179" spans="1:20" x14ac:dyDescent="0.25">
      <c r="A2179">
        <v>15687</v>
      </c>
      <c r="B2179">
        <v>41008</v>
      </c>
      <c r="C2179" t="s">
        <v>58</v>
      </c>
      <c r="D2179" t="s">
        <v>42</v>
      </c>
      <c r="E2179" t="s">
        <v>92</v>
      </c>
      <c r="F2179" t="s">
        <v>313</v>
      </c>
      <c r="G2179">
        <v>48</v>
      </c>
      <c r="H2179">
        <v>5960.85</v>
      </c>
      <c r="I2179">
        <v>0.47</v>
      </c>
      <c r="J2179">
        <v>0.08</v>
      </c>
      <c r="K2179">
        <v>2507.0700000000002</v>
      </c>
      <c r="L2179">
        <v>133.91999999999999</v>
      </c>
      <c r="M2179">
        <v>70.98</v>
      </c>
      <c r="N2179">
        <v>46.74</v>
      </c>
      <c r="O2179" t="s">
        <v>48</v>
      </c>
      <c r="P2179" t="s">
        <v>475</v>
      </c>
      <c r="Q2179" t="s">
        <v>64</v>
      </c>
      <c r="R2179" t="s">
        <v>27</v>
      </c>
      <c r="S2179" t="s">
        <v>49</v>
      </c>
      <c r="T2179" s="1">
        <v>41011</v>
      </c>
    </row>
    <row r="2180" spans="1:20" x14ac:dyDescent="0.25">
      <c r="A2180">
        <v>15712</v>
      </c>
      <c r="B2180">
        <v>41247</v>
      </c>
      <c r="C2180" t="s">
        <v>36</v>
      </c>
      <c r="D2180" t="s">
        <v>42</v>
      </c>
      <c r="E2180" t="s">
        <v>92</v>
      </c>
      <c r="F2180" t="s">
        <v>161</v>
      </c>
      <c r="G2180">
        <v>1</v>
      </c>
      <c r="H2180">
        <v>128.16999999999999</v>
      </c>
      <c r="I2180">
        <v>0.39</v>
      </c>
      <c r="J2180">
        <v>7.0000000000000007E-2</v>
      </c>
      <c r="K2180">
        <v>25.48</v>
      </c>
      <c r="L2180">
        <v>79.64</v>
      </c>
      <c r="M2180">
        <v>48.58</v>
      </c>
      <c r="N2180">
        <v>54.11</v>
      </c>
      <c r="O2180" t="s">
        <v>48</v>
      </c>
      <c r="P2180" t="s">
        <v>1092</v>
      </c>
      <c r="Q2180" t="s">
        <v>41</v>
      </c>
      <c r="R2180" t="s">
        <v>34</v>
      </c>
      <c r="S2180" t="s">
        <v>49</v>
      </c>
      <c r="T2180" s="1">
        <v>41249</v>
      </c>
    </row>
    <row r="2181" spans="1:20" x14ac:dyDescent="0.25">
      <c r="A2181">
        <v>15714</v>
      </c>
      <c r="B2181">
        <v>40729</v>
      </c>
      <c r="C2181" t="s">
        <v>36</v>
      </c>
      <c r="D2181" t="s">
        <v>21</v>
      </c>
      <c r="E2181" t="s">
        <v>126</v>
      </c>
      <c r="F2181" t="s">
        <v>1591</v>
      </c>
      <c r="G2181">
        <v>50</v>
      </c>
      <c r="H2181">
        <v>5117.46</v>
      </c>
      <c r="I2181">
        <v>0.52</v>
      </c>
      <c r="J2181">
        <v>0.01</v>
      </c>
      <c r="K2181">
        <v>2625.97</v>
      </c>
      <c r="L2181">
        <v>102.98</v>
      </c>
      <c r="M2181">
        <v>49.43</v>
      </c>
      <c r="N2181">
        <v>19.989999999999998</v>
      </c>
      <c r="O2181" t="s">
        <v>71</v>
      </c>
      <c r="P2181" t="s">
        <v>1612</v>
      </c>
      <c r="Q2181" t="s">
        <v>41</v>
      </c>
      <c r="R2181" t="s">
        <v>61</v>
      </c>
      <c r="S2181" t="s">
        <v>57</v>
      </c>
      <c r="T2181" s="1">
        <v>40731</v>
      </c>
    </row>
    <row r="2182" spans="1:20" x14ac:dyDescent="0.25">
      <c r="A2182">
        <v>15715</v>
      </c>
      <c r="B2182">
        <v>41197</v>
      </c>
      <c r="C2182" t="s">
        <v>58</v>
      </c>
      <c r="D2182" t="s">
        <v>21</v>
      </c>
      <c r="E2182" t="s">
        <v>84</v>
      </c>
      <c r="F2182" t="s">
        <v>618</v>
      </c>
      <c r="G2182">
        <v>43</v>
      </c>
      <c r="H2182">
        <v>4349.1400000000003</v>
      </c>
      <c r="I2182">
        <v>0.54</v>
      </c>
      <c r="J2182">
        <v>0.03</v>
      </c>
      <c r="K2182">
        <v>2283.58</v>
      </c>
      <c r="L2182">
        <v>104.13</v>
      </c>
      <c r="M2182">
        <v>47.9</v>
      </c>
      <c r="N2182">
        <v>5.86</v>
      </c>
      <c r="O2182" t="s">
        <v>24</v>
      </c>
      <c r="P2182" t="s">
        <v>853</v>
      </c>
      <c r="Q2182" t="s">
        <v>41</v>
      </c>
      <c r="R2182" t="s">
        <v>61</v>
      </c>
      <c r="S2182" t="s">
        <v>57</v>
      </c>
      <c r="T2182" s="1">
        <v>41200</v>
      </c>
    </row>
    <row r="2183" spans="1:20" x14ac:dyDescent="0.25">
      <c r="A2183">
        <v>15718</v>
      </c>
      <c r="B2183">
        <v>39840</v>
      </c>
      <c r="C2183" t="s">
        <v>58</v>
      </c>
      <c r="D2183" t="s">
        <v>21</v>
      </c>
      <c r="E2183" t="s">
        <v>52</v>
      </c>
      <c r="F2183" t="s">
        <v>900</v>
      </c>
      <c r="G2183">
        <v>36</v>
      </c>
      <c r="H2183">
        <v>148.88</v>
      </c>
      <c r="I2183">
        <v>0.35</v>
      </c>
      <c r="J2183">
        <v>0.09</v>
      </c>
      <c r="K2183">
        <v>42.34</v>
      </c>
      <c r="L2183">
        <v>4.5199999999999996</v>
      </c>
      <c r="M2183">
        <v>2.94</v>
      </c>
      <c r="N2183">
        <v>0.7</v>
      </c>
      <c r="O2183" t="s">
        <v>24</v>
      </c>
      <c r="P2183" t="s">
        <v>269</v>
      </c>
      <c r="Q2183" t="s">
        <v>64</v>
      </c>
      <c r="R2183" t="s">
        <v>34</v>
      </c>
      <c r="S2183" t="s">
        <v>55</v>
      </c>
      <c r="T2183" s="1">
        <v>39841</v>
      </c>
    </row>
    <row r="2184" spans="1:20" x14ac:dyDescent="0.25">
      <c r="A2184">
        <v>15718</v>
      </c>
      <c r="B2184">
        <v>39840</v>
      </c>
      <c r="C2184" t="s">
        <v>58</v>
      </c>
      <c r="D2184" t="s">
        <v>21</v>
      </c>
      <c r="E2184" t="s">
        <v>52</v>
      </c>
      <c r="F2184" t="s">
        <v>123</v>
      </c>
      <c r="G2184">
        <v>41</v>
      </c>
      <c r="H2184">
        <v>3132.36</v>
      </c>
      <c r="I2184">
        <v>0.44</v>
      </c>
      <c r="J2184">
        <v>0.03</v>
      </c>
      <c r="K2184">
        <v>1320.19</v>
      </c>
      <c r="L2184">
        <v>78.540000000000006</v>
      </c>
      <c r="M2184">
        <v>43.98</v>
      </c>
      <c r="N2184">
        <v>8.99</v>
      </c>
      <c r="O2184" t="s">
        <v>24</v>
      </c>
      <c r="P2184" t="s">
        <v>269</v>
      </c>
      <c r="Q2184" t="s">
        <v>64</v>
      </c>
      <c r="R2184" t="s">
        <v>34</v>
      </c>
      <c r="S2184" t="s">
        <v>35</v>
      </c>
      <c r="T2184" s="1">
        <v>39842</v>
      </c>
    </row>
    <row r="2185" spans="1:20" x14ac:dyDescent="0.25">
      <c r="A2185">
        <v>15718</v>
      </c>
      <c r="B2185">
        <v>39840</v>
      </c>
      <c r="C2185" t="s">
        <v>58</v>
      </c>
      <c r="D2185" t="s">
        <v>21</v>
      </c>
      <c r="E2185" t="s">
        <v>72</v>
      </c>
      <c r="F2185" t="s">
        <v>1439</v>
      </c>
      <c r="G2185">
        <v>50</v>
      </c>
      <c r="H2185">
        <v>114.7</v>
      </c>
      <c r="I2185">
        <v>0.53</v>
      </c>
      <c r="J2185">
        <v>0.06</v>
      </c>
      <c r="K2185">
        <v>57</v>
      </c>
      <c r="L2185">
        <v>2.4300000000000002</v>
      </c>
      <c r="M2185">
        <v>1.1399999999999999</v>
      </c>
      <c r="N2185">
        <v>0.7</v>
      </c>
      <c r="O2185" t="s">
        <v>24</v>
      </c>
      <c r="P2185" t="s">
        <v>269</v>
      </c>
      <c r="Q2185" t="s">
        <v>64</v>
      </c>
      <c r="R2185" t="s">
        <v>34</v>
      </c>
      <c r="S2185" t="s">
        <v>55</v>
      </c>
      <c r="T2185" s="1">
        <v>39843</v>
      </c>
    </row>
    <row r="2186" spans="1:20" x14ac:dyDescent="0.25">
      <c r="A2186">
        <v>15719</v>
      </c>
      <c r="B2186">
        <v>40561</v>
      </c>
      <c r="C2186" t="s">
        <v>58</v>
      </c>
      <c r="D2186" t="s">
        <v>42</v>
      </c>
      <c r="E2186" t="s">
        <v>192</v>
      </c>
      <c r="F2186" t="s">
        <v>924</v>
      </c>
      <c r="G2186">
        <v>18</v>
      </c>
      <c r="H2186">
        <v>9225.4699999999993</v>
      </c>
      <c r="I2186">
        <v>0.45</v>
      </c>
      <c r="J2186">
        <v>7.0000000000000007E-2</v>
      </c>
      <c r="K2186">
        <v>3743.1</v>
      </c>
      <c r="L2186">
        <v>547.24</v>
      </c>
      <c r="M2186">
        <v>300.98</v>
      </c>
      <c r="N2186">
        <v>64.73</v>
      </c>
      <c r="O2186" t="s">
        <v>48</v>
      </c>
      <c r="P2186" t="s">
        <v>604</v>
      </c>
      <c r="Q2186" t="s">
        <v>64</v>
      </c>
      <c r="R2186" t="s">
        <v>61</v>
      </c>
      <c r="S2186" t="s">
        <v>132</v>
      </c>
      <c r="T2186" s="1">
        <v>40562</v>
      </c>
    </row>
    <row r="2187" spans="1:20" x14ac:dyDescent="0.25">
      <c r="A2187">
        <v>15744</v>
      </c>
      <c r="B2187">
        <v>40258</v>
      </c>
      <c r="C2187" t="s">
        <v>58</v>
      </c>
      <c r="D2187" t="s">
        <v>21</v>
      </c>
      <c r="E2187" t="s">
        <v>84</v>
      </c>
      <c r="F2187" t="s">
        <v>1372</v>
      </c>
      <c r="G2187">
        <v>16</v>
      </c>
      <c r="H2187">
        <v>1249.54</v>
      </c>
      <c r="I2187">
        <v>0.35</v>
      </c>
      <c r="J2187">
        <v>0.09</v>
      </c>
      <c r="K2187">
        <v>355.07</v>
      </c>
      <c r="L2187">
        <v>85.35</v>
      </c>
      <c r="M2187">
        <v>55.48</v>
      </c>
      <c r="N2187">
        <v>6.79</v>
      </c>
      <c r="O2187" t="s">
        <v>24</v>
      </c>
      <c r="P2187" t="s">
        <v>301</v>
      </c>
      <c r="Q2187" t="s">
        <v>64</v>
      </c>
      <c r="R2187" t="s">
        <v>34</v>
      </c>
      <c r="S2187" t="s">
        <v>57</v>
      </c>
      <c r="T2187" s="1">
        <v>40259</v>
      </c>
    </row>
    <row r="2188" spans="1:20" x14ac:dyDescent="0.25">
      <c r="A2188">
        <v>15751</v>
      </c>
      <c r="B2188">
        <v>40040</v>
      </c>
      <c r="C2188" t="s">
        <v>58</v>
      </c>
      <c r="D2188" t="s">
        <v>21</v>
      </c>
      <c r="E2188" t="s">
        <v>80</v>
      </c>
      <c r="F2188" t="s">
        <v>239</v>
      </c>
      <c r="G2188">
        <v>37</v>
      </c>
      <c r="H2188">
        <v>347.75</v>
      </c>
      <c r="I2188">
        <v>0.48</v>
      </c>
      <c r="J2188">
        <v>0.02</v>
      </c>
      <c r="K2188">
        <v>163</v>
      </c>
      <c r="L2188">
        <v>9.58</v>
      </c>
      <c r="M2188">
        <v>4.9800000000000004</v>
      </c>
      <c r="N2188">
        <v>0.49</v>
      </c>
      <c r="O2188" t="s">
        <v>24</v>
      </c>
      <c r="P2188" t="s">
        <v>1205</v>
      </c>
      <c r="Q2188" t="s">
        <v>41</v>
      </c>
      <c r="R2188" t="s">
        <v>34</v>
      </c>
      <c r="S2188" t="s">
        <v>57</v>
      </c>
      <c r="T2188" s="1">
        <v>40041</v>
      </c>
    </row>
    <row r="2189" spans="1:20" x14ac:dyDescent="0.25">
      <c r="A2189">
        <v>15751</v>
      </c>
      <c r="B2189">
        <v>40040</v>
      </c>
      <c r="C2189" t="s">
        <v>58</v>
      </c>
      <c r="D2189" t="s">
        <v>37</v>
      </c>
      <c r="E2189" t="s">
        <v>50</v>
      </c>
      <c r="F2189" t="s">
        <v>1682</v>
      </c>
      <c r="G2189">
        <v>21</v>
      </c>
      <c r="H2189">
        <v>740.62</v>
      </c>
      <c r="I2189">
        <v>0.41</v>
      </c>
      <c r="J2189">
        <v>0.01</v>
      </c>
      <c r="K2189">
        <v>298.83999999999997</v>
      </c>
      <c r="L2189">
        <v>35.58</v>
      </c>
      <c r="M2189">
        <v>20.99</v>
      </c>
      <c r="N2189">
        <v>0.99</v>
      </c>
      <c r="O2189" t="s">
        <v>24</v>
      </c>
      <c r="P2189" t="s">
        <v>1205</v>
      </c>
      <c r="Q2189" t="s">
        <v>41</v>
      </c>
      <c r="R2189" t="s">
        <v>34</v>
      </c>
      <c r="S2189" t="s">
        <v>35</v>
      </c>
      <c r="T2189" s="1">
        <v>40041</v>
      </c>
    </row>
    <row r="2190" spans="1:20" x14ac:dyDescent="0.25">
      <c r="A2190">
        <v>15778</v>
      </c>
      <c r="B2190">
        <v>40304</v>
      </c>
      <c r="C2190" t="s">
        <v>36</v>
      </c>
      <c r="D2190" t="s">
        <v>21</v>
      </c>
      <c r="E2190" t="s">
        <v>120</v>
      </c>
      <c r="F2190" t="s">
        <v>374</v>
      </c>
      <c r="G2190">
        <v>9</v>
      </c>
      <c r="H2190">
        <v>75.5</v>
      </c>
      <c r="I2190">
        <v>0.49</v>
      </c>
      <c r="J2190">
        <v>0</v>
      </c>
      <c r="K2190">
        <v>34.42</v>
      </c>
      <c r="L2190">
        <v>7.8</v>
      </c>
      <c r="M2190">
        <v>3.98</v>
      </c>
      <c r="N2190">
        <v>5.26</v>
      </c>
      <c r="O2190" t="s">
        <v>24</v>
      </c>
      <c r="P2190" t="s">
        <v>1683</v>
      </c>
      <c r="Q2190" t="s">
        <v>33</v>
      </c>
      <c r="R2190" t="s">
        <v>27</v>
      </c>
      <c r="S2190" t="s">
        <v>57</v>
      </c>
      <c r="T2190" s="1">
        <v>40306</v>
      </c>
    </row>
    <row r="2191" spans="1:20" x14ac:dyDescent="0.25">
      <c r="A2191">
        <v>15780</v>
      </c>
      <c r="B2191">
        <v>40646</v>
      </c>
      <c r="C2191" t="s">
        <v>58</v>
      </c>
      <c r="D2191" t="s">
        <v>21</v>
      </c>
      <c r="E2191" t="s">
        <v>72</v>
      </c>
      <c r="F2191" t="s">
        <v>614</v>
      </c>
      <c r="G2191">
        <v>19</v>
      </c>
      <c r="H2191">
        <v>111.29</v>
      </c>
      <c r="I2191">
        <v>0.37</v>
      </c>
      <c r="J2191">
        <v>0.03</v>
      </c>
      <c r="K2191">
        <v>38.76</v>
      </c>
      <c r="L2191">
        <v>6</v>
      </c>
      <c r="M2191">
        <v>3.78</v>
      </c>
      <c r="N2191">
        <v>0.71</v>
      </c>
      <c r="O2191" t="s">
        <v>24</v>
      </c>
      <c r="P2191" t="s">
        <v>240</v>
      </c>
      <c r="Q2191" t="s">
        <v>64</v>
      </c>
      <c r="R2191" t="s">
        <v>34</v>
      </c>
      <c r="S2191" t="s">
        <v>55</v>
      </c>
      <c r="T2191" s="1">
        <v>40648</v>
      </c>
    </row>
    <row r="2192" spans="1:20" x14ac:dyDescent="0.25">
      <c r="A2192">
        <v>15781</v>
      </c>
      <c r="B2192">
        <v>41155</v>
      </c>
      <c r="C2192" t="s">
        <v>36</v>
      </c>
      <c r="D2192" t="s">
        <v>37</v>
      </c>
      <c r="E2192" t="s">
        <v>38</v>
      </c>
      <c r="F2192" t="s">
        <v>1220</v>
      </c>
      <c r="G2192">
        <v>29</v>
      </c>
      <c r="H2192">
        <v>1217.77</v>
      </c>
      <c r="I2192">
        <v>0.35</v>
      </c>
      <c r="J2192">
        <v>0.01</v>
      </c>
      <c r="K2192">
        <v>416.85</v>
      </c>
      <c r="L2192">
        <v>42.28</v>
      </c>
      <c r="M2192">
        <v>27.48</v>
      </c>
      <c r="N2192">
        <v>4</v>
      </c>
      <c r="O2192" t="s">
        <v>24</v>
      </c>
      <c r="P2192" t="s">
        <v>1684</v>
      </c>
      <c r="Q2192" t="s">
        <v>95</v>
      </c>
      <c r="R2192" t="s">
        <v>61</v>
      </c>
      <c r="S2192" t="s">
        <v>57</v>
      </c>
      <c r="T2192" s="1">
        <v>41156</v>
      </c>
    </row>
    <row r="2193" spans="1:20" x14ac:dyDescent="0.25">
      <c r="A2193">
        <v>15782</v>
      </c>
      <c r="B2193">
        <v>40998</v>
      </c>
      <c r="C2193" t="s">
        <v>36</v>
      </c>
      <c r="D2193" t="s">
        <v>42</v>
      </c>
      <c r="E2193" t="s">
        <v>46</v>
      </c>
      <c r="F2193" t="s">
        <v>331</v>
      </c>
      <c r="G2193">
        <v>35</v>
      </c>
      <c r="H2193">
        <v>4083.56</v>
      </c>
      <c r="I2193">
        <v>0.44</v>
      </c>
      <c r="J2193">
        <v>0.1</v>
      </c>
      <c r="K2193">
        <v>1516.61</v>
      </c>
      <c r="L2193">
        <v>127.45</v>
      </c>
      <c r="M2193">
        <v>71.37</v>
      </c>
      <c r="N2193">
        <v>69</v>
      </c>
      <c r="O2193" t="s">
        <v>24</v>
      </c>
      <c r="P2193" t="s">
        <v>1169</v>
      </c>
      <c r="Q2193" t="s">
        <v>33</v>
      </c>
      <c r="R2193" t="s">
        <v>27</v>
      </c>
      <c r="S2193" t="s">
        <v>28</v>
      </c>
      <c r="T2193" s="1">
        <v>41000</v>
      </c>
    </row>
    <row r="2194" spans="1:20" x14ac:dyDescent="0.25">
      <c r="A2194">
        <v>15808</v>
      </c>
      <c r="B2194">
        <v>40526</v>
      </c>
      <c r="C2194" t="s">
        <v>58</v>
      </c>
      <c r="D2194" t="s">
        <v>42</v>
      </c>
      <c r="E2194" t="s">
        <v>43</v>
      </c>
      <c r="F2194" t="s">
        <v>1685</v>
      </c>
      <c r="G2194">
        <v>33</v>
      </c>
      <c r="H2194">
        <v>188.7</v>
      </c>
      <c r="I2194">
        <v>0.38</v>
      </c>
      <c r="J2194">
        <v>0.05</v>
      </c>
      <c r="K2194">
        <v>64.989999999999995</v>
      </c>
      <c r="L2194">
        <v>5.97</v>
      </c>
      <c r="M2194">
        <v>3.7</v>
      </c>
      <c r="N2194">
        <v>1.61</v>
      </c>
      <c r="O2194" t="s">
        <v>24</v>
      </c>
      <c r="P2194" t="s">
        <v>1474</v>
      </c>
      <c r="Q2194" t="s">
        <v>64</v>
      </c>
      <c r="R2194" t="s">
        <v>34</v>
      </c>
      <c r="S2194" t="s">
        <v>55</v>
      </c>
      <c r="T2194" s="1">
        <v>40526</v>
      </c>
    </row>
    <row r="2195" spans="1:20" x14ac:dyDescent="0.25">
      <c r="A2195">
        <v>15808</v>
      </c>
      <c r="B2195">
        <v>40526</v>
      </c>
      <c r="C2195" t="s">
        <v>58</v>
      </c>
      <c r="D2195" t="s">
        <v>21</v>
      </c>
      <c r="E2195" t="s">
        <v>120</v>
      </c>
      <c r="F2195" t="s">
        <v>806</v>
      </c>
      <c r="G2195">
        <v>42</v>
      </c>
      <c r="H2195">
        <v>1696.18</v>
      </c>
      <c r="I2195">
        <v>0.48</v>
      </c>
      <c r="J2195">
        <v>7.0000000000000007E-2</v>
      </c>
      <c r="K2195">
        <v>741.12</v>
      </c>
      <c r="L2195">
        <v>43.04</v>
      </c>
      <c r="M2195">
        <v>22.38</v>
      </c>
      <c r="N2195">
        <v>15.1</v>
      </c>
      <c r="O2195" t="s">
        <v>71</v>
      </c>
      <c r="P2195" t="s">
        <v>1474</v>
      </c>
      <c r="Q2195" t="s">
        <v>64</v>
      </c>
      <c r="R2195" t="s">
        <v>34</v>
      </c>
      <c r="S2195" t="s">
        <v>57</v>
      </c>
      <c r="T2195" s="1">
        <v>40526</v>
      </c>
    </row>
    <row r="2196" spans="1:20" x14ac:dyDescent="0.25">
      <c r="A2196">
        <v>15808</v>
      </c>
      <c r="B2196">
        <v>40526</v>
      </c>
      <c r="C2196" t="s">
        <v>58</v>
      </c>
      <c r="D2196" t="s">
        <v>37</v>
      </c>
      <c r="E2196" t="s">
        <v>38</v>
      </c>
      <c r="F2196" t="s">
        <v>721</v>
      </c>
      <c r="G2196">
        <v>45</v>
      </c>
      <c r="H2196">
        <v>1629.3</v>
      </c>
      <c r="I2196">
        <v>0.48</v>
      </c>
      <c r="J2196">
        <v>0.06</v>
      </c>
      <c r="K2196">
        <v>726.2</v>
      </c>
      <c r="L2196">
        <v>38.42</v>
      </c>
      <c r="M2196">
        <v>19.98</v>
      </c>
      <c r="N2196">
        <v>4</v>
      </c>
      <c r="O2196" t="s">
        <v>24</v>
      </c>
      <c r="P2196" t="s">
        <v>1474</v>
      </c>
      <c r="Q2196" t="s">
        <v>64</v>
      </c>
      <c r="R2196" t="s">
        <v>34</v>
      </c>
      <c r="S2196" t="s">
        <v>57</v>
      </c>
      <c r="T2196" s="1">
        <v>40528</v>
      </c>
    </row>
    <row r="2197" spans="1:20" x14ac:dyDescent="0.25">
      <c r="A2197">
        <v>15808</v>
      </c>
      <c r="B2197">
        <v>40526</v>
      </c>
      <c r="C2197" t="s">
        <v>58</v>
      </c>
      <c r="D2197" t="s">
        <v>37</v>
      </c>
      <c r="E2197" t="s">
        <v>50</v>
      </c>
      <c r="F2197" t="s">
        <v>576</v>
      </c>
      <c r="G2197">
        <v>3</v>
      </c>
      <c r="H2197">
        <v>122.43</v>
      </c>
      <c r="I2197">
        <v>0.47</v>
      </c>
      <c r="J2197">
        <v>0.01</v>
      </c>
      <c r="K2197">
        <v>54.65</v>
      </c>
      <c r="L2197">
        <v>39.6</v>
      </c>
      <c r="M2197">
        <v>20.99</v>
      </c>
      <c r="N2197">
        <v>4.8099999999999996</v>
      </c>
      <c r="O2197" t="s">
        <v>24</v>
      </c>
      <c r="P2197" t="s">
        <v>1474</v>
      </c>
      <c r="Q2197" t="s">
        <v>64</v>
      </c>
      <c r="R2197" t="s">
        <v>34</v>
      </c>
      <c r="S2197" t="s">
        <v>45</v>
      </c>
      <c r="T2197" s="1">
        <v>40527</v>
      </c>
    </row>
    <row r="2198" spans="1:20" x14ac:dyDescent="0.25">
      <c r="A2198">
        <v>15815</v>
      </c>
      <c r="B2198">
        <v>39934</v>
      </c>
      <c r="C2198" t="s">
        <v>58</v>
      </c>
      <c r="D2198" t="s">
        <v>21</v>
      </c>
      <c r="E2198" t="s">
        <v>120</v>
      </c>
      <c r="F2198" t="s">
        <v>256</v>
      </c>
      <c r="G2198">
        <v>43</v>
      </c>
      <c r="H2198">
        <v>1112.45</v>
      </c>
      <c r="I2198">
        <v>0.55000000000000004</v>
      </c>
      <c r="J2198">
        <v>0.01</v>
      </c>
      <c r="K2198">
        <v>603.72</v>
      </c>
      <c r="L2198">
        <v>26</v>
      </c>
      <c r="M2198">
        <v>11.7</v>
      </c>
      <c r="N2198">
        <v>5.63</v>
      </c>
      <c r="O2198" t="s">
        <v>24</v>
      </c>
      <c r="P2198" t="s">
        <v>361</v>
      </c>
      <c r="Q2198" t="s">
        <v>41</v>
      </c>
      <c r="R2198" t="s">
        <v>34</v>
      </c>
      <c r="S2198" t="s">
        <v>57</v>
      </c>
      <c r="T2198" s="1">
        <v>39936</v>
      </c>
    </row>
    <row r="2199" spans="1:20" x14ac:dyDescent="0.25">
      <c r="A2199">
        <v>15815</v>
      </c>
      <c r="B2199">
        <v>39934</v>
      </c>
      <c r="C2199" t="s">
        <v>58</v>
      </c>
      <c r="D2199" t="s">
        <v>21</v>
      </c>
      <c r="E2199" t="s">
        <v>120</v>
      </c>
      <c r="F2199" t="s">
        <v>1465</v>
      </c>
      <c r="G2199">
        <v>24</v>
      </c>
      <c r="H2199">
        <v>181.02</v>
      </c>
      <c r="I2199">
        <v>0.41</v>
      </c>
      <c r="J2199">
        <v>0.03</v>
      </c>
      <c r="K2199">
        <v>70.33</v>
      </c>
      <c r="L2199">
        <v>7.71</v>
      </c>
      <c r="M2199">
        <v>4.55</v>
      </c>
      <c r="N2199">
        <v>1.49</v>
      </c>
      <c r="O2199" t="s">
        <v>24</v>
      </c>
      <c r="P2199" t="s">
        <v>361</v>
      </c>
      <c r="Q2199" t="s">
        <v>41</v>
      </c>
      <c r="R2199" t="s">
        <v>34</v>
      </c>
      <c r="S2199" t="s">
        <v>57</v>
      </c>
      <c r="T2199" s="1">
        <v>39934</v>
      </c>
    </row>
    <row r="2200" spans="1:20" x14ac:dyDescent="0.25">
      <c r="A2200">
        <v>15872</v>
      </c>
      <c r="B2200">
        <v>41212</v>
      </c>
      <c r="C2200" t="s">
        <v>29</v>
      </c>
      <c r="D2200" t="s">
        <v>21</v>
      </c>
      <c r="E2200" t="s">
        <v>126</v>
      </c>
      <c r="F2200" t="s">
        <v>762</v>
      </c>
      <c r="G2200">
        <v>48</v>
      </c>
      <c r="H2200">
        <v>9243.68</v>
      </c>
      <c r="I2200">
        <v>0.48</v>
      </c>
      <c r="J2200">
        <v>0.01</v>
      </c>
      <c r="K2200">
        <v>4380.9799999999996</v>
      </c>
      <c r="L2200">
        <v>194.19</v>
      </c>
      <c r="M2200">
        <v>100.98</v>
      </c>
      <c r="N2200">
        <v>15.66</v>
      </c>
      <c r="O2200" t="s">
        <v>48</v>
      </c>
      <c r="P2200" t="s">
        <v>677</v>
      </c>
      <c r="Q2200" t="s">
        <v>41</v>
      </c>
      <c r="R2200" t="s">
        <v>34</v>
      </c>
      <c r="S2200" t="s">
        <v>132</v>
      </c>
      <c r="T2200" s="1">
        <v>41212</v>
      </c>
    </row>
    <row r="2201" spans="1:20" x14ac:dyDescent="0.25">
      <c r="A2201">
        <v>15872</v>
      </c>
      <c r="B2201">
        <v>41212</v>
      </c>
      <c r="C2201" t="s">
        <v>29</v>
      </c>
      <c r="D2201" t="s">
        <v>21</v>
      </c>
      <c r="E2201" t="s">
        <v>84</v>
      </c>
      <c r="F2201" t="s">
        <v>718</v>
      </c>
      <c r="G2201">
        <v>23</v>
      </c>
      <c r="H2201">
        <v>319.02</v>
      </c>
      <c r="I2201">
        <v>0.46</v>
      </c>
      <c r="J2201">
        <v>0</v>
      </c>
      <c r="K2201">
        <v>144.01</v>
      </c>
      <c r="L2201">
        <v>13.61</v>
      </c>
      <c r="M2201">
        <v>7.35</v>
      </c>
      <c r="N2201">
        <v>5.96</v>
      </c>
      <c r="O2201" t="s">
        <v>24</v>
      </c>
      <c r="P2201" t="s">
        <v>677</v>
      </c>
      <c r="Q2201" t="s">
        <v>41</v>
      </c>
      <c r="R2201" t="s">
        <v>34</v>
      </c>
      <c r="S2201" t="s">
        <v>57</v>
      </c>
      <c r="T2201" s="1">
        <v>41214</v>
      </c>
    </row>
    <row r="2202" spans="1:20" x14ac:dyDescent="0.25">
      <c r="A2202">
        <v>15872</v>
      </c>
      <c r="B2202">
        <v>41212</v>
      </c>
      <c r="C2202" t="s">
        <v>29</v>
      </c>
      <c r="D2202" t="s">
        <v>21</v>
      </c>
      <c r="E2202" t="s">
        <v>84</v>
      </c>
      <c r="F2202" t="s">
        <v>506</v>
      </c>
      <c r="G2202">
        <v>19</v>
      </c>
      <c r="H2202">
        <v>1225.98</v>
      </c>
      <c r="I2202">
        <v>0.42</v>
      </c>
      <c r="J2202">
        <v>0.1</v>
      </c>
      <c r="K2202">
        <v>429.69</v>
      </c>
      <c r="L2202">
        <v>70.67</v>
      </c>
      <c r="M2202">
        <v>40.99</v>
      </c>
      <c r="N2202">
        <v>17.48</v>
      </c>
      <c r="O2202" t="s">
        <v>24</v>
      </c>
      <c r="P2202" t="s">
        <v>677</v>
      </c>
      <c r="Q2202" t="s">
        <v>41</v>
      </c>
      <c r="R2202" t="s">
        <v>34</v>
      </c>
      <c r="S2202" t="s">
        <v>57</v>
      </c>
      <c r="T2202" s="1">
        <v>41213</v>
      </c>
    </row>
    <row r="2203" spans="1:20" x14ac:dyDescent="0.25">
      <c r="A2203">
        <v>15878</v>
      </c>
      <c r="B2203">
        <v>40486</v>
      </c>
      <c r="C2203" t="s">
        <v>36</v>
      </c>
      <c r="D2203" t="s">
        <v>21</v>
      </c>
      <c r="E2203" t="s">
        <v>84</v>
      </c>
      <c r="F2203" t="s">
        <v>1222</v>
      </c>
      <c r="G2203">
        <v>36</v>
      </c>
      <c r="H2203">
        <v>433.14</v>
      </c>
      <c r="I2203">
        <v>0.41</v>
      </c>
      <c r="J2203">
        <v>0.05</v>
      </c>
      <c r="K2203">
        <v>159.91</v>
      </c>
      <c r="L2203">
        <v>12.34</v>
      </c>
      <c r="M2203">
        <v>7.28</v>
      </c>
      <c r="N2203">
        <v>11.15</v>
      </c>
      <c r="O2203" t="s">
        <v>24</v>
      </c>
      <c r="P2203" t="s">
        <v>1632</v>
      </c>
      <c r="Q2203" t="s">
        <v>95</v>
      </c>
      <c r="R2203" t="s">
        <v>34</v>
      </c>
      <c r="S2203" t="s">
        <v>57</v>
      </c>
      <c r="T2203" s="1">
        <v>40488</v>
      </c>
    </row>
    <row r="2204" spans="1:20" x14ac:dyDescent="0.25">
      <c r="A2204">
        <v>15904</v>
      </c>
      <c r="B2204">
        <v>40113</v>
      </c>
      <c r="C2204" t="s">
        <v>29</v>
      </c>
      <c r="D2204" t="s">
        <v>21</v>
      </c>
      <c r="E2204" t="s">
        <v>52</v>
      </c>
      <c r="F2204" t="s">
        <v>1545</v>
      </c>
      <c r="G2204">
        <v>39</v>
      </c>
      <c r="H2204">
        <v>254.37</v>
      </c>
      <c r="I2204">
        <v>0.53</v>
      </c>
      <c r="J2204">
        <v>0.08</v>
      </c>
      <c r="K2204">
        <v>122.48</v>
      </c>
      <c r="L2204">
        <v>6.98</v>
      </c>
      <c r="M2204">
        <v>3.28</v>
      </c>
      <c r="N2204">
        <v>3.97</v>
      </c>
      <c r="O2204" t="s">
        <v>24</v>
      </c>
      <c r="P2204" t="s">
        <v>1380</v>
      </c>
      <c r="Q2204" t="s">
        <v>41</v>
      </c>
      <c r="R2204" t="s">
        <v>27</v>
      </c>
      <c r="S2204" t="s">
        <v>55</v>
      </c>
      <c r="T2204" s="1">
        <v>40114</v>
      </c>
    </row>
    <row r="2205" spans="1:20" x14ac:dyDescent="0.25">
      <c r="A2205">
        <v>15904</v>
      </c>
      <c r="B2205">
        <v>40113</v>
      </c>
      <c r="C2205" t="s">
        <v>29</v>
      </c>
      <c r="D2205" t="s">
        <v>21</v>
      </c>
      <c r="E2205" t="s">
        <v>52</v>
      </c>
      <c r="F2205" t="s">
        <v>850</v>
      </c>
      <c r="G2205">
        <v>49</v>
      </c>
      <c r="H2205">
        <v>2819.53</v>
      </c>
      <c r="I2205">
        <v>0.35</v>
      </c>
      <c r="J2205">
        <v>0.09</v>
      </c>
      <c r="K2205">
        <v>803.01</v>
      </c>
      <c r="L2205">
        <v>63.03</v>
      </c>
      <c r="M2205">
        <v>40.97</v>
      </c>
      <c r="N2205">
        <v>8.99</v>
      </c>
      <c r="O2205" t="s">
        <v>71</v>
      </c>
      <c r="P2205" t="s">
        <v>1380</v>
      </c>
      <c r="Q2205" t="s">
        <v>41</v>
      </c>
      <c r="R2205" t="s">
        <v>27</v>
      </c>
      <c r="S2205" t="s">
        <v>35</v>
      </c>
      <c r="T2205" s="1">
        <v>40115</v>
      </c>
    </row>
    <row r="2206" spans="1:20" x14ac:dyDescent="0.25">
      <c r="A2206">
        <v>15906</v>
      </c>
      <c r="B2206">
        <v>40448</v>
      </c>
      <c r="C2206" t="s">
        <v>20</v>
      </c>
      <c r="D2206" t="s">
        <v>37</v>
      </c>
      <c r="E2206" t="s">
        <v>87</v>
      </c>
      <c r="F2206" t="s">
        <v>697</v>
      </c>
      <c r="G2206">
        <v>8</v>
      </c>
      <c r="H2206">
        <v>3214.44</v>
      </c>
      <c r="I2206">
        <v>0.37</v>
      </c>
      <c r="J2206">
        <v>0.05</v>
      </c>
      <c r="K2206">
        <v>1076.74</v>
      </c>
      <c r="L2206">
        <v>420.6</v>
      </c>
      <c r="M2206">
        <v>264.98</v>
      </c>
      <c r="N2206">
        <v>17.86</v>
      </c>
      <c r="O2206" t="s">
        <v>48</v>
      </c>
      <c r="P2206" t="s">
        <v>635</v>
      </c>
      <c r="Q2206" t="s">
        <v>41</v>
      </c>
      <c r="R2206" t="s">
        <v>34</v>
      </c>
      <c r="S2206" t="s">
        <v>132</v>
      </c>
      <c r="T2206" s="1">
        <v>40450</v>
      </c>
    </row>
    <row r="2207" spans="1:20" x14ac:dyDescent="0.25">
      <c r="A2207">
        <v>15907</v>
      </c>
      <c r="B2207">
        <v>40644</v>
      </c>
      <c r="C2207" t="s">
        <v>36</v>
      </c>
      <c r="D2207" t="s">
        <v>42</v>
      </c>
      <c r="E2207" t="s">
        <v>92</v>
      </c>
      <c r="F2207" t="s">
        <v>161</v>
      </c>
      <c r="G2207">
        <v>36</v>
      </c>
      <c r="H2207">
        <v>3320.89</v>
      </c>
      <c r="I2207">
        <v>0.47</v>
      </c>
      <c r="J2207">
        <v>0.01</v>
      </c>
      <c r="K2207">
        <v>1517.9</v>
      </c>
      <c r="L2207">
        <v>91.66</v>
      </c>
      <c r="M2207">
        <v>48.58</v>
      </c>
      <c r="N2207">
        <v>54.11</v>
      </c>
      <c r="O2207" t="s">
        <v>48</v>
      </c>
      <c r="P2207" t="s">
        <v>1686</v>
      </c>
      <c r="Q2207" t="s">
        <v>83</v>
      </c>
      <c r="R2207" t="s">
        <v>61</v>
      </c>
      <c r="S2207" t="s">
        <v>49</v>
      </c>
      <c r="T2207" s="1">
        <v>40646</v>
      </c>
    </row>
    <row r="2208" spans="1:20" x14ac:dyDescent="0.25">
      <c r="A2208">
        <v>15907</v>
      </c>
      <c r="B2208">
        <v>40644</v>
      </c>
      <c r="C2208" t="s">
        <v>36</v>
      </c>
      <c r="D2208" t="s">
        <v>42</v>
      </c>
      <c r="E2208" t="s">
        <v>43</v>
      </c>
      <c r="F2208" t="s">
        <v>1055</v>
      </c>
      <c r="G2208">
        <v>36</v>
      </c>
      <c r="H2208">
        <v>6673.39</v>
      </c>
      <c r="I2208">
        <v>0.45</v>
      </c>
      <c r="J2208">
        <v>0.04</v>
      </c>
      <c r="K2208">
        <v>2844.12</v>
      </c>
      <c r="L2208">
        <v>192.69</v>
      </c>
      <c r="M2208">
        <v>105.98</v>
      </c>
      <c r="N2208">
        <v>13.99</v>
      </c>
      <c r="O2208" t="s">
        <v>71</v>
      </c>
      <c r="P2208" t="s">
        <v>1686</v>
      </c>
      <c r="Q2208" t="s">
        <v>83</v>
      </c>
      <c r="R2208" t="s">
        <v>61</v>
      </c>
      <c r="S2208" t="s">
        <v>45</v>
      </c>
      <c r="T2208" s="1">
        <v>40647</v>
      </c>
    </row>
    <row r="2209" spans="1:20" x14ac:dyDescent="0.25">
      <c r="A2209">
        <v>15907</v>
      </c>
      <c r="B2209">
        <v>40644</v>
      </c>
      <c r="C2209" t="s">
        <v>36</v>
      </c>
      <c r="D2209" t="s">
        <v>21</v>
      </c>
      <c r="E2209" t="s">
        <v>84</v>
      </c>
      <c r="F2209" t="s">
        <v>1687</v>
      </c>
      <c r="G2209">
        <v>4</v>
      </c>
      <c r="H2209">
        <v>50.52</v>
      </c>
      <c r="I2209">
        <v>0.47</v>
      </c>
      <c r="J2209">
        <v>0.09</v>
      </c>
      <c r="K2209">
        <v>20.190000000000001</v>
      </c>
      <c r="L2209">
        <v>13.28</v>
      </c>
      <c r="M2209">
        <v>7.04</v>
      </c>
      <c r="N2209">
        <v>2.17</v>
      </c>
      <c r="O2209" t="s">
        <v>24</v>
      </c>
      <c r="P2209" t="s">
        <v>1686</v>
      </c>
      <c r="Q2209" t="s">
        <v>83</v>
      </c>
      <c r="R2209" t="s">
        <v>61</v>
      </c>
      <c r="S2209" t="s">
        <v>55</v>
      </c>
      <c r="T2209" s="1">
        <v>40645</v>
      </c>
    </row>
    <row r="2210" spans="1:20" x14ac:dyDescent="0.25">
      <c r="A2210">
        <v>15937</v>
      </c>
      <c r="B2210">
        <v>41219</v>
      </c>
      <c r="C2210" t="s">
        <v>20</v>
      </c>
      <c r="D2210" t="s">
        <v>37</v>
      </c>
      <c r="E2210" t="s">
        <v>38</v>
      </c>
      <c r="F2210" t="s">
        <v>1377</v>
      </c>
      <c r="G2210">
        <v>32</v>
      </c>
      <c r="H2210">
        <v>519.99</v>
      </c>
      <c r="I2210">
        <v>0.42</v>
      </c>
      <c r="J2210">
        <v>0.04</v>
      </c>
      <c r="K2210">
        <v>205.04</v>
      </c>
      <c r="L2210">
        <v>16.86</v>
      </c>
      <c r="M2210">
        <v>9.7799999999999994</v>
      </c>
      <c r="N2210">
        <v>1.99</v>
      </c>
      <c r="O2210" t="s">
        <v>24</v>
      </c>
      <c r="P2210" t="s">
        <v>221</v>
      </c>
      <c r="Q2210" t="s">
        <v>83</v>
      </c>
      <c r="R2210" t="s">
        <v>34</v>
      </c>
      <c r="S2210" t="s">
        <v>35</v>
      </c>
      <c r="T2210" s="1">
        <v>41223</v>
      </c>
    </row>
    <row r="2211" spans="1:20" x14ac:dyDescent="0.25">
      <c r="A2211">
        <v>15937</v>
      </c>
      <c r="B2211">
        <v>41219</v>
      </c>
      <c r="C2211" t="s">
        <v>20</v>
      </c>
      <c r="D2211" t="s">
        <v>42</v>
      </c>
      <c r="E2211" t="s">
        <v>43</v>
      </c>
      <c r="F2211" t="s">
        <v>980</v>
      </c>
      <c r="G2211">
        <v>17</v>
      </c>
      <c r="H2211">
        <v>357.44</v>
      </c>
      <c r="I2211">
        <v>0.42</v>
      </c>
      <c r="J2211">
        <v>0.01</v>
      </c>
      <c r="K2211">
        <v>146.85</v>
      </c>
      <c r="L2211">
        <v>21.07</v>
      </c>
      <c r="M2211">
        <v>12.22</v>
      </c>
      <c r="N2211">
        <v>2.85</v>
      </c>
      <c r="O2211" t="s">
        <v>71</v>
      </c>
      <c r="P2211" t="s">
        <v>221</v>
      </c>
      <c r="Q2211" t="s">
        <v>83</v>
      </c>
      <c r="R2211" t="s">
        <v>34</v>
      </c>
      <c r="S2211" t="s">
        <v>35</v>
      </c>
      <c r="T2211" s="1">
        <v>41228</v>
      </c>
    </row>
    <row r="2212" spans="1:20" x14ac:dyDescent="0.25">
      <c r="A2212">
        <v>15941</v>
      </c>
      <c r="B2212">
        <v>40887</v>
      </c>
      <c r="C2212" t="s">
        <v>29</v>
      </c>
      <c r="D2212" t="s">
        <v>42</v>
      </c>
      <c r="E2212" t="s">
        <v>92</v>
      </c>
      <c r="F2212" t="s">
        <v>1197</v>
      </c>
      <c r="G2212">
        <v>15</v>
      </c>
      <c r="H2212">
        <v>1935.85</v>
      </c>
      <c r="I2212">
        <v>0.55000000000000004</v>
      </c>
      <c r="J2212">
        <v>0.02</v>
      </c>
      <c r="K2212">
        <v>1027.1400000000001</v>
      </c>
      <c r="L2212">
        <v>129.19999999999999</v>
      </c>
      <c r="M2212">
        <v>58.14</v>
      </c>
      <c r="N2212">
        <v>36.61</v>
      </c>
      <c r="O2212" t="s">
        <v>48</v>
      </c>
      <c r="P2212" t="s">
        <v>155</v>
      </c>
      <c r="Q2212" t="s">
        <v>75</v>
      </c>
      <c r="R2212" t="s">
        <v>67</v>
      </c>
      <c r="S2212" t="s">
        <v>49</v>
      </c>
      <c r="T2212" s="1">
        <v>40889</v>
      </c>
    </row>
    <row r="2213" spans="1:20" x14ac:dyDescent="0.25">
      <c r="A2213">
        <v>15971</v>
      </c>
      <c r="B2213">
        <v>40039</v>
      </c>
      <c r="C2213" t="s">
        <v>36</v>
      </c>
      <c r="D2213" t="s">
        <v>37</v>
      </c>
      <c r="E2213" t="s">
        <v>50</v>
      </c>
      <c r="F2213" t="s">
        <v>76</v>
      </c>
      <c r="G2213">
        <v>15</v>
      </c>
      <c r="H2213">
        <v>4781.03</v>
      </c>
      <c r="I2213">
        <v>0.48</v>
      </c>
      <c r="J2213">
        <v>0.06</v>
      </c>
      <c r="K2213">
        <v>2132.19</v>
      </c>
      <c r="L2213">
        <v>338.44</v>
      </c>
      <c r="M2213">
        <v>175.99</v>
      </c>
      <c r="N2213">
        <v>8.99</v>
      </c>
      <c r="O2213" t="s">
        <v>24</v>
      </c>
      <c r="P2213" t="s">
        <v>1688</v>
      </c>
      <c r="Q2213" t="s">
        <v>95</v>
      </c>
      <c r="R2213" t="s">
        <v>67</v>
      </c>
      <c r="S2213" t="s">
        <v>57</v>
      </c>
      <c r="T2213" s="1">
        <v>40040</v>
      </c>
    </row>
    <row r="2214" spans="1:20" x14ac:dyDescent="0.25">
      <c r="A2214">
        <v>15972</v>
      </c>
      <c r="B2214">
        <v>40764</v>
      </c>
      <c r="C2214" t="s">
        <v>29</v>
      </c>
      <c r="D2214" t="s">
        <v>21</v>
      </c>
      <c r="E2214" t="s">
        <v>72</v>
      </c>
      <c r="F2214" t="s">
        <v>1689</v>
      </c>
      <c r="G2214">
        <v>3</v>
      </c>
      <c r="H2214">
        <v>16.13</v>
      </c>
      <c r="I2214">
        <v>0.41</v>
      </c>
      <c r="J2214">
        <v>0.04</v>
      </c>
      <c r="K2214">
        <v>5.61</v>
      </c>
      <c r="L2214">
        <v>5.05</v>
      </c>
      <c r="M2214">
        <v>2.98</v>
      </c>
      <c r="N2214">
        <v>1.58</v>
      </c>
      <c r="O2214" t="s">
        <v>24</v>
      </c>
      <c r="P2214" t="s">
        <v>1690</v>
      </c>
      <c r="Q2214" t="s">
        <v>64</v>
      </c>
      <c r="R2214" t="s">
        <v>27</v>
      </c>
      <c r="S2214" t="s">
        <v>55</v>
      </c>
      <c r="T2214" s="1">
        <v>40764</v>
      </c>
    </row>
    <row r="2215" spans="1:20" x14ac:dyDescent="0.25">
      <c r="A2215">
        <v>15972</v>
      </c>
      <c r="B2215">
        <v>40764</v>
      </c>
      <c r="C2215" t="s">
        <v>29</v>
      </c>
      <c r="D2215" t="s">
        <v>21</v>
      </c>
      <c r="E2215" t="s">
        <v>72</v>
      </c>
      <c r="F2215" t="s">
        <v>156</v>
      </c>
      <c r="G2215">
        <v>2</v>
      </c>
      <c r="H2215">
        <v>27.38</v>
      </c>
      <c r="I2215">
        <v>0.55000000000000004</v>
      </c>
      <c r="J2215">
        <v>7.0000000000000007E-2</v>
      </c>
      <c r="K2215">
        <v>12.39</v>
      </c>
      <c r="L2215">
        <v>12.91</v>
      </c>
      <c r="M2215">
        <v>5.81</v>
      </c>
      <c r="N2215">
        <v>3.37</v>
      </c>
      <c r="O2215" t="s">
        <v>24</v>
      </c>
      <c r="P2215" t="s">
        <v>1690</v>
      </c>
      <c r="Q2215" t="s">
        <v>64</v>
      </c>
      <c r="R2215" t="s">
        <v>27</v>
      </c>
      <c r="S2215" t="s">
        <v>55</v>
      </c>
      <c r="T2215" s="1">
        <v>40765</v>
      </c>
    </row>
    <row r="2216" spans="1:20" x14ac:dyDescent="0.25">
      <c r="A2216">
        <v>16005</v>
      </c>
      <c r="B2216">
        <v>41267</v>
      </c>
      <c r="C2216" t="s">
        <v>29</v>
      </c>
      <c r="D2216" t="s">
        <v>21</v>
      </c>
      <c r="E2216" t="s">
        <v>120</v>
      </c>
      <c r="F2216" t="s">
        <v>1420</v>
      </c>
      <c r="G2216">
        <v>7</v>
      </c>
      <c r="H2216">
        <v>73.260000000000005</v>
      </c>
      <c r="I2216">
        <v>0.36</v>
      </c>
      <c r="J2216">
        <v>0.09</v>
      </c>
      <c r="K2216">
        <v>20.11</v>
      </c>
      <c r="L2216">
        <v>10.64</v>
      </c>
      <c r="M2216">
        <v>6.81</v>
      </c>
      <c r="N2216">
        <v>5.48</v>
      </c>
      <c r="O2216" t="s">
        <v>24</v>
      </c>
      <c r="P2216" t="s">
        <v>1016</v>
      </c>
      <c r="Q2216" t="s">
        <v>41</v>
      </c>
      <c r="R2216" t="s">
        <v>34</v>
      </c>
      <c r="S2216" t="s">
        <v>57</v>
      </c>
      <c r="T2216" s="1">
        <v>41269</v>
      </c>
    </row>
    <row r="2217" spans="1:20" x14ac:dyDescent="0.25">
      <c r="A2217">
        <v>16032</v>
      </c>
      <c r="B2217">
        <v>40152</v>
      </c>
      <c r="C2217" t="s">
        <v>20</v>
      </c>
      <c r="D2217" t="s">
        <v>42</v>
      </c>
      <c r="E2217" t="s">
        <v>43</v>
      </c>
      <c r="F2217" t="s">
        <v>118</v>
      </c>
      <c r="G2217">
        <v>35</v>
      </c>
      <c r="H2217">
        <v>880.37</v>
      </c>
      <c r="I2217">
        <v>0.53</v>
      </c>
      <c r="J2217">
        <v>7.0000000000000007E-2</v>
      </c>
      <c r="K2217">
        <v>432.99</v>
      </c>
      <c r="L2217">
        <v>26.89</v>
      </c>
      <c r="M2217">
        <v>12.64</v>
      </c>
      <c r="N2217">
        <v>4.9800000000000004</v>
      </c>
      <c r="O2217" t="s">
        <v>24</v>
      </c>
      <c r="P2217" t="s">
        <v>1691</v>
      </c>
      <c r="Q2217" t="s">
        <v>41</v>
      </c>
      <c r="R2217" t="s">
        <v>61</v>
      </c>
      <c r="S2217" t="s">
        <v>35</v>
      </c>
      <c r="T2217" s="1">
        <v>40159</v>
      </c>
    </row>
    <row r="2218" spans="1:20" x14ac:dyDescent="0.25">
      <c r="A2218">
        <v>16036</v>
      </c>
      <c r="B2218">
        <v>40913</v>
      </c>
      <c r="C2218" t="s">
        <v>79</v>
      </c>
      <c r="D2218" t="s">
        <v>21</v>
      </c>
      <c r="E2218" t="s">
        <v>22</v>
      </c>
      <c r="F2218" t="s">
        <v>1278</v>
      </c>
      <c r="G2218">
        <v>28</v>
      </c>
      <c r="H2218">
        <v>4080.82</v>
      </c>
      <c r="I2218">
        <v>0.49</v>
      </c>
      <c r="J2218">
        <v>0.09</v>
      </c>
      <c r="K2218">
        <v>1778.38</v>
      </c>
      <c r="L2218">
        <v>158.78</v>
      </c>
      <c r="M2218">
        <v>80.98</v>
      </c>
      <c r="N2218">
        <v>35</v>
      </c>
      <c r="O2218" t="s">
        <v>24</v>
      </c>
      <c r="P2218" t="s">
        <v>324</v>
      </c>
      <c r="Q2218" t="s">
        <v>95</v>
      </c>
      <c r="R2218" t="s">
        <v>34</v>
      </c>
      <c r="S2218" t="s">
        <v>28</v>
      </c>
      <c r="T2218" s="1">
        <v>40914</v>
      </c>
    </row>
    <row r="2219" spans="1:20" x14ac:dyDescent="0.25">
      <c r="A2219">
        <v>16036</v>
      </c>
      <c r="B2219">
        <v>40913</v>
      </c>
      <c r="C2219" t="s">
        <v>79</v>
      </c>
      <c r="D2219" t="s">
        <v>21</v>
      </c>
      <c r="E2219" t="s">
        <v>120</v>
      </c>
      <c r="F2219" t="s">
        <v>1091</v>
      </c>
      <c r="G2219">
        <v>28</v>
      </c>
      <c r="H2219">
        <v>284.47000000000003</v>
      </c>
      <c r="I2219">
        <v>0.44</v>
      </c>
      <c r="J2219">
        <v>0.05</v>
      </c>
      <c r="K2219">
        <v>113.3</v>
      </c>
      <c r="L2219">
        <v>10.38</v>
      </c>
      <c r="M2219">
        <v>5.81</v>
      </c>
      <c r="N2219">
        <v>8.49</v>
      </c>
      <c r="O2219" t="s">
        <v>24</v>
      </c>
      <c r="P2219" t="s">
        <v>324</v>
      </c>
      <c r="Q2219" t="s">
        <v>75</v>
      </c>
      <c r="R2219" t="s">
        <v>34</v>
      </c>
      <c r="S2219" t="s">
        <v>57</v>
      </c>
      <c r="T2219" s="1">
        <v>40915</v>
      </c>
    </row>
    <row r="2220" spans="1:20" x14ac:dyDescent="0.25">
      <c r="A2220">
        <v>16036</v>
      </c>
      <c r="B2220">
        <v>40913</v>
      </c>
      <c r="C2220" t="s">
        <v>79</v>
      </c>
      <c r="D2220" t="s">
        <v>37</v>
      </c>
      <c r="E2220" t="s">
        <v>50</v>
      </c>
      <c r="F2220" t="s">
        <v>146</v>
      </c>
      <c r="G2220">
        <v>10</v>
      </c>
      <c r="H2220">
        <v>2274.81</v>
      </c>
      <c r="I2220">
        <v>0.36</v>
      </c>
      <c r="J2220">
        <v>7.0000000000000007E-2</v>
      </c>
      <c r="K2220">
        <v>706.83</v>
      </c>
      <c r="L2220">
        <v>243.73</v>
      </c>
      <c r="M2220">
        <v>155.99</v>
      </c>
      <c r="N2220">
        <v>8.08</v>
      </c>
      <c r="O2220" t="s">
        <v>24</v>
      </c>
      <c r="P2220" t="s">
        <v>324</v>
      </c>
      <c r="Q2220" t="s">
        <v>75</v>
      </c>
      <c r="R2220" t="s">
        <v>34</v>
      </c>
      <c r="S2220" t="s">
        <v>57</v>
      </c>
      <c r="T2220" s="1">
        <v>40914</v>
      </c>
    </row>
    <row r="2221" spans="1:20" x14ac:dyDescent="0.25">
      <c r="A2221">
        <v>16036</v>
      </c>
      <c r="B2221">
        <v>40913</v>
      </c>
      <c r="C2221" t="s">
        <v>79</v>
      </c>
      <c r="D2221" t="s">
        <v>21</v>
      </c>
      <c r="E2221" t="s">
        <v>22</v>
      </c>
      <c r="F2221" t="s">
        <v>208</v>
      </c>
      <c r="G2221">
        <v>33</v>
      </c>
      <c r="H2221">
        <v>843.9</v>
      </c>
      <c r="I2221">
        <v>0.37</v>
      </c>
      <c r="J2221">
        <v>0.1</v>
      </c>
      <c r="K2221">
        <v>250.33</v>
      </c>
      <c r="L2221">
        <v>28.1</v>
      </c>
      <c r="M2221">
        <v>17.7</v>
      </c>
      <c r="N2221">
        <v>9.4700000000000006</v>
      </c>
      <c r="O2221" t="s">
        <v>24</v>
      </c>
      <c r="P2221" t="s">
        <v>324</v>
      </c>
      <c r="Q2221" t="s">
        <v>75</v>
      </c>
      <c r="R2221" t="s">
        <v>34</v>
      </c>
      <c r="S2221" t="s">
        <v>57</v>
      </c>
      <c r="T2221" s="1">
        <v>40914</v>
      </c>
    </row>
    <row r="2222" spans="1:20" x14ac:dyDescent="0.25">
      <c r="A2222">
        <v>16039</v>
      </c>
      <c r="B2222">
        <v>41045</v>
      </c>
      <c r="C2222" t="s">
        <v>36</v>
      </c>
      <c r="D2222" t="s">
        <v>37</v>
      </c>
      <c r="E2222" t="s">
        <v>38</v>
      </c>
      <c r="F2222" t="s">
        <v>1583</v>
      </c>
      <c r="G2222">
        <v>3</v>
      </c>
      <c r="H2222">
        <v>244.33</v>
      </c>
      <c r="I2222">
        <v>0.51</v>
      </c>
      <c r="J2222">
        <v>0.1</v>
      </c>
      <c r="K2222">
        <v>110.4</v>
      </c>
      <c r="L2222">
        <v>89.76</v>
      </c>
      <c r="M2222">
        <v>43.98</v>
      </c>
      <c r="N2222">
        <v>1.99</v>
      </c>
      <c r="O2222" t="s">
        <v>24</v>
      </c>
      <c r="P2222" t="s">
        <v>982</v>
      </c>
      <c r="Q2222" t="s">
        <v>83</v>
      </c>
      <c r="R2222" t="s">
        <v>61</v>
      </c>
      <c r="S2222" t="s">
        <v>35</v>
      </c>
      <c r="T2222" s="1">
        <v>41046</v>
      </c>
    </row>
    <row r="2223" spans="1:20" x14ac:dyDescent="0.25">
      <c r="A2223">
        <v>16065</v>
      </c>
      <c r="B2223">
        <v>40379</v>
      </c>
      <c r="C2223" t="s">
        <v>36</v>
      </c>
      <c r="D2223" t="s">
        <v>37</v>
      </c>
      <c r="E2223" t="s">
        <v>387</v>
      </c>
      <c r="F2223" t="s">
        <v>437</v>
      </c>
      <c r="G2223">
        <v>15</v>
      </c>
      <c r="H2223">
        <v>10671.71</v>
      </c>
      <c r="I2223">
        <v>0.39</v>
      </c>
      <c r="J2223">
        <v>0.04</v>
      </c>
      <c r="K2223">
        <v>3872.86</v>
      </c>
      <c r="L2223">
        <v>737.69</v>
      </c>
      <c r="M2223">
        <v>449.99</v>
      </c>
      <c r="N2223">
        <v>49</v>
      </c>
      <c r="O2223" t="s">
        <v>48</v>
      </c>
      <c r="P2223" t="s">
        <v>1692</v>
      </c>
      <c r="Q2223" t="s">
        <v>64</v>
      </c>
      <c r="R2223" t="s">
        <v>34</v>
      </c>
      <c r="S2223" t="s">
        <v>132</v>
      </c>
      <c r="T2223" s="1">
        <v>40379</v>
      </c>
    </row>
    <row r="2224" spans="1:20" x14ac:dyDescent="0.25">
      <c r="A2224">
        <v>16065</v>
      </c>
      <c r="B2224">
        <v>40379</v>
      </c>
      <c r="C2224" t="s">
        <v>36</v>
      </c>
      <c r="D2224" t="s">
        <v>21</v>
      </c>
      <c r="E2224" t="s">
        <v>84</v>
      </c>
      <c r="F2224" t="s">
        <v>871</v>
      </c>
      <c r="G2224">
        <v>14</v>
      </c>
      <c r="H2224">
        <v>115.73</v>
      </c>
      <c r="I2224">
        <v>0.54</v>
      </c>
      <c r="J2224">
        <v>0.06</v>
      </c>
      <c r="K2224">
        <v>58.43</v>
      </c>
      <c r="L2224">
        <v>8.6999999999999993</v>
      </c>
      <c r="M2224">
        <v>4</v>
      </c>
      <c r="N2224">
        <v>1.3</v>
      </c>
      <c r="O2224" t="s">
        <v>24</v>
      </c>
      <c r="P2224" t="s">
        <v>1692</v>
      </c>
      <c r="Q2224" t="s">
        <v>64</v>
      </c>
      <c r="R2224" t="s">
        <v>34</v>
      </c>
      <c r="S2224" t="s">
        <v>55</v>
      </c>
      <c r="T2224" s="1">
        <v>40380</v>
      </c>
    </row>
    <row r="2225" spans="1:20" x14ac:dyDescent="0.25">
      <c r="A2225">
        <v>16096</v>
      </c>
      <c r="B2225">
        <v>40562</v>
      </c>
      <c r="C2225" t="s">
        <v>36</v>
      </c>
      <c r="D2225" t="s">
        <v>21</v>
      </c>
      <c r="E2225" t="s">
        <v>80</v>
      </c>
      <c r="F2225" t="s">
        <v>1057</v>
      </c>
      <c r="G2225">
        <v>9</v>
      </c>
      <c r="H2225">
        <v>45.68</v>
      </c>
      <c r="I2225">
        <v>0.42</v>
      </c>
      <c r="J2225">
        <v>0</v>
      </c>
      <c r="K2225">
        <v>18.77</v>
      </c>
      <c r="L2225">
        <v>4.97</v>
      </c>
      <c r="M2225">
        <v>2.88</v>
      </c>
      <c r="N2225">
        <v>0.99</v>
      </c>
      <c r="O2225" t="s">
        <v>71</v>
      </c>
      <c r="P2225" t="s">
        <v>242</v>
      </c>
      <c r="Q2225" t="s">
        <v>64</v>
      </c>
      <c r="R2225" t="s">
        <v>67</v>
      </c>
      <c r="S2225" t="s">
        <v>57</v>
      </c>
      <c r="T2225" s="1">
        <v>40563</v>
      </c>
    </row>
    <row r="2226" spans="1:20" x14ac:dyDescent="0.25">
      <c r="A2226">
        <v>16098</v>
      </c>
      <c r="B2226">
        <v>41111</v>
      </c>
      <c r="C2226" t="s">
        <v>20</v>
      </c>
      <c r="D2226" t="s">
        <v>42</v>
      </c>
      <c r="E2226" t="s">
        <v>43</v>
      </c>
      <c r="F2226" t="s">
        <v>639</v>
      </c>
      <c r="G2226">
        <v>31</v>
      </c>
      <c r="H2226">
        <v>817.36</v>
      </c>
      <c r="I2226">
        <v>0.46</v>
      </c>
      <c r="J2226">
        <v>0.06</v>
      </c>
      <c r="K2226">
        <v>343.99</v>
      </c>
      <c r="L2226">
        <v>27.74</v>
      </c>
      <c r="M2226">
        <v>14.98</v>
      </c>
      <c r="N2226">
        <v>8.99</v>
      </c>
      <c r="O2226" t="s">
        <v>24</v>
      </c>
      <c r="P2226" t="s">
        <v>1693</v>
      </c>
      <c r="Q2226" t="s">
        <v>64</v>
      </c>
      <c r="R2226" t="s">
        <v>61</v>
      </c>
      <c r="S2226" t="s">
        <v>35</v>
      </c>
      <c r="T2226" s="1">
        <v>41115</v>
      </c>
    </row>
    <row r="2227" spans="1:20" x14ac:dyDescent="0.25">
      <c r="A2227">
        <v>16098</v>
      </c>
      <c r="B2227">
        <v>41111</v>
      </c>
      <c r="C2227" t="s">
        <v>20</v>
      </c>
      <c r="D2227" t="s">
        <v>21</v>
      </c>
      <c r="E2227" t="s">
        <v>120</v>
      </c>
      <c r="F2227" t="s">
        <v>531</v>
      </c>
      <c r="G2227">
        <v>44</v>
      </c>
      <c r="H2227">
        <v>1563.92</v>
      </c>
      <c r="I2227">
        <v>0.36</v>
      </c>
      <c r="J2227">
        <v>0.09</v>
      </c>
      <c r="K2227">
        <v>463.13</v>
      </c>
      <c r="L2227">
        <v>38.979999999999997</v>
      </c>
      <c r="M2227">
        <v>24.95</v>
      </c>
      <c r="N2227">
        <v>2.99</v>
      </c>
      <c r="O2227" t="s">
        <v>24</v>
      </c>
      <c r="P2227" t="s">
        <v>1693</v>
      </c>
      <c r="Q2227" t="s">
        <v>64</v>
      </c>
      <c r="R2227" t="s">
        <v>61</v>
      </c>
      <c r="S2227" t="s">
        <v>57</v>
      </c>
      <c r="T2227" s="1">
        <v>41113</v>
      </c>
    </row>
    <row r="2228" spans="1:20" x14ac:dyDescent="0.25">
      <c r="A2228">
        <v>16100</v>
      </c>
      <c r="B2228">
        <v>40609</v>
      </c>
      <c r="C2228" t="s">
        <v>79</v>
      </c>
      <c r="D2228" t="s">
        <v>42</v>
      </c>
      <c r="E2228" t="s">
        <v>43</v>
      </c>
      <c r="F2228" t="s">
        <v>1449</v>
      </c>
      <c r="G2228">
        <v>44</v>
      </c>
      <c r="H2228">
        <v>434.21</v>
      </c>
      <c r="I2228">
        <v>0.51</v>
      </c>
      <c r="J2228">
        <v>0.01</v>
      </c>
      <c r="K2228">
        <v>216.41</v>
      </c>
      <c r="L2228">
        <v>9.84</v>
      </c>
      <c r="M2228">
        <v>4.82</v>
      </c>
      <c r="N2228">
        <v>5.72</v>
      </c>
      <c r="O2228" t="s">
        <v>24</v>
      </c>
      <c r="P2228" t="s">
        <v>1694</v>
      </c>
      <c r="Q2228" t="s">
        <v>95</v>
      </c>
      <c r="R2228" t="s">
        <v>34</v>
      </c>
      <c r="S2228" t="s">
        <v>35</v>
      </c>
      <c r="T2228" s="1">
        <v>40610</v>
      </c>
    </row>
    <row r="2229" spans="1:20" x14ac:dyDescent="0.25">
      <c r="A2229">
        <v>16102</v>
      </c>
      <c r="B2229">
        <v>40160</v>
      </c>
      <c r="C2229" t="s">
        <v>29</v>
      </c>
      <c r="D2229" t="s">
        <v>42</v>
      </c>
      <c r="E2229" t="s">
        <v>192</v>
      </c>
      <c r="F2229" t="s">
        <v>500</v>
      </c>
      <c r="G2229">
        <v>25</v>
      </c>
      <c r="H2229">
        <v>21559.35</v>
      </c>
      <c r="I2229">
        <v>0.43</v>
      </c>
      <c r="J2229">
        <v>0.02</v>
      </c>
      <c r="K2229">
        <v>9008.85</v>
      </c>
      <c r="L2229">
        <v>878.91</v>
      </c>
      <c r="M2229">
        <v>500.98</v>
      </c>
      <c r="N2229">
        <v>26</v>
      </c>
      <c r="O2229" t="s">
        <v>48</v>
      </c>
      <c r="P2229" t="s">
        <v>1412</v>
      </c>
      <c r="Q2229" t="s">
        <v>83</v>
      </c>
      <c r="R2229" t="s">
        <v>61</v>
      </c>
      <c r="S2229" t="s">
        <v>132</v>
      </c>
      <c r="T2229" s="1">
        <v>40162</v>
      </c>
    </row>
    <row r="2230" spans="1:20" x14ac:dyDescent="0.25">
      <c r="A2230">
        <v>16103</v>
      </c>
      <c r="B2230">
        <v>41105</v>
      </c>
      <c r="C2230" t="s">
        <v>29</v>
      </c>
      <c r="D2230" t="s">
        <v>21</v>
      </c>
      <c r="E2230" t="s">
        <v>84</v>
      </c>
      <c r="F2230" t="s">
        <v>1221</v>
      </c>
      <c r="G2230">
        <v>31</v>
      </c>
      <c r="H2230">
        <v>378.22</v>
      </c>
      <c r="I2230">
        <v>0.46</v>
      </c>
      <c r="J2230">
        <v>0</v>
      </c>
      <c r="K2230">
        <v>171.12</v>
      </c>
      <c r="L2230">
        <v>12</v>
      </c>
      <c r="M2230">
        <v>6.48</v>
      </c>
      <c r="N2230">
        <v>6.22</v>
      </c>
      <c r="O2230" t="s">
        <v>24</v>
      </c>
      <c r="P2230" t="s">
        <v>105</v>
      </c>
      <c r="Q2230" t="s">
        <v>64</v>
      </c>
      <c r="R2230" t="s">
        <v>34</v>
      </c>
      <c r="S2230" t="s">
        <v>57</v>
      </c>
      <c r="T2230" s="1">
        <v>41107</v>
      </c>
    </row>
    <row r="2231" spans="1:20" x14ac:dyDescent="0.25">
      <c r="A2231">
        <v>16103</v>
      </c>
      <c r="B2231">
        <v>41105</v>
      </c>
      <c r="C2231" t="s">
        <v>29</v>
      </c>
      <c r="D2231" t="s">
        <v>21</v>
      </c>
      <c r="E2231" t="s">
        <v>52</v>
      </c>
      <c r="F2231" t="s">
        <v>117</v>
      </c>
      <c r="G2231">
        <v>22</v>
      </c>
      <c r="H2231">
        <v>635.32000000000005</v>
      </c>
      <c r="I2231">
        <v>0.35</v>
      </c>
      <c r="J2231">
        <v>0.06</v>
      </c>
      <c r="K2231">
        <v>194.74</v>
      </c>
      <c r="L2231">
        <v>30.52</v>
      </c>
      <c r="M2231">
        <v>19.84</v>
      </c>
      <c r="N2231">
        <v>4.0999999999999996</v>
      </c>
      <c r="O2231" t="s">
        <v>24</v>
      </c>
      <c r="P2231" t="s">
        <v>105</v>
      </c>
      <c r="Q2231" t="s">
        <v>41</v>
      </c>
      <c r="R2231" t="s">
        <v>34</v>
      </c>
      <c r="S2231" t="s">
        <v>55</v>
      </c>
      <c r="T2231" s="1">
        <v>41107</v>
      </c>
    </row>
    <row r="2232" spans="1:20" x14ac:dyDescent="0.25">
      <c r="A2232">
        <v>16128</v>
      </c>
      <c r="B2232">
        <v>40671</v>
      </c>
      <c r="C2232" t="s">
        <v>36</v>
      </c>
      <c r="D2232" t="s">
        <v>42</v>
      </c>
      <c r="E2232" t="s">
        <v>43</v>
      </c>
      <c r="F2232" t="s">
        <v>1660</v>
      </c>
      <c r="G2232">
        <v>46</v>
      </c>
      <c r="H2232">
        <v>4987.8500000000004</v>
      </c>
      <c r="I2232">
        <v>0.45</v>
      </c>
      <c r="J2232">
        <v>7.0000000000000007E-2</v>
      </c>
      <c r="K2232">
        <v>2032.13</v>
      </c>
      <c r="L2232">
        <v>116.25</v>
      </c>
      <c r="M2232">
        <v>63.94</v>
      </c>
      <c r="N2232">
        <v>14.48</v>
      </c>
      <c r="O2232" t="s">
        <v>24</v>
      </c>
      <c r="P2232" t="s">
        <v>1399</v>
      </c>
      <c r="Q2232" t="s">
        <v>41</v>
      </c>
      <c r="R2232" t="s">
        <v>34</v>
      </c>
      <c r="S2232" t="s">
        <v>57</v>
      </c>
      <c r="T2232" s="1">
        <v>40671</v>
      </c>
    </row>
    <row r="2233" spans="1:20" x14ac:dyDescent="0.25">
      <c r="A2233">
        <v>16132</v>
      </c>
      <c r="B2233">
        <v>41209</v>
      </c>
      <c r="C2233" t="s">
        <v>79</v>
      </c>
      <c r="D2233" t="s">
        <v>21</v>
      </c>
      <c r="E2233" t="s">
        <v>120</v>
      </c>
      <c r="F2233" t="s">
        <v>1616</v>
      </c>
      <c r="G2233">
        <v>26</v>
      </c>
      <c r="H2233">
        <v>1126.83</v>
      </c>
      <c r="I2233">
        <v>0.54</v>
      </c>
      <c r="J2233">
        <v>7.0000000000000007E-2</v>
      </c>
      <c r="K2233">
        <v>567.96</v>
      </c>
      <c r="L2233">
        <v>46.48</v>
      </c>
      <c r="M2233">
        <v>21.38</v>
      </c>
      <c r="N2233">
        <v>2.99</v>
      </c>
      <c r="O2233" t="s">
        <v>24</v>
      </c>
      <c r="P2233" t="s">
        <v>535</v>
      </c>
      <c r="Q2233" t="s">
        <v>33</v>
      </c>
      <c r="R2233" t="s">
        <v>27</v>
      </c>
      <c r="S2233" t="s">
        <v>57</v>
      </c>
      <c r="T2233" s="1">
        <v>41210</v>
      </c>
    </row>
    <row r="2234" spans="1:20" x14ac:dyDescent="0.25">
      <c r="A2234">
        <v>16133</v>
      </c>
      <c r="B2234">
        <v>40081</v>
      </c>
      <c r="C2234" t="s">
        <v>58</v>
      </c>
      <c r="D2234" t="s">
        <v>42</v>
      </c>
      <c r="E2234" t="s">
        <v>43</v>
      </c>
      <c r="F2234" t="s">
        <v>1695</v>
      </c>
      <c r="G2234">
        <v>1</v>
      </c>
      <c r="H2234">
        <v>35.24</v>
      </c>
      <c r="I2234">
        <v>0.43</v>
      </c>
      <c r="J2234">
        <v>0.17</v>
      </c>
      <c r="K2234">
        <v>6.79</v>
      </c>
      <c r="L2234">
        <v>26.12</v>
      </c>
      <c r="M2234">
        <v>14.89</v>
      </c>
      <c r="N2234">
        <v>13.56</v>
      </c>
      <c r="O2234" t="s">
        <v>24</v>
      </c>
      <c r="P2234" t="s">
        <v>119</v>
      </c>
      <c r="Q2234" t="s">
        <v>95</v>
      </c>
      <c r="R2234" t="s">
        <v>27</v>
      </c>
      <c r="S2234" t="s">
        <v>28</v>
      </c>
      <c r="T2234" s="1">
        <v>40083</v>
      </c>
    </row>
    <row r="2235" spans="1:20" x14ac:dyDescent="0.25">
      <c r="A2235">
        <v>16133</v>
      </c>
      <c r="B2235">
        <v>40081</v>
      </c>
      <c r="C2235" t="s">
        <v>58</v>
      </c>
      <c r="D2235" t="s">
        <v>37</v>
      </c>
      <c r="E2235" t="s">
        <v>87</v>
      </c>
      <c r="F2235" t="s">
        <v>1607</v>
      </c>
      <c r="G2235">
        <v>16</v>
      </c>
      <c r="H2235">
        <v>5318.38</v>
      </c>
      <c r="I2235">
        <v>0.43</v>
      </c>
      <c r="J2235">
        <v>0.06</v>
      </c>
      <c r="K2235">
        <v>2087.27</v>
      </c>
      <c r="L2235">
        <v>352.58</v>
      </c>
      <c r="M2235">
        <v>200.97</v>
      </c>
      <c r="N2235">
        <v>15.59</v>
      </c>
      <c r="O2235" t="s">
        <v>48</v>
      </c>
      <c r="P2235" t="s">
        <v>1696</v>
      </c>
      <c r="Q2235" t="s">
        <v>95</v>
      </c>
      <c r="R2235" t="s">
        <v>27</v>
      </c>
      <c r="S2235" t="s">
        <v>132</v>
      </c>
      <c r="T2235" s="1">
        <v>40081</v>
      </c>
    </row>
    <row r="2236" spans="1:20" x14ac:dyDescent="0.25">
      <c r="A2236">
        <v>16134</v>
      </c>
      <c r="B2236">
        <v>41232</v>
      </c>
      <c r="C2236" t="s">
        <v>36</v>
      </c>
      <c r="D2236" t="s">
        <v>37</v>
      </c>
      <c r="E2236" t="s">
        <v>87</v>
      </c>
      <c r="F2236" t="s">
        <v>174</v>
      </c>
      <c r="G2236">
        <v>43</v>
      </c>
      <c r="H2236">
        <v>39047.870000000003</v>
      </c>
      <c r="I2236">
        <v>0.47</v>
      </c>
      <c r="J2236">
        <v>0.04</v>
      </c>
      <c r="K2236">
        <v>17477.59</v>
      </c>
      <c r="L2236">
        <v>945.25</v>
      </c>
      <c r="M2236">
        <v>500.98</v>
      </c>
      <c r="N2236">
        <v>28.14</v>
      </c>
      <c r="O2236" t="s">
        <v>48</v>
      </c>
      <c r="P2236" t="s">
        <v>1069</v>
      </c>
      <c r="Q2236" t="s">
        <v>95</v>
      </c>
      <c r="R2236" t="s">
        <v>61</v>
      </c>
      <c r="S2236" t="s">
        <v>132</v>
      </c>
      <c r="T2236" s="1">
        <v>41234</v>
      </c>
    </row>
    <row r="2237" spans="1:20" x14ac:dyDescent="0.25">
      <c r="A2237">
        <v>16160</v>
      </c>
      <c r="B2237">
        <v>40747</v>
      </c>
      <c r="C2237" t="s">
        <v>58</v>
      </c>
      <c r="D2237" t="s">
        <v>21</v>
      </c>
      <c r="E2237" t="s">
        <v>126</v>
      </c>
      <c r="F2237" t="s">
        <v>190</v>
      </c>
      <c r="G2237">
        <v>50</v>
      </c>
      <c r="H2237">
        <v>1036.78</v>
      </c>
      <c r="I2237">
        <v>0.52</v>
      </c>
      <c r="J2237">
        <v>0.09</v>
      </c>
      <c r="K2237">
        <v>487.78</v>
      </c>
      <c r="L2237">
        <v>22.69</v>
      </c>
      <c r="M2237">
        <v>10.89</v>
      </c>
      <c r="N2237">
        <v>4.5</v>
      </c>
      <c r="O2237" t="s">
        <v>24</v>
      </c>
      <c r="P2237" t="s">
        <v>1697</v>
      </c>
      <c r="Q2237" t="s">
        <v>64</v>
      </c>
      <c r="R2237" t="s">
        <v>61</v>
      </c>
      <c r="S2237" t="s">
        <v>57</v>
      </c>
      <c r="T2237" s="1">
        <v>40748</v>
      </c>
    </row>
    <row r="2238" spans="1:20" x14ac:dyDescent="0.25">
      <c r="A2238">
        <v>16161</v>
      </c>
      <c r="B2238">
        <v>41118</v>
      </c>
      <c r="C2238" t="s">
        <v>79</v>
      </c>
      <c r="D2238" t="s">
        <v>37</v>
      </c>
      <c r="E2238" t="s">
        <v>50</v>
      </c>
      <c r="F2238" t="s">
        <v>59</v>
      </c>
      <c r="G2238">
        <v>49</v>
      </c>
      <c r="H2238">
        <v>4982.78</v>
      </c>
      <c r="I2238">
        <v>0.37</v>
      </c>
      <c r="J2238">
        <v>0.03</v>
      </c>
      <c r="K2238">
        <v>1745.07</v>
      </c>
      <c r="L2238">
        <v>104.75</v>
      </c>
      <c r="M2238">
        <v>65.989999999999995</v>
      </c>
      <c r="N2238">
        <v>4.2</v>
      </c>
      <c r="O2238" t="s">
        <v>24</v>
      </c>
      <c r="P2238" t="s">
        <v>994</v>
      </c>
      <c r="Q2238" t="s">
        <v>33</v>
      </c>
      <c r="R2238" t="s">
        <v>67</v>
      </c>
      <c r="S2238" t="s">
        <v>57</v>
      </c>
      <c r="T2238" s="1">
        <v>41119</v>
      </c>
    </row>
    <row r="2239" spans="1:20" x14ac:dyDescent="0.25">
      <c r="A2239">
        <v>16161</v>
      </c>
      <c r="B2239">
        <v>41118</v>
      </c>
      <c r="C2239" t="s">
        <v>79</v>
      </c>
      <c r="D2239" t="s">
        <v>21</v>
      </c>
      <c r="E2239" t="s">
        <v>72</v>
      </c>
      <c r="F2239" t="s">
        <v>614</v>
      </c>
      <c r="G2239">
        <v>38</v>
      </c>
      <c r="H2239">
        <v>258.73</v>
      </c>
      <c r="I2239">
        <v>0.46</v>
      </c>
      <c r="J2239">
        <v>0.03</v>
      </c>
      <c r="K2239">
        <v>114.38</v>
      </c>
      <c r="L2239">
        <v>7</v>
      </c>
      <c r="M2239">
        <v>3.78</v>
      </c>
      <c r="N2239">
        <v>0.71</v>
      </c>
      <c r="O2239" t="s">
        <v>24</v>
      </c>
      <c r="P2239" t="s">
        <v>994</v>
      </c>
      <c r="Q2239" t="s">
        <v>33</v>
      </c>
      <c r="R2239" t="s">
        <v>67</v>
      </c>
      <c r="S2239" t="s">
        <v>55</v>
      </c>
      <c r="T2239" s="1">
        <v>41120</v>
      </c>
    </row>
    <row r="2240" spans="1:20" x14ac:dyDescent="0.25">
      <c r="A2240">
        <v>16164</v>
      </c>
      <c r="B2240">
        <v>40911</v>
      </c>
      <c r="C2240" t="s">
        <v>20</v>
      </c>
      <c r="D2240" t="s">
        <v>37</v>
      </c>
      <c r="E2240" t="s">
        <v>87</v>
      </c>
      <c r="F2240" t="s">
        <v>759</v>
      </c>
      <c r="G2240">
        <v>26</v>
      </c>
      <c r="H2240">
        <v>3837.77</v>
      </c>
      <c r="I2240">
        <v>0.4</v>
      </c>
      <c r="J2240">
        <v>0.03</v>
      </c>
      <c r="K2240">
        <v>1458.55</v>
      </c>
      <c r="L2240">
        <v>151.62</v>
      </c>
      <c r="M2240">
        <v>90.97</v>
      </c>
      <c r="N2240">
        <v>14</v>
      </c>
      <c r="O2240" t="s">
        <v>48</v>
      </c>
      <c r="P2240" t="s">
        <v>1249</v>
      </c>
      <c r="Q2240" t="s">
        <v>41</v>
      </c>
      <c r="R2240" t="s">
        <v>61</v>
      </c>
      <c r="S2240" t="s">
        <v>132</v>
      </c>
      <c r="T2240" s="1">
        <v>40915</v>
      </c>
    </row>
    <row r="2241" spans="1:20" x14ac:dyDescent="0.25">
      <c r="A2241">
        <v>16164</v>
      </c>
      <c r="B2241">
        <v>40911</v>
      </c>
      <c r="C2241" t="s">
        <v>20</v>
      </c>
      <c r="D2241" t="s">
        <v>21</v>
      </c>
      <c r="E2241" t="s">
        <v>139</v>
      </c>
      <c r="F2241" t="s">
        <v>659</v>
      </c>
      <c r="G2241">
        <v>22</v>
      </c>
      <c r="H2241">
        <v>5575.9</v>
      </c>
      <c r="I2241">
        <v>0.4</v>
      </c>
      <c r="J2241">
        <v>7.0000000000000007E-2</v>
      </c>
      <c r="K2241">
        <v>1971.45</v>
      </c>
      <c r="L2241">
        <v>271.55</v>
      </c>
      <c r="M2241">
        <v>162.93</v>
      </c>
      <c r="N2241">
        <v>19.989999999999998</v>
      </c>
      <c r="O2241" t="s">
        <v>24</v>
      </c>
      <c r="P2241" t="s">
        <v>1249</v>
      </c>
      <c r="Q2241" t="s">
        <v>33</v>
      </c>
      <c r="R2241" t="s">
        <v>61</v>
      </c>
      <c r="S2241" t="s">
        <v>57</v>
      </c>
      <c r="T2241" s="1">
        <v>40920</v>
      </c>
    </row>
    <row r="2242" spans="1:20" x14ac:dyDescent="0.25">
      <c r="A2242">
        <v>16164</v>
      </c>
      <c r="B2242">
        <v>40911</v>
      </c>
      <c r="C2242" t="s">
        <v>20</v>
      </c>
      <c r="D2242" t="s">
        <v>21</v>
      </c>
      <c r="E2242" t="s">
        <v>52</v>
      </c>
      <c r="F2242" t="s">
        <v>1456</v>
      </c>
      <c r="G2242">
        <v>26</v>
      </c>
      <c r="H2242">
        <v>122.47</v>
      </c>
      <c r="I2242">
        <v>0.49</v>
      </c>
      <c r="J2242">
        <v>0.08</v>
      </c>
      <c r="K2242">
        <v>52.67</v>
      </c>
      <c r="L2242">
        <v>4.9400000000000004</v>
      </c>
      <c r="M2242">
        <v>2.52</v>
      </c>
      <c r="N2242">
        <v>4.28</v>
      </c>
      <c r="O2242" t="s">
        <v>24</v>
      </c>
      <c r="P2242" t="s">
        <v>1249</v>
      </c>
      <c r="Q2242" t="s">
        <v>33</v>
      </c>
      <c r="R2242" t="s">
        <v>61</v>
      </c>
      <c r="S2242" t="s">
        <v>55</v>
      </c>
      <c r="T2242" s="1">
        <v>40918</v>
      </c>
    </row>
    <row r="2243" spans="1:20" x14ac:dyDescent="0.25">
      <c r="A2243">
        <v>16165</v>
      </c>
      <c r="B2243">
        <v>40381</v>
      </c>
      <c r="C2243" t="s">
        <v>29</v>
      </c>
      <c r="D2243" t="s">
        <v>37</v>
      </c>
      <c r="E2243" t="s">
        <v>38</v>
      </c>
      <c r="F2243" t="s">
        <v>884</v>
      </c>
      <c r="G2243">
        <v>4</v>
      </c>
      <c r="H2243">
        <v>274.42</v>
      </c>
      <c r="I2243">
        <v>0.55000000000000004</v>
      </c>
      <c r="J2243">
        <v>0.01</v>
      </c>
      <c r="K2243">
        <v>147.5</v>
      </c>
      <c r="L2243">
        <v>68.290000000000006</v>
      </c>
      <c r="M2243">
        <v>30.73</v>
      </c>
      <c r="N2243">
        <v>4</v>
      </c>
      <c r="O2243" t="s">
        <v>71</v>
      </c>
      <c r="P2243" t="s">
        <v>314</v>
      </c>
      <c r="Q2243" t="s">
        <v>41</v>
      </c>
      <c r="R2243" t="s">
        <v>27</v>
      </c>
      <c r="S2243" t="s">
        <v>57</v>
      </c>
      <c r="T2243" s="1">
        <v>40383</v>
      </c>
    </row>
    <row r="2244" spans="1:20" x14ac:dyDescent="0.25">
      <c r="A2244">
        <v>16165</v>
      </c>
      <c r="B2244">
        <v>40381</v>
      </c>
      <c r="C2244" t="s">
        <v>29</v>
      </c>
      <c r="D2244" t="s">
        <v>42</v>
      </c>
      <c r="E2244" t="s">
        <v>43</v>
      </c>
      <c r="F2244" t="s">
        <v>1698</v>
      </c>
      <c r="G2244">
        <v>24</v>
      </c>
      <c r="H2244">
        <v>2323.94</v>
      </c>
      <c r="I2244">
        <v>0.4</v>
      </c>
      <c r="J2244">
        <v>7.0000000000000007E-2</v>
      </c>
      <c r="K2244">
        <v>820.78</v>
      </c>
      <c r="L2244">
        <v>103.63</v>
      </c>
      <c r="M2244">
        <v>62.18</v>
      </c>
      <c r="N2244">
        <v>10.84</v>
      </c>
      <c r="O2244" t="s">
        <v>71</v>
      </c>
      <c r="P2244" t="s">
        <v>314</v>
      </c>
      <c r="Q2244" t="s">
        <v>41</v>
      </c>
      <c r="R2244" t="s">
        <v>27</v>
      </c>
      <c r="S2244" t="s">
        <v>45</v>
      </c>
      <c r="T2244" s="1">
        <v>40382</v>
      </c>
    </row>
    <row r="2245" spans="1:20" x14ac:dyDescent="0.25">
      <c r="A2245">
        <v>16165</v>
      </c>
      <c r="B2245">
        <v>40381</v>
      </c>
      <c r="C2245" t="s">
        <v>29</v>
      </c>
      <c r="D2245" t="s">
        <v>21</v>
      </c>
      <c r="E2245" t="s">
        <v>22</v>
      </c>
      <c r="F2245" t="s">
        <v>144</v>
      </c>
      <c r="G2245">
        <v>19</v>
      </c>
      <c r="H2245">
        <v>5321.43</v>
      </c>
      <c r="I2245">
        <v>0.37</v>
      </c>
      <c r="J2245">
        <v>0.09</v>
      </c>
      <c r="K2245">
        <v>1631.21</v>
      </c>
      <c r="L2245">
        <v>306.62</v>
      </c>
      <c r="M2245">
        <v>193.17</v>
      </c>
      <c r="N2245">
        <v>19.989999999999998</v>
      </c>
      <c r="O2245" t="s">
        <v>71</v>
      </c>
      <c r="P2245" t="s">
        <v>314</v>
      </c>
      <c r="Q2245" t="s">
        <v>41</v>
      </c>
      <c r="R2245" t="s">
        <v>27</v>
      </c>
      <c r="S2245" t="s">
        <v>57</v>
      </c>
      <c r="T2245" s="1">
        <v>40381</v>
      </c>
    </row>
    <row r="2246" spans="1:20" x14ac:dyDescent="0.25">
      <c r="A2246">
        <v>16166</v>
      </c>
      <c r="B2246">
        <v>40209</v>
      </c>
      <c r="C2246" t="s">
        <v>58</v>
      </c>
      <c r="D2246" t="s">
        <v>21</v>
      </c>
      <c r="E2246" t="s">
        <v>72</v>
      </c>
      <c r="F2246" t="s">
        <v>1618</v>
      </c>
      <c r="G2246">
        <v>36</v>
      </c>
      <c r="H2246">
        <v>126.67</v>
      </c>
      <c r="I2246">
        <v>0.43</v>
      </c>
      <c r="J2246">
        <v>0.09</v>
      </c>
      <c r="K2246">
        <v>46.81</v>
      </c>
      <c r="L2246">
        <v>3.82</v>
      </c>
      <c r="M2246">
        <v>2.1800000000000002</v>
      </c>
      <c r="N2246">
        <v>1.38</v>
      </c>
      <c r="O2246" t="s">
        <v>24</v>
      </c>
      <c r="P2246" t="s">
        <v>1531</v>
      </c>
      <c r="Q2246" t="s">
        <v>33</v>
      </c>
      <c r="R2246" t="s">
        <v>27</v>
      </c>
      <c r="S2246" t="s">
        <v>55</v>
      </c>
      <c r="T2246" s="1">
        <v>40210</v>
      </c>
    </row>
    <row r="2247" spans="1:20" x14ac:dyDescent="0.25">
      <c r="A2247">
        <v>16193</v>
      </c>
      <c r="B2247">
        <v>41008</v>
      </c>
      <c r="C2247" t="s">
        <v>29</v>
      </c>
      <c r="D2247" t="s">
        <v>21</v>
      </c>
      <c r="E2247" t="s">
        <v>22</v>
      </c>
      <c r="F2247" t="s">
        <v>615</v>
      </c>
      <c r="G2247">
        <v>8</v>
      </c>
      <c r="H2247">
        <v>553.47</v>
      </c>
      <c r="I2247">
        <v>0.49</v>
      </c>
      <c r="J2247">
        <v>0</v>
      </c>
      <c r="K2247">
        <v>267.17</v>
      </c>
      <c r="L2247">
        <v>68.16</v>
      </c>
      <c r="M2247">
        <v>34.76</v>
      </c>
      <c r="N2247">
        <v>8.2200000000000006</v>
      </c>
      <c r="O2247" t="s">
        <v>24</v>
      </c>
      <c r="P2247" t="s">
        <v>975</v>
      </c>
      <c r="Q2247" t="s">
        <v>83</v>
      </c>
      <c r="R2247" t="s">
        <v>34</v>
      </c>
      <c r="S2247" t="s">
        <v>57</v>
      </c>
      <c r="T2247" s="1">
        <v>41010</v>
      </c>
    </row>
    <row r="2248" spans="1:20" x14ac:dyDescent="0.25">
      <c r="A2248">
        <v>16193</v>
      </c>
      <c r="B2248">
        <v>41008</v>
      </c>
      <c r="C2248" t="s">
        <v>29</v>
      </c>
      <c r="D2248" t="s">
        <v>37</v>
      </c>
      <c r="E2248" t="s">
        <v>50</v>
      </c>
      <c r="F2248" t="s">
        <v>1272</v>
      </c>
      <c r="G2248">
        <v>29</v>
      </c>
      <c r="H2248">
        <v>2908.94</v>
      </c>
      <c r="I2248">
        <v>0.48</v>
      </c>
      <c r="J2248">
        <v>7.0000000000000007E-2</v>
      </c>
      <c r="K2248">
        <v>1280.23</v>
      </c>
      <c r="L2248">
        <v>107.67</v>
      </c>
      <c r="M2248">
        <v>55.99</v>
      </c>
      <c r="N2248">
        <v>5</v>
      </c>
      <c r="O2248" t="s">
        <v>24</v>
      </c>
      <c r="P2248" t="s">
        <v>975</v>
      </c>
      <c r="Q2248" t="s">
        <v>83</v>
      </c>
      <c r="R2248" t="s">
        <v>34</v>
      </c>
      <c r="S2248" t="s">
        <v>35</v>
      </c>
      <c r="T2248" s="1">
        <v>41010</v>
      </c>
    </row>
    <row r="2249" spans="1:20" x14ac:dyDescent="0.25">
      <c r="A2249">
        <v>16194</v>
      </c>
      <c r="B2249">
        <v>40458</v>
      </c>
      <c r="C2249" t="s">
        <v>29</v>
      </c>
      <c r="D2249" t="s">
        <v>37</v>
      </c>
      <c r="E2249" t="s">
        <v>50</v>
      </c>
      <c r="F2249" t="s">
        <v>203</v>
      </c>
      <c r="G2249">
        <v>24</v>
      </c>
      <c r="H2249">
        <v>5923.05</v>
      </c>
      <c r="I2249">
        <v>0.53</v>
      </c>
      <c r="J2249">
        <v>0.08</v>
      </c>
      <c r="K2249">
        <v>2895.09</v>
      </c>
      <c r="L2249">
        <v>268.06</v>
      </c>
      <c r="M2249">
        <v>125.99</v>
      </c>
      <c r="N2249">
        <v>4.2</v>
      </c>
      <c r="O2249" t="s">
        <v>24</v>
      </c>
      <c r="P2249" t="s">
        <v>475</v>
      </c>
      <c r="Q2249" t="s">
        <v>95</v>
      </c>
      <c r="R2249" t="s">
        <v>27</v>
      </c>
      <c r="S2249" t="s">
        <v>57</v>
      </c>
      <c r="T2249" s="1">
        <v>40460</v>
      </c>
    </row>
    <row r="2250" spans="1:20" x14ac:dyDescent="0.25">
      <c r="A2250">
        <v>16196</v>
      </c>
      <c r="B2250">
        <v>40106</v>
      </c>
      <c r="C2250" t="s">
        <v>36</v>
      </c>
      <c r="D2250" t="s">
        <v>42</v>
      </c>
      <c r="E2250" t="s">
        <v>192</v>
      </c>
      <c r="F2250" t="s">
        <v>1381</v>
      </c>
      <c r="G2250">
        <v>44</v>
      </c>
      <c r="H2250">
        <v>30467.66</v>
      </c>
      <c r="I2250">
        <v>0.55000000000000004</v>
      </c>
      <c r="J2250">
        <v>0.03</v>
      </c>
      <c r="K2250">
        <v>16320.05</v>
      </c>
      <c r="L2250">
        <v>713.29</v>
      </c>
      <c r="M2250">
        <v>320.98</v>
      </c>
      <c r="N2250">
        <v>24.49</v>
      </c>
      <c r="O2250" t="s">
        <v>24</v>
      </c>
      <c r="P2250" t="s">
        <v>1699</v>
      </c>
      <c r="Q2250" t="s">
        <v>64</v>
      </c>
      <c r="R2250" t="s">
        <v>61</v>
      </c>
      <c r="S2250" t="s">
        <v>28</v>
      </c>
      <c r="T2250" s="1">
        <v>40108</v>
      </c>
    </row>
    <row r="2251" spans="1:20" x14ac:dyDescent="0.25">
      <c r="A2251">
        <v>16196</v>
      </c>
      <c r="B2251">
        <v>40106</v>
      </c>
      <c r="C2251" t="s">
        <v>36</v>
      </c>
      <c r="D2251" t="s">
        <v>37</v>
      </c>
      <c r="E2251" t="s">
        <v>50</v>
      </c>
      <c r="F2251" t="s">
        <v>462</v>
      </c>
      <c r="G2251">
        <v>39</v>
      </c>
      <c r="H2251">
        <v>9631.2900000000009</v>
      </c>
      <c r="I2251">
        <v>0.52</v>
      </c>
      <c r="J2251">
        <v>0.06</v>
      </c>
      <c r="K2251">
        <v>4708.88</v>
      </c>
      <c r="L2251">
        <v>262.48</v>
      </c>
      <c r="M2251">
        <v>125.99</v>
      </c>
      <c r="N2251">
        <v>8.8000000000000007</v>
      </c>
      <c r="O2251" t="s">
        <v>24</v>
      </c>
      <c r="P2251" t="s">
        <v>1699</v>
      </c>
      <c r="Q2251" t="s">
        <v>64</v>
      </c>
      <c r="R2251" t="s">
        <v>61</v>
      </c>
      <c r="S2251" t="s">
        <v>57</v>
      </c>
      <c r="T2251" s="1">
        <v>40107</v>
      </c>
    </row>
    <row r="2252" spans="1:20" x14ac:dyDescent="0.25">
      <c r="A2252">
        <v>16197</v>
      </c>
      <c r="B2252">
        <v>41208</v>
      </c>
      <c r="C2252" t="s">
        <v>58</v>
      </c>
      <c r="D2252" t="s">
        <v>21</v>
      </c>
      <c r="E2252" t="s">
        <v>84</v>
      </c>
      <c r="F2252" t="s">
        <v>1268</v>
      </c>
      <c r="G2252">
        <v>23</v>
      </c>
      <c r="H2252">
        <v>345.64</v>
      </c>
      <c r="I2252">
        <v>0.39</v>
      </c>
      <c r="J2252">
        <v>0</v>
      </c>
      <c r="K2252">
        <v>133.96</v>
      </c>
      <c r="L2252">
        <v>14.93</v>
      </c>
      <c r="M2252">
        <v>9.11</v>
      </c>
      <c r="N2252">
        <v>2.15</v>
      </c>
      <c r="O2252" t="s">
        <v>71</v>
      </c>
      <c r="P2252" t="s">
        <v>1700</v>
      </c>
      <c r="Q2252" t="s">
        <v>95</v>
      </c>
      <c r="R2252" t="s">
        <v>67</v>
      </c>
      <c r="S2252" t="s">
        <v>55</v>
      </c>
      <c r="T2252" s="1">
        <v>41208</v>
      </c>
    </row>
    <row r="2253" spans="1:20" x14ac:dyDescent="0.25">
      <c r="A2253">
        <v>16197</v>
      </c>
      <c r="B2253">
        <v>41208</v>
      </c>
      <c r="C2253" t="s">
        <v>58</v>
      </c>
      <c r="D2253" t="s">
        <v>21</v>
      </c>
      <c r="E2253" t="s">
        <v>84</v>
      </c>
      <c r="F2253" t="s">
        <v>1701</v>
      </c>
      <c r="G2253">
        <v>19</v>
      </c>
      <c r="H2253">
        <v>202.22</v>
      </c>
      <c r="I2253">
        <v>0.53</v>
      </c>
      <c r="J2253">
        <v>0.08</v>
      </c>
      <c r="K2253">
        <v>96.05</v>
      </c>
      <c r="L2253">
        <v>11.23</v>
      </c>
      <c r="M2253">
        <v>5.28</v>
      </c>
      <c r="N2253">
        <v>5.85</v>
      </c>
      <c r="O2253" t="s">
        <v>24</v>
      </c>
      <c r="P2253" t="s">
        <v>1700</v>
      </c>
      <c r="Q2253" t="s">
        <v>95</v>
      </c>
      <c r="R2253" t="s">
        <v>67</v>
      </c>
      <c r="S2253" t="s">
        <v>57</v>
      </c>
      <c r="T2253" s="1">
        <v>41209</v>
      </c>
    </row>
    <row r="2254" spans="1:20" x14ac:dyDescent="0.25">
      <c r="A2254">
        <v>16225</v>
      </c>
      <c r="B2254">
        <v>39961</v>
      </c>
      <c r="C2254" t="s">
        <v>58</v>
      </c>
      <c r="D2254" t="s">
        <v>21</v>
      </c>
      <c r="E2254" t="s">
        <v>22</v>
      </c>
      <c r="F2254" t="s">
        <v>208</v>
      </c>
      <c r="G2254">
        <v>30</v>
      </c>
      <c r="H2254">
        <v>1039.6099999999999</v>
      </c>
      <c r="I2254">
        <v>0.5</v>
      </c>
      <c r="J2254">
        <v>0.03</v>
      </c>
      <c r="K2254">
        <v>499.14</v>
      </c>
      <c r="L2254">
        <v>35.4</v>
      </c>
      <c r="M2254">
        <v>17.7</v>
      </c>
      <c r="N2254">
        <v>9.4700000000000006</v>
      </c>
      <c r="O2254" t="s">
        <v>24</v>
      </c>
      <c r="P2254" t="s">
        <v>351</v>
      </c>
      <c r="Q2254" t="s">
        <v>41</v>
      </c>
      <c r="R2254" t="s">
        <v>67</v>
      </c>
      <c r="S2254" t="s">
        <v>57</v>
      </c>
      <c r="T2254" s="1">
        <v>39963</v>
      </c>
    </row>
    <row r="2255" spans="1:20" x14ac:dyDescent="0.25">
      <c r="A2255">
        <v>16229</v>
      </c>
      <c r="B2255">
        <v>39901</v>
      </c>
      <c r="C2255" t="s">
        <v>36</v>
      </c>
      <c r="D2255" t="s">
        <v>37</v>
      </c>
      <c r="E2255" t="s">
        <v>50</v>
      </c>
      <c r="F2255" t="s">
        <v>1599</v>
      </c>
      <c r="G2255">
        <v>19</v>
      </c>
      <c r="H2255">
        <v>1206.3</v>
      </c>
      <c r="I2255">
        <v>0.46</v>
      </c>
      <c r="J2255">
        <v>0.05</v>
      </c>
      <c r="K2255">
        <v>519.19000000000005</v>
      </c>
      <c r="L2255">
        <v>66.650000000000006</v>
      </c>
      <c r="M2255">
        <v>35.99</v>
      </c>
      <c r="N2255">
        <v>3.3</v>
      </c>
      <c r="O2255" t="s">
        <v>24</v>
      </c>
      <c r="P2255" t="s">
        <v>505</v>
      </c>
      <c r="Q2255" t="s">
        <v>95</v>
      </c>
      <c r="R2255" t="s">
        <v>27</v>
      </c>
      <c r="S2255" t="s">
        <v>35</v>
      </c>
      <c r="T2255" s="1">
        <v>39903</v>
      </c>
    </row>
    <row r="2256" spans="1:20" x14ac:dyDescent="0.25">
      <c r="A2256">
        <v>16229</v>
      </c>
      <c r="B2256">
        <v>39901</v>
      </c>
      <c r="C2256" t="s">
        <v>36</v>
      </c>
      <c r="D2256" t="s">
        <v>37</v>
      </c>
      <c r="E2256" t="s">
        <v>38</v>
      </c>
      <c r="F2256" t="s">
        <v>1264</v>
      </c>
      <c r="G2256">
        <v>27</v>
      </c>
      <c r="H2256">
        <v>1640.66</v>
      </c>
      <c r="I2256">
        <v>0.35</v>
      </c>
      <c r="J2256">
        <v>0.04</v>
      </c>
      <c r="K2256">
        <v>527.70000000000005</v>
      </c>
      <c r="L2256">
        <v>63.05</v>
      </c>
      <c r="M2256">
        <v>40.98</v>
      </c>
      <c r="N2256">
        <v>6.5</v>
      </c>
      <c r="O2256" t="s">
        <v>24</v>
      </c>
      <c r="P2256" t="s">
        <v>505</v>
      </c>
      <c r="Q2256" t="s">
        <v>83</v>
      </c>
      <c r="R2256" t="s">
        <v>27</v>
      </c>
      <c r="S2256" t="s">
        <v>57</v>
      </c>
      <c r="T2256" s="1">
        <v>39902</v>
      </c>
    </row>
    <row r="2257" spans="1:20" x14ac:dyDescent="0.25">
      <c r="A2257">
        <v>16230</v>
      </c>
      <c r="B2257">
        <v>40236</v>
      </c>
      <c r="C2257" t="s">
        <v>20</v>
      </c>
      <c r="D2257" t="s">
        <v>21</v>
      </c>
      <c r="E2257" t="s">
        <v>80</v>
      </c>
      <c r="F2257" t="s">
        <v>577</v>
      </c>
      <c r="G2257">
        <v>2</v>
      </c>
      <c r="H2257">
        <v>27.64</v>
      </c>
      <c r="I2257">
        <v>0.51</v>
      </c>
      <c r="J2257">
        <v>0.09</v>
      </c>
      <c r="K2257">
        <v>12.53</v>
      </c>
      <c r="L2257">
        <v>14.92</v>
      </c>
      <c r="M2257">
        <v>7.31</v>
      </c>
      <c r="N2257">
        <v>0.49</v>
      </c>
      <c r="O2257" t="s">
        <v>24</v>
      </c>
      <c r="P2257" t="s">
        <v>134</v>
      </c>
      <c r="Q2257" t="s">
        <v>33</v>
      </c>
      <c r="R2257" t="s">
        <v>34</v>
      </c>
      <c r="S2257" t="s">
        <v>57</v>
      </c>
      <c r="T2257" s="1">
        <v>40238</v>
      </c>
    </row>
    <row r="2258" spans="1:20" x14ac:dyDescent="0.25">
      <c r="A2258">
        <v>16230</v>
      </c>
      <c r="B2258">
        <v>40236</v>
      </c>
      <c r="C2258" t="s">
        <v>20</v>
      </c>
      <c r="D2258" t="s">
        <v>42</v>
      </c>
      <c r="E2258" t="s">
        <v>92</v>
      </c>
      <c r="F2258" t="s">
        <v>93</v>
      </c>
      <c r="G2258">
        <v>27</v>
      </c>
      <c r="H2258">
        <v>7127.66</v>
      </c>
      <c r="I2258">
        <v>0.53</v>
      </c>
      <c r="J2258">
        <v>0.06</v>
      </c>
      <c r="K2258">
        <v>3536.46</v>
      </c>
      <c r="L2258">
        <v>278.68</v>
      </c>
      <c r="M2258">
        <v>130.97999999999999</v>
      </c>
      <c r="N2258">
        <v>54.74</v>
      </c>
      <c r="O2258" t="s">
        <v>48</v>
      </c>
      <c r="P2258" t="s">
        <v>134</v>
      </c>
      <c r="Q2258" t="s">
        <v>33</v>
      </c>
      <c r="R2258" t="s">
        <v>34</v>
      </c>
      <c r="S2258" t="s">
        <v>49</v>
      </c>
      <c r="T2258" s="1">
        <v>40238</v>
      </c>
    </row>
    <row r="2259" spans="1:20" x14ac:dyDescent="0.25">
      <c r="A2259">
        <v>16230</v>
      </c>
      <c r="B2259">
        <v>40236</v>
      </c>
      <c r="C2259" t="s">
        <v>20</v>
      </c>
      <c r="D2259" t="s">
        <v>21</v>
      </c>
      <c r="E2259" t="s">
        <v>84</v>
      </c>
      <c r="F2259" t="s">
        <v>584</v>
      </c>
      <c r="G2259">
        <v>15</v>
      </c>
      <c r="H2259">
        <v>1255.73</v>
      </c>
      <c r="I2259">
        <v>0.46</v>
      </c>
      <c r="J2259">
        <v>0.08</v>
      </c>
      <c r="K2259">
        <v>516.27</v>
      </c>
      <c r="L2259">
        <v>90.57</v>
      </c>
      <c r="M2259">
        <v>48.91</v>
      </c>
      <c r="N2259">
        <v>5.81</v>
      </c>
      <c r="O2259" t="s">
        <v>24</v>
      </c>
      <c r="P2259" t="s">
        <v>134</v>
      </c>
      <c r="Q2259" t="s">
        <v>33</v>
      </c>
      <c r="R2259" t="s">
        <v>34</v>
      </c>
      <c r="S2259" t="s">
        <v>57</v>
      </c>
      <c r="T2259" s="1">
        <v>40243</v>
      </c>
    </row>
    <row r="2260" spans="1:20" x14ac:dyDescent="0.25">
      <c r="A2260">
        <v>16230</v>
      </c>
      <c r="B2260">
        <v>40236</v>
      </c>
      <c r="C2260" t="s">
        <v>20</v>
      </c>
      <c r="D2260" t="s">
        <v>21</v>
      </c>
      <c r="E2260" t="s">
        <v>22</v>
      </c>
      <c r="F2260" t="s">
        <v>1448</v>
      </c>
      <c r="G2260">
        <v>40</v>
      </c>
      <c r="H2260">
        <v>9458</v>
      </c>
      <c r="I2260">
        <v>0.53</v>
      </c>
      <c r="J2260">
        <v>0</v>
      </c>
      <c r="K2260">
        <v>5008.16</v>
      </c>
      <c r="L2260">
        <v>236.23</v>
      </c>
      <c r="M2260">
        <v>111.03</v>
      </c>
      <c r="N2260">
        <v>8.64</v>
      </c>
      <c r="O2260" t="s">
        <v>24</v>
      </c>
      <c r="P2260" t="s">
        <v>134</v>
      </c>
      <c r="Q2260" t="s">
        <v>33</v>
      </c>
      <c r="R2260" t="s">
        <v>34</v>
      </c>
      <c r="S2260" t="s">
        <v>57</v>
      </c>
      <c r="T2260" s="1">
        <v>40241</v>
      </c>
    </row>
    <row r="2261" spans="1:20" x14ac:dyDescent="0.25">
      <c r="A2261">
        <v>16231</v>
      </c>
      <c r="B2261">
        <v>41156</v>
      </c>
      <c r="C2261" t="s">
        <v>20</v>
      </c>
      <c r="D2261" t="s">
        <v>42</v>
      </c>
      <c r="E2261" t="s">
        <v>46</v>
      </c>
      <c r="F2261" t="s">
        <v>164</v>
      </c>
      <c r="G2261">
        <v>20</v>
      </c>
      <c r="H2261">
        <v>4777.4799999999996</v>
      </c>
      <c r="I2261">
        <v>0.51</v>
      </c>
      <c r="J2261">
        <v>7.0000000000000007E-2</v>
      </c>
      <c r="K2261">
        <v>2235.7399999999998</v>
      </c>
      <c r="L2261">
        <v>254.06</v>
      </c>
      <c r="M2261">
        <v>124.49</v>
      </c>
      <c r="N2261">
        <v>51.94</v>
      </c>
      <c r="O2261" t="s">
        <v>48</v>
      </c>
      <c r="P2261" t="s">
        <v>505</v>
      </c>
      <c r="Q2261" t="s">
        <v>95</v>
      </c>
      <c r="R2261" t="s">
        <v>67</v>
      </c>
      <c r="S2261" t="s">
        <v>49</v>
      </c>
      <c r="T2261" s="1">
        <v>41161</v>
      </c>
    </row>
    <row r="2262" spans="1:20" x14ac:dyDescent="0.25">
      <c r="A2262">
        <v>16257</v>
      </c>
      <c r="B2262">
        <v>41034</v>
      </c>
      <c r="C2262" t="s">
        <v>29</v>
      </c>
      <c r="D2262" t="s">
        <v>21</v>
      </c>
      <c r="E2262" t="s">
        <v>139</v>
      </c>
      <c r="F2262" t="s">
        <v>439</v>
      </c>
      <c r="G2262">
        <v>16</v>
      </c>
      <c r="H2262">
        <v>162.52000000000001</v>
      </c>
      <c r="I2262">
        <v>0.42</v>
      </c>
      <c r="J2262">
        <v>0.03</v>
      </c>
      <c r="K2262">
        <v>64.34</v>
      </c>
      <c r="L2262">
        <v>10.31</v>
      </c>
      <c r="M2262">
        <v>5.98</v>
      </c>
      <c r="N2262">
        <v>2.5</v>
      </c>
      <c r="O2262" t="s">
        <v>24</v>
      </c>
      <c r="P2262" t="s">
        <v>1702</v>
      </c>
      <c r="Q2262" t="s">
        <v>33</v>
      </c>
      <c r="R2262" t="s">
        <v>61</v>
      </c>
      <c r="S2262" t="s">
        <v>57</v>
      </c>
      <c r="T2262" s="1">
        <v>41035</v>
      </c>
    </row>
    <row r="2263" spans="1:20" x14ac:dyDescent="0.25">
      <c r="A2263">
        <v>16258</v>
      </c>
      <c r="B2263">
        <v>40730</v>
      </c>
      <c r="C2263" t="s">
        <v>79</v>
      </c>
      <c r="D2263" t="s">
        <v>21</v>
      </c>
      <c r="E2263" t="s">
        <v>84</v>
      </c>
      <c r="F2263" t="s">
        <v>243</v>
      </c>
      <c r="G2263">
        <v>1</v>
      </c>
      <c r="H2263">
        <v>13.17</v>
      </c>
      <c r="I2263">
        <v>0.44</v>
      </c>
      <c r="J2263">
        <v>0.05</v>
      </c>
      <c r="K2263">
        <v>3.47</v>
      </c>
      <c r="L2263">
        <v>8.89</v>
      </c>
      <c r="M2263">
        <v>4.9800000000000004</v>
      </c>
      <c r="N2263">
        <v>4.72</v>
      </c>
      <c r="O2263" t="s">
        <v>24</v>
      </c>
      <c r="P2263" t="s">
        <v>429</v>
      </c>
      <c r="Q2263" t="s">
        <v>95</v>
      </c>
      <c r="R2263" t="s">
        <v>34</v>
      </c>
      <c r="S2263" t="s">
        <v>57</v>
      </c>
      <c r="T2263" s="1">
        <v>40731</v>
      </c>
    </row>
    <row r="2264" spans="1:20" x14ac:dyDescent="0.25">
      <c r="A2264">
        <v>16258</v>
      </c>
      <c r="B2264">
        <v>40730</v>
      </c>
      <c r="C2264" t="s">
        <v>79</v>
      </c>
      <c r="D2264" t="s">
        <v>21</v>
      </c>
      <c r="E2264" t="s">
        <v>52</v>
      </c>
      <c r="F2264" t="s">
        <v>1703</v>
      </c>
      <c r="G2264">
        <v>48</v>
      </c>
      <c r="H2264">
        <v>542.75</v>
      </c>
      <c r="I2264">
        <v>0.39</v>
      </c>
      <c r="J2264">
        <v>0.03</v>
      </c>
      <c r="K2264">
        <v>200.56</v>
      </c>
      <c r="L2264">
        <v>11.61</v>
      </c>
      <c r="M2264">
        <v>7.08</v>
      </c>
      <c r="N2264">
        <v>2.35</v>
      </c>
      <c r="O2264" t="s">
        <v>24</v>
      </c>
      <c r="P2264" t="s">
        <v>429</v>
      </c>
      <c r="Q2264" t="s">
        <v>95</v>
      </c>
      <c r="R2264" t="s">
        <v>34</v>
      </c>
      <c r="S2264" t="s">
        <v>55</v>
      </c>
      <c r="T2264" s="1">
        <v>40732</v>
      </c>
    </row>
    <row r="2265" spans="1:20" x14ac:dyDescent="0.25">
      <c r="A2265">
        <v>16260</v>
      </c>
      <c r="B2265">
        <v>40860</v>
      </c>
      <c r="C2265" t="s">
        <v>36</v>
      </c>
      <c r="D2265" t="s">
        <v>42</v>
      </c>
      <c r="E2265" t="s">
        <v>46</v>
      </c>
      <c r="F2265" t="s">
        <v>912</v>
      </c>
      <c r="G2265">
        <v>47</v>
      </c>
      <c r="H2265">
        <v>31138.52</v>
      </c>
      <c r="I2265">
        <v>0.4</v>
      </c>
      <c r="J2265">
        <v>0.01</v>
      </c>
      <c r="K2265">
        <v>12249.94</v>
      </c>
      <c r="L2265">
        <v>668.3</v>
      </c>
      <c r="M2265">
        <v>400.98</v>
      </c>
      <c r="N2265">
        <v>42.52</v>
      </c>
      <c r="O2265" t="s">
        <v>48</v>
      </c>
      <c r="P2265" t="s">
        <v>1704</v>
      </c>
      <c r="Q2265" t="s">
        <v>64</v>
      </c>
      <c r="R2265" t="s">
        <v>34</v>
      </c>
      <c r="S2265" t="s">
        <v>49</v>
      </c>
      <c r="T2265" s="1">
        <v>40861</v>
      </c>
    </row>
    <row r="2266" spans="1:20" x14ac:dyDescent="0.25">
      <c r="A2266">
        <v>16262</v>
      </c>
      <c r="B2266">
        <v>40544</v>
      </c>
      <c r="C2266" t="s">
        <v>20</v>
      </c>
      <c r="D2266" t="s">
        <v>21</v>
      </c>
      <c r="E2266" t="s">
        <v>84</v>
      </c>
      <c r="F2266" t="s">
        <v>1334</v>
      </c>
      <c r="G2266">
        <v>11</v>
      </c>
      <c r="H2266">
        <v>109.16</v>
      </c>
      <c r="I2266">
        <v>0.5</v>
      </c>
      <c r="J2266">
        <v>0.06</v>
      </c>
      <c r="K2266">
        <v>50.14</v>
      </c>
      <c r="L2266">
        <v>10.36</v>
      </c>
      <c r="M2266">
        <v>5.18</v>
      </c>
      <c r="N2266">
        <v>2.04</v>
      </c>
      <c r="O2266" t="s">
        <v>71</v>
      </c>
      <c r="P2266" t="s">
        <v>411</v>
      </c>
      <c r="Q2266" t="s">
        <v>41</v>
      </c>
      <c r="R2266" t="s">
        <v>67</v>
      </c>
      <c r="S2266" t="s">
        <v>55</v>
      </c>
      <c r="T2266" s="1">
        <v>40551</v>
      </c>
    </row>
    <row r="2267" spans="1:20" x14ac:dyDescent="0.25">
      <c r="A2267">
        <v>16289</v>
      </c>
      <c r="B2267">
        <v>40376</v>
      </c>
      <c r="C2267" t="s">
        <v>36</v>
      </c>
      <c r="D2267" t="s">
        <v>42</v>
      </c>
      <c r="E2267" t="s">
        <v>43</v>
      </c>
      <c r="F2267" t="s">
        <v>980</v>
      </c>
      <c r="G2267">
        <v>37</v>
      </c>
      <c r="H2267">
        <v>825.74</v>
      </c>
      <c r="I2267">
        <v>0.5</v>
      </c>
      <c r="J2267">
        <v>0.09</v>
      </c>
      <c r="K2267">
        <v>370.75</v>
      </c>
      <c r="L2267">
        <v>24.44</v>
      </c>
      <c r="M2267">
        <v>12.22</v>
      </c>
      <c r="N2267">
        <v>2.85</v>
      </c>
      <c r="O2267" t="s">
        <v>24</v>
      </c>
      <c r="P2267" t="s">
        <v>1655</v>
      </c>
      <c r="Q2267" t="s">
        <v>95</v>
      </c>
      <c r="R2267" t="s">
        <v>34</v>
      </c>
      <c r="S2267" t="s">
        <v>35</v>
      </c>
      <c r="T2267" s="1">
        <v>40378</v>
      </c>
    </row>
    <row r="2268" spans="1:20" x14ac:dyDescent="0.25">
      <c r="A2268">
        <v>16289</v>
      </c>
      <c r="B2268">
        <v>40376</v>
      </c>
      <c r="C2268" t="s">
        <v>36</v>
      </c>
      <c r="D2268" t="s">
        <v>37</v>
      </c>
      <c r="E2268" t="s">
        <v>50</v>
      </c>
      <c r="F2268" t="s">
        <v>1705</v>
      </c>
      <c r="G2268">
        <v>49</v>
      </c>
      <c r="H2268">
        <v>11320.6</v>
      </c>
      <c r="I2268">
        <v>0.46</v>
      </c>
      <c r="J2268">
        <v>0.01</v>
      </c>
      <c r="K2268">
        <v>5144.59</v>
      </c>
      <c r="L2268">
        <v>233.31</v>
      </c>
      <c r="M2268">
        <v>125.99</v>
      </c>
      <c r="N2268">
        <v>2.5</v>
      </c>
      <c r="O2268" t="s">
        <v>24</v>
      </c>
      <c r="P2268" t="s">
        <v>1655</v>
      </c>
      <c r="Q2268" t="s">
        <v>41</v>
      </c>
      <c r="R2268" t="s">
        <v>34</v>
      </c>
      <c r="S2268" t="s">
        <v>57</v>
      </c>
      <c r="T2268" s="1">
        <v>40378</v>
      </c>
    </row>
    <row r="2269" spans="1:20" x14ac:dyDescent="0.25">
      <c r="A2269">
        <v>16291</v>
      </c>
      <c r="B2269">
        <v>40641</v>
      </c>
      <c r="C2269" t="s">
        <v>29</v>
      </c>
      <c r="D2269" t="s">
        <v>42</v>
      </c>
      <c r="E2269" t="s">
        <v>43</v>
      </c>
      <c r="F2269" t="s">
        <v>1178</v>
      </c>
      <c r="G2269">
        <v>31</v>
      </c>
      <c r="H2269">
        <v>1637.77</v>
      </c>
      <c r="I2269">
        <v>0.48</v>
      </c>
      <c r="J2269">
        <v>0.01</v>
      </c>
      <c r="K2269">
        <v>768.29</v>
      </c>
      <c r="L2269">
        <v>52.73</v>
      </c>
      <c r="M2269">
        <v>27.42</v>
      </c>
      <c r="N2269">
        <v>19.46</v>
      </c>
      <c r="O2269" t="s">
        <v>24</v>
      </c>
      <c r="P2269" t="s">
        <v>981</v>
      </c>
      <c r="Q2269" t="s">
        <v>64</v>
      </c>
      <c r="R2269" t="s">
        <v>67</v>
      </c>
      <c r="S2269" t="s">
        <v>57</v>
      </c>
      <c r="T2269" s="1">
        <v>40642</v>
      </c>
    </row>
    <row r="2270" spans="1:20" x14ac:dyDescent="0.25">
      <c r="A2270">
        <v>16320</v>
      </c>
      <c r="B2270">
        <v>40836</v>
      </c>
      <c r="C2270" t="s">
        <v>29</v>
      </c>
      <c r="D2270" t="s">
        <v>37</v>
      </c>
      <c r="E2270" t="s">
        <v>50</v>
      </c>
      <c r="F2270" t="s">
        <v>461</v>
      </c>
      <c r="G2270">
        <v>17</v>
      </c>
      <c r="H2270">
        <v>4565.17</v>
      </c>
      <c r="I2270">
        <v>0.53</v>
      </c>
      <c r="J2270">
        <v>0</v>
      </c>
      <c r="K2270">
        <v>2415.2600000000002</v>
      </c>
      <c r="L2270">
        <v>268.06</v>
      </c>
      <c r="M2270">
        <v>125.99</v>
      </c>
      <c r="N2270">
        <v>8.08</v>
      </c>
      <c r="O2270" t="s">
        <v>24</v>
      </c>
      <c r="P2270" t="s">
        <v>1023</v>
      </c>
      <c r="Q2270" t="s">
        <v>95</v>
      </c>
      <c r="R2270" t="s">
        <v>27</v>
      </c>
      <c r="S2270" t="s">
        <v>57</v>
      </c>
      <c r="T2270" s="1">
        <v>40838</v>
      </c>
    </row>
    <row r="2271" spans="1:20" x14ac:dyDescent="0.25">
      <c r="A2271">
        <v>16321</v>
      </c>
      <c r="B2271">
        <v>40087</v>
      </c>
      <c r="C2271" t="s">
        <v>29</v>
      </c>
      <c r="D2271" t="s">
        <v>21</v>
      </c>
      <c r="E2271" t="s">
        <v>22</v>
      </c>
      <c r="F2271" t="s">
        <v>928</v>
      </c>
      <c r="G2271">
        <v>50</v>
      </c>
      <c r="H2271">
        <v>15082.4</v>
      </c>
      <c r="I2271">
        <v>0.54</v>
      </c>
      <c r="J2271">
        <v>0.03</v>
      </c>
      <c r="K2271">
        <v>7919.41</v>
      </c>
      <c r="L2271">
        <v>310.57</v>
      </c>
      <c r="M2271">
        <v>142.86000000000001</v>
      </c>
      <c r="N2271">
        <v>19.989999999999998</v>
      </c>
      <c r="O2271" t="s">
        <v>24</v>
      </c>
      <c r="P2271" t="s">
        <v>738</v>
      </c>
      <c r="Q2271" t="s">
        <v>41</v>
      </c>
      <c r="R2271" t="s">
        <v>34</v>
      </c>
      <c r="S2271" t="s">
        <v>57</v>
      </c>
      <c r="T2271" s="1">
        <v>40089</v>
      </c>
    </row>
    <row r="2272" spans="1:20" x14ac:dyDescent="0.25">
      <c r="A2272">
        <v>16326</v>
      </c>
      <c r="B2272">
        <v>40308</v>
      </c>
      <c r="C2272" t="s">
        <v>36</v>
      </c>
      <c r="D2272" t="s">
        <v>37</v>
      </c>
      <c r="E2272" t="s">
        <v>38</v>
      </c>
      <c r="F2272" t="s">
        <v>163</v>
      </c>
      <c r="G2272">
        <v>39</v>
      </c>
      <c r="H2272">
        <v>2577.04</v>
      </c>
      <c r="I2272">
        <v>0.42</v>
      </c>
      <c r="J2272">
        <v>0.03</v>
      </c>
      <c r="K2272">
        <v>1035.33</v>
      </c>
      <c r="L2272">
        <v>68.069999999999993</v>
      </c>
      <c r="M2272">
        <v>39.479999999999997</v>
      </c>
      <c r="N2272">
        <v>1.99</v>
      </c>
      <c r="O2272" t="s">
        <v>24</v>
      </c>
      <c r="P2272" t="s">
        <v>1474</v>
      </c>
      <c r="Q2272" t="s">
        <v>64</v>
      </c>
      <c r="R2272" t="s">
        <v>34</v>
      </c>
      <c r="S2272" t="s">
        <v>35</v>
      </c>
      <c r="T2272" s="1">
        <v>40310</v>
      </c>
    </row>
    <row r="2273" spans="1:20" x14ac:dyDescent="0.25">
      <c r="A2273">
        <v>16326</v>
      </c>
      <c r="B2273">
        <v>40308</v>
      </c>
      <c r="C2273" t="s">
        <v>36</v>
      </c>
      <c r="D2273" t="s">
        <v>21</v>
      </c>
      <c r="E2273" t="s">
        <v>84</v>
      </c>
      <c r="F2273" t="s">
        <v>1271</v>
      </c>
      <c r="G2273">
        <v>39</v>
      </c>
      <c r="H2273">
        <v>263.49</v>
      </c>
      <c r="I2273">
        <v>0.48</v>
      </c>
      <c r="J2273">
        <v>0.06</v>
      </c>
      <c r="K2273">
        <v>116.87</v>
      </c>
      <c r="L2273">
        <v>7.13</v>
      </c>
      <c r="M2273">
        <v>3.71</v>
      </c>
      <c r="N2273">
        <v>1.93</v>
      </c>
      <c r="O2273" t="s">
        <v>24</v>
      </c>
      <c r="P2273" t="s">
        <v>1474</v>
      </c>
      <c r="Q2273" t="s">
        <v>64</v>
      </c>
      <c r="R2273" t="s">
        <v>34</v>
      </c>
      <c r="S2273" t="s">
        <v>55</v>
      </c>
      <c r="T2273" s="1">
        <v>40308</v>
      </c>
    </row>
    <row r="2274" spans="1:20" x14ac:dyDescent="0.25">
      <c r="A2274">
        <v>16352</v>
      </c>
      <c r="B2274">
        <v>41120</v>
      </c>
      <c r="C2274" t="s">
        <v>79</v>
      </c>
      <c r="D2274" t="s">
        <v>21</v>
      </c>
      <c r="E2274" t="s">
        <v>84</v>
      </c>
      <c r="F2274" t="s">
        <v>962</v>
      </c>
      <c r="G2274">
        <v>16</v>
      </c>
      <c r="H2274">
        <v>192.89</v>
      </c>
      <c r="I2274">
        <v>0.46</v>
      </c>
      <c r="J2274">
        <v>0.03</v>
      </c>
      <c r="K2274">
        <v>82.56</v>
      </c>
      <c r="L2274">
        <v>12</v>
      </c>
      <c r="M2274">
        <v>6.48</v>
      </c>
      <c r="N2274">
        <v>6.65</v>
      </c>
      <c r="O2274" t="s">
        <v>24</v>
      </c>
      <c r="P2274" t="s">
        <v>751</v>
      </c>
      <c r="Q2274" t="s">
        <v>75</v>
      </c>
      <c r="R2274" t="s">
        <v>34</v>
      </c>
      <c r="S2274" t="s">
        <v>57</v>
      </c>
      <c r="T2274" s="1">
        <v>41122</v>
      </c>
    </row>
    <row r="2275" spans="1:20" x14ac:dyDescent="0.25">
      <c r="A2275">
        <v>16356</v>
      </c>
      <c r="B2275">
        <v>40757</v>
      </c>
      <c r="C2275" t="s">
        <v>58</v>
      </c>
      <c r="D2275" t="s">
        <v>21</v>
      </c>
      <c r="E2275" t="s">
        <v>126</v>
      </c>
      <c r="F2275" t="s">
        <v>706</v>
      </c>
      <c r="G2275">
        <v>6</v>
      </c>
      <c r="H2275">
        <v>245.16</v>
      </c>
      <c r="I2275">
        <v>0.45</v>
      </c>
      <c r="J2275">
        <v>0.04</v>
      </c>
      <c r="K2275">
        <v>102.78</v>
      </c>
      <c r="L2275">
        <v>41.78</v>
      </c>
      <c r="M2275">
        <v>22.98</v>
      </c>
      <c r="N2275">
        <v>4.5</v>
      </c>
      <c r="O2275" t="s">
        <v>71</v>
      </c>
      <c r="P2275" t="s">
        <v>856</v>
      </c>
      <c r="Q2275" t="s">
        <v>83</v>
      </c>
      <c r="R2275" t="s">
        <v>34</v>
      </c>
      <c r="S2275" t="s">
        <v>57</v>
      </c>
      <c r="T2275" s="1">
        <v>40758</v>
      </c>
    </row>
    <row r="2276" spans="1:20" x14ac:dyDescent="0.25">
      <c r="A2276">
        <v>16359</v>
      </c>
      <c r="B2276">
        <v>41043</v>
      </c>
      <c r="C2276" t="s">
        <v>58</v>
      </c>
      <c r="D2276" t="s">
        <v>21</v>
      </c>
      <c r="E2276" t="s">
        <v>139</v>
      </c>
      <c r="F2276" t="s">
        <v>1559</v>
      </c>
      <c r="G2276">
        <v>39</v>
      </c>
      <c r="H2276">
        <v>2038.92</v>
      </c>
      <c r="I2276">
        <v>0.35</v>
      </c>
      <c r="J2276">
        <v>0.06</v>
      </c>
      <c r="K2276">
        <v>624.49</v>
      </c>
      <c r="L2276">
        <v>55.22</v>
      </c>
      <c r="M2276">
        <v>35.89</v>
      </c>
      <c r="N2276">
        <v>14.72</v>
      </c>
      <c r="O2276" t="s">
        <v>24</v>
      </c>
      <c r="P2276" t="s">
        <v>537</v>
      </c>
      <c r="Q2276" t="s">
        <v>64</v>
      </c>
      <c r="R2276" t="s">
        <v>67</v>
      </c>
      <c r="S2276" t="s">
        <v>57</v>
      </c>
      <c r="T2276" s="1">
        <v>41044</v>
      </c>
    </row>
    <row r="2277" spans="1:20" x14ac:dyDescent="0.25">
      <c r="A2277">
        <v>16359</v>
      </c>
      <c r="B2277">
        <v>41043</v>
      </c>
      <c r="C2277" t="s">
        <v>58</v>
      </c>
      <c r="D2277" t="s">
        <v>21</v>
      </c>
      <c r="E2277" t="s">
        <v>52</v>
      </c>
      <c r="F2277" t="s">
        <v>1706</v>
      </c>
      <c r="G2277">
        <v>8</v>
      </c>
      <c r="H2277">
        <v>56.97</v>
      </c>
      <c r="I2277">
        <v>0.46</v>
      </c>
      <c r="J2277">
        <v>0</v>
      </c>
      <c r="K2277">
        <v>22.76</v>
      </c>
      <c r="L2277">
        <v>6.19</v>
      </c>
      <c r="M2277">
        <v>3.34</v>
      </c>
      <c r="N2277">
        <v>7.49</v>
      </c>
      <c r="O2277" t="s">
        <v>24</v>
      </c>
      <c r="P2277" t="s">
        <v>537</v>
      </c>
      <c r="Q2277" t="s">
        <v>64</v>
      </c>
      <c r="R2277" t="s">
        <v>67</v>
      </c>
      <c r="S2277" t="s">
        <v>55</v>
      </c>
      <c r="T2277" s="1">
        <v>41043</v>
      </c>
    </row>
    <row r="2278" spans="1:20" x14ac:dyDescent="0.25">
      <c r="A2278">
        <v>16390</v>
      </c>
      <c r="B2278">
        <v>40992</v>
      </c>
      <c r="C2278" t="s">
        <v>79</v>
      </c>
      <c r="D2278" t="s">
        <v>21</v>
      </c>
      <c r="E2278" t="s">
        <v>30</v>
      </c>
      <c r="F2278" t="s">
        <v>1580</v>
      </c>
      <c r="G2278">
        <v>8</v>
      </c>
      <c r="H2278">
        <v>126.9</v>
      </c>
      <c r="I2278">
        <v>0.36</v>
      </c>
      <c r="J2278">
        <v>0.1</v>
      </c>
      <c r="K2278">
        <v>35.69</v>
      </c>
      <c r="L2278">
        <v>17.16</v>
      </c>
      <c r="M2278">
        <v>10.98</v>
      </c>
      <c r="N2278">
        <v>3.37</v>
      </c>
      <c r="O2278" t="s">
        <v>24</v>
      </c>
      <c r="P2278" t="s">
        <v>377</v>
      </c>
      <c r="Q2278" t="s">
        <v>33</v>
      </c>
      <c r="R2278" t="s">
        <v>67</v>
      </c>
      <c r="S2278" t="s">
        <v>35</v>
      </c>
      <c r="T2278" s="1">
        <v>40994</v>
      </c>
    </row>
    <row r="2279" spans="1:20" x14ac:dyDescent="0.25">
      <c r="A2279">
        <v>16419</v>
      </c>
      <c r="B2279">
        <v>40029</v>
      </c>
      <c r="C2279" t="s">
        <v>29</v>
      </c>
      <c r="D2279" t="s">
        <v>21</v>
      </c>
      <c r="E2279" t="s">
        <v>84</v>
      </c>
      <c r="F2279" t="s">
        <v>481</v>
      </c>
      <c r="G2279">
        <v>43</v>
      </c>
      <c r="H2279">
        <v>472.32</v>
      </c>
      <c r="I2279">
        <v>0.51</v>
      </c>
      <c r="J2279">
        <v>0.08</v>
      </c>
      <c r="K2279">
        <v>218.11</v>
      </c>
      <c r="L2279">
        <v>11.8</v>
      </c>
      <c r="M2279">
        <v>5.78</v>
      </c>
      <c r="N2279">
        <v>5.67</v>
      </c>
      <c r="O2279" t="s">
        <v>24</v>
      </c>
      <c r="P2279" t="s">
        <v>1329</v>
      </c>
      <c r="Q2279" t="s">
        <v>95</v>
      </c>
      <c r="R2279" t="s">
        <v>67</v>
      </c>
      <c r="S2279" t="s">
        <v>57</v>
      </c>
      <c r="T2279" s="1">
        <v>40030</v>
      </c>
    </row>
    <row r="2280" spans="1:20" x14ac:dyDescent="0.25">
      <c r="A2280">
        <v>16422</v>
      </c>
      <c r="B2280">
        <v>40825</v>
      </c>
      <c r="C2280" t="s">
        <v>58</v>
      </c>
      <c r="D2280" t="s">
        <v>21</v>
      </c>
      <c r="E2280" t="s">
        <v>84</v>
      </c>
      <c r="F2280" t="s">
        <v>238</v>
      </c>
      <c r="G2280">
        <v>40</v>
      </c>
      <c r="H2280">
        <v>518.36</v>
      </c>
      <c r="I2280">
        <v>0.5</v>
      </c>
      <c r="J2280">
        <v>0.01</v>
      </c>
      <c r="K2280">
        <v>254.02</v>
      </c>
      <c r="L2280">
        <v>12.96</v>
      </c>
      <c r="M2280">
        <v>6.48</v>
      </c>
      <c r="N2280">
        <v>5.14</v>
      </c>
      <c r="O2280" t="s">
        <v>24</v>
      </c>
      <c r="P2280" t="s">
        <v>1707</v>
      </c>
      <c r="Q2280" t="s">
        <v>41</v>
      </c>
      <c r="R2280" t="s">
        <v>27</v>
      </c>
      <c r="S2280" t="s">
        <v>57</v>
      </c>
      <c r="T2280" s="1">
        <v>40826</v>
      </c>
    </row>
    <row r="2281" spans="1:20" x14ac:dyDescent="0.25">
      <c r="A2281">
        <v>16422</v>
      </c>
      <c r="B2281">
        <v>40825</v>
      </c>
      <c r="C2281" t="s">
        <v>58</v>
      </c>
      <c r="D2281" t="s">
        <v>21</v>
      </c>
      <c r="E2281" t="s">
        <v>30</v>
      </c>
      <c r="F2281" t="s">
        <v>1068</v>
      </c>
      <c r="G2281">
        <v>16</v>
      </c>
      <c r="H2281">
        <v>353.39</v>
      </c>
      <c r="I2281">
        <v>0.54</v>
      </c>
      <c r="J2281">
        <v>0.02</v>
      </c>
      <c r="K2281">
        <v>185.03</v>
      </c>
      <c r="L2281">
        <v>22.24</v>
      </c>
      <c r="M2281">
        <v>10.23</v>
      </c>
      <c r="N2281">
        <v>4.68</v>
      </c>
      <c r="O2281" t="s">
        <v>24</v>
      </c>
      <c r="P2281" t="s">
        <v>1707</v>
      </c>
      <c r="Q2281" t="s">
        <v>41</v>
      </c>
      <c r="R2281" t="s">
        <v>27</v>
      </c>
      <c r="S2281" t="s">
        <v>35</v>
      </c>
      <c r="T2281" s="1">
        <v>40827</v>
      </c>
    </row>
    <row r="2282" spans="1:20" x14ac:dyDescent="0.25">
      <c r="A2282">
        <v>16423</v>
      </c>
      <c r="B2282">
        <v>41126</v>
      </c>
      <c r="C2282" t="s">
        <v>79</v>
      </c>
      <c r="D2282" t="s">
        <v>21</v>
      </c>
      <c r="E2282" t="s">
        <v>84</v>
      </c>
      <c r="F2282" t="s">
        <v>1708</v>
      </c>
      <c r="G2282">
        <v>19</v>
      </c>
      <c r="H2282">
        <v>186.51</v>
      </c>
      <c r="I2282">
        <v>0.35</v>
      </c>
      <c r="J2282">
        <v>0.05</v>
      </c>
      <c r="K2282">
        <v>56.82</v>
      </c>
      <c r="L2282">
        <v>9.9700000000000006</v>
      </c>
      <c r="M2282">
        <v>6.48</v>
      </c>
      <c r="N2282">
        <v>6.57</v>
      </c>
      <c r="O2282" t="s">
        <v>24</v>
      </c>
      <c r="P2282" t="s">
        <v>1308</v>
      </c>
      <c r="Q2282" t="s">
        <v>83</v>
      </c>
      <c r="R2282" t="s">
        <v>34</v>
      </c>
      <c r="S2282" t="s">
        <v>57</v>
      </c>
      <c r="T2282" s="1">
        <v>41128</v>
      </c>
    </row>
    <row r="2283" spans="1:20" x14ac:dyDescent="0.25">
      <c r="A2283">
        <v>16450</v>
      </c>
      <c r="B2283">
        <v>40678</v>
      </c>
      <c r="C2283" t="s">
        <v>79</v>
      </c>
      <c r="D2283" t="s">
        <v>21</v>
      </c>
      <c r="E2283" t="s">
        <v>139</v>
      </c>
      <c r="F2283" t="s">
        <v>439</v>
      </c>
      <c r="G2283">
        <v>12</v>
      </c>
      <c r="H2283">
        <v>144.56</v>
      </c>
      <c r="I2283">
        <v>0.51</v>
      </c>
      <c r="J2283">
        <v>0.03</v>
      </c>
      <c r="K2283">
        <v>70.3</v>
      </c>
      <c r="L2283">
        <v>12.2</v>
      </c>
      <c r="M2283">
        <v>5.98</v>
      </c>
      <c r="N2283">
        <v>2.5</v>
      </c>
      <c r="O2283" t="s">
        <v>24</v>
      </c>
      <c r="P2283" t="s">
        <v>875</v>
      </c>
      <c r="Q2283" t="s">
        <v>64</v>
      </c>
      <c r="R2283" t="s">
        <v>27</v>
      </c>
      <c r="S2283" t="s">
        <v>57</v>
      </c>
      <c r="T2283" s="1">
        <v>40678</v>
      </c>
    </row>
    <row r="2284" spans="1:20" x14ac:dyDescent="0.25">
      <c r="A2284">
        <v>16451</v>
      </c>
      <c r="B2284">
        <v>40016</v>
      </c>
      <c r="C2284" t="s">
        <v>29</v>
      </c>
      <c r="D2284" t="s">
        <v>21</v>
      </c>
      <c r="E2284" t="s">
        <v>120</v>
      </c>
      <c r="F2284" t="s">
        <v>1276</v>
      </c>
      <c r="G2284">
        <v>9</v>
      </c>
      <c r="H2284">
        <v>406.68</v>
      </c>
      <c r="I2284">
        <v>0.38</v>
      </c>
      <c r="J2284">
        <v>0.09</v>
      </c>
      <c r="K2284">
        <v>128.65</v>
      </c>
      <c r="L2284">
        <v>49.29</v>
      </c>
      <c r="M2284">
        <v>30.56</v>
      </c>
      <c r="N2284">
        <v>2.99</v>
      </c>
      <c r="O2284" t="s">
        <v>24</v>
      </c>
      <c r="P2284" t="s">
        <v>957</v>
      </c>
      <c r="Q2284" t="s">
        <v>83</v>
      </c>
      <c r="R2284" t="s">
        <v>34</v>
      </c>
      <c r="S2284" t="s">
        <v>57</v>
      </c>
      <c r="T2284" s="1">
        <v>40017</v>
      </c>
    </row>
    <row r="2285" spans="1:20" x14ac:dyDescent="0.25">
      <c r="A2285">
        <v>16452</v>
      </c>
      <c r="B2285">
        <v>41144</v>
      </c>
      <c r="C2285" t="s">
        <v>79</v>
      </c>
      <c r="D2285" t="s">
        <v>21</v>
      </c>
      <c r="E2285" t="s">
        <v>52</v>
      </c>
      <c r="F2285" t="s">
        <v>1352</v>
      </c>
      <c r="G2285">
        <v>46</v>
      </c>
      <c r="H2285">
        <v>263.20999999999998</v>
      </c>
      <c r="I2285">
        <v>0.52</v>
      </c>
      <c r="J2285">
        <v>0.05</v>
      </c>
      <c r="K2285">
        <v>129.72</v>
      </c>
      <c r="L2285">
        <v>6</v>
      </c>
      <c r="M2285">
        <v>2.88</v>
      </c>
      <c r="N2285">
        <v>1.01</v>
      </c>
      <c r="O2285" t="s">
        <v>24</v>
      </c>
      <c r="P2285" t="s">
        <v>1684</v>
      </c>
      <c r="Q2285" t="s">
        <v>95</v>
      </c>
      <c r="R2285" t="s">
        <v>61</v>
      </c>
      <c r="S2285" t="s">
        <v>55</v>
      </c>
      <c r="T2285" s="1">
        <v>41145</v>
      </c>
    </row>
    <row r="2286" spans="1:20" x14ac:dyDescent="0.25">
      <c r="A2286">
        <v>16454</v>
      </c>
      <c r="B2286">
        <v>41040</v>
      </c>
      <c r="C2286" t="s">
        <v>79</v>
      </c>
      <c r="D2286" t="s">
        <v>21</v>
      </c>
      <c r="E2286" t="s">
        <v>120</v>
      </c>
      <c r="F2286" t="s">
        <v>826</v>
      </c>
      <c r="G2286">
        <v>12</v>
      </c>
      <c r="H2286">
        <v>142.37</v>
      </c>
      <c r="I2286">
        <v>0.4</v>
      </c>
      <c r="J2286">
        <v>0.04</v>
      </c>
      <c r="K2286">
        <v>51.12</v>
      </c>
      <c r="L2286">
        <v>11.83</v>
      </c>
      <c r="M2286">
        <v>7.1</v>
      </c>
      <c r="N2286">
        <v>6.05</v>
      </c>
      <c r="O2286" t="s">
        <v>24</v>
      </c>
      <c r="P2286" t="s">
        <v>1709</v>
      </c>
      <c r="Q2286" t="s">
        <v>64</v>
      </c>
      <c r="R2286" t="s">
        <v>61</v>
      </c>
      <c r="S2286" t="s">
        <v>57</v>
      </c>
      <c r="T2286" s="1">
        <v>41040</v>
      </c>
    </row>
    <row r="2287" spans="1:20" x14ac:dyDescent="0.25">
      <c r="A2287">
        <v>16480</v>
      </c>
      <c r="B2287">
        <v>40153</v>
      </c>
      <c r="C2287" t="s">
        <v>29</v>
      </c>
      <c r="D2287" t="s">
        <v>21</v>
      </c>
      <c r="E2287" t="s">
        <v>120</v>
      </c>
      <c r="F2287" t="s">
        <v>135</v>
      </c>
      <c r="G2287">
        <v>14</v>
      </c>
      <c r="H2287">
        <v>122.44</v>
      </c>
      <c r="I2287">
        <v>0.4</v>
      </c>
      <c r="J2287">
        <v>0.09</v>
      </c>
      <c r="K2287">
        <v>39.06</v>
      </c>
      <c r="L2287">
        <v>9</v>
      </c>
      <c r="M2287">
        <v>5.4</v>
      </c>
      <c r="N2287">
        <v>7.78</v>
      </c>
      <c r="O2287" t="s">
        <v>71</v>
      </c>
      <c r="P2287" t="s">
        <v>1014</v>
      </c>
      <c r="Q2287" t="s">
        <v>64</v>
      </c>
      <c r="R2287" t="s">
        <v>67</v>
      </c>
      <c r="S2287" t="s">
        <v>57</v>
      </c>
      <c r="T2287" s="1">
        <v>40155</v>
      </c>
    </row>
    <row r="2288" spans="1:20" x14ac:dyDescent="0.25">
      <c r="A2288">
        <v>16481</v>
      </c>
      <c r="B2288">
        <v>40592</v>
      </c>
      <c r="C2288" t="s">
        <v>20</v>
      </c>
      <c r="D2288" t="s">
        <v>21</v>
      </c>
      <c r="E2288" t="s">
        <v>126</v>
      </c>
      <c r="F2288" t="s">
        <v>816</v>
      </c>
      <c r="G2288">
        <v>50</v>
      </c>
      <c r="H2288">
        <v>6204.52</v>
      </c>
      <c r="I2288">
        <v>0.54</v>
      </c>
      <c r="J2288">
        <v>0</v>
      </c>
      <c r="K2288">
        <v>3343.3</v>
      </c>
      <c r="L2288">
        <v>123.83</v>
      </c>
      <c r="M2288">
        <v>56.96</v>
      </c>
      <c r="N2288">
        <v>13.22</v>
      </c>
      <c r="O2288" t="s">
        <v>24</v>
      </c>
      <c r="P2288" t="s">
        <v>1710</v>
      </c>
      <c r="Q2288" t="s">
        <v>83</v>
      </c>
      <c r="R2288" t="s">
        <v>34</v>
      </c>
      <c r="S2288" t="s">
        <v>57</v>
      </c>
      <c r="T2288" s="1">
        <v>40597</v>
      </c>
    </row>
    <row r="2289" spans="1:20" x14ac:dyDescent="0.25">
      <c r="A2289">
        <v>16481</v>
      </c>
      <c r="B2289">
        <v>40592</v>
      </c>
      <c r="C2289" t="s">
        <v>20</v>
      </c>
      <c r="D2289" t="s">
        <v>37</v>
      </c>
      <c r="E2289" t="s">
        <v>87</v>
      </c>
      <c r="F2289" t="s">
        <v>1063</v>
      </c>
      <c r="G2289">
        <v>47</v>
      </c>
      <c r="H2289">
        <v>38250.97</v>
      </c>
      <c r="I2289">
        <v>0.5</v>
      </c>
      <c r="J2289">
        <v>0.08</v>
      </c>
      <c r="K2289">
        <v>17455.689999999999</v>
      </c>
      <c r="L2289">
        <v>884.28</v>
      </c>
      <c r="M2289">
        <v>442.14</v>
      </c>
      <c r="N2289">
        <v>14.7</v>
      </c>
      <c r="O2289" t="s">
        <v>48</v>
      </c>
      <c r="P2289" t="s">
        <v>1710</v>
      </c>
      <c r="Q2289" t="s">
        <v>83</v>
      </c>
      <c r="R2289" t="s">
        <v>34</v>
      </c>
      <c r="S2289" t="s">
        <v>132</v>
      </c>
      <c r="T2289" s="1">
        <v>40597</v>
      </c>
    </row>
    <row r="2290" spans="1:20" x14ac:dyDescent="0.25">
      <c r="A2290">
        <v>16513</v>
      </c>
      <c r="B2290">
        <v>40424</v>
      </c>
      <c r="C2290" t="s">
        <v>58</v>
      </c>
      <c r="D2290" t="s">
        <v>42</v>
      </c>
      <c r="E2290" t="s">
        <v>192</v>
      </c>
      <c r="F2290" t="s">
        <v>195</v>
      </c>
      <c r="G2290">
        <v>10</v>
      </c>
      <c r="H2290">
        <v>3206.42</v>
      </c>
      <c r="I2290">
        <v>0.53</v>
      </c>
      <c r="J2290">
        <v>0.02</v>
      </c>
      <c r="K2290">
        <v>1637.32</v>
      </c>
      <c r="L2290">
        <v>321.04000000000002</v>
      </c>
      <c r="M2290">
        <v>150.88999999999999</v>
      </c>
      <c r="N2290">
        <v>60.2</v>
      </c>
      <c r="O2290" t="s">
        <v>48</v>
      </c>
      <c r="P2290" t="s">
        <v>985</v>
      </c>
      <c r="Q2290" t="s">
        <v>75</v>
      </c>
      <c r="R2290" t="s">
        <v>27</v>
      </c>
      <c r="S2290" t="s">
        <v>132</v>
      </c>
      <c r="T2290" s="1">
        <v>40425</v>
      </c>
    </row>
    <row r="2291" spans="1:20" x14ac:dyDescent="0.25">
      <c r="A2291">
        <v>16518</v>
      </c>
      <c r="B2291">
        <v>41181</v>
      </c>
      <c r="C2291" t="s">
        <v>58</v>
      </c>
      <c r="D2291" t="s">
        <v>21</v>
      </c>
      <c r="E2291" t="s">
        <v>84</v>
      </c>
      <c r="F2291" t="s">
        <v>1328</v>
      </c>
      <c r="G2291">
        <v>4</v>
      </c>
      <c r="H2291">
        <v>136.65</v>
      </c>
      <c r="I2291">
        <v>0.44</v>
      </c>
      <c r="J2291">
        <v>0.03</v>
      </c>
      <c r="K2291">
        <v>55.56</v>
      </c>
      <c r="L2291">
        <v>33.880000000000003</v>
      </c>
      <c r="M2291">
        <v>18.97</v>
      </c>
      <c r="N2291">
        <v>5.21</v>
      </c>
      <c r="O2291" t="s">
        <v>24</v>
      </c>
      <c r="P2291" t="s">
        <v>1497</v>
      </c>
      <c r="Q2291" t="s">
        <v>33</v>
      </c>
      <c r="R2291" t="s">
        <v>34</v>
      </c>
      <c r="S2291" t="s">
        <v>57</v>
      </c>
      <c r="T2291" s="1">
        <v>41182</v>
      </c>
    </row>
    <row r="2292" spans="1:20" x14ac:dyDescent="0.25">
      <c r="A2292">
        <v>16518</v>
      </c>
      <c r="B2292">
        <v>41181</v>
      </c>
      <c r="C2292" t="s">
        <v>58</v>
      </c>
      <c r="D2292" t="s">
        <v>37</v>
      </c>
      <c r="E2292" t="s">
        <v>50</v>
      </c>
      <c r="F2292" t="s">
        <v>1480</v>
      </c>
      <c r="G2292">
        <v>36</v>
      </c>
      <c r="H2292">
        <v>5666.6</v>
      </c>
      <c r="I2292">
        <v>0.47</v>
      </c>
      <c r="J2292">
        <v>0.03</v>
      </c>
      <c r="K2292">
        <v>2569.9699999999998</v>
      </c>
      <c r="L2292">
        <v>162.25</v>
      </c>
      <c r="M2292">
        <v>85.99</v>
      </c>
      <c r="N2292">
        <v>0.99</v>
      </c>
      <c r="O2292" t="s">
        <v>24</v>
      </c>
      <c r="P2292" t="s">
        <v>1497</v>
      </c>
      <c r="Q2292" t="s">
        <v>33</v>
      </c>
      <c r="R2292" t="s">
        <v>34</v>
      </c>
      <c r="S2292" t="s">
        <v>55</v>
      </c>
      <c r="T2292" s="1">
        <v>41184</v>
      </c>
    </row>
    <row r="2293" spans="1:20" x14ac:dyDescent="0.25">
      <c r="A2293">
        <v>16519</v>
      </c>
      <c r="B2293">
        <v>40704</v>
      </c>
      <c r="C2293" t="s">
        <v>79</v>
      </c>
      <c r="D2293" t="s">
        <v>21</v>
      </c>
      <c r="E2293" t="s">
        <v>120</v>
      </c>
      <c r="F2293" t="s">
        <v>1343</v>
      </c>
      <c r="G2293">
        <v>39</v>
      </c>
      <c r="H2293">
        <v>252.95</v>
      </c>
      <c r="I2293">
        <v>0.4</v>
      </c>
      <c r="J2293">
        <v>0.08</v>
      </c>
      <c r="K2293">
        <v>86.94</v>
      </c>
      <c r="L2293">
        <v>6.97</v>
      </c>
      <c r="M2293">
        <v>4.18</v>
      </c>
      <c r="N2293">
        <v>2.99</v>
      </c>
      <c r="O2293" t="s">
        <v>24</v>
      </c>
      <c r="P2293" t="s">
        <v>491</v>
      </c>
      <c r="Q2293" t="s">
        <v>64</v>
      </c>
      <c r="R2293" t="s">
        <v>27</v>
      </c>
      <c r="S2293" t="s">
        <v>57</v>
      </c>
      <c r="T2293" s="1">
        <v>40706</v>
      </c>
    </row>
    <row r="2294" spans="1:20" x14ac:dyDescent="0.25">
      <c r="A2294">
        <v>16519</v>
      </c>
      <c r="B2294">
        <v>40704</v>
      </c>
      <c r="C2294" t="s">
        <v>79</v>
      </c>
      <c r="D2294" t="s">
        <v>21</v>
      </c>
      <c r="E2294" t="s">
        <v>52</v>
      </c>
      <c r="F2294" t="s">
        <v>65</v>
      </c>
      <c r="G2294">
        <v>49</v>
      </c>
      <c r="H2294">
        <v>285.88</v>
      </c>
      <c r="I2294">
        <v>0.52</v>
      </c>
      <c r="J2294">
        <v>0.03</v>
      </c>
      <c r="K2294">
        <v>144.06</v>
      </c>
      <c r="L2294">
        <v>6</v>
      </c>
      <c r="M2294">
        <v>2.88</v>
      </c>
      <c r="N2294">
        <v>0.7</v>
      </c>
      <c r="O2294" t="s">
        <v>24</v>
      </c>
      <c r="P2294" t="s">
        <v>491</v>
      </c>
      <c r="Q2294" t="s">
        <v>64</v>
      </c>
      <c r="R2294" t="s">
        <v>27</v>
      </c>
      <c r="S2294" t="s">
        <v>55</v>
      </c>
      <c r="T2294" s="1">
        <v>40706</v>
      </c>
    </row>
    <row r="2295" spans="1:20" x14ac:dyDescent="0.25">
      <c r="A2295">
        <v>16545</v>
      </c>
      <c r="B2295">
        <v>40307</v>
      </c>
      <c r="C2295" t="s">
        <v>29</v>
      </c>
      <c r="D2295" t="s">
        <v>21</v>
      </c>
      <c r="E2295" t="s">
        <v>52</v>
      </c>
      <c r="F2295" t="s">
        <v>1711</v>
      </c>
      <c r="G2295">
        <v>10</v>
      </c>
      <c r="H2295">
        <v>83.11</v>
      </c>
      <c r="I2295">
        <v>0.43</v>
      </c>
      <c r="J2295">
        <v>0.09</v>
      </c>
      <c r="K2295">
        <v>30.78</v>
      </c>
      <c r="L2295">
        <v>9.0500000000000007</v>
      </c>
      <c r="M2295">
        <v>5.16</v>
      </c>
      <c r="N2295">
        <v>0.73</v>
      </c>
      <c r="O2295" t="s">
        <v>24</v>
      </c>
      <c r="P2295" t="s">
        <v>198</v>
      </c>
      <c r="Q2295" t="s">
        <v>83</v>
      </c>
      <c r="R2295" t="s">
        <v>27</v>
      </c>
      <c r="S2295" t="s">
        <v>55</v>
      </c>
      <c r="T2295" s="1">
        <v>40309</v>
      </c>
    </row>
    <row r="2296" spans="1:20" x14ac:dyDescent="0.25">
      <c r="A2296">
        <v>16545</v>
      </c>
      <c r="B2296">
        <v>40307</v>
      </c>
      <c r="C2296" t="s">
        <v>29</v>
      </c>
      <c r="D2296" t="s">
        <v>21</v>
      </c>
      <c r="E2296" t="s">
        <v>30</v>
      </c>
      <c r="F2296" t="s">
        <v>922</v>
      </c>
      <c r="G2296">
        <v>1</v>
      </c>
      <c r="H2296">
        <v>7.86</v>
      </c>
      <c r="I2296">
        <v>0.46</v>
      </c>
      <c r="J2296">
        <v>0.04</v>
      </c>
      <c r="K2296">
        <v>2.86</v>
      </c>
      <c r="L2296">
        <v>6.81</v>
      </c>
      <c r="M2296">
        <v>3.68</v>
      </c>
      <c r="N2296">
        <v>1.32</v>
      </c>
      <c r="O2296" t="s">
        <v>24</v>
      </c>
      <c r="P2296" t="s">
        <v>198</v>
      </c>
      <c r="Q2296" t="s">
        <v>83</v>
      </c>
      <c r="R2296" t="s">
        <v>27</v>
      </c>
      <c r="S2296" t="s">
        <v>55</v>
      </c>
      <c r="T2296" s="1">
        <v>40309</v>
      </c>
    </row>
    <row r="2297" spans="1:20" x14ac:dyDescent="0.25">
      <c r="A2297">
        <v>16547</v>
      </c>
      <c r="B2297">
        <v>39862</v>
      </c>
      <c r="C2297" t="s">
        <v>29</v>
      </c>
      <c r="D2297" t="s">
        <v>42</v>
      </c>
      <c r="E2297" t="s">
        <v>192</v>
      </c>
      <c r="F2297" t="s">
        <v>1357</v>
      </c>
      <c r="G2297">
        <v>30</v>
      </c>
      <c r="H2297">
        <v>15990.48</v>
      </c>
      <c r="I2297">
        <v>0.39</v>
      </c>
      <c r="J2297">
        <v>0.09</v>
      </c>
      <c r="K2297">
        <v>5252.16</v>
      </c>
      <c r="L2297">
        <v>583.57000000000005</v>
      </c>
      <c r="M2297">
        <v>355.98</v>
      </c>
      <c r="N2297">
        <v>58.92</v>
      </c>
      <c r="O2297" t="s">
        <v>48</v>
      </c>
      <c r="P2297" t="s">
        <v>743</v>
      </c>
      <c r="Q2297" t="s">
        <v>83</v>
      </c>
      <c r="R2297" t="s">
        <v>34</v>
      </c>
      <c r="S2297" t="s">
        <v>132</v>
      </c>
      <c r="T2297" s="1">
        <v>39864</v>
      </c>
    </row>
    <row r="2298" spans="1:20" x14ac:dyDescent="0.25">
      <c r="A2298">
        <v>16547</v>
      </c>
      <c r="B2298">
        <v>39862</v>
      </c>
      <c r="C2298" t="s">
        <v>29</v>
      </c>
      <c r="D2298" t="s">
        <v>42</v>
      </c>
      <c r="E2298" t="s">
        <v>46</v>
      </c>
      <c r="F2298" t="s">
        <v>356</v>
      </c>
      <c r="G2298">
        <v>8</v>
      </c>
      <c r="H2298">
        <v>2736.31</v>
      </c>
      <c r="I2298">
        <v>0.37</v>
      </c>
      <c r="J2298">
        <v>0.04</v>
      </c>
      <c r="K2298">
        <v>916.67</v>
      </c>
      <c r="L2298">
        <v>347.22</v>
      </c>
      <c r="M2298">
        <v>218.75</v>
      </c>
      <c r="N2298">
        <v>69.64</v>
      </c>
      <c r="O2298" t="s">
        <v>48</v>
      </c>
      <c r="P2298" t="s">
        <v>743</v>
      </c>
      <c r="Q2298" t="s">
        <v>83</v>
      </c>
      <c r="R2298" t="s">
        <v>34</v>
      </c>
      <c r="S2298" t="s">
        <v>49</v>
      </c>
      <c r="T2298" s="1">
        <v>39862</v>
      </c>
    </row>
    <row r="2299" spans="1:20" x14ac:dyDescent="0.25">
      <c r="A2299">
        <v>16548</v>
      </c>
      <c r="B2299">
        <v>40944</v>
      </c>
      <c r="C2299" t="s">
        <v>29</v>
      </c>
      <c r="D2299" t="s">
        <v>42</v>
      </c>
      <c r="E2299" t="s">
        <v>43</v>
      </c>
      <c r="F2299" t="s">
        <v>1695</v>
      </c>
      <c r="G2299">
        <v>22</v>
      </c>
      <c r="H2299">
        <v>129.58000000000001</v>
      </c>
      <c r="I2299">
        <v>0.46</v>
      </c>
      <c r="J2299">
        <v>0.06</v>
      </c>
      <c r="K2299">
        <v>53.45</v>
      </c>
      <c r="L2299">
        <v>6.07</v>
      </c>
      <c r="M2299">
        <v>3.28</v>
      </c>
      <c r="N2299">
        <v>3.97</v>
      </c>
      <c r="O2299" t="s">
        <v>24</v>
      </c>
      <c r="P2299" t="s">
        <v>1182</v>
      </c>
      <c r="Q2299" t="s">
        <v>64</v>
      </c>
      <c r="R2299" t="s">
        <v>67</v>
      </c>
      <c r="S2299" t="s">
        <v>28</v>
      </c>
      <c r="T2299" s="1">
        <v>40946</v>
      </c>
    </row>
    <row r="2300" spans="1:20" x14ac:dyDescent="0.25">
      <c r="A2300">
        <v>16548</v>
      </c>
      <c r="B2300">
        <v>40944</v>
      </c>
      <c r="C2300" t="s">
        <v>29</v>
      </c>
      <c r="D2300" t="s">
        <v>42</v>
      </c>
      <c r="E2300" t="s">
        <v>46</v>
      </c>
      <c r="F2300" t="s">
        <v>331</v>
      </c>
      <c r="G2300">
        <v>40</v>
      </c>
      <c r="H2300">
        <v>5550.22</v>
      </c>
      <c r="I2300">
        <v>0.5</v>
      </c>
      <c r="J2300">
        <v>0.04</v>
      </c>
      <c r="K2300">
        <v>2626.42</v>
      </c>
      <c r="L2300">
        <v>142.74</v>
      </c>
      <c r="M2300">
        <v>71.37</v>
      </c>
      <c r="N2300">
        <v>69</v>
      </c>
      <c r="O2300" t="s">
        <v>24</v>
      </c>
      <c r="P2300" t="s">
        <v>1684</v>
      </c>
      <c r="Q2300" t="s">
        <v>95</v>
      </c>
      <c r="R2300" t="s">
        <v>67</v>
      </c>
      <c r="S2300" t="s">
        <v>28</v>
      </c>
      <c r="T2300" s="1">
        <v>40946</v>
      </c>
    </row>
    <row r="2301" spans="1:20" x14ac:dyDescent="0.25">
      <c r="A2301">
        <v>16579</v>
      </c>
      <c r="B2301">
        <v>40524</v>
      </c>
      <c r="C2301" t="s">
        <v>29</v>
      </c>
      <c r="D2301" t="s">
        <v>21</v>
      </c>
      <c r="E2301" t="s">
        <v>120</v>
      </c>
      <c r="F2301" t="s">
        <v>1250</v>
      </c>
      <c r="G2301">
        <v>33</v>
      </c>
      <c r="H2301">
        <v>101.38</v>
      </c>
      <c r="I2301">
        <v>0.41</v>
      </c>
      <c r="J2301">
        <v>0.05</v>
      </c>
      <c r="K2301">
        <v>37.85</v>
      </c>
      <c r="L2301">
        <v>3.19</v>
      </c>
      <c r="M2301">
        <v>1.88</v>
      </c>
      <c r="N2301">
        <v>1.49</v>
      </c>
      <c r="O2301" t="s">
        <v>24</v>
      </c>
      <c r="P2301" t="s">
        <v>1419</v>
      </c>
      <c r="Q2301" t="s">
        <v>41</v>
      </c>
      <c r="R2301" t="s">
        <v>67</v>
      </c>
      <c r="S2301" t="s">
        <v>57</v>
      </c>
      <c r="T2301" s="1">
        <v>40525</v>
      </c>
    </row>
    <row r="2302" spans="1:20" x14ac:dyDescent="0.25">
      <c r="A2302">
        <v>16579</v>
      </c>
      <c r="B2302">
        <v>40524</v>
      </c>
      <c r="C2302" t="s">
        <v>29</v>
      </c>
      <c r="D2302" t="s">
        <v>21</v>
      </c>
      <c r="E2302" t="s">
        <v>52</v>
      </c>
      <c r="F2302" t="s">
        <v>1712</v>
      </c>
      <c r="G2302">
        <v>23</v>
      </c>
      <c r="H2302">
        <v>314.04000000000002</v>
      </c>
      <c r="I2302">
        <v>0.44</v>
      </c>
      <c r="J2302">
        <v>7.0000000000000007E-2</v>
      </c>
      <c r="K2302">
        <v>123.7</v>
      </c>
      <c r="L2302">
        <v>14.54</v>
      </c>
      <c r="M2302">
        <v>8.14</v>
      </c>
      <c r="N2302">
        <v>3.12</v>
      </c>
      <c r="O2302" t="s">
        <v>24</v>
      </c>
      <c r="P2302" t="s">
        <v>1419</v>
      </c>
      <c r="Q2302" t="s">
        <v>41</v>
      </c>
      <c r="R2302" t="s">
        <v>67</v>
      </c>
      <c r="S2302" t="s">
        <v>55</v>
      </c>
      <c r="T2302" s="1">
        <v>40525</v>
      </c>
    </row>
    <row r="2303" spans="1:20" x14ac:dyDescent="0.25">
      <c r="A2303">
        <v>16582</v>
      </c>
      <c r="B2303">
        <v>40817</v>
      </c>
      <c r="C2303" t="s">
        <v>58</v>
      </c>
      <c r="D2303" t="s">
        <v>42</v>
      </c>
      <c r="E2303" t="s">
        <v>46</v>
      </c>
      <c r="F2303" t="s">
        <v>1179</v>
      </c>
      <c r="G2303">
        <v>26</v>
      </c>
      <c r="H2303">
        <v>13436.86</v>
      </c>
      <c r="I2303">
        <v>0.39</v>
      </c>
      <c r="J2303">
        <v>0.02</v>
      </c>
      <c r="K2303">
        <v>5056.6499999999996</v>
      </c>
      <c r="L2303">
        <v>525.64</v>
      </c>
      <c r="M2303">
        <v>320.64</v>
      </c>
      <c r="N2303">
        <v>43.57</v>
      </c>
      <c r="O2303" t="s">
        <v>48</v>
      </c>
      <c r="P2303" t="s">
        <v>1594</v>
      </c>
      <c r="Q2303" t="s">
        <v>75</v>
      </c>
      <c r="R2303" t="s">
        <v>61</v>
      </c>
      <c r="S2303" t="s">
        <v>49</v>
      </c>
      <c r="T2303" s="1">
        <v>40819</v>
      </c>
    </row>
    <row r="2304" spans="1:20" x14ac:dyDescent="0.25">
      <c r="A2304">
        <v>16610</v>
      </c>
      <c r="B2304">
        <v>40096</v>
      </c>
      <c r="C2304" t="s">
        <v>36</v>
      </c>
      <c r="D2304" t="s">
        <v>21</v>
      </c>
      <c r="E2304" t="s">
        <v>139</v>
      </c>
      <c r="F2304" t="s">
        <v>1713</v>
      </c>
      <c r="G2304">
        <v>19</v>
      </c>
      <c r="H2304">
        <v>1116.31</v>
      </c>
      <c r="I2304">
        <v>0.44</v>
      </c>
      <c r="J2304">
        <v>0.09</v>
      </c>
      <c r="K2304">
        <v>426.79</v>
      </c>
      <c r="L2304">
        <v>64.180000000000007</v>
      </c>
      <c r="M2304">
        <v>35.94</v>
      </c>
      <c r="N2304">
        <v>6.66</v>
      </c>
      <c r="O2304" t="s">
        <v>24</v>
      </c>
      <c r="P2304" t="s">
        <v>240</v>
      </c>
      <c r="Q2304" t="s">
        <v>64</v>
      </c>
      <c r="R2304" t="s">
        <v>34</v>
      </c>
      <c r="S2304" t="s">
        <v>57</v>
      </c>
      <c r="T2304" s="1">
        <v>40098</v>
      </c>
    </row>
    <row r="2305" spans="1:20" x14ac:dyDescent="0.25">
      <c r="A2305">
        <v>16612</v>
      </c>
      <c r="B2305">
        <v>39857</v>
      </c>
      <c r="C2305" t="s">
        <v>36</v>
      </c>
      <c r="D2305" t="s">
        <v>37</v>
      </c>
      <c r="E2305" t="s">
        <v>87</v>
      </c>
      <c r="F2305" t="s">
        <v>1433</v>
      </c>
      <c r="G2305">
        <v>45</v>
      </c>
      <c r="H2305">
        <v>5799.17</v>
      </c>
      <c r="I2305">
        <v>0.4</v>
      </c>
      <c r="J2305">
        <v>0.05</v>
      </c>
      <c r="K2305">
        <v>2125.46</v>
      </c>
      <c r="L2305">
        <v>134.94999999999999</v>
      </c>
      <c r="M2305">
        <v>80.97</v>
      </c>
      <c r="N2305">
        <v>30.06</v>
      </c>
      <c r="O2305" t="s">
        <v>48</v>
      </c>
      <c r="P2305" t="s">
        <v>355</v>
      </c>
      <c r="Q2305" t="s">
        <v>95</v>
      </c>
      <c r="R2305" t="s">
        <v>61</v>
      </c>
      <c r="S2305" t="s">
        <v>49</v>
      </c>
      <c r="T2305" s="1">
        <v>39858</v>
      </c>
    </row>
    <row r="2306" spans="1:20" x14ac:dyDescent="0.25">
      <c r="A2306">
        <v>16612</v>
      </c>
      <c r="B2306">
        <v>39857</v>
      </c>
      <c r="C2306" t="s">
        <v>36</v>
      </c>
      <c r="D2306" t="s">
        <v>21</v>
      </c>
      <c r="E2306" t="s">
        <v>84</v>
      </c>
      <c r="F2306" t="s">
        <v>148</v>
      </c>
      <c r="G2306">
        <v>6</v>
      </c>
      <c r="H2306">
        <v>86.29</v>
      </c>
      <c r="I2306">
        <v>0.49</v>
      </c>
      <c r="J2306">
        <v>0</v>
      </c>
      <c r="K2306">
        <v>37.36</v>
      </c>
      <c r="L2306">
        <v>12.71</v>
      </c>
      <c r="M2306">
        <v>6.48</v>
      </c>
      <c r="N2306">
        <v>10.050000000000001</v>
      </c>
      <c r="O2306" t="s">
        <v>24</v>
      </c>
      <c r="P2306" t="s">
        <v>355</v>
      </c>
      <c r="Q2306" t="s">
        <v>95</v>
      </c>
      <c r="R2306" t="s">
        <v>61</v>
      </c>
      <c r="S2306" t="s">
        <v>57</v>
      </c>
      <c r="T2306" s="1">
        <v>39859</v>
      </c>
    </row>
    <row r="2307" spans="1:20" x14ac:dyDescent="0.25">
      <c r="A2307">
        <v>16613</v>
      </c>
      <c r="B2307">
        <v>40536</v>
      </c>
      <c r="C2307" t="s">
        <v>36</v>
      </c>
      <c r="D2307" t="s">
        <v>42</v>
      </c>
      <c r="E2307" t="s">
        <v>43</v>
      </c>
      <c r="F2307" t="s">
        <v>848</v>
      </c>
      <c r="G2307">
        <v>28</v>
      </c>
      <c r="H2307">
        <v>78.78</v>
      </c>
      <c r="I2307">
        <v>0.4</v>
      </c>
      <c r="J2307">
        <v>0.08</v>
      </c>
      <c r="K2307">
        <v>25.98</v>
      </c>
      <c r="L2307">
        <v>2.9</v>
      </c>
      <c r="M2307">
        <v>1.74</v>
      </c>
      <c r="N2307">
        <v>4.08</v>
      </c>
      <c r="O2307" t="s">
        <v>24</v>
      </c>
      <c r="P2307" t="s">
        <v>998</v>
      </c>
      <c r="Q2307" t="s">
        <v>64</v>
      </c>
      <c r="R2307" t="s">
        <v>61</v>
      </c>
      <c r="S2307" t="s">
        <v>35</v>
      </c>
      <c r="T2307" s="1">
        <v>40538</v>
      </c>
    </row>
    <row r="2308" spans="1:20" x14ac:dyDescent="0.25">
      <c r="A2308">
        <v>16640</v>
      </c>
      <c r="B2308">
        <v>40386</v>
      </c>
      <c r="C2308" t="s">
        <v>20</v>
      </c>
      <c r="D2308" t="s">
        <v>42</v>
      </c>
      <c r="E2308" t="s">
        <v>192</v>
      </c>
      <c r="F2308" t="s">
        <v>447</v>
      </c>
      <c r="G2308">
        <v>6</v>
      </c>
      <c r="H2308">
        <v>987.43</v>
      </c>
      <c r="I2308">
        <v>0.35</v>
      </c>
      <c r="J2308">
        <v>0.09</v>
      </c>
      <c r="K2308">
        <v>273.55</v>
      </c>
      <c r="L2308">
        <v>175.35</v>
      </c>
      <c r="M2308">
        <v>113.98</v>
      </c>
      <c r="N2308">
        <v>30</v>
      </c>
      <c r="O2308" t="s">
        <v>48</v>
      </c>
      <c r="P2308" t="s">
        <v>1288</v>
      </c>
      <c r="Q2308" t="s">
        <v>75</v>
      </c>
      <c r="R2308" t="s">
        <v>34</v>
      </c>
      <c r="S2308" t="s">
        <v>132</v>
      </c>
      <c r="T2308" s="1">
        <v>40388</v>
      </c>
    </row>
    <row r="2309" spans="1:20" x14ac:dyDescent="0.25">
      <c r="A2309">
        <v>16641</v>
      </c>
      <c r="B2309">
        <v>40308</v>
      </c>
      <c r="C2309" t="s">
        <v>36</v>
      </c>
      <c r="D2309" t="s">
        <v>42</v>
      </c>
      <c r="E2309" t="s">
        <v>46</v>
      </c>
      <c r="F2309" t="s">
        <v>1211</v>
      </c>
      <c r="G2309">
        <v>33</v>
      </c>
      <c r="H2309">
        <v>2835.23</v>
      </c>
      <c r="I2309">
        <v>0.49</v>
      </c>
      <c r="J2309">
        <v>0.03</v>
      </c>
      <c r="K2309">
        <v>1322.45</v>
      </c>
      <c r="L2309">
        <v>87.12</v>
      </c>
      <c r="M2309">
        <v>44.43</v>
      </c>
      <c r="N2309">
        <v>46.59</v>
      </c>
      <c r="O2309" t="s">
        <v>48</v>
      </c>
      <c r="P2309" t="s">
        <v>701</v>
      </c>
      <c r="Q2309" t="s">
        <v>83</v>
      </c>
      <c r="R2309" t="s">
        <v>61</v>
      </c>
      <c r="S2309" t="s">
        <v>49</v>
      </c>
      <c r="T2309" s="1">
        <v>40309</v>
      </c>
    </row>
    <row r="2310" spans="1:20" x14ac:dyDescent="0.25">
      <c r="A2310">
        <v>16642</v>
      </c>
      <c r="B2310">
        <v>40604</v>
      </c>
      <c r="C2310" t="s">
        <v>29</v>
      </c>
      <c r="D2310" t="s">
        <v>37</v>
      </c>
      <c r="E2310" t="s">
        <v>50</v>
      </c>
      <c r="F2310" t="s">
        <v>1415</v>
      </c>
      <c r="G2310">
        <v>46</v>
      </c>
      <c r="H2310">
        <v>15738.66</v>
      </c>
      <c r="I2310">
        <v>0.44</v>
      </c>
      <c r="J2310">
        <v>7.0000000000000007E-2</v>
      </c>
      <c r="K2310">
        <v>6260.62</v>
      </c>
      <c r="L2310">
        <v>367.84</v>
      </c>
      <c r="M2310">
        <v>205.99</v>
      </c>
      <c r="N2310">
        <v>2.5</v>
      </c>
      <c r="O2310" t="s">
        <v>24</v>
      </c>
      <c r="P2310" t="s">
        <v>566</v>
      </c>
      <c r="Q2310" t="s">
        <v>83</v>
      </c>
      <c r="R2310" t="s">
        <v>34</v>
      </c>
      <c r="S2310" t="s">
        <v>57</v>
      </c>
      <c r="T2310" s="1">
        <v>40606</v>
      </c>
    </row>
    <row r="2311" spans="1:20" x14ac:dyDescent="0.25">
      <c r="A2311">
        <v>16643</v>
      </c>
      <c r="B2311">
        <v>40279</v>
      </c>
      <c r="C2311" t="s">
        <v>20</v>
      </c>
      <c r="D2311" t="s">
        <v>21</v>
      </c>
      <c r="E2311" t="s">
        <v>80</v>
      </c>
      <c r="F2311" t="s">
        <v>577</v>
      </c>
      <c r="G2311">
        <v>40</v>
      </c>
      <c r="H2311">
        <v>491.13</v>
      </c>
      <c r="I2311">
        <v>0.41</v>
      </c>
      <c r="J2311">
        <v>0.01</v>
      </c>
      <c r="K2311">
        <v>198.24</v>
      </c>
      <c r="L2311">
        <v>12.39</v>
      </c>
      <c r="M2311">
        <v>7.31</v>
      </c>
      <c r="N2311">
        <v>0.49</v>
      </c>
      <c r="O2311" t="s">
        <v>24</v>
      </c>
      <c r="P2311" t="s">
        <v>570</v>
      </c>
      <c r="Q2311" t="s">
        <v>83</v>
      </c>
      <c r="R2311" t="s">
        <v>61</v>
      </c>
      <c r="S2311" t="s">
        <v>57</v>
      </c>
      <c r="T2311" s="1">
        <v>40283</v>
      </c>
    </row>
    <row r="2312" spans="1:20" x14ac:dyDescent="0.25">
      <c r="A2312">
        <v>16643</v>
      </c>
      <c r="B2312">
        <v>40279</v>
      </c>
      <c r="C2312" t="s">
        <v>20</v>
      </c>
      <c r="D2312" t="s">
        <v>21</v>
      </c>
      <c r="E2312" t="s">
        <v>84</v>
      </c>
      <c r="F2312" t="s">
        <v>752</v>
      </c>
      <c r="G2312">
        <v>46</v>
      </c>
      <c r="H2312">
        <v>927.58</v>
      </c>
      <c r="I2312">
        <v>0.53</v>
      </c>
      <c r="J2312">
        <v>0.06</v>
      </c>
      <c r="K2312">
        <v>462.76</v>
      </c>
      <c r="L2312">
        <v>21.4</v>
      </c>
      <c r="M2312">
        <v>10.06</v>
      </c>
      <c r="N2312">
        <v>2.06</v>
      </c>
      <c r="O2312" t="s">
        <v>24</v>
      </c>
      <c r="P2312" t="s">
        <v>570</v>
      </c>
      <c r="Q2312" t="s">
        <v>83</v>
      </c>
      <c r="R2312" t="s">
        <v>61</v>
      </c>
      <c r="S2312" t="s">
        <v>55</v>
      </c>
      <c r="T2312" s="1">
        <v>40283</v>
      </c>
    </row>
    <row r="2313" spans="1:20" x14ac:dyDescent="0.25">
      <c r="A2313">
        <v>16674</v>
      </c>
      <c r="B2313">
        <v>40662</v>
      </c>
      <c r="C2313" t="s">
        <v>20</v>
      </c>
      <c r="D2313" t="s">
        <v>21</v>
      </c>
      <c r="E2313" t="s">
        <v>126</v>
      </c>
      <c r="F2313" t="s">
        <v>1552</v>
      </c>
      <c r="G2313">
        <v>49</v>
      </c>
      <c r="H2313">
        <v>3198.75</v>
      </c>
      <c r="I2313">
        <v>0.4</v>
      </c>
      <c r="J2313">
        <v>0.09</v>
      </c>
      <c r="K2313">
        <v>1088.1099999999999</v>
      </c>
      <c r="L2313">
        <v>71.63</v>
      </c>
      <c r="M2313">
        <v>42.98</v>
      </c>
      <c r="N2313">
        <v>4.62</v>
      </c>
      <c r="O2313" t="s">
        <v>24</v>
      </c>
      <c r="P2313" t="s">
        <v>175</v>
      </c>
      <c r="Q2313" t="s">
        <v>95</v>
      </c>
      <c r="R2313" t="s">
        <v>27</v>
      </c>
      <c r="S2313" t="s">
        <v>57</v>
      </c>
      <c r="T2313" s="1">
        <v>40669</v>
      </c>
    </row>
    <row r="2314" spans="1:20" x14ac:dyDescent="0.25">
      <c r="A2314">
        <v>16674</v>
      </c>
      <c r="B2314">
        <v>40662</v>
      </c>
      <c r="C2314" t="s">
        <v>20</v>
      </c>
      <c r="D2314" t="s">
        <v>42</v>
      </c>
      <c r="E2314" t="s">
        <v>192</v>
      </c>
      <c r="F2314" t="s">
        <v>1357</v>
      </c>
      <c r="G2314">
        <v>39</v>
      </c>
      <c r="H2314">
        <v>29636.21</v>
      </c>
      <c r="I2314">
        <v>0.54</v>
      </c>
      <c r="J2314">
        <v>0.02</v>
      </c>
      <c r="K2314">
        <v>15694.07</v>
      </c>
      <c r="L2314">
        <v>773.87</v>
      </c>
      <c r="M2314">
        <v>355.98</v>
      </c>
      <c r="N2314">
        <v>58.92</v>
      </c>
      <c r="O2314" t="s">
        <v>48</v>
      </c>
      <c r="P2314" t="s">
        <v>175</v>
      </c>
      <c r="Q2314" t="s">
        <v>95</v>
      </c>
      <c r="R2314" t="s">
        <v>27</v>
      </c>
      <c r="S2314" t="s">
        <v>132</v>
      </c>
      <c r="T2314" s="1">
        <v>40671</v>
      </c>
    </row>
    <row r="2315" spans="1:20" x14ac:dyDescent="0.25">
      <c r="A2315">
        <v>16676</v>
      </c>
      <c r="B2315">
        <v>39891</v>
      </c>
      <c r="C2315" t="s">
        <v>36</v>
      </c>
      <c r="D2315" t="s">
        <v>37</v>
      </c>
      <c r="E2315" t="s">
        <v>50</v>
      </c>
      <c r="F2315" t="s">
        <v>1489</v>
      </c>
      <c r="G2315">
        <v>39</v>
      </c>
      <c r="H2315">
        <v>2154.44</v>
      </c>
      <c r="I2315">
        <v>0.51</v>
      </c>
      <c r="J2315">
        <v>7.0000000000000007E-2</v>
      </c>
      <c r="K2315">
        <v>1015.24</v>
      </c>
      <c r="L2315">
        <v>59.16</v>
      </c>
      <c r="M2315">
        <v>28.99</v>
      </c>
      <c r="N2315">
        <v>8.59</v>
      </c>
      <c r="O2315" t="s">
        <v>24</v>
      </c>
      <c r="P2315" t="s">
        <v>560</v>
      </c>
      <c r="Q2315" t="s">
        <v>64</v>
      </c>
      <c r="R2315" t="s">
        <v>67</v>
      </c>
      <c r="S2315" t="s">
        <v>45</v>
      </c>
      <c r="T2315" s="1">
        <v>39891</v>
      </c>
    </row>
    <row r="2316" spans="1:20" x14ac:dyDescent="0.25">
      <c r="A2316">
        <v>16679</v>
      </c>
      <c r="B2316">
        <v>40125</v>
      </c>
      <c r="C2316" t="s">
        <v>20</v>
      </c>
      <c r="D2316" t="s">
        <v>42</v>
      </c>
      <c r="E2316" t="s">
        <v>192</v>
      </c>
      <c r="F2316" t="s">
        <v>588</v>
      </c>
      <c r="G2316">
        <v>29</v>
      </c>
      <c r="H2316">
        <v>11339.17</v>
      </c>
      <c r="I2316">
        <v>0.43</v>
      </c>
      <c r="J2316">
        <v>0.09</v>
      </c>
      <c r="K2316">
        <v>4220.43</v>
      </c>
      <c r="L2316">
        <v>428.04</v>
      </c>
      <c r="M2316">
        <v>243.98</v>
      </c>
      <c r="N2316">
        <v>43.32</v>
      </c>
      <c r="O2316" t="s">
        <v>48</v>
      </c>
      <c r="P2316" t="s">
        <v>870</v>
      </c>
      <c r="Q2316" t="s">
        <v>41</v>
      </c>
      <c r="R2316" t="s">
        <v>27</v>
      </c>
      <c r="S2316" t="s">
        <v>132</v>
      </c>
      <c r="T2316" s="1">
        <v>40130</v>
      </c>
    </row>
    <row r="2317" spans="1:20" x14ac:dyDescent="0.25">
      <c r="A2317">
        <v>16706</v>
      </c>
      <c r="B2317">
        <v>41087</v>
      </c>
      <c r="C2317" t="s">
        <v>36</v>
      </c>
      <c r="D2317" t="s">
        <v>42</v>
      </c>
      <c r="E2317" t="s">
        <v>43</v>
      </c>
      <c r="F2317" t="s">
        <v>1413</v>
      </c>
      <c r="G2317">
        <v>47</v>
      </c>
      <c r="H2317">
        <v>3293.89</v>
      </c>
      <c r="I2317">
        <v>0.42</v>
      </c>
      <c r="J2317">
        <v>0.03</v>
      </c>
      <c r="K2317">
        <v>1310.5999999999999</v>
      </c>
      <c r="L2317">
        <v>71.5</v>
      </c>
      <c r="M2317">
        <v>41.47</v>
      </c>
      <c r="N2317">
        <v>34.200000000000003</v>
      </c>
      <c r="O2317" t="s">
        <v>24</v>
      </c>
      <c r="P2317" t="s">
        <v>967</v>
      </c>
      <c r="Q2317" t="s">
        <v>83</v>
      </c>
      <c r="R2317" t="s">
        <v>34</v>
      </c>
      <c r="S2317" t="s">
        <v>55</v>
      </c>
      <c r="T2317" s="1">
        <v>41088</v>
      </c>
    </row>
    <row r="2318" spans="1:20" x14ac:dyDescent="0.25">
      <c r="A2318">
        <v>16706</v>
      </c>
      <c r="B2318">
        <v>41087</v>
      </c>
      <c r="C2318" t="s">
        <v>36</v>
      </c>
      <c r="D2318" t="s">
        <v>21</v>
      </c>
      <c r="E2318" t="s">
        <v>52</v>
      </c>
      <c r="F2318" t="s">
        <v>354</v>
      </c>
      <c r="G2318">
        <v>6</v>
      </c>
      <c r="H2318">
        <v>36.33</v>
      </c>
      <c r="I2318">
        <v>0.53</v>
      </c>
      <c r="J2318">
        <v>0.01</v>
      </c>
      <c r="K2318">
        <v>18.45</v>
      </c>
      <c r="L2318">
        <v>5.91</v>
      </c>
      <c r="M2318">
        <v>2.78</v>
      </c>
      <c r="N2318">
        <v>1.2</v>
      </c>
      <c r="O2318" t="s">
        <v>24</v>
      </c>
      <c r="P2318" t="s">
        <v>967</v>
      </c>
      <c r="Q2318" t="s">
        <v>83</v>
      </c>
      <c r="R2318" t="s">
        <v>34</v>
      </c>
      <c r="S2318" t="s">
        <v>55</v>
      </c>
      <c r="T2318" s="1">
        <v>41088</v>
      </c>
    </row>
    <row r="2319" spans="1:20" x14ac:dyDescent="0.25">
      <c r="A2319">
        <v>16706</v>
      </c>
      <c r="B2319">
        <v>41087</v>
      </c>
      <c r="C2319" t="s">
        <v>36</v>
      </c>
      <c r="D2319" t="s">
        <v>37</v>
      </c>
      <c r="E2319" t="s">
        <v>50</v>
      </c>
      <c r="F2319" t="s">
        <v>608</v>
      </c>
      <c r="G2319">
        <v>49</v>
      </c>
      <c r="H2319">
        <v>12697.59</v>
      </c>
      <c r="I2319">
        <v>0.44</v>
      </c>
      <c r="J2319">
        <v>7.0000000000000007E-2</v>
      </c>
      <c r="K2319">
        <v>5050.18</v>
      </c>
      <c r="L2319">
        <v>278.55</v>
      </c>
      <c r="M2319">
        <v>155.99</v>
      </c>
      <c r="N2319">
        <v>3.9</v>
      </c>
      <c r="O2319" t="s">
        <v>71</v>
      </c>
      <c r="P2319" t="s">
        <v>967</v>
      </c>
      <c r="Q2319" t="s">
        <v>83</v>
      </c>
      <c r="R2319" t="s">
        <v>34</v>
      </c>
      <c r="S2319" t="s">
        <v>57</v>
      </c>
      <c r="T2319" s="1">
        <v>41089</v>
      </c>
    </row>
    <row r="2320" spans="1:20" x14ac:dyDescent="0.25">
      <c r="A2320">
        <v>16709</v>
      </c>
      <c r="B2320">
        <v>41188</v>
      </c>
      <c r="C2320" t="s">
        <v>36</v>
      </c>
      <c r="D2320" t="s">
        <v>21</v>
      </c>
      <c r="E2320" t="s">
        <v>84</v>
      </c>
      <c r="F2320" t="s">
        <v>1446</v>
      </c>
      <c r="G2320">
        <v>3</v>
      </c>
      <c r="H2320">
        <v>42.64</v>
      </c>
      <c r="I2320">
        <v>0.51</v>
      </c>
      <c r="J2320">
        <v>7.0000000000000007E-2</v>
      </c>
      <c r="K2320">
        <v>17.46</v>
      </c>
      <c r="L2320">
        <v>13.22</v>
      </c>
      <c r="M2320">
        <v>6.48</v>
      </c>
      <c r="N2320">
        <v>5.74</v>
      </c>
      <c r="O2320" t="s">
        <v>24</v>
      </c>
      <c r="P2320" t="s">
        <v>919</v>
      </c>
      <c r="Q2320" t="s">
        <v>83</v>
      </c>
      <c r="R2320" t="s">
        <v>27</v>
      </c>
      <c r="S2320" t="s">
        <v>57</v>
      </c>
      <c r="T2320" s="1">
        <v>41190</v>
      </c>
    </row>
    <row r="2321" spans="1:20" x14ac:dyDescent="0.25">
      <c r="A2321">
        <v>16710</v>
      </c>
      <c r="B2321">
        <v>40657</v>
      </c>
      <c r="C2321" t="s">
        <v>36</v>
      </c>
      <c r="D2321" t="s">
        <v>37</v>
      </c>
      <c r="E2321" t="s">
        <v>87</v>
      </c>
      <c r="F2321" t="s">
        <v>235</v>
      </c>
      <c r="G2321">
        <v>47</v>
      </c>
      <c r="H2321">
        <v>12713.56</v>
      </c>
      <c r="I2321">
        <v>0.51</v>
      </c>
      <c r="J2321">
        <v>0.09</v>
      </c>
      <c r="K2321">
        <v>5859.56</v>
      </c>
      <c r="L2321">
        <v>296.83999999999997</v>
      </c>
      <c r="M2321">
        <v>145.44999999999999</v>
      </c>
      <c r="N2321">
        <v>17.850000000000001</v>
      </c>
      <c r="O2321" t="s">
        <v>48</v>
      </c>
      <c r="P2321" t="s">
        <v>722</v>
      </c>
      <c r="Q2321" t="s">
        <v>95</v>
      </c>
      <c r="R2321" t="s">
        <v>67</v>
      </c>
      <c r="S2321" t="s">
        <v>132</v>
      </c>
      <c r="T2321" s="1">
        <v>40659</v>
      </c>
    </row>
    <row r="2322" spans="1:20" x14ac:dyDescent="0.25">
      <c r="A2322">
        <v>16711</v>
      </c>
      <c r="B2322">
        <v>41024</v>
      </c>
      <c r="C2322" t="s">
        <v>29</v>
      </c>
      <c r="D2322" t="s">
        <v>21</v>
      </c>
      <c r="E2322" t="s">
        <v>72</v>
      </c>
      <c r="F2322" t="s">
        <v>1439</v>
      </c>
      <c r="G2322">
        <v>3</v>
      </c>
      <c r="H2322">
        <v>7.11</v>
      </c>
      <c r="I2322">
        <v>0.52</v>
      </c>
      <c r="J2322">
        <v>0.1</v>
      </c>
      <c r="K2322">
        <v>2.99</v>
      </c>
      <c r="L2322">
        <v>2.38</v>
      </c>
      <c r="M2322">
        <v>1.1399999999999999</v>
      </c>
      <c r="N2322">
        <v>0.7</v>
      </c>
      <c r="O2322" t="s">
        <v>24</v>
      </c>
      <c r="P2322" t="s">
        <v>1714</v>
      </c>
      <c r="Q2322" t="s">
        <v>75</v>
      </c>
      <c r="R2322" t="s">
        <v>27</v>
      </c>
      <c r="S2322" t="s">
        <v>55</v>
      </c>
      <c r="T2322" s="1">
        <v>41026</v>
      </c>
    </row>
    <row r="2323" spans="1:20" x14ac:dyDescent="0.25">
      <c r="A2323">
        <v>16737</v>
      </c>
      <c r="B2323">
        <v>40714</v>
      </c>
      <c r="C2323" t="s">
        <v>29</v>
      </c>
      <c r="D2323" t="s">
        <v>21</v>
      </c>
      <c r="E2323" t="s">
        <v>139</v>
      </c>
      <c r="F2323" t="s">
        <v>877</v>
      </c>
      <c r="G2323">
        <v>15</v>
      </c>
      <c r="H2323">
        <v>2462.9499999999998</v>
      </c>
      <c r="I2323">
        <v>0.45</v>
      </c>
      <c r="J2323">
        <v>0.01</v>
      </c>
      <c r="K2323">
        <v>1085.76</v>
      </c>
      <c r="L2323">
        <v>164.51</v>
      </c>
      <c r="M2323">
        <v>90.48</v>
      </c>
      <c r="N2323">
        <v>19.989999999999998</v>
      </c>
      <c r="O2323" t="s">
        <v>24</v>
      </c>
      <c r="P2323" t="s">
        <v>1033</v>
      </c>
      <c r="Q2323" t="s">
        <v>41</v>
      </c>
      <c r="R2323" t="s">
        <v>61</v>
      </c>
      <c r="S2323" t="s">
        <v>57</v>
      </c>
      <c r="T2323" s="1">
        <v>40715</v>
      </c>
    </row>
    <row r="2324" spans="1:20" x14ac:dyDescent="0.25">
      <c r="A2324">
        <v>16741</v>
      </c>
      <c r="B2324">
        <v>40451</v>
      </c>
      <c r="C2324" t="s">
        <v>79</v>
      </c>
      <c r="D2324" t="s">
        <v>21</v>
      </c>
      <c r="E2324" t="s">
        <v>84</v>
      </c>
      <c r="F2324" t="s">
        <v>1715</v>
      </c>
      <c r="G2324">
        <v>6</v>
      </c>
      <c r="H2324">
        <v>293.75</v>
      </c>
      <c r="I2324">
        <v>0.51</v>
      </c>
      <c r="J2324">
        <v>0.01</v>
      </c>
      <c r="K2324">
        <v>139.84</v>
      </c>
      <c r="L2324">
        <v>46.61</v>
      </c>
      <c r="M2324">
        <v>22.84</v>
      </c>
      <c r="N2324">
        <v>16.87</v>
      </c>
      <c r="O2324" t="s">
        <v>24</v>
      </c>
      <c r="P2324" t="s">
        <v>743</v>
      </c>
      <c r="Q2324" t="s">
        <v>83</v>
      </c>
      <c r="R2324" t="s">
        <v>27</v>
      </c>
      <c r="S2324" t="s">
        <v>57</v>
      </c>
      <c r="T2324" s="1">
        <v>40452</v>
      </c>
    </row>
    <row r="2325" spans="1:20" x14ac:dyDescent="0.25">
      <c r="A2325">
        <v>16768</v>
      </c>
      <c r="B2325">
        <v>40019</v>
      </c>
      <c r="C2325" t="s">
        <v>36</v>
      </c>
      <c r="D2325" t="s">
        <v>21</v>
      </c>
      <c r="E2325" t="s">
        <v>126</v>
      </c>
      <c r="F2325" t="s">
        <v>190</v>
      </c>
      <c r="G2325">
        <v>9</v>
      </c>
      <c r="H2325">
        <v>160.35</v>
      </c>
      <c r="I2325">
        <v>0.39</v>
      </c>
      <c r="J2325">
        <v>0.03</v>
      </c>
      <c r="K2325">
        <v>57.84</v>
      </c>
      <c r="L2325">
        <v>17.850000000000001</v>
      </c>
      <c r="M2325">
        <v>10.89</v>
      </c>
      <c r="N2325">
        <v>4.5</v>
      </c>
      <c r="O2325" t="s">
        <v>24</v>
      </c>
      <c r="P2325" t="s">
        <v>568</v>
      </c>
      <c r="Q2325" t="s">
        <v>33</v>
      </c>
      <c r="R2325" t="s">
        <v>34</v>
      </c>
      <c r="S2325" t="s">
        <v>57</v>
      </c>
      <c r="T2325" s="1">
        <v>40020</v>
      </c>
    </row>
    <row r="2326" spans="1:20" x14ac:dyDescent="0.25">
      <c r="A2326">
        <v>16770</v>
      </c>
      <c r="B2326">
        <v>39819</v>
      </c>
      <c r="C2326" t="s">
        <v>58</v>
      </c>
      <c r="D2326" t="s">
        <v>21</v>
      </c>
      <c r="E2326" t="s">
        <v>52</v>
      </c>
      <c r="F2326" t="s">
        <v>1716</v>
      </c>
      <c r="G2326">
        <v>17</v>
      </c>
      <c r="H2326">
        <v>75.98</v>
      </c>
      <c r="I2326">
        <v>0.54</v>
      </c>
      <c r="J2326">
        <v>0.03</v>
      </c>
      <c r="K2326">
        <v>39.58</v>
      </c>
      <c r="L2326">
        <v>4.57</v>
      </c>
      <c r="M2326">
        <v>2.1</v>
      </c>
      <c r="N2326">
        <v>0.7</v>
      </c>
      <c r="O2326" t="s">
        <v>24</v>
      </c>
      <c r="P2326" t="s">
        <v>326</v>
      </c>
      <c r="Q2326" t="s">
        <v>95</v>
      </c>
      <c r="R2326" t="s">
        <v>67</v>
      </c>
      <c r="S2326" t="s">
        <v>55</v>
      </c>
      <c r="T2326" s="1">
        <v>39820</v>
      </c>
    </row>
    <row r="2327" spans="1:20" x14ac:dyDescent="0.25">
      <c r="A2327">
        <v>16771</v>
      </c>
      <c r="B2327">
        <v>40084</v>
      </c>
      <c r="C2327" t="s">
        <v>36</v>
      </c>
      <c r="D2327" t="s">
        <v>42</v>
      </c>
      <c r="E2327" t="s">
        <v>43</v>
      </c>
      <c r="F2327" t="s">
        <v>1574</v>
      </c>
      <c r="G2327">
        <v>42</v>
      </c>
      <c r="H2327">
        <v>3586.54</v>
      </c>
      <c r="I2327">
        <v>0.54</v>
      </c>
      <c r="J2327">
        <v>0.02</v>
      </c>
      <c r="K2327">
        <v>1898.18</v>
      </c>
      <c r="L2327">
        <v>86.91</v>
      </c>
      <c r="M2327">
        <v>39.979999999999997</v>
      </c>
      <c r="N2327">
        <v>9.1999999999999993</v>
      </c>
      <c r="O2327" t="s">
        <v>24</v>
      </c>
      <c r="P2327" t="s">
        <v>1517</v>
      </c>
      <c r="Q2327" t="s">
        <v>64</v>
      </c>
      <c r="R2327" t="s">
        <v>34</v>
      </c>
      <c r="S2327" t="s">
        <v>55</v>
      </c>
      <c r="T2327" s="1">
        <v>40086</v>
      </c>
    </row>
    <row r="2328" spans="1:20" x14ac:dyDescent="0.25">
      <c r="A2328">
        <v>16772</v>
      </c>
      <c r="B2328">
        <v>41269</v>
      </c>
      <c r="C2328" t="s">
        <v>36</v>
      </c>
      <c r="D2328" t="s">
        <v>21</v>
      </c>
      <c r="E2328" t="s">
        <v>80</v>
      </c>
      <c r="F2328" t="s">
        <v>510</v>
      </c>
      <c r="G2328">
        <v>38</v>
      </c>
      <c r="H2328">
        <v>173.61</v>
      </c>
      <c r="I2328">
        <v>0.45</v>
      </c>
      <c r="J2328">
        <v>0.04</v>
      </c>
      <c r="K2328">
        <v>73.930000000000007</v>
      </c>
      <c r="L2328">
        <v>4.75</v>
      </c>
      <c r="M2328">
        <v>2.61</v>
      </c>
      <c r="N2328">
        <v>0.5</v>
      </c>
      <c r="O2328" t="s">
        <v>24</v>
      </c>
      <c r="P2328" t="s">
        <v>1193</v>
      </c>
      <c r="Q2328" t="s">
        <v>33</v>
      </c>
      <c r="R2328" t="s">
        <v>61</v>
      </c>
      <c r="S2328" t="s">
        <v>57</v>
      </c>
      <c r="T2328" s="1">
        <v>41271</v>
      </c>
    </row>
    <row r="2329" spans="1:20" x14ac:dyDescent="0.25">
      <c r="A2329">
        <v>16775</v>
      </c>
      <c r="B2329">
        <v>41235</v>
      </c>
      <c r="C2329" t="s">
        <v>20</v>
      </c>
      <c r="D2329" t="s">
        <v>21</v>
      </c>
      <c r="E2329" t="s">
        <v>84</v>
      </c>
      <c r="F2329" t="s">
        <v>1050</v>
      </c>
      <c r="G2329">
        <v>49</v>
      </c>
      <c r="H2329">
        <v>3602.95</v>
      </c>
      <c r="I2329">
        <v>0.36</v>
      </c>
      <c r="J2329">
        <v>0.04</v>
      </c>
      <c r="K2329">
        <v>1199.03</v>
      </c>
      <c r="L2329">
        <v>76.47</v>
      </c>
      <c r="M2329">
        <v>48.94</v>
      </c>
      <c r="N2329">
        <v>5.86</v>
      </c>
      <c r="O2329" t="s">
        <v>24</v>
      </c>
      <c r="P2329" t="s">
        <v>1092</v>
      </c>
      <c r="Q2329" t="s">
        <v>41</v>
      </c>
      <c r="R2329" t="s">
        <v>34</v>
      </c>
      <c r="S2329" t="s">
        <v>57</v>
      </c>
      <c r="T2329" s="1">
        <v>41239</v>
      </c>
    </row>
    <row r="2330" spans="1:20" x14ac:dyDescent="0.25">
      <c r="A2330">
        <v>16802</v>
      </c>
      <c r="B2330">
        <v>40653</v>
      </c>
      <c r="C2330" t="s">
        <v>79</v>
      </c>
      <c r="D2330" t="s">
        <v>21</v>
      </c>
      <c r="E2330" t="s">
        <v>84</v>
      </c>
      <c r="F2330" t="s">
        <v>869</v>
      </c>
      <c r="G2330">
        <v>44</v>
      </c>
      <c r="H2330">
        <v>496.8</v>
      </c>
      <c r="I2330">
        <v>0.43</v>
      </c>
      <c r="J2330">
        <v>0.05</v>
      </c>
      <c r="K2330">
        <v>195.95</v>
      </c>
      <c r="L2330">
        <v>11.72</v>
      </c>
      <c r="M2330">
        <v>6.68</v>
      </c>
      <c r="N2330">
        <v>6.93</v>
      </c>
      <c r="O2330" t="s">
        <v>71</v>
      </c>
      <c r="P2330" t="s">
        <v>649</v>
      </c>
      <c r="Q2330" t="s">
        <v>95</v>
      </c>
      <c r="R2330" t="s">
        <v>61</v>
      </c>
      <c r="S2330" t="s">
        <v>57</v>
      </c>
      <c r="T2330" s="1">
        <v>40654</v>
      </c>
    </row>
    <row r="2331" spans="1:20" x14ac:dyDescent="0.25">
      <c r="A2331">
        <v>16802</v>
      </c>
      <c r="B2331">
        <v>40653</v>
      </c>
      <c r="C2331" t="s">
        <v>79</v>
      </c>
      <c r="D2331" t="s">
        <v>21</v>
      </c>
      <c r="E2331" t="s">
        <v>22</v>
      </c>
      <c r="F2331" t="s">
        <v>96</v>
      </c>
      <c r="G2331">
        <v>26</v>
      </c>
      <c r="H2331">
        <v>4610.5200000000004</v>
      </c>
      <c r="I2331">
        <v>0.46</v>
      </c>
      <c r="J2331">
        <v>0.01</v>
      </c>
      <c r="K2331">
        <v>2079.7800000000002</v>
      </c>
      <c r="L2331">
        <v>177.76</v>
      </c>
      <c r="M2331">
        <v>95.99</v>
      </c>
      <c r="N2331">
        <v>35</v>
      </c>
      <c r="O2331" t="s">
        <v>24</v>
      </c>
      <c r="P2331" t="s">
        <v>649</v>
      </c>
      <c r="Q2331" t="s">
        <v>95</v>
      </c>
      <c r="R2331" t="s">
        <v>61</v>
      </c>
      <c r="S2331" t="s">
        <v>28</v>
      </c>
      <c r="T2331" s="1">
        <v>40655</v>
      </c>
    </row>
    <row r="2332" spans="1:20" x14ac:dyDescent="0.25">
      <c r="A2332">
        <v>16804</v>
      </c>
      <c r="B2332">
        <v>40978</v>
      </c>
      <c r="C2332" t="s">
        <v>36</v>
      </c>
      <c r="D2332" t="s">
        <v>21</v>
      </c>
      <c r="E2332" t="s">
        <v>84</v>
      </c>
      <c r="F2332" t="s">
        <v>1034</v>
      </c>
      <c r="G2332">
        <v>46</v>
      </c>
      <c r="H2332">
        <v>4569.79</v>
      </c>
      <c r="I2332">
        <v>0.48</v>
      </c>
      <c r="J2332">
        <v>0.08</v>
      </c>
      <c r="K2332">
        <v>1980.83</v>
      </c>
      <c r="L2332">
        <v>107.65</v>
      </c>
      <c r="M2332">
        <v>55.98</v>
      </c>
      <c r="N2332">
        <v>13.88</v>
      </c>
      <c r="O2332" t="s">
        <v>24</v>
      </c>
      <c r="P2332" t="s">
        <v>433</v>
      </c>
      <c r="Q2332" t="s">
        <v>64</v>
      </c>
      <c r="R2332" t="s">
        <v>67</v>
      </c>
      <c r="S2332" t="s">
        <v>57</v>
      </c>
      <c r="T2332" s="1">
        <v>40980</v>
      </c>
    </row>
    <row r="2333" spans="1:20" x14ac:dyDescent="0.25">
      <c r="A2333">
        <v>16804</v>
      </c>
      <c r="B2333">
        <v>40978</v>
      </c>
      <c r="C2333" t="s">
        <v>36</v>
      </c>
      <c r="D2333" t="s">
        <v>21</v>
      </c>
      <c r="E2333" t="s">
        <v>84</v>
      </c>
      <c r="F2333" t="s">
        <v>557</v>
      </c>
      <c r="G2333">
        <v>36</v>
      </c>
      <c r="H2333">
        <v>385.11</v>
      </c>
      <c r="I2333">
        <v>0.48</v>
      </c>
      <c r="J2333">
        <v>0.05</v>
      </c>
      <c r="K2333">
        <v>172.07</v>
      </c>
      <c r="L2333">
        <v>11.12</v>
      </c>
      <c r="M2333">
        <v>5.78</v>
      </c>
      <c r="N2333">
        <v>4.96</v>
      </c>
      <c r="O2333" t="s">
        <v>71</v>
      </c>
      <c r="P2333" t="s">
        <v>433</v>
      </c>
      <c r="Q2333" t="s">
        <v>64</v>
      </c>
      <c r="R2333" t="s">
        <v>67</v>
      </c>
      <c r="S2333" t="s">
        <v>57</v>
      </c>
      <c r="T2333" s="1">
        <v>40979</v>
      </c>
    </row>
    <row r="2334" spans="1:20" x14ac:dyDescent="0.25">
      <c r="A2334">
        <v>16805</v>
      </c>
      <c r="B2334">
        <v>40907</v>
      </c>
      <c r="C2334" t="s">
        <v>20</v>
      </c>
      <c r="D2334" t="s">
        <v>21</v>
      </c>
      <c r="E2334" t="s">
        <v>120</v>
      </c>
      <c r="F2334" t="s">
        <v>1717</v>
      </c>
      <c r="G2334">
        <v>29</v>
      </c>
      <c r="H2334">
        <v>1270.46</v>
      </c>
      <c r="I2334">
        <v>0.36</v>
      </c>
      <c r="J2334">
        <v>0.08</v>
      </c>
      <c r="K2334">
        <v>386.21</v>
      </c>
      <c r="L2334">
        <v>47.56</v>
      </c>
      <c r="M2334">
        <v>30.44</v>
      </c>
      <c r="N2334">
        <v>1.49</v>
      </c>
      <c r="O2334" t="s">
        <v>24</v>
      </c>
      <c r="P2334" t="s">
        <v>264</v>
      </c>
      <c r="Q2334" t="s">
        <v>33</v>
      </c>
      <c r="R2334" t="s">
        <v>34</v>
      </c>
      <c r="S2334" t="s">
        <v>57</v>
      </c>
      <c r="T2334" s="1">
        <v>40909</v>
      </c>
    </row>
    <row r="2335" spans="1:20" x14ac:dyDescent="0.25">
      <c r="A2335">
        <v>16805</v>
      </c>
      <c r="B2335">
        <v>40907</v>
      </c>
      <c r="C2335" t="s">
        <v>20</v>
      </c>
      <c r="D2335" t="s">
        <v>21</v>
      </c>
      <c r="E2335" t="s">
        <v>84</v>
      </c>
      <c r="F2335" t="s">
        <v>1446</v>
      </c>
      <c r="G2335">
        <v>26</v>
      </c>
      <c r="H2335">
        <v>254.57</v>
      </c>
      <c r="I2335">
        <v>0.35</v>
      </c>
      <c r="J2335">
        <v>0.04</v>
      </c>
      <c r="K2335">
        <v>80.349999999999994</v>
      </c>
      <c r="L2335">
        <v>9.9700000000000006</v>
      </c>
      <c r="M2335">
        <v>6.48</v>
      </c>
      <c r="N2335">
        <v>5.74</v>
      </c>
      <c r="O2335" t="s">
        <v>24</v>
      </c>
      <c r="P2335" t="s">
        <v>264</v>
      </c>
      <c r="Q2335" t="s">
        <v>33</v>
      </c>
      <c r="R2335" t="s">
        <v>34</v>
      </c>
      <c r="S2335" t="s">
        <v>57</v>
      </c>
      <c r="T2335" s="1">
        <v>40909</v>
      </c>
    </row>
    <row r="2336" spans="1:20" x14ac:dyDescent="0.25">
      <c r="A2336">
        <v>16806</v>
      </c>
      <c r="B2336">
        <v>40346</v>
      </c>
      <c r="C2336" t="s">
        <v>36</v>
      </c>
      <c r="D2336" t="s">
        <v>37</v>
      </c>
      <c r="E2336" t="s">
        <v>38</v>
      </c>
      <c r="F2336" t="s">
        <v>1337</v>
      </c>
      <c r="G2336">
        <v>4</v>
      </c>
      <c r="H2336">
        <v>321.52999999999997</v>
      </c>
      <c r="I2336">
        <v>0.51</v>
      </c>
      <c r="J2336">
        <v>0.1</v>
      </c>
      <c r="K2336">
        <v>144.65</v>
      </c>
      <c r="L2336">
        <v>88.2</v>
      </c>
      <c r="M2336">
        <v>43.22</v>
      </c>
      <c r="N2336">
        <v>4</v>
      </c>
      <c r="O2336" t="s">
        <v>24</v>
      </c>
      <c r="P2336" t="s">
        <v>1323</v>
      </c>
      <c r="Q2336" t="s">
        <v>33</v>
      </c>
      <c r="R2336" t="s">
        <v>61</v>
      </c>
      <c r="S2336" t="s">
        <v>57</v>
      </c>
      <c r="T2336" s="1">
        <v>40347</v>
      </c>
    </row>
    <row r="2337" spans="1:20" x14ac:dyDescent="0.25">
      <c r="A2337">
        <v>16806</v>
      </c>
      <c r="B2337">
        <v>40346</v>
      </c>
      <c r="C2337" t="s">
        <v>36</v>
      </c>
      <c r="D2337" t="s">
        <v>37</v>
      </c>
      <c r="E2337" t="s">
        <v>50</v>
      </c>
      <c r="F2337" t="s">
        <v>180</v>
      </c>
      <c r="G2337">
        <v>18</v>
      </c>
      <c r="H2337">
        <v>2395.63</v>
      </c>
      <c r="I2337">
        <v>0.5</v>
      </c>
      <c r="J2337">
        <v>0</v>
      </c>
      <c r="K2337">
        <v>1187.82</v>
      </c>
      <c r="L2337">
        <v>131.97999999999999</v>
      </c>
      <c r="M2337">
        <v>65.989999999999995</v>
      </c>
      <c r="N2337">
        <v>19.989999999999998</v>
      </c>
      <c r="O2337" t="s">
        <v>24</v>
      </c>
      <c r="P2337" t="s">
        <v>1323</v>
      </c>
      <c r="Q2337" t="s">
        <v>33</v>
      </c>
      <c r="R2337" t="s">
        <v>61</v>
      </c>
      <c r="S2337" t="s">
        <v>57</v>
      </c>
      <c r="T2337" s="1">
        <v>40348</v>
      </c>
    </row>
    <row r="2338" spans="1:20" x14ac:dyDescent="0.25">
      <c r="A2338">
        <v>16807</v>
      </c>
      <c r="B2338">
        <v>40923</v>
      </c>
      <c r="C2338" t="s">
        <v>79</v>
      </c>
      <c r="D2338" t="s">
        <v>21</v>
      </c>
      <c r="E2338" t="s">
        <v>84</v>
      </c>
      <c r="F2338" t="s">
        <v>1718</v>
      </c>
      <c r="G2338">
        <v>48</v>
      </c>
      <c r="H2338">
        <v>2412.66</v>
      </c>
      <c r="I2338">
        <v>0.35</v>
      </c>
      <c r="J2338">
        <v>0.08</v>
      </c>
      <c r="K2338">
        <v>706.62</v>
      </c>
      <c r="L2338">
        <v>54.52</v>
      </c>
      <c r="M2338">
        <v>35.44</v>
      </c>
      <c r="N2338">
        <v>4.92</v>
      </c>
      <c r="O2338" t="s">
        <v>24</v>
      </c>
      <c r="P2338" t="s">
        <v>570</v>
      </c>
      <c r="Q2338" t="s">
        <v>83</v>
      </c>
      <c r="R2338" t="s">
        <v>27</v>
      </c>
      <c r="S2338" t="s">
        <v>57</v>
      </c>
      <c r="T2338" s="1">
        <v>40924</v>
      </c>
    </row>
    <row r="2339" spans="1:20" x14ac:dyDescent="0.25">
      <c r="A2339">
        <v>16807</v>
      </c>
      <c r="B2339">
        <v>40923</v>
      </c>
      <c r="C2339" t="s">
        <v>79</v>
      </c>
      <c r="D2339" t="s">
        <v>21</v>
      </c>
      <c r="E2339" t="s">
        <v>84</v>
      </c>
      <c r="F2339" t="s">
        <v>1447</v>
      </c>
      <c r="G2339">
        <v>30</v>
      </c>
      <c r="H2339">
        <v>369.02</v>
      </c>
      <c r="I2339">
        <v>0.45</v>
      </c>
      <c r="J2339">
        <v>0.09</v>
      </c>
      <c r="K2339">
        <v>145.31</v>
      </c>
      <c r="L2339">
        <v>13.45</v>
      </c>
      <c r="M2339">
        <v>7.4</v>
      </c>
      <c r="N2339">
        <v>1.71</v>
      </c>
      <c r="O2339" t="s">
        <v>24</v>
      </c>
      <c r="P2339" t="s">
        <v>570</v>
      </c>
      <c r="Q2339" t="s">
        <v>83</v>
      </c>
      <c r="R2339" t="s">
        <v>27</v>
      </c>
      <c r="S2339" t="s">
        <v>55</v>
      </c>
      <c r="T2339" s="1">
        <v>40925</v>
      </c>
    </row>
    <row r="2340" spans="1:20" x14ac:dyDescent="0.25">
      <c r="A2340">
        <v>16834</v>
      </c>
      <c r="B2340">
        <v>40474</v>
      </c>
      <c r="C2340" t="s">
        <v>20</v>
      </c>
      <c r="D2340" t="s">
        <v>21</v>
      </c>
      <c r="E2340" t="s">
        <v>120</v>
      </c>
      <c r="F2340" t="s">
        <v>1152</v>
      </c>
      <c r="G2340">
        <v>33</v>
      </c>
      <c r="H2340">
        <v>884.57</v>
      </c>
      <c r="I2340">
        <v>0.5</v>
      </c>
      <c r="J2340">
        <v>0.08</v>
      </c>
      <c r="K2340">
        <v>400.55</v>
      </c>
      <c r="L2340">
        <v>28.9</v>
      </c>
      <c r="M2340">
        <v>14.45</v>
      </c>
      <c r="N2340">
        <v>7.17</v>
      </c>
      <c r="O2340" t="s">
        <v>24</v>
      </c>
      <c r="P2340" t="s">
        <v>1345</v>
      </c>
      <c r="Q2340" t="s">
        <v>41</v>
      </c>
      <c r="R2340" t="s">
        <v>67</v>
      </c>
      <c r="S2340" t="s">
        <v>57</v>
      </c>
      <c r="T2340" s="1">
        <v>40476</v>
      </c>
    </row>
    <row r="2341" spans="1:20" x14ac:dyDescent="0.25">
      <c r="A2341">
        <v>16834</v>
      </c>
      <c r="B2341">
        <v>40474</v>
      </c>
      <c r="C2341" t="s">
        <v>20</v>
      </c>
      <c r="D2341" t="s">
        <v>21</v>
      </c>
      <c r="E2341" t="s">
        <v>84</v>
      </c>
      <c r="F2341" t="s">
        <v>1687</v>
      </c>
      <c r="G2341">
        <v>23</v>
      </c>
      <c r="H2341">
        <v>275.95999999999998</v>
      </c>
      <c r="I2341">
        <v>0.45</v>
      </c>
      <c r="J2341">
        <v>7.0000000000000007E-2</v>
      </c>
      <c r="K2341">
        <v>111.87</v>
      </c>
      <c r="L2341">
        <v>12.8</v>
      </c>
      <c r="M2341">
        <v>7.04</v>
      </c>
      <c r="N2341">
        <v>2.17</v>
      </c>
      <c r="O2341" t="s">
        <v>24</v>
      </c>
      <c r="P2341" t="s">
        <v>1345</v>
      </c>
      <c r="Q2341" t="s">
        <v>33</v>
      </c>
      <c r="R2341" t="s">
        <v>67</v>
      </c>
      <c r="S2341" t="s">
        <v>55</v>
      </c>
      <c r="T2341" s="1">
        <v>40481</v>
      </c>
    </row>
    <row r="2342" spans="1:20" x14ac:dyDescent="0.25">
      <c r="A2342">
        <v>16837</v>
      </c>
      <c r="B2342">
        <v>40564</v>
      </c>
      <c r="C2342" t="s">
        <v>29</v>
      </c>
      <c r="D2342" t="s">
        <v>42</v>
      </c>
      <c r="E2342" t="s">
        <v>192</v>
      </c>
      <c r="F2342" t="s">
        <v>1601</v>
      </c>
      <c r="G2342">
        <v>4</v>
      </c>
      <c r="H2342">
        <v>1902.72</v>
      </c>
      <c r="I2342">
        <v>0.49</v>
      </c>
      <c r="J2342">
        <v>0.09</v>
      </c>
      <c r="K2342">
        <v>812.49</v>
      </c>
      <c r="L2342">
        <v>507.8</v>
      </c>
      <c r="M2342">
        <v>258.98</v>
      </c>
      <c r="N2342">
        <v>54.31</v>
      </c>
      <c r="O2342" t="s">
        <v>48</v>
      </c>
      <c r="P2342" t="s">
        <v>1166</v>
      </c>
      <c r="Q2342" t="s">
        <v>41</v>
      </c>
      <c r="R2342" t="s">
        <v>67</v>
      </c>
      <c r="S2342" t="s">
        <v>132</v>
      </c>
      <c r="T2342" s="1">
        <v>40565</v>
      </c>
    </row>
    <row r="2343" spans="1:20" x14ac:dyDescent="0.25">
      <c r="A2343">
        <v>16864</v>
      </c>
      <c r="B2343">
        <v>41211</v>
      </c>
      <c r="C2343" t="s">
        <v>29</v>
      </c>
      <c r="D2343" t="s">
        <v>42</v>
      </c>
      <c r="E2343" t="s">
        <v>46</v>
      </c>
      <c r="F2343" t="s">
        <v>1179</v>
      </c>
      <c r="G2343">
        <v>42</v>
      </c>
      <c r="H2343">
        <v>23735.3</v>
      </c>
      <c r="I2343">
        <v>0.46</v>
      </c>
      <c r="J2343">
        <v>0.05</v>
      </c>
      <c r="K2343">
        <v>10224.85</v>
      </c>
      <c r="L2343">
        <v>593.78</v>
      </c>
      <c r="M2343">
        <v>320.64</v>
      </c>
      <c r="N2343">
        <v>43.57</v>
      </c>
      <c r="O2343" t="s">
        <v>48</v>
      </c>
      <c r="P2343" t="s">
        <v>582</v>
      </c>
      <c r="Q2343" t="s">
        <v>83</v>
      </c>
      <c r="R2343" t="s">
        <v>67</v>
      </c>
      <c r="S2343" t="s">
        <v>49</v>
      </c>
      <c r="T2343" s="1">
        <v>41211</v>
      </c>
    </row>
    <row r="2344" spans="1:20" x14ac:dyDescent="0.25">
      <c r="A2344">
        <v>16866</v>
      </c>
      <c r="B2344">
        <v>40945</v>
      </c>
      <c r="C2344" t="s">
        <v>29</v>
      </c>
      <c r="D2344" t="s">
        <v>37</v>
      </c>
      <c r="E2344" t="s">
        <v>50</v>
      </c>
      <c r="F2344" t="s">
        <v>610</v>
      </c>
      <c r="G2344">
        <v>43</v>
      </c>
      <c r="H2344">
        <v>4107.55</v>
      </c>
      <c r="I2344">
        <v>0.35</v>
      </c>
      <c r="J2344">
        <v>0.06</v>
      </c>
      <c r="K2344">
        <v>1265.99</v>
      </c>
      <c r="L2344">
        <v>101.52</v>
      </c>
      <c r="M2344">
        <v>65.989999999999995</v>
      </c>
      <c r="N2344">
        <v>3.99</v>
      </c>
      <c r="O2344" t="s">
        <v>24</v>
      </c>
      <c r="P2344" t="s">
        <v>110</v>
      </c>
      <c r="Q2344" t="s">
        <v>41</v>
      </c>
      <c r="R2344" t="s">
        <v>61</v>
      </c>
      <c r="S2344" t="s">
        <v>57</v>
      </c>
      <c r="T2344" s="1">
        <v>40946</v>
      </c>
    </row>
    <row r="2345" spans="1:20" x14ac:dyDescent="0.25">
      <c r="A2345">
        <v>16897</v>
      </c>
      <c r="B2345">
        <v>41075</v>
      </c>
      <c r="C2345" t="s">
        <v>29</v>
      </c>
      <c r="D2345" t="s">
        <v>42</v>
      </c>
      <c r="E2345" t="s">
        <v>192</v>
      </c>
      <c r="F2345" t="s">
        <v>222</v>
      </c>
      <c r="G2345">
        <v>1</v>
      </c>
      <c r="H2345">
        <v>700.91</v>
      </c>
      <c r="I2345">
        <v>0.51</v>
      </c>
      <c r="J2345">
        <v>0.02</v>
      </c>
      <c r="K2345">
        <v>320.98</v>
      </c>
      <c r="L2345">
        <v>655.05999999999995</v>
      </c>
      <c r="M2345">
        <v>320.98</v>
      </c>
      <c r="N2345">
        <v>58.95</v>
      </c>
      <c r="O2345" t="s">
        <v>48</v>
      </c>
      <c r="P2345" t="s">
        <v>560</v>
      </c>
      <c r="Q2345" t="s">
        <v>64</v>
      </c>
      <c r="R2345" t="s">
        <v>67</v>
      </c>
      <c r="S2345" t="s">
        <v>132</v>
      </c>
      <c r="T2345" s="1">
        <v>41077</v>
      </c>
    </row>
    <row r="2346" spans="1:20" x14ac:dyDescent="0.25">
      <c r="A2346">
        <v>16897</v>
      </c>
      <c r="B2346">
        <v>41075</v>
      </c>
      <c r="C2346" t="s">
        <v>29</v>
      </c>
      <c r="D2346" t="s">
        <v>21</v>
      </c>
      <c r="E2346" t="s">
        <v>52</v>
      </c>
      <c r="F2346" t="s">
        <v>157</v>
      </c>
      <c r="G2346">
        <v>48</v>
      </c>
      <c r="H2346">
        <v>161.83000000000001</v>
      </c>
      <c r="I2346">
        <v>0.38</v>
      </c>
      <c r="J2346">
        <v>0.06</v>
      </c>
      <c r="K2346">
        <v>54.75</v>
      </c>
      <c r="L2346">
        <v>3.56</v>
      </c>
      <c r="M2346">
        <v>2.21</v>
      </c>
      <c r="N2346">
        <v>1</v>
      </c>
      <c r="O2346" t="s">
        <v>24</v>
      </c>
      <c r="P2346" t="s">
        <v>560</v>
      </c>
      <c r="Q2346" t="s">
        <v>64</v>
      </c>
      <c r="R2346" t="s">
        <v>67</v>
      </c>
      <c r="S2346" t="s">
        <v>55</v>
      </c>
      <c r="T2346" s="1">
        <v>41077</v>
      </c>
    </row>
    <row r="2347" spans="1:20" x14ac:dyDescent="0.25">
      <c r="A2347">
        <v>16932</v>
      </c>
      <c r="B2347">
        <v>40283</v>
      </c>
      <c r="C2347" t="s">
        <v>58</v>
      </c>
      <c r="D2347" t="s">
        <v>21</v>
      </c>
      <c r="E2347" t="s">
        <v>84</v>
      </c>
      <c r="F2347" t="s">
        <v>527</v>
      </c>
      <c r="G2347">
        <v>25</v>
      </c>
      <c r="H2347">
        <v>282.04000000000002</v>
      </c>
      <c r="I2347">
        <v>0.52</v>
      </c>
      <c r="J2347">
        <v>0.09</v>
      </c>
      <c r="K2347">
        <v>129.44999999999999</v>
      </c>
      <c r="L2347">
        <v>12.04</v>
      </c>
      <c r="M2347">
        <v>5.78</v>
      </c>
      <c r="N2347">
        <v>8.09</v>
      </c>
      <c r="O2347" t="s">
        <v>24</v>
      </c>
      <c r="P2347" t="s">
        <v>198</v>
      </c>
      <c r="Q2347" t="s">
        <v>83</v>
      </c>
      <c r="R2347" t="s">
        <v>67</v>
      </c>
      <c r="S2347" t="s">
        <v>57</v>
      </c>
      <c r="T2347" s="1">
        <v>40284</v>
      </c>
    </row>
    <row r="2348" spans="1:20" x14ac:dyDescent="0.25">
      <c r="A2348">
        <v>16932</v>
      </c>
      <c r="B2348">
        <v>40283</v>
      </c>
      <c r="C2348" t="s">
        <v>58</v>
      </c>
      <c r="D2348" t="s">
        <v>21</v>
      </c>
      <c r="E2348" t="s">
        <v>52</v>
      </c>
      <c r="F2348" t="s">
        <v>1651</v>
      </c>
      <c r="G2348">
        <v>20</v>
      </c>
      <c r="H2348">
        <v>198.24</v>
      </c>
      <c r="I2348">
        <v>0.38</v>
      </c>
      <c r="J2348">
        <v>0.09</v>
      </c>
      <c r="K2348">
        <v>62.68</v>
      </c>
      <c r="L2348">
        <v>10.81</v>
      </c>
      <c r="M2348">
        <v>6.7</v>
      </c>
      <c r="N2348">
        <v>1.56</v>
      </c>
      <c r="O2348" t="s">
        <v>24</v>
      </c>
      <c r="P2348" t="s">
        <v>198</v>
      </c>
      <c r="Q2348" t="s">
        <v>83</v>
      </c>
      <c r="R2348" t="s">
        <v>67</v>
      </c>
      <c r="S2348" t="s">
        <v>55</v>
      </c>
      <c r="T2348" s="1">
        <v>40283</v>
      </c>
    </row>
    <row r="2349" spans="1:20" x14ac:dyDescent="0.25">
      <c r="A2349">
        <v>16935</v>
      </c>
      <c r="B2349">
        <v>41258</v>
      </c>
      <c r="C2349" t="s">
        <v>29</v>
      </c>
      <c r="D2349" t="s">
        <v>21</v>
      </c>
      <c r="E2349" t="s">
        <v>84</v>
      </c>
      <c r="F2349" t="s">
        <v>1560</v>
      </c>
      <c r="G2349">
        <v>3</v>
      </c>
      <c r="H2349">
        <v>23.38</v>
      </c>
      <c r="I2349">
        <v>0.43</v>
      </c>
      <c r="J2349">
        <v>0.06</v>
      </c>
      <c r="K2349">
        <v>8.7200000000000006</v>
      </c>
      <c r="L2349">
        <v>7.86</v>
      </c>
      <c r="M2349">
        <v>4.4800000000000004</v>
      </c>
      <c r="N2349">
        <v>1.22</v>
      </c>
      <c r="O2349" t="s">
        <v>24</v>
      </c>
      <c r="P2349" t="s">
        <v>1399</v>
      </c>
      <c r="Q2349" t="s">
        <v>41</v>
      </c>
      <c r="R2349" t="s">
        <v>34</v>
      </c>
      <c r="S2349" t="s">
        <v>55</v>
      </c>
      <c r="T2349" s="1">
        <v>41259</v>
      </c>
    </row>
    <row r="2350" spans="1:20" x14ac:dyDescent="0.25">
      <c r="A2350">
        <v>16935</v>
      </c>
      <c r="B2350">
        <v>41258</v>
      </c>
      <c r="C2350" t="s">
        <v>29</v>
      </c>
      <c r="D2350" t="s">
        <v>21</v>
      </c>
      <c r="E2350" t="s">
        <v>52</v>
      </c>
      <c r="F2350" t="s">
        <v>65</v>
      </c>
      <c r="G2350">
        <v>43</v>
      </c>
      <c r="H2350">
        <v>179.58</v>
      </c>
      <c r="I2350">
        <v>0.37</v>
      </c>
      <c r="J2350">
        <v>0.09</v>
      </c>
      <c r="K2350">
        <v>55.04</v>
      </c>
      <c r="L2350">
        <v>4.57</v>
      </c>
      <c r="M2350">
        <v>2.88</v>
      </c>
      <c r="N2350">
        <v>0.7</v>
      </c>
      <c r="O2350" t="s">
        <v>71</v>
      </c>
      <c r="P2350" t="s">
        <v>1399</v>
      </c>
      <c r="Q2350" t="s">
        <v>41</v>
      </c>
      <c r="R2350" t="s">
        <v>34</v>
      </c>
      <c r="S2350" t="s">
        <v>55</v>
      </c>
      <c r="T2350" s="1">
        <v>41260</v>
      </c>
    </row>
    <row r="2351" spans="1:20" x14ac:dyDescent="0.25">
      <c r="A2351">
        <v>16961</v>
      </c>
      <c r="B2351">
        <v>39819</v>
      </c>
      <c r="C2351" t="s">
        <v>29</v>
      </c>
      <c r="D2351" t="s">
        <v>37</v>
      </c>
      <c r="E2351" t="s">
        <v>38</v>
      </c>
      <c r="F2351" t="s">
        <v>1719</v>
      </c>
      <c r="G2351">
        <v>27</v>
      </c>
      <c r="H2351">
        <v>73.900000000000006</v>
      </c>
      <c r="I2351">
        <v>0.4</v>
      </c>
      <c r="J2351">
        <v>0.06</v>
      </c>
      <c r="K2351">
        <v>26.01</v>
      </c>
      <c r="L2351">
        <v>2.83</v>
      </c>
      <c r="M2351">
        <v>1.7</v>
      </c>
      <c r="N2351">
        <v>1.99</v>
      </c>
      <c r="O2351" t="s">
        <v>24</v>
      </c>
      <c r="P2351" t="s">
        <v>1642</v>
      </c>
      <c r="Q2351" t="s">
        <v>95</v>
      </c>
      <c r="R2351" t="s">
        <v>67</v>
      </c>
      <c r="S2351" t="s">
        <v>35</v>
      </c>
      <c r="T2351" s="1">
        <v>39820</v>
      </c>
    </row>
    <row r="2352" spans="1:20" x14ac:dyDescent="0.25">
      <c r="A2352">
        <v>16961</v>
      </c>
      <c r="B2352">
        <v>39819</v>
      </c>
      <c r="C2352" t="s">
        <v>29</v>
      </c>
      <c r="D2352" t="s">
        <v>21</v>
      </c>
      <c r="E2352" t="s">
        <v>84</v>
      </c>
      <c r="F2352" t="s">
        <v>1281</v>
      </c>
      <c r="G2352">
        <v>34</v>
      </c>
      <c r="H2352">
        <v>2010.45</v>
      </c>
      <c r="I2352">
        <v>0.48</v>
      </c>
      <c r="J2352">
        <v>0.01</v>
      </c>
      <c r="K2352">
        <v>952.04</v>
      </c>
      <c r="L2352">
        <v>59.58</v>
      </c>
      <c r="M2352">
        <v>30.98</v>
      </c>
      <c r="N2352">
        <v>5.09</v>
      </c>
      <c r="O2352" t="s">
        <v>24</v>
      </c>
      <c r="P2352" t="s">
        <v>1642</v>
      </c>
      <c r="Q2352" t="s">
        <v>95</v>
      </c>
      <c r="R2352" t="s">
        <v>67</v>
      </c>
      <c r="S2352" t="s">
        <v>57</v>
      </c>
      <c r="T2352" s="1">
        <v>39821</v>
      </c>
    </row>
    <row r="2353" spans="1:20" x14ac:dyDescent="0.25">
      <c r="A2353">
        <v>16967</v>
      </c>
      <c r="B2353">
        <v>40774</v>
      </c>
      <c r="C2353" t="s">
        <v>20</v>
      </c>
      <c r="D2353" t="s">
        <v>37</v>
      </c>
      <c r="E2353" t="s">
        <v>38</v>
      </c>
      <c r="F2353" t="s">
        <v>1002</v>
      </c>
      <c r="G2353">
        <v>5</v>
      </c>
      <c r="H2353">
        <v>837.13</v>
      </c>
      <c r="I2353">
        <v>0.54</v>
      </c>
      <c r="J2353">
        <v>0.08</v>
      </c>
      <c r="K2353">
        <v>415.5</v>
      </c>
      <c r="L2353">
        <v>180.65</v>
      </c>
      <c r="M2353">
        <v>83.1</v>
      </c>
      <c r="N2353">
        <v>6.13</v>
      </c>
      <c r="O2353" t="s">
        <v>24</v>
      </c>
      <c r="P2353" t="s">
        <v>1515</v>
      </c>
      <c r="Q2353" t="s">
        <v>95</v>
      </c>
      <c r="R2353" t="s">
        <v>34</v>
      </c>
      <c r="S2353" t="s">
        <v>57</v>
      </c>
      <c r="T2353" s="1">
        <v>40776</v>
      </c>
    </row>
    <row r="2354" spans="1:20" x14ac:dyDescent="0.25">
      <c r="A2354">
        <v>16967</v>
      </c>
      <c r="B2354">
        <v>40774</v>
      </c>
      <c r="C2354" t="s">
        <v>20</v>
      </c>
      <c r="D2354" t="s">
        <v>21</v>
      </c>
      <c r="E2354" t="s">
        <v>84</v>
      </c>
      <c r="F2354" t="s">
        <v>1422</v>
      </c>
      <c r="G2354">
        <v>34</v>
      </c>
      <c r="H2354">
        <v>1070.04</v>
      </c>
      <c r="I2354">
        <v>0.4</v>
      </c>
      <c r="J2354">
        <v>0.06</v>
      </c>
      <c r="K2354">
        <v>384.95</v>
      </c>
      <c r="L2354">
        <v>33.299999999999997</v>
      </c>
      <c r="M2354">
        <v>19.98</v>
      </c>
      <c r="N2354">
        <v>5.77</v>
      </c>
      <c r="O2354" t="s">
        <v>24</v>
      </c>
      <c r="P2354" t="s">
        <v>1515</v>
      </c>
      <c r="Q2354" t="s">
        <v>95</v>
      </c>
      <c r="R2354" t="s">
        <v>34</v>
      </c>
      <c r="S2354" t="s">
        <v>57</v>
      </c>
      <c r="T2354" s="1">
        <v>40774</v>
      </c>
    </row>
    <row r="2355" spans="1:20" x14ac:dyDescent="0.25">
      <c r="A2355">
        <v>16992</v>
      </c>
      <c r="B2355">
        <v>40524</v>
      </c>
      <c r="C2355" t="s">
        <v>36</v>
      </c>
      <c r="D2355" t="s">
        <v>21</v>
      </c>
      <c r="E2355" t="s">
        <v>126</v>
      </c>
      <c r="F2355" t="s">
        <v>757</v>
      </c>
      <c r="G2355">
        <v>15</v>
      </c>
      <c r="H2355">
        <v>225.07</v>
      </c>
      <c r="I2355">
        <v>0.46</v>
      </c>
      <c r="J2355">
        <v>0.08</v>
      </c>
      <c r="K2355">
        <v>91.52</v>
      </c>
      <c r="L2355">
        <v>16.059999999999999</v>
      </c>
      <c r="M2355">
        <v>8.67</v>
      </c>
      <c r="N2355">
        <v>3.5</v>
      </c>
      <c r="O2355" t="s">
        <v>24</v>
      </c>
      <c r="P2355" t="s">
        <v>379</v>
      </c>
      <c r="Q2355" t="s">
        <v>83</v>
      </c>
      <c r="R2355" t="s">
        <v>27</v>
      </c>
      <c r="S2355" t="s">
        <v>57</v>
      </c>
      <c r="T2355" s="1">
        <v>40525</v>
      </c>
    </row>
    <row r="2356" spans="1:20" x14ac:dyDescent="0.25">
      <c r="A2356">
        <v>16993</v>
      </c>
      <c r="B2356">
        <v>40863</v>
      </c>
      <c r="C2356" t="s">
        <v>79</v>
      </c>
      <c r="D2356" t="s">
        <v>37</v>
      </c>
      <c r="E2356" t="s">
        <v>50</v>
      </c>
      <c r="F2356" t="s">
        <v>1415</v>
      </c>
      <c r="G2356">
        <v>8</v>
      </c>
      <c r="H2356">
        <v>2749.03</v>
      </c>
      <c r="I2356">
        <v>0.43</v>
      </c>
      <c r="J2356">
        <v>0.05</v>
      </c>
      <c r="K2356">
        <v>1098.6099999999999</v>
      </c>
      <c r="L2356">
        <v>361.39</v>
      </c>
      <c r="M2356">
        <v>205.99</v>
      </c>
      <c r="N2356">
        <v>2.5</v>
      </c>
      <c r="O2356" t="s">
        <v>24</v>
      </c>
      <c r="P2356" t="s">
        <v>1696</v>
      </c>
      <c r="Q2356" t="s">
        <v>95</v>
      </c>
      <c r="R2356" t="s">
        <v>27</v>
      </c>
      <c r="S2356" t="s">
        <v>57</v>
      </c>
      <c r="T2356" s="1">
        <v>40863</v>
      </c>
    </row>
    <row r="2357" spans="1:20" x14ac:dyDescent="0.25">
      <c r="A2357">
        <v>16995</v>
      </c>
      <c r="B2357">
        <v>40530</v>
      </c>
      <c r="C2357" t="s">
        <v>29</v>
      </c>
      <c r="D2357" t="s">
        <v>21</v>
      </c>
      <c r="E2357" t="s">
        <v>72</v>
      </c>
      <c r="F2357" t="s">
        <v>1439</v>
      </c>
      <c r="G2357">
        <v>42</v>
      </c>
      <c r="H2357">
        <v>96.46</v>
      </c>
      <c r="I2357">
        <v>0.53</v>
      </c>
      <c r="J2357">
        <v>0.06</v>
      </c>
      <c r="K2357">
        <v>47.88</v>
      </c>
      <c r="L2357">
        <v>2.4300000000000002</v>
      </c>
      <c r="M2357">
        <v>1.1399999999999999</v>
      </c>
      <c r="N2357">
        <v>0.7</v>
      </c>
      <c r="O2357" t="s">
        <v>24</v>
      </c>
      <c r="P2357" t="s">
        <v>1665</v>
      </c>
      <c r="Q2357" t="s">
        <v>83</v>
      </c>
      <c r="R2357" t="s">
        <v>67</v>
      </c>
      <c r="S2357" t="s">
        <v>55</v>
      </c>
      <c r="T2357" s="1">
        <v>40532</v>
      </c>
    </row>
    <row r="2358" spans="1:20" x14ac:dyDescent="0.25">
      <c r="A2358">
        <v>16999</v>
      </c>
      <c r="B2358">
        <v>39832</v>
      </c>
      <c r="C2358" t="s">
        <v>58</v>
      </c>
      <c r="D2358" t="s">
        <v>21</v>
      </c>
      <c r="E2358" t="s">
        <v>126</v>
      </c>
      <c r="F2358" t="s">
        <v>281</v>
      </c>
      <c r="G2358">
        <v>18</v>
      </c>
      <c r="H2358">
        <v>7081.25</v>
      </c>
      <c r="I2358">
        <v>0.52</v>
      </c>
      <c r="J2358">
        <v>0.09</v>
      </c>
      <c r="K2358">
        <v>3345.62</v>
      </c>
      <c r="L2358">
        <v>432.25</v>
      </c>
      <c r="M2358">
        <v>207.48</v>
      </c>
      <c r="N2358">
        <v>0.99</v>
      </c>
      <c r="O2358" t="s">
        <v>24</v>
      </c>
      <c r="P2358" t="s">
        <v>173</v>
      </c>
      <c r="Q2358" t="s">
        <v>64</v>
      </c>
      <c r="R2358" t="s">
        <v>67</v>
      </c>
      <c r="S2358" t="s">
        <v>57</v>
      </c>
      <c r="T2358" s="1">
        <v>39834</v>
      </c>
    </row>
    <row r="2359" spans="1:20" x14ac:dyDescent="0.25">
      <c r="A2359">
        <v>17024</v>
      </c>
      <c r="B2359">
        <v>40099</v>
      </c>
      <c r="C2359" t="s">
        <v>79</v>
      </c>
      <c r="D2359" t="s">
        <v>21</v>
      </c>
      <c r="E2359" t="s">
        <v>126</v>
      </c>
      <c r="F2359" t="s">
        <v>1552</v>
      </c>
      <c r="G2359">
        <v>31</v>
      </c>
      <c r="H2359">
        <v>2295.38</v>
      </c>
      <c r="I2359">
        <v>0.43</v>
      </c>
      <c r="J2359">
        <v>0.02</v>
      </c>
      <c r="K2359">
        <v>958.38</v>
      </c>
      <c r="L2359">
        <v>75.400000000000006</v>
      </c>
      <c r="M2359">
        <v>42.98</v>
      </c>
      <c r="N2359">
        <v>4.62</v>
      </c>
      <c r="O2359" t="s">
        <v>24</v>
      </c>
      <c r="P2359" t="s">
        <v>63</v>
      </c>
      <c r="Q2359" t="s">
        <v>64</v>
      </c>
      <c r="R2359" t="s">
        <v>34</v>
      </c>
      <c r="S2359" t="s">
        <v>57</v>
      </c>
      <c r="T2359" s="1">
        <v>40101</v>
      </c>
    </row>
    <row r="2360" spans="1:20" x14ac:dyDescent="0.25">
      <c r="A2360">
        <v>17028</v>
      </c>
      <c r="B2360">
        <v>40101</v>
      </c>
      <c r="C2360" t="s">
        <v>36</v>
      </c>
      <c r="D2360" t="s">
        <v>21</v>
      </c>
      <c r="E2360" t="s">
        <v>52</v>
      </c>
      <c r="F2360" t="s">
        <v>1720</v>
      </c>
      <c r="G2360">
        <v>19</v>
      </c>
      <c r="H2360">
        <v>854.38</v>
      </c>
      <c r="I2360">
        <v>0.43</v>
      </c>
      <c r="J2360">
        <v>0.02</v>
      </c>
      <c r="K2360">
        <v>355.2</v>
      </c>
      <c r="L2360">
        <v>45.6</v>
      </c>
      <c r="M2360">
        <v>25.99</v>
      </c>
      <c r="N2360">
        <v>5.37</v>
      </c>
      <c r="O2360" t="s">
        <v>24</v>
      </c>
      <c r="P2360" t="s">
        <v>1550</v>
      </c>
      <c r="Q2360" t="s">
        <v>41</v>
      </c>
      <c r="R2360" t="s">
        <v>61</v>
      </c>
      <c r="S2360" t="s">
        <v>57</v>
      </c>
      <c r="T2360" s="1">
        <v>40103</v>
      </c>
    </row>
    <row r="2361" spans="1:20" x14ac:dyDescent="0.25">
      <c r="A2361">
        <v>17058</v>
      </c>
      <c r="B2361">
        <v>40544</v>
      </c>
      <c r="C2361" t="s">
        <v>36</v>
      </c>
      <c r="D2361" t="s">
        <v>21</v>
      </c>
      <c r="E2361" t="s">
        <v>84</v>
      </c>
      <c r="F2361" t="s">
        <v>708</v>
      </c>
      <c r="G2361">
        <v>15</v>
      </c>
      <c r="H2361">
        <v>120.85</v>
      </c>
      <c r="I2361">
        <v>0.46</v>
      </c>
      <c r="J2361">
        <v>0.04</v>
      </c>
      <c r="K2361">
        <v>49.93</v>
      </c>
      <c r="L2361">
        <v>7.93</v>
      </c>
      <c r="M2361">
        <v>4.28</v>
      </c>
      <c r="N2361">
        <v>6.72</v>
      </c>
      <c r="O2361" t="s">
        <v>24</v>
      </c>
      <c r="P2361" t="s">
        <v>1235</v>
      </c>
      <c r="Q2361" t="s">
        <v>41</v>
      </c>
      <c r="R2361" t="s">
        <v>61</v>
      </c>
      <c r="S2361" t="s">
        <v>57</v>
      </c>
      <c r="T2361" s="1">
        <v>40545</v>
      </c>
    </row>
    <row r="2362" spans="1:20" x14ac:dyDescent="0.25">
      <c r="A2362">
        <v>17061</v>
      </c>
      <c r="B2362">
        <v>41212</v>
      </c>
      <c r="C2362" t="s">
        <v>58</v>
      </c>
      <c r="D2362" t="s">
        <v>21</v>
      </c>
      <c r="E2362" t="s">
        <v>52</v>
      </c>
      <c r="F2362" t="s">
        <v>65</v>
      </c>
      <c r="G2362">
        <v>28</v>
      </c>
      <c r="H2362">
        <v>157.24</v>
      </c>
      <c r="I2362">
        <v>0.49</v>
      </c>
      <c r="J2362">
        <v>0.01</v>
      </c>
      <c r="K2362">
        <v>75.900000000000006</v>
      </c>
      <c r="L2362">
        <v>5.65</v>
      </c>
      <c r="M2362">
        <v>2.88</v>
      </c>
      <c r="N2362">
        <v>0.7</v>
      </c>
      <c r="O2362" t="s">
        <v>24</v>
      </c>
      <c r="P2362" t="s">
        <v>1505</v>
      </c>
      <c r="Q2362" t="s">
        <v>64</v>
      </c>
      <c r="R2362" t="s">
        <v>67</v>
      </c>
      <c r="S2362" t="s">
        <v>55</v>
      </c>
      <c r="T2362" s="1">
        <v>41214</v>
      </c>
    </row>
    <row r="2363" spans="1:20" x14ac:dyDescent="0.25">
      <c r="A2363">
        <v>17090</v>
      </c>
      <c r="B2363">
        <v>40296</v>
      </c>
      <c r="C2363" t="s">
        <v>20</v>
      </c>
      <c r="D2363" t="s">
        <v>42</v>
      </c>
      <c r="E2363" t="s">
        <v>92</v>
      </c>
      <c r="F2363" t="s">
        <v>949</v>
      </c>
      <c r="G2363">
        <v>30</v>
      </c>
      <c r="H2363">
        <v>7844.21</v>
      </c>
      <c r="I2363">
        <v>0.48</v>
      </c>
      <c r="J2363">
        <v>0.04</v>
      </c>
      <c r="K2363">
        <v>3578.72</v>
      </c>
      <c r="L2363">
        <v>271.12</v>
      </c>
      <c r="M2363">
        <v>140.97999999999999</v>
      </c>
      <c r="N2363">
        <v>36.090000000000003</v>
      </c>
      <c r="O2363" t="s">
        <v>48</v>
      </c>
      <c r="P2363" t="s">
        <v>1554</v>
      </c>
      <c r="Q2363" t="s">
        <v>95</v>
      </c>
      <c r="R2363" t="s">
        <v>34</v>
      </c>
      <c r="S2363" t="s">
        <v>49</v>
      </c>
      <c r="T2363" s="1">
        <v>40298</v>
      </c>
    </row>
    <row r="2364" spans="1:20" x14ac:dyDescent="0.25">
      <c r="A2364">
        <v>17090</v>
      </c>
      <c r="B2364">
        <v>40296</v>
      </c>
      <c r="C2364" t="s">
        <v>20</v>
      </c>
      <c r="D2364" t="s">
        <v>42</v>
      </c>
      <c r="E2364" t="s">
        <v>192</v>
      </c>
      <c r="F2364" t="s">
        <v>735</v>
      </c>
      <c r="G2364">
        <v>26</v>
      </c>
      <c r="H2364">
        <v>6820.98</v>
      </c>
      <c r="I2364">
        <v>0.55000000000000004</v>
      </c>
      <c r="J2364">
        <v>0.05</v>
      </c>
      <c r="K2364">
        <v>3553.04</v>
      </c>
      <c r="L2364">
        <v>273.31</v>
      </c>
      <c r="M2364">
        <v>122.99</v>
      </c>
      <c r="N2364">
        <v>70.2</v>
      </c>
      <c r="O2364" t="s">
        <v>48</v>
      </c>
      <c r="P2364" t="s">
        <v>1554</v>
      </c>
      <c r="Q2364" t="s">
        <v>95</v>
      </c>
      <c r="R2364" t="s">
        <v>34</v>
      </c>
      <c r="S2364" t="s">
        <v>132</v>
      </c>
      <c r="T2364" s="1">
        <v>40301</v>
      </c>
    </row>
    <row r="2365" spans="1:20" x14ac:dyDescent="0.25">
      <c r="A2365">
        <v>17091</v>
      </c>
      <c r="B2365">
        <v>41111</v>
      </c>
      <c r="C2365" t="s">
        <v>79</v>
      </c>
      <c r="D2365" t="s">
        <v>37</v>
      </c>
      <c r="E2365" t="s">
        <v>50</v>
      </c>
      <c r="F2365" t="s">
        <v>76</v>
      </c>
      <c r="G2365">
        <v>45</v>
      </c>
      <c r="H2365">
        <v>5404.44</v>
      </c>
      <c r="I2365">
        <v>0.45</v>
      </c>
      <c r="J2365">
        <v>0</v>
      </c>
      <c r="K2365">
        <v>2429.63</v>
      </c>
      <c r="L2365">
        <v>119.98</v>
      </c>
      <c r="M2365">
        <v>65.989999999999995</v>
      </c>
      <c r="N2365">
        <v>5.26</v>
      </c>
      <c r="O2365" t="s">
        <v>24</v>
      </c>
      <c r="P2365" t="s">
        <v>257</v>
      </c>
      <c r="Q2365" t="s">
        <v>64</v>
      </c>
      <c r="R2365" t="s">
        <v>27</v>
      </c>
      <c r="S2365" t="s">
        <v>57</v>
      </c>
      <c r="T2365" s="1">
        <v>41112</v>
      </c>
    </row>
    <row r="2366" spans="1:20" x14ac:dyDescent="0.25">
      <c r="A2366">
        <v>17093</v>
      </c>
      <c r="B2366">
        <v>40950</v>
      </c>
      <c r="C2366" t="s">
        <v>29</v>
      </c>
      <c r="D2366" t="s">
        <v>42</v>
      </c>
      <c r="E2366" t="s">
        <v>192</v>
      </c>
      <c r="F2366" t="s">
        <v>1174</v>
      </c>
      <c r="G2366">
        <v>50</v>
      </c>
      <c r="H2366">
        <v>8696.4</v>
      </c>
      <c r="I2366">
        <v>0.5</v>
      </c>
      <c r="J2366">
        <v>0.1</v>
      </c>
      <c r="K2366">
        <v>3839.2</v>
      </c>
      <c r="L2366">
        <v>191.96</v>
      </c>
      <c r="M2366">
        <v>95.98</v>
      </c>
      <c r="N2366">
        <v>58.2</v>
      </c>
      <c r="O2366" t="s">
        <v>48</v>
      </c>
      <c r="P2366" t="s">
        <v>1721</v>
      </c>
      <c r="Q2366" t="s">
        <v>83</v>
      </c>
      <c r="R2366" t="s">
        <v>34</v>
      </c>
      <c r="S2366" t="s">
        <v>132</v>
      </c>
      <c r="T2366" s="1">
        <v>40952</v>
      </c>
    </row>
    <row r="2367" spans="1:20" x14ac:dyDescent="0.25">
      <c r="A2367">
        <v>17124</v>
      </c>
      <c r="B2367">
        <v>40111</v>
      </c>
      <c r="C2367" t="s">
        <v>58</v>
      </c>
      <c r="D2367" t="s">
        <v>21</v>
      </c>
      <c r="E2367" t="s">
        <v>30</v>
      </c>
      <c r="F2367" t="s">
        <v>106</v>
      </c>
      <c r="G2367">
        <v>39</v>
      </c>
      <c r="H2367">
        <v>244.29</v>
      </c>
      <c r="I2367">
        <v>0.52</v>
      </c>
      <c r="J2367">
        <v>0.05</v>
      </c>
      <c r="K2367">
        <v>119.91</v>
      </c>
      <c r="L2367">
        <v>6.54</v>
      </c>
      <c r="M2367">
        <v>3.14</v>
      </c>
      <c r="N2367">
        <v>1.92</v>
      </c>
      <c r="O2367" t="s">
        <v>71</v>
      </c>
      <c r="P2367" t="s">
        <v>942</v>
      </c>
      <c r="Q2367" t="s">
        <v>41</v>
      </c>
      <c r="R2367" t="s">
        <v>61</v>
      </c>
      <c r="S2367" t="s">
        <v>55</v>
      </c>
      <c r="T2367" s="1">
        <v>40112</v>
      </c>
    </row>
    <row r="2368" spans="1:20" x14ac:dyDescent="0.25">
      <c r="A2368">
        <v>17152</v>
      </c>
      <c r="B2368">
        <v>40980</v>
      </c>
      <c r="C2368" t="s">
        <v>36</v>
      </c>
      <c r="D2368" t="s">
        <v>21</v>
      </c>
      <c r="E2368" t="s">
        <v>22</v>
      </c>
      <c r="F2368" t="s">
        <v>1722</v>
      </c>
      <c r="G2368">
        <v>32</v>
      </c>
      <c r="H2368">
        <v>413.46</v>
      </c>
      <c r="I2368">
        <v>0.48</v>
      </c>
      <c r="J2368">
        <v>0.06</v>
      </c>
      <c r="K2368">
        <v>180.41</v>
      </c>
      <c r="L2368">
        <v>13.42</v>
      </c>
      <c r="M2368">
        <v>6.98</v>
      </c>
      <c r="N2368">
        <v>9.69</v>
      </c>
      <c r="O2368" t="s">
        <v>24</v>
      </c>
      <c r="P2368" t="s">
        <v>215</v>
      </c>
      <c r="Q2368" t="s">
        <v>64</v>
      </c>
      <c r="R2368" t="s">
        <v>61</v>
      </c>
      <c r="S2368" t="s">
        <v>57</v>
      </c>
      <c r="T2368" s="1">
        <v>40981</v>
      </c>
    </row>
    <row r="2369" spans="1:20" x14ac:dyDescent="0.25">
      <c r="A2369">
        <v>17155</v>
      </c>
      <c r="B2369">
        <v>39841</v>
      </c>
      <c r="C2369" t="s">
        <v>79</v>
      </c>
      <c r="D2369" t="s">
        <v>21</v>
      </c>
      <c r="E2369" t="s">
        <v>84</v>
      </c>
      <c r="F2369" t="s">
        <v>289</v>
      </c>
      <c r="G2369">
        <v>36</v>
      </c>
      <c r="H2369">
        <v>414.8</v>
      </c>
      <c r="I2369">
        <v>0.4</v>
      </c>
      <c r="J2369">
        <v>0</v>
      </c>
      <c r="K2369">
        <v>165.12</v>
      </c>
      <c r="L2369">
        <v>11.47</v>
      </c>
      <c r="M2369">
        <v>6.88</v>
      </c>
      <c r="N2369">
        <v>2</v>
      </c>
      <c r="O2369" t="s">
        <v>71</v>
      </c>
      <c r="P2369" t="s">
        <v>165</v>
      </c>
      <c r="Q2369" t="s">
        <v>33</v>
      </c>
      <c r="R2369" t="s">
        <v>61</v>
      </c>
      <c r="S2369" t="s">
        <v>55</v>
      </c>
      <c r="T2369" s="1">
        <v>39842</v>
      </c>
    </row>
    <row r="2370" spans="1:20" x14ac:dyDescent="0.25">
      <c r="A2370">
        <v>17155</v>
      </c>
      <c r="B2370">
        <v>39841</v>
      </c>
      <c r="C2370" t="s">
        <v>79</v>
      </c>
      <c r="D2370" t="s">
        <v>21</v>
      </c>
      <c r="E2370" t="s">
        <v>22</v>
      </c>
      <c r="F2370" t="s">
        <v>1723</v>
      </c>
      <c r="G2370">
        <v>31</v>
      </c>
      <c r="H2370">
        <v>1779.06</v>
      </c>
      <c r="I2370">
        <v>0.44</v>
      </c>
      <c r="J2370">
        <v>0.03</v>
      </c>
      <c r="K2370">
        <v>737.18</v>
      </c>
      <c r="L2370">
        <v>58</v>
      </c>
      <c r="M2370">
        <v>32.479999999999997</v>
      </c>
      <c r="N2370">
        <v>35</v>
      </c>
      <c r="O2370" t="s">
        <v>71</v>
      </c>
      <c r="P2370" t="s">
        <v>165</v>
      </c>
      <c r="Q2370" t="s">
        <v>33</v>
      </c>
      <c r="R2370" t="s">
        <v>61</v>
      </c>
      <c r="S2370" t="s">
        <v>28</v>
      </c>
      <c r="T2370" s="1">
        <v>39841</v>
      </c>
    </row>
    <row r="2371" spans="1:20" x14ac:dyDescent="0.25">
      <c r="A2371">
        <v>17157</v>
      </c>
      <c r="B2371">
        <v>41171</v>
      </c>
      <c r="C2371" t="s">
        <v>20</v>
      </c>
      <c r="D2371" t="s">
        <v>37</v>
      </c>
      <c r="E2371" t="s">
        <v>50</v>
      </c>
      <c r="F2371" t="s">
        <v>1277</v>
      </c>
      <c r="G2371">
        <v>31</v>
      </c>
      <c r="H2371">
        <v>6973.18</v>
      </c>
      <c r="I2371">
        <v>0.49</v>
      </c>
      <c r="J2371">
        <v>0.09</v>
      </c>
      <c r="K2371">
        <v>3063.29</v>
      </c>
      <c r="L2371">
        <v>247.04</v>
      </c>
      <c r="M2371">
        <v>125.99</v>
      </c>
      <c r="N2371">
        <v>4.2</v>
      </c>
      <c r="O2371" t="s">
        <v>24</v>
      </c>
      <c r="P2371" t="s">
        <v>1634</v>
      </c>
      <c r="Q2371" t="s">
        <v>95</v>
      </c>
      <c r="R2371" t="s">
        <v>34</v>
      </c>
      <c r="S2371" t="s">
        <v>57</v>
      </c>
      <c r="T2371" s="1">
        <v>41175</v>
      </c>
    </row>
    <row r="2372" spans="1:20" x14ac:dyDescent="0.25">
      <c r="A2372">
        <v>17186</v>
      </c>
      <c r="B2372">
        <v>39839</v>
      </c>
      <c r="C2372" t="s">
        <v>79</v>
      </c>
      <c r="D2372" t="s">
        <v>42</v>
      </c>
      <c r="E2372" t="s">
        <v>43</v>
      </c>
      <c r="F2372" t="s">
        <v>947</v>
      </c>
      <c r="G2372">
        <v>49</v>
      </c>
      <c r="H2372">
        <v>7943.47</v>
      </c>
      <c r="I2372">
        <v>0.48</v>
      </c>
      <c r="J2372">
        <v>0.08</v>
      </c>
      <c r="K2372">
        <v>3429.25</v>
      </c>
      <c r="L2372">
        <v>174.96</v>
      </c>
      <c r="M2372">
        <v>90.98</v>
      </c>
      <c r="N2372">
        <v>56.2</v>
      </c>
      <c r="O2372" t="s">
        <v>24</v>
      </c>
      <c r="P2372" t="s">
        <v>205</v>
      </c>
      <c r="Q2372" t="s">
        <v>64</v>
      </c>
      <c r="R2372" t="s">
        <v>67</v>
      </c>
      <c r="S2372" t="s">
        <v>45</v>
      </c>
      <c r="T2372" s="1">
        <v>39841</v>
      </c>
    </row>
    <row r="2373" spans="1:20" x14ac:dyDescent="0.25">
      <c r="A2373">
        <v>17186</v>
      </c>
      <c r="B2373">
        <v>39839</v>
      </c>
      <c r="C2373" t="s">
        <v>79</v>
      </c>
      <c r="D2373" t="s">
        <v>21</v>
      </c>
      <c r="E2373" t="s">
        <v>84</v>
      </c>
      <c r="F2373" t="s">
        <v>846</v>
      </c>
      <c r="G2373">
        <v>11</v>
      </c>
      <c r="H2373">
        <v>102.45</v>
      </c>
      <c r="I2373">
        <v>0.37</v>
      </c>
      <c r="J2373">
        <v>7.0000000000000007E-2</v>
      </c>
      <c r="K2373">
        <v>31.32</v>
      </c>
      <c r="L2373">
        <v>9.49</v>
      </c>
      <c r="M2373">
        <v>5.98</v>
      </c>
      <c r="N2373">
        <v>5.35</v>
      </c>
      <c r="O2373" t="s">
        <v>24</v>
      </c>
      <c r="P2373" t="s">
        <v>205</v>
      </c>
      <c r="Q2373" t="s">
        <v>64</v>
      </c>
      <c r="R2373" t="s">
        <v>67</v>
      </c>
      <c r="S2373" t="s">
        <v>57</v>
      </c>
      <c r="T2373" s="1">
        <v>39841</v>
      </c>
    </row>
    <row r="2374" spans="1:20" x14ac:dyDescent="0.25">
      <c r="A2374">
        <v>17187</v>
      </c>
      <c r="B2374">
        <v>41175</v>
      </c>
      <c r="C2374" t="s">
        <v>36</v>
      </c>
      <c r="D2374" t="s">
        <v>37</v>
      </c>
      <c r="E2374" t="s">
        <v>87</v>
      </c>
      <c r="F2374" t="s">
        <v>1724</v>
      </c>
      <c r="G2374">
        <v>4</v>
      </c>
      <c r="H2374">
        <v>6433.38</v>
      </c>
      <c r="I2374">
        <v>0.54</v>
      </c>
      <c r="J2374">
        <v>0.09</v>
      </c>
      <c r="K2374">
        <v>3173.4</v>
      </c>
      <c r="L2374">
        <v>1763</v>
      </c>
      <c r="M2374">
        <v>810.98</v>
      </c>
      <c r="N2374">
        <v>16.059999999999999</v>
      </c>
      <c r="O2374" t="s">
        <v>48</v>
      </c>
      <c r="P2374" t="s">
        <v>1217</v>
      </c>
      <c r="Q2374" t="s">
        <v>64</v>
      </c>
      <c r="R2374" t="s">
        <v>34</v>
      </c>
      <c r="S2374" t="s">
        <v>132</v>
      </c>
      <c r="T2374" s="1">
        <v>41177</v>
      </c>
    </row>
    <row r="2375" spans="1:20" x14ac:dyDescent="0.25">
      <c r="A2375">
        <v>17216</v>
      </c>
      <c r="B2375">
        <v>41056</v>
      </c>
      <c r="C2375" t="s">
        <v>79</v>
      </c>
      <c r="D2375" t="s">
        <v>42</v>
      </c>
      <c r="E2375" t="s">
        <v>192</v>
      </c>
      <c r="F2375" t="s">
        <v>222</v>
      </c>
      <c r="G2375">
        <v>7</v>
      </c>
      <c r="H2375">
        <v>4505.8599999999997</v>
      </c>
      <c r="I2375">
        <v>0.52</v>
      </c>
      <c r="J2375">
        <v>0.05</v>
      </c>
      <c r="K2375">
        <v>2200.0500000000002</v>
      </c>
      <c r="L2375">
        <v>668.71</v>
      </c>
      <c r="M2375">
        <v>320.98</v>
      </c>
      <c r="N2375">
        <v>58.95</v>
      </c>
      <c r="O2375" t="s">
        <v>48</v>
      </c>
      <c r="P2375" t="s">
        <v>552</v>
      </c>
      <c r="Q2375" t="s">
        <v>75</v>
      </c>
      <c r="R2375" t="s">
        <v>27</v>
      </c>
      <c r="S2375" t="s">
        <v>132</v>
      </c>
      <c r="T2375" s="1">
        <v>41057</v>
      </c>
    </row>
    <row r="2376" spans="1:20" x14ac:dyDescent="0.25">
      <c r="A2376">
        <v>17218</v>
      </c>
      <c r="B2376">
        <v>41113</v>
      </c>
      <c r="C2376" t="s">
        <v>58</v>
      </c>
      <c r="D2376" t="s">
        <v>21</v>
      </c>
      <c r="E2376" t="s">
        <v>84</v>
      </c>
      <c r="F2376" t="s">
        <v>1334</v>
      </c>
      <c r="G2376">
        <v>32</v>
      </c>
      <c r="H2376">
        <v>307.56</v>
      </c>
      <c r="I2376">
        <v>0.49</v>
      </c>
      <c r="J2376">
        <v>0.06</v>
      </c>
      <c r="K2376">
        <v>139.76</v>
      </c>
      <c r="L2376">
        <v>10.16</v>
      </c>
      <c r="M2376">
        <v>5.18</v>
      </c>
      <c r="N2376">
        <v>2.04</v>
      </c>
      <c r="O2376" t="s">
        <v>24</v>
      </c>
      <c r="P2376" t="s">
        <v>1725</v>
      </c>
      <c r="Q2376" t="s">
        <v>75</v>
      </c>
      <c r="R2376" t="s">
        <v>67</v>
      </c>
      <c r="S2376" t="s">
        <v>55</v>
      </c>
      <c r="T2376" s="1">
        <v>41115</v>
      </c>
    </row>
    <row r="2377" spans="1:20" x14ac:dyDescent="0.25">
      <c r="A2377">
        <v>17249</v>
      </c>
      <c r="B2377">
        <v>40446</v>
      </c>
      <c r="C2377" t="s">
        <v>20</v>
      </c>
      <c r="D2377" t="s">
        <v>37</v>
      </c>
      <c r="E2377" t="s">
        <v>38</v>
      </c>
      <c r="F2377" t="s">
        <v>758</v>
      </c>
      <c r="G2377">
        <v>37</v>
      </c>
      <c r="H2377">
        <v>5489.04</v>
      </c>
      <c r="I2377">
        <v>0.51</v>
      </c>
      <c r="J2377">
        <v>0.02</v>
      </c>
      <c r="K2377">
        <v>2737.26</v>
      </c>
      <c r="L2377">
        <v>150.97999999999999</v>
      </c>
      <c r="M2377">
        <v>73.98</v>
      </c>
      <c r="N2377">
        <v>14.52</v>
      </c>
      <c r="O2377" t="s">
        <v>24</v>
      </c>
      <c r="P2377" t="s">
        <v>1467</v>
      </c>
      <c r="Q2377" t="s">
        <v>64</v>
      </c>
      <c r="R2377" t="s">
        <v>34</v>
      </c>
      <c r="S2377" t="s">
        <v>57</v>
      </c>
      <c r="T2377" s="1">
        <v>40448</v>
      </c>
    </row>
    <row r="2378" spans="1:20" x14ac:dyDescent="0.25">
      <c r="A2378">
        <v>17251</v>
      </c>
      <c r="B2378">
        <v>40113</v>
      </c>
      <c r="C2378" t="s">
        <v>29</v>
      </c>
      <c r="D2378" t="s">
        <v>37</v>
      </c>
      <c r="E2378" t="s">
        <v>50</v>
      </c>
      <c r="F2378" t="s">
        <v>1561</v>
      </c>
      <c r="G2378">
        <v>26</v>
      </c>
      <c r="H2378">
        <v>5755.9</v>
      </c>
      <c r="I2378">
        <v>0.43</v>
      </c>
      <c r="J2378">
        <v>0</v>
      </c>
      <c r="K2378">
        <v>2471.17</v>
      </c>
      <c r="L2378">
        <v>221.04</v>
      </c>
      <c r="M2378">
        <v>125.99</v>
      </c>
      <c r="N2378">
        <v>8.99</v>
      </c>
      <c r="O2378" t="s">
        <v>24</v>
      </c>
      <c r="P2378" t="s">
        <v>535</v>
      </c>
      <c r="Q2378" t="s">
        <v>33</v>
      </c>
      <c r="R2378" t="s">
        <v>27</v>
      </c>
      <c r="S2378" t="s">
        <v>57</v>
      </c>
      <c r="T2378" s="1">
        <v>40115</v>
      </c>
    </row>
    <row r="2379" spans="1:20" x14ac:dyDescent="0.25">
      <c r="A2379">
        <v>17252</v>
      </c>
      <c r="B2379">
        <v>40662</v>
      </c>
      <c r="C2379" t="s">
        <v>29</v>
      </c>
      <c r="D2379" t="s">
        <v>21</v>
      </c>
      <c r="E2379" t="s">
        <v>84</v>
      </c>
      <c r="F2379" t="s">
        <v>1661</v>
      </c>
      <c r="G2379">
        <v>48</v>
      </c>
      <c r="H2379">
        <v>3932.26</v>
      </c>
      <c r="I2379">
        <v>0.42</v>
      </c>
      <c r="J2379">
        <v>0.03</v>
      </c>
      <c r="K2379">
        <v>1578.61</v>
      </c>
      <c r="L2379">
        <v>84.33</v>
      </c>
      <c r="M2379">
        <v>48.91</v>
      </c>
      <c r="N2379">
        <v>5.97</v>
      </c>
      <c r="O2379" t="s">
        <v>24</v>
      </c>
      <c r="P2379" t="s">
        <v>1505</v>
      </c>
      <c r="Q2379" t="s">
        <v>64</v>
      </c>
      <c r="R2379" t="s">
        <v>67</v>
      </c>
      <c r="S2379" t="s">
        <v>57</v>
      </c>
      <c r="T2379" s="1">
        <v>40663</v>
      </c>
    </row>
    <row r="2380" spans="1:20" x14ac:dyDescent="0.25">
      <c r="A2380">
        <v>17252</v>
      </c>
      <c r="B2380">
        <v>40662</v>
      </c>
      <c r="C2380" t="s">
        <v>29</v>
      </c>
      <c r="D2380" t="s">
        <v>42</v>
      </c>
      <c r="E2380" t="s">
        <v>46</v>
      </c>
      <c r="F2380" t="s">
        <v>278</v>
      </c>
      <c r="G2380">
        <v>49</v>
      </c>
      <c r="H2380">
        <v>24779.67</v>
      </c>
      <c r="I2380">
        <v>0.46</v>
      </c>
      <c r="J2380">
        <v>0.08</v>
      </c>
      <c r="K2380">
        <v>10212.73</v>
      </c>
      <c r="L2380">
        <v>548.48</v>
      </c>
      <c r="M2380">
        <v>296.18</v>
      </c>
      <c r="N2380">
        <v>54.12</v>
      </c>
      <c r="O2380" t="s">
        <v>48</v>
      </c>
      <c r="P2380" t="s">
        <v>1505</v>
      </c>
      <c r="Q2380" t="s">
        <v>64</v>
      </c>
      <c r="R2380" t="s">
        <v>67</v>
      </c>
      <c r="S2380" t="s">
        <v>49</v>
      </c>
      <c r="T2380" s="1">
        <v>40664</v>
      </c>
    </row>
    <row r="2381" spans="1:20" x14ac:dyDescent="0.25">
      <c r="A2381">
        <v>17253</v>
      </c>
      <c r="B2381">
        <v>40772</v>
      </c>
      <c r="C2381" t="s">
        <v>58</v>
      </c>
      <c r="D2381" t="s">
        <v>21</v>
      </c>
      <c r="E2381" t="s">
        <v>120</v>
      </c>
      <c r="F2381" t="s">
        <v>1726</v>
      </c>
      <c r="G2381">
        <v>13</v>
      </c>
      <c r="H2381">
        <v>83.37</v>
      </c>
      <c r="I2381">
        <v>0.45</v>
      </c>
      <c r="J2381">
        <v>0.08</v>
      </c>
      <c r="K2381">
        <v>30.78</v>
      </c>
      <c r="L2381">
        <v>6.4</v>
      </c>
      <c r="M2381">
        <v>3.52</v>
      </c>
      <c r="N2381">
        <v>6.83</v>
      </c>
      <c r="O2381" t="s">
        <v>24</v>
      </c>
      <c r="P2381" t="s">
        <v>464</v>
      </c>
      <c r="Q2381" t="s">
        <v>33</v>
      </c>
      <c r="R2381" t="s">
        <v>34</v>
      </c>
      <c r="S2381" t="s">
        <v>57</v>
      </c>
      <c r="T2381" s="1">
        <v>40774</v>
      </c>
    </row>
    <row r="2382" spans="1:20" x14ac:dyDescent="0.25">
      <c r="A2382">
        <v>17255</v>
      </c>
      <c r="B2382">
        <v>40373</v>
      </c>
      <c r="C2382" t="s">
        <v>29</v>
      </c>
      <c r="D2382" t="s">
        <v>21</v>
      </c>
      <c r="E2382" t="s">
        <v>22</v>
      </c>
      <c r="F2382" t="s">
        <v>1727</v>
      </c>
      <c r="G2382">
        <v>17</v>
      </c>
      <c r="H2382">
        <v>253.23</v>
      </c>
      <c r="I2382">
        <v>0.41</v>
      </c>
      <c r="J2382">
        <v>0.09</v>
      </c>
      <c r="K2382">
        <v>86.49</v>
      </c>
      <c r="L2382">
        <v>15.9</v>
      </c>
      <c r="M2382">
        <v>9.3800000000000008</v>
      </c>
      <c r="N2382">
        <v>7.28</v>
      </c>
      <c r="O2382" t="s">
        <v>24</v>
      </c>
      <c r="P2382" t="s">
        <v>138</v>
      </c>
      <c r="Q2382" t="s">
        <v>75</v>
      </c>
      <c r="R2382" t="s">
        <v>61</v>
      </c>
      <c r="S2382" t="s">
        <v>57</v>
      </c>
      <c r="T2382" s="1">
        <v>40374</v>
      </c>
    </row>
    <row r="2383" spans="1:20" x14ac:dyDescent="0.25">
      <c r="A2383">
        <v>17282</v>
      </c>
      <c r="B2383">
        <v>40135</v>
      </c>
      <c r="C2383" t="s">
        <v>20</v>
      </c>
      <c r="D2383" t="s">
        <v>21</v>
      </c>
      <c r="E2383" t="s">
        <v>120</v>
      </c>
      <c r="F2383" t="s">
        <v>972</v>
      </c>
      <c r="G2383">
        <v>37</v>
      </c>
      <c r="H2383">
        <v>1540.89</v>
      </c>
      <c r="I2383">
        <v>0.36</v>
      </c>
      <c r="J2383">
        <v>0.09</v>
      </c>
      <c r="K2383">
        <v>455.33</v>
      </c>
      <c r="L2383">
        <v>45.58</v>
      </c>
      <c r="M2383">
        <v>29.17</v>
      </c>
      <c r="N2383">
        <v>6.27</v>
      </c>
      <c r="O2383" t="s">
        <v>24</v>
      </c>
      <c r="P2383" t="s">
        <v>770</v>
      </c>
      <c r="Q2383" t="s">
        <v>41</v>
      </c>
      <c r="R2383" t="s">
        <v>61</v>
      </c>
      <c r="S2383" t="s">
        <v>57</v>
      </c>
      <c r="T2383" s="1">
        <v>40137</v>
      </c>
    </row>
    <row r="2384" spans="1:20" x14ac:dyDescent="0.25">
      <c r="A2384">
        <v>17283</v>
      </c>
      <c r="B2384">
        <v>40800</v>
      </c>
      <c r="C2384" t="s">
        <v>29</v>
      </c>
      <c r="D2384" t="s">
        <v>37</v>
      </c>
      <c r="E2384" t="s">
        <v>87</v>
      </c>
      <c r="F2384" t="s">
        <v>391</v>
      </c>
      <c r="G2384">
        <v>4</v>
      </c>
      <c r="H2384">
        <v>10242.950000000001</v>
      </c>
      <c r="I2384">
        <v>0.5</v>
      </c>
      <c r="J2384">
        <v>0.06</v>
      </c>
      <c r="K2384">
        <v>4787.6899999999996</v>
      </c>
      <c r="L2384">
        <v>2720.28</v>
      </c>
      <c r="M2384">
        <v>1360.14</v>
      </c>
      <c r="N2384">
        <v>14.7</v>
      </c>
      <c r="O2384" t="s">
        <v>48</v>
      </c>
      <c r="P2384" t="s">
        <v>229</v>
      </c>
      <c r="Q2384" t="s">
        <v>83</v>
      </c>
      <c r="R2384" t="s">
        <v>61</v>
      </c>
      <c r="S2384" t="s">
        <v>132</v>
      </c>
      <c r="T2384" s="1">
        <v>40801</v>
      </c>
    </row>
    <row r="2385" spans="1:20" x14ac:dyDescent="0.25">
      <c r="A2385">
        <v>17286</v>
      </c>
      <c r="B2385">
        <v>40442</v>
      </c>
      <c r="C2385" t="s">
        <v>36</v>
      </c>
      <c r="D2385" t="s">
        <v>42</v>
      </c>
      <c r="E2385" t="s">
        <v>192</v>
      </c>
      <c r="F2385" t="s">
        <v>1566</v>
      </c>
      <c r="G2385">
        <v>7</v>
      </c>
      <c r="H2385">
        <v>3369.51</v>
      </c>
      <c r="I2385">
        <v>0.48</v>
      </c>
      <c r="J2385">
        <v>0.09</v>
      </c>
      <c r="K2385">
        <v>1422.65</v>
      </c>
      <c r="L2385">
        <v>521.12</v>
      </c>
      <c r="M2385">
        <v>270.98</v>
      </c>
      <c r="N2385">
        <v>50</v>
      </c>
      <c r="O2385" t="s">
        <v>48</v>
      </c>
      <c r="P2385" t="s">
        <v>25</v>
      </c>
      <c r="Q2385" t="s">
        <v>83</v>
      </c>
      <c r="R2385" t="s">
        <v>27</v>
      </c>
      <c r="S2385" t="s">
        <v>132</v>
      </c>
      <c r="T2385" s="1">
        <v>40443</v>
      </c>
    </row>
    <row r="2386" spans="1:20" x14ac:dyDescent="0.25">
      <c r="A2386">
        <v>17287</v>
      </c>
      <c r="B2386">
        <v>40638</v>
      </c>
      <c r="C2386" t="s">
        <v>36</v>
      </c>
      <c r="D2386" t="s">
        <v>37</v>
      </c>
      <c r="E2386" t="s">
        <v>87</v>
      </c>
      <c r="F2386" t="s">
        <v>88</v>
      </c>
      <c r="G2386">
        <v>38</v>
      </c>
      <c r="H2386">
        <v>9325.25</v>
      </c>
      <c r="I2386">
        <v>0.39</v>
      </c>
      <c r="J2386">
        <v>0.01</v>
      </c>
      <c r="K2386">
        <v>3574.02</v>
      </c>
      <c r="L2386">
        <v>247.51</v>
      </c>
      <c r="M2386">
        <v>150.97999999999999</v>
      </c>
      <c r="N2386">
        <v>13.99</v>
      </c>
      <c r="O2386" t="s">
        <v>24</v>
      </c>
      <c r="P2386" t="s">
        <v>1728</v>
      </c>
      <c r="Q2386" t="s">
        <v>33</v>
      </c>
      <c r="R2386" t="s">
        <v>61</v>
      </c>
      <c r="S2386" t="s">
        <v>45</v>
      </c>
      <c r="T2386" s="1">
        <v>40639</v>
      </c>
    </row>
    <row r="2387" spans="1:20" x14ac:dyDescent="0.25">
      <c r="A2387">
        <v>17287</v>
      </c>
      <c r="B2387">
        <v>40638</v>
      </c>
      <c r="C2387" t="s">
        <v>36</v>
      </c>
      <c r="D2387" t="s">
        <v>21</v>
      </c>
      <c r="E2387" t="s">
        <v>22</v>
      </c>
      <c r="F2387" t="s">
        <v>376</v>
      </c>
      <c r="G2387">
        <v>11</v>
      </c>
      <c r="H2387">
        <v>7974.7</v>
      </c>
      <c r="I2387">
        <v>0.46</v>
      </c>
      <c r="J2387">
        <v>0.06</v>
      </c>
      <c r="K2387">
        <v>3388.65</v>
      </c>
      <c r="L2387">
        <v>770.15</v>
      </c>
      <c r="M2387">
        <v>415.88</v>
      </c>
      <c r="N2387">
        <v>11.37</v>
      </c>
      <c r="O2387" t="s">
        <v>24</v>
      </c>
      <c r="P2387" t="s">
        <v>1728</v>
      </c>
      <c r="Q2387" t="s">
        <v>33</v>
      </c>
      <c r="R2387" t="s">
        <v>61</v>
      </c>
      <c r="S2387" t="s">
        <v>57</v>
      </c>
      <c r="T2387" s="1">
        <v>40640</v>
      </c>
    </row>
    <row r="2388" spans="1:20" x14ac:dyDescent="0.25">
      <c r="A2388">
        <v>17287</v>
      </c>
      <c r="B2388">
        <v>40638</v>
      </c>
      <c r="C2388" t="s">
        <v>36</v>
      </c>
      <c r="D2388" t="s">
        <v>37</v>
      </c>
      <c r="E2388" t="s">
        <v>50</v>
      </c>
      <c r="F2388" t="s">
        <v>1118</v>
      </c>
      <c r="G2388">
        <v>26</v>
      </c>
      <c r="H2388">
        <v>9883.7000000000007</v>
      </c>
      <c r="I2388">
        <v>0.51</v>
      </c>
      <c r="J2388">
        <v>0.05</v>
      </c>
      <c r="K2388">
        <v>4783.76</v>
      </c>
      <c r="L2388">
        <v>399.98</v>
      </c>
      <c r="M2388">
        <v>195.99</v>
      </c>
      <c r="N2388">
        <v>4.2</v>
      </c>
      <c r="O2388" t="s">
        <v>24</v>
      </c>
      <c r="P2388" t="s">
        <v>1728</v>
      </c>
      <c r="Q2388" t="s">
        <v>33</v>
      </c>
      <c r="R2388" t="s">
        <v>61</v>
      </c>
      <c r="S2388" t="s">
        <v>57</v>
      </c>
      <c r="T2388" s="1">
        <v>40640</v>
      </c>
    </row>
    <row r="2389" spans="1:20" x14ac:dyDescent="0.25">
      <c r="A2389">
        <v>17312</v>
      </c>
      <c r="B2389">
        <v>40683</v>
      </c>
      <c r="C2389" t="s">
        <v>29</v>
      </c>
      <c r="D2389" t="s">
        <v>21</v>
      </c>
      <c r="E2389" t="s">
        <v>84</v>
      </c>
      <c r="F2389" t="s">
        <v>1729</v>
      </c>
      <c r="G2389">
        <v>37</v>
      </c>
      <c r="H2389">
        <v>467.7</v>
      </c>
      <c r="I2389">
        <v>0.49</v>
      </c>
      <c r="J2389">
        <v>0.05</v>
      </c>
      <c r="K2389">
        <v>213.24</v>
      </c>
      <c r="L2389">
        <v>13.1</v>
      </c>
      <c r="M2389">
        <v>6.68</v>
      </c>
      <c r="N2389">
        <v>7.3</v>
      </c>
      <c r="O2389" t="s">
        <v>24</v>
      </c>
      <c r="P2389" t="s">
        <v>998</v>
      </c>
      <c r="Q2389" t="s">
        <v>64</v>
      </c>
      <c r="R2389" t="s">
        <v>61</v>
      </c>
      <c r="S2389" t="s">
        <v>57</v>
      </c>
      <c r="T2389" s="1">
        <v>40684</v>
      </c>
    </row>
    <row r="2390" spans="1:20" x14ac:dyDescent="0.25">
      <c r="A2390">
        <v>17312</v>
      </c>
      <c r="B2390">
        <v>40683</v>
      </c>
      <c r="C2390" t="s">
        <v>29</v>
      </c>
      <c r="D2390" t="s">
        <v>37</v>
      </c>
      <c r="E2390" t="s">
        <v>50</v>
      </c>
      <c r="F2390" t="s">
        <v>1237</v>
      </c>
      <c r="G2390">
        <v>41</v>
      </c>
      <c r="H2390">
        <v>8908.69</v>
      </c>
      <c r="I2390">
        <v>0.42</v>
      </c>
      <c r="J2390">
        <v>0</v>
      </c>
      <c r="K2390">
        <v>3740.6</v>
      </c>
      <c r="L2390">
        <v>217.22</v>
      </c>
      <c r="M2390">
        <v>125.99</v>
      </c>
      <c r="N2390">
        <v>2.5</v>
      </c>
      <c r="O2390" t="s">
        <v>24</v>
      </c>
      <c r="P2390" t="s">
        <v>998</v>
      </c>
      <c r="Q2390" t="s">
        <v>64</v>
      </c>
      <c r="R2390" t="s">
        <v>61</v>
      </c>
      <c r="S2390" t="s">
        <v>57</v>
      </c>
      <c r="T2390" s="1">
        <v>40684</v>
      </c>
    </row>
    <row r="2391" spans="1:20" x14ac:dyDescent="0.25">
      <c r="A2391">
        <v>17313</v>
      </c>
      <c r="B2391">
        <v>39940</v>
      </c>
      <c r="C2391" t="s">
        <v>36</v>
      </c>
      <c r="D2391" t="s">
        <v>21</v>
      </c>
      <c r="E2391" t="s">
        <v>84</v>
      </c>
      <c r="F2391" t="s">
        <v>522</v>
      </c>
      <c r="G2391">
        <v>27</v>
      </c>
      <c r="H2391">
        <v>193.66</v>
      </c>
      <c r="I2391">
        <v>0.38</v>
      </c>
      <c r="J2391">
        <v>7.0000000000000007E-2</v>
      </c>
      <c r="K2391">
        <v>64.260000000000005</v>
      </c>
      <c r="L2391">
        <v>7.68</v>
      </c>
      <c r="M2391">
        <v>4.76</v>
      </c>
      <c r="N2391">
        <v>0.88</v>
      </c>
      <c r="O2391" t="s">
        <v>71</v>
      </c>
      <c r="P2391" t="s">
        <v>860</v>
      </c>
      <c r="Q2391" t="s">
        <v>33</v>
      </c>
      <c r="R2391" t="s">
        <v>67</v>
      </c>
      <c r="S2391" t="s">
        <v>55</v>
      </c>
      <c r="T2391" s="1">
        <v>39942</v>
      </c>
    </row>
    <row r="2392" spans="1:20" x14ac:dyDescent="0.25">
      <c r="A2392">
        <v>17315</v>
      </c>
      <c r="B2392">
        <v>39925</v>
      </c>
      <c r="C2392" t="s">
        <v>20</v>
      </c>
      <c r="D2392" t="s">
        <v>21</v>
      </c>
      <c r="E2392" t="s">
        <v>84</v>
      </c>
      <c r="F2392" t="s">
        <v>1144</v>
      </c>
      <c r="G2392">
        <v>29</v>
      </c>
      <c r="H2392">
        <v>237.16</v>
      </c>
      <c r="I2392">
        <v>0.38</v>
      </c>
      <c r="J2392">
        <v>7.0000000000000007E-2</v>
      </c>
      <c r="K2392">
        <v>78.739999999999995</v>
      </c>
      <c r="L2392">
        <v>8.76</v>
      </c>
      <c r="M2392">
        <v>5.43</v>
      </c>
      <c r="N2392">
        <v>0.95</v>
      </c>
      <c r="O2392" t="s">
        <v>24</v>
      </c>
      <c r="P2392" t="s">
        <v>1329</v>
      </c>
      <c r="Q2392" t="s">
        <v>95</v>
      </c>
      <c r="R2392" t="s">
        <v>67</v>
      </c>
      <c r="S2392" t="s">
        <v>55</v>
      </c>
      <c r="T2392" s="1">
        <v>39929</v>
      </c>
    </row>
    <row r="2393" spans="1:20" x14ac:dyDescent="0.25">
      <c r="A2393">
        <v>17317</v>
      </c>
      <c r="B2393">
        <v>40150</v>
      </c>
      <c r="C2393" t="s">
        <v>29</v>
      </c>
      <c r="D2393" t="s">
        <v>21</v>
      </c>
      <c r="E2393" t="s">
        <v>139</v>
      </c>
      <c r="F2393" t="s">
        <v>337</v>
      </c>
      <c r="G2393">
        <v>7</v>
      </c>
      <c r="H2393">
        <v>62.02</v>
      </c>
      <c r="I2393">
        <v>0.49</v>
      </c>
      <c r="J2393">
        <v>0.06</v>
      </c>
      <c r="K2393">
        <v>26.09</v>
      </c>
      <c r="L2393">
        <v>8.67</v>
      </c>
      <c r="M2393">
        <v>4.42</v>
      </c>
      <c r="N2393">
        <v>4.99</v>
      </c>
      <c r="O2393" t="s">
        <v>24</v>
      </c>
      <c r="P2393" t="s">
        <v>1563</v>
      </c>
      <c r="Q2393" t="s">
        <v>75</v>
      </c>
      <c r="R2393" t="s">
        <v>34</v>
      </c>
      <c r="S2393" t="s">
        <v>57</v>
      </c>
      <c r="T2393" s="1">
        <v>40152</v>
      </c>
    </row>
    <row r="2394" spans="1:20" x14ac:dyDescent="0.25">
      <c r="A2394">
        <v>17344</v>
      </c>
      <c r="B2394">
        <v>40378</v>
      </c>
      <c r="C2394" t="s">
        <v>58</v>
      </c>
      <c r="D2394" t="s">
        <v>37</v>
      </c>
      <c r="E2394" t="s">
        <v>50</v>
      </c>
      <c r="F2394" t="s">
        <v>76</v>
      </c>
      <c r="G2394">
        <v>40</v>
      </c>
      <c r="H2394">
        <v>4291.63</v>
      </c>
      <c r="I2394">
        <v>0.39</v>
      </c>
      <c r="J2394">
        <v>0.01</v>
      </c>
      <c r="K2394">
        <v>1644.34</v>
      </c>
      <c r="L2394">
        <v>108.18</v>
      </c>
      <c r="M2394">
        <v>65.989999999999995</v>
      </c>
      <c r="N2394">
        <v>7.69</v>
      </c>
      <c r="O2394" t="s">
        <v>24</v>
      </c>
      <c r="P2394" t="s">
        <v>929</v>
      </c>
      <c r="Q2394" t="s">
        <v>33</v>
      </c>
      <c r="R2394" t="s">
        <v>34</v>
      </c>
      <c r="S2394" t="s">
        <v>57</v>
      </c>
      <c r="T2394" s="1">
        <v>40380</v>
      </c>
    </row>
    <row r="2395" spans="1:20" x14ac:dyDescent="0.25">
      <c r="A2395">
        <v>17345</v>
      </c>
      <c r="B2395">
        <v>40757</v>
      </c>
      <c r="C2395" t="s">
        <v>58</v>
      </c>
      <c r="D2395" t="s">
        <v>21</v>
      </c>
      <c r="E2395" t="s">
        <v>84</v>
      </c>
      <c r="F2395" t="s">
        <v>137</v>
      </c>
      <c r="G2395">
        <v>23</v>
      </c>
      <c r="H2395">
        <v>357.27</v>
      </c>
      <c r="I2395">
        <v>0.5</v>
      </c>
      <c r="J2395">
        <v>0</v>
      </c>
      <c r="K2395">
        <v>175.72</v>
      </c>
      <c r="L2395">
        <v>15.28</v>
      </c>
      <c r="M2395">
        <v>7.64</v>
      </c>
      <c r="N2395">
        <v>5.83</v>
      </c>
      <c r="O2395" t="s">
        <v>24</v>
      </c>
      <c r="P2395" t="s">
        <v>1079</v>
      </c>
      <c r="Q2395" t="s">
        <v>41</v>
      </c>
      <c r="R2395" t="s">
        <v>27</v>
      </c>
      <c r="S2395" t="s">
        <v>55</v>
      </c>
      <c r="T2395" s="1">
        <v>40759</v>
      </c>
    </row>
    <row r="2396" spans="1:20" x14ac:dyDescent="0.25">
      <c r="A2396">
        <v>17376</v>
      </c>
      <c r="B2396">
        <v>40881</v>
      </c>
      <c r="C2396" t="s">
        <v>36</v>
      </c>
      <c r="D2396" t="s">
        <v>37</v>
      </c>
      <c r="E2396" t="s">
        <v>38</v>
      </c>
      <c r="F2396" t="s">
        <v>315</v>
      </c>
      <c r="G2396">
        <v>44</v>
      </c>
      <c r="H2396">
        <v>2351.59</v>
      </c>
      <c r="I2396">
        <v>0.52</v>
      </c>
      <c r="J2396">
        <v>0.1</v>
      </c>
      <c r="K2396">
        <v>1096.48</v>
      </c>
      <c r="L2396">
        <v>59.33</v>
      </c>
      <c r="M2396">
        <v>28.48</v>
      </c>
      <c r="N2396">
        <v>1.99</v>
      </c>
      <c r="O2396" t="s">
        <v>24</v>
      </c>
      <c r="P2396" t="s">
        <v>1329</v>
      </c>
      <c r="Q2396" t="s">
        <v>95</v>
      </c>
      <c r="R2396" t="s">
        <v>34</v>
      </c>
      <c r="S2396" t="s">
        <v>35</v>
      </c>
      <c r="T2396" s="1">
        <v>40883</v>
      </c>
    </row>
    <row r="2397" spans="1:20" x14ac:dyDescent="0.25">
      <c r="A2397">
        <v>17377</v>
      </c>
      <c r="B2397">
        <v>40844</v>
      </c>
      <c r="C2397" t="s">
        <v>20</v>
      </c>
      <c r="D2397" t="s">
        <v>21</v>
      </c>
      <c r="E2397" t="s">
        <v>52</v>
      </c>
      <c r="F2397" t="s">
        <v>354</v>
      </c>
      <c r="G2397">
        <v>39</v>
      </c>
      <c r="H2397">
        <v>159.66</v>
      </c>
      <c r="I2397">
        <v>0.35</v>
      </c>
      <c r="J2397">
        <v>0.05</v>
      </c>
      <c r="K2397">
        <v>50.04</v>
      </c>
      <c r="L2397">
        <v>4.28</v>
      </c>
      <c r="M2397">
        <v>2.78</v>
      </c>
      <c r="N2397">
        <v>1.2</v>
      </c>
      <c r="O2397" t="s">
        <v>24</v>
      </c>
      <c r="P2397" t="s">
        <v>124</v>
      </c>
      <c r="Q2397" t="s">
        <v>64</v>
      </c>
      <c r="R2397" t="s">
        <v>34</v>
      </c>
      <c r="S2397" t="s">
        <v>55</v>
      </c>
      <c r="T2397" s="1">
        <v>40846</v>
      </c>
    </row>
    <row r="2398" spans="1:20" x14ac:dyDescent="0.25">
      <c r="A2398">
        <v>17379</v>
      </c>
      <c r="B2398">
        <v>40769</v>
      </c>
      <c r="C2398" t="s">
        <v>58</v>
      </c>
      <c r="D2398" t="s">
        <v>42</v>
      </c>
      <c r="E2398" t="s">
        <v>92</v>
      </c>
      <c r="F2398" t="s">
        <v>1382</v>
      </c>
      <c r="G2398">
        <v>29</v>
      </c>
      <c r="H2398">
        <v>5846.77</v>
      </c>
      <c r="I2398">
        <v>0.47</v>
      </c>
      <c r="J2398">
        <v>0.08</v>
      </c>
      <c r="K2398">
        <v>2453.63</v>
      </c>
      <c r="L2398">
        <v>216.94</v>
      </c>
      <c r="M2398">
        <v>114.98</v>
      </c>
      <c r="N2398">
        <v>58.72</v>
      </c>
      <c r="O2398" t="s">
        <v>48</v>
      </c>
      <c r="P2398" t="s">
        <v>1641</v>
      </c>
      <c r="Q2398" t="s">
        <v>64</v>
      </c>
      <c r="R2398" t="s">
        <v>67</v>
      </c>
      <c r="S2398" t="s">
        <v>49</v>
      </c>
      <c r="T2398" s="1">
        <v>40771</v>
      </c>
    </row>
    <row r="2399" spans="1:20" x14ac:dyDescent="0.25">
      <c r="A2399">
        <v>17381</v>
      </c>
      <c r="B2399">
        <v>40404</v>
      </c>
      <c r="C2399" t="s">
        <v>36</v>
      </c>
      <c r="D2399" t="s">
        <v>21</v>
      </c>
      <c r="E2399" t="s">
        <v>80</v>
      </c>
      <c r="F2399" t="s">
        <v>1548</v>
      </c>
      <c r="G2399">
        <v>28</v>
      </c>
      <c r="H2399">
        <v>175.5</v>
      </c>
      <c r="I2399">
        <v>0.43</v>
      </c>
      <c r="J2399">
        <v>0.05</v>
      </c>
      <c r="K2399">
        <v>70</v>
      </c>
      <c r="L2399">
        <v>6.58</v>
      </c>
      <c r="M2399">
        <v>3.75</v>
      </c>
      <c r="N2399">
        <v>0.5</v>
      </c>
      <c r="O2399" t="s">
        <v>24</v>
      </c>
      <c r="P2399" t="s">
        <v>419</v>
      </c>
      <c r="Q2399" t="s">
        <v>41</v>
      </c>
      <c r="R2399" t="s">
        <v>34</v>
      </c>
      <c r="S2399" t="s">
        <v>57</v>
      </c>
      <c r="T2399" s="1">
        <v>40405</v>
      </c>
    </row>
    <row r="2400" spans="1:20" x14ac:dyDescent="0.25">
      <c r="A2400">
        <v>17382</v>
      </c>
      <c r="B2400">
        <v>40728</v>
      </c>
      <c r="C2400" t="s">
        <v>29</v>
      </c>
      <c r="D2400" t="s">
        <v>37</v>
      </c>
      <c r="E2400" t="s">
        <v>50</v>
      </c>
      <c r="F2400" t="s">
        <v>1441</v>
      </c>
      <c r="G2400">
        <v>20</v>
      </c>
      <c r="H2400">
        <v>4544.63</v>
      </c>
      <c r="I2400">
        <v>0.45</v>
      </c>
      <c r="J2400">
        <v>0.01</v>
      </c>
      <c r="K2400">
        <v>2015.84</v>
      </c>
      <c r="L2400">
        <v>229.07</v>
      </c>
      <c r="M2400">
        <v>125.99</v>
      </c>
      <c r="N2400">
        <v>8.99</v>
      </c>
      <c r="O2400" t="s">
        <v>24</v>
      </c>
      <c r="P2400" t="s">
        <v>1643</v>
      </c>
      <c r="Q2400" t="s">
        <v>33</v>
      </c>
      <c r="R2400" t="s">
        <v>61</v>
      </c>
      <c r="S2400" t="s">
        <v>57</v>
      </c>
      <c r="T2400" s="1">
        <v>40729</v>
      </c>
    </row>
    <row r="2401" spans="1:20" x14ac:dyDescent="0.25">
      <c r="A2401">
        <v>17408</v>
      </c>
      <c r="B2401">
        <v>39960</v>
      </c>
      <c r="C2401" t="s">
        <v>29</v>
      </c>
      <c r="D2401" t="s">
        <v>21</v>
      </c>
      <c r="E2401" t="s">
        <v>120</v>
      </c>
      <c r="F2401" t="s">
        <v>135</v>
      </c>
      <c r="G2401">
        <v>26</v>
      </c>
      <c r="H2401">
        <v>245.96</v>
      </c>
      <c r="I2401">
        <v>0.44</v>
      </c>
      <c r="J2401">
        <v>0.05</v>
      </c>
      <c r="K2401">
        <v>97.78</v>
      </c>
      <c r="L2401">
        <v>9.64</v>
      </c>
      <c r="M2401">
        <v>5.4</v>
      </c>
      <c r="N2401">
        <v>7.78</v>
      </c>
      <c r="O2401" t="s">
        <v>71</v>
      </c>
      <c r="P2401" t="s">
        <v>1459</v>
      </c>
      <c r="Q2401" t="s">
        <v>95</v>
      </c>
      <c r="R2401" t="s">
        <v>34</v>
      </c>
      <c r="S2401" t="s">
        <v>57</v>
      </c>
      <c r="T2401" s="1">
        <v>39962</v>
      </c>
    </row>
    <row r="2402" spans="1:20" x14ac:dyDescent="0.25">
      <c r="A2402">
        <v>17408</v>
      </c>
      <c r="B2402">
        <v>39960</v>
      </c>
      <c r="C2402" t="s">
        <v>29</v>
      </c>
      <c r="D2402" t="s">
        <v>37</v>
      </c>
      <c r="E2402" t="s">
        <v>50</v>
      </c>
      <c r="F2402" t="s">
        <v>576</v>
      </c>
      <c r="G2402">
        <v>41</v>
      </c>
      <c r="H2402">
        <v>1658.49</v>
      </c>
      <c r="I2402">
        <v>0.49</v>
      </c>
      <c r="J2402">
        <v>0.02</v>
      </c>
      <c r="K2402">
        <v>793.09</v>
      </c>
      <c r="L2402">
        <v>41.16</v>
      </c>
      <c r="M2402">
        <v>20.99</v>
      </c>
      <c r="N2402">
        <v>4.8099999999999996</v>
      </c>
      <c r="O2402" t="s">
        <v>24</v>
      </c>
      <c r="P2402" t="s">
        <v>1459</v>
      </c>
      <c r="Q2402" t="s">
        <v>95</v>
      </c>
      <c r="R2402" t="s">
        <v>34</v>
      </c>
      <c r="S2402" t="s">
        <v>45</v>
      </c>
      <c r="T2402" s="1">
        <v>39962</v>
      </c>
    </row>
    <row r="2403" spans="1:20" x14ac:dyDescent="0.25">
      <c r="A2403">
        <v>17409</v>
      </c>
      <c r="B2403">
        <v>40407</v>
      </c>
      <c r="C2403" t="s">
        <v>29</v>
      </c>
      <c r="D2403" t="s">
        <v>37</v>
      </c>
      <c r="E2403" t="s">
        <v>38</v>
      </c>
      <c r="F2403" t="s">
        <v>325</v>
      </c>
      <c r="G2403">
        <v>31</v>
      </c>
      <c r="H2403">
        <v>930.82</v>
      </c>
      <c r="I2403">
        <v>0.36</v>
      </c>
      <c r="J2403">
        <v>0.09</v>
      </c>
      <c r="K2403">
        <v>274.25</v>
      </c>
      <c r="L2403">
        <v>32.770000000000003</v>
      </c>
      <c r="M2403">
        <v>20.97</v>
      </c>
      <c r="N2403">
        <v>6.5</v>
      </c>
      <c r="O2403" t="s">
        <v>24</v>
      </c>
      <c r="P2403" t="s">
        <v>25</v>
      </c>
      <c r="Q2403" t="s">
        <v>83</v>
      </c>
      <c r="R2403" t="s">
        <v>27</v>
      </c>
      <c r="S2403" t="s">
        <v>57</v>
      </c>
      <c r="T2403" s="1">
        <v>40409</v>
      </c>
    </row>
    <row r="2404" spans="1:20" x14ac:dyDescent="0.25">
      <c r="A2404">
        <v>17410</v>
      </c>
      <c r="B2404">
        <v>40422</v>
      </c>
      <c r="C2404" t="s">
        <v>20</v>
      </c>
      <c r="D2404" t="s">
        <v>37</v>
      </c>
      <c r="E2404" t="s">
        <v>50</v>
      </c>
      <c r="F2404" t="s">
        <v>76</v>
      </c>
      <c r="G2404">
        <v>5</v>
      </c>
      <c r="H2404">
        <v>668.89</v>
      </c>
      <c r="I2404">
        <v>0.52</v>
      </c>
      <c r="J2404">
        <v>0.04</v>
      </c>
      <c r="K2404">
        <v>329.95</v>
      </c>
      <c r="L2404">
        <v>137.47999999999999</v>
      </c>
      <c r="M2404">
        <v>65.989999999999995</v>
      </c>
      <c r="N2404">
        <v>8.99</v>
      </c>
      <c r="O2404" t="s">
        <v>71</v>
      </c>
      <c r="P2404" t="s">
        <v>386</v>
      </c>
      <c r="Q2404" t="s">
        <v>95</v>
      </c>
      <c r="R2404" t="s">
        <v>61</v>
      </c>
      <c r="S2404" t="s">
        <v>57</v>
      </c>
      <c r="T2404" s="1">
        <v>40427</v>
      </c>
    </row>
    <row r="2405" spans="1:20" x14ac:dyDescent="0.25">
      <c r="A2405">
        <v>17410</v>
      </c>
      <c r="B2405">
        <v>40422</v>
      </c>
      <c r="C2405" t="s">
        <v>20</v>
      </c>
      <c r="D2405" t="s">
        <v>21</v>
      </c>
      <c r="E2405" t="s">
        <v>30</v>
      </c>
      <c r="F2405" t="s">
        <v>1730</v>
      </c>
      <c r="G2405">
        <v>45</v>
      </c>
      <c r="H2405">
        <v>662.65</v>
      </c>
      <c r="I2405">
        <v>0.46</v>
      </c>
      <c r="J2405">
        <v>7.0000000000000007E-2</v>
      </c>
      <c r="K2405">
        <v>274.63</v>
      </c>
      <c r="L2405">
        <v>15.65</v>
      </c>
      <c r="M2405">
        <v>8.4499999999999993</v>
      </c>
      <c r="N2405">
        <v>7.77</v>
      </c>
      <c r="O2405" t="s">
        <v>24</v>
      </c>
      <c r="P2405" t="s">
        <v>386</v>
      </c>
      <c r="Q2405" t="s">
        <v>64</v>
      </c>
      <c r="R2405" t="s">
        <v>61</v>
      </c>
      <c r="S2405" t="s">
        <v>35</v>
      </c>
      <c r="T2405" s="1">
        <v>40427</v>
      </c>
    </row>
    <row r="2406" spans="1:20" x14ac:dyDescent="0.25">
      <c r="A2406">
        <v>17414</v>
      </c>
      <c r="B2406">
        <v>41089</v>
      </c>
      <c r="C2406" t="s">
        <v>36</v>
      </c>
      <c r="D2406" t="s">
        <v>37</v>
      </c>
      <c r="E2406" t="s">
        <v>38</v>
      </c>
      <c r="F2406" t="s">
        <v>422</v>
      </c>
      <c r="G2406">
        <v>39</v>
      </c>
      <c r="H2406">
        <v>7903.98</v>
      </c>
      <c r="I2406">
        <v>0.54</v>
      </c>
      <c r="J2406">
        <v>7.0000000000000007E-2</v>
      </c>
      <c r="K2406">
        <v>3984.38</v>
      </c>
      <c r="L2406">
        <v>217.37</v>
      </c>
      <c r="M2406">
        <v>99.99</v>
      </c>
      <c r="N2406">
        <v>19.989999999999998</v>
      </c>
      <c r="O2406" t="s">
        <v>24</v>
      </c>
      <c r="P2406" t="s">
        <v>1594</v>
      </c>
      <c r="Q2406" t="s">
        <v>75</v>
      </c>
      <c r="R2406" t="s">
        <v>34</v>
      </c>
      <c r="S2406" t="s">
        <v>57</v>
      </c>
      <c r="T2406" s="1">
        <v>41091</v>
      </c>
    </row>
    <row r="2407" spans="1:20" x14ac:dyDescent="0.25">
      <c r="A2407">
        <v>17414</v>
      </c>
      <c r="B2407">
        <v>41089</v>
      </c>
      <c r="C2407" t="s">
        <v>36</v>
      </c>
      <c r="D2407" t="s">
        <v>21</v>
      </c>
      <c r="E2407" t="s">
        <v>84</v>
      </c>
      <c r="F2407" t="s">
        <v>1316</v>
      </c>
      <c r="G2407">
        <v>32</v>
      </c>
      <c r="H2407">
        <v>507.46</v>
      </c>
      <c r="I2407">
        <v>0.35</v>
      </c>
      <c r="J2407">
        <v>0.1</v>
      </c>
      <c r="K2407">
        <v>139.57</v>
      </c>
      <c r="L2407">
        <v>17.45</v>
      </c>
      <c r="M2407">
        <v>11.34</v>
      </c>
      <c r="N2407">
        <v>5.01</v>
      </c>
      <c r="O2407" t="s">
        <v>24</v>
      </c>
      <c r="P2407" t="s">
        <v>1594</v>
      </c>
      <c r="Q2407" t="s">
        <v>75</v>
      </c>
      <c r="R2407" t="s">
        <v>34</v>
      </c>
      <c r="S2407" t="s">
        <v>57</v>
      </c>
      <c r="T2407" s="1">
        <v>41091</v>
      </c>
    </row>
    <row r="2408" spans="1:20" x14ac:dyDescent="0.25">
      <c r="A2408">
        <v>17445</v>
      </c>
      <c r="B2408">
        <v>40776</v>
      </c>
      <c r="C2408" t="s">
        <v>29</v>
      </c>
      <c r="D2408" t="s">
        <v>37</v>
      </c>
      <c r="E2408" t="s">
        <v>38</v>
      </c>
      <c r="F2408" t="s">
        <v>789</v>
      </c>
      <c r="G2408">
        <v>33</v>
      </c>
      <c r="H2408">
        <v>443.64</v>
      </c>
      <c r="I2408">
        <v>0.44</v>
      </c>
      <c r="J2408">
        <v>0.1</v>
      </c>
      <c r="K2408">
        <v>166.7</v>
      </c>
      <c r="L2408">
        <v>14.86</v>
      </c>
      <c r="M2408">
        <v>8.32</v>
      </c>
      <c r="N2408">
        <v>2.38</v>
      </c>
      <c r="O2408" t="s">
        <v>24</v>
      </c>
      <c r="P2408" t="s">
        <v>1168</v>
      </c>
      <c r="Q2408" t="s">
        <v>33</v>
      </c>
      <c r="R2408" t="s">
        <v>27</v>
      </c>
      <c r="S2408" t="s">
        <v>35</v>
      </c>
      <c r="T2408" s="1">
        <v>40779</v>
      </c>
    </row>
    <row r="2409" spans="1:20" x14ac:dyDescent="0.25">
      <c r="A2409">
        <v>17446</v>
      </c>
      <c r="B2409">
        <v>39973</v>
      </c>
      <c r="C2409" t="s">
        <v>58</v>
      </c>
      <c r="D2409" t="s">
        <v>21</v>
      </c>
      <c r="E2409" t="s">
        <v>30</v>
      </c>
      <c r="F2409" t="s">
        <v>1731</v>
      </c>
      <c r="G2409">
        <v>15</v>
      </c>
      <c r="H2409">
        <v>201.21</v>
      </c>
      <c r="I2409">
        <v>0.37</v>
      </c>
      <c r="J2409">
        <v>0</v>
      </c>
      <c r="K2409">
        <v>73.47</v>
      </c>
      <c r="L2409">
        <v>13.24</v>
      </c>
      <c r="M2409">
        <v>8.34</v>
      </c>
      <c r="N2409">
        <v>2.64</v>
      </c>
      <c r="O2409" t="s">
        <v>71</v>
      </c>
      <c r="P2409" t="s">
        <v>902</v>
      </c>
      <c r="Q2409" t="s">
        <v>75</v>
      </c>
      <c r="R2409" t="s">
        <v>61</v>
      </c>
      <c r="S2409" t="s">
        <v>35</v>
      </c>
      <c r="T2409" s="1">
        <v>39975</v>
      </c>
    </row>
    <row r="2410" spans="1:20" x14ac:dyDescent="0.25">
      <c r="A2410">
        <v>17447</v>
      </c>
      <c r="B2410">
        <v>41047</v>
      </c>
      <c r="C2410" t="s">
        <v>20</v>
      </c>
      <c r="D2410" t="s">
        <v>21</v>
      </c>
      <c r="E2410" t="s">
        <v>84</v>
      </c>
      <c r="F2410" t="s">
        <v>219</v>
      </c>
      <c r="G2410">
        <v>42</v>
      </c>
      <c r="H2410">
        <v>1346.44</v>
      </c>
      <c r="I2410">
        <v>0.41</v>
      </c>
      <c r="J2410">
        <v>0.01</v>
      </c>
      <c r="K2410">
        <v>540.16</v>
      </c>
      <c r="L2410">
        <v>32.15</v>
      </c>
      <c r="M2410">
        <v>18.97</v>
      </c>
      <c r="N2410">
        <v>9.5399999999999991</v>
      </c>
      <c r="O2410" t="s">
        <v>24</v>
      </c>
      <c r="P2410" t="s">
        <v>383</v>
      </c>
      <c r="Q2410" t="s">
        <v>33</v>
      </c>
      <c r="R2410" t="s">
        <v>61</v>
      </c>
      <c r="S2410" t="s">
        <v>57</v>
      </c>
      <c r="T2410" s="1">
        <v>41049</v>
      </c>
    </row>
    <row r="2411" spans="1:20" x14ac:dyDescent="0.25">
      <c r="A2411">
        <v>17506</v>
      </c>
      <c r="B2411">
        <v>40237</v>
      </c>
      <c r="C2411" t="s">
        <v>20</v>
      </c>
      <c r="D2411" t="s">
        <v>21</v>
      </c>
      <c r="E2411" t="s">
        <v>126</v>
      </c>
      <c r="F2411" t="s">
        <v>494</v>
      </c>
      <c r="G2411">
        <v>33</v>
      </c>
      <c r="H2411">
        <v>20544.23</v>
      </c>
      <c r="I2411">
        <v>0.54</v>
      </c>
      <c r="J2411">
        <v>0.03</v>
      </c>
      <c r="K2411">
        <v>10779.25</v>
      </c>
      <c r="L2411">
        <v>640.48</v>
      </c>
      <c r="M2411">
        <v>294.62</v>
      </c>
      <c r="N2411">
        <v>42.52</v>
      </c>
      <c r="O2411" t="s">
        <v>48</v>
      </c>
      <c r="P2411" t="s">
        <v>455</v>
      </c>
      <c r="Q2411" t="s">
        <v>64</v>
      </c>
      <c r="R2411" t="s">
        <v>61</v>
      </c>
      <c r="S2411" t="s">
        <v>132</v>
      </c>
      <c r="T2411" s="1">
        <v>40241</v>
      </c>
    </row>
    <row r="2412" spans="1:20" x14ac:dyDescent="0.25">
      <c r="A2412">
        <v>17507</v>
      </c>
      <c r="B2412">
        <v>41072</v>
      </c>
      <c r="C2412" t="s">
        <v>79</v>
      </c>
      <c r="D2412" t="s">
        <v>21</v>
      </c>
      <c r="E2412" t="s">
        <v>126</v>
      </c>
      <c r="F2412" t="s">
        <v>886</v>
      </c>
      <c r="G2412">
        <v>27</v>
      </c>
      <c r="H2412">
        <v>729.26</v>
      </c>
      <c r="I2412">
        <v>0.48</v>
      </c>
      <c r="J2412">
        <v>0.04</v>
      </c>
      <c r="K2412">
        <v>332.64</v>
      </c>
      <c r="L2412">
        <v>28</v>
      </c>
      <c r="M2412">
        <v>14.56</v>
      </c>
      <c r="N2412">
        <v>3.5</v>
      </c>
      <c r="O2412" t="s">
        <v>24</v>
      </c>
      <c r="P2412" t="s">
        <v>345</v>
      </c>
      <c r="Q2412" t="s">
        <v>33</v>
      </c>
      <c r="R2412" t="s">
        <v>34</v>
      </c>
      <c r="S2412" t="s">
        <v>57</v>
      </c>
      <c r="T2412" s="1">
        <v>41072</v>
      </c>
    </row>
    <row r="2413" spans="1:20" x14ac:dyDescent="0.25">
      <c r="A2413">
        <v>17507</v>
      </c>
      <c r="B2413">
        <v>41072</v>
      </c>
      <c r="C2413" t="s">
        <v>79</v>
      </c>
      <c r="D2413" t="s">
        <v>37</v>
      </c>
      <c r="E2413" t="s">
        <v>87</v>
      </c>
      <c r="F2413" t="s">
        <v>1732</v>
      </c>
      <c r="G2413">
        <v>22</v>
      </c>
      <c r="H2413">
        <v>11443.39</v>
      </c>
      <c r="I2413">
        <v>0.53</v>
      </c>
      <c r="J2413">
        <v>0.1</v>
      </c>
      <c r="K2413">
        <v>5453.99</v>
      </c>
      <c r="L2413">
        <v>576.53</v>
      </c>
      <c r="M2413">
        <v>270.97000000000003</v>
      </c>
      <c r="N2413">
        <v>28.06</v>
      </c>
      <c r="O2413" t="s">
        <v>48</v>
      </c>
      <c r="P2413" t="s">
        <v>345</v>
      </c>
      <c r="Q2413" t="s">
        <v>33</v>
      </c>
      <c r="R2413" t="s">
        <v>34</v>
      </c>
      <c r="S2413" t="s">
        <v>132</v>
      </c>
      <c r="T2413" s="1">
        <v>41074</v>
      </c>
    </row>
    <row r="2414" spans="1:20" x14ac:dyDescent="0.25">
      <c r="A2414">
        <v>17508</v>
      </c>
      <c r="B2414">
        <v>41087</v>
      </c>
      <c r="C2414" t="s">
        <v>20</v>
      </c>
      <c r="D2414" t="s">
        <v>21</v>
      </c>
      <c r="E2414" t="s">
        <v>52</v>
      </c>
      <c r="F2414" t="s">
        <v>453</v>
      </c>
      <c r="G2414">
        <v>50</v>
      </c>
      <c r="H2414">
        <v>156.27000000000001</v>
      </c>
      <c r="I2414">
        <v>0.44</v>
      </c>
      <c r="J2414">
        <v>0.01</v>
      </c>
      <c r="K2414">
        <v>67.569999999999993</v>
      </c>
      <c r="L2414">
        <v>3.14</v>
      </c>
      <c r="M2414">
        <v>1.76</v>
      </c>
      <c r="N2414">
        <v>0.7</v>
      </c>
      <c r="O2414" t="s">
        <v>71</v>
      </c>
      <c r="P2414" t="s">
        <v>738</v>
      </c>
      <c r="Q2414" t="s">
        <v>41</v>
      </c>
      <c r="R2414" t="s">
        <v>34</v>
      </c>
      <c r="S2414" t="s">
        <v>55</v>
      </c>
      <c r="T2414" s="1">
        <v>41089</v>
      </c>
    </row>
    <row r="2415" spans="1:20" x14ac:dyDescent="0.25">
      <c r="A2415">
        <v>17510</v>
      </c>
      <c r="B2415">
        <v>41212</v>
      </c>
      <c r="C2415" t="s">
        <v>58</v>
      </c>
      <c r="D2415" t="s">
        <v>21</v>
      </c>
      <c r="E2415" t="s">
        <v>139</v>
      </c>
      <c r="F2415" t="s">
        <v>719</v>
      </c>
      <c r="G2415">
        <v>28</v>
      </c>
      <c r="H2415">
        <v>682.58</v>
      </c>
      <c r="I2415">
        <v>0.36</v>
      </c>
      <c r="J2415">
        <v>0</v>
      </c>
      <c r="K2415">
        <v>245.23</v>
      </c>
      <c r="L2415">
        <v>24.33</v>
      </c>
      <c r="M2415">
        <v>15.57</v>
      </c>
      <c r="N2415">
        <v>1.39</v>
      </c>
      <c r="O2415" t="s">
        <v>24</v>
      </c>
      <c r="P2415" t="s">
        <v>622</v>
      </c>
      <c r="Q2415" t="s">
        <v>83</v>
      </c>
      <c r="R2415" t="s">
        <v>27</v>
      </c>
      <c r="S2415" t="s">
        <v>57</v>
      </c>
      <c r="T2415" s="1">
        <v>41213</v>
      </c>
    </row>
    <row r="2416" spans="1:20" x14ac:dyDescent="0.25">
      <c r="A2416">
        <v>17539</v>
      </c>
      <c r="B2416">
        <v>40801</v>
      </c>
      <c r="C2416" t="s">
        <v>29</v>
      </c>
      <c r="D2416" t="s">
        <v>42</v>
      </c>
      <c r="E2416" t="s">
        <v>43</v>
      </c>
      <c r="F2416" t="s">
        <v>214</v>
      </c>
      <c r="G2416">
        <v>28</v>
      </c>
      <c r="H2416">
        <v>610.57000000000005</v>
      </c>
      <c r="I2416">
        <v>0.39</v>
      </c>
      <c r="J2416">
        <v>0.08</v>
      </c>
      <c r="K2416">
        <v>204.05</v>
      </c>
      <c r="L2416">
        <v>23.51</v>
      </c>
      <c r="M2416">
        <v>14.34</v>
      </c>
      <c r="N2416">
        <v>5</v>
      </c>
      <c r="O2416" t="s">
        <v>24</v>
      </c>
      <c r="P2416" t="s">
        <v>1733</v>
      </c>
      <c r="Q2416" t="s">
        <v>33</v>
      </c>
      <c r="R2416" t="s">
        <v>67</v>
      </c>
      <c r="S2416" t="s">
        <v>35</v>
      </c>
      <c r="T2416" s="1">
        <v>40802</v>
      </c>
    </row>
    <row r="2417" spans="1:20" x14ac:dyDescent="0.25">
      <c r="A2417">
        <v>17539</v>
      </c>
      <c r="B2417">
        <v>40801</v>
      </c>
      <c r="C2417" t="s">
        <v>29</v>
      </c>
      <c r="D2417" t="s">
        <v>37</v>
      </c>
      <c r="E2417" t="s">
        <v>50</v>
      </c>
      <c r="F2417" t="s">
        <v>319</v>
      </c>
      <c r="G2417">
        <v>10</v>
      </c>
      <c r="H2417">
        <v>3683.8</v>
      </c>
      <c r="I2417">
        <v>0.52</v>
      </c>
      <c r="J2417">
        <v>0.1</v>
      </c>
      <c r="K2417">
        <v>1714.91</v>
      </c>
      <c r="L2417">
        <v>408.31</v>
      </c>
      <c r="M2417">
        <v>195.99</v>
      </c>
      <c r="N2417">
        <v>8.99</v>
      </c>
      <c r="O2417" t="s">
        <v>24</v>
      </c>
      <c r="P2417" t="s">
        <v>1733</v>
      </c>
      <c r="Q2417" t="s">
        <v>33</v>
      </c>
      <c r="R2417" t="s">
        <v>67</v>
      </c>
      <c r="S2417" t="s">
        <v>57</v>
      </c>
      <c r="T2417" s="1">
        <v>40802</v>
      </c>
    </row>
    <row r="2418" spans="1:20" x14ac:dyDescent="0.25">
      <c r="A2418">
        <v>17542</v>
      </c>
      <c r="B2418">
        <v>40421</v>
      </c>
      <c r="C2418" t="s">
        <v>20</v>
      </c>
      <c r="D2418" t="s">
        <v>21</v>
      </c>
      <c r="E2418" t="s">
        <v>80</v>
      </c>
      <c r="F2418" t="s">
        <v>834</v>
      </c>
      <c r="G2418">
        <v>37</v>
      </c>
      <c r="H2418">
        <v>211.49</v>
      </c>
      <c r="I2418">
        <v>0.5</v>
      </c>
      <c r="J2418">
        <v>0.01</v>
      </c>
      <c r="K2418">
        <v>104.43</v>
      </c>
      <c r="L2418">
        <v>5.76</v>
      </c>
      <c r="M2418">
        <v>2.88</v>
      </c>
      <c r="N2418">
        <v>0.5</v>
      </c>
      <c r="O2418" t="s">
        <v>24</v>
      </c>
      <c r="P2418" t="s">
        <v>660</v>
      </c>
      <c r="Q2418" t="s">
        <v>83</v>
      </c>
      <c r="R2418" t="s">
        <v>67</v>
      </c>
      <c r="S2418" t="s">
        <v>57</v>
      </c>
      <c r="T2418" s="1">
        <v>40423</v>
      </c>
    </row>
    <row r="2419" spans="1:20" x14ac:dyDescent="0.25">
      <c r="A2419">
        <v>17543</v>
      </c>
      <c r="B2419">
        <v>41054</v>
      </c>
      <c r="C2419" t="s">
        <v>58</v>
      </c>
      <c r="D2419" t="s">
        <v>21</v>
      </c>
      <c r="E2419" t="s">
        <v>84</v>
      </c>
      <c r="F2419" t="s">
        <v>605</v>
      </c>
      <c r="G2419">
        <v>1</v>
      </c>
      <c r="H2419">
        <v>21.33</v>
      </c>
      <c r="I2419">
        <v>0.5</v>
      </c>
      <c r="J2419">
        <v>0.09</v>
      </c>
      <c r="K2419">
        <v>5.31</v>
      </c>
      <c r="L2419">
        <v>12.96</v>
      </c>
      <c r="M2419">
        <v>6.48</v>
      </c>
      <c r="N2419">
        <v>9.5399999999999991</v>
      </c>
      <c r="O2419" t="s">
        <v>24</v>
      </c>
      <c r="P2419" t="s">
        <v>1642</v>
      </c>
      <c r="Q2419" t="s">
        <v>95</v>
      </c>
      <c r="R2419" t="s">
        <v>67</v>
      </c>
      <c r="S2419" t="s">
        <v>57</v>
      </c>
      <c r="T2419" s="1">
        <v>41054</v>
      </c>
    </row>
    <row r="2420" spans="1:20" x14ac:dyDescent="0.25">
      <c r="A2420">
        <v>17543</v>
      </c>
      <c r="B2420">
        <v>41054</v>
      </c>
      <c r="C2420" t="s">
        <v>58</v>
      </c>
      <c r="D2420" t="s">
        <v>21</v>
      </c>
      <c r="E2420" t="s">
        <v>84</v>
      </c>
      <c r="F2420" t="s">
        <v>1734</v>
      </c>
      <c r="G2420">
        <v>35</v>
      </c>
      <c r="H2420">
        <v>1699.61</v>
      </c>
      <c r="I2420">
        <v>0.42</v>
      </c>
      <c r="J2420">
        <v>0.1</v>
      </c>
      <c r="K2420">
        <v>598.23</v>
      </c>
      <c r="L2420">
        <v>53.41</v>
      </c>
      <c r="M2420">
        <v>30.98</v>
      </c>
      <c r="N2420">
        <v>17.079999999999998</v>
      </c>
      <c r="O2420" t="s">
        <v>24</v>
      </c>
      <c r="P2420" t="s">
        <v>1642</v>
      </c>
      <c r="Q2420" t="s">
        <v>95</v>
      </c>
      <c r="R2420" t="s">
        <v>67</v>
      </c>
      <c r="S2420" t="s">
        <v>57</v>
      </c>
      <c r="T2420" s="1">
        <v>41056</v>
      </c>
    </row>
    <row r="2421" spans="1:20" x14ac:dyDescent="0.25">
      <c r="A2421">
        <v>17543</v>
      </c>
      <c r="B2421">
        <v>41054</v>
      </c>
      <c r="C2421" t="s">
        <v>58</v>
      </c>
      <c r="D2421" t="s">
        <v>37</v>
      </c>
      <c r="E2421" t="s">
        <v>50</v>
      </c>
      <c r="F2421" t="s">
        <v>76</v>
      </c>
      <c r="G2421">
        <v>26</v>
      </c>
      <c r="H2421">
        <v>9832.4699999999993</v>
      </c>
      <c r="I2421">
        <v>0.5</v>
      </c>
      <c r="J2421">
        <v>0.06</v>
      </c>
      <c r="K2421">
        <v>4598.6499999999996</v>
      </c>
      <c r="L2421">
        <v>401.98</v>
      </c>
      <c r="M2421">
        <v>200.99</v>
      </c>
      <c r="N2421">
        <v>8.08</v>
      </c>
      <c r="O2421" t="s">
        <v>24</v>
      </c>
      <c r="P2421" t="s">
        <v>1642</v>
      </c>
      <c r="Q2421" t="s">
        <v>95</v>
      </c>
      <c r="R2421" t="s">
        <v>67</v>
      </c>
      <c r="S2421" t="s">
        <v>57</v>
      </c>
      <c r="T2421" s="1">
        <v>41056</v>
      </c>
    </row>
    <row r="2422" spans="1:20" x14ac:dyDescent="0.25">
      <c r="A2422">
        <v>17568</v>
      </c>
      <c r="B2422">
        <v>40459</v>
      </c>
      <c r="C2422" t="s">
        <v>29</v>
      </c>
      <c r="D2422" t="s">
        <v>37</v>
      </c>
      <c r="E2422" t="s">
        <v>38</v>
      </c>
      <c r="F2422" t="s">
        <v>1472</v>
      </c>
      <c r="G2422">
        <v>31</v>
      </c>
      <c r="H2422">
        <v>1003.72</v>
      </c>
      <c r="I2422">
        <v>0.49</v>
      </c>
      <c r="J2422">
        <v>0</v>
      </c>
      <c r="K2422">
        <v>490.85</v>
      </c>
      <c r="L2422">
        <v>32.31</v>
      </c>
      <c r="M2422">
        <v>16.48</v>
      </c>
      <c r="N2422">
        <v>1.99</v>
      </c>
      <c r="O2422" t="s">
        <v>24</v>
      </c>
      <c r="P2422" t="s">
        <v>108</v>
      </c>
      <c r="Q2422" t="s">
        <v>83</v>
      </c>
      <c r="R2422" t="s">
        <v>61</v>
      </c>
      <c r="S2422" t="s">
        <v>35</v>
      </c>
      <c r="T2422" s="1">
        <v>40460</v>
      </c>
    </row>
    <row r="2423" spans="1:20" x14ac:dyDescent="0.25">
      <c r="A2423">
        <v>17571</v>
      </c>
      <c r="B2423">
        <v>40983</v>
      </c>
      <c r="C2423" t="s">
        <v>29</v>
      </c>
      <c r="D2423" t="s">
        <v>21</v>
      </c>
      <c r="E2423" t="s">
        <v>72</v>
      </c>
      <c r="F2423" t="s">
        <v>1689</v>
      </c>
      <c r="G2423">
        <v>32</v>
      </c>
      <c r="H2423">
        <v>186.69</v>
      </c>
      <c r="I2423">
        <v>0.49</v>
      </c>
      <c r="J2423">
        <v>0.01</v>
      </c>
      <c r="K2423">
        <v>89.75</v>
      </c>
      <c r="L2423">
        <v>5.84</v>
      </c>
      <c r="M2423">
        <v>2.98</v>
      </c>
      <c r="N2423">
        <v>1.58</v>
      </c>
      <c r="O2423" t="s">
        <v>24</v>
      </c>
      <c r="P2423" t="s">
        <v>797</v>
      </c>
      <c r="Q2423" t="s">
        <v>83</v>
      </c>
      <c r="R2423" t="s">
        <v>67</v>
      </c>
      <c r="S2423" t="s">
        <v>55</v>
      </c>
      <c r="T2423" s="1">
        <v>40984</v>
      </c>
    </row>
    <row r="2424" spans="1:20" x14ac:dyDescent="0.25">
      <c r="A2424">
        <v>17571</v>
      </c>
      <c r="B2424">
        <v>40983</v>
      </c>
      <c r="C2424" t="s">
        <v>29</v>
      </c>
      <c r="D2424" t="s">
        <v>37</v>
      </c>
      <c r="E2424" t="s">
        <v>38</v>
      </c>
      <c r="F2424" t="s">
        <v>903</v>
      </c>
      <c r="G2424">
        <v>50</v>
      </c>
      <c r="H2424">
        <v>2943.72</v>
      </c>
      <c r="I2424">
        <v>0.45</v>
      </c>
      <c r="J2424">
        <v>0.02</v>
      </c>
      <c r="K2424">
        <v>1289.22</v>
      </c>
      <c r="L2424">
        <v>59.96</v>
      </c>
      <c r="M2424">
        <v>32.979999999999997</v>
      </c>
      <c r="N2424">
        <v>5.5</v>
      </c>
      <c r="O2424" t="s">
        <v>71</v>
      </c>
      <c r="P2424" t="s">
        <v>797</v>
      </c>
      <c r="Q2424" t="s">
        <v>83</v>
      </c>
      <c r="R2424" t="s">
        <v>67</v>
      </c>
      <c r="S2424" t="s">
        <v>57</v>
      </c>
      <c r="T2424" s="1">
        <v>40985</v>
      </c>
    </row>
    <row r="2425" spans="1:20" x14ac:dyDescent="0.25">
      <c r="A2425">
        <v>17573</v>
      </c>
      <c r="B2425">
        <v>40790</v>
      </c>
      <c r="C2425" t="s">
        <v>20</v>
      </c>
      <c r="D2425" t="s">
        <v>42</v>
      </c>
      <c r="E2425" t="s">
        <v>43</v>
      </c>
      <c r="F2425" t="s">
        <v>715</v>
      </c>
      <c r="G2425">
        <v>23</v>
      </c>
      <c r="H2425">
        <v>395.8</v>
      </c>
      <c r="I2425">
        <v>0.45</v>
      </c>
      <c r="J2425">
        <v>0.02</v>
      </c>
      <c r="K2425">
        <v>170.47</v>
      </c>
      <c r="L2425">
        <v>17.239999999999998</v>
      </c>
      <c r="M2425">
        <v>9.48</v>
      </c>
      <c r="N2425">
        <v>7.29</v>
      </c>
      <c r="O2425" t="s">
        <v>24</v>
      </c>
      <c r="P2425" t="s">
        <v>885</v>
      </c>
      <c r="Q2425" t="s">
        <v>64</v>
      </c>
      <c r="R2425" t="s">
        <v>27</v>
      </c>
      <c r="S2425" t="s">
        <v>35</v>
      </c>
      <c r="T2425" s="1">
        <v>40794</v>
      </c>
    </row>
    <row r="2426" spans="1:20" x14ac:dyDescent="0.25">
      <c r="A2426">
        <v>17573</v>
      </c>
      <c r="B2426">
        <v>40790</v>
      </c>
      <c r="C2426" t="s">
        <v>20</v>
      </c>
      <c r="D2426" t="s">
        <v>37</v>
      </c>
      <c r="E2426" t="s">
        <v>387</v>
      </c>
      <c r="F2426" t="s">
        <v>437</v>
      </c>
      <c r="G2426">
        <v>47</v>
      </c>
      <c r="H2426">
        <v>35784.410000000003</v>
      </c>
      <c r="I2426">
        <v>0.42</v>
      </c>
      <c r="J2426">
        <v>0.02</v>
      </c>
      <c r="K2426">
        <v>14585.88</v>
      </c>
      <c r="L2426">
        <v>775.84</v>
      </c>
      <c r="M2426">
        <v>449.99</v>
      </c>
      <c r="N2426">
        <v>49</v>
      </c>
      <c r="O2426" t="s">
        <v>48</v>
      </c>
      <c r="P2426" t="s">
        <v>885</v>
      </c>
      <c r="Q2426" t="s">
        <v>33</v>
      </c>
      <c r="R2426" t="s">
        <v>27</v>
      </c>
      <c r="S2426" t="s">
        <v>132</v>
      </c>
      <c r="T2426" s="1">
        <v>40792</v>
      </c>
    </row>
    <row r="2427" spans="1:20" x14ac:dyDescent="0.25">
      <c r="A2427">
        <v>17632</v>
      </c>
      <c r="B2427">
        <v>40230</v>
      </c>
      <c r="C2427" t="s">
        <v>79</v>
      </c>
      <c r="D2427" t="s">
        <v>21</v>
      </c>
      <c r="E2427" t="s">
        <v>72</v>
      </c>
      <c r="F2427" t="s">
        <v>1155</v>
      </c>
      <c r="G2427">
        <v>38</v>
      </c>
      <c r="H2427">
        <v>115.47</v>
      </c>
      <c r="I2427">
        <v>0.41</v>
      </c>
      <c r="J2427">
        <v>0.1</v>
      </c>
      <c r="K2427">
        <v>39.53</v>
      </c>
      <c r="L2427">
        <v>3.36</v>
      </c>
      <c r="M2427">
        <v>1.98</v>
      </c>
      <c r="N2427">
        <v>0.7</v>
      </c>
      <c r="O2427" t="s">
        <v>24</v>
      </c>
      <c r="P2427" t="s">
        <v>550</v>
      </c>
      <c r="Q2427" t="s">
        <v>41</v>
      </c>
      <c r="R2427" t="s">
        <v>34</v>
      </c>
      <c r="S2427" t="s">
        <v>55</v>
      </c>
      <c r="T2427" s="1">
        <v>40231</v>
      </c>
    </row>
    <row r="2428" spans="1:20" x14ac:dyDescent="0.25">
      <c r="A2428">
        <v>17634</v>
      </c>
      <c r="B2428">
        <v>41111</v>
      </c>
      <c r="C2428" t="s">
        <v>36</v>
      </c>
      <c r="D2428" t="s">
        <v>42</v>
      </c>
      <c r="E2428" t="s">
        <v>192</v>
      </c>
      <c r="F2428" t="s">
        <v>764</v>
      </c>
      <c r="G2428">
        <v>5</v>
      </c>
      <c r="H2428">
        <v>709.67</v>
      </c>
      <c r="I2428">
        <v>0.38</v>
      </c>
      <c r="J2428">
        <v>0.08</v>
      </c>
      <c r="K2428">
        <v>217.72</v>
      </c>
      <c r="L2428">
        <v>145.15</v>
      </c>
      <c r="M2428">
        <v>89.99</v>
      </c>
      <c r="N2428">
        <v>42</v>
      </c>
      <c r="O2428" t="s">
        <v>48</v>
      </c>
      <c r="P2428" t="s">
        <v>491</v>
      </c>
      <c r="Q2428" t="s">
        <v>64</v>
      </c>
      <c r="R2428" t="s">
        <v>34</v>
      </c>
      <c r="S2428" t="s">
        <v>132</v>
      </c>
      <c r="T2428" s="1">
        <v>41111</v>
      </c>
    </row>
    <row r="2429" spans="1:20" x14ac:dyDescent="0.25">
      <c r="A2429">
        <v>17636</v>
      </c>
      <c r="B2429">
        <v>39848</v>
      </c>
      <c r="C2429" t="s">
        <v>20</v>
      </c>
      <c r="D2429" t="s">
        <v>21</v>
      </c>
      <c r="E2429" t="s">
        <v>52</v>
      </c>
      <c r="F2429" t="s">
        <v>746</v>
      </c>
      <c r="G2429">
        <v>2</v>
      </c>
      <c r="H2429">
        <v>10.31</v>
      </c>
      <c r="I2429">
        <v>0.39</v>
      </c>
      <c r="J2429">
        <v>0.03</v>
      </c>
      <c r="K2429">
        <v>3.47</v>
      </c>
      <c r="L2429">
        <v>4.82</v>
      </c>
      <c r="M2429">
        <v>2.94</v>
      </c>
      <c r="N2429">
        <v>0.96</v>
      </c>
      <c r="O2429" t="s">
        <v>24</v>
      </c>
      <c r="P2429" t="s">
        <v>1119</v>
      </c>
      <c r="Q2429" t="s">
        <v>83</v>
      </c>
      <c r="R2429" t="s">
        <v>61</v>
      </c>
      <c r="S2429" t="s">
        <v>55</v>
      </c>
      <c r="T2429" s="1">
        <v>39852</v>
      </c>
    </row>
    <row r="2430" spans="1:20" x14ac:dyDescent="0.25">
      <c r="A2430">
        <v>17666</v>
      </c>
      <c r="B2430">
        <v>40429</v>
      </c>
      <c r="C2430" t="s">
        <v>79</v>
      </c>
      <c r="D2430" t="s">
        <v>21</v>
      </c>
      <c r="E2430" t="s">
        <v>84</v>
      </c>
      <c r="F2430" t="s">
        <v>871</v>
      </c>
      <c r="G2430">
        <v>19</v>
      </c>
      <c r="H2430">
        <v>126.7</v>
      </c>
      <c r="I2430">
        <v>0.4</v>
      </c>
      <c r="J2430">
        <v>0.01</v>
      </c>
      <c r="K2430">
        <v>49.4</v>
      </c>
      <c r="L2430">
        <v>6.67</v>
      </c>
      <c r="M2430">
        <v>4</v>
      </c>
      <c r="N2430">
        <v>1.3</v>
      </c>
      <c r="O2430" t="s">
        <v>24</v>
      </c>
      <c r="P2430" t="s">
        <v>194</v>
      </c>
      <c r="Q2430" t="s">
        <v>41</v>
      </c>
      <c r="R2430" t="s">
        <v>61</v>
      </c>
      <c r="S2430" t="s">
        <v>55</v>
      </c>
      <c r="T2430" s="1">
        <v>40431</v>
      </c>
    </row>
    <row r="2431" spans="1:20" x14ac:dyDescent="0.25">
      <c r="A2431">
        <v>17666</v>
      </c>
      <c r="B2431">
        <v>40429</v>
      </c>
      <c r="C2431" t="s">
        <v>79</v>
      </c>
      <c r="D2431" t="s">
        <v>21</v>
      </c>
      <c r="E2431" t="s">
        <v>30</v>
      </c>
      <c r="F2431" t="s">
        <v>109</v>
      </c>
      <c r="G2431">
        <v>11</v>
      </c>
      <c r="H2431">
        <v>225.78</v>
      </c>
      <c r="I2431">
        <v>0.41</v>
      </c>
      <c r="J2431">
        <v>0.08</v>
      </c>
      <c r="K2431">
        <v>79.86</v>
      </c>
      <c r="L2431">
        <v>22</v>
      </c>
      <c r="M2431">
        <v>12.98</v>
      </c>
      <c r="N2431">
        <v>3.14</v>
      </c>
      <c r="O2431" t="s">
        <v>24</v>
      </c>
      <c r="P2431" t="s">
        <v>194</v>
      </c>
      <c r="Q2431" t="s">
        <v>41</v>
      </c>
      <c r="R2431" t="s">
        <v>61</v>
      </c>
      <c r="S2431" t="s">
        <v>35</v>
      </c>
      <c r="T2431" s="1">
        <v>40429</v>
      </c>
    </row>
    <row r="2432" spans="1:20" x14ac:dyDescent="0.25">
      <c r="A2432">
        <v>17668</v>
      </c>
      <c r="B2432">
        <v>40142</v>
      </c>
      <c r="C2432" t="s">
        <v>79</v>
      </c>
      <c r="D2432" t="s">
        <v>37</v>
      </c>
      <c r="E2432" t="s">
        <v>38</v>
      </c>
      <c r="F2432" t="s">
        <v>1162</v>
      </c>
      <c r="G2432">
        <v>49</v>
      </c>
      <c r="H2432">
        <v>1751.48</v>
      </c>
      <c r="I2432">
        <v>0.53</v>
      </c>
      <c r="J2432">
        <v>0.04</v>
      </c>
      <c r="K2432">
        <v>892.97</v>
      </c>
      <c r="L2432">
        <v>37.19</v>
      </c>
      <c r="M2432">
        <v>17.48</v>
      </c>
      <c r="N2432">
        <v>1.99</v>
      </c>
      <c r="O2432" t="s">
        <v>24</v>
      </c>
      <c r="P2432" t="s">
        <v>124</v>
      </c>
      <c r="Q2432" t="s">
        <v>64</v>
      </c>
      <c r="R2432" t="s">
        <v>34</v>
      </c>
      <c r="S2432" t="s">
        <v>35</v>
      </c>
      <c r="T2432" s="1">
        <v>40144</v>
      </c>
    </row>
    <row r="2433" spans="1:20" x14ac:dyDescent="0.25">
      <c r="A2433">
        <v>17668</v>
      </c>
      <c r="B2433">
        <v>40142</v>
      </c>
      <c r="C2433" t="s">
        <v>79</v>
      </c>
      <c r="D2433" t="s">
        <v>37</v>
      </c>
      <c r="E2433" t="s">
        <v>87</v>
      </c>
      <c r="F2433" t="s">
        <v>1735</v>
      </c>
      <c r="G2433">
        <v>24</v>
      </c>
      <c r="H2433">
        <v>14614.72</v>
      </c>
      <c r="I2433">
        <v>0.53</v>
      </c>
      <c r="J2433">
        <v>0.05</v>
      </c>
      <c r="K2433">
        <v>7377.21</v>
      </c>
      <c r="L2433">
        <v>640.38</v>
      </c>
      <c r="M2433">
        <v>300.98</v>
      </c>
      <c r="N2433">
        <v>13.99</v>
      </c>
      <c r="O2433" t="s">
        <v>24</v>
      </c>
      <c r="P2433" t="s">
        <v>124</v>
      </c>
      <c r="Q2433" t="s">
        <v>64</v>
      </c>
      <c r="R2433" t="s">
        <v>34</v>
      </c>
      <c r="S2433" t="s">
        <v>45</v>
      </c>
      <c r="T2433" s="1">
        <v>40143</v>
      </c>
    </row>
    <row r="2434" spans="1:20" x14ac:dyDescent="0.25">
      <c r="A2434">
        <v>17668</v>
      </c>
      <c r="B2434">
        <v>40142</v>
      </c>
      <c r="C2434" t="s">
        <v>79</v>
      </c>
      <c r="D2434" t="s">
        <v>37</v>
      </c>
      <c r="E2434" t="s">
        <v>50</v>
      </c>
      <c r="F2434" t="s">
        <v>1736</v>
      </c>
      <c r="G2434">
        <v>13</v>
      </c>
      <c r="H2434">
        <v>4362.21</v>
      </c>
      <c r="I2434">
        <v>0.41</v>
      </c>
      <c r="J2434">
        <v>0.04</v>
      </c>
      <c r="K2434">
        <v>1679.34</v>
      </c>
      <c r="L2434">
        <v>349.14</v>
      </c>
      <c r="M2434">
        <v>205.99</v>
      </c>
      <c r="N2434">
        <v>5</v>
      </c>
      <c r="O2434" t="s">
        <v>71</v>
      </c>
      <c r="P2434" t="s">
        <v>124</v>
      </c>
      <c r="Q2434" t="s">
        <v>64</v>
      </c>
      <c r="R2434" t="s">
        <v>34</v>
      </c>
      <c r="S2434" t="s">
        <v>57</v>
      </c>
      <c r="T2434" s="1">
        <v>40143</v>
      </c>
    </row>
    <row r="2435" spans="1:20" x14ac:dyDescent="0.25">
      <c r="A2435">
        <v>17669</v>
      </c>
      <c r="B2435">
        <v>39932</v>
      </c>
      <c r="C2435" t="s">
        <v>36</v>
      </c>
      <c r="D2435" t="s">
        <v>21</v>
      </c>
      <c r="E2435" t="s">
        <v>22</v>
      </c>
      <c r="F2435" t="s">
        <v>820</v>
      </c>
      <c r="G2435">
        <v>32</v>
      </c>
      <c r="H2435">
        <v>1982.95</v>
      </c>
      <c r="I2435">
        <v>0.46</v>
      </c>
      <c r="J2435">
        <v>0.04</v>
      </c>
      <c r="K2435">
        <v>865.14</v>
      </c>
      <c r="L2435">
        <v>64.37</v>
      </c>
      <c r="M2435">
        <v>34.76</v>
      </c>
      <c r="N2435">
        <v>5.49</v>
      </c>
      <c r="O2435" t="s">
        <v>24</v>
      </c>
      <c r="P2435" t="s">
        <v>1737</v>
      </c>
      <c r="Q2435" t="s">
        <v>83</v>
      </c>
      <c r="R2435" t="s">
        <v>27</v>
      </c>
      <c r="S2435" t="s">
        <v>57</v>
      </c>
      <c r="T2435" s="1">
        <v>39933</v>
      </c>
    </row>
    <row r="2436" spans="1:20" x14ac:dyDescent="0.25">
      <c r="A2436">
        <v>17670</v>
      </c>
      <c r="B2436">
        <v>40050</v>
      </c>
      <c r="C2436" t="s">
        <v>79</v>
      </c>
      <c r="D2436" t="s">
        <v>21</v>
      </c>
      <c r="E2436" t="s">
        <v>80</v>
      </c>
      <c r="F2436" t="s">
        <v>516</v>
      </c>
      <c r="G2436">
        <v>14</v>
      </c>
      <c r="H2436">
        <v>52.78</v>
      </c>
      <c r="I2436">
        <v>0.35</v>
      </c>
      <c r="J2436">
        <v>7.0000000000000007E-2</v>
      </c>
      <c r="K2436">
        <v>15.74</v>
      </c>
      <c r="L2436">
        <v>4.0199999999999996</v>
      </c>
      <c r="M2436">
        <v>2.61</v>
      </c>
      <c r="N2436">
        <v>0.5</v>
      </c>
      <c r="O2436" t="s">
        <v>24</v>
      </c>
      <c r="P2436" t="s">
        <v>269</v>
      </c>
      <c r="Q2436" t="s">
        <v>64</v>
      </c>
      <c r="R2436" t="s">
        <v>34</v>
      </c>
      <c r="S2436" t="s">
        <v>57</v>
      </c>
      <c r="T2436" s="1">
        <v>40052</v>
      </c>
    </row>
    <row r="2437" spans="1:20" x14ac:dyDescent="0.25">
      <c r="A2437">
        <v>17698</v>
      </c>
      <c r="B2437">
        <v>41042</v>
      </c>
      <c r="C2437" t="s">
        <v>36</v>
      </c>
      <c r="D2437" t="s">
        <v>37</v>
      </c>
      <c r="E2437" t="s">
        <v>50</v>
      </c>
      <c r="F2437" t="s">
        <v>76</v>
      </c>
      <c r="G2437">
        <v>22</v>
      </c>
      <c r="H2437">
        <v>2849.43</v>
      </c>
      <c r="I2437">
        <v>0.54</v>
      </c>
      <c r="J2437">
        <v>0.1</v>
      </c>
      <c r="K2437">
        <v>1388.66</v>
      </c>
      <c r="L2437">
        <v>143.46</v>
      </c>
      <c r="M2437">
        <v>65.989999999999995</v>
      </c>
      <c r="N2437">
        <v>8.99</v>
      </c>
      <c r="O2437" t="s">
        <v>24</v>
      </c>
      <c r="P2437" t="s">
        <v>1040</v>
      </c>
      <c r="Q2437" t="s">
        <v>95</v>
      </c>
      <c r="R2437" t="s">
        <v>34</v>
      </c>
      <c r="S2437" t="s">
        <v>57</v>
      </c>
      <c r="T2437" s="1">
        <v>41044</v>
      </c>
    </row>
    <row r="2438" spans="1:20" x14ac:dyDescent="0.25">
      <c r="A2438">
        <v>17698</v>
      </c>
      <c r="B2438">
        <v>41042</v>
      </c>
      <c r="C2438" t="s">
        <v>36</v>
      </c>
      <c r="D2438" t="s">
        <v>21</v>
      </c>
      <c r="E2438" t="s">
        <v>120</v>
      </c>
      <c r="F2438" t="s">
        <v>1428</v>
      </c>
      <c r="G2438">
        <v>40</v>
      </c>
      <c r="H2438">
        <v>1208.3599999999999</v>
      </c>
      <c r="I2438">
        <v>0.51</v>
      </c>
      <c r="J2438">
        <v>0.04</v>
      </c>
      <c r="K2438">
        <v>586.25</v>
      </c>
      <c r="L2438">
        <v>31.18</v>
      </c>
      <c r="M2438">
        <v>15.28</v>
      </c>
      <c r="N2438">
        <v>10.91</v>
      </c>
      <c r="O2438" t="s">
        <v>24</v>
      </c>
      <c r="P2438" t="s">
        <v>1040</v>
      </c>
      <c r="Q2438" t="s">
        <v>95</v>
      </c>
      <c r="R2438" t="s">
        <v>34</v>
      </c>
      <c r="S2438" t="s">
        <v>57</v>
      </c>
      <c r="T2438" s="1">
        <v>41043</v>
      </c>
    </row>
    <row r="2439" spans="1:20" x14ac:dyDescent="0.25">
      <c r="A2439">
        <v>17698</v>
      </c>
      <c r="B2439">
        <v>41042</v>
      </c>
      <c r="C2439" t="s">
        <v>36</v>
      </c>
      <c r="D2439" t="s">
        <v>21</v>
      </c>
      <c r="E2439" t="s">
        <v>126</v>
      </c>
      <c r="F2439" t="s">
        <v>1394</v>
      </c>
      <c r="G2439">
        <v>43</v>
      </c>
      <c r="H2439">
        <v>3351.65</v>
      </c>
      <c r="I2439">
        <v>0.48</v>
      </c>
      <c r="J2439">
        <v>0.08</v>
      </c>
      <c r="K2439">
        <v>1455.72</v>
      </c>
      <c r="L2439">
        <v>84.63</v>
      </c>
      <c r="M2439">
        <v>44.01</v>
      </c>
      <c r="N2439">
        <v>3.5</v>
      </c>
      <c r="O2439" t="s">
        <v>24</v>
      </c>
      <c r="P2439" t="s">
        <v>1040</v>
      </c>
      <c r="Q2439" t="s">
        <v>75</v>
      </c>
      <c r="R2439" t="s">
        <v>34</v>
      </c>
      <c r="S2439" t="s">
        <v>57</v>
      </c>
      <c r="T2439" s="1">
        <v>41044</v>
      </c>
    </row>
    <row r="2440" spans="1:20" x14ac:dyDescent="0.25">
      <c r="A2440">
        <v>17700</v>
      </c>
      <c r="B2440">
        <v>41209</v>
      </c>
      <c r="C2440" t="s">
        <v>58</v>
      </c>
      <c r="D2440" t="s">
        <v>42</v>
      </c>
      <c r="E2440" t="s">
        <v>43</v>
      </c>
      <c r="F2440" t="s">
        <v>273</v>
      </c>
      <c r="G2440">
        <v>20</v>
      </c>
      <c r="H2440">
        <v>3649.12</v>
      </c>
      <c r="I2440">
        <v>0.39</v>
      </c>
      <c r="J2440">
        <v>0.03</v>
      </c>
      <c r="K2440">
        <v>1341.32</v>
      </c>
      <c r="L2440">
        <v>186.3</v>
      </c>
      <c r="M2440">
        <v>113.64</v>
      </c>
      <c r="N2440">
        <v>35</v>
      </c>
      <c r="O2440" t="s">
        <v>24</v>
      </c>
      <c r="P2440" t="s">
        <v>1182</v>
      </c>
      <c r="Q2440" t="s">
        <v>83</v>
      </c>
      <c r="R2440" t="s">
        <v>61</v>
      </c>
      <c r="S2440" t="s">
        <v>57</v>
      </c>
      <c r="T2440" s="1">
        <v>41210</v>
      </c>
    </row>
    <row r="2441" spans="1:20" x14ac:dyDescent="0.25">
      <c r="A2441">
        <v>17701</v>
      </c>
      <c r="B2441">
        <v>41050</v>
      </c>
      <c r="C2441" t="s">
        <v>58</v>
      </c>
      <c r="D2441" t="s">
        <v>21</v>
      </c>
      <c r="E2441" t="s">
        <v>120</v>
      </c>
      <c r="F2441" t="s">
        <v>1738</v>
      </c>
      <c r="G2441">
        <v>21</v>
      </c>
      <c r="H2441">
        <v>134.63999999999999</v>
      </c>
      <c r="I2441">
        <v>0.45</v>
      </c>
      <c r="J2441">
        <v>0.09</v>
      </c>
      <c r="K2441">
        <v>51.41</v>
      </c>
      <c r="L2441">
        <v>6.8</v>
      </c>
      <c r="M2441">
        <v>3.74</v>
      </c>
      <c r="N2441">
        <v>4.6900000000000004</v>
      </c>
      <c r="O2441" t="s">
        <v>24</v>
      </c>
      <c r="P2441" t="s">
        <v>108</v>
      </c>
      <c r="Q2441" t="s">
        <v>83</v>
      </c>
      <c r="R2441" t="s">
        <v>61</v>
      </c>
      <c r="S2441" t="s">
        <v>57</v>
      </c>
      <c r="T2441" s="1">
        <v>41051</v>
      </c>
    </row>
    <row r="2442" spans="1:20" x14ac:dyDescent="0.25">
      <c r="A2442">
        <v>17702</v>
      </c>
      <c r="B2442">
        <v>41012</v>
      </c>
      <c r="C2442" t="s">
        <v>36</v>
      </c>
      <c r="D2442" t="s">
        <v>37</v>
      </c>
      <c r="E2442" t="s">
        <v>38</v>
      </c>
      <c r="F2442" t="s">
        <v>1220</v>
      </c>
      <c r="G2442">
        <v>9</v>
      </c>
      <c r="H2442">
        <v>444.68</v>
      </c>
      <c r="I2442">
        <v>0.45</v>
      </c>
      <c r="J2442">
        <v>0.02</v>
      </c>
      <c r="K2442">
        <v>193.36</v>
      </c>
      <c r="L2442">
        <v>49.96</v>
      </c>
      <c r="M2442">
        <v>27.48</v>
      </c>
      <c r="N2442">
        <v>4</v>
      </c>
      <c r="O2442" t="s">
        <v>71</v>
      </c>
      <c r="P2442" t="s">
        <v>1490</v>
      </c>
      <c r="Q2442" t="s">
        <v>33</v>
      </c>
      <c r="R2442" t="s">
        <v>61</v>
      </c>
      <c r="S2442" t="s">
        <v>57</v>
      </c>
      <c r="T2442" s="1">
        <v>41012</v>
      </c>
    </row>
    <row r="2443" spans="1:20" x14ac:dyDescent="0.25">
      <c r="A2443">
        <v>17702</v>
      </c>
      <c r="B2443">
        <v>41012</v>
      </c>
      <c r="C2443" t="s">
        <v>36</v>
      </c>
      <c r="D2443" t="s">
        <v>21</v>
      </c>
      <c r="E2443" t="s">
        <v>126</v>
      </c>
      <c r="F2443" t="s">
        <v>1260</v>
      </c>
      <c r="G2443">
        <v>48</v>
      </c>
      <c r="H2443">
        <v>574.89</v>
      </c>
      <c r="I2443">
        <v>0.4</v>
      </c>
      <c r="J2443">
        <v>0.09</v>
      </c>
      <c r="K2443">
        <v>192.7</v>
      </c>
      <c r="L2443">
        <v>12.95</v>
      </c>
      <c r="M2443">
        <v>7.77</v>
      </c>
      <c r="N2443">
        <v>9.23</v>
      </c>
      <c r="O2443" t="s">
        <v>24</v>
      </c>
      <c r="P2443" t="s">
        <v>1490</v>
      </c>
      <c r="Q2443" t="s">
        <v>64</v>
      </c>
      <c r="R2443" t="s">
        <v>61</v>
      </c>
      <c r="S2443" t="s">
        <v>57</v>
      </c>
      <c r="T2443" s="1">
        <v>41013</v>
      </c>
    </row>
    <row r="2444" spans="1:20" x14ac:dyDescent="0.25">
      <c r="A2444">
        <v>17735</v>
      </c>
      <c r="B2444">
        <v>41102</v>
      </c>
      <c r="C2444" t="s">
        <v>20</v>
      </c>
      <c r="D2444" t="s">
        <v>21</v>
      </c>
      <c r="E2444" t="s">
        <v>120</v>
      </c>
      <c r="F2444" t="s">
        <v>1420</v>
      </c>
      <c r="G2444">
        <v>45</v>
      </c>
      <c r="H2444">
        <v>577.13</v>
      </c>
      <c r="I2444">
        <v>0.48</v>
      </c>
      <c r="J2444">
        <v>0.03</v>
      </c>
      <c r="K2444">
        <v>265.2</v>
      </c>
      <c r="L2444">
        <v>13.1</v>
      </c>
      <c r="M2444">
        <v>6.81</v>
      </c>
      <c r="N2444">
        <v>5.48</v>
      </c>
      <c r="O2444" t="s">
        <v>24</v>
      </c>
      <c r="P2444" t="s">
        <v>433</v>
      </c>
      <c r="Q2444" t="s">
        <v>64</v>
      </c>
      <c r="R2444" t="s">
        <v>67</v>
      </c>
      <c r="S2444" t="s">
        <v>57</v>
      </c>
      <c r="T2444" s="1">
        <v>41107</v>
      </c>
    </row>
    <row r="2445" spans="1:20" x14ac:dyDescent="0.25">
      <c r="A2445">
        <v>17735</v>
      </c>
      <c r="B2445">
        <v>41102</v>
      </c>
      <c r="C2445" t="s">
        <v>20</v>
      </c>
      <c r="D2445" t="s">
        <v>21</v>
      </c>
      <c r="E2445" t="s">
        <v>72</v>
      </c>
      <c r="F2445" t="s">
        <v>614</v>
      </c>
      <c r="G2445">
        <v>28</v>
      </c>
      <c r="H2445">
        <v>184.95</v>
      </c>
      <c r="I2445">
        <v>0.46</v>
      </c>
      <c r="J2445">
        <v>0.06</v>
      </c>
      <c r="K2445">
        <v>78.400000000000006</v>
      </c>
      <c r="L2445">
        <v>7</v>
      </c>
      <c r="M2445">
        <v>3.78</v>
      </c>
      <c r="N2445">
        <v>0.71</v>
      </c>
      <c r="O2445" t="s">
        <v>24</v>
      </c>
      <c r="P2445" t="s">
        <v>433</v>
      </c>
      <c r="Q2445" t="s">
        <v>64</v>
      </c>
      <c r="R2445" t="s">
        <v>67</v>
      </c>
      <c r="S2445" t="s">
        <v>55</v>
      </c>
      <c r="T2445" s="1">
        <v>41107</v>
      </c>
    </row>
    <row r="2446" spans="1:20" x14ac:dyDescent="0.25">
      <c r="A2446">
        <v>17764</v>
      </c>
      <c r="B2446">
        <v>40072</v>
      </c>
      <c r="C2446" t="s">
        <v>20</v>
      </c>
      <c r="D2446" t="s">
        <v>21</v>
      </c>
      <c r="E2446" t="s">
        <v>84</v>
      </c>
      <c r="F2446" t="s">
        <v>1715</v>
      </c>
      <c r="G2446">
        <v>27</v>
      </c>
      <c r="H2446">
        <v>1093.26</v>
      </c>
      <c r="I2446">
        <v>0.45</v>
      </c>
      <c r="J2446">
        <v>0.04</v>
      </c>
      <c r="K2446">
        <v>459.71</v>
      </c>
      <c r="L2446">
        <v>41.53</v>
      </c>
      <c r="M2446">
        <v>22.84</v>
      </c>
      <c r="N2446">
        <v>16.87</v>
      </c>
      <c r="O2446" t="s">
        <v>24</v>
      </c>
      <c r="P2446" t="s">
        <v>409</v>
      </c>
      <c r="Q2446" t="s">
        <v>83</v>
      </c>
      <c r="R2446" t="s">
        <v>61</v>
      </c>
      <c r="S2446" t="s">
        <v>57</v>
      </c>
      <c r="T2446" s="1">
        <v>40072</v>
      </c>
    </row>
    <row r="2447" spans="1:20" x14ac:dyDescent="0.25">
      <c r="A2447">
        <v>17765</v>
      </c>
      <c r="B2447">
        <v>40801</v>
      </c>
      <c r="C2447" t="s">
        <v>29</v>
      </c>
      <c r="D2447" t="s">
        <v>21</v>
      </c>
      <c r="E2447" t="s">
        <v>120</v>
      </c>
      <c r="F2447" t="s">
        <v>401</v>
      </c>
      <c r="G2447">
        <v>36</v>
      </c>
      <c r="H2447">
        <v>136.12</v>
      </c>
      <c r="I2447">
        <v>0.45</v>
      </c>
      <c r="J2447">
        <v>0.08</v>
      </c>
      <c r="K2447">
        <v>52.31</v>
      </c>
      <c r="L2447">
        <v>3.93</v>
      </c>
      <c r="M2447">
        <v>2.16</v>
      </c>
      <c r="N2447">
        <v>6.05</v>
      </c>
      <c r="O2447" t="s">
        <v>24</v>
      </c>
      <c r="P2447" t="s">
        <v>985</v>
      </c>
      <c r="Q2447" t="s">
        <v>75</v>
      </c>
      <c r="R2447" t="s">
        <v>27</v>
      </c>
      <c r="S2447" t="s">
        <v>57</v>
      </c>
      <c r="T2447" s="1">
        <v>40801</v>
      </c>
    </row>
    <row r="2448" spans="1:20" x14ac:dyDescent="0.25">
      <c r="A2448">
        <v>17795</v>
      </c>
      <c r="B2448">
        <v>39904</v>
      </c>
      <c r="C2448" t="s">
        <v>79</v>
      </c>
      <c r="D2448" t="s">
        <v>21</v>
      </c>
      <c r="E2448" t="s">
        <v>126</v>
      </c>
      <c r="F2448" t="s">
        <v>952</v>
      </c>
      <c r="G2448">
        <v>1</v>
      </c>
      <c r="H2448">
        <v>26.6</v>
      </c>
      <c r="I2448">
        <v>0.48</v>
      </c>
      <c r="J2448">
        <v>0.06</v>
      </c>
      <c r="K2448">
        <v>9.15</v>
      </c>
      <c r="L2448">
        <v>21.79</v>
      </c>
      <c r="M2448">
        <v>11.33</v>
      </c>
      <c r="N2448">
        <v>6.12</v>
      </c>
      <c r="O2448" t="s">
        <v>24</v>
      </c>
      <c r="P2448" t="s">
        <v>1521</v>
      </c>
      <c r="Q2448" t="s">
        <v>95</v>
      </c>
      <c r="R2448" t="s">
        <v>27</v>
      </c>
      <c r="S2448" t="s">
        <v>45</v>
      </c>
      <c r="T2448" s="1">
        <v>39906</v>
      </c>
    </row>
    <row r="2449" spans="1:20" x14ac:dyDescent="0.25">
      <c r="A2449">
        <v>17797</v>
      </c>
      <c r="B2449">
        <v>41100</v>
      </c>
      <c r="C2449" t="s">
        <v>20</v>
      </c>
      <c r="D2449" t="s">
        <v>42</v>
      </c>
      <c r="E2449" t="s">
        <v>92</v>
      </c>
      <c r="F2449" t="s">
        <v>547</v>
      </c>
      <c r="G2449">
        <v>10</v>
      </c>
      <c r="H2449">
        <v>2076.98</v>
      </c>
      <c r="I2449">
        <v>0.5</v>
      </c>
      <c r="J2449">
        <v>0</v>
      </c>
      <c r="K2449">
        <v>1009.8</v>
      </c>
      <c r="L2449">
        <v>201.96</v>
      </c>
      <c r="M2449">
        <v>100.98</v>
      </c>
      <c r="N2449">
        <v>57.38</v>
      </c>
      <c r="O2449" t="s">
        <v>48</v>
      </c>
      <c r="P2449" t="s">
        <v>1541</v>
      </c>
      <c r="Q2449" t="s">
        <v>64</v>
      </c>
      <c r="R2449" t="s">
        <v>61</v>
      </c>
      <c r="S2449" t="s">
        <v>49</v>
      </c>
      <c r="T2449" s="1">
        <v>41102</v>
      </c>
    </row>
    <row r="2450" spans="1:20" x14ac:dyDescent="0.25">
      <c r="A2450">
        <v>17797</v>
      </c>
      <c r="B2450">
        <v>41100</v>
      </c>
      <c r="C2450" t="s">
        <v>20</v>
      </c>
      <c r="D2450" t="s">
        <v>21</v>
      </c>
      <c r="E2450" t="s">
        <v>139</v>
      </c>
      <c r="F2450" t="s">
        <v>1739</v>
      </c>
      <c r="G2450">
        <v>16</v>
      </c>
      <c r="H2450">
        <v>131.08000000000001</v>
      </c>
      <c r="I2450">
        <v>0.55000000000000004</v>
      </c>
      <c r="J2450">
        <v>0.02</v>
      </c>
      <c r="K2450">
        <v>69.540000000000006</v>
      </c>
      <c r="L2450">
        <v>8.1999999999999993</v>
      </c>
      <c r="M2450">
        <v>3.69</v>
      </c>
      <c r="N2450">
        <v>2.5</v>
      </c>
      <c r="O2450" t="s">
        <v>24</v>
      </c>
      <c r="P2450" t="s">
        <v>1541</v>
      </c>
      <c r="Q2450" t="s">
        <v>64</v>
      </c>
      <c r="R2450" t="s">
        <v>61</v>
      </c>
      <c r="S2450" t="s">
        <v>57</v>
      </c>
      <c r="T2450" s="1">
        <v>41104</v>
      </c>
    </row>
    <row r="2451" spans="1:20" x14ac:dyDescent="0.25">
      <c r="A2451">
        <v>17799</v>
      </c>
      <c r="B2451">
        <v>41172</v>
      </c>
      <c r="C2451" t="s">
        <v>79</v>
      </c>
      <c r="D2451" t="s">
        <v>42</v>
      </c>
      <c r="E2451" t="s">
        <v>43</v>
      </c>
      <c r="F2451" t="s">
        <v>1261</v>
      </c>
      <c r="G2451">
        <v>8</v>
      </c>
      <c r="H2451">
        <v>220.4</v>
      </c>
      <c r="I2451">
        <v>0.36</v>
      </c>
      <c r="J2451">
        <v>0.02</v>
      </c>
      <c r="K2451">
        <v>72.17</v>
      </c>
      <c r="L2451">
        <v>26.53</v>
      </c>
      <c r="M2451">
        <v>16.98</v>
      </c>
      <c r="N2451">
        <v>12.39</v>
      </c>
      <c r="O2451" t="s">
        <v>24</v>
      </c>
      <c r="P2451" t="s">
        <v>1182</v>
      </c>
      <c r="Q2451" t="s">
        <v>83</v>
      </c>
      <c r="R2451" t="s">
        <v>67</v>
      </c>
      <c r="S2451" t="s">
        <v>28</v>
      </c>
      <c r="T2451" s="1">
        <v>41174</v>
      </c>
    </row>
    <row r="2452" spans="1:20" x14ac:dyDescent="0.25">
      <c r="A2452">
        <v>17825</v>
      </c>
      <c r="B2452">
        <v>40191</v>
      </c>
      <c r="C2452" t="s">
        <v>29</v>
      </c>
      <c r="D2452" t="s">
        <v>21</v>
      </c>
      <c r="E2452" t="s">
        <v>22</v>
      </c>
      <c r="F2452" t="s">
        <v>1318</v>
      </c>
      <c r="G2452">
        <v>26</v>
      </c>
      <c r="H2452">
        <v>1577.06</v>
      </c>
      <c r="I2452">
        <v>0.41</v>
      </c>
      <c r="J2452">
        <v>0.06</v>
      </c>
      <c r="K2452">
        <v>582.4</v>
      </c>
      <c r="L2452">
        <v>64</v>
      </c>
      <c r="M2452">
        <v>37.76</v>
      </c>
      <c r="N2452">
        <v>12.9</v>
      </c>
      <c r="O2452" t="s">
        <v>24</v>
      </c>
      <c r="P2452" t="s">
        <v>1697</v>
      </c>
      <c r="Q2452" t="s">
        <v>64</v>
      </c>
      <c r="R2452" t="s">
        <v>61</v>
      </c>
      <c r="S2452" t="s">
        <v>57</v>
      </c>
      <c r="T2452" s="1">
        <v>40194</v>
      </c>
    </row>
    <row r="2453" spans="1:20" x14ac:dyDescent="0.25">
      <c r="A2453">
        <v>17826</v>
      </c>
      <c r="B2453">
        <v>41090</v>
      </c>
      <c r="C2453" t="s">
        <v>36</v>
      </c>
      <c r="D2453" t="s">
        <v>21</v>
      </c>
      <c r="E2453" t="s">
        <v>120</v>
      </c>
      <c r="F2453" t="s">
        <v>630</v>
      </c>
      <c r="G2453">
        <v>18</v>
      </c>
      <c r="H2453">
        <v>131.49</v>
      </c>
      <c r="I2453">
        <v>0.46</v>
      </c>
      <c r="J2453">
        <v>0.04</v>
      </c>
      <c r="K2453">
        <v>54.46</v>
      </c>
      <c r="L2453">
        <v>7.2</v>
      </c>
      <c r="M2453">
        <v>3.89</v>
      </c>
      <c r="N2453">
        <v>7.01</v>
      </c>
      <c r="O2453" t="s">
        <v>24</v>
      </c>
      <c r="P2453" t="s">
        <v>1740</v>
      </c>
      <c r="Q2453" t="s">
        <v>33</v>
      </c>
      <c r="R2453" t="s">
        <v>61</v>
      </c>
      <c r="S2453" t="s">
        <v>57</v>
      </c>
      <c r="T2453" s="1">
        <v>41091</v>
      </c>
    </row>
    <row r="2454" spans="1:20" x14ac:dyDescent="0.25">
      <c r="A2454">
        <v>17831</v>
      </c>
      <c r="B2454">
        <v>41207</v>
      </c>
      <c r="C2454" t="s">
        <v>58</v>
      </c>
      <c r="D2454" t="s">
        <v>42</v>
      </c>
      <c r="E2454" t="s">
        <v>43</v>
      </c>
      <c r="F2454" t="s">
        <v>1741</v>
      </c>
      <c r="G2454">
        <v>34</v>
      </c>
      <c r="H2454">
        <v>415.94</v>
      </c>
      <c r="I2454">
        <v>0.46</v>
      </c>
      <c r="J2454">
        <v>0.06</v>
      </c>
      <c r="K2454">
        <v>175.79</v>
      </c>
      <c r="L2454">
        <v>12.93</v>
      </c>
      <c r="M2454">
        <v>6.98</v>
      </c>
      <c r="N2454">
        <v>2.83</v>
      </c>
      <c r="O2454" t="s">
        <v>24</v>
      </c>
      <c r="P2454" t="s">
        <v>1066</v>
      </c>
      <c r="Q2454" t="s">
        <v>33</v>
      </c>
      <c r="R2454" t="s">
        <v>34</v>
      </c>
      <c r="S2454" t="s">
        <v>35</v>
      </c>
      <c r="T2454" s="1">
        <v>41208</v>
      </c>
    </row>
    <row r="2455" spans="1:20" x14ac:dyDescent="0.25">
      <c r="A2455">
        <v>17831</v>
      </c>
      <c r="B2455">
        <v>41207</v>
      </c>
      <c r="C2455" t="s">
        <v>58</v>
      </c>
      <c r="D2455" t="s">
        <v>21</v>
      </c>
      <c r="E2455" t="s">
        <v>84</v>
      </c>
      <c r="F2455" t="s">
        <v>846</v>
      </c>
      <c r="G2455">
        <v>38</v>
      </c>
      <c r="H2455">
        <v>478.77</v>
      </c>
      <c r="I2455">
        <v>0.52</v>
      </c>
      <c r="J2455">
        <v>0</v>
      </c>
      <c r="K2455">
        <v>246.18</v>
      </c>
      <c r="L2455">
        <v>12.46</v>
      </c>
      <c r="M2455">
        <v>5.98</v>
      </c>
      <c r="N2455">
        <v>5.35</v>
      </c>
      <c r="O2455" t="s">
        <v>71</v>
      </c>
      <c r="P2455" t="s">
        <v>1066</v>
      </c>
      <c r="Q2455" t="s">
        <v>33</v>
      </c>
      <c r="R2455" t="s">
        <v>34</v>
      </c>
      <c r="S2455" t="s">
        <v>57</v>
      </c>
      <c r="T2455" s="1">
        <v>41210</v>
      </c>
    </row>
    <row r="2456" spans="1:20" x14ac:dyDescent="0.25">
      <c r="A2456">
        <v>17858</v>
      </c>
      <c r="B2456">
        <v>40446</v>
      </c>
      <c r="C2456" t="s">
        <v>79</v>
      </c>
      <c r="D2456" t="s">
        <v>37</v>
      </c>
      <c r="E2456" t="s">
        <v>38</v>
      </c>
      <c r="F2456" t="s">
        <v>879</v>
      </c>
      <c r="G2456">
        <v>21</v>
      </c>
      <c r="H2456">
        <v>287.70999999999998</v>
      </c>
      <c r="I2456">
        <v>0.4</v>
      </c>
      <c r="J2456">
        <v>0.02</v>
      </c>
      <c r="K2456">
        <v>110.79</v>
      </c>
      <c r="L2456">
        <v>13.88</v>
      </c>
      <c r="M2456">
        <v>8.33</v>
      </c>
      <c r="N2456">
        <v>1.99</v>
      </c>
      <c r="O2456" t="s">
        <v>24</v>
      </c>
      <c r="P2456" t="s">
        <v>1742</v>
      </c>
      <c r="Q2456" t="s">
        <v>64</v>
      </c>
      <c r="R2456" t="s">
        <v>67</v>
      </c>
      <c r="S2456" t="s">
        <v>35</v>
      </c>
      <c r="T2456" s="1">
        <v>40448</v>
      </c>
    </row>
    <row r="2457" spans="1:20" x14ac:dyDescent="0.25">
      <c r="A2457">
        <v>17858</v>
      </c>
      <c r="B2457">
        <v>40446</v>
      </c>
      <c r="C2457" t="s">
        <v>79</v>
      </c>
      <c r="D2457" t="s">
        <v>37</v>
      </c>
      <c r="E2457" t="s">
        <v>38</v>
      </c>
      <c r="F2457" t="s">
        <v>1242</v>
      </c>
      <c r="G2457">
        <v>12</v>
      </c>
      <c r="H2457">
        <v>647.47</v>
      </c>
      <c r="I2457">
        <v>0.42</v>
      </c>
      <c r="J2457">
        <v>0</v>
      </c>
      <c r="K2457">
        <v>269.20999999999998</v>
      </c>
      <c r="L2457">
        <v>53.41</v>
      </c>
      <c r="M2457">
        <v>30.98</v>
      </c>
      <c r="N2457">
        <v>6.5</v>
      </c>
      <c r="O2457" t="s">
        <v>24</v>
      </c>
      <c r="P2457" t="s">
        <v>1742</v>
      </c>
      <c r="Q2457" t="s">
        <v>64</v>
      </c>
      <c r="R2457" t="s">
        <v>67</v>
      </c>
      <c r="S2457" t="s">
        <v>57</v>
      </c>
      <c r="T2457" s="1">
        <v>40447</v>
      </c>
    </row>
    <row r="2458" spans="1:20" x14ac:dyDescent="0.25">
      <c r="A2458">
        <v>17858</v>
      </c>
      <c r="B2458">
        <v>40446</v>
      </c>
      <c r="C2458" t="s">
        <v>79</v>
      </c>
      <c r="D2458" t="s">
        <v>42</v>
      </c>
      <c r="E2458" t="s">
        <v>43</v>
      </c>
      <c r="F2458" t="s">
        <v>503</v>
      </c>
      <c r="G2458">
        <v>46</v>
      </c>
      <c r="H2458">
        <v>1610.25</v>
      </c>
      <c r="I2458">
        <v>0.38</v>
      </c>
      <c r="J2458">
        <v>0.06</v>
      </c>
      <c r="K2458">
        <v>545.59</v>
      </c>
      <c r="L2458">
        <v>37.06</v>
      </c>
      <c r="M2458">
        <v>22.98</v>
      </c>
      <c r="N2458">
        <v>7.58</v>
      </c>
      <c r="O2458" t="s">
        <v>71</v>
      </c>
      <c r="P2458" t="s">
        <v>1742</v>
      </c>
      <c r="Q2458" t="s">
        <v>64</v>
      </c>
      <c r="R2458" t="s">
        <v>67</v>
      </c>
      <c r="S2458" t="s">
        <v>57</v>
      </c>
      <c r="T2458" s="1">
        <v>40447</v>
      </c>
    </row>
    <row r="2459" spans="1:20" x14ac:dyDescent="0.25">
      <c r="A2459">
        <v>17859</v>
      </c>
      <c r="B2459">
        <v>40324</v>
      </c>
      <c r="C2459" t="s">
        <v>58</v>
      </c>
      <c r="D2459" t="s">
        <v>37</v>
      </c>
      <c r="E2459" t="s">
        <v>38</v>
      </c>
      <c r="F2459" t="s">
        <v>1220</v>
      </c>
      <c r="G2459">
        <v>7</v>
      </c>
      <c r="H2459">
        <v>392.9</v>
      </c>
      <c r="I2459">
        <v>0.54</v>
      </c>
      <c r="J2459">
        <v>7.0000000000000007E-2</v>
      </c>
      <c r="K2459">
        <v>196.54</v>
      </c>
      <c r="L2459">
        <v>59.74</v>
      </c>
      <c r="M2459">
        <v>27.48</v>
      </c>
      <c r="N2459">
        <v>4</v>
      </c>
      <c r="O2459" t="s">
        <v>24</v>
      </c>
      <c r="P2459" t="s">
        <v>519</v>
      </c>
      <c r="Q2459" t="s">
        <v>41</v>
      </c>
      <c r="R2459" t="s">
        <v>67</v>
      </c>
      <c r="S2459" t="s">
        <v>57</v>
      </c>
      <c r="T2459" s="1">
        <v>40326</v>
      </c>
    </row>
    <row r="2460" spans="1:20" x14ac:dyDescent="0.25">
      <c r="A2460">
        <v>17860</v>
      </c>
      <c r="B2460">
        <v>40639</v>
      </c>
      <c r="C2460" t="s">
        <v>58</v>
      </c>
      <c r="D2460" t="s">
        <v>21</v>
      </c>
      <c r="E2460" t="s">
        <v>126</v>
      </c>
      <c r="F2460" t="s">
        <v>1260</v>
      </c>
      <c r="G2460">
        <v>16</v>
      </c>
      <c r="H2460">
        <v>245.44</v>
      </c>
      <c r="I2460">
        <v>0.5</v>
      </c>
      <c r="J2460">
        <v>0.05</v>
      </c>
      <c r="K2460">
        <v>111.89</v>
      </c>
      <c r="L2460">
        <v>15.54</v>
      </c>
      <c r="M2460">
        <v>7.77</v>
      </c>
      <c r="N2460">
        <v>9.23</v>
      </c>
      <c r="O2460" t="s">
        <v>71</v>
      </c>
      <c r="P2460" t="s">
        <v>1358</v>
      </c>
      <c r="Q2460" t="s">
        <v>33</v>
      </c>
      <c r="R2460" t="s">
        <v>27</v>
      </c>
      <c r="S2460" t="s">
        <v>57</v>
      </c>
      <c r="T2460" s="1">
        <v>40641</v>
      </c>
    </row>
    <row r="2461" spans="1:20" x14ac:dyDescent="0.25">
      <c r="A2461">
        <v>17862</v>
      </c>
      <c r="B2461">
        <v>41036</v>
      </c>
      <c r="C2461" t="s">
        <v>29</v>
      </c>
      <c r="D2461" t="s">
        <v>37</v>
      </c>
      <c r="E2461" t="s">
        <v>38</v>
      </c>
      <c r="F2461" t="s">
        <v>325</v>
      </c>
      <c r="G2461">
        <v>1</v>
      </c>
      <c r="H2461">
        <v>40.32</v>
      </c>
      <c r="I2461">
        <v>0.38</v>
      </c>
      <c r="J2461">
        <v>0</v>
      </c>
      <c r="K2461">
        <v>12.85</v>
      </c>
      <c r="L2461">
        <v>33.82</v>
      </c>
      <c r="M2461">
        <v>20.97</v>
      </c>
      <c r="N2461">
        <v>6.5</v>
      </c>
      <c r="O2461" t="s">
        <v>24</v>
      </c>
      <c r="P2461" t="s">
        <v>703</v>
      </c>
      <c r="Q2461" t="s">
        <v>41</v>
      </c>
      <c r="R2461" t="s">
        <v>34</v>
      </c>
      <c r="S2461" t="s">
        <v>57</v>
      </c>
      <c r="T2461" s="1">
        <v>41037</v>
      </c>
    </row>
    <row r="2462" spans="1:20" x14ac:dyDescent="0.25">
      <c r="A2462">
        <v>17862</v>
      </c>
      <c r="B2462">
        <v>41036</v>
      </c>
      <c r="C2462" t="s">
        <v>29</v>
      </c>
      <c r="D2462" t="s">
        <v>21</v>
      </c>
      <c r="E2462" t="s">
        <v>52</v>
      </c>
      <c r="F2462" t="s">
        <v>1716</v>
      </c>
      <c r="G2462">
        <v>31</v>
      </c>
      <c r="H2462">
        <v>103.96</v>
      </c>
      <c r="I2462">
        <v>0.42</v>
      </c>
      <c r="J2462">
        <v>0.08</v>
      </c>
      <c r="K2462">
        <v>38.159999999999997</v>
      </c>
      <c r="L2462">
        <v>3.62</v>
      </c>
      <c r="M2462">
        <v>2.1</v>
      </c>
      <c r="N2462">
        <v>0.7</v>
      </c>
      <c r="O2462" t="s">
        <v>71</v>
      </c>
      <c r="P2462" t="s">
        <v>703</v>
      </c>
      <c r="Q2462" t="s">
        <v>41</v>
      </c>
      <c r="R2462" t="s">
        <v>34</v>
      </c>
      <c r="S2462" t="s">
        <v>55</v>
      </c>
      <c r="T2462" s="1">
        <v>41038</v>
      </c>
    </row>
    <row r="2463" spans="1:20" x14ac:dyDescent="0.25">
      <c r="A2463">
        <v>17924</v>
      </c>
      <c r="B2463">
        <v>40781</v>
      </c>
      <c r="C2463" t="s">
        <v>58</v>
      </c>
      <c r="D2463" t="s">
        <v>21</v>
      </c>
      <c r="E2463" t="s">
        <v>126</v>
      </c>
      <c r="F2463" t="s">
        <v>495</v>
      </c>
      <c r="G2463">
        <v>42</v>
      </c>
      <c r="H2463">
        <v>5234.95</v>
      </c>
      <c r="I2463">
        <v>0.53</v>
      </c>
      <c r="J2463">
        <v>0.04</v>
      </c>
      <c r="K2463">
        <v>2669.71</v>
      </c>
      <c r="L2463">
        <v>129.72</v>
      </c>
      <c r="M2463">
        <v>60.97</v>
      </c>
      <c r="N2463">
        <v>4.5</v>
      </c>
      <c r="O2463" t="s">
        <v>24</v>
      </c>
      <c r="P2463" t="s">
        <v>690</v>
      </c>
      <c r="Q2463" t="s">
        <v>41</v>
      </c>
      <c r="R2463" t="s">
        <v>67</v>
      </c>
      <c r="S2463" t="s">
        <v>57</v>
      </c>
      <c r="T2463" s="1">
        <v>40781</v>
      </c>
    </row>
    <row r="2464" spans="1:20" x14ac:dyDescent="0.25">
      <c r="A2464">
        <v>17926</v>
      </c>
      <c r="B2464">
        <v>40857</v>
      </c>
      <c r="C2464" t="s">
        <v>58</v>
      </c>
      <c r="D2464" t="s">
        <v>21</v>
      </c>
      <c r="E2464" t="s">
        <v>22</v>
      </c>
      <c r="F2464" t="s">
        <v>986</v>
      </c>
      <c r="G2464">
        <v>37</v>
      </c>
      <c r="H2464">
        <v>1056.22</v>
      </c>
      <c r="I2464">
        <v>0.47</v>
      </c>
      <c r="J2464">
        <v>0.02</v>
      </c>
      <c r="K2464">
        <v>480.97</v>
      </c>
      <c r="L2464">
        <v>28.89</v>
      </c>
      <c r="M2464">
        <v>15.31</v>
      </c>
      <c r="N2464">
        <v>8.7799999999999994</v>
      </c>
      <c r="O2464" t="s">
        <v>24</v>
      </c>
      <c r="P2464" t="s">
        <v>1349</v>
      </c>
      <c r="Q2464" t="s">
        <v>33</v>
      </c>
      <c r="R2464" t="s">
        <v>67</v>
      </c>
      <c r="S2464" t="s">
        <v>57</v>
      </c>
      <c r="T2464" s="1">
        <v>40859</v>
      </c>
    </row>
    <row r="2465" spans="1:20" x14ac:dyDescent="0.25">
      <c r="A2465">
        <v>17927</v>
      </c>
      <c r="B2465">
        <v>40034</v>
      </c>
      <c r="C2465" t="s">
        <v>79</v>
      </c>
      <c r="D2465" t="s">
        <v>37</v>
      </c>
      <c r="E2465" t="s">
        <v>38</v>
      </c>
      <c r="F2465" t="s">
        <v>1159</v>
      </c>
      <c r="G2465">
        <v>42</v>
      </c>
      <c r="H2465">
        <v>1392.95</v>
      </c>
      <c r="I2465">
        <v>0.41</v>
      </c>
      <c r="J2465">
        <v>7.0000000000000007E-2</v>
      </c>
      <c r="K2465">
        <v>507.06</v>
      </c>
      <c r="L2465">
        <v>35.51</v>
      </c>
      <c r="M2465">
        <v>20.95</v>
      </c>
      <c r="N2465">
        <v>5.99</v>
      </c>
      <c r="O2465" t="s">
        <v>24</v>
      </c>
      <c r="P2465" t="s">
        <v>365</v>
      </c>
      <c r="Q2465" t="s">
        <v>41</v>
      </c>
      <c r="R2465" t="s">
        <v>67</v>
      </c>
      <c r="S2465" t="s">
        <v>57</v>
      </c>
      <c r="T2465" s="1">
        <v>40035</v>
      </c>
    </row>
    <row r="2466" spans="1:20" x14ac:dyDescent="0.25">
      <c r="A2466">
        <v>17952</v>
      </c>
      <c r="B2466">
        <v>40462</v>
      </c>
      <c r="C2466" t="s">
        <v>79</v>
      </c>
      <c r="D2466" t="s">
        <v>21</v>
      </c>
      <c r="E2466" t="s">
        <v>126</v>
      </c>
      <c r="F2466" t="s">
        <v>342</v>
      </c>
      <c r="G2466">
        <v>28</v>
      </c>
      <c r="H2466">
        <v>726.18</v>
      </c>
      <c r="I2466">
        <v>0.45</v>
      </c>
      <c r="J2466">
        <v>0.02</v>
      </c>
      <c r="K2466">
        <v>315.67</v>
      </c>
      <c r="L2466">
        <v>26.22</v>
      </c>
      <c r="M2466">
        <v>14.42</v>
      </c>
      <c r="N2466">
        <v>6.75</v>
      </c>
      <c r="O2466" t="s">
        <v>24</v>
      </c>
      <c r="P2466" t="s">
        <v>1497</v>
      </c>
      <c r="Q2466" t="s">
        <v>33</v>
      </c>
      <c r="R2466" t="s">
        <v>27</v>
      </c>
      <c r="S2466" t="s">
        <v>45</v>
      </c>
      <c r="T2466" s="1">
        <v>40463</v>
      </c>
    </row>
    <row r="2467" spans="1:20" x14ac:dyDescent="0.25">
      <c r="A2467">
        <v>17953</v>
      </c>
      <c r="B2467">
        <v>41141</v>
      </c>
      <c r="C2467" t="s">
        <v>36</v>
      </c>
      <c r="D2467" t="s">
        <v>21</v>
      </c>
      <c r="E2467" t="s">
        <v>126</v>
      </c>
      <c r="F2467" t="s">
        <v>296</v>
      </c>
      <c r="G2467">
        <v>21</v>
      </c>
      <c r="H2467">
        <v>3040.33</v>
      </c>
      <c r="I2467">
        <v>0.52</v>
      </c>
      <c r="J2467">
        <v>0.01</v>
      </c>
      <c r="K2467">
        <v>1535.32</v>
      </c>
      <c r="L2467">
        <v>143.35</v>
      </c>
      <c r="M2467">
        <v>68.81</v>
      </c>
      <c r="N2467">
        <v>60</v>
      </c>
      <c r="O2467" t="s">
        <v>48</v>
      </c>
      <c r="P2467" t="s">
        <v>1521</v>
      </c>
      <c r="Q2467" t="s">
        <v>75</v>
      </c>
      <c r="R2467" t="s">
        <v>27</v>
      </c>
      <c r="S2467" t="s">
        <v>132</v>
      </c>
      <c r="T2467" s="1">
        <v>41143</v>
      </c>
    </row>
    <row r="2468" spans="1:20" x14ac:dyDescent="0.25">
      <c r="A2468">
        <v>17953</v>
      </c>
      <c r="B2468">
        <v>41141</v>
      </c>
      <c r="C2468" t="s">
        <v>36</v>
      </c>
      <c r="D2468" t="s">
        <v>21</v>
      </c>
      <c r="E2468" t="s">
        <v>52</v>
      </c>
      <c r="F2468" t="s">
        <v>1292</v>
      </c>
      <c r="G2468">
        <v>17</v>
      </c>
      <c r="H2468">
        <v>221.82</v>
      </c>
      <c r="I2468">
        <v>0.55000000000000004</v>
      </c>
      <c r="J2468">
        <v>0</v>
      </c>
      <c r="K2468">
        <v>121.34</v>
      </c>
      <c r="L2468">
        <v>12.98</v>
      </c>
      <c r="M2468">
        <v>5.84</v>
      </c>
      <c r="N2468">
        <v>1.2</v>
      </c>
      <c r="O2468" t="s">
        <v>24</v>
      </c>
      <c r="P2468" t="s">
        <v>1521</v>
      </c>
      <c r="Q2468" t="s">
        <v>75</v>
      </c>
      <c r="R2468" t="s">
        <v>27</v>
      </c>
      <c r="S2468" t="s">
        <v>55</v>
      </c>
      <c r="T2468" s="1">
        <v>41143</v>
      </c>
    </row>
    <row r="2469" spans="1:20" x14ac:dyDescent="0.25">
      <c r="A2469">
        <v>17953</v>
      </c>
      <c r="B2469">
        <v>41141</v>
      </c>
      <c r="C2469" t="s">
        <v>36</v>
      </c>
      <c r="D2469" t="s">
        <v>21</v>
      </c>
      <c r="E2469" t="s">
        <v>139</v>
      </c>
      <c r="F2469" t="s">
        <v>1213</v>
      </c>
      <c r="G2469">
        <v>30</v>
      </c>
      <c r="H2469">
        <v>1629.36</v>
      </c>
      <c r="I2469">
        <v>0.44</v>
      </c>
      <c r="J2469">
        <v>0.03</v>
      </c>
      <c r="K2469">
        <v>680.45</v>
      </c>
      <c r="L2469">
        <v>55.32</v>
      </c>
      <c r="M2469">
        <v>30.98</v>
      </c>
      <c r="N2469">
        <v>19.510000000000002</v>
      </c>
      <c r="O2469" t="s">
        <v>24</v>
      </c>
      <c r="P2469" t="s">
        <v>1521</v>
      </c>
      <c r="Q2469" t="s">
        <v>64</v>
      </c>
      <c r="R2469" t="s">
        <v>27</v>
      </c>
      <c r="S2469" t="s">
        <v>57</v>
      </c>
      <c r="T2469" s="1">
        <v>41143</v>
      </c>
    </row>
    <row r="2470" spans="1:20" x14ac:dyDescent="0.25">
      <c r="A2470">
        <v>17956</v>
      </c>
      <c r="B2470">
        <v>40395</v>
      </c>
      <c r="C2470" t="s">
        <v>58</v>
      </c>
      <c r="D2470" t="s">
        <v>21</v>
      </c>
      <c r="E2470" t="s">
        <v>84</v>
      </c>
      <c r="F2470" t="s">
        <v>815</v>
      </c>
      <c r="G2470">
        <v>40</v>
      </c>
      <c r="H2470">
        <v>2509.12</v>
      </c>
      <c r="I2470">
        <v>0.4</v>
      </c>
      <c r="J2470">
        <v>0.01</v>
      </c>
      <c r="K2470">
        <v>986.44</v>
      </c>
      <c r="L2470">
        <v>63.23</v>
      </c>
      <c r="M2470">
        <v>37.94</v>
      </c>
      <c r="N2470">
        <v>5.08</v>
      </c>
      <c r="O2470" t="s">
        <v>71</v>
      </c>
      <c r="P2470" t="s">
        <v>307</v>
      </c>
      <c r="Q2470" t="s">
        <v>64</v>
      </c>
      <c r="R2470" t="s">
        <v>34</v>
      </c>
      <c r="S2470" t="s">
        <v>55</v>
      </c>
      <c r="T2470" s="1">
        <v>40398</v>
      </c>
    </row>
    <row r="2471" spans="1:20" x14ac:dyDescent="0.25">
      <c r="A2471">
        <v>17956</v>
      </c>
      <c r="B2471">
        <v>40395</v>
      </c>
      <c r="C2471" t="s">
        <v>58</v>
      </c>
      <c r="D2471" t="s">
        <v>21</v>
      </c>
      <c r="E2471" t="s">
        <v>22</v>
      </c>
      <c r="F2471" t="s">
        <v>1448</v>
      </c>
      <c r="G2471">
        <v>17</v>
      </c>
      <c r="H2471">
        <v>3672.63</v>
      </c>
      <c r="I2471">
        <v>0.49</v>
      </c>
      <c r="J2471">
        <v>0.01</v>
      </c>
      <c r="K2471">
        <v>1776.48</v>
      </c>
      <c r="L2471">
        <v>217.71</v>
      </c>
      <c r="M2471">
        <v>111.03</v>
      </c>
      <c r="N2471">
        <v>8.64</v>
      </c>
      <c r="O2471" t="s">
        <v>24</v>
      </c>
      <c r="P2471" t="s">
        <v>307</v>
      </c>
      <c r="Q2471" t="s">
        <v>64</v>
      </c>
      <c r="R2471" t="s">
        <v>34</v>
      </c>
      <c r="S2471" t="s">
        <v>57</v>
      </c>
      <c r="T2471" s="1">
        <v>40396</v>
      </c>
    </row>
    <row r="2472" spans="1:20" x14ac:dyDescent="0.25">
      <c r="A2472">
        <v>17958</v>
      </c>
      <c r="B2472">
        <v>40766</v>
      </c>
      <c r="C2472" t="s">
        <v>20</v>
      </c>
      <c r="D2472" t="s">
        <v>42</v>
      </c>
      <c r="E2472" t="s">
        <v>43</v>
      </c>
      <c r="F2472" t="s">
        <v>1743</v>
      </c>
      <c r="G2472">
        <v>33</v>
      </c>
      <c r="H2472">
        <v>1614.85</v>
      </c>
      <c r="I2472">
        <v>0.38</v>
      </c>
      <c r="J2472">
        <v>7.0000000000000007E-2</v>
      </c>
      <c r="K2472">
        <v>535.91999999999996</v>
      </c>
      <c r="L2472">
        <v>52.39</v>
      </c>
      <c r="M2472">
        <v>32.479999999999997</v>
      </c>
      <c r="N2472">
        <v>7.09</v>
      </c>
      <c r="O2472" t="s">
        <v>24</v>
      </c>
      <c r="P2472" t="s">
        <v>667</v>
      </c>
      <c r="Q2472" t="s">
        <v>75</v>
      </c>
      <c r="R2472" t="s">
        <v>61</v>
      </c>
      <c r="S2472" t="s">
        <v>57</v>
      </c>
      <c r="T2472" s="1">
        <v>40770</v>
      </c>
    </row>
    <row r="2473" spans="1:20" x14ac:dyDescent="0.25">
      <c r="A2473">
        <v>17959</v>
      </c>
      <c r="B2473">
        <v>41161</v>
      </c>
      <c r="C2473" t="s">
        <v>79</v>
      </c>
      <c r="D2473" t="s">
        <v>21</v>
      </c>
      <c r="E2473" t="s">
        <v>84</v>
      </c>
      <c r="F2473" t="s">
        <v>541</v>
      </c>
      <c r="G2473">
        <v>28</v>
      </c>
      <c r="H2473">
        <v>2205.0700000000002</v>
      </c>
      <c r="I2473">
        <v>0.48</v>
      </c>
      <c r="J2473">
        <v>0.01</v>
      </c>
      <c r="K2473">
        <v>1037.3599999999999</v>
      </c>
      <c r="L2473">
        <v>78.83</v>
      </c>
      <c r="M2473">
        <v>40.99</v>
      </c>
      <c r="N2473">
        <v>19.989999999999998</v>
      </c>
      <c r="O2473" t="s">
        <v>24</v>
      </c>
      <c r="P2473" t="s">
        <v>1216</v>
      </c>
      <c r="Q2473" t="s">
        <v>75</v>
      </c>
      <c r="R2473" t="s">
        <v>61</v>
      </c>
      <c r="S2473" t="s">
        <v>57</v>
      </c>
      <c r="T2473" s="1">
        <v>41164</v>
      </c>
    </row>
    <row r="2474" spans="1:20" x14ac:dyDescent="0.25">
      <c r="A2474">
        <v>17959</v>
      </c>
      <c r="B2474">
        <v>41161</v>
      </c>
      <c r="C2474" t="s">
        <v>79</v>
      </c>
      <c r="D2474" t="s">
        <v>42</v>
      </c>
      <c r="E2474" t="s">
        <v>43</v>
      </c>
      <c r="F2474" t="s">
        <v>485</v>
      </c>
      <c r="G2474">
        <v>21</v>
      </c>
      <c r="H2474">
        <v>5489.99</v>
      </c>
      <c r="I2474">
        <v>0.5</v>
      </c>
      <c r="J2474">
        <v>0.05</v>
      </c>
      <c r="K2474">
        <v>2588.92</v>
      </c>
      <c r="L2474">
        <v>273.95999999999998</v>
      </c>
      <c r="M2474">
        <v>136.97999999999999</v>
      </c>
      <c r="N2474">
        <v>24.49</v>
      </c>
      <c r="O2474" t="s">
        <v>24</v>
      </c>
      <c r="P2474" t="s">
        <v>1216</v>
      </c>
      <c r="Q2474" t="s">
        <v>75</v>
      </c>
      <c r="R2474" t="s">
        <v>61</v>
      </c>
      <c r="S2474" t="s">
        <v>28</v>
      </c>
      <c r="T2474" s="1">
        <v>41164</v>
      </c>
    </row>
    <row r="2475" spans="1:20" x14ac:dyDescent="0.25">
      <c r="A2475">
        <v>17985</v>
      </c>
      <c r="B2475">
        <v>40645</v>
      </c>
      <c r="C2475" t="s">
        <v>79</v>
      </c>
      <c r="D2475" t="s">
        <v>42</v>
      </c>
      <c r="E2475" t="s">
        <v>192</v>
      </c>
      <c r="F2475" t="s">
        <v>1744</v>
      </c>
      <c r="G2475">
        <v>4</v>
      </c>
      <c r="H2475">
        <v>985.39</v>
      </c>
      <c r="I2475">
        <v>0.54</v>
      </c>
      <c r="J2475">
        <v>0.01</v>
      </c>
      <c r="K2475">
        <v>511.47</v>
      </c>
      <c r="L2475">
        <v>241.26</v>
      </c>
      <c r="M2475">
        <v>110.98</v>
      </c>
      <c r="N2475">
        <v>30</v>
      </c>
      <c r="O2475" t="s">
        <v>48</v>
      </c>
      <c r="P2475" t="s">
        <v>1745</v>
      </c>
      <c r="Q2475" t="s">
        <v>64</v>
      </c>
      <c r="R2475" t="s">
        <v>61</v>
      </c>
      <c r="S2475" t="s">
        <v>132</v>
      </c>
      <c r="T2475" s="1">
        <v>40646</v>
      </c>
    </row>
    <row r="2476" spans="1:20" x14ac:dyDescent="0.25">
      <c r="A2476">
        <v>17985</v>
      </c>
      <c r="B2476">
        <v>40645</v>
      </c>
      <c r="C2476" t="s">
        <v>79</v>
      </c>
      <c r="D2476" t="s">
        <v>37</v>
      </c>
      <c r="E2476" t="s">
        <v>50</v>
      </c>
      <c r="F2476" t="s">
        <v>685</v>
      </c>
      <c r="G2476">
        <v>50</v>
      </c>
      <c r="H2476">
        <v>1504.89</v>
      </c>
      <c r="I2476">
        <v>0.35</v>
      </c>
      <c r="J2476">
        <v>7.0000000000000007E-2</v>
      </c>
      <c r="K2476">
        <v>452.09</v>
      </c>
      <c r="L2476">
        <v>32.29</v>
      </c>
      <c r="M2476">
        <v>20.99</v>
      </c>
      <c r="N2476">
        <v>3.3</v>
      </c>
      <c r="O2476" t="s">
        <v>24</v>
      </c>
      <c r="P2476" t="s">
        <v>1745</v>
      </c>
      <c r="Q2476" t="s">
        <v>64</v>
      </c>
      <c r="R2476" t="s">
        <v>61</v>
      </c>
      <c r="S2476" t="s">
        <v>35</v>
      </c>
      <c r="T2476" s="1">
        <v>40647</v>
      </c>
    </row>
    <row r="2477" spans="1:20" x14ac:dyDescent="0.25">
      <c r="A2477">
        <v>17986</v>
      </c>
      <c r="B2477">
        <v>41004</v>
      </c>
      <c r="C2477" t="s">
        <v>29</v>
      </c>
      <c r="D2477" t="s">
        <v>21</v>
      </c>
      <c r="E2477" t="s">
        <v>120</v>
      </c>
      <c r="F2477" t="s">
        <v>1184</v>
      </c>
      <c r="G2477">
        <v>43</v>
      </c>
      <c r="H2477">
        <v>138.54</v>
      </c>
      <c r="I2477">
        <v>0.38</v>
      </c>
      <c r="J2477">
        <v>0.05</v>
      </c>
      <c r="K2477">
        <v>47.61</v>
      </c>
      <c r="L2477">
        <v>3.35</v>
      </c>
      <c r="M2477">
        <v>2.08</v>
      </c>
      <c r="N2477">
        <v>1.49</v>
      </c>
      <c r="O2477" t="s">
        <v>24</v>
      </c>
      <c r="P2477" t="s">
        <v>1543</v>
      </c>
      <c r="Q2477" t="s">
        <v>64</v>
      </c>
      <c r="R2477" t="s">
        <v>27</v>
      </c>
      <c r="S2477" t="s">
        <v>57</v>
      </c>
      <c r="T2477" s="1">
        <v>41006</v>
      </c>
    </row>
    <row r="2478" spans="1:20" x14ac:dyDescent="0.25">
      <c r="A2478">
        <v>17988</v>
      </c>
      <c r="B2478">
        <v>40443</v>
      </c>
      <c r="C2478" t="s">
        <v>20</v>
      </c>
      <c r="D2478" t="s">
        <v>37</v>
      </c>
      <c r="E2478" t="s">
        <v>50</v>
      </c>
      <c r="F2478" t="s">
        <v>76</v>
      </c>
      <c r="G2478">
        <v>46</v>
      </c>
      <c r="H2478">
        <v>4758.1400000000003</v>
      </c>
      <c r="I2478">
        <v>0.38</v>
      </c>
      <c r="J2478">
        <v>0.03</v>
      </c>
      <c r="K2478">
        <v>1713.61</v>
      </c>
      <c r="L2478">
        <v>106.44</v>
      </c>
      <c r="M2478">
        <v>65.989999999999995</v>
      </c>
      <c r="N2478">
        <v>8.99</v>
      </c>
      <c r="O2478" t="s">
        <v>24</v>
      </c>
      <c r="P2478" t="s">
        <v>836</v>
      </c>
      <c r="Q2478" t="s">
        <v>41</v>
      </c>
      <c r="R2478" t="s">
        <v>27</v>
      </c>
      <c r="S2478" t="s">
        <v>57</v>
      </c>
      <c r="T2478" s="1">
        <v>40445</v>
      </c>
    </row>
    <row r="2479" spans="1:20" x14ac:dyDescent="0.25">
      <c r="A2479">
        <v>18017</v>
      </c>
      <c r="B2479">
        <v>40262</v>
      </c>
      <c r="C2479" t="s">
        <v>58</v>
      </c>
      <c r="D2479" t="s">
        <v>42</v>
      </c>
      <c r="E2479" t="s">
        <v>46</v>
      </c>
      <c r="F2479" t="s">
        <v>278</v>
      </c>
      <c r="G2479">
        <v>22</v>
      </c>
      <c r="H2479">
        <v>10353.540000000001</v>
      </c>
      <c r="I2479">
        <v>0.38</v>
      </c>
      <c r="J2479">
        <v>0.02</v>
      </c>
      <c r="K2479">
        <v>3783.46</v>
      </c>
      <c r="L2479">
        <v>477.71</v>
      </c>
      <c r="M2479">
        <v>296.18</v>
      </c>
      <c r="N2479">
        <v>54.12</v>
      </c>
      <c r="O2479" t="s">
        <v>48</v>
      </c>
      <c r="P2479" t="s">
        <v>475</v>
      </c>
      <c r="Q2479" t="s">
        <v>75</v>
      </c>
      <c r="R2479" t="s">
        <v>27</v>
      </c>
      <c r="S2479" t="s">
        <v>49</v>
      </c>
      <c r="T2479" s="1">
        <v>40264</v>
      </c>
    </row>
    <row r="2480" spans="1:20" x14ac:dyDescent="0.25">
      <c r="A2480">
        <v>18023</v>
      </c>
      <c r="B2480">
        <v>40598</v>
      </c>
      <c r="C2480" t="s">
        <v>79</v>
      </c>
      <c r="D2480" t="s">
        <v>37</v>
      </c>
      <c r="E2480" t="s">
        <v>87</v>
      </c>
      <c r="F2480" t="s">
        <v>1746</v>
      </c>
      <c r="G2480">
        <v>38</v>
      </c>
      <c r="H2480">
        <v>8741.18</v>
      </c>
      <c r="I2480">
        <v>0.52</v>
      </c>
      <c r="J2480">
        <v>0.09</v>
      </c>
      <c r="K2480">
        <v>4118.0200000000004</v>
      </c>
      <c r="L2480">
        <v>252.02</v>
      </c>
      <c r="M2480">
        <v>120.97</v>
      </c>
      <c r="N2480">
        <v>26.3</v>
      </c>
      <c r="O2480" t="s">
        <v>48</v>
      </c>
      <c r="P2480" t="s">
        <v>1484</v>
      </c>
      <c r="Q2480" t="s">
        <v>75</v>
      </c>
      <c r="R2480" t="s">
        <v>61</v>
      </c>
      <c r="S2480" t="s">
        <v>132</v>
      </c>
      <c r="T2480" s="1">
        <v>40599</v>
      </c>
    </row>
    <row r="2481" spans="1:20" x14ac:dyDescent="0.25">
      <c r="A2481">
        <v>18023</v>
      </c>
      <c r="B2481">
        <v>40598</v>
      </c>
      <c r="C2481" t="s">
        <v>79</v>
      </c>
      <c r="D2481" t="s">
        <v>21</v>
      </c>
      <c r="E2481" t="s">
        <v>84</v>
      </c>
      <c r="F2481" t="s">
        <v>964</v>
      </c>
      <c r="G2481">
        <v>34</v>
      </c>
      <c r="H2481">
        <v>302.42</v>
      </c>
      <c r="I2481">
        <v>0.38</v>
      </c>
      <c r="J2481">
        <v>7.0000000000000007E-2</v>
      </c>
      <c r="K2481">
        <v>98.26</v>
      </c>
      <c r="L2481">
        <v>9.32</v>
      </c>
      <c r="M2481">
        <v>5.78</v>
      </c>
      <c r="N2481">
        <v>7.64</v>
      </c>
      <c r="O2481" t="s">
        <v>24</v>
      </c>
      <c r="P2481" t="s">
        <v>1484</v>
      </c>
      <c r="Q2481" t="s">
        <v>75</v>
      </c>
      <c r="R2481" t="s">
        <v>61</v>
      </c>
      <c r="S2481" t="s">
        <v>57</v>
      </c>
      <c r="T2481" s="1">
        <v>40599</v>
      </c>
    </row>
    <row r="2482" spans="1:20" x14ac:dyDescent="0.25">
      <c r="A2482">
        <v>18049</v>
      </c>
      <c r="B2482">
        <v>40038</v>
      </c>
      <c r="C2482" t="s">
        <v>79</v>
      </c>
      <c r="D2482" t="s">
        <v>21</v>
      </c>
      <c r="E2482" t="s">
        <v>84</v>
      </c>
      <c r="F2482" t="s">
        <v>1747</v>
      </c>
      <c r="G2482">
        <v>10</v>
      </c>
      <c r="H2482">
        <v>123.79</v>
      </c>
      <c r="I2482">
        <v>0.53</v>
      </c>
      <c r="J2482">
        <v>7.0000000000000007E-2</v>
      </c>
      <c r="K2482">
        <v>58.53</v>
      </c>
      <c r="L2482">
        <v>12.72</v>
      </c>
      <c r="M2482">
        <v>5.98</v>
      </c>
      <c r="N2482">
        <v>5.46</v>
      </c>
      <c r="O2482" t="s">
        <v>24</v>
      </c>
      <c r="P2482" t="s">
        <v>684</v>
      </c>
      <c r="Q2482" t="s">
        <v>41</v>
      </c>
      <c r="R2482" t="s">
        <v>34</v>
      </c>
      <c r="S2482" t="s">
        <v>57</v>
      </c>
      <c r="T2482" s="1">
        <v>40040</v>
      </c>
    </row>
    <row r="2483" spans="1:20" x14ac:dyDescent="0.25">
      <c r="A2483">
        <v>18055</v>
      </c>
      <c r="B2483">
        <v>40213</v>
      </c>
      <c r="C2483" t="s">
        <v>58</v>
      </c>
      <c r="D2483" t="s">
        <v>21</v>
      </c>
      <c r="E2483" t="s">
        <v>84</v>
      </c>
      <c r="F2483" t="s">
        <v>454</v>
      </c>
      <c r="G2483">
        <v>3</v>
      </c>
      <c r="H2483">
        <v>32.909999999999997</v>
      </c>
      <c r="I2483">
        <v>0.48</v>
      </c>
      <c r="J2483">
        <v>0.02</v>
      </c>
      <c r="K2483">
        <v>13.22</v>
      </c>
      <c r="L2483">
        <v>9.58</v>
      </c>
      <c r="M2483">
        <v>4.9800000000000004</v>
      </c>
      <c r="N2483">
        <v>4.75</v>
      </c>
      <c r="O2483" t="s">
        <v>24</v>
      </c>
      <c r="P2483" t="s">
        <v>398</v>
      </c>
      <c r="Q2483" t="s">
        <v>95</v>
      </c>
      <c r="R2483" t="s">
        <v>34</v>
      </c>
      <c r="S2483" t="s">
        <v>57</v>
      </c>
      <c r="T2483" s="1">
        <v>40215</v>
      </c>
    </row>
    <row r="2484" spans="1:20" x14ac:dyDescent="0.25">
      <c r="A2484">
        <v>18080</v>
      </c>
      <c r="B2484">
        <v>39986</v>
      </c>
      <c r="C2484" t="s">
        <v>36</v>
      </c>
      <c r="D2484" t="s">
        <v>42</v>
      </c>
      <c r="E2484" t="s">
        <v>192</v>
      </c>
      <c r="F2484" t="s">
        <v>1387</v>
      </c>
      <c r="G2484">
        <v>7</v>
      </c>
      <c r="H2484">
        <v>1926.49</v>
      </c>
      <c r="I2484">
        <v>0.4</v>
      </c>
      <c r="J2484">
        <v>0.1</v>
      </c>
      <c r="K2484">
        <v>633.42999999999995</v>
      </c>
      <c r="L2484">
        <v>301.63</v>
      </c>
      <c r="M2484">
        <v>180.98</v>
      </c>
      <c r="N2484">
        <v>26.2</v>
      </c>
      <c r="O2484" t="s">
        <v>48</v>
      </c>
      <c r="P2484" t="s">
        <v>330</v>
      </c>
      <c r="Q2484" t="s">
        <v>83</v>
      </c>
      <c r="R2484" t="s">
        <v>34</v>
      </c>
      <c r="S2484" t="s">
        <v>132</v>
      </c>
      <c r="T2484" s="1">
        <v>39987</v>
      </c>
    </row>
    <row r="2485" spans="1:20" x14ac:dyDescent="0.25">
      <c r="A2485">
        <v>18085</v>
      </c>
      <c r="B2485">
        <v>40811</v>
      </c>
      <c r="C2485" t="s">
        <v>36</v>
      </c>
      <c r="D2485" t="s">
        <v>42</v>
      </c>
      <c r="E2485" t="s">
        <v>46</v>
      </c>
      <c r="F2485" t="s">
        <v>1046</v>
      </c>
      <c r="G2485">
        <v>23</v>
      </c>
      <c r="H2485">
        <v>17276.59</v>
      </c>
      <c r="I2485">
        <v>0.54</v>
      </c>
      <c r="J2485">
        <v>0.01</v>
      </c>
      <c r="K2485">
        <v>9227.57</v>
      </c>
      <c r="L2485">
        <v>756.98</v>
      </c>
      <c r="M2485">
        <v>348.21</v>
      </c>
      <c r="N2485">
        <v>40.19</v>
      </c>
      <c r="O2485" t="s">
        <v>48</v>
      </c>
      <c r="P2485" t="s">
        <v>726</v>
      </c>
      <c r="Q2485" t="s">
        <v>64</v>
      </c>
      <c r="R2485" t="s">
        <v>34</v>
      </c>
      <c r="S2485" t="s">
        <v>49</v>
      </c>
      <c r="T2485" s="1">
        <v>40813</v>
      </c>
    </row>
    <row r="2486" spans="1:20" x14ac:dyDescent="0.25">
      <c r="A2486">
        <v>18085</v>
      </c>
      <c r="B2486">
        <v>40811</v>
      </c>
      <c r="C2486" t="s">
        <v>36</v>
      </c>
      <c r="D2486" t="s">
        <v>37</v>
      </c>
      <c r="E2486" t="s">
        <v>50</v>
      </c>
      <c r="F2486" t="s">
        <v>767</v>
      </c>
      <c r="G2486">
        <v>33</v>
      </c>
      <c r="H2486">
        <v>9058.94</v>
      </c>
      <c r="I2486">
        <v>0.35</v>
      </c>
      <c r="J2486">
        <v>0.09</v>
      </c>
      <c r="K2486">
        <v>2587.0700000000002</v>
      </c>
      <c r="L2486">
        <v>301.52</v>
      </c>
      <c r="M2486">
        <v>195.99</v>
      </c>
      <c r="N2486">
        <v>4.2</v>
      </c>
      <c r="O2486" t="s">
        <v>24</v>
      </c>
      <c r="P2486" t="s">
        <v>726</v>
      </c>
      <c r="Q2486" t="s">
        <v>64</v>
      </c>
      <c r="R2486" t="s">
        <v>34</v>
      </c>
      <c r="S2486" t="s">
        <v>57</v>
      </c>
      <c r="T2486" s="1">
        <v>40812</v>
      </c>
    </row>
    <row r="2487" spans="1:20" x14ac:dyDescent="0.25">
      <c r="A2487">
        <v>18112</v>
      </c>
      <c r="B2487">
        <v>40984</v>
      </c>
      <c r="C2487" t="s">
        <v>29</v>
      </c>
      <c r="D2487" t="s">
        <v>21</v>
      </c>
      <c r="E2487" t="s">
        <v>84</v>
      </c>
      <c r="F2487" t="s">
        <v>1748</v>
      </c>
      <c r="G2487">
        <v>13</v>
      </c>
      <c r="H2487">
        <v>165.55</v>
      </c>
      <c r="I2487">
        <v>0.52</v>
      </c>
      <c r="J2487">
        <v>0.06</v>
      </c>
      <c r="K2487">
        <v>80.36</v>
      </c>
      <c r="L2487">
        <v>13.44</v>
      </c>
      <c r="M2487">
        <v>6.45</v>
      </c>
      <c r="N2487">
        <v>1.34</v>
      </c>
      <c r="O2487" t="s">
        <v>24</v>
      </c>
      <c r="P2487" t="s">
        <v>160</v>
      </c>
      <c r="Q2487" t="s">
        <v>64</v>
      </c>
      <c r="R2487" t="s">
        <v>27</v>
      </c>
      <c r="S2487" t="s">
        <v>55</v>
      </c>
      <c r="T2487" s="1">
        <v>40985</v>
      </c>
    </row>
    <row r="2488" spans="1:20" x14ac:dyDescent="0.25">
      <c r="A2488">
        <v>18113</v>
      </c>
      <c r="B2488">
        <v>41149</v>
      </c>
      <c r="C2488" t="s">
        <v>29</v>
      </c>
      <c r="D2488" t="s">
        <v>42</v>
      </c>
      <c r="E2488" t="s">
        <v>192</v>
      </c>
      <c r="F2488" t="s">
        <v>892</v>
      </c>
      <c r="G2488">
        <v>27</v>
      </c>
      <c r="H2488">
        <v>5945.53</v>
      </c>
      <c r="I2488">
        <v>0.45</v>
      </c>
      <c r="J2488">
        <v>0.08</v>
      </c>
      <c r="K2488">
        <v>2379.0700000000002</v>
      </c>
      <c r="L2488">
        <v>238.15</v>
      </c>
      <c r="M2488">
        <v>130.97999999999999</v>
      </c>
      <c r="N2488">
        <v>30</v>
      </c>
      <c r="O2488" t="s">
        <v>48</v>
      </c>
      <c r="P2488" t="s">
        <v>1742</v>
      </c>
      <c r="Q2488" t="s">
        <v>83</v>
      </c>
      <c r="R2488" t="s">
        <v>67</v>
      </c>
      <c r="S2488" t="s">
        <v>132</v>
      </c>
      <c r="T2488" s="1">
        <v>41151</v>
      </c>
    </row>
    <row r="2489" spans="1:20" x14ac:dyDescent="0.25">
      <c r="A2489">
        <v>18119</v>
      </c>
      <c r="B2489">
        <v>39988</v>
      </c>
      <c r="C2489" t="s">
        <v>20</v>
      </c>
      <c r="D2489" t="s">
        <v>21</v>
      </c>
      <c r="E2489" t="s">
        <v>139</v>
      </c>
      <c r="F2489" t="s">
        <v>504</v>
      </c>
      <c r="G2489">
        <v>37</v>
      </c>
      <c r="H2489">
        <v>575.62</v>
      </c>
      <c r="I2489">
        <v>0.43</v>
      </c>
      <c r="J2489">
        <v>0</v>
      </c>
      <c r="K2489">
        <v>243.95</v>
      </c>
      <c r="L2489">
        <v>15.33</v>
      </c>
      <c r="M2489">
        <v>8.74</v>
      </c>
      <c r="N2489">
        <v>8.2899999999999991</v>
      </c>
      <c r="O2489" t="s">
        <v>24</v>
      </c>
      <c r="P2489" t="s">
        <v>1749</v>
      </c>
      <c r="Q2489" t="s">
        <v>33</v>
      </c>
      <c r="R2489" t="s">
        <v>67</v>
      </c>
      <c r="S2489" t="s">
        <v>57</v>
      </c>
      <c r="T2489" s="1">
        <v>39990</v>
      </c>
    </row>
    <row r="2490" spans="1:20" x14ac:dyDescent="0.25">
      <c r="A2490">
        <v>18144</v>
      </c>
      <c r="B2490">
        <v>40701</v>
      </c>
      <c r="C2490" t="s">
        <v>58</v>
      </c>
      <c r="D2490" t="s">
        <v>21</v>
      </c>
      <c r="E2490" t="s">
        <v>84</v>
      </c>
      <c r="F2490" t="s">
        <v>1750</v>
      </c>
      <c r="G2490">
        <v>48</v>
      </c>
      <c r="H2490">
        <v>306.7</v>
      </c>
      <c r="I2490">
        <v>0.38</v>
      </c>
      <c r="J2490">
        <v>0.09</v>
      </c>
      <c r="K2490">
        <v>96.09</v>
      </c>
      <c r="L2490">
        <v>6.9</v>
      </c>
      <c r="M2490">
        <v>4.28</v>
      </c>
      <c r="N2490">
        <v>5.17</v>
      </c>
      <c r="O2490" t="s">
        <v>24</v>
      </c>
      <c r="P2490" t="s">
        <v>808</v>
      </c>
      <c r="Q2490" t="s">
        <v>83</v>
      </c>
      <c r="R2490" t="s">
        <v>34</v>
      </c>
      <c r="S2490" t="s">
        <v>57</v>
      </c>
      <c r="T2490" s="1">
        <v>40703</v>
      </c>
    </row>
    <row r="2491" spans="1:20" x14ac:dyDescent="0.25">
      <c r="A2491">
        <v>18144</v>
      </c>
      <c r="B2491">
        <v>40701</v>
      </c>
      <c r="C2491" t="s">
        <v>58</v>
      </c>
      <c r="D2491" t="s">
        <v>21</v>
      </c>
      <c r="E2491" t="s">
        <v>22</v>
      </c>
      <c r="F2491" t="s">
        <v>796</v>
      </c>
      <c r="G2491">
        <v>8</v>
      </c>
      <c r="H2491">
        <v>452.03</v>
      </c>
      <c r="I2491">
        <v>0.53</v>
      </c>
      <c r="J2491">
        <v>0.09</v>
      </c>
      <c r="K2491">
        <v>211.8</v>
      </c>
      <c r="L2491">
        <v>60.17</v>
      </c>
      <c r="M2491">
        <v>28.28</v>
      </c>
      <c r="N2491">
        <v>13.99</v>
      </c>
      <c r="O2491" t="s">
        <v>24</v>
      </c>
      <c r="P2491" t="s">
        <v>808</v>
      </c>
      <c r="Q2491" t="s">
        <v>83</v>
      </c>
      <c r="R2491" t="s">
        <v>34</v>
      </c>
      <c r="S2491" t="s">
        <v>45</v>
      </c>
      <c r="T2491" s="1">
        <v>40703</v>
      </c>
    </row>
    <row r="2492" spans="1:20" x14ac:dyDescent="0.25">
      <c r="A2492">
        <v>18144</v>
      </c>
      <c r="B2492">
        <v>40701</v>
      </c>
      <c r="C2492" t="s">
        <v>58</v>
      </c>
      <c r="D2492" t="s">
        <v>37</v>
      </c>
      <c r="E2492" t="s">
        <v>50</v>
      </c>
      <c r="F2492" t="s">
        <v>889</v>
      </c>
      <c r="G2492">
        <v>41</v>
      </c>
      <c r="H2492">
        <v>3735.33</v>
      </c>
      <c r="I2492">
        <v>0.44</v>
      </c>
      <c r="J2492">
        <v>0.09</v>
      </c>
      <c r="K2492">
        <v>1434.74</v>
      </c>
      <c r="L2492">
        <v>99.98</v>
      </c>
      <c r="M2492">
        <v>55.99</v>
      </c>
      <c r="N2492">
        <v>5</v>
      </c>
      <c r="O2492" t="s">
        <v>24</v>
      </c>
      <c r="P2492" t="s">
        <v>808</v>
      </c>
      <c r="Q2492" t="s">
        <v>83</v>
      </c>
      <c r="R2492" t="s">
        <v>34</v>
      </c>
      <c r="S2492" t="s">
        <v>35</v>
      </c>
      <c r="T2492" s="1">
        <v>40703</v>
      </c>
    </row>
    <row r="2493" spans="1:20" x14ac:dyDescent="0.25">
      <c r="A2493">
        <v>18145</v>
      </c>
      <c r="B2493">
        <v>40425</v>
      </c>
      <c r="C2493" t="s">
        <v>79</v>
      </c>
      <c r="D2493" t="s">
        <v>37</v>
      </c>
      <c r="E2493" t="s">
        <v>87</v>
      </c>
      <c r="F2493" t="s">
        <v>258</v>
      </c>
      <c r="G2493">
        <v>21</v>
      </c>
      <c r="H2493">
        <v>526</v>
      </c>
      <c r="I2493">
        <v>0.35</v>
      </c>
      <c r="J2493">
        <v>0</v>
      </c>
      <c r="K2493">
        <v>180.81</v>
      </c>
      <c r="L2493">
        <v>24.6</v>
      </c>
      <c r="M2493">
        <v>15.99</v>
      </c>
      <c r="N2493">
        <v>9.4</v>
      </c>
      <c r="O2493" t="s">
        <v>24</v>
      </c>
      <c r="P2493" t="s">
        <v>936</v>
      </c>
      <c r="Q2493" t="s">
        <v>33</v>
      </c>
      <c r="R2493" t="s">
        <v>34</v>
      </c>
      <c r="S2493" t="s">
        <v>57</v>
      </c>
      <c r="T2493" s="1">
        <v>40426</v>
      </c>
    </row>
    <row r="2494" spans="1:20" x14ac:dyDescent="0.25">
      <c r="A2494">
        <v>18145</v>
      </c>
      <c r="B2494">
        <v>40425</v>
      </c>
      <c r="C2494" t="s">
        <v>79</v>
      </c>
      <c r="D2494" t="s">
        <v>21</v>
      </c>
      <c r="E2494" t="s">
        <v>72</v>
      </c>
      <c r="F2494" t="s">
        <v>156</v>
      </c>
      <c r="G2494">
        <v>47</v>
      </c>
      <c r="H2494">
        <v>404.44</v>
      </c>
      <c r="I2494">
        <v>0.36</v>
      </c>
      <c r="J2494">
        <v>0.06</v>
      </c>
      <c r="K2494">
        <v>128</v>
      </c>
      <c r="L2494">
        <v>9.08</v>
      </c>
      <c r="M2494">
        <v>5.81</v>
      </c>
      <c r="N2494">
        <v>3.37</v>
      </c>
      <c r="O2494" t="s">
        <v>24</v>
      </c>
      <c r="P2494" t="s">
        <v>936</v>
      </c>
      <c r="Q2494" t="s">
        <v>33</v>
      </c>
      <c r="R2494" t="s">
        <v>34</v>
      </c>
      <c r="S2494" t="s">
        <v>55</v>
      </c>
      <c r="T2494" s="1">
        <v>40426</v>
      </c>
    </row>
    <row r="2495" spans="1:20" x14ac:dyDescent="0.25">
      <c r="A2495">
        <v>18147</v>
      </c>
      <c r="B2495">
        <v>40011</v>
      </c>
      <c r="C2495" t="s">
        <v>29</v>
      </c>
      <c r="D2495" t="s">
        <v>21</v>
      </c>
      <c r="E2495" t="s">
        <v>120</v>
      </c>
      <c r="F2495" t="s">
        <v>1250</v>
      </c>
      <c r="G2495">
        <v>42</v>
      </c>
      <c r="H2495">
        <v>153.34</v>
      </c>
      <c r="I2495">
        <v>0.48</v>
      </c>
      <c r="J2495">
        <v>0</v>
      </c>
      <c r="K2495">
        <v>72.89</v>
      </c>
      <c r="L2495">
        <v>3.62</v>
      </c>
      <c r="M2495">
        <v>1.88</v>
      </c>
      <c r="N2495">
        <v>1.49</v>
      </c>
      <c r="O2495" t="s">
        <v>24</v>
      </c>
      <c r="P2495" t="s">
        <v>1353</v>
      </c>
      <c r="Q2495" t="s">
        <v>83</v>
      </c>
      <c r="R2495" t="s">
        <v>61</v>
      </c>
      <c r="S2495" t="s">
        <v>57</v>
      </c>
      <c r="T2495" s="1">
        <v>40012</v>
      </c>
    </row>
    <row r="2496" spans="1:20" x14ac:dyDescent="0.25">
      <c r="A2496">
        <v>18147</v>
      </c>
      <c r="B2496">
        <v>40011</v>
      </c>
      <c r="C2496" t="s">
        <v>29</v>
      </c>
      <c r="D2496" t="s">
        <v>21</v>
      </c>
      <c r="E2496" t="s">
        <v>84</v>
      </c>
      <c r="F2496" t="s">
        <v>481</v>
      </c>
      <c r="G2496">
        <v>50</v>
      </c>
      <c r="H2496">
        <v>538.34</v>
      </c>
      <c r="I2496">
        <v>0.49</v>
      </c>
      <c r="J2496">
        <v>0.06</v>
      </c>
      <c r="K2496">
        <v>243.67</v>
      </c>
      <c r="L2496">
        <v>11.33</v>
      </c>
      <c r="M2496">
        <v>5.78</v>
      </c>
      <c r="N2496">
        <v>5.67</v>
      </c>
      <c r="O2496" t="s">
        <v>24</v>
      </c>
      <c r="P2496" t="s">
        <v>1353</v>
      </c>
      <c r="Q2496" t="s">
        <v>83</v>
      </c>
      <c r="R2496" t="s">
        <v>61</v>
      </c>
      <c r="S2496" t="s">
        <v>57</v>
      </c>
      <c r="T2496" s="1">
        <v>40012</v>
      </c>
    </row>
    <row r="2497" spans="1:20" x14ac:dyDescent="0.25">
      <c r="A2497">
        <v>18178</v>
      </c>
      <c r="B2497">
        <v>40119</v>
      </c>
      <c r="C2497" t="s">
        <v>20</v>
      </c>
      <c r="D2497" t="s">
        <v>21</v>
      </c>
      <c r="E2497" t="s">
        <v>126</v>
      </c>
      <c r="F2497" t="s">
        <v>249</v>
      </c>
      <c r="G2497">
        <v>43</v>
      </c>
      <c r="H2497">
        <v>434.28</v>
      </c>
      <c r="I2497">
        <v>0.54</v>
      </c>
      <c r="J2497">
        <v>0.08</v>
      </c>
      <c r="K2497">
        <v>192.64</v>
      </c>
      <c r="L2497">
        <v>9.74</v>
      </c>
      <c r="M2497">
        <v>4.4800000000000004</v>
      </c>
      <c r="N2497">
        <v>49</v>
      </c>
      <c r="O2497" t="s">
        <v>24</v>
      </c>
      <c r="P2497" t="s">
        <v>1690</v>
      </c>
      <c r="Q2497" t="s">
        <v>64</v>
      </c>
      <c r="R2497" t="s">
        <v>27</v>
      </c>
      <c r="S2497" t="s">
        <v>28</v>
      </c>
      <c r="T2497" s="1">
        <v>40119</v>
      </c>
    </row>
    <row r="2498" spans="1:20" x14ac:dyDescent="0.25">
      <c r="A2498">
        <v>18178</v>
      </c>
      <c r="B2498">
        <v>40119</v>
      </c>
      <c r="C2498" t="s">
        <v>20</v>
      </c>
      <c r="D2498" t="s">
        <v>42</v>
      </c>
      <c r="E2498" t="s">
        <v>43</v>
      </c>
      <c r="F2498" t="s">
        <v>384</v>
      </c>
      <c r="G2498">
        <v>10</v>
      </c>
      <c r="H2498">
        <v>280.83999999999997</v>
      </c>
      <c r="I2498">
        <v>0.35</v>
      </c>
      <c r="J2498">
        <v>0</v>
      </c>
      <c r="K2498">
        <v>95.15</v>
      </c>
      <c r="L2498">
        <v>27.18</v>
      </c>
      <c r="M2498">
        <v>17.670000000000002</v>
      </c>
      <c r="N2498">
        <v>8.99</v>
      </c>
      <c r="O2498" t="s">
        <v>24</v>
      </c>
      <c r="P2498" t="s">
        <v>1690</v>
      </c>
      <c r="Q2498" t="s">
        <v>64</v>
      </c>
      <c r="R2498" t="s">
        <v>27</v>
      </c>
      <c r="S2498" t="s">
        <v>35</v>
      </c>
      <c r="T2498" s="1">
        <v>40126</v>
      </c>
    </row>
    <row r="2499" spans="1:20" x14ac:dyDescent="0.25">
      <c r="A2499">
        <v>18179</v>
      </c>
      <c r="B2499">
        <v>40026</v>
      </c>
      <c r="C2499" t="s">
        <v>29</v>
      </c>
      <c r="D2499" t="s">
        <v>37</v>
      </c>
      <c r="E2499" t="s">
        <v>38</v>
      </c>
      <c r="F2499" t="s">
        <v>1751</v>
      </c>
      <c r="G2499">
        <v>50</v>
      </c>
      <c r="H2499">
        <v>4623.13</v>
      </c>
      <c r="I2499">
        <v>0.36</v>
      </c>
      <c r="J2499">
        <v>0.03</v>
      </c>
      <c r="K2499">
        <v>1572.14</v>
      </c>
      <c r="L2499">
        <v>95.28</v>
      </c>
      <c r="M2499">
        <v>60.98</v>
      </c>
      <c r="N2499">
        <v>1.99</v>
      </c>
      <c r="O2499" t="s">
        <v>24</v>
      </c>
      <c r="P2499" t="s">
        <v>845</v>
      </c>
      <c r="Q2499" t="s">
        <v>33</v>
      </c>
      <c r="R2499" t="s">
        <v>34</v>
      </c>
      <c r="S2499" t="s">
        <v>35</v>
      </c>
      <c r="T2499" s="1">
        <v>40026</v>
      </c>
    </row>
    <row r="2500" spans="1:20" x14ac:dyDescent="0.25">
      <c r="A2500">
        <v>18179</v>
      </c>
      <c r="B2500">
        <v>40026</v>
      </c>
      <c r="C2500" t="s">
        <v>29</v>
      </c>
      <c r="D2500" t="s">
        <v>21</v>
      </c>
      <c r="E2500" t="s">
        <v>80</v>
      </c>
      <c r="F2500" t="s">
        <v>200</v>
      </c>
      <c r="G2500">
        <v>24</v>
      </c>
      <c r="H2500">
        <v>111.87</v>
      </c>
      <c r="I2500">
        <v>0.36</v>
      </c>
      <c r="J2500">
        <v>0.04</v>
      </c>
      <c r="K2500">
        <v>36.96</v>
      </c>
      <c r="L2500">
        <v>4.8099999999999996</v>
      </c>
      <c r="M2500">
        <v>3.08</v>
      </c>
      <c r="N2500">
        <v>0.99</v>
      </c>
      <c r="O2500" t="s">
        <v>24</v>
      </c>
      <c r="P2500" t="s">
        <v>845</v>
      </c>
      <c r="Q2500" t="s">
        <v>33</v>
      </c>
      <c r="R2500" t="s">
        <v>34</v>
      </c>
      <c r="S2500" t="s">
        <v>57</v>
      </c>
      <c r="T2500" s="1">
        <v>40027</v>
      </c>
    </row>
    <row r="2501" spans="1:20" x14ac:dyDescent="0.25">
      <c r="A2501">
        <v>18179</v>
      </c>
      <c r="B2501">
        <v>40026</v>
      </c>
      <c r="C2501" t="s">
        <v>29</v>
      </c>
      <c r="D2501" t="s">
        <v>21</v>
      </c>
      <c r="E2501" t="s">
        <v>84</v>
      </c>
      <c r="F2501" t="s">
        <v>921</v>
      </c>
      <c r="G2501">
        <v>50</v>
      </c>
      <c r="H2501">
        <v>846.87</v>
      </c>
      <c r="I2501">
        <v>0.39</v>
      </c>
      <c r="J2501">
        <v>0</v>
      </c>
      <c r="K2501">
        <v>329.58</v>
      </c>
      <c r="L2501">
        <v>16.899999999999999</v>
      </c>
      <c r="M2501">
        <v>10.31</v>
      </c>
      <c r="N2501">
        <v>1.79</v>
      </c>
      <c r="O2501" t="s">
        <v>24</v>
      </c>
      <c r="P2501" t="s">
        <v>845</v>
      </c>
      <c r="Q2501" t="s">
        <v>33</v>
      </c>
      <c r="R2501" t="s">
        <v>34</v>
      </c>
      <c r="S2501" t="s">
        <v>55</v>
      </c>
      <c r="T2501" s="1">
        <v>40028</v>
      </c>
    </row>
    <row r="2502" spans="1:20" x14ac:dyDescent="0.25">
      <c r="A2502">
        <v>18182</v>
      </c>
      <c r="B2502">
        <v>40643</v>
      </c>
      <c r="C2502" t="s">
        <v>79</v>
      </c>
      <c r="D2502" t="s">
        <v>37</v>
      </c>
      <c r="E2502" t="s">
        <v>38</v>
      </c>
      <c r="F2502" t="s">
        <v>1673</v>
      </c>
      <c r="G2502">
        <v>45</v>
      </c>
      <c r="H2502">
        <v>8659.1299999999992</v>
      </c>
      <c r="I2502">
        <v>0.5</v>
      </c>
      <c r="J2502">
        <v>0.04</v>
      </c>
      <c r="K2502">
        <v>4139.59</v>
      </c>
      <c r="L2502">
        <v>199.98</v>
      </c>
      <c r="M2502">
        <v>99.99</v>
      </c>
      <c r="N2502">
        <v>19.989999999999998</v>
      </c>
      <c r="O2502" t="s">
        <v>24</v>
      </c>
      <c r="P2502" t="s">
        <v>1073</v>
      </c>
      <c r="Q2502" t="s">
        <v>64</v>
      </c>
      <c r="R2502" t="s">
        <v>34</v>
      </c>
      <c r="S2502" t="s">
        <v>57</v>
      </c>
      <c r="T2502" s="1">
        <v>40645</v>
      </c>
    </row>
    <row r="2503" spans="1:20" x14ac:dyDescent="0.25">
      <c r="A2503">
        <v>18182</v>
      </c>
      <c r="B2503">
        <v>40643</v>
      </c>
      <c r="C2503" t="s">
        <v>79</v>
      </c>
      <c r="D2503" t="s">
        <v>42</v>
      </c>
      <c r="E2503" t="s">
        <v>43</v>
      </c>
      <c r="F2503" t="s">
        <v>1752</v>
      </c>
      <c r="G2503">
        <v>45</v>
      </c>
      <c r="H2503">
        <v>4717.34</v>
      </c>
      <c r="I2503">
        <v>0.47</v>
      </c>
      <c r="J2503">
        <v>0.01</v>
      </c>
      <c r="K2503">
        <v>2167.64</v>
      </c>
      <c r="L2503">
        <v>104.72</v>
      </c>
      <c r="M2503">
        <v>55.5</v>
      </c>
      <c r="N2503">
        <v>52.2</v>
      </c>
      <c r="O2503" t="s">
        <v>24</v>
      </c>
      <c r="P2503" t="s">
        <v>1073</v>
      </c>
      <c r="Q2503" t="s">
        <v>64</v>
      </c>
      <c r="R2503" t="s">
        <v>34</v>
      </c>
      <c r="S2503" t="s">
        <v>45</v>
      </c>
      <c r="T2503" s="1">
        <v>40644</v>
      </c>
    </row>
    <row r="2504" spans="1:20" x14ac:dyDescent="0.25">
      <c r="A2504">
        <v>18182</v>
      </c>
      <c r="B2504">
        <v>40643</v>
      </c>
      <c r="C2504" t="s">
        <v>79</v>
      </c>
      <c r="D2504" t="s">
        <v>21</v>
      </c>
      <c r="E2504" t="s">
        <v>22</v>
      </c>
      <c r="F2504" t="s">
        <v>1753</v>
      </c>
      <c r="G2504">
        <v>12</v>
      </c>
      <c r="H2504">
        <v>657.9</v>
      </c>
      <c r="I2504">
        <v>0.44</v>
      </c>
      <c r="J2504">
        <v>0.09</v>
      </c>
      <c r="K2504">
        <v>249.68</v>
      </c>
      <c r="L2504">
        <v>59.45</v>
      </c>
      <c r="M2504">
        <v>33.29</v>
      </c>
      <c r="N2504">
        <v>8.74</v>
      </c>
      <c r="O2504" t="s">
        <v>71</v>
      </c>
      <c r="P2504" t="s">
        <v>1073</v>
      </c>
      <c r="Q2504" t="s">
        <v>64</v>
      </c>
      <c r="R2504" t="s">
        <v>34</v>
      </c>
      <c r="S2504" t="s">
        <v>57</v>
      </c>
      <c r="T2504" s="1">
        <v>40645</v>
      </c>
    </row>
    <row r="2505" spans="1:20" x14ac:dyDescent="0.25">
      <c r="A2505">
        <v>18208</v>
      </c>
      <c r="B2505">
        <v>41000</v>
      </c>
      <c r="C2505" t="s">
        <v>29</v>
      </c>
      <c r="D2505" t="s">
        <v>21</v>
      </c>
      <c r="E2505" t="s">
        <v>139</v>
      </c>
      <c r="F2505" t="s">
        <v>149</v>
      </c>
      <c r="G2505">
        <v>34</v>
      </c>
      <c r="H2505">
        <v>379.58</v>
      </c>
      <c r="I2505">
        <v>0.52</v>
      </c>
      <c r="J2505">
        <v>0.06</v>
      </c>
      <c r="K2505">
        <v>185.07</v>
      </c>
      <c r="L2505">
        <v>11.83</v>
      </c>
      <c r="M2505">
        <v>5.68</v>
      </c>
      <c r="N2505">
        <v>1.39</v>
      </c>
      <c r="O2505" t="s">
        <v>24</v>
      </c>
      <c r="P2505" t="s">
        <v>89</v>
      </c>
      <c r="Q2505" t="s">
        <v>41</v>
      </c>
      <c r="R2505" t="s">
        <v>34</v>
      </c>
      <c r="S2505" t="s">
        <v>57</v>
      </c>
      <c r="T2505" s="1">
        <v>41002</v>
      </c>
    </row>
    <row r="2506" spans="1:20" x14ac:dyDescent="0.25">
      <c r="A2506">
        <v>18208</v>
      </c>
      <c r="B2506">
        <v>41000</v>
      </c>
      <c r="C2506" t="s">
        <v>29</v>
      </c>
      <c r="D2506" t="s">
        <v>21</v>
      </c>
      <c r="E2506" t="s">
        <v>52</v>
      </c>
      <c r="F2506" t="s">
        <v>1364</v>
      </c>
      <c r="G2506">
        <v>36</v>
      </c>
      <c r="H2506">
        <v>150.41999999999999</v>
      </c>
      <c r="I2506">
        <v>0.48</v>
      </c>
      <c r="J2506">
        <v>0.08</v>
      </c>
      <c r="K2506">
        <v>63.14</v>
      </c>
      <c r="L2506">
        <v>4.38</v>
      </c>
      <c r="M2506">
        <v>2.2799999999999998</v>
      </c>
      <c r="N2506">
        <v>5.2</v>
      </c>
      <c r="O2506" t="s">
        <v>24</v>
      </c>
      <c r="P2506" t="s">
        <v>89</v>
      </c>
      <c r="Q2506" t="s">
        <v>41</v>
      </c>
      <c r="R2506" t="s">
        <v>34</v>
      </c>
      <c r="S2506" t="s">
        <v>55</v>
      </c>
      <c r="T2506" s="1">
        <v>41002</v>
      </c>
    </row>
    <row r="2507" spans="1:20" x14ac:dyDescent="0.25">
      <c r="A2507">
        <v>18210</v>
      </c>
      <c r="B2507">
        <v>40396</v>
      </c>
      <c r="C2507" t="s">
        <v>29</v>
      </c>
      <c r="D2507" t="s">
        <v>21</v>
      </c>
      <c r="E2507" t="s">
        <v>126</v>
      </c>
      <c r="F2507" t="s">
        <v>127</v>
      </c>
      <c r="G2507">
        <v>27</v>
      </c>
      <c r="H2507">
        <v>19218.14</v>
      </c>
      <c r="I2507">
        <v>0.53</v>
      </c>
      <c r="J2507">
        <v>0.08</v>
      </c>
      <c r="K2507">
        <v>9390.4</v>
      </c>
      <c r="L2507">
        <v>772.87</v>
      </c>
      <c r="M2507">
        <v>363.25</v>
      </c>
      <c r="N2507">
        <v>19.989999999999998</v>
      </c>
      <c r="O2507" t="s">
        <v>24</v>
      </c>
      <c r="P2507" t="s">
        <v>1554</v>
      </c>
      <c r="Q2507" t="s">
        <v>95</v>
      </c>
      <c r="R2507" t="s">
        <v>27</v>
      </c>
      <c r="S2507" t="s">
        <v>57</v>
      </c>
      <c r="T2507" s="1">
        <v>40397</v>
      </c>
    </row>
    <row r="2508" spans="1:20" x14ac:dyDescent="0.25">
      <c r="A2508">
        <v>18210</v>
      </c>
      <c r="B2508">
        <v>40396</v>
      </c>
      <c r="C2508" t="s">
        <v>29</v>
      </c>
      <c r="D2508" t="s">
        <v>21</v>
      </c>
      <c r="E2508" t="s">
        <v>52</v>
      </c>
      <c r="F2508" t="s">
        <v>408</v>
      </c>
      <c r="G2508">
        <v>27</v>
      </c>
      <c r="H2508">
        <v>124.13</v>
      </c>
      <c r="I2508">
        <v>0.37</v>
      </c>
      <c r="J2508">
        <v>0</v>
      </c>
      <c r="K2508">
        <v>45.67</v>
      </c>
      <c r="L2508">
        <v>4.57</v>
      </c>
      <c r="M2508">
        <v>2.88</v>
      </c>
      <c r="N2508">
        <v>0.7</v>
      </c>
      <c r="O2508" t="s">
        <v>24</v>
      </c>
      <c r="P2508" t="s">
        <v>1554</v>
      </c>
      <c r="Q2508" t="s">
        <v>95</v>
      </c>
      <c r="R2508" t="s">
        <v>27</v>
      </c>
      <c r="S2508" t="s">
        <v>55</v>
      </c>
      <c r="T2508" s="1">
        <v>40397</v>
      </c>
    </row>
    <row r="2509" spans="1:20" x14ac:dyDescent="0.25">
      <c r="A2509">
        <v>18213</v>
      </c>
      <c r="B2509">
        <v>40431</v>
      </c>
      <c r="C2509" t="s">
        <v>79</v>
      </c>
      <c r="D2509" t="s">
        <v>21</v>
      </c>
      <c r="E2509" t="s">
        <v>84</v>
      </c>
      <c r="F2509" t="s">
        <v>541</v>
      </c>
      <c r="G2509">
        <v>29</v>
      </c>
      <c r="H2509">
        <v>2001.17</v>
      </c>
      <c r="I2509">
        <v>0.46</v>
      </c>
      <c r="J2509">
        <v>0.1</v>
      </c>
      <c r="K2509">
        <v>792.47</v>
      </c>
      <c r="L2509">
        <v>75.91</v>
      </c>
      <c r="M2509">
        <v>40.99</v>
      </c>
      <c r="N2509">
        <v>19.989999999999998</v>
      </c>
      <c r="O2509" t="s">
        <v>24</v>
      </c>
      <c r="P2509" t="s">
        <v>1395</v>
      </c>
      <c r="Q2509" t="s">
        <v>64</v>
      </c>
      <c r="R2509" t="s">
        <v>34</v>
      </c>
      <c r="S2509" t="s">
        <v>57</v>
      </c>
      <c r="T2509" s="1">
        <v>40433</v>
      </c>
    </row>
    <row r="2510" spans="1:20" x14ac:dyDescent="0.25">
      <c r="A2510">
        <v>18215</v>
      </c>
      <c r="B2510">
        <v>40440</v>
      </c>
      <c r="C2510" t="s">
        <v>79</v>
      </c>
      <c r="D2510" t="s">
        <v>37</v>
      </c>
      <c r="E2510" t="s">
        <v>38</v>
      </c>
      <c r="F2510" t="s">
        <v>1754</v>
      </c>
      <c r="G2510">
        <v>29</v>
      </c>
      <c r="H2510">
        <v>2012.86</v>
      </c>
      <c r="I2510">
        <v>0.54</v>
      </c>
      <c r="J2510">
        <v>0.09</v>
      </c>
      <c r="K2510">
        <v>992.65</v>
      </c>
      <c r="L2510">
        <v>76.069999999999993</v>
      </c>
      <c r="M2510">
        <v>34.99</v>
      </c>
      <c r="N2510">
        <v>5.5</v>
      </c>
      <c r="O2510" t="s">
        <v>24</v>
      </c>
      <c r="P2510" t="s">
        <v>267</v>
      </c>
      <c r="Q2510" t="s">
        <v>33</v>
      </c>
      <c r="R2510" t="s">
        <v>61</v>
      </c>
      <c r="S2510" t="s">
        <v>57</v>
      </c>
      <c r="T2510" s="1">
        <v>40441</v>
      </c>
    </row>
    <row r="2511" spans="1:20" x14ac:dyDescent="0.25">
      <c r="A2511">
        <v>18241</v>
      </c>
      <c r="B2511">
        <v>40386</v>
      </c>
      <c r="C2511" t="s">
        <v>20</v>
      </c>
      <c r="D2511" t="s">
        <v>37</v>
      </c>
      <c r="E2511" t="s">
        <v>38</v>
      </c>
      <c r="F2511" t="s">
        <v>1535</v>
      </c>
      <c r="G2511">
        <v>3</v>
      </c>
      <c r="H2511">
        <v>93.58</v>
      </c>
      <c r="I2511">
        <v>0.35</v>
      </c>
      <c r="J2511">
        <v>0.05</v>
      </c>
      <c r="K2511">
        <v>28.92</v>
      </c>
      <c r="L2511">
        <v>32.14</v>
      </c>
      <c r="M2511">
        <v>20.89</v>
      </c>
      <c r="N2511">
        <v>1.99</v>
      </c>
      <c r="O2511" t="s">
        <v>24</v>
      </c>
      <c r="P2511" t="s">
        <v>1629</v>
      </c>
      <c r="Q2511" t="s">
        <v>64</v>
      </c>
      <c r="R2511" t="s">
        <v>61</v>
      </c>
      <c r="S2511" t="s">
        <v>35</v>
      </c>
      <c r="T2511" s="1">
        <v>40388</v>
      </c>
    </row>
    <row r="2512" spans="1:20" x14ac:dyDescent="0.25">
      <c r="A2512">
        <v>18241</v>
      </c>
      <c r="B2512">
        <v>40386</v>
      </c>
      <c r="C2512" t="s">
        <v>20</v>
      </c>
      <c r="D2512" t="s">
        <v>42</v>
      </c>
      <c r="E2512" t="s">
        <v>46</v>
      </c>
      <c r="F2512" t="s">
        <v>912</v>
      </c>
      <c r="G2512">
        <v>25</v>
      </c>
      <c r="H2512">
        <v>16256.26</v>
      </c>
      <c r="I2512">
        <v>0.43</v>
      </c>
      <c r="J2512">
        <v>0.08</v>
      </c>
      <c r="K2512">
        <v>6155.39</v>
      </c>
      <c r="L2512">
        <v>703.47</v>
      </c>
      <c r="M2512">
        <v>400.98</v>
      </c>
      <c r="N2512">
        <v>76.37</v>
      </c>
      <c r="O2512" t="s">
        <v>48</v>
      </c>
      <c r="P2512" t="s">
        <v>1629</v>
      </c>
      <c r="Q2512" t="s">
        <v>64</v>
      </c>
      <c r="R2512" t="s">
        <v>61</v>
      </c>
      <c r="S2512" t="s">
        <v>49</v>
      </c>
      <c r="T2512" s="1">
        <v>40388</v>
      </c>
    </row>
    <row r="2513" spans="1:20" x14ac:dyDescent="0.25">
      <c r="A2513">
        <v>18244</v>
      </c>
      <c r="B2513">
        <v>40585</v>
      </c>
      <c r="C2513" t="s">
        <v>58</v>
      </c>
      <c r="D2513" t="s">
        <v>42</v>
      </c>
      <c r="E2513" t="s">
        <v>192</v>
      </c>
      <c r="F2513" t="s">
        <v>1287</v>
      </c>
      <c r="G2513">
        <v>1</v>
      </c>
      <c r="H2513">
        <v>290.17</v>
      </c>
      <c r="I2513">
        <v>0.47</v>
      </c>
      <c r="J2513">
        <v>0</v>
      </c>
      <c r="K2513">
        <v>124.87</v>
      </c>
      <c r="L2513">
        <v>265.68</v>
      </c>
      <c r="M2513">
        <v>140.81</v>
      </c>
      <c r="N2513">
        <v>24.49</v>
      </c>
      <c r="O2513" t="s">
        <v>24</v>
      </c>
      <c r="P2513" t="s">
        <v>1709</v>
      </c>
      <c r="Q2513" t="s">
        <v>64</v>
      </c>
      <c r="R2513" t="s">
        <v>61</v>
      </c>
      <c r="S2513" t="s">
        <v>28</v>
      </c>
      <c r="T2513" s="1">
        <v>40587</v>
      </c>
    </row>
    <row r="2514" spans="1:20" x14ac:dyDescent="0.25">
      <c r="A2514">
        <v>18247</v>
      </c>
      <c r="B2514">
        <v>40122</v>
      </c>
      <c r="C2514" t="s">
        <v>29</v>
      </c>
      <c r="D2514" t="s">
        <v>42</v>
      </c>
      <c r="E2514" t="s">
        <v>43</v>
      </c>
      <c r="F2514" t="s">
        <v>863</v>
      </c>
      <c r="G2514">
        <v>20</v>
      </c>
      <c r="H2514">
        <v>341.33</v>
      </c>
      <c r="I2514">
        <v>0.55000000000000004</v>
      </c>
      <c r="J2514">
        <v>0</v>
      </c>
      <c r="K2514">
        <v>185.53</v>
      </c>
      <c r="L2514">
        <v>16.87</v>
      </c>
      <c r="M2514">
        <v>7.59</v>
      </c>
      <c r="N2514">
        <v>4</v>
      </c>
      <c r="O2514" t="s">
        <v>24</v>
      </c>
      <c r="P2514" t="s">
        <v>543</v>
      </c>
      <c r="Q2514" t="s">
        <v>33</v>
      </c>
      <c r="R2514" t="s">
        <v>34</v>
      </c>
      <c r="S2514" t="s">
        <v>55</v>
      </c>
      <c r="T2514" s="1">
        <v>40123</v>
      </c>
    </row>
    <row r="2515" spans="1:20" x14ac:dyDescent="0.25">
      <c r="A2515">
        <v>18273</v>
      </c>
      <c r="B2515">
        <v>40801</v>
      </c>
      <c r="C2515" t="s">
        <v>20</v>
      </c>
      <c r="D2515" t="s">
        <v>37</v>
      </c>
      <c r="E2515" t="s">
        <v>38</v>
      </c>
      <c r="F2515" t="s">
        <v>1453</v>
      </c>
      <c r="G2515">
        <v>18</v>
      </c>
      <c r="H2515">
        <v>1557.86</v>
      </c>
      <c r="I2515">
        <v>0.45</v>
      </c>
      <c r="J2515">
        <v>0.06</v>
      </c>
      <c r="K2515">
        <v>638.04999999999995</v>
      </c>
      <c r="L2515">
        <v>90.89</v>
      </c>
      <c r="M2515">
        <v>49.99</v>
      </c>
      <c r="N2515">
        <v>19.989999999999998</v>
      </c>
      <c r="O2515" t="s">
        <v>24</v>
      </c>
      <c r="P2515" t="s">
        <v>817</v>
      </c>
      <c r="Q2515" t="s">
        <v>95</v>
      </c>
      <c r="R2515" t="s">
        <v>34</v>
      </c>
      <c r="S2515" t="s">
        <v>57</v>
      </c>
      <c r="T2515" s="1">
        <v>40803</v>
      </c>
    </row>
    <row r="2516" spans="1:20" x14ac:dyDescent="0.25">
      <c r="A2516">
        <v>18275</v>
      </c>
      <c r="B2516">
        <v>40918</v>
      </c>
      <c r="C2516" t="s">
        <v>20</v>
      </c>
      <c r="D2516" t="s">
        <v>42</v>
      </c>
      <c r="E2516" t="s">
        <v>43</v>
      </c>
      <c r="F2516" t="s">
        <v>1755</v>
      </c>
      <c r="G2516">
        <v>25</v>
      </c>
      <c r="H2516">
        <v>654.01</v>
      </c>
      <c r="I2516">
        <v>0.52</v>
      </c>
      <c r="J2516">
        <v>7.0000000000000007E-2</v>
      </c>
      <c r="K2516">
        <v>314.06</v>
      </c>
      <c r="L2516">
        <v>27.92</v>
      </c>
      <c r="M2516">
        <v>13.4</v>
      </c>
      <c r="N2516">
        <v>4.95</v>
      </c>
      <c r="O2516" t="s">
        <v>24</v>
      </c>
      <c r="P2516" t="s">
        <v>677</v>
      </c>
      <c r="Q2516" t="s">
        <v>83</v>
      </c>
      <c r="R2516" t="s">
        <v>34</v>
      </c>
      <c r="S2516" t="s">
        <v>35</v>
      </c>
      <c r="T2516" s="1">
        <v>40922</v>
      </c>
    </row>
    <row r="2517" spans="1:20" x14ac:dyDescent="0.25">
      <c r="A2517">
        <v>18279</v>
      </c>
      <c r="B2517">
        <v>39870</v>
      </c>
      <c r="C2517" t="s">
        <v>79</v>
      </c>
      <c r="D2517" t="s">
        <v>37</v>
      </c>
      <c r="E2517" t="s">
        <v>38</v>
      </c>
      <c r="F2517" t="s">
        <v>879</v>
      </c>
      <c r="G2517">
        <v>22</v>
      </c>
      <c r="H2517">
        <v>364.61</v>
      </c>
      <c r="I2517">
        <v>0.53</v>
      </c>
      <c r="J2517">
        <v>7.0000000000000007E-2</v>
      </c>
      <c r="K2517">
        <v>179.36</v>
      </c>
      <c r="L2517">
        <v>17.72</v>
      </c>
      <c r="M2517">
        <v>8.33</v>
      </c>
      <c r="N2517">
        <v>1.99</v>
      </c>
      <c r="O2517" t="s">
        <v>24</v>
      </c>
      <c r="P2517" t="s">
        <v>801</v>
      </c>
      <c r="Q2517" t="s">
        <v>33</v>
      </c>
      <c r="R2517" t="s">
        <v>67</v>
      </c>
      <c r="S2517" t="s">
        <v>35</v>
      </c>
      <c r="T2517" s="1">
        <v>39872</v>
      </c>
    </row>
    <row r="2518" spans="1:20" x14ac:dyDescent="0.25">
      <c r="A2518">
        <v>18279</v>
      </c>
      <c r="B2518">
        <v>39870</v>
      </c>
      <c r="C2518" t="s">
        <v>79</v>
      </c>
      <c r="D2518" t="s">
        <v>37</v>
      </c>
      <c r="E2518" t="s">
        <v>387</v>
      </c>
      <c r="F2518" t="s">
        <v>1025</v>
      </c>
      <c r="G2518">
        <v>20</v>
      </c>
      <c r="H2518">
        <v>17041.689999999999</v>
      </c>
      <c r="I2518">
        <v>0.43</v>
      </c>
      <c r="J2518">
        <v>0.03</v>
      </c>
      <c r="K2518">
        <v>7017.4</v>
      </c>
      <c r="L2518">
        <v>877.18</v>
      </c>
      <c r="M2518">
        <v>499.99</v>
      </c>
      <c r="N2518">
        <v>24.49</v>
      </c>
      <c r="O2518" t="s">
        <v>24</v>
      </c>
      <c r="P2518" t="s">
        <v>801</v>
      </c>
      <c r="Q2518" t="s">
        <v>33</v>
      </c>
      <c r="R2518" t="s">
        <v>67</v>
      </c>
      <c r="S2518" t="s">
        <v>28</v>
      </c>
      <c r="T2518" s="1">
        <v>39871</v>
      </c>
    </row>
    <row r="2519" spans="1:20" x14ac:dyDescent="0.25">
      <c r="A2519">
        <v>18307</v>
      </c>
      <c r="B2519">
        <v>40211</v>
      </c>
      <c r="C2519" t="s">
        <v>20</v>
      </c>
      <c r="D2519" t="s">
        <v>21</v>
      </c>
      <c r="E2519" t="s">
        <v>84</v>
      </c>
      <c r="F2519" t="s">
        <v>1172</v>
      </c>
      <c r="G2519">
        <v>23</v>
      </c>
      <c r="H2519">
        <v>948.18</v>
      </c>
      <c r="I2519">
        <v>0.55000000000000004</v>
      </c>
      <c r="J2519">
        <v>0.08</v>
      </c>
      <c r="K2519">
        <v>479.96</v>
      </c>
      <c r="L2519">
        <v>44.4</v>
      </c>
      <c r="M2519">
        <v>19.98</v>
      </c>
      <c r="N2519">
        <v>8.68</v>
      </c>
      <c r="O2519" t="s">
        <v>71</v>
      </c>
      <c r="P2519" t="s">
        <v>1209</v>
      </c>
      <c r="Q2519" t="s">
        <v>41</v>
      </c>
      <c r="R2519" t="s">
        <v>34</v>
      </c>
      <c r="S2519" t="s">
        <v>57</v>
      </c>
      <c r="T2519" s="1">
        <v>40215</v>
      </c>
    </row>
    <row r="2520" spans="1:20" x14ac:dyDescent="0.25">
      <c r="A2520">
        <v>18307</v>
      </c>
      <c r="B2520">
        <v>40211</v>
      </c>
      <c r="C2520" t="s">
        <v>20</v>
      </c>
      <c r="D2520" t="s">
        <v>21</v>
      </c>
      <c r="E2520" t="s">
        <v>52</v>
      </c>
      <c r="F2520" t="s">
        <v>1703</v>
      </c>
      <c r="G2520">
        <v>34</v>
      </c>
      <c r="H2520">
        <v>469.35</v>
      </c>
      <c r="I2520">
        <v>0.5</v>
      </c>
      <c r="J2520">
        <v>0.03</v>
      </c>
      <c r="K2520">
        <v>226.28</v>
      </c>
      <c r="L2520">
        <v>14.16</v>
      </c>
      <c r="M2520">
        <v>7.08</v>
      </c>
      <c r="N2520">
        <v>2.35</v>
      </c>
      <c r="O2520" t="s">
        <v>24</v>
      </c>
      <c r="P2520" t="s">
        <v>1209</v>
      </c>
      <c r="Q2520" t="s">
        <v>41</v>
      </c>
      <c r="R2520" t="s">
        <v>34</v>
      </c>
      <c r="S2520" t="s">
        <v>55</v>
      </c>
      <c r="T2520" s="1">
        <v>40211</v>
      </c>
    </row>
    <row r="2521" spans="1:20" x14ac:dyDescent="0.25">
      <c r="A2521">
        <v>18308</v>
      </c>
      <c r="B2521">
        <v>40095</v>
      </c>
      <c r="C2521" t="s">
        <v>29</v>
      </c>
      <c r="D2521" t="s">
        <v>21</v>
      </c>
      <c r="E2521" t="s">
        <v>120</v>
      </c>
      <c r="F2521" t="s">
        <v>532</v>
      </c>
      <c r="G2521">
        <v>30</v>
      </c>
      <c r="H2521">
        <v>191.49</v>
      </c>
      <c r="I2521">
        <v>0.43</v>
      </c>
      <c r="J2521">
        <v>0.05</v>
      </c>
      <c r="K2521">
        <v>76</v>
      </c>
      <c r="L2521">
        <v>6.67</v>
      </c>
      <c r="M2521">
        <v>3.8</v>
      </c>
      <c r="N2521">
        <v>1.49</v>
      </c>
      <c r="O2521" t="s">
        <v>24</v>
      </c>
      <c r="P2521" t="s">
        <v>1011</v>
      </c>
      <c r="Q2521" t="s">
        <v>83</v>
      </c>
      <c r="R2521" t="s">
        <v>34</v>
      </c>
      <c r="S2521" t="s">
        <v>57</v>
      </c>
      <c r="T2521" s="1">
        <v>40097</v>
      </c>
    </row>
    <row r="2522" spans="1:20" x14ac:dyDescent="0.25">
      <c r="A2522">
        <v>18308</v>
      </c>
      <c r="B2522">
        <v>40095</v>
      </c>
      <c r="C2522" t="s">
        <v>29</v>
      </c>
      <c r="D2522" t="s">
        <v>37</v>
      </c>
      <c r="E2522" t="s">
        <v>38</v>
      </c>
      <c r="F2522" t="s">
        <v>884</v>
      </c>
      <c r="G2522">
        <v>15</v>
      </c>
      <c r="H2522">
        <v>753.04</v>
      </c>
      <c r="I2522">
        <v>0.44</v>
      </c>
      <c r="J2522">
        <v>0.09</v>
      </c>
      <c r="K2522">
        <v>288.08999999999997</v>
      </c>
      <c r="L2522">
        <v>54.88</v>
      </c>
      <c r="M2522">
        <v>30.73</v>
      </c>
      <c r="N2522">
        <v>4</v>
      </c>
      <c r="O2522" t="s">
        <v>24</v>
      </c>
      <c r="P2522" t="s">
        <v>1011</v>
      </c>
      <c r="Q2522" t="s">
        <v>83</v>
      </c>
      <c r="R2522" t="s">
        <v>34</v>
      </c>
      <c r="S2522" t="s">
        <v>57</v>
      </c>
      <c r="T2522" s="1">
        <v>40095</v>
      </c>
    </row>
    <row r="2523" spans="1:20" x14ac:dyDescent="0.25">
      <c r="A2523">
        <v>18308</v>
      </c>
      <c r="B2523">
        <v>40095</v>
      </c>
      <c r="C2523" t="s">
        <v>29</v>
      </c>
      <c r="D2523" t="s">
        <v>37</v>
      </c>
      <c r="E2523" t="s">
        <v>50</v>
      </c>
      <c r="F2523" t="s">
        <v>125</v>
      </c>
      <c r="G2523">
        <v>49</v>
      </c>
      <c r="H2523">
        <v>10471.66</v>
      </c>
      <c r="I2523">
        <v>0.41</v>
      </c>
      <c r="J2523">
        <v>0</v>
      </c>
      <c r="K2523">
        <v>4290.07</v>
      </c>
      <c r="L2523">
        <v>213.54</v>
      </c>
      <c r="M2523">
        <v>125.99</v>
      </c>
      <c r="N2523">
        <v>8.08</v>
      </c>
      <c r="O2523" t="s">
        <v>24</v>
      </c>
      <c r="P2523" t="s">
        <v>1011</v>
      </c>
      <c r="Q2523" t="s">
        <v>83</v>
      </c>
      <c r="R2523" t="s">
        <v>34</v>
      </c>
      <c r="S2523" t="s">
        <v>57</v>
      </c>
      <c r="T2523" s="1">
        <v>40096</v>
      </c>
    </row>
    <row r="2524" spans="1:20" x14ac:dyDescent="0.25">
      <c r="A2524">
        <v>18336</v>
      </c>
      <c r="B2524">
        <v>39927</v>
      </c>
      <c r="C2524" t="s">
        <v>29</v>
      </c>
      <c r="D2524" t="s">
        <v>21</v>
      </c>
      <c r="E2524" t="s">
        <v>52</v>
      </c>
      <c r="F2524" t="s">
        <v>65</v>
      </c>
      <c r="G2524">
        <v>1</v>
      </c>
      <c r="H2524">
        <v>5.35</v>
      </c>
      <c r="I2524">
        <v>0.38</v>
      </c>
      <c r="J2524">
        <v>0</v>
      </c>
      <c r="K2524">
        <v>1.77</v>
      </c>
      <c r="L2524">
        <v>4.6500000000000004</v>
      </c>
      <c r="M2524">
        <v>2.88</v>
      </c>
      <c r="N2524">
        <v>0.7</v>
      </c>
      <c r="O2524" t="s">
        <v>71</v>
      </c>
      <c r="P2524" t="s">
        <v>919</v>
      </c>
      <c r="Q2524" t="s">
        <v>83</v>
      </c>
      <c r="R2524" t="s">
        <v>67</v>
      </c>
      <c r="S2524" t="s">
        <v>55</v>
      </c>
      <c r="T2524" s="1">
        <v>39927</v>
      </c>
    </row>
    <row r="2525" spans="1:20" x14ac:dyDescent="0.25">
      <c r="A2525">
        <v>18340</v>
      </c>
      <c r="B2525">
        <v>40711</v>
      </c>
      <c r="C2525" t="s">
        <v>79</v>
      </c>
      <c r="D2525" t="s">
        <v>21</v>
      </c>
      <c r="E2525" t="s">
        <v>84</v>
      </c>
      <c r="F2525" t="s">
        <v>1222</v>
      </c>
      <c r="G2525">
        <v>20</v>
      </c>
      <c r="H2525">
        <v>233.25</v>
      </c>
      <c r="I2525">
        <v>0.41</v>
      </c>
      <c r="J2525">
        <v>0.1</v>
      </c>
      <c r="K2525">
        <v>76.5</v>
      </c>
      <c r="L2525">
        <v>12.34</v>
      </c>
      <c r="M2525">
        <v>7.28</v>
      </c>
      <c r="N2525">
        <v>11.15</v>
      </c>
      <c r="O2525" t="s">
        <v>71</v>
      </c>
      <c r="P2525" t="s">
        <v>519</v>
      </c>
      <c r="Q2525" t="s">
        <v>41</v>
      </c>
      <c r="R2525" t="s">
        <v>67</v>
      </c>
      <c r="S2525" t="s">
        <v>57</v>
      </c>
      <c r="T2525" s="1">
        <v>40712</v>
      </c>
    </row>
    <row r="2526" spans="1:20" x14ac:dyDescent="0.25">
      <c r="A2526">
        <v>18340</v>
      </c>
      <c r="B2526">
        <v>40711</v>
      </c>
      <c r="C2526" t="s">
        <v>79</v>
      </c>
      <c r="D2526" t="s">
        <v>21</v>
      </c>
      <c r="E2526" t="s">
        <v>84</v>
      </c>
      <c r="F2526" t="s">
        <v>148</v>
      </c>
      <c r="G2526">
        <v>28</v>
      </c>
      <c r="H2526">
        <v>336.64</v>
      </c>
      <c r="I2526">
        <v>0.45</v>
      </c>
      <c r="J2526">
        <v>0.01</v>
      </c>
      <c r="K2526">
        <v>145.15</v>
      </c>
      <c r="L2526">
        <v>11.78</v>
      </c>
      <c r="M2526">
        <v>6.48</v>
      </c>
      <c r="N2526">
        <v>10.050000000000001</v>
      </c>
      <c r="O2526" t="s">
        <v>71</v>
      </c>
      <c r="P2526" t="s">
        <v>519</v>
      </c>
      <c r="Q2526" t="s">
        <v>41</v>
      </c>
      <c r="R2526" t="s">
        <v>67</v>
      </c>
      <c r="S2526" t="s">
        <v>57</v>
      </c>
      <c r="T2526" s="1">
        <v>40712</v>
      </c>
    </row>
    <row r="2527" spans="1:20" x14ac:dyDescent="0.25">
      <c r="A2527">
        <v>18341</v>
      </c>
      <c r="B2527">
        <v>40377</v>
      </c>
      <c r="C2527" t="s">
        <v>58</v>
      </c>
      <c r="D2527" t="s">
        <v>21</v>
      </c>
      <c r="E2527" t="s">
        <v>84</v>
      </c>
      <c r="F2527" t="s">
        <v>927</v>
      </c>
      <c r="G2527">
        <v>39</v>
      </c>
      <c r="H2527">
        <v>403.43</v>
      </c>
      <c r="I2527">
        <v>0.43</v>
      </c>
      <c r="J2527">
        <v>0</v>
      </c>
      <c r="K2527">
        <v>170.05</v>
      </c>
      <c r="L2527">
        <v>10.14</v>
      </c>
      <c r="M2527">
        <v>5.78</v>
      </c>
      <c r="N2527">
        <v>7.96</v>
      </c>
      <c r="O2527" t="s">
        <v>24</v>
      </c>
      <c r="P2527" t="s">
        <v>680</v>
      </c>
      <c r="Q2527" t="s">
        <v>75</v>
      </c>
      <c r="R2527" t="s">
        <v>67</v>
      </c>
      <c r="S2527" t="s">
        <v>57</v>
      </c>
      <c r="T2527" s="1">
        <v>40377</v>
      </c>
    </row>
    <row r="2528" spans="1:20" x14ac:dyDescent="0.25">
      <c r="A2528">
        <v>18368</v>
      </c>
      <c r="B2528">
        <v>41243</v>
      </c>
      <c r="C2528" t="s">
        <v>29</v>
      </c>
      <c r="D2528" t="s">
        <v>21</v>
      </c>
      <c r="E2528" t="s">
        <v>126</v>
      </c>
      <c r="F2528" t="s">
        <v>272</v>
      </c>
      <c r="G2528">
        <v>3</v>
      </c>
      <c r="H2528">
        <v>476.63</v>
      </c>
      <c r="I2528">
        <v>0.55000000000000004</v>
      </c>
      <c r="J2528">
        <v>0</v>
      </c>
      <c r="K2528">
        <v>260.22000000000003</v>
      </c>
      <c r="L2528">
        <v>157.71</v>
      </c>
      <c r="M2528">
        <v>70.97</v>
      </c>
      <c r="N2528">
        <v>3.5</v>
      </c>
      <c r="O2528" t="s">
        <v>24</v>
      </c>
      <c r="P2528" t="s">
        <v>1756</v>
      </c>
      <c r="Q2528" t="s">
        <v>33</v>
      </c>
      <c r="R2528" t="s">
        <v>34</v>
      </c>
      <c r="S2528" t="s">
        <v>57</v>
      </c>
      <c r="T2528" s="1">
        <v>41245</v>
      </c>
    </row>
    <row r="2529" spans="1:20" x14ac:dyDescent="0.25">
      <c r="A2529">
        <v>18368</v>
      </c>
      <c r="B2529">
        <v>41243</v>
      </c>
      <c r="C2529" t="s">
        <v>29</v>
      </c>
      <c r="D2529" t="s">
        <v>21</v>
      </c>
      <c r="E2529" t="s">
        <v>84</v>
      </c>
      <c r="F2529" t="s">
        <v>815</v>
      </c>
      <c r="G2529">
        <v>35</v>
      </c>
      <c r="H2529">
        <v>2604.37</v>
      </c>
      <c r="I2529">
        <v>0.53</v>
      </c>
      <c r="J2529">
        <v>0.08</v>
      </c>
      <c r="K2529">
        <v>1271.3900000000001</v>
      </c>
      <c r="L2529">
        <v>80.72</v>
      </c>
      <c r="M2529">
        <v>37.94</v>
      </c>
      <c r="N2529">
        <v>5.08</v>
      </c>
      <c r="O2529" t="s">
        <v>24</v>
      </c>
      <c r="P2529" t="s">
        <v>1756</v>
      </c>
      <c r="Q2529" t="s">
        <v>33</v>
      </c>
      <c r="R2529" t="s">
        <v>34</v>
      </c>
      <c r="S2529" t="s">
        <v>55</v>
      </c>
      <c r="T2529" s="1">
        <v>41244</v>
      </c>
    </row>
    <row r="2530" spans="1:20" x14ac:dyDescent="0.25">
      <c r="A2530">
        <v>18368</v>
      </c>
      <c r="B2530">
        <v>41243</v>
      </c>
      <c r="C2530" t="s">
        <v>29</v>
      </c>
      <c r="D2530" t="s">
        <v>37</v>
      </c>
      <c r="E2530" t="s">
        <v>87</v>
      </c>
      <c r="F2530" t="s">
        <v>564</v>
      </c>
      <c r="G2530">
        <v>3</v>
      </c>
      <c r="H2530">
        <v>10089.92</v>
      </c>
      <c r="I2530">
        <v>0.43</v>
      </c>
      <c r="J2530">
        <v>0.06</v>
      </c>
      <c r="K2530">
        <v>3965.78</v>
      </c>
      <c r="L2530">
        <v>3572.77</v>
      </c>
      <c r="M2530">
        <v>2036.48</v>
      </c>
      <c r="N2530">
        <v>14.7</v>
      </c>
      <c r="O2530" t="s">
        <v>48</v>
      </c>
      <c r="P2530" t="s">
        <v>1756</v>
      </c>
      <c r="Q2530" t="s">
        <v>33</v>
      </c>
      <c r="R2530" t="s">
        <v>34</v>
      </c>
      <c r="S2530" t="s">
        <v>132</v>
      </c>
      <c r="T2530" s="1">
        <v>41245</v>
      </c>
    </row>
    <row r="2531" spans="1:20" x14ac:dyDescent="0.25">
      <c r="A2531">
        <v>18370</v>
      </c>
      <c r="B2531">
        <v>40556</v>
      </c>
      <c r="C2531" t="s">
        <v>20</v>
      </c>
      <c r="D2531" t="s">
        <v>37</v>
      </c>
      <c r="E2531" t="s">
        <v>50</v>
      </c>
      <c r="F2531" t="s">
        <v>1622</v>
      </c>
      <c r="G2531">
        <v>41</v>
      </c>
      <c r="H2531">
        <v>2347.21</v>
      </c>
      <c r="I2531">
        <v>0.37</v>
      </c>
      <c r="J2531">
        <v>0</v>
      </c>
      <c r="K2531">
        <v>866.62</v>
      </c>
      <c r="L2531">
        <v>57.13</v>
      </c>
      <c r="M2531">
        <v>35.99</v>
      </c>
      <c r="N2531">
        <v>5</v>
      </c>
      <c r="O2531" t="s">
        <v>24</v>
      </c>
      <c r="P2531" t="s">
        <v>419</v>
      </c>
      <c r="Q2531" t="s">
        <v>41</v>
      </c>
      <c r="R2531" t="s">
        <v>67</v>
      </c>
      <c r="S2531" t="s">
        <v>57</v>
      </c>
      <c r="T2531" s="1">
        <v>40560</v>
      </c>
    </row>
    <row r="2532" spans="1:20" x14ac:dyDescent="0.25">
      <c r="A2532">
        <v>18371</v>
      </c>
      <c r="B2532">
        <v>40074</v>
      </c>
      <c r="C2532" t="s">
        <v>79</v>
      </c>
      <c r="D2532" t="s">
        <v>21</v>
      </c>
      <c r="E2532" t="s">
        <v>52</v>
      </c>
      <c r="F2532" t="s">
        <v>123</v>
      </c>
      <c r="G2532">
        <v>30</v>
      </c>
      <c r="H2532">
        <v>2137.0500000000002</v>
      </c>
      <c r="I2532">
        <v>0.38</v>
      </c>
      <c r="J2532">
        <v>0</v>
      </c>
      <c r="K2532">
        <v>808.66</v>
      </c>
      <c r="L2532">
        <v>70.94</v>
      </c>
      <c r="M2532">
        <v>43.98</v>
      </c>
      <c r="N2532">
        <v>8.99</v>
      </c>
      <c r="O2532" t="s">
        <v>24</v>
      </c>
      <c r="P2532" t="s">
        <v>770</v>
      </c>
      <c r="Q2532" t="s">
        <v>41</v>
      </c>
      <c r="R2532" t="s">
        <v>61</v>
      </c>
      <c r="S2532" t="s">
        <v>35</v>
      </c>
      <c r="T2532" s="1">
        <v>40074</v>
      </c>
    </row>
    <row r="2533" spans="1:20" x14ac:dyDescent="0.25">
      <c r="A2533">
        <v>18373</v>
      </c>
      <c r="B2533">
        <v>41011</v>
      </c>
      <c r="C2533" t="s">
        <v>58</v>
      </c>
      <c r="D2533" t="s">
        <v>21</v>
      </c>
      <c r="E2533" t="s">
        <v>126</v>
      </c>
      <c r="F2533" t="s">
        <v>281</v>
      </c>
      <c r="G2533">
        <v>35</v>
      </c>
      <c r="H2533">
        <v>13487.19</v>
      </c>
      <c r="I2533">
        <v>0.51</v>
      </c>
      <c r="J2533">
        <v>0.09</v>
      </c>
      <c r="K2533">
        <v>6224.4</v>
      </c>
      <c r="L2533">
        <v>423.43</v>
      </c>
      <c r="M2533">
        <v>207.48</v>
      </c>
      <c r="N2533">
        <v>0.99</v>
      </c>
      <c r="O2533" t="s">
        <v>24</v>
      </c>
      <c r="P2533" t="s">
        <v>169</v>
      </c>
      <c r="Q2533" t="s">
        <v>75</v>
      </c>
      <c r="R2533" t="s">
        <v>34</v>
      </c>
      <c r="S2533" t="s">
        <v>57</v>
      </c>
      <c r="T2533" s="1">
        <v>41011</v>
      </c>
    </row>
    <row r="2534" spans="1:20" x14ac:dyDescent="0.25">
      <c r="A2534">
        <v>18374</v>
      </c>
      <c r="B2534">
        <v>41182</v>
      </c>
      <c r="C2534" t="s">
        <v>20</v>
      </c>
      <c r="D2534" t="s">
        <v>21</v>
      </c>
      <c r="E2534" t="s">
        <v>84</v>
      </c>
      <c r="F2534" t="s">
        <v>1491</v>
      </c>
      <c r="G2534">
        <v>21</v>
      </c>
      <c r="H2534">
        <v>278.26</v>
      </c>
      <c r="I2534">
        <v>0.49</v>
      </c>
      <c r="J2534">
        <v>0.09</v>
      </c>
      <c r="K2534">
        <v>119.91</v>
      </c>
      <c r="L2534">
        <v>14.27</v>
      </c>
      <c r="M2534">
        <v>7.28</v>
      </c>
      <c r="N2534">
        <v>5.47</v>
      </c>
      <c r="O2534" t="s">
        <v>24</v>
      </c>
      <c r="P2534" t="s">
        <v>1757</v>
      </c>
      <c r="Q2534" t="s">
        <v>41</v>
      </c>
      <c r="R2534" t="s">
        <v>34</v>
      </c>
      <c r="S2534" t="s">
        <v>57</v>
      </c>
      <c r="T2534" s="1">
        <v>41184</v>
      </c>
    </row>
    <row r="2535" spans="1:20" x14ac:dyDescent="0.25">
      <c r="A2535">
        <v>18375</v>
      </c>
      <c r="B2535">
        <v>40808</v>
      </c>
      <c r="C2535" t="s">
        <v>20</v>
      </c>
      <c r="D2535" t="s">
        <v>21</v>
      </c>
      <c r="E2535" t="s">
        <v>80</v>
      </c>
      <c r="F2535" t="s">
        <v>895</v>
      </c>
      <c r="G2535">
        <v>20</v>
      </c>
      <c r="H2535">
        <v>146</v>
      </c>
      <c r="I2535">
        <v>0.5</v>
      </c>
      <c r="J2535">
        <v>0.03</v>
      </c>
      <c r="K2535">
        <v>70.5</v>
      </c>
      <c r="L2535">
        <v>7.5</v>
      </c>
      <c r="M2535">
        <v>3.75</v>
      </c>
      <c r="N2535">
        <v>0.5</v>
      </c>
      <c r="O2535" t="s">
        <v>24</v>
      </c>
      <c r="P2535" t="s">
        <v>989</v>
      </c>
      <c r="Q2535" t="s">
        <v>75</v>
      </c>
      <c r="R2535" t="s">
        <v>27</v>
      </c>
      <c r="S2535" t="s">
        <v>57</v>
      </c>
      <c r="T2535" s="1">
        <v>40812</v>
      </c>
    </row>
    <row r="2536" spans="1:20" x14ac:dyDescent="0.25">
      <c r="A2536">
        <v>18400</v>
      </c>
      <c r="B2536">
        <v>40883</v>
      </c>
      <c r="C2536" t="s">
        <v>29</v>
      </c>
      <c r="D2536" t="s">
        <v>37</v>
      </c>
      <c r="E2536" t="s">
        <v>38</v>
      </c>
      <c r="F2536" t="s">
        <v>1159</v>
      </c>
      <c r="G2536">
        <v>29</v>
      </c>
      <c r="H2536">
        <v>1113.95</v>
      </c>
      <c r="I2536">
        <v>0.48</v>
      </c>
      <c r="J2536">
        <v>0.05</v>
      </c>
      <c r="K2536">
        <v>502.4</v>
      </c>
      <c r="L2536">
        <v>40.29</v>
      </c>
      <c r="M2536">
        <v>20.95</v>
      </c>
      <c r="N2536">
        <v>4</v>
      </c>
      <c r="O2536" t="s">
        <v>24</v>
      </c>
      <c r="P2536" t="s">
        <v>1074</v>
      </c>
      <c r="Q2536" t="s">
        <v>75</v>
      </c>
      <c r="R2536" t="s">
        <v>67</v>
      </c>
      <c r="S2536" t="s">
        <v>57</v>
      </c>
      <c r="T2536" s="1">
        <v>40884</v>
      </c>
    </row>
    <row r="2537" spans="1:20" x14ac:dyDescent="0.25">
      <c r="A2537">
        <v>18402</v>
      </c>
      <c r="B2537">
        <v>40054</v>
      </c>
      <c r="C2537" t="s">
        <v>20</v>
      </c>
      <c r="D2537" t="s">
        <v>42</v>
      </c>
      <c r="E2537" t="s">
        <v>192</v>
      </c>
      <c r="F2537" t="s">
        <v>1530</v>
      </c>
      <c r="G2537">
        <v>5</v>
      </c>
      <c r="H2537">
        <v>2335.37</v>
      </c>
      <c r="I2537">
        <v>0.39</v>
      </c>
      <c r="J2537">
        <v>0.03</v>
      </c>
      <c r="K2537">
        <v>840.92</v>
      </c>
      <c r="L2537">
        <v>467.18</v>
      </c>
      <c r="M2537">
        <v>284.98</v>
      </c>
      <c r="N2537">
        <v>69.55</v>
      </c>
      <c r="O2537" t="s">
        <v>48</v>
      </c>
      <c r="P2537" t="s">
        <v>446</v>
      </c>
      <c r="Q2537" t="s">
        <v>83</v>
      </c>
      <c r="R2537" t="s">
        <v>34</v>
      </c>
      <c r="S2537" t="s">
        <v>132</v>
      </c>
      <c r="T2537" s="1">
        <v>40061</v>
      </c>
    </row>
    <row r="2538" spans="1:20" x14ac:dyDescent="0.25">
      <c r="A2538">
        <v>18402</v>
      </c>
      <c r="B2538">
        <v>40054</v>
      </c>
      <c r="C2538" t="s">
        <v>20</v>
      </c>
      <c r="D2538" t="s">
        <v>42</v>
      </c>
      <c r="E2538" t="s">
        <v>43</v>
      </c>
      <c r="F2538" t="s">
        <v>1578</v>
      </c>
      <c r="G2538">
        <v>3</v>
      </c>
      <c r="H2538">
        <v>78.260000000000005</v>
      </c>
      <c r="I2538">
        <v>0.39</v>
      </c>
      <c r="J2538">
        <v>0</v>
      </c>
      <c r="K2538">
        <v>24.92</v>
      </c>
      <c r="L2538">
        <v>21.3</v>
      </c>
      <c r="M2538">
        <v>12.99</v>
      </c>
      <c r="N2538">
        <v>14.37</v>
      </c>
      <c r="O2538" t="s">
        <v>24</v>
      </c>
      <c r="P2538" t="s">
        <v>446</v>
      </c>
      <c r="Q2538" t="s">
        <v>83</v>
      </c>
      <c r="R2538" t="s">
        <v>34</v>
      </c>
      <c r="S2538" t="s">
        <v>28</v>
      </c>
      <c r="T2538" s="1">
        <v>40054</v>
      </c>
    </row>
    <row r="2539" spans="1:20" x14ac:dyDescent="0.25">
      <c r="A2539">
        <v>18405</v>
      </c>
      <c r="B2539">
        <v>39820</v>
      </c>
      <c r="C2539" t="s">
        <v>79</v>
      </c>
      <c r="D2539" t="s">
        <v>21</v>
      </c>
      <c r="E2539" t="s">
        <v>120</v>
      </c>
      <c r="F2539" t="s">
        <v>1758</v>
      </c>
      <c r="G2539">
        <v>30</v>
      </c>
      <c r="H2539">
        <v>1110.28</v>
      </c>
      <c r="I2539">
        <v>0.48</v>
      </c>
      <c r="J2539">
        <v>0.09</v>
      </c>
      <c r="K2539">
        <v>472.05</v>
      </c>
      <c r="L2539">
        <v>40.35</v>
      </c>
      <c r="M2539">
        <v>20.98</v>
      </c>
      <c r="N2539">
        <v>8.83</v>
      </c>
      <c r="O2539" t="s">
        <v>71</v>
      </c>
      <c r="P2539" t="s">
        <v>1543</v>
      </c>
      <c r="Q2539" t="s">
        <v>64</v>
      </c>
      <c r="R2539" t="s">
        <v>67</v>
      </c>
      <c r="S2539" t="s">
        <v>57</v>
      </c>
      <c r="T2539" s="1">
        <v>39822</v>
      </c>
    </row>
    <row r="2540" spans="1:20" x14ac:dyDescent="0.25">
      <c r="A2540">
        <v>18405</v>
      </c>
      <c r="B2540">
        <v>39820</v>
      </c>
      <c r="C2540" t="s">
        <v>79</v>
      </c>
      <c r="D2540" t="s">
        <v>37</v>
      </c>
      <c r="E2540" t="s">
        <v>38</v>
      </c>
      <c r="F2540" t="s">
        <v>758</v>
      </c>
      <c r="G2540">
        <v>2</v>
      </c>
      <c r="H2540">
        <v>261.97000000000003</v>
      </c>
      <c r="I2540">
        <v>0.42</v>
      </c>
      <c r="J2540">
        <v>0.03</v>
      </c>
      <c r="K2540">
        <v>99.49</v>
      </c>
      <c r="L2540">
        <v>127.55</v>
      </c>
      <c r="M2540">
        <v>73.98</v>
      </c>
      <c r="N2540">
        <v>14.52</v>
      </c>
      <c r="O2540" t="s">
        <v>24</v>
      </c>
      <c r="P2540" t="s">
        <v>1543</v>
      </c>
      <c r="Q2540" t="s">
        <v>64</v>
      </c>
      <c r="R2540" t="s">
        <v>67</v>
      </c>
      <c r="S2540" t="s">
        <v>57</v>
      </c>
      <c r="T2540" s="1">
        <v>39823</v>
      </c>
    </row>
    <row r="2541" spans="1:20" x14ac:dyDescent="0.25">
      <c r="A2541">
        <v>18432</v>
      </c>
      <c r="B2541">
        <v>40614</v>
      </c>
      <c r="C2541" t="s">
        <v>36</v>
      </c>
      <c r="D2541" t="s">
        <v>42</v>
      </c>
      <c r="E2541" t="s">
        <v>43</v>
      </c>
      <c r="F2541" t="s">
        <v>528</v>
      </c>
      <c r="G2541">
        <v>42</v>
      </c>
      <c r="H2541">
        <v>917.94</v>
      </c>
      <c r="I2541">
        <v>0.53</v>
      </c>
      <c r="J2541">
        <v>0.04</v>
      </c>
      <c r="K2541">
        <v>465.9</v>
      </c>
      <c r="L2541">
        <v>22.64</v>
      </c>
      <c r="M2541">
        <v>10.64</v>
      </c>
      <c r="N2541">
        <v>5.16</v>
      </c>
      <c r="O2541" t="s">
        <v>24</v>
      </c>
      <c r="P2541" t="s">
        <v>431</v>
      </c>
      <c r="Q2541" t="s">
        <v>95</v>
      </c>
      <c r="R2541" t="s">
        <v>34</v>
      </c>
      <c r="S2541" t="s">
        <v>57</v>
      </c>
      <c r="T2541" s="1">
        <v>40614</v>
      </c>
    </row>
    <row r="2542" spans="1:20" x14ac:dyDescent="0.25">
      <c r="A2542">
        <v>18432</v>
      </c>
      <c r="B2542">
        <v>40614</v>
      </c>
      <c r="C2542" t="s">
        <v>36</v>
      </c>
      <c r="D2542" t="s">
        <v>21</v>
      </c>
      <c r="E2542" t="s">
        <v>126</v>
      </c>
      <c r="F2542" t="s">
        <v>342</v>
      </c>
      <c r="G2542">
        <v>15</v>
      </c>
      <c r="H2542">
        <v>348.28</v>
      </c>
      <c r="I2542">
        <v>0.43</v>
      </c>
      <c r="J2542">
        <v>0.1</v>
      </c>
      <c r="K2542">
        <v>125.23</v>
      </c>
      <c r="L2542">
        <v>25.3</v>
      </c>
      <c r="M2542">
        <v>14.42</v>
      </c>
      <c r="N2542">
        <v>6.75</v>
      </c>
      <c r="O2542" t="s">
        <v>71</v>
      </c>
      <c r="P2542" t="s">
        <v>431</v>
      </c>
      <c r="Q2542" t="s">
        <v>95</v>
      </c>
      <c r="R2542" t="s">
        <v>34</v>
      </c>
      <c r="S2542" t="s">
        <v>45</v>
      </c>
      <c r="T2542" s="1">
        <v>40614</v>
      </c>
    </row>
    <row r="2543" spans="1:20" x14ac:dyDescent="0.25">
      <c r="A2543">
        <v>18432</v>
      </c>
      <c r="B2543">
        <v>40614</v>
      </c>
      <c r="C2543" t="s">
        <v>36</v>
      </c>
      <c r="D2543" t="s">
        <v>21</v>
      </c>
      <c r="E2543" t="s">
        <v>126</v>
      </c>
      <c r="F2543" t="s">
        <v>603</v>
      </c>
      <c r="G2543">
        <v>5</v>
      </c>
      <c r="H2543">
        <v>2546.9699999999998</v>
      </c>
      <c r="I2543">
        <v>0.49</v>
      </c>
      <c r="J2543">
        <v>0.08</v>
      </c>
      <c r="K2543">
        <v>1124.73</v>
      </c>
      <c r="L2543">
        <v>548.65</v>
      </c>
      <c r="M2543">
        <v>279.81</v>
      </c>
      <c r="N2543">
        <v>23.19</v>
      </c>
      <c r="O2543" t="s">
        <v>48</v>
      </c>
      <c r="P2543" t="s">
        <v>431</v>
      </c>
      <c r="Q2543" t="s">
        <v>95</v>
      </c>
      <c r="R2543" t="s">
        <v>34</v>
      </c>
      <c r="S2543" t="s">
        <v>132</v>
      </c>
      <c r="T2543" s="1">
        <v>40616</v>
      </c>
    </row>
    <row r="2544" spans="1:20" x14ac:dyDescent="0.25">
      <c r="A2544">
        <v>18432</v>
      </c>
      <c r="B2544">
        <v>40614</v>
      </c>
      <c r="C2544" t="s">
        <v>36</v>
      </c>
      <c r="D2544" t="s">
        <v>21</v>
      </c>
      <c r="E2544" t="s">
        <v>52</v>
      </c>
      <c r="F2544" t="s">
        <v>268</v>
      </c>
      <c r="G2544">
        <v>12</v>
      </c>
      <c r="H2544">
        <v>153.44999999999999</v>
      </c>
      <c r="I2544">
        <v>0.55000000000000004</v>
      </c>
      <c r="J2544">
        <v>0.02</v>
      </c>
      <c r="K2544">
        <v>82.54</v>
      </c>
      <c r="L2544">
        <v>12.98</v>
      </c>
      <c r="M2544">
        <v>5.84</v>
      </c>
      <c r="N2544">
        <v>0.83</v>
      </c>
      <c r="O2544" t="s">
        <v>71</v>
      </c>
      <c r="P2544" t="s">
        <v>431</v>
      </c>
      <c r="Q2544" t="s">
        <v>95</v>
      </c>
      <c r="R2544" t="s">
        <v>34</v>
      </c>
      <c r="S2544" t="s">
        <v>55</v>
      </c>
      <c r="T2544" s="1">
        <v>40616</v>
      </c>
    </row>
    <row r="2545" spans="1:20" x14ac:dyDescent="0.25">
      <c r="A2545">
        <v>18464</v>
      </c>
      <c r="B2545">
        <v>40996</v>
      </c>
      <c r="C2545" t="s">
        <v>36</v>
      </c>
      <c r="D2545" t="s">
        <v>21</v>
      </c>
      <c r="E2545" t="s">
        <v>126</v>
      </c>
      <c r="F2545" t="s">
        <v>1311</v>
      </c>
      <c r="G2545">
        <v>27</v>
      </c>
      <c r="H2545">
        <v>7779</v>
      </c>
      <c r="I2545">
        <v>0.38</v>
      </c>
      <c r="J2545">
        <v>0.02</v>
      </c>
      <c r="K2545">
        <v>2837.3</v>
      </c>
      <c r="L2545">
        <v>291.89999999999998</v>
      </c>
      <c r="M2545">
        <v>180.98</v>
      </c>
      <c r="N2545">
        <v>55.24</v>
      </c>
      <c r="O2545" t="s">
        <v>48</v>
      </c>
      <c r="P2545" t="s">
        <v>1759</v>
      </c>
      <c r="Q2545" t="s">
        <v>95</v>
      </c>
      <c r="R2545" t="s">
        <v>27</v>
      </c>
      <c r="S2545" t="s">
        <v>132</v>
      </c>
      <c r="T2545" s="1">
        <v>40998</v>
      </c>
    </row>
    <row r="2546" spans="1:20" x14ac:dyDescent="0.25">
      <c r="A2546">
        <v>18464</v>
      </c>
      <c r="B2546">
        <v>40996</v>
      </c>
      <c r="C2546" t="s">
        <v>36</v>
      </c>
      <c r="D2546" t="s">
        <v>42</v>
      </c>
      <c r="E2546" t="s">
        <v>92</v>
      </c>
      <c r="F2546" t="s">
        <v>1020</v>
      </c>
      <c r="G2546">
        <v>37</v>
      </c>
      <c r="H2546">
        <v>10307.75</v>
      </c>
      <c r="I2546">
        <v>0.46</v>
      </c>
      <c r="J2546">
        <v>0.01</v>
      </c>
      <c r="K2546">
        <v>4655.22</v>
      </c>
      <c r="L2546">
        <v>279.58999999999997</v>
      </c>
      <c r="M2546">
        <v>150.97999999999999</v>
      </c>
      <c r="N2546">
        <v>66.27</v>
      </c>
      <c r="O2546" t="s">
        <v>48</v>
      </c>
      <c r="P2546" t="s">
        <v>1759</v>
      </c>
      <c r="Q2546" t="s">
        <v>95</v>
      </c>
      <c r="R2546" t="s">
        <v>27</v>
      </c>
      <c r="S2546" t="s">
        <v>49</v>
      </c>
      <c r="T2546" s="1">
        <v>40996</v>
      </c>
    </row>
    <row r="2547" spans="1:20" x14ac:dyDescent="0.25">
      <c r="A2547">
        <v>18464</v>
      </c>
      <c r="B2547">
        <v>40996</v>
      </c>
      <c r="C2547" t="s">
        <v>36</v>
      </c>
      <c r="D2547" t="s">
        <v>21</v>
      </c>
      <c r="E2547" t="s">
        <v>84</v>
      </c>
      <c r="F2547" t="s">
        <v>1748</v>
      </c>
      <c r="G2547">
        <v>31</v>
      </c>
      <c r="H2547">
        <v>302.85000000000002</v>
      </c>
      <c r="I2547">
        <v>0.37</v>
      </c>
      <c r="J2547">
        <v>0.05</v>
      </c>
      <c r="K2547">
        <v>101.56</v>
      </c>
      <c r="L2547">
        <v>10.24</v>
      </c>
      <c r="M2547">
        <v>6.45</v>
      </c>
      <c r="N2547">
        <v>1.34</v>
      </c>
      <c r="O2547" t="s">
        <v>24</v>
      </c>
      <c r="P2547" t="s">
        <v>1759</v>
      </c>
      <c r="Q2547" t="s">
        <v>95</v>
      </c>
      <c r="R2547" t="s">
        <v>27</v>
      </c>
      <c r="S2547" t="s">
        <v>55</v>
      </c>
      <c r="T2547" s="1">
        <v>40998</v>
      </c>
    </row>
    <row r="2548" spans="1:20" x14ac:dyDescent="0.25">
      <c r="A2548">
        <v>18464</v>
      </c>
      <c r="B2548">
        <v>40996</v>
      </c>
      <c r="C2548" t="s">
        <v>36</v>
      </c>
      <c r="D2548" t="s">
        <v>21</v>
      </c>
      <c r="E2548" t="s">
        <v>72</v>
      </c>
      <c r="F2548" t="s">
        <v>1291</v>
      </c>
      <c r="G2548">
        <v>41</v>
      </c>
      <c r="H2548">
        <v>157.32</v>
      </c>
      <c r="I2548">
        <v>0.51</v>
      </c>
      <c r="J2548">
        <v>0.01</v>
      </c>
      <c r="K2548">
        <v>79.069999999999993</v>
      </c>
      <c r="L2548">
        <v>3.86</v>
      </c>
      <c r="M2548">
        <v>1.89</v>
      </c>
      <c r="N2548">
        <v>0.76</v>
      </c>
      <c r="O2548" t="s">
        <v>24</v>
      </c>
      <c r="P2548" t="s">
        <v>1759</v>
      </c>
      <c r="Q2548" t="s">
        <v>95</v>
      </c>
      <c r="R2548" t="s">
        <v>27</v>
      </c>
      <c r="S2548" t="s">
        <v>55</v>
      </c>
      <c r="T2548" s="1">
        <v>40998</v>
      </c>
    </row>
    <row r="2549" spans="1:20" x14ac:dyDescent="0.25">
      <c r="A2549">
        <v>18465</v>
      </c>
      <c r="B2549">
        <v>40283</v>
      </c>
      <c r="C2549" t="s">
        <v>36</v>
      </c>
      <c r="D2549" t="s">
        <v>21</v>
      </c>
      <c r="E2549" t="s">
        <v>22</v>
      </c>
      <c r="F2549" t="s">
        <v>1145</v>
      </c>
      <c r="G2549">
        <v>12</v>
      </c>
      <c r="H2549">
        <v>1637.2</v>
      </c>
      <c r="I2549">
        <v>0.54</v>
      </c>
      <c r="J2549">
        <v>0.05</v>
      </c>
      <c r="K2549">
        <v>826.4</v>
      </c>
      <c r="L2549">
        <v>140.54</v>
      </c>
      <c r="M2549">
        <v>64.650000000000006</v>
      </c>
      <c r="N2549">
        <v>35</v>
      </c>
      <c r="O2549" t="s">
        <v>24</v>
      </c>
      <c r="P2549" t="s">
        <v>1760</v>
      </c>
      <c r="Q2549" t="s">
        <v>64</v>
      </c>
      <c r="R2549" t="s">
        <v>27</v>
      </c>
      <c r="S2549" t="s">
        <v>28</v>
      </c>
      <c r="T2549" s="1">
        <v>40285</v>
      </c>
    </row>
    <row r="2550" spans="1:20" x14ac:dyDescent="0.25">
      <c r="A2550">
        <v>18466</v>
      </c>
      <c r="B2550">
        <v>41050</v>
      </c>
      <c r="C2550" t="s">
        <v>20</v>
      </c>
      <c r="D2550" t="s">
        <v>21</v>
      </c>
      <c r="E2550" t="s">
        <v>139</v>
      </c>
      <c r="F2550" t="s">
        <v>430</v>
      </c>
      <c r="G2550">
        <v>25</v>
      </c>
      <c r="H2550">
        <v>412.18</v>
      </c>
      <c r="I2550">
        <v>0.38</v>
      </c>
      <c r="J2550">
        <v>0.09</v>
      </c>
      <c r="K2550">
        <v>129.68</v>
      </c>
      <c r="L2550">
        <v>17.89</v>
      </c>
      <c r="M2550">
        <v>11.09</v>
      </c>
      <c r="N2550">
        <v>5.25</v>
      </c>
      <c r="O2550" t="s">
        <v>24</v>
      </c>
      <c r="P2550" t="s">
        <v>446</v>
      </c>
      <c r="Q2550" t="s">
        <v>83</v>
      </c>
      <c r="R2550" t="s">
        <v>34</v>
      </c>
      <c r="S2550" t="s">
        <v>57</v>
      </c>
      <c r="T2550" s="1">
        <v>41059</v>
      </c>
    </row>
    <row r="2551" spans="1:20" x14ac:dyDescent="0.25">
      <c r="A2551">
        <v>18466</v>
      </c>
      <c r="B2551">
        <v>41050</v>
      </c>
      <c r="C2551" t="s">
        <v>20</v>
      </c>
      <c r="D2551" t="s">
        <v>37</v>
      </c>
      <c r="E2551" t="s">
        <v>87</v>
      </c>
      <c r="F2551" t="s">
        <v>868</v>
      </c>
      <c r="G2551">
        <v>24</v>
      </c>
      <c r="H2551">
        <v>4458.8100000000004</v>
      </c>
      <c r="I2551">
        <v>0.4</v>
      </c>
      <c r="J2551">
        <v>0.08</v>
      </c>
      <c r="K2551">
        <v>1548.42</v>
      </c>
      <c r="L2551">
        <v>201.62</v>
      </c>
      <c r="M2551">
        <v>120.97</v>
      </c>
      <c r="N2551">
        <v>7.11</v>
      </c>
      <c r="O2551" t="s">
        <v>71</v>
      </c>
      <c r="P2551" t="s">
        <v>446</v>
      </c>
      <c r="Q2551" t="s">
        <v>83</v>
      </c>
      <c r="R2551" t="s">
        <v>34</v>
      </c>
      <c r="S2551" t="s">
        <v>45</v>
      </c>
      <c r="T2551" s="1">
        <v>41050</v>
      </c>
    </row>
    <row r="2552" spans="1:20" x14ac:dyDescent="0.25">
      <c r="A2552">
        <v>18471</v>
      </c>
      <c r="B2552">
        <v>39863</v>
      </c>
      <c r="C2552" t="s">
        <v>29</v>
      </c>
      <c r="D2552" t="s">
        <v>21</v>
      </c>
      <c r="E2552" t="s">
        <v>52</v>
      </c>
      <c r="F2552" t="s">
        <v>586</v>
      </c>
      <c r="G2552">
        <v>37</v>
      </c>
      <c r="H2552">
        <v>403.25</v>
      </c>
      <c r="I2552">
        <v>0.45</v>
      </c>
      <c r="J2552">
        <v>0</v>
      </c>
      <c r="K2552">
        <v>181.03</v>
      </c>
      <c r="L2552">
        <v>10.87</v>
      </c>
      <c r="M2552">
        <v>5.98</v>
      </c>
      <c r="N2552">
        <v>0.96</v>
      </c>
      <c r="O2552" t="s">
        <v>24</v>
      </c>
      <c r="P2552" t="s">
        <v>364</v>
      </c>
      <c r="Q2552" t="s">
        <v>33</v>
      </c>
      <c r="R2552" t="s">
        <v>34</v>
      </c>
      <c r="S2552" t="s">
        <v>55</v>
      </c>
      <c r="T2552" s="1">
        <v>39864</v>
      </c>
    </row>
    <row r="2553" spans="1:20" x14ac:dyDescent="0.25">
      <c r="A2553">
        <v>18471</v>
      </c>
      <c r="B2553">
        <v>39863</v>
      </c>
      <c r="C2553" t="s">
        <v>29</v>
      </c>
      <c r="D2553" t="s">
        <v>21</v>
      </c>
      <c r="E2553" t="s">
        <v>30</v>
      </c>
      <c r="F2553" t="s">
        <v>31</v>
      </c>
      <c r="G2553">
        <v>4</v>
      </c>
      <c r="H2553">
        <v>19.55</v>
      </c>
      <c r="I2553">
        <v>0.52</v>
      </c>
      <c r="J2553">
        <v>0.02</v>
      </c>
      <c r="K2553">
        <v>8.67</v>
      </c>
      <c r="L2553">
        <v>4.33</v>
      </c>
      <c r="M2553">
        <v>2.08</v>
      </c>
      <c r="N2553">
        <v>2.56</v>
      </c>
      <c r="O2553" t="s">
        <v>24</v>
      </c>
      <c r="P2553" t="s">
        <v>364</v>
      </c>
      <c r="Q2553" t="s">
        <v>33</v>
      </c>
      <c r="R2553" t="s">
        <v>34</v>
      </c>
      <c r="S2553" t="s">
        <v>35</v>
      </c>
      <c r="T2553" s="1">
        <v>39864</v>
      </c>
    </row>
    <row r="2554" spans="1:20" x14ac:dyDescent="0.25">
      <c r="A2554">
        <v>18471</v>
      </c>
      <c r="B2554">
        <v>39863</v>
      </c>
      <c r="C2554" t="s">
        <v>29</v>
      </c>
      <c r="D2554" t="s">
        <v>21</v>
      </c>
      <c r="E2554" t="s">
        <v>84</v>
      </c>
      <c r="F2554" t="s">
        <v>1747</v>
      </c>
      <c r="G2554">
        <v>29</v>
      </c>
      <c r="H2554">
        <v>332.29</v>
      </c>
      <c r="I2554">
        <v>0.48</v>
      </c>
      <c r="J2554">
        <v>0.02</v>
      </c>
      <c r="K2554">
        <v>153.41</v>
      </c>
      <c r="L2554">
        <v>11.5</v>
      </c>
      <c r="M2554">
        <v>5.98</v>
      </c>
      <c r="N2554">
        <v>5.46</v>
      </c>
      <c r="O2554" t="s">
        <v>24</v>
      </c>
      <c r="P2554" t="s">
        <v>364</v>
      </c>
      <c r="Q2554" t="s">
        <v>33</v>
      </c>
      <c r="R2554" t="s">
        <v>34</v>
      </c>
      <c r="S2554" t="s">
        <v>57</v>
      </c>
      <c r="T2554" s="1">
        <v>39864</v>
      </c>
    </row>
    <row r="2555" spans="1:20" x14ac:dyDescent="0.25">
      <c r="A2555">
        <v>18496</v>
      </c>
      <c r="B2555">
        <v>39948</v>
      </c>
      <c r="C2555" t="s">
        <v>36</v>
      </c>
      <c r="D2555" t="s">
        <v>37</v>
      </c>
      <c r="E2555" t="s">
        <v>38</v>
      </c>
      <c r="F2555" t="s">
        <v>626</v>
      </c>
      <c r="G2555">
        <v>30</v>
      </c>
      <c r="H2555">
        <v>1540.01</v>
      </c>
      <c r="I2555">
        <v>0.4</v>
      </c>
      <c r="J2555">
        <v>0.01</v>
      </c>
      <c r="K2555">
        <v>604.11</v>
      </c>
      <c r="L2555">
        <v>51.63</v>
      </c>
      <c r="M2555">
        <v>30.98</v>
      </c>
      <c r="N2555">
        <v>6.5</v>
      </c>
      <c r="O2555" t="s">
        <v>24</v>
      </c>
      <c r="P2555" t="s">
        <v>1348</v>
      </c>
      <c r="Q2555" t="s">
        <v>33</v>
      </c>
      <c r="R2555" t="s">
        <v>34</v>
      </c>
      <c r="S2555" t="s">
        <v>57</v>
      </c>
      <c r="T2555" s="1">
        <v>39949</v>
      </c>
    </row>
    <row r="2556" spans="1:20" x14ac:dyDescent="0.25">
      <c r="A2556">
        <v>18496</v>
      </c>
      <c r="B2556">
        <v>39948</v>
      </c>
      <c r="C2556" t="s">
        <v>36</v>
      </c>
      <c r="D2556" t="s">
        <v>21</v>
      </c>
      <c r="E2556" t="s">
        <v>84</v>
      </c>
      <c r="F2556" t="s">
        <v>541</v>
      </c>
      <c r="G2556">
        <v>29</v>
      </c>
      <c r="H2556">
        <v>2240.41</v>
      </c>
      <c r="I2556">
        <v>0.47</v>
      </c>
      <c r="J2556">
        <v>0.01</v>
      </c>
      <c r="K2556">
        <v>1031.71</v>
      </c>
      <c r="L2556">
        <v>77.34</v>
      </c>
      <c r="M2556">
        <v>40.99</v>
      </c>
      <c r="N2556">
        <v>19.989999999999998</v>
      </c>
      <c r="O2556" t="s">
        <v>24</v>
      </c>
      <c r="P2556" t="s">
        <v>1348</v>
      </c>
      <c r="Q2556" t="s">
        <v>33</v>
      </c>
      <c r="R2556" t="s">
        <v>34</v>
      </c>
      <c r="S2556" t="s">
        <v>57</v>
      </c>
      <c r="T2556" s="1">
        <v>39951</v>
      </c>
    </row>
    <row r="2557" spans="1:20" x14ac:dyDescent="0.25">
      <c r="A2557">
        <v>18500</v>
      </c>
      <c r="B2557">
        <v>40950</v>
      </c>
      <c r="C2557" t="s">
        <v>79</v>
      </c>
      <c r="D2557" t="s">
        <v>42</v>
      </c>
      <c r="E2557" t="s">
        <v>92</v>
      </c>
      <c r="F2557" t="s">
        <v>1197</v>
      </c>
      <c r="G2557">
        <v>44</v>
      </c>
      <c r="H2557">
        <v>4094.38</v>
      </c>
      <c r="I2557">
        <v>0.42</v>
      </c>
      <c r="J2557">
        <v>0.08</v>
      </c>
      <c r="K2557">
        <v>1499.61</v>
      </c>
      <c r="L2557">
        <v>100.24</v>
      </c>
      <c r="M2557">
        <v>58.14</v>
      </c>
      <c r="N2557">
        <v>36.61</v>
      </c>
      <c r="O2557" t="s">
        <v>48</v>
      </c>
      <c r="P2557" t="s">
        <v>260</v>
      </c>
      <c r="Q2557" t="s">
        <v>41</v>
      </c>
      <c r="R2557" t="s">
        <v>27</v>
      </c>
      <c r="S2557" t="s">
        <v>49</v>
      </c>
      <c r="T2557" s="1">
        <v>40951</v>
      </c>
    </row>
    <row r="2558" spans="1:20" x14ac:dyDescent="0.25">
      <c r="A2558">
        <v>18500</v>
      </c>
      <c r="B2558">
        <v>40950</v>
      </c>
      <c r="C2558" t="s">
        <v>79</v>
      </c>
      <c r="D2558" t="s">
        <v>37</v>
      </c>
      <c r="E2558" t="s">
        <v>38</v>
      </c>
      <c r="F2558" t="s">
        <v>903</v>
      </c>
      <c r="G2558">
        <v>30</v>
      </c>
      <c r="H2558">
        <v>2160.19</v>
      </c>
      <c r="I2558">
        <v>0.55000000000000004</v>
      </c>
      <c r="J2558">
        <v>0.02</v>
      </c>
      <c r="K2558">
        <v>1165.29</v>
      </c>
      <c r="L2558">
        <v>73.290000000000006</v>
      </c>
      <c r="M2558">
        <v>32.979999999999997</v>
      </c>
      <c r="N2558">
        <v>5.5</v>
      </c>
      <c r="O2558" t="s">
        <v>24</v>
      </c>
      <c r="P2558" t="s">
        <v>260</v>
      </c>
      <c r="Q2558" t="s">
        <v>41</v>
      </c>
      <c r="R2558" t="s">
        <v>27</v>
      </c>
      <c r="S2558" t="s">
        <v>57</v>
      </c>
      <c r="T2558" s="1">
        <v>40951</v>
      </c>
    </row>
    <row r="2559" spans="1:20" x14ac:dyDescent="0.25">
      <c r="A2559">
        <v>18500</v>
      </c>
      <c r="B2559">
        <v>40950</v>
      </c>
      <c r="C2559" t="s">
        <v>79</v>
      </c>
      <c r="D2559" t="s">
        <v>21</v>
      </c>
      <c r="E2559" t="s">
        <v>22</v>
      </c>
      <c r="F2559" t="s">
        <v>1278</v>
      </c>
      <c r="G2559">
        <v>30</v>
      </c>
      <c r="H2559">
        <v>4111.45</v>
      </c>
      <c r="I2559">
        <v>0.41</v>
      </c>
      <c r="J2559">
        <v>0.01</v>
      </c>
      <c r="K2559">
        <v>1647.05</v>
      </c>
      <c r="L2559">
        <v>137.25</v>
      </c>
      <c r="M2559">
        <v>80.98</v>
      </c>
      <c r="N2559">
        <v>35</v>
      </c>
      <c r="O2559" t="s">
        <v>24</v>
      </c>
      <c r="P2559" t="s">
        <v>260</v>
      </c>
      <c r="Q2559" t="s">
        <v>41</v>
      </c>
      <c r="R2559" t="s">
        <v>27</v>
      </c>
      <c r="S2559" t="s">
        <v>28</v>
      </c>
      <c r="T2559" s="1">
        <v>40952</v>
      </c>
    </row>
    <row r="2560" spans="1:20" x14ac:dyDescent="0.25">
      <c r="A2560">
        <v>18503</v>
      </c>
      <c r="B2560">
        <v>40668</v>
      </c>
      <c r="C2560" t="s">
        <v>29</v>
      </c>
      <c r="D2560" t="s">
        <v>37</v>
      </c>
      <c r="E2560" t="s">
        <v>87</v>
      </c>
      <c r="F2560" t="s">
        <v>235</v>
      </c>
      <c r="G2560">
        <v>46</v>
      </c>
      <c r="H2560">
        <v>10002.43</v>
      </c>
      <c r="I2560">
        <v>0.35</v>
      </c>
      <c r="J2560">
        <v>0.03</v>
      </c>
      <c r="K2560">
        <v>3293.88</v>
      </c>
      <c r="L2560">
        <v>223.77</v>
      </c>
      <c r="M2560">
        <v>145.44999999999999</v>
      </c>
      <c r="N2560">
        <v>17.850000000000001</v>
      </c>
      <c r="O2560" t="s">
        <v>48</v>
      </c>
      <c r="P2560" t="s">
        <v>529</v>
      </c>
      <c r="Q2560" t="s">
        <v>33</v>
      </c>
      <c r="R2560" t="s">
        <v>67</v>
      </c>
      <c r="S2560" t="s">
        <v>132</v>
      </c>
      <c r="T2560" s="1">
        <v>40670</v>
      </c>
    </row>
    <row r="2561" spans="1:20" x14ac:dyDescent="0.25">
      <c r="A2561">
        <v>18503</v>
      </c>
      <c r="B2561">
        <v>40668</v>
      </c>
      <c r="C2561" t="s">
        <v>29</v>
      </c>
      <c r="D2561" t="s">
        <v>37</v>
      </c>
      <c r="E2561" t="s">
        <v>50</v>
      </c>
      <c r="F2561" t="s">
        <v>76</v>
      </c>
      <c r="G2561">
        <v>13</v>
      </c>
      <c r="H2561">
        <v>2238.5300000000002</v>
      </c>
      <c r="I2561">
        <v>0.53</v>
      </c>
      <c r="J2561">
        <v>0.06</v>
      </c>
      <c r="K2561">
        <v>1117.8699999999999</v>
      </c>
      <c r="L2561">
        <v>182.96</v>
      </c>
      <c r="M2561">
        <v>85.99</v>
      </c>
      <c r="N2561">
        <v>2.79</v>
      </c>
      <c r="O2561" t="s">
        <v>24</v>
      </c>
      <c r="P2561" t="s">
        <v>529</v>
      </c>
      <c r="Q2561" t="s">
        <v>33</v>
      </c>
      <c r="R2561" t="s">
        <v>67</v>
      </c>
      <c r="S2561" t="s">
        <v>57</v>
      </c>
      <c r="T2561" s="1">
        <v>40670</v>
      </c>
    </row>
    <row r="2562" spans="1:20" x14ac:dyDescent="0.25">
      <c r="A2562">
        <v>18528</v>
      </c>
      <c r="B2562">
        <v>40663</v>
      </c>
      <c r="C2562" t="s">
        <v>58</v>
      </c>
      <c r="D2562" t="s">
        <v>21</v>
      </c>
      <c r="E2562" t="s">
        <v>126</v>
      </c>
      <c r="F2562" t="s">
        <v>1208</v>
      </c>
      <c r="G2562">
        <v>33</v>
      </c>
      <c r="H2562">
        <v>522.41</v>
      </c>
      <c r="I2562">
        <v>0.35</v>
      </c>
      <c r="J2562">
        <v>7.0000000000000007E-2</v>
      </c>
      <c r="K2562">
        <v>156.08000000000001</v>
      </c>
      <c r="L2562">
        <v>16.89</v>
      </c>
      <c r="M2562">
        <v>10.98</v>
      </c>
      <c r="N2562">
        <v>3.99</v>
      </c>
      <c r="O2562" t="s">
        <v>24</v>
      </c>
      <c r="P2562" t="s">
        <v>301</v>
      </c>
      <c r="Q2562" t="s">
        <v>64</v>
      </c>
      <c r="R2562" t="s">
        <v>34</v>
      </c>
      <c r="S2562" t="s">
        <v>57</v>
      </c>
      <c r="T2562" s="1">
        <v>40664</v>
      </c>
    </row>
    <row r="2563" spans="1:20" x14ac:dyDescent="0.25">
      <c r="A2563">
        <v>18528</v>
      </c>
      <c r="B2563">
        <v>40663</v>
      </c>
      <c r="C2563" t="s">
        <v>58</v>
      </c>
      <c r="D2563" t="s">
        <v>21</v>
      </c>
      <c r="E2563" t="s">
        <v>84</v>
      </c>
      <c r="F2563" t="s">
        <v>927</v>
      </c>
      <c r="G2563">
        <v>22</v>
      </c>
      <c r="H2563">
        <v>264.93</v>
      </c>
      <c r="I2563">
        <v>0.52</v>
      </c>
      <c r="J2563">
        <v>0.03</v>
      </c>
      <c r="K2563">
        <v>129.81</v>
      </c>
      <c r="L2563">
        <v>12.04</v>
      </c>
      <c r="M2563">
        <v>5.78</v>
      </c>
      <c r="N2563">
        <v>7.96</v>
      </c>
      <c r="O2563" t="s">
        <v>24</v>
      </c>
      <c r="P2563" t="s">
        <v>301</v>
      </c>
      <c r="Q2563" t="s">
        <v>64</v>
      </c>
      <c r="R2563" t="s">
        <v>34</v>
      </c>
      <c r="S2563" t="s">
        <v>57</v>
      </c>
      <c r="T2563" s="1">
        <v>40665</v>
      </c>
    </row>
    <row r="2564" spans="1:20" x14ac:dyDescent="0.25">
      <c r="A2564">
        <v>18530</v>
      </c>
      <c r="B2564">
        <v>40543</v>
      </c>
      <c r="C2564" t="s">
        <v>29</v>
      </c>
      <c r="D2564" t="s">
        <v>42</v>
      </c>
      <c r="E2564" t="s">
        <v>43</v>
      </c>
      <c r="F2564" t="s">
        <v>1132</v>
      </c>
      <c r="G2564">
        <v>2</v>
      </c>
      <c r="H2564">
        <v>92.33</v>
      </c>
      <c r="I2564">
        <v>0.49</v>
      </c>
      <c r="J2564">
        <v>0.02</v>
      </c>
      <c r="K2564">
        <v>37.380000000000003</v>
      </c>
      <c r="L2564">
        <v>39.76</v>
      </c>
      <c r="M2564">
        <v>20.28</v>
      </c>
      <c r="N2564">
        <v>14.39</v>
      </c>
      <c r="O2564" t="s">
        <v>24</v>
      </c>
      <c r="P2564" t="s">
        <v>402</v>
      </c>
      <c r="Q2564" t="s">
        <v>83</v>
      </c>
      <c r="R2564" t="s">
        <v>34</v>
      </c>
      <c r="S2564" t="s">
        <v>57</v>
      </c>
      <c r="T2564" s="1">
        <v>40543</v>
      </c>
    </row>
    <row r="2565" spans="1:20" x14ac:dyDescent="0.25">
      <c r="A2565">
        <v>18530</v>
      </c>
      <c r="B2565">
        <v>40543</v>
      </c>
      <c r="C2565" t="s">
        <v>29</v>
      </c>
      <c r="D2565" t="s">
        <v>37</v>
      </c>
      <c r="E2565" t="s">
        <v>50</v>
      </c>
      <c r="F2565" t="s">
        <v>1458</v>
      </c>
      <c r="G2565">
        <v>25</v>
      </c>
      <c r="H2565">
        <v>3372.83</v>
      </c>
      <c r="I2565">
        <v>0.51</v>
      </c>
      <c r="J2565">
        <v>0</v>
      </c>
      <c r="K2565">
        <v>1717.09</v>
      </c>
      <c r="L2565">
        <v>134.66999999999999</v>
      </c>
      <c r="M2565">
        <v>65.989999999999995</v>
      </c>
      <c r="N2565">
        <v>5.99</v>
      </c>
      <c r="O2565" t="s">
        <v>24</v>
      </c>
      <c r="P2565" t="s">
        <v>402</v>
      </c>
      <c r="Q2565" t="s">
        <v>83</v>
      </c>
      <c r="R2565" t="s">
        <v>34</v>
      </c>
      <c r="S2565" t="s">
        <v>57</v>
      </c>
      <c r="T2565" s="1">
        <v>40545</v>
      </c>
    </row>
    <row r="2566" spans="1:20" x14ac:dyDescent="0.25">
      <c r="A2566">
        <v>18531</v>
      </c>
      <c r="B2566">
        <v>41211</v>
      </c>
      <c r="C2566" t="s">
        <v>58</v>
      </c>
      <c r="D2566" t="s">
        <v>42</v>
      </c>
      <c r="E2566" t="s">
        <v>192</v>
      </c>
      <c r="F2566" t="s">
        <v>1322</v>
      </c>
      <c r="G2566">
        <v>50</v>
      </c>
      <c r="H2566">
        <v>2459.54</v>
      </c>
      <c r="I2566">
        <v>0.49</v>
      </c>
      <c r="J2566">
        <v>0.04</v>
      </c>
      <c r="K2566">
        <v>1146.18</v>
      </c>
      <c r="L2566">
        <v>50.94</v>
      </c>
      <c r="M2566">
        <v>25.98</v>
      </c>
      <c r="N2566">
        <v>14.36</v>
      </c>
      <c r="O2566" t="s">
        <v>48</v>
      </c>
      <c r="P2566" t="s">
        <v>470</v>
      </c>
      <c r="Q2566" t="s">
        <v>64</v>
      </c>
      <c r="R2566" t="s">
        <v>27</v>
      </c>
      <c r="S2566" t="s">
        <v>132</v>
      </c>
      <c r="T2566" s="1">
        <v>41213</v>
      </c>
    </row>
    <row r="2567" spans="1:20" x14ac:dyDescent="0.25">
      <c r="A2567">
        <v>18532</v>
      </c>
      <c r="B2567">
        <v>40836</v>
      </c>
      <c r="C2567" t="s">
        <v>29</v>
      </c>
      <c r="D2567" t="s">
        <v>21</v>
      </c>
      <c r="E2567" t="s">
        <v>30</v>
      </c>
      <c r="F2567" t="s">
        <v>1730</v>
      </c>
      <c r="G2567">
        <v>29</v>
      </c>
      <c r="H2567">
        <v>436.61</v>
      </c>
      <c r="I2567">
        <v>0.48</v>
      </c>
      <c r="J2567">
        <v>0.09</v>
      </c>
      <c r="K2567">
        <v>183.79</v>
      </c>
      <c r="L2567">
        <v>16.25</v>
      </c>
      <c r="M2567">
        <v>8.4499999999999993</v>
      </c>
      <c r="N2567">
        <v>7.77</v>
      </c>
      <c r="O2567" t="s">
        <v>24</v>
      </c>
      <c r="P2567" t="s">
        <v>667</v>
      </c>
      <c r="Q2567" t="s">
        <v>75</v>
      </c>
      <c r="R2567" t="s">
        <v>61</v>
      </c>
      <c r="S2567" t="s">
        <v>35</v>
      </c>
      <c r="T2567" s="1">
        <v>40837</v>
      </c>
    </row>
    <row r="2568" spans="1:20" x14ac:dyDescent="0.25">
      <c r="A2568">
        <v>18532</v>
      </c>
      <c r="B2568">
        <v>40836</v>
      </c>
      <c r="C2568" t="s">
        <v>29</v>
      </c>
      <c r="D2568" t="s">
        <v>21</v>
      </c>
      <c r="E2568" t="s">
        <v>22</v>
      </c>
      <c r="F2568" t="s">
        <v>114</v>
      </c>
      <c r="G2568">
        <v>31</v>
      </c>
      <c r="H2568">
        <v>996.6</v>
      </c>
      <c r="I2568">
        <v>0.52</v>
      </c>
      <c r="J2568">
        <v>0.01</v>
      </c>
      <c r="K2568">
        <v>507.9</v>
      </c>
      <c r="L2568">
        <v>32.130000000000003</v>
      </c>
      <c r="M2568">
        <v>15.42</v>
      </c>
      <c r="N2568">
        <v>10.68</v>
      </c>
      <c r="O2568" t="s">
        <v>24</v>
      </c>
      <c r="P2568" t="s">
        <v>667</v>
      </c>
      <c r="Q2568" t="s">
        <v>75</v>
      </c>
      <c r="R2568" t="s">
        <v>61</v>
      </c>
      <c r="S2568" t="s">
        <v>57</v>
      </c>
      <c r="T2568" s="1">
        <v>40838</v>
      </c>
    </row>
    <row r="2569" spans="1:20" x14ac:dyDescent="0.25">
      <c r="A2569">
        <v>18533</v>
      </c>
      <c r="B2569">
        <v>40123</v>
      </c>
      <c r="C2569" t="s">
        <v>29</v>
      </c>
      <c r="D2569" t="s">
        <v>21</v>
      </c>
      <c r="E2569" t="s">
        <v>22</v>
      </c>
      <c r="F2569" t="s">
        <v>986</v>
      </c>
      <c r="G2569">
        <v>27</v>
      </c>
      <c r="H2569">
        <v>690.84</v>
      </c>
      <c r="I2569">
        <v>0.4</v>
      </c>
      <c r="J2569">
        <v>0.01</v>
      </c>
      <c r="K2569">
        <v>268.69</v>
      </c>
      <c r="L2569">
        <v>25.52</v>
      </c>
      <c r="M2569">
        <v>15.31</v>
      </c>
      <c r="N2569">
        <v>8.7799999999999994</v>
      </c>
      <c r="O2569" t="s">
        <v>24</v>
      </c>
      <c r="P2569" t="s">
        <v>1697</v>
      </c>
      <c r="Q2569" t="s">
        <v>64</v>
      </c>
      <c r="R2569" t="s">
        <v>61</v>
      </c>
      <c r="S2569" t="s">
        <v>57</v>
      </c>
      <c r="T2569" s="1">
        <v>40124</v>
      </c>
    </row>
    <row r="2570" spans="1:20" x14ac:dyDescent="0.25">
      <c r="A2570">
        <v>18533</v>
      </c>
      <c r="B2570">
        <v>40123</v>
      </c>
      <c r="C2570" t="s">
        <v>29</v>
      </c>
      <c r="D2570" t="s">
        <v>37</v>
      </c>
      <c r="E2570" t="s">
        <v>50</v>
      </c>
      <c r="F2570" t="s">
        <v>51</v>
      </c>
      <c r="G2570">
        <v>5</v>
      </c>
      <c r="H2570">
        <v>66.239999999999995</v>
      </c>
      <c r="I2570">
        <v>0.38</v>
      </c>
      <c r="J2570">
        <v>0.05</v>
      </c>
      <c r="K2570">
        <v>21.26</v>
      </c>
      <c r="L2570">
        <v>12.89</v>
      </c>
      <c r="M2570">
        <v>7.99</v>
      </c>
      <c r="N2570">
        <v>5.03</v>
      </c>
      <c r="O2570" t="s">
        <v>71</v>
      </c>
      <c r="P2570" t="s">
        <v>1697</v>
      </c>
      <c r="Q2570" t="s">
        <v>64</v>
      </c>
      <c r="R2570" t="s">
        <v>61</v>
      </c>
      <c r="S2570" t="s">
        <v>45</v>
      </c>
      <c r="T2570" s="1">
        <v>40125</v>
      </c>
    </row>
    <row r="2571" spans="1:20" x14ac:dyDescent="0.25">
      <c r="A2571">
        <v>18534</v>
      </c>
      <c r="B2571">
        <v>40907</v>
      </c>
      <c r="C2571" t="s">
        <v>20</v>
      </c>
      <c r="D2571" t="s">
        <v>37</v>
      </c>
      <c r="E2571" t="s">
        <v>38</v>
      </c>
      <c r="F2571" t="s">
        <v>879</v>
      </c>
      <c r="G2571">
        <v>36</v>
      </c>
      <c r="H2571">
        <v>501.79</v>
      </c>
      <c r="I2571">
        <v>0.46</v>
      </c>
      <c r="J2571">
        <v>0.1</v>
      </c>
      <c r="K2571">
        <v>199.92</v>
      </c>
      <c r="L2571">
        <v>15.43</v>
      </c>
      <c r="M2571">
        <v>8.33</v>
      </c>
      <c r="N2571">
        <v>1.99</v>
      </c>
      <c r="O2571" t="s">
        <v>71</v>
      </c>
      <c r="P2571" t="s">
        <v>169</v>
      </c>
      <c r="Q2571" t="s">
        <v>95</v>
      </c>
      <c r="R2571" t="s">
        <v>34</v>
      </c>
      <c r="S2571" t="s">
        <v>35</v>
      </c>
      <c r="T2571" s="1">
        <v>40907</v>
      </c>
    </row>
    <row r="2572" spans="1:20" x14ac:dyDescent="0.25">
      <c r="A2572">
        <v>18561</v>
      </c>
      <c r="B2572">
        <v>39822</v>
      </c>
      <c r="C2572" t="s">
        <v>29</v>
      </c>
      <c r="D2572" t="s">
        <v>21</v>
      </c>
      <c r="E2572" t="s">
        <v>80</v>
      </c>
      <c r="F2572" t="s">
        <v>1167</v>
      </c>
      <c r="G2572">
        <v>9</v>
      </c>
      <c r="H2572">
        <v>69.69</v>
      </c>
      <c r="I2572">
        <v>0.42</v>
      </c>
      <c r="J2572">
        <v>0.02</v>
      </c>
      <c r="K2572">
        <v>25.63</v>
      </c>
      <c r="L2572">
        <v>7.12</v>
      </c>
      <c r="M2572">
        <v>4.13</v>
      </c>
      <c r="N2572">
        <v>6.89</v>
      </c>
      <c r="O2572" t="s">
        <v>24</v>
      </c>
      <c r="P2572" t="s">
        <v>444</v>
      </c>
      <c r="Q2572" t="s">
        <v>64</v>
      </c>
      <c r="R2572" t="s">
        <v>61</v>
      </c>
      <c r="S2572" t="s">
        <v>57</v>
      </c>
      <c r="T2572" s="1">
        <v>39823</v>
      </c>
    </row>
    <row r="2573" spans="1:20" x14ac:dyDescent="0.25">
      <c r="A2573">
        <v>18562</v>
      </c>
      <c r="B2573">
        <v>40897</v>
      </c>
      <c r="C2573" t="s">
        <v>58</v>
      </c>
      <c r="D2573" t="s">
        <v>21</v>
      </c>
      <c r="E2573" t="s">
        <v>84</v>
      </c>
      <c r="F2573" t="s">
        <v>956</v>
      </c>
      <c r="G2573">
        <v>41</v>
      </c>
      <c r="H2573">
        <v>329.33</v>
      </c>
      <c r="I2573">
        <v>0.55000000000000004</v>
      </c>
      <c r="J2573">
        <v>0.1</v>
      </c>
      <c r="K2573">
        <v>163.18</v>
      </c>
      <c r="L2573">
        <v>8.84</v>
      </c>
      <c r="M2573">
        <v>3.98</v>
      </c>
      <c r="N2573">
        <v>2.97</v>
      </c>
      <c r="O2573" t="s">
        <v>24</v>
      </c>
      <c r="P2573" t="s">
        <v>386</v>
      </c>
      <c r="Q2573" t="s">
        <v>75</v>
      </c>
      <c r="R2573" t="s">
        <v>61</v>
      </c>
      <c r="S2573" t="s">
        <v>55</v>
      </c>
      <c r="T2573" s="1">
        <v>40899</v>
      </c>
    </row>
    <row r="2574" spans="1:20" x14ac:dyDescent="0.25">
      <c r="A2574">
        <v>18592</v>
      </c>
      <c r="B2574">
        <v>41182</v>
      </c>
      <c r="C2574" t="s">
        <v>58</v>
      </c>
      <c r="D2574" t="s">
        <v>21</v>
      </c>
      <c r="E2574" t="s">
        <v>30</v>
      </c>
      <c r="F2574" t="s">
        <v>1580</v>
      </c>
      <c r="G2574">
        <v>2</v>
      </c>
      <c r="H2574">
        <v>40.36</v>
      </c>
      <c r="I2574">
        <v>0.43</v>
      </c>
      <c r="J2574">
        <v>0.04</v>
      </c>
      <c r="K2574">
        <v>15.03</v>
      </c>
      <c r="L2574">
        <v>19.260000000000002</v>
      </c>
      <c r="M2574">
        <v>10.98</v>
      </c>
      <c r="N2574">
        <v>3.37</v>
      </c>
      <c r="O2574" t="s">
        <v>24</v>
      </c>
      <c r="P2574" t="s">
        <v>1761</v>
      </c>
      <c r="Q2574" t="s">
        <v>41</v>
      </c>
      <c r="R2574" t="s">
        <v>34</v>
      </c>
      <c r="S2574" t="s">
        <v>35</v>
      </c>
      <c r="T2574" s="1">
        <v>41183</v>
      </c>
    </row>
    <row r="2575" spans="1:20" x14ac:dyDescent="0.25">
      <c r="A2575">
        <v>18593</v>
      </c>
      <c r="B2575">
        <v>40808</v>
      </c>
      <c r="C2575" t="s">
        <v>36</v>
      </c>
      <c r="D2575" t="s">
        <v>37</v>
      </c>
      <c r="E2575" t="s">
        <v>38</v>
      </c>
      <c r="F2575" t="s">
        <v>636</v>
      </c>
      <c r="G2575">
        <v>23</v>
      </c>
      <c r="H2575">
        <v>11422.92</v>
      </c>
      <c r="I2575">
        <v>0.43</v>
      </c>
      <c r="J2575">
        <v>0.06</v>
      </c>
      <c r="K2575">
        <v>4493.43</v>
      </c>
      <c r="L2575">
        <v>528.02</v>
      </c>
      <c r="M2575">
        <v>300.97000000000003</v>
      </c>
      <c r="N2575">
        <v>7.18</v>
      </c>
      <c r="O2575" t="s">
        <v>24</v>
      </c>
      <c r="P2575" t="s">
        <v>1240</v>
      </c>
      <c r="Q2575" t="s">
        <v>33</v>
      </c>
      <c r="R2575" t="s">
        <v>34</v>
      </c>
      <c r="S2575" t="s">
        <v>57</v>
      </c>
      <c r="T2575" s="1">
        <v>40809</v>
      </c>
    </row>
    <row r="2576" spans="1:20" x14ac:dyDescent="0.25">
      <c r="A2576">
        <v>18593</v>
      </c>
      <c r="B2576">
        <v>40808</v>
      </c>
      <c r="C2576" t="s">
        <v>36</v>
      </c>
      <c r="D2576" t="s">
        <v>42</v>
      </c>
      <c r="E2576" t="s">
        <v>46</v>
      </c>
      <c r="F2576" t="s">
        <v>47</v>
      </c>
      <c r="G2576">
        <v>19</v>
      </c>
      <c r="H2576">
        <v>2753.84</v>
      </c>
      <c r="I2576">
        <v>0.54</v>
      </c>
      <c r="J2576">
        <v>0.09</v>
      </c>
      <c r="K2576">
        <v>1317.63</v>
      </c>
      <c r="L2576">
        <v>154.11000000000001</v>
      </c>
      <c r="M2576">
        <v>70.89</v>
      </c>
      <c r="N2576">
        <v>89.3</v>
      </c>
      <c r="O2576" t="s">
        <v>48</v>
      </c>
      <c r="P2576" t="s">
        <v>1240</v>
      </c>
      <c r="Q2576" t="s">
        <v>33</v>
      </c>
      <c r="R2576" t="s">
        <v>34</v>
      </c>
      <c r="S2576" t="s">
        <v>49</v>
      </c>
      <c r="T2576" s="1">
        <v>40810</v>
      </c>
    </row>
    <row r="2577" spans="1:20" x14ac:dyDescent="0.25">
      <c r="A2577">
        <v>18595</v>
      </c>
      <c r="B2577">
        <v>39844</v>
      </c>
      <c r="C2577" t="s">
        <v>58</v>
      </c>
      <c r="D2577" t="s">
        <v>21</v>
      </c>
      <c r="E2577" t="s">
        <v>126</v>
      </c>
      <c r="F2577" t="s">
        <v>1547</v>
      </c>
      <c r="G2577">
        <v>6</v>
      </c>
      <c r="H2577">
        <v>815.33</v>
      </c>
      <c r="I2577">
        <v>0.47</v>
      </c>
      <c r="J2577">
        <v>0.1</v>
      </c>
      <c r="K2577">
        <v>329.44</v>
      </c>
      <c r="L2577">
        <v>148.4</v>
      </c>
      <c r="M2577">
        <v>78.650000000000006</v>
      </c>
      <c r="N2577">
        <v>13.99</v>
      </c>
      <c r="O2577" t="s">
        <v>24</v>
      </c>
      <c r="P2577" t="s">
        <v>187</v>
      </c>
      <c r="Q2577" t="s">
        <v>64</v>
      </c>
      <c r="R2577" t="s">
        <v>61</v>
      </c>
      <c r="S2577" t="s">
        <v>45</v>
      </c>
      <c r="T2577" s="1">
        <v>39846</v>
      </c>
    </row>
    <row r="2578" spans="1:20" x14ac:dyDescent="0.25">
      <c r="A2578">
        <v>18595</v>
      </c>
      <c r="B2578">
        <v>39844</v>
      </c>
      <c r="C2578" t="s">
        <v>58</v>
      </c>
      <c r="D2578" t="s">
        <v>21</v>
      </c>
      <c r="E2578" t="s">
        <v>30</v>
      </c>
      <c r="F2578" t="s">
        <v>1731</v>
      </c>
      <c r="G2578">
        <v>16</v>
      </c>
      <c r="H2578">
        <v>237.98</v>
      </c>
      <c r="I2578">
        <v>0.45</v>
      </c>
      <c r="J2578">
        <v>0.03</v>
      </c>
      <c r="K2578">
        <v>101.9</v>
      </c>
      <c r="L2578">
        <v>15.16</v>
      </c>
      <c r="M2578">
        <v>8.34</v>
      </c>
      <c r="N2578">
        <v>2.64</v>
      </c>
      <c r="O2578" t="s">
        <v>24</v>
      </c>
      <c r="P2578" t="s">
        <v>187</v>
      </c>
      <c r="Q2578" t="s">
        <v>64</v>
      </c>
      <c r="R2578" t="s">
        <v>61</v>
      </c>
      <c r="S2578" t="s">
        <v>35</v>
      </c>
      <c r="T2578" s="1">
        <v>39846</v>
      </c>
    </row>
    <row r="2579" spans="1:20" x14ac:dyDescent="0.25">
      <c r="A2579">
        <v>18596</v>
      </c>
      <c r="B2579">
        <v>41184</v>
      </c>
      <c r="C2579" t="s">
        <v>20</v>
      </c>
      <c r="D2579" t="s">
        <v>42</v>
      </c>
      <c r="E2579" t="s">
        <v>192</v>
      </c>
      <c r="F2579" t="s">
        <v>1744</v>
      </c>
      <c r="G2579">
        <v>42</v>
      </c>
      <c r="H2579">
        <v>8814.49</v>
      </c>
      <c r="I2579">
        <v>0.48</v>
      </c>
      <c r="J2579">
        <v>0.02</v>
      </c>
      <c r="K2579">
        <v>4123.33</v>
      </c>
      <c r="L2579">
        <v>213.42</v>
      </c>
      <c r="M2579">
        <v>110.98</v>
      </c>
      <c r="N2579">
        <v>30</v>
      </c>
      <c r="O2579" t="s">
        <v>48</v>
      </c>
      <c r="P2579" t="s">
        <v>1358</v>
      </c>
      <c r="Q2579" t="s">
        <v>33</v>
      </c>
      <c r="R2579" t="s">
        <v>27</v>
      </c>
      <c r="S2579" t="s">
        <v>132</v>
      </c>
      <c r="T2579" s="1">
        <v>41186</v>
      </c>
    </row>
    <row r="2580" spans="1:20" x14ac:dyDescent="0.25">
      <c r="A2580">
        <v>18596</v>
      </c>
      <c r="B2580">
        <v>41184</v>
      </c>
      <c r="C2580" t="s">
        <v>20</v>
      </c>
      <c r="D2580" t="s">
        <v>21</v>
      </c>
      <c r="E2580" t="s">
        <v>80</v>
      </c>
      <c r="F2580" t="s">
        <v>1762</v>
      </c>
      <c r="G2580">
        <v>32</v>
      </c>
      <c r="H2580">
        <v>620.74</v>
      </c>
      <c r="I2580">
        <v>0.36</v>
      </c>
      <c r="J2580">
        <v>0.01</v>
      </c>
      <c r="K2580">
        <v>219.28</v>
      </c>
      <c r="L2580">
        <v>19.579999999999998</v>
      </c>
      <c r="M2580">
        <v>12.53</v>
      </c>
      <c r="N2580">
        <v>0.5</v>
      </c>
      <c r="O2580" t="s">
        <v>24</v>
      </c>
      <c r="P2580" t="s">
        <v>1358</v>
      </c>
      <c r="Q2580" t="s">
        <v>33</v>
      </c>
      <c r="R2580" t="s">
        <v>27</v>
      </c>
      <c r="S2580" t="s">
        <v>57</v>
      </c>
      <c r="T2580" s="1">
        <v>41186</v>
      </c>
    </row>
    <row r="2581" spans="1:20" x14ac:dyDescent="0.25">
      <c r="A2581">
        <v>18597</v>
      </c>
      <c r="B2581">
        <v>40447</v>
      </c>
      <c r="C2581" t="s">
        <v>79</v>
      </c>
      <c r="D2581" t="s">
        <v>21</v>
      </c>
      <c r="E2581" t="s">
        <v>80</v>
      </c>
      <c r="F2581" t="s">
        <v>592</v>
      </c>
      <c r="G2581">
        <v>37</v>
      </c>
      <c r="H2581">
        <v>155.18</v>
      </c>
      <c r="I2581">
        <v>0.38</v>
      </c>
      <c r="J2581">
        <v>0.1</v>
      </c>
      <c r="K2581">
        <v>48.12</v>
      </c>
      <c r="L2581">
        <v>4.6500000000000004</v>
      </c>
      <c r="M2581">
        <v>2.88</v>
      </c>
      <c r="N2581">
        <v>0.5</v>
      </c>
      <c r="O2581" t="s">
        <v>24</v>
      </c>
      <c r="P2581" t="s">
        <v>1134</v>
      </c>
      <c r="Q2581" t="s">
        <v>41</v>
      </c>
      <c r="R2581" t="s">
        <v>67</v>
      </c>
      <c r="S2581" t="s">
        <v>57</v>
      </c>
      <c r="T2581" s="1">
        <v>40448</v>
      </c>
    </row>
    <row r="2582" spans="1:20" x14ac:dyDescent="0.25">
      <c r="A2582">
        <v>18598</v>
      </c>
      <c r="B2582">
        <v>40396</v>
      </c>
      <c r="C2582" t="s">
        <v>58</v>
      </c>
      <c r="D2582" t="s">
        <v>21</v>
      </c>
      <c r="E2582" t="s">
        <v>120</v>
      </c>
      <c r="F2582" t="s">
        <v>567</v>
      </c>
      <c r="G2582">
        <v>24</v>
      </c>
      <c r="H2582">
        <v>564.97</v>
      </c>
      <c r="I2582">
        <v>0.44</v>
      </c>
      <c r="J2582">
        <v>0.1</v>
      </c>
      <c r="K2582">
        <v>210.99</v>
      </c>
      <c r="L2582">
        <v>25.86</v>
      </c>
      <c r="M2582">
        <v>14.48</v>
      </c>
      <c r="N2582">
        <v>6.46</v>
      </c>
      <c r="O2582" t="s">
        <v>71</v>
      </c>
      <c r="P2582" t="s">
        <v>554</v>
      </c>
      <c r="Q2582" t="s">
        <v>33</v>
      </c>
      <c r="R2582" t="s">
        <v>61</v>
      </c>
      <c r="S2582" t="s">
        <v>57</v>
      </c>
      <c r="T2582" s="1">
        <v>40399</v>
      </c>
    </row>
    <row r="2583" spans="1:20" x14ac:dyDescent="0.25">
      <c r="A2583">
        <v>18598</v>
      </c>
      <c r="B2583">
        <v>40396</v>
      </c>
      <c r="C2583" t="s">
        <v>58</v>
      </c>
      <c r="D2583" t="s">
        <v>42</v>
      </c>
      <c r="E2583" t="s">
        <v>43</v>
      </c>
      <c r="F2583" t="s">
        <v>1290</v>
      </c>
      <c r="G2583">
        <v>46</v>
      </c>
      <c r="H2583">
        <v>8474.27</v>
      </c>
      <c r="I2583">
        <v>0.46</v>
      </c>
      <c r="J2583">
        <v>0.03</v>
      </c>
      <c r="K2583">
        <v>3747.21</v>
      </c>
      <c r="L2583">
        <v>189.44</v>
      </c>
      <c r="M2583">
        <v>102.3</v>
      </c>
      <c r="N2583">
        <v>21.26</v>
      </c>
      <c r="O2583" t="s">
        <v>24</v>
      </c>
      <c r="P2583" t="s">
        <v>554</v>
      </c>
      <c r="Q2583" t="s">
        <v>33</v>
      </c>
      <c r="R2583" t="s">
        <v>61</v>
      </c>
      <c r="S2583" t="s">
        <v>28</v>
      </c>
      <c r="T2583" s="1">
        <v>40398</v>
      </c>
    </row>
    <row r="2584" spans="1:20" x14ac:dyDescent="0.25">
      <c r="A2584">
        <v>18627</v>
      </c>
      <c r="B2584">
        <v>40532</v>
      </c>
      <c r="C2584" t="s">
        <v>79</v>
      </c>
      <c r="D2584" t="s">
        <v>21</v>
      </c>
      <c r="E2584" t="s">
        <v>80</v>
      </c>
      <c r="F2584" t="s">
        <v>1071</v>
      </c>
      <c r="G2584">
        <v>4</v>
      </c>
      <c r="H2584">
        <v>22.98</v>
      </c>
      <c r="I2584">
        <v>0.35</v>
      </c>
      <c r="J2584">
        <v>0.01</v>
      </c>
      <c r="K2584">
        <v>7.72</v>
      </c>
      <c r="L2584">
        <v>5.68</v>
      </c>
      <c r="M2584">
        <v>3.69</v>
      </c>
      <c r="N2584">
        <v>0.5</v>
      </c>
      <c r="O2584" t="s">
        <v>24</v>
      </c>
      <c r="P2584" t="s">
        <v>1037</v>
      </c>
      <c r="Q2584" t="s">
        <v>75</v>
      </c>
      <c r="R2584" t="s">
        <v>27</v>
      </c>
      <c r="S2584" t="s">
        <v>57</v>
      </c>
      <c r="T2584" s="1">
        <v>40533</v>
      </c>
    </row>
    <row r="2585" spans="1:20" x14ac:dyDescent="0.25">
      <c r="A2585">
        <v>18661</v>
      </c>
      <c r="B2585">
        <v>41160</v>
      </c>
      <c r="C2585" t="s">
        <v>20</v>
      </c>
      <c r="D2585" t="s">
        <v>42</v>
      </c>
      <c r="E2585" t="s">
        <v>192</v>
      </c>
      <c r="F2585" t="s">
        <v>1174</v>
      </c>
      <c r="G2585">
        <v>12</v>
      </c>
      <c r="H2585">
        <v>2489.69</v>
      </c>
      <c r="I2585">
        <v>0.55000000000000004</v>
      </c>
      <c r="J2585">
        <v>0.05</v>
      </c>
      <c r="K2585">
        <v>1279.73</v>
      </c>
      <c r="L2585">
        <v>213.29</v>
      </c>
      <c r="M2585">
        <v>95.98</v>
      </c>
      <c r="N2585">
        <v>58.2</v>
      </c>
      <c r="O2585" t="s">
        <v>48</v>
      </c>
      <c r="P2585" t="s">
        <v>124</v>
      </c>
      <c r="Q2585" t="s">
        <v>64</v>
      </c>
      <c r="R2585" t="s">
        <v>34</v>
      </c>
      <c r="S2585" t="s">
        <v>132</v>
      </c>
      <c r="T2585" s="1">
        <v>41164</v>
      </c>
    </row>
    <row r="2586" spans="1:20" x14ac:dyDescent="0.25">
      <c r="A2586">
        <v>18661</v>
      </c>
      <c r="B2586">
        <v>41160</v>
      </c>
      <c r="C2586" t="s">
        <v>20</v>
      </c>
      <c r="D2586" t="s">
        <v>42</v>
      </c>
      <c r="E2586" t="s">
        <v>46</v>
      </c>
      <c r="F2586" t="s">
        <v>1096</v>
      </c>
      <c r="G2586">
        <v>11</v>
      </c>
      <c r="H2586">
        <v>5110.32</v>
      </c>
      <c r="I2586">
        <v>0.4</v>
      </c>
      <c r="J2586">
        <v>0.04</v>
      </c>
      <c r="K2586">
        <v>1893.21</v>
      </c>
      <c r="L2586">
        <v>478.08</v>
      </c>
      <c r="M2586">
        <v>286.85000000000002</v>
      </c>
      <c r="N2586">
        <v>61.76</v>
      </c>
      <c r="O2586" t="s">
        <v>48</v>
      </c>
      <c r="P2586" t="s">
        <v>124</v>
      </c>
      <c r="Q2586" t="s">
        <v>64</v>
      </c>
      <c r="R2586" t="s">
        <v>34</v>
      </c>
      <c r="S2586" t="s">
        <v>49</v>
      </c>
      <c r="T2586" s="1">
        <v>41162</v>
      </c>
    </row>
    <row r="2587" spans="1:20" x14ac:dyDescent="0.25">
      <c r="A2587">
        <v>18688</v>
      </c>
      <c r="B2587">
        <v>40607</v>
      </c>
      <c r="C2587" t="s">
        <v>29</v>
      </c>
      <c r="D2587" t="s">
        <v>21</v>
      </c>
      <c r="E2587" t="s">
        <v>120</v>
      </c>
      <c r="F2587" t="s">
        <v>662</v>
      </c>
      <c r="G2587">
        <v>49</v>
      </c>
      <c r="H2587">
        <v>28150.83</v>
      </c>
      <c r="I2587">
        <v>0.49</v>
      </c>
      <c r="J2587">
        <v>0.04</v>
      </c>
      <c r="K2587">
        <v>13186.33</v>
      </c>
      <c r="L2587">
        <v>598.02</v>
      </c>
      <c r="M2587">
        <v>304.99</v>
      </c>
      <c r="N2587">
        <v>19.989999999999998</v>
      </c>
      <c r="O2587" t="s">
        <v>24</v>
      </c>
      <c r="P2587" t="s">
        <v>353</v>
      </c>
      <c r="Q2587" t="s">
        <v>33</v>
      </c>
      <c r="R2587" t="s">
        <v>61</v>
      </c>
      <c r="S2587" t="s">
        <v>57</v>
      </c>
      <c r="T2587" s="1">
        <v>40609</v>
      </c>
    </row>
    <row r="2588" spans="1:20" x14ac:dyDescent="0.25">
      <c r="A2588">
        <v>18688</v>
      </c>
      <c r="B2588">
        <v>40607</v>
      </c>
      <c r="C2588" t="s">
        <v>29</v>
      </c>
      <c r="D2588" t="s">
        <v>21</v>
      </c>
      <c r="E2588" t="s">
        <v>80</v>
      </c>
      <c r="F2588" t="s">
        <v>81</v>
      </c>
      <c r="G2588">
        <v>15</v>
      </c>
      <c r="H2588">
        <v>69.709999999999994</v>
      </c>
      <c r="I2588">
        <v>0.43</v>
      </c>
      <c r="J2588">
        <v>0.09</v>
      </c>
      <c r="K2588">
        <v>25.86</v>
      </c>
      <c r="L2588">
        <v>5.07</v>
      </c>
      <c r="M2588">
        <v>2.89</v>
      </c>
      <c r="N2588">
        <v>0.5</v>
      </c>
      <c r="O2588" t="s">
        <v>24</v>
      </c>
      <c r="P2588" t="s">
        <v>353</v>
      </c>
      <c r="Q2588" t="s">
        <v>33</v>
      </c>
      <c r="R2588" t="s">
        <v>61</v>
      </c>
      <c r="S2588" t="s">
        <v>57</v>
      </c>
      <c r="T2588" s="1">
        <v>40609</v>
      </c>
    </row>
    <row r="2589" spans="1:20" x14ac:dyDescent="0.25">
      <c r="A2589">
        <v>18688</v>
      </c>
      <c r="B2589">
        <v>40607</v>
      </c>
      <c r="C2589" t="s">
        <v>29</v>
      </c>
      <c r="D2589" t="s">
        <v>37</v>
      </c>
      <c r="E2589" t="s">
        <v>50</v>
      </c>
      <c r="F2589" t="s">
        <v>1277</v>
      </c>
      <c r="G2589">
        <v>41</v>
      </c>
      <c r="H2589">
        <v>10335.379999999999</v>
      </c>
      <c r="I2589">
        <v>0.55000000000000004</v>
      </c>
      <c r="J2589">
        <v>0.1</v>
      </c>
      <c r="K2589">
        <v>5165.59</v>
      </c>
      <c r="L2589">
        <v>279.98</v>
      </c>
      <c r="M2589">
        <v>125.99</v>
      </c>
      <c r="N2589">
        <v>4.2</v>
      </c>
      <c r="O2589" t="s">
        <v>24</v>
      </c>
      <c r="P2589" t="s">
        <v>353</v>
      </c>
      <c r="Q2589" t="s">
        <v>33</v>
      </c>
      <c r="R2589" t="s">
        <v>61</v>
      </c>
      <c r="S2589" t="s">
        <v>57</v>
      </c>
      <c r="T2589" s="1">
        <v>40608</v>
      </c>
    </row>
    <row r="2590" spans="1:20" x14ac:dyDescent="0.25">
      <c r="A2590">
        <v>18689</v>
      </c>
      <c r="B2590">
        <v>40171</v>
      </c>
      <c r="C2590" t="s">
        <v>29</v>
      </c>
      <c r="D2590" t="s">
        <v>21</v>
      </c>
      <c r="E2590" t="s">
        <v>120</v>
      </c>
      <c r="F2590" t="s">
        <v>826</v>
      </c>
      <c r="G2590">
        <v>38</v>
      </c>
      <c r="H2590">
        <v>474.65</v>
      </c>
      <c r="I2590">
        <v>0.43</v>
      </c>
      <c r="J2590">
        <v>0.01</v>
      </c>
      <c r="K2590">
        <v>198.8</v>
      </c>
      <c r="L2590">
        <v>12.46</v>
      </c>
      <c r="M2590">
        <v>7.1</v>
      </c>
      <c r="N2590">
        <v>6.05</v>
      </c>
      <c r="O2590" t="s">
        <v>24</v>
      </c>
      <c r="P2590" t="s">
        <v>1301</v>
      </c>
      <c r="Q2590" t="s">
        <v>33</v>
      </c>
      <c r="R2590" t="s">
        <v>27</v>
      </c>
      <c r="S2590" t="s">
        <v>57</v>
      </c>
      <c r="T2590" s="1">
        <v>40172</v>
      </c>
    </row>
    <row r="2591" spans="1:20" x14ac:dyDescent="0.25">
      <c r="A2591">
        <v>18689</v>
      </c>
      <c r="B2591">
        <v>40171</v>
      </c>
      <c r="C2591" t="s">
        <v>29</v>
      </c>
      <c r="D2591" t="s">
        <v>21</v>
      </c>
      <c r="E2591" t="s">
        <v>84</v>
      </c>
      <c r="F2591" t="s">
        <v>90</v>
      </c>
      <c r="G2591">
        <v>10</v>
      </c>
      <c r="H2591">
        <v>409.51</v>
      </c>
      <c r="I2591">
        <v>0.55000000000000004</v>
      </c>
      <c r="J2591">
        <v>0.05</v>
      </c>
      <c r="K2591">
        <v>210.78</v>
      </c>
      <c r="L2591">
        <v>42.16</v>
      </c>
      <c r="M2591">
        <v>18.97</v>
      </c>
      <c r="N2591">
        <v>9.0299999999999994</v>
      </c>
      <c r="O2591" t="s">
        <v>24</v>
      </c>
      <c r="P2591" t="s">
        <v>1301</v>
      </c>
      <c r="Q2591" t="s">
        <v>33</v>
      </c>
      <c r="R2591" t="s">
        <v>27</v>
      </c>
      <c r="S2591" t="s">
        <v>57</v>
      </c>
      <c r="T2591" s="1">
        <v>40172</v>
      </c>
    </row>
    <row r="2592" spans="1:20" x14ac:dyDescent="0.25">
      <c r="A2592">
        <v>18723</v>
      </c>
      <c r="B2592">
        <v>40037</v>
      </c>
      <c r="C2592" t="s">
        <v>79</v>
      </c>
      <c r="D2592" t="s">
        <v>37</v>
      </c>
      <c r="E2592" t="s">
        <v>50</v>
      </c>
      <c r="F2592" t="s">
        <v>1054</v>
      </c>
      <c r="G2592">
        <v>1</v>
      </c>
      <c r="H2592">
        <v>121.63</v>
      </c>
      <c r="I2592">
        <v>0.53</v>
      </c>
      <c r="J2592">
        <v>0</v>
      </c>
      <c r="K2592">
        <v>63.14</v>
      </c>
      <c r="L2592">
        <v>119.13</v>
      </c>
      <c r="M2592">
        <v>55.99</v>
      </c>
      <c r="N2592">
        <v>2.5</v>
      </c>
      <c r="O2592" t="s">
        <v>24</v>
      </c>
      <c r="P2592" t="s">
        <v>1763</v>
      </c>
      <c r="Q2592" t="s">
        <v>64</v>
      </c>
      <c r="R2592" t="s">
        <v>67</v>
      </c>
      <c r="S2592" t="s">
        <v>35</v>
      </c>
      <c r="T2592" s="1">
        <v>40039</v>
      </c>
    </row>
    <row r="2593" spans="1:20" x14ac:dyDescent="0.25">
      <c r="A2593">
        <v>18753</v>
      </c>
      <c r="B2593">
        <v>40025</v>
      </c>
      <c r="C2593" t="s">
        <v>79</v>
      </c>
      <c r="D2593" t="s">
        <v>42</v>
      </c>
      <c r="E2593" t="s">
        <v>192</v>
      </c>
      <c r="F2593" t="s">
        <v>509</v>
      </c>
      <c r="G2593">
        <v>31</v>
      </c>
      <c r="H2593">
        <v>8581.93</v>
      </c>
      <c r="I2593">
        <v>0.55000000000000004</v>
      </c>
      <c r="J2593">
        <v>0.03</v>
      </c>
      <c r="K2593">
        <v>4593.84</v>
      </c>
      <c r="L2593">
        <v>284.98</v>
      </c>
      <c r="M2593">
        <v>128.24</v>
      </c>
      <c r="N2593">
        <v>12.65</v>
      </c>
      <c r="O2593" t="s">
        <v>24</v>
      </c>
      <c r="P2593" t="s">
        <v>124</v>
      </c>
      <c r="Q2593" t="s">
        <v>64</v>
      </c>
      <c r="R2593" t="s">
        <v>34</v>
      </c>
      <c r="S2593" t="s">
        <v>45</v>
      </c>
      <c r="T2593" s="1">
        <v>40027</v>
      </c>
    </row>
    <row r="2594" spans="1:20" x14ac:dyDescent="0.25">
      <c r="A2594">
        <v>18753</v>
      </c>
      <c r="B2594">
        <v>40025</v>
      </c>
      <c r="C2594" t="s">
        <v>79</v>
      </c>
      <c r="D2594" t="s">
        <v>42</v>
      </c>
      <c r="E2594" t="s">
        <v>192</v>
      </c>
      <c r="F2594" t="s">
        <v>645</v>
      </c>
      <c r="G2594">
        <v>33</v>
      </c>
      <c r="H2594">
        <v>10143.879999999999</v>
      </c>
      <c r="I2594">
        <v>0.48</v>
      </c>
      <c r="J2594">
        <v>0.01</v>
      </c>
      <c r="K2594">
        <v>4801.54</v>
      </c>
      <c r="L2594">
        <v>309.58</v>
      </c>
      <c r="M2594">
        <v>160.97999999999999</v>
      </c>
      <c r="N2594">
        <v>30</v>
      </c>
      <c r="O2594" t="s">
        <v>48</v>
      </c>
      <c r="P2594" t="s">
        <v>124</v>
      </c>
      <c r="Q2594" t="s">
        <v>64</v>
      </c>
      <c r="R2594" t="s">
        <v>34</v>
      </c>
      <c r="S2594" t="s">
        <v>132</v>
      </c>
      <c r="T2594" s="1">
        <v>40027</v>
      </c>
    </row>
    <row r="2595" spans="1:20" x14ac:dyDescent="0.25">
      <c r="A2595">
        <v>18754</v>
      </c>
      <c r="B2595">
        <v>40081</v>
      </c>
      <c r="C2595" t="s">
        <v>29</v>
      </c>
      <c r="D2595" t="s">
        <v>42</v>
      </c>
      <c r="E2595" t="s">
        <v>92</v>
      </c>
      <c r="F2595" t="s">
        <v>949</v>
      </c>
      <c r="G2595">
        <v>8</v>
      </c>
      <c r="H2595">
        <v>1922.31</v>
      </c>
      <c r="I2595">
        <v>0.42</v>
      </c>
      <c r="J2595">
        <v>0.03</v>
      </c>
      <c r="K2595">
        <v>758.38</v>
      </c>
      <c r="L2595">
        <v>243.07</v>
      </c>
      <c r="M2595">
        <v>140.97999999999999</v>
      </c>
      <c r="N2595">
        <v>36.090000000000003</v>
      </c>
      <c r="O2595" t="s">
        <v>48</v>
      </c>
      <c r="P2595" t="s">
        <v>1764</v>
      </c>
      <c r="Q2595" t="s">
        <v>95</v>
      </c>
      <c r="R2595" t="s">
        <v>27</v>
      </c>
      <c r="S2595" t="s">
        <v>49</v>
      </c>
      <c r="T2595" s="1">
        <v>40083</v>
      </c>
    </row>
    <row r="2596" spans="1:20" x14ac:dyDescent="0.25">
      <c r="A2596">
        <v>18754</v>
      </c>
      <c r="B2596">
        <v>40081</v>
      </c>
      <c r="C2596" t="s">
        <v>29</v>
      </c>
      <c r="D2596" t="s">
        <v>37</v>
      </c>
      <c r="E2596" t="s">
        <v>50</v>
      </c>
      <c r="F2596" t="s">
        <v>247</v>
      </c>
      <c r="G2596">
        <v>32</v>
      </c>
      <c r="H2596">
        <v>3541.25</v>
      </c>
      <c r="I2596">
        <v>0.45</v>
      </c>
      <c r="J2596">
        <v>0.08</v>
      </c>
      <c r="K2596">
        <v>1420.58</v>
      </c>
      <c r="L2596">
        <v>119.98</v>
      </c>
      <c r="M2596">
        <v>65.989999999999995</v>
      </c>
      <c r="N2596">
        <v>8.99</v>
      </c>
      <c r="O2596" t="s">
        <v>24</v>
      </c>
      <c r="P2596" t="s">
        <v>1764</v>
      </c>
      <c r="Q2596" t="s">
        <v>95</v>
      </c>
      <c r="R2596" t="s">
        <v>27</v>
      </c>
      <c r="S2596" t="s">
        <v>57</v>
      </c>
      <c r="T2596" s="1">
        <v>40082</v>
      </c>
    </row>
    <row r="2597" spans="1:20" x14ac:dyDescent="0.25">
      <c r="A2597">
        <v>18757</v>
      </c>
      <c r="B2597">
        <v>41051</v>
      </c>
      <c r="C2597" t="s">
        <v>20</v>
      </c>
      <c r="D2597" t="s">
        <v>21</v>
      </c>
      <c r="E2597" t="s">
        <v>120</v>
      </c>
      <c r="F2597" t="s">
        <v>806</v>
      </c>
      <c r="G2597">
        <v>9</v>
      </c>
      <c r="H2597">
        <v>325.22000000000003</v>
      </c>
      <c r="I2597">
        <v>0.37</v>
      </c>
      <c r="J2597">
        <v>0.03</v>
      </c>
      <c r="K2597">
        <v>108.7</v>
      </c>
      <c r="L2597">
        <v>35.520000000000003</v>
      </c>
      <c r="M2597">
        <v>22.38</v>
      </c>
      <c r="N2597">
        <v>15.1</v>
      </c>
      <c r="O2597" t="s">
        <v>24</v>
      </c>
      <c r="P2597" t="s">
        <v>1765</v>
      </c>
      <c r="Q2597" t="s">
        <v>64</v>
      </c>
      <c r="R2597" t="s">
        <v>67</v>
      </c>
      <c r="S2597" t="s">
        <v>57</v>
      </c>
      <c r="T2597" s="1">
        <v>41053</v>
      </c>
    </row>
    <row r="2598" spans="1:20" x14ac:dyDescent="0.25">
      <c r="A2598">
        <v>18757</v>
      </c>
      <c r="B2598">
        <v>41051</v>
      </c>
      <c r="C2598" t="s">
        <v>20</v>
      </c>
      <c r="D2598" t="s">
        <v>21</v>
      </c>
      <c r="E2598" t="s">
        <v>120</v>
      </c>
      <c r="F2598" t="s">
        <v>1766</v>
      </c>
      <c r="G2598">
        <v>5</v>
      </c>
      <c r="H2598">
        <v>71.849999999999994</v>
      </c>
      <c r="I2598">
        <v>0.53</v>
      </c>
      <c r="J2598">
        <v>0.02</v>
      </c>
      <c r="K2598">
        <v>32.229999999999997</v>
      </c>
      <c r="L2598">
        <v>12.64</v>
      </c>
      <c r="M2598">
        <v>5.94</v>
      </c>
      <c r="N2598">
        <v>9.92</v>
      </c>
      <c r="O2598" t="s">
        <v>24</v>
      </c>
      <c r="P2598" t="s">
        <v>1765</v>
      </c>
      <c r="Q2598" t="s">
        <v>64</v>
      </c>
      <c r="R2598" t="s">
        <v>67</v>
      </c>
      <c r="S2598" t="s">
        <v>57</v>
      </c>
      <c r="T2598" s="1">
        <v>41056</v>
      </c>
    </row>
    <row r="2599" spans="1:20" x14ac:dyDescent="0.25">
      <c r="A2599">
        <v>18757</v>
      </c>
      <c r="B2599">
        <v>41051</v>
      </c>
      <c r="C2599" t="s">
        <v>20</v>
      </c>
      <c r="D2599" t="s">
        <v>21</v>
      </c>
      <c r="E2599" t="s">
        <v>84</v>
      </c>
      <c r="F2599" t="s">
        <v>1241</v>
      </c>
      <c r="G2599">
        <v>43</v>
      </c>
      <c r="H2599">
        <v>608.01</v>
      </c>
      <c r="I2599">
        <v>0.51</v>
      </c>
      <c r="J2599">
        <v>0.01</v>
      </c>
      <c r="K2599">
        <v>306.27</v>
      </c>
      <c r="L2599">
        <v>14.24</v>
      </c>
      <c r="M2599">
        <v>6.98</v>
      </c>
      <c r="N2599">
        <v>1.6</v>
      </c>
      <c r="O2599" t="s">
        <v>71</v>
      </c>
      <c r="P2599" t="s">
        <v>1765</v>
      </c>
      <c r="Q2599" t="s">
        <v>41</v>
      </c>
      <c r="R2599" t="s">
        <v>67</v>
      </c>
      <c r="S2599" t="s">
        <v>55</v>
      </c>
      <c r="T2599" s="1">
        <v>41058</v>
      </c>
    </row>
    <row r="2600" spans="1:20" x14ac:dyDescent="0.25">
      <c r="A2600">
        <v>18758</v>
      </c>
      <c r="B2600">
        <v>40288</v>
      </c>
      <c r="C2600" t="s">
        <v>29</v>
      </c>
      <c r="D2600" t="s">
        <v>42</v>
      </c>
      <c r="E2600" t="s">
        <v>43</v>
      </c>
      <c r="F2600" t="s">
        <v>1290</v>
      </c>
      <c r="G2600">
        <v>20</v>
      </c>
      <c r="H2600">
        <v>3820.97</v>
      </c>
      <c r="I2600">
        <v>0.51</v>
      </c>
      <c r="J2600">
        <v>0.09</v>
      </c>
      <c r="K2600">
        <v>1753.71</v>
      </c>
      <c r="L2600">
        <v>208.78</v>
      </c>
      <c r="M2600">
        <v>102.3</v>
      </c>
      <c r="N2600">
        <v>21.26</v>
      </c>
      <c r="O2600" t="s">
        <v>71</v>
      </c>
      <c r="P2600" t="s">
        <v>40</v>
      </c>
      <c r="Q2600" t="s">
        <v>33</v>
      </c>
      <c r="R2600" t="s">
        <v>34</v>
      </c>
      <c r="S2600" t="s">
        <v>28</v>
      </c>
      <c r="T2600" s="1">
        <v>40290</v>
      </c>
    </row>
    <row r="2601" spans="1:20" x14ac:dyDescent="0.25">
      <c r="A2601">
        <v>18788</v>
      </c>
      <c r="B2601">
        <v>40088</v>
      </c>
      <c r="C2601" t="s">
        <v>29</v>
      </c>
      <c r="D2601" t="s">
        <v>42</v>
      </c>
      <c r="E2601" t="s">
        <v>43</v>
      </c>
      <c r="F2601" t="s">
        <v>1767</v>
      </c>
      <c r="G2601">
        <v>27</v>
      </c>
      <c r="H2601">
        <v>1017.97</v>
      </c>
      <c r="I2601">
        <v>0.48</v>
      </c>
      <c r="J2601">
        <v>0.03</v>
      </c>
      <c r="K2601">
        <v>467.07</v>
      </c>
      <c r="L2601">
        <v>38.44</v>
      </c>
      <c r="M2601">
        <v>19.989999999999998</v>
      </c>
      <c r="N2601">
        <v>11.17</v>
      </c>
      <c r="O2601" t="s">
        <v>24</v>
      </c>
      <c r="P2601" t="s">
        <v>1329</v>
      </c>
      <c r="Q2601" t="s">
        <v>95</v>
      </c>
      <c r="R2601" t="s">
        <v>34</v>
      </c>
      <c r="S2601" t="s">
        <v>28</v>
      </c>
      <c r="T2601" s="1">
        <v>40089</v>
      </c>
    </row>
    <row r="2602" spans="1:20" x14ac:dyDescent="0.25">
      <c r="A2602">
        <v>18789</v>
      </c>
      <c r="B2602">
        <v>40618</v>
      </c>
      <c r="C2602" t="s">
        <v>36</v>
      </c>
      <c r="D2602" t="s">
        <v>21</v>
      </c>
      <c r="E2602" t="s">
        <v>84</v>
      </c>
      <c r="F2602" t="s">
        <v>1768</v>
      </c>
      <c r="G2602">
        <v>50</v>
      </c>
      <c r="H2602">
        <v>2679.87</v>
      </c>
      <c r="I2602">
        <v>0.42</v>
      </c>
      <c r="J2602">
        <v>0</v>
      </c>
      <c r="K2602">
        <v>1121.69</v>
      </c>
      <c r="L2602">
        <v>53.41</v>
      </c>
      <c r="M2602">
        <v>30.98</v>
      </c>
      <c r="N2602">
        <v>9.18</v>
      </c>
      <c r="O2602" t="s">
        <v>24</v>
      </c>
      <c r="P2602" t="s">
        <v>1769</v>
      </c>
      <c r="Q2602" t="s">
        <v>41</v>
      </c>
      <c r="R2602" t="s">
        <v>27</v>
      </c>
      <c r="S2602" t="s">
        <v>57</v>
      </c>
      <c r="T2602" s="1">
        <v>40620</v>
      </c>
    </row>
    <row r="2603" spans="1:20" x14ac:dyDescent="0.25">
      <c r="A2603">
        <v>18790</v>
      </c>
      <c r="B2603">
        <v>39855</v>
      </c>
      <c r="C2603" t="s">
        <v>36</v>
      </c>
      <c r="D2603" t="s">
        <v>37</v>
      </c>
      <c r="E2603" t="s">
        <v>87</v>
      </c>
      <c r="F2603" t="s">
        <v>564</v>
      </c>
      <c r="G2603">
        <v>7</v>
      </c>
      <c r="H2603">
        <v>23934.71</v>
      </c>
      <c r="I2603">
        <v>0.41</v>
      </c>
      <c r="J2603">
        <v>0.01</v>
      </c>
      <c r="K2603">
        <v>9664.65</v>
      </c>
      <c r="L2603">
        <v>3451.66</v>
      </c>
      <c r="M2603">
        <v>2036.48</v>
      </c>
      <c r="N2603">
        <v>14.7</v>
      </c>
      <c r="O2603" t="s">
        <v>48</v>
      </c>
      <c r="P2603" t="s">
        <v>349</v>
      </c>
      <c r="Q2603" t="s">
        <v>83</v>
      </c>
      <c r="R2603" t="s">
        <v>67</v>
      </c>
      <c r="S2603" t="s">
        <v>132</v>
      </c>
      <c r="T2603" s="1">
        <v>39857</v>
      </c>
    </row>
    <row r="2604" spans="1:20" x14ac:dyDescent="0.25">
      <c r="A2604">
        <v>18816</v>
      </c>
      <c r="B2604">
        <v>39868</v>
      </c>
      <c r="C2604" t="s">
        <v>58</v>
      </c>
      <c r="D2604" t="s">
        <v>21</v>
      </c>
      <c r="E2604" t="s">
        <v>126</v>
      </c>
      <c r="F2604" t="s">
        <v>410</v>
      </c>
      <c r="G2604">
        <v>12</v>
      </c>
      <c r="H2604">
        <v>887.54</v>
      </c>
      <c r="I2604">
        <v>0.36</v>
      </c>
      <c r="J2604">
        <v>0.03</v>
      </c>
      <c r="K2604">
        <v>300.58999999999997</v>
      </c>
      <c r="L2604">
        <v>75.91</v>
      </c>
      <c r="M2604">
        <v>48.58</v>
      </c>
      <c r="N2604">
        <v>3.99</v>
      </c>
      <c r="O2604" t="s">
        <v>71</v>
      </c>
      <c r="P2604" t="s">
        <v>1770</v>
      </c>
      <c r="Q2604" t="s">
        <v>75</v>
      </c>
      <c r="R2604" t="s">
        <v>34</v>
      </c>
      <c r="S2604" t="s">
        <v>57</v>
      </c>
      <c r="T2604" s="1">
        <v>39870</v>
      </c>
    </row>
    <row r="2605" spans="1:20" x14ac:dyDescent="0.25">
      <c r="A2605">
        <v>18819</v>
      </c>
      <c r="B2605">
        <v>39869</v>
      </c>
      <c r="C2605" t="s">
        <v>20</v>
      </c>
      <c r="D2605" t="s">
        <v>42</v>
      </c>
      <c r="E2605" t="s">
        <v>43</v>
      </c>
      <c r="F2605" t="s">
        <v>1434</v>
      </c>
      <c r="G2605">
        <v>22</v>
      </c>
      <c r="H2605">
        <v>2169.91</v>
      </c>
      <c r="I2605">
        <v>0.53</v>
      </c>
      <c r="J2605">
        <v>0.1</v>
      </c>
      <c r="K2605">
        <v>1026.1099999999999</v>
      </c>
      <c r="L2605">
        <v>108.47</v>
      </c>
      <c r="M2605">
        <v>50.98</v>
      </c>
      <c r="N2605">
        <v>22.24</v>
      </c>
      <c r="O2605" t="s">
        <v>24</v>
      </c>
      <c r="P2605" t="s">
        <v>851</v>
      </c>
      <c r="Q2605" t="s">
        <v>83</v>
      </c>
      <c r="R2605" t="s">
        <v>34</v>
      </c>
      <c r="S2605" t="s">
        <v>28</v>
      </c>
      <c r="T2605" s="1">
        <v>39871</v>
      </c>
    </row>
    <row r="2606" spans="1:20" x14ac:dyDescent="0.25">
      <c r="A2606">
        <v>18822</v>
      </c>
      <c r="B2606">
        <v>40533</v>
      </c>
      <c r="C2606" t="s">
        <v>20</v>
      </c>
      <c r="D2606" t="s">
        <v>37</v>
      </c>
      <c r="E2606" t="s">
        <v>50</v>
      </c>
      <c r="F2606" t="s">
        <v>247</v>
      </c>
      <c r="G2606">
        <v>34</v>
      </c>
      <c r="H2606">
        <v>3827.15</v>
      </c>
      <c r="I2606">
        <v>0.43</v>
      </c>
      <c r="J2606">
        <v>0.03</v>
      </c>
      <c r="K2606">
        <v>1574.5</v>
      </c>
      <c r="L2606">
        <v>115.77</v>
      </c>
      <c r="M2606">
        <v>65.989999999999995</v>
      </c>
      <c r="N2606">
        <v>8.99</v>
      </c>
      <c r="O2606" t="s">
        <v>24</v>
      </c>
      <c r="P2606" t="s">
        <v>1079</v>
      </c>
      <c r="Q2606" t="s">
        <v>41</v>
      </c>
      <c r="R2606" t="s">
        <v>27</v>
      </c>
      <c r="S2606" t="s">
        <v>57</v>
      </c>
      <c r="T2606" s="1">
        <v>40542</v>
      </c>
    </row>
    <row r="2607" spans="1:20" x14ac:dyDescent="0.25">
      <c r="A2607">
        <v>18849</v>
      </c>
      <c r="B2607">
        <v>41126</v>
      </c>
      <c r="C2607" t="s">
        <v>36</v>
      </c>
      <c r="D2607" t="s">
        <v>21</v>
      </c>
      <c r="E2607" t="s">
        <v>126</v>
      </c>
      <c r="F2607" t="s">
        <v>946</v>
      </c>
      <c r="G2607">
        <v>6</v>
      </c>
      <c r="H2607">
        <v>1492.48</v>
      </c>
      <c r="I2607">
        <v>0.52</v>
      </c>
      <c r="J2607">
        <v>0.09</v>
      </c>
      <c r="K2607">
        <v>704.77</v>
      </c>
      <c r="L2607">
        <v>273.17</v>
      </c>
      <c r="M2607">
        <v>131.12</v>
      </c>
      <c r="N2607">
        <v>0.99</v>
      </c>
      <c r="O2607" t="s">
        <v>24</v>
      </c>
      <c r="P2607" t="s">
        <v>446</v>
      </c>
      <c r="Q2607" t="s">
        <v>95</v>
      </c>
      <c r="R2607" t="s">
        <v>34</v>
      </c>
      <c r="S2607" t="s">
        <v>57</v>
      </c>
      <c r="T2607" s="1">
        <v>41126</v>
      </c>
    </row>
    <row r="2608" spans="1:20" x14ac:dyDescent="0.25">
      <c r="A2608">
        <v>18849</v>
      </c>
      <c r="B2608">
        <v>41126</v>
      </c>
      <c r="C2608" t="s">
        <v>36</v>
      </c>
      <c r="D2608" t="s">
        <v>21</v>
      </c>
      <c r="E2608" t="s">
        <v>139</v>
      </c>
      <c r="F2608" t="s">
        <v>430</v>
      </c>
      <c r="G2608">
        <v>43</v>
      </c>
      <c r="H2608">
        <v>735.94</v>
      </c>
      <c r="I2608">
        <v>0.38</v>
      </c>
      <c r="J2608">
        <v>0.05</v>
      </c>
      <c r="K2608">
        <v>253.82</v>
      </c>
      <c r="L2608">
        <v>17.89</v>
      </c>
      <c r="M2608">
        <v>11.09</v>
      </c>
      <c r="N2608">
        <v>5.25</v>
      </c>
      <c r="O2608" t="s">
        <v>24</v>
      </c>
      <c r="P2608" t="s">
        <v>446</v>
      </c>
      <c r="Q2608" t="s">
        <v>83</v>
      </c>
      <c r="R2608" t="s">
        <v>34</v>
      </c>
      <c r="S2608" t="s">
        <v>57</v>
      </c>
      <c r="T2608" s="1">
        <v>41126</v>
      </c>
    </row>
    <row r="2609" spans="1:20" x14ac:dyDescent="0.25">
      <c r="A2609">
        <v>18849</v>
      </c>
      <c r="B2609">
        <v>41126</v>
      </c>
      <c r="C2609" t="s">
        <v>36</v>
      </c>
      <c r="D2609" t="s">
        <v>42</v>
      </c>
      <c r="E2609" t="s">
        <v>43</v>
      </c>
      <c r="F2609" t="s">
        <v>1354</v>
      </c>
      <c r="G2609">
        <v>39</v>
      </c>
      <c r="H2609">
        <v>811.23</v>
      </c>
      <c r="I2609">
        <v>0.37</v>
      </c>
      <c r="J2609">
        <v>0.06</v>
      </c>
      <c r="K2609">
        <v>264.64</v>
      </c>
      <c r="L2609">
        <v>21.89</v>
      </c>
      <c r="M2609">
        <v>13.79</v>
      </c>
      <c r="N2609">
        <v>8.7799999999999994</v>
      </c>
      <c r="O2609" t="s">
        <v>24</v>
      </c>
      <c r="P2609" t="s">
        <v>446</v>
      </c>
      <c r="Q2609" t="s">
        <v>83</v>
      </c>
      <c r="R2609" t="s">
        <v>34</v>
      </c>
      <c r="S2609" t="s">
        <v>57</v>
      </c>
      <c r="T2609" s="1">
        <v>41128</v>
      </c>
    </row>
    <row r="2610" spans="1:20" x14ac:dyDescent="0.25">
      <c r="A2610">
        <v>18851</v>
      </c>
      <c r="B2610">
        <v>41259</v>
      </c>
      <c r="C2610" t="s">
        <v>58</v>
      </c>
      <c r="D2610" t="s">
        <v>21</v>
      </c>
      <c r="E2610" t="s">
        <v>84</v>
      </c>
      <c r="F2610" t="s">
        <v>978</v>
      </c>
      <c r="G2610">
        <v>32</v>
      </c>
      <c r="H2610">
        <v>401.25</v>
      </c>
      <c r="I2610">
        <v>0.53</v>
      </c>
      <c r="J2610">
        <v>0.04</v>
      </c>
      <c r="K2610">
        <v>199.5</v>
      </c>
      <c r="L2610">
        <v>12.72</v>
      </c>
      <c r="M2610">
        <v>5.98</v>
      </c>
      <c r="N2610">
        <v>10.39</v>
      </c>
      <c r="O2610" t="s">
        <v>71</v>
      </c>
      <c r="P2610" t="s">
        <v>1671</v>
      </c>
      <c r="Q2610" t="s">
        <v>41</v>
      </c>
      <c r="R2610" t="s">
        <v>67</v>
      </c>
      <c r="S2610" t="s">
        <v>57</v>
      </c>
      <c r="T2610" s="1">
        <v>41260</v>
      </c>
    </row>
    <row r="2611" spans="1:20" x14ac:dyDescent="0.25">
      <c r="A2611">
        <v>18852</v>
      </c>
      <c r="B2611">
        <v>40805</v>
      </c>
      <c r="C2611" t="s">
        <v>36</v>
      </c>
      <c r="D2611" t="s">
        <v>21</v>
      </c>
      <c r="E2611" t="s">
        <v>84</v>
      </c>
      <c r="F2611" t="s">
        <v>1244</v>
      </c>
      <c r="G2611">
        <v>17</v>
      </c>
      <c r="H2611">
        <v>721.42</v>
      </c>
      <c r="I2611">
        <v>0.53</v>
      </c>
      <c r="J2611">
        <v>0.01</v>
      </c>
      <c r="K2611">
        <v>375.79</v>
      </c>
      <c r="L2611">
        <v>42.51</v>
      </c>
      <c r="M2611">
        <v>19.98</v>
      </c>
      <c r="N2611">
        <v>5.97</v>
      </c>
      <c r="O2611" t="s">
        <v>71</v>
      </c>
      <c r="P2611" t="s">
        <v>989</v>
      </c>
      <c r="Q2611" t="s">
        <v>75</v>
      </c>
      <c r="R2611" t="s">
        <v>27</v>
      </c>
      <c r="S2611" t="s">
        <v>57</v>
      </c>
      <c r="T2611" s="1">
        <v>40807</v>
      </c>
    </row>
    <row r="2612" spans="1:20" x14ac:dyDescent="0.25">
      <c r="A2612">
        <v>18853</v>
      </c>
      <c r="B2612">
        <v>40195</v>
      </c>
      <c r="C2612" t="s">
        <v>58</v>
      </c>
      <c r="D2612" t="s">
        <v>21</v>
      </c>
      <c r="E2612" t="s">
        <v>52</v>
      </c>
      <c r="F2612" t="s">
        <v>772</v>
      </c>
      <c r="G2612">
        <v>33</v>
      </c>
      <c r="H2612">
        <v>383.33</v>
      </c>
      <c r="I2612">
        <v>0.44</v>
      </c>
      <c r="J2612">
        <v>0.03</v>
      </c>
      <c r="K2612">
        <v>161.38999999999999</v>
      </c>
      <c r="L2612">
        <v>11.93</v>
      </c>
      <c r="M2612">
        <v>6.68</v>
      </c>
      <c r="N2612">
        <v>1.5</v>
      </c>
      <c r="O2612" t="s">
        <v>24</v>
      </c>
      <c r="P2612" t="s">
        <v>1235</v>
      </c>
      <c r="Q2612" t="s">
        <v>41</v>
      </c>
      <c r="R2612" t="s">
        <v>61</v>
      </c>
      <c r="S2612" t="s">
        <v>55</v>
      </c>
      <c r="T2612" s="1">
        <v>40197</v>
      </c>
    </row>
    <row r="2613" spans="1:20" x14ac:dyDescent="0.25">
      <c r="A2613">
        <v>18855</v>
      </c>
      <c r="B2613">
        <v>40071</v>
      </c>
      <c r="C2613" t="s">
        <v>36</v>
      </c>
      <c r="D2613" t="s">
        <v>21</v>
      </c>
      <c r="E2613" t="s">
        <v>120</v>
      </c>
      <c r="F2613" t="s">
        <v>211</v>
      </c>
      <c r="G2613">
        <v>31</v>
      </c>
      <c r="H2613">
        <v>386.19</v>
      </c>
      <c r="I2613">
        <v>0.42</v>
      </c>
      <c r="J2613">
        <v>0.03</v>
      </c>
      <c r="K2613">
        <v>152.16999999999999</v>
      </c>
      <c r="L2613">
        <v>12.59</v>
      </c>
      <c r="M2613">
        <v>7.3</v>
      </c>
      <c r="N2613">
        <v>7.72</v>
      </c>
      <c r="O2613" t="s">
        <v>24</v>
      </c>
      <c r="P2613" t="s">
        <v>379</v>
      </c>
      <c r="Q2613" t="s">
        <v>83</v>
      </c>
      <c r="R2613" t="s">
        <v>27</v>
      </c>
      <c r="S2613" t="s">
        <v>57</v>
      </c>
      <c r="T2613" s="1">
        <v>40074</v>
      </c>
    </row>
    <row r="2614" spans="1:20" x14ac:dyDescent="0.25">
      <c r="A2614">
        <v>18884</v>
      </c>
      <c r="B2614">
        <v>40718</v>
      </c>
      <c r="C2614" t="s">
        <v>29</v>
      </c>
      <c r="D2614" t="s">
        <v>42</v>
      </c>
      <c r="E2614" t="s">
        <v>192</v>
      </c>
      <c r="F2614" t="s">
        <v>1322</v>
      </c>
      <c r="G2614">
        <v>5</v>
      </c>
      <c r="H2614">
        <v>226.92</v>
      </c>
      <c r="I2614">
        <v>0.45</v>
      </c>
      <c r="J2614">
        <v>0.1</v>
      </c>
      <c r="K2614">
        <v>82.66</v>
      </c>
      <c r="L2614">
        <v>47.24</v>
      </c>
      <c r="M2614">
        <v>25.98</v>
      </c>
      <c r="N2614">
        <v>14.36</v>
      </c>
      <c r="O2614" t="s">
        <v>48</v>
      </c>
      <c r="P2614" t="s">
        <v>1761</v>
      </c>
      <c r="Q2614" t="s">
        <v>41</v>
      </c>
      <c r="R2614" t="s">
        <v>61</v>
      </c>
      <c r="S2614" t="s">
        <v>132</v>
      </c>
      <c r="T2614" s="1">
        <v>40719</v>
      </c>
    </row>
    <row r="2615" spans="1:20" x14ac:dyDescent="0.25">
      <c r="A2615">
        <v>18884</v>
      </c>
      <c r="B2615">
        <v>40718</v>
      </c>
      <c r="C2615" t="s">
        <v>29</v>
      </c>
      <c r="D2615" t="s">
        <v>37</v>
      </c>
      <c r="E2615" t="s">
        <v>387</v>
      </c>
      <c r="F2615" t="s">
        <v>437</v>
      </c>
      <c r="G2615">
        <v>29</v>
      </c>
      <c r="H2615">
        <v>24646.58</v>
      </c>
      <c r="I2615">
        <v>0.47</v>
      </c>
      <c r="J2615">
        <v>0</v>
      </c>
      <c r="K2615">
        <v>11572.38</v>
      </c>
      <c r="L2615">
        <v>849.04</v>
      </c>
      <c r="M2615">
        <v>449.99</v>
      </c>
      <c r="N2615">
        <v>24.49</v>
      </c>
      <c r="O2615" t="s">
        <v>24</v>
      </c>
      <c r="P2615" t="s">
        <v>1761</v>
      </c>
      <c r="Q2615" t="s">
        <v>41</v>
      </c>
      <c r="R2615" t="s">
        <v>61</v>
      </c>
      <c r="S2615" t="s">
        <v>28</v>
      </c>
      <c r="T2615" s="1">
        <v>40720</v>
      </c>
    </row>
    <row r="2616" spans="1:20" x14ac:dyDescent="0.25">
      <c r="A2616">
        <v>18887</v>
      </c>
      <c r="B2616">
        <v>40517</v>
      </c>
      <c r="C2616" t="s">
        <v>29</v>
      </c>
      <c r="D2616" t="s">
        <v>37</v>
      </c>
      <c r="E2616" t="s">
        <v>50</v>
      </c>
      <c r="F2616" t="s">
        <v>1007</v>
      </c>
      <c r="G2616">
        <v>9</v>
      </c>
      <c r="H2616">
        <v>411.66</v>
      </c>
      <c r="I2616">
        <v>0.54</v>
      </c>
      <c r="J2616">
        <v>0</v>
      </c>
      <c r="K2616">
        <v>221.76</v>
      </c>
      <c r="L2616">
        <v>45.63</v>
      </c>
      <c r="M2616">
        <v>20.99</v>
      </c>
      <c r="N2616">
        <v>0.99</v>
      </c>
      <c r="O2616" t="s">
        <v>24</v>
      </c>
      <c r="P2616" t="s">
        <v>189</v>
      </c>
      <c r="Q2616" t="s">
        <v>83</v>
      </c>
      <c r="R2616" t="s">
        <v>34</v>
      </c>
      <c r="S2616" t="s">
        <v>55</v>
      </c>
      <c r="T2616" s="1">
        <v>40519</v>
      </c>
    </row>
    <row r="2617" spans="1:20" x14ac:dyDescent="0.25">
      <c r="A2617">
        <v>18917</v>
      </c>
      <c r="B2617">
        <v>41032</v>
      </c>
      <c r="C2617" t="s">
        <v>58</v>
      </c>
      <c r="D2617" t="s">
        <v>21</v>
      </c>
      <c r="E2617" t="s">
        <v>120</v>
      </c>
      <c r="F2617" t="s">
        <v>1771</v>
      </c>
      <c r="G2617">
        <v>14</v>
      </c>
      <c r="H2617">
        <v>58.49</v>
      </c>
      <c r="I2617">
        <v>0.53</v>
      </c>
      <c r="J2617">
        <v>0.08</v>
      </c>
      <c r="K2617">
        <v>27.88</v>
      </c>
      <c r="L2617">
        <v>4.43</v>
      </c>
      <c r="M2617">
        <v>2.08</v>
      </c>
      <c r="N2617">
        <v>1.49</v>
      </c>
      <c r="O2617" t="s">
        <v>24</v>
      </c>
      <c r="P2617" t="s">
        <v>730</v>
      </c>
      <c r="Q2617" t="s">
        <v>64</v>
      </c>
      <c r="R2617" t="s">
        <v>27</v>
      </c>
      <c r="S2617" t="s">
        <v>57</v>
      </c>
      <c r="T2617" s="1">
        <v>41034</v>
      </c>
    </row>
    <row r="2618" spans="1:20" x14ac:dyDescent="0.25">
      <c r="A2618">
        <v>18918</v>
      </c>
      <c r="B2618">
        <v>41209</v>
      </c>
      <c r="C2618" t="s">
        <v>29</v>
      </c>
      <c r="D2618" t="s">
        <v>37</v>
      </c>
      <c r="E2618" t="s">
        <v>87</v>
      </c>
      <c r="F2618" t="s">
        <v>1383</v>
      </c>
      <c r="G2618">
        <v>7</v>
      </c>
      <c r="H2618">
        <v>13138.86</v>
      </c>
      <c r="I2618">
        <v>0.52</v>
      </c>
      <c r="J2618">
        <v>0.1</v>
      </c>
      <c r="K2618">
        <v>6124.94</v>
      </c>
      <c r="L2618">
        <v>2083.31</v>
      </c>
      <c r="M2618">
        <v>999.99</v>
      </c>
      <c r="N2618">
        <v>13.99</v>
      </c>
      <c r="O2618" t="s">
        <v>24</v>
      </c>
      <c r="P2618" t="s">
        <v>570</v>
      </c>
      <c r="Q2618" t="s">
        <v>83</v>
      </c>
      <c r="R2618" t="s">
        <v>34</v>
      </c>
      <c r="S2618" t="s">
        <v>45</v>
      </c>
      <c r="T2618" s="1">
        <v>41210</v>
      </c>
    </row>
    <row r="2619" spans="1:20" x14ac:dyDescent="0.25">
      <c r="A2619">
        <v>18919</v>
      </c>
      <c r="B2619">
        <v>39992</v>
      </c>
      <c r="C2619" t="s">
        <v>20</v>
      </c>
      <c r="D2619" t="s">
        <v>21</v>
      </c>
      <c r="E2619" t="s">
        <v>126</v>
      </c>
      <c r="F2619" t="s">
        <v>245</v>
      </c>
      <c r="G2619">
        <v>39</v>
      </c>
      <c r="H2619">
        <v>1128.3</v>
      </c>
      <c r="I2619">
        <v>0.39</v>
      </c>
      <c r="J2619">
        <v>0</v>
      </c>
      <c r="K2619">
        <v>436.85</v>
      </c>
      <c r="L2619">
        <v>28.72</v>
      </c>
      <c r="M2619">
        <v>17.52</v>
      </c>
      <c r="N2619">
        <v>8.17</v>
      </c>
      <c r="O2619" t="s">
        <v>24</v>
      </c>
      <c r="P2619" t="s">
        <v>1772</v>
      </c>
      <c r="Q2619" t="s">
        <v>83</v>
      </c>
      <c r="R2619" t="s">
        <v>61</v>
      </c>
      <c r="S2619" t="s">
        <v>45</v>
      </c>
      <c r="T2619" s="1">
        <v>39997</v>
      </c>
    </row>
    <row r="2620" spans="1:20" x14ac:dyDescent="0.25">
      <c r="A2620">
        <v>18945</v>
      </c>
      <c r="B2620">
        <v>39830</v>
      </c>
      <c r="C2620" t="s">
        <v>79</v>
      </c>
      <c r="D2620" t="s">
        <v>37</v>
      </c>
      <c r="E2620" t="s">
        <v>38</v>
      </c>
      <c r="F2620" t="s">
        <v>1472</v>
      </c>
      <c r="G2620">
        <v>33</v>
      </c>
      <c r="H2620">
        <v>1045.27</v>
      </c>
      <c r="I2620">
        <v>0.51</v>
      </c>
      <c r="J2620">
        <v>0.06</v>
      </c>
      <c r="K2620">
        <v>499.44</v>
      </c>
      <c r="L2620">
        <v>33.630000000000003</v>
      </c>
      <c r="M2620">
        <v>16.48</v>
      </c>
      <c r="N2620">
        <v>1.99</v>
      </c>
      <c r="O2620" t="s">
        <v>24</v>
      </c>
      <c r="P2620" t="s">
        <v>1655</v>
      </c>
      <c r="Q2620" t="s">
        <v>95</v>
      </c>
      <c r="R2620" t="s">
        <v>34</v>
      </c>
      <c r="S2620" t="s">
        <v>35</v>
      </c>
      <c r="T2620" s="1">
        <v>39832</v>
      </c>
    </row>
    <row r="2621" spans="1:20" x14ac:dyDescent="0.25">
      <c r="A2621">
        <v>18946</v>
      </c>
      <c r="B2621">
        <v>40302</v>
      </c>
      <c r="C2621" t="s">
        <v>58</v>
      </c>
      <c r="D2621" t="s">
        <v>21</v>
      </c>
      <c r="E2621" t="s">
        <v>84</v>
      </c>
      <c r="F2621" t="s">
        <v>148</v>
      </c>
      <c r="G2621">
        <v>32</v>
      </c>
      <c r="H2621">
        <v>311.37</v>
      </c>
      <c r="I2621">
        <v>0.36</v>
      </c>
      <c r="J2621">
        <v>7.0000000000000007E-2</v>
      </c>
      <c r="K2621">
        <v>93.96</v>
      </c>
      <c r="L2621">
        <v>10.130000000000001</v>
      </c>
      <c r="M2621">
        <v>6.48</v>
      </c>
      <c r="N2621">
        <v>10.050000000000001</v>
      </c>
      <c r="O2621" t="s">
        <v>24</v>
      </c>
      <c r="P2621" t="s">
        <v>853</v>
      </c>
      <c r="Q2621" t="s">
        <v>41</v>
      </c>
      <c r="R2621" t="s">
        <v>61</v>
      </c>
      <c r="S2621" t="s">
        <v>57</v>
      </c>
      <c r="T2621" s="1">
        <v>40302</v>
      </c>
    </row>
    <row r="2622" spans="1:20" x14ac:dyDescent="0.25">
      <c r="A2622">
        <v>18950</v>
      </c>
      <c r="B2622">
        <v>40966</v>
      </c>
      <c r="C2622" t="s">
        <v>20</v>
      </c>
      <c r="D2622" t="s">
        <v>37</v>
      </c>
      <c r="E2622" t="s">
        <v>87</v>
      </c>
      <c r="F2622" t="s">
        <v>759</v>
      </c>
      <c r="G2622">
        <v>33</v>
      </c>
      <c r="H2622">
        <v>5834.22</v>
      </c>
      <c r="I2622">
        <v>0.51</v>
      </c>
      <c r="J2622">
        <v>0.05</v>
      </c>
      <c r="K2622">
        <v>2818.21</v>
      </c>
      <c r="L2622">
        <v>185.65</v>
      </c>
      <c r="M2622">
        <v>90.97</v>
      </c>
      <c r="N2622">
        <v>14</v>
      </c>
      <c r="O2622" t="s">
        <v>48</v>
      </c>
      <c r="P2622" t="s">
        <v>396</v>
      </c>
      <c r="Q2622" t="s">
        <v>75</v>
      </c>
      <c r="R2622" t="s">
        <v>27</v>
      </c>
      <c r="S2622" t="s">
        <v>132</v>
      </c>
      <c r="T2622" s="1">
        <v>40972</v>
      </c>
    </row>
    <row r="2623" spans="1:20" x14ac:dyDescent="0.25">
      <c r="A2623">
        <v>18951</v>
      </c>
      <c r="B2623">
        <v>40723</v>
      </c>
      <c r="C2623" t="s">
        <v>58</v>
      </c>
      <c r="D2623" t="s">
        <v>21</v>
      </c>
      <c r="E2623" t="s">
        <v>84</v>
      </c>
      <c r="F2623" t="s">
        <v>956</v>
      </c>
      <c r="G2623">
        <v>16</v>
      </c>
      <c r="H2623">
        <v>96.44</v>
      </c>
      <c r="I2623">
        <v>0.38</v>
      </c>
      <c r="J2623">
        <v>0.09</v>
      </c>
      <c r="K2623">
        <v>29.79</v>
      </c>
      <c r="L2623">
        <v>6.42</v>
      </c>
      <c r="M2623">
        <v>3.98</v>
      </c>
      <c r="N2623">
        <v>2.97</v>
      </c>
      <c r="O2623" t="s">
        <v>24</v>
      </c>
      <c r="P2623" t="s">
        <v>1090</v>
      </c>
      <c r="Q2623" t="s">
        <v>95</v>
      </c>
      <c r="R2623" t="s">
        <v>34</v>
      </c>
      <c r="S2623" t="s">
        <v>55</v>
      </c>
      <c r="T2623" s="1">
        <v>40724</v>
      </c>
    </row>
    <row r="2624" spans="1:20" x14ac:dyDescent="0.25">
      <c r="A2624">
        <v>18951</v>
      </c>
      <c r="B2624">
        <v>40723</v>
      </c>
      <c r="C2624" t="s">
        <v>58</v>
      </c>
      <c r="D2624" t="s">
        <v>37</v>
      </c>
      <c r="E2624" t="s">
        <v>50</v>
      </c>
      <c r="F2624" t="s">
        <v>1622</v>
      </c>
      <c r="G2624">
        <v>10</v>
      </c>
      <c r="H2624">
        <v>663.68</v>
      </c>
      <c r="I2624">
        <v>0.47</v>
      </c>
      <c r="J2624">
        <v>0.03</v>
      </c>
      <c r="K2624">
        <v>298.77999999999997</v>
      </c>
      <c r="L2624">
        <v>67.91</v>
      </c>
      <c r="M2624">
        <v>35.99</v>
      </c>
      <c r="N2624">
        <v>5</v>
      </c>
      <c r="O2624" t="s">
        <v>71</v>
      </c>
      <c r="P2624" t="s">
        <v>1090</v>
      </c>
      <c r="Q2624" t="s">
        <v>95</v>
      </c>
      <c r="R2624" t="s">
        <v>34</v>
      </c>
      <c r="S2624" t="s">
        <v>57</v>
      </c>
      <c r="T2624" s="1">
        <v>40725</v>
      </c>
    </row>
    <row r="2625" spans="1:20" x14ac:dyDescent="0.25">
      <c r="A2625">
        <v>19010</v>
      </c>
      <c r="B2625">
        <v>39971</v>
      </c>
      <c r="C2625" t="s">
        <v>20</v>
      </c>
      <c r="D2625" t="s">
        <v>21</v>
      </c>
      <c r="E2625" t="s">
        <v>120</v>
      </c>
      <c r="F2625" t="s">
        <v>799</v>
      </c>
      <c r="G2625">
        <v>18</v>
      </c>
      <c r="H2625">
        <v>50859.59</v>
      </c>
      <c r="I2625">
        <v>0.55000000000000004</v>
      </c>
      <c r="J2625">
        <v>0</v>
      </c>
      <c r="K2625">
        <v>27961.78</v>
      </c>
      <c r="L2625">
        <v>2824.42</v>
      </c>
      <c r="M2625">
        <v>1270.99</v>
      </c>
      <c r="N2625">
        <v>19.989999999999998</v>
      </c>
      <c r="O2625" t="s">
        <v>24</v>
      </c>
      <c r="P2625" t="s">
        <v>539</v>
      </c>
      <c r="Q2625" t="s">
        <v>83</v>
      </c>
      <c r="R2625" t="s">
        <v>27</v>
      </c>
      <c r="S2625" t="s">
        <v>57</v>
      </c>
      <c r="T2625" s="1">
        <v>39973</v>
      </c>
    </row>
    <row r="2626" spans="1:20" x14ac:dyDescent="0.25">
      <c r="A2626">
        <v>19040</v>
      </c>
      <c r="B2626">
        <v>40896</v>
      </c>
      <c r="C2626" t="s">
        <v>36</v>
      </c>
      <c r="D2626" t="s">
        <v>21</v>
      </c>
      <c r="E2626" t="s">
        <v>52</v>
      </c>
      <c r="F2626" t="s">
        <v>861</v>
      </c>
      <c r="G2626">
        <v>10</v>
      </c>
      <c r="H2626">
        <v>355.49</v>
      </c>
      <c r="I2626">
        <v>0.42</v>
      </c>
      <c r="J2626">
        <v>0.06</v>
      </c>
      <c r="K2626">
        <v>132.69999999999999</v>
      </c>
      <c r="L2626">
        <v>36.86</v>
      </c>
      <c r="M2626">
        <v>21.38</v>
      </c>
      <c r="N2626">
        <v>8.99</v>
      </c>
      <c r="O2626" t="s">
        <v>24</v>
      </c>
      <c r="P2626" t="s">
        <v>566</v>
      </c>
      <c r="Q2626" t="s">
        <v>83</v>
      </c>
      <c r="R2626" t="s">
        <v>34</v>
      </c>
      <c r="S2626" t="s">
        <v>35</v>
      </c>
      <c r="T2626" s="1">
        <v>40897</v>
      </c>
    </row>
    <row r="2627" spans="1:20" x14ac:dyDescent="0.25">
      <c r="A2627">
        <v>19041</v>
      </c>
      <c r="B2627">
        <v>40750</v>
      </c>
      <c r="C2627" t="s">
        <v>20</v>
      </c>
      <c r="D2627" t="s">
        <v>21</v>
      </c>
      <c r="E2627" t="s">
        <v>126</v>
      </c>
      <c r="F2627" t="s">
        <v>190</v>
      </c>
      <c r="G2627">
        <v>3</v>
      </c>
      <c r="H2627">
        <v>51.46</v>
      </c>
      <c r="I2627">
        <v>0.36</v>
      </c>
      <c r="J2627">
        <v>0.08</v>
      </c>
      <c r="K2627">
        <v>14.29</v>
      </c>
      <c r="L2627">
        <v>17.02</v>
      </c>
      <c r="M2627">
        <v>10.89</v>
      </c>
      <c r="N2627">
        <v>4.5</v>
      </c>
      <c r="O2627" t="s">
        <v>24</v>
      </c>
      <c r="P2627" t="s">
        <v>402</v>
      </c>
      <c r="Q2627" t="s">
        <v>83</v>
      </c>
      <c r="R2627" t="s">
        <v>34</v>
      </c>
      <c r="S2627" t="s">
        <v>57</v>
      </c>
      <c r="T2627" s="1">
        <v>40754</v>
      </c>
    </row>
    <row r="2628" spans="1:20" x14ac:dyDescent="0.25">
      <c r="A2628">
        <v>19041</v>
      </c>
      <c r="B2628">
        <v>40750</v>
      </c>
      <c r="C2628" t="s">
        <v>20</v>
      </c>
      <c r="D2628" t="s">
        <v>21</v>
      </c>
      <c r="E2628" t="s">
        <v>126</v>
      </c>
      <c r="F2628" t="s">
        <v>1552</v>
      </c>
      <c r="G2628">
        <v>43</v>
      </c>
      <c r="H2628">
        <v>2913.17</v>
      </c>
      <c r="I2628">
        <v>0.39</v>
      </c>
      <c r="J2628">
        <v>0.04</v>
      </c>
      <c r="K2628">
        <v>1060.4100000000001</v>
      </c>
      <c r="L2628">
        <v>70.459999999999994</v>
      </c>
      <c r="M2628">
        <v>42.98</v>
      </c>
      <c r="N2628">
        <v>4.62</v>
      </c>
      <c r="O2628" t="s">
        <v>24</v>
      </c>
      <c r="P2628" t="s">
        <v>402</v>
      </c>
      <c r="Q2628" t="s">
        <v>83</v>
      </c>
      <c r="R2628" t="s">
        <v>34</v>
      </c>
      <c r="S2628" t="s">
        <v>57</v>
      </c>
      <c r="T2628" s="1">
        <v>40759</v>
      </c>
    </row>
    <row r="2629" spans="1:20" x14ac:dyDescent="0.25">
      <c r="A2629">
        <v>19042</v>
      </c>
      <c r="B2629">
        <v>39873</v>
      </c>
      <c r="C2629" t="s">
        <v>58</v>
      </c>
      <c r="D2629" t="s">
        <v>21</v>
      </c>
      <c r="E2629" t="s">
        <v>120</v>
      </c>
      <c r="F2629" t="s">
        <v>322</v>
      </c>
      <c r="G2629">
        <v>8</v>
      </c>
      <c r="H2629">
        <v>629.70000000000005</v>
      </c>
      <c r="I2629">
        <v>0.51</v>
      </c>
      <c r="J2629">
        <v>7.0000000000000007E-2</v>
      </c>
      <c r="K2629">
        <v>294.39</v>
      </c>
      <c r="L2629">
        <v>83.63</v>
      </c>
      <c r="M2629">
        <v>40.98</v>
      </c>
      <c r="N2629">
        <v>7.47</v>
      </c>
      <c r="O2629" t="s">
        <v>24</v>
      </c>
      <c r="P2629" t="s">
        <v>1389</v>
      </c>
      <c r="Q2629" t="s">
        <v>95</v>
      </c>
      <c r="R2629" t="s">
        <v>34</v>
      </c>
      <c r="S2629" t="s">
        <v>57</v>
      </c>
      <c r="T2629" s="1">
        <v>39874</v>
      </c>
    </row>
    <row r="2630" spans="1:20" x14ac:dyDescent="0.25">
      <c r="A2630">
        <v>19044</v>
      </c>
      <c r="B2630">
        <v>41010</v>
      </c>
      <c r="C2630" t="s">
        <v>20</v>
      </c>
      <c r="D2630" t="s">
        <v>37</v>
      </c>
      <c r="E2630" t="s">
        <v>87</v>
      </c>
      <c r="F2630" t="s">
        <v>88</v>
      </c>
      <c r="G2630">
        <v>32</v>
      </c>
      <c r="H2630">
        <v>8561.7800000000007</v>
      </c>
      <c r="I2630">
        <v>0.48</v>
      </c>
      <c r="J2630">
        <v>0.08</v>
      </c>
      <c r="K2630">
        <v>3716.43</v>
      </c>
      <c r="L2630">
        <v>290.35000000000002</v>
      </c>
      <c r="M2630">
        <v>150.97999999999999</v>
      </c>
      <c r="N2630">
        <v>13.99</v>
      </c>
      <c r="O2630" t="s">
        <v>24</v>
      </c>
      <c r="P2630" t="s">
        <v>929</v>
      </c>
      <c r="Q2630" t="s">
        <v>33</v>
      </c>
      <c r="R2630" t="s">
        <v>34</v>
      </c>
      <c r="S2630" t="s">
        <v>45</v>
      </c>
      <c r="T2630" s="1">
        <v>41012</v>
      </c>
    </row>
    <row r="2631" spans="1:20" x14ac:dyDescent="0.25">
      <c r="A2631">
        <v>19044</v>
      </c>
      <c r="B2631">
        <v>41010</v>
      </c>
      <c r="C2631" t="s">
        <v>20</v>
      </c>
      <c r="D2631" t="s">
        <v>21</v>
      </c>
      <c r="E2631" t="s">
        <v>22</v>
      </c>
      <c r="F2631" t="s">
        <v>91</v>
      </c>
      <c r="G2631">
        <v>29</v>
      </c>
      <c r="H2631">
        <v>477.09</v>
      </c>
      <c r="I2631">
        <v>0.44</v>
      </c>
      <c r="J2631">
        <v>7.0000000000000007E-2</v>
      </c>
      <c r="K2631">
        <v>186.05</v>
      </c>
      <c r="L2631">
        <v>17.34</v>
      </c>
      <c r="M2631">
        <v>9.7100000000000009</v>
      </c>
      <c r="N2631">
        <v>9.4499999999999993</v>
      </c>
      <c r="O2631" t="s">
        <v>24</v>
      </c>
      <c r="P2631" t="s">
        <v>929</v>
      </c>
      <c r="Q2631" t="s">
        <v>33</v>
      </c>
      <c r="R2631" t="s">
        <v>34</v>
      </c>
      <c r="S2631" t="s">
        <v>57</v>
      </c>
      <c r="T2631" s="1">
        <v>41017</v>
      </c>
    </row>
    <row r="2632" spans="1:20" x14ac:dyDescent="0.25">
      <c r="A2632">
        <v>19047</v>
      </c>
      <c r="B2632">
        <v>39841</v>
      </c>
      <c r="C2632" t="s">
        <v>36</v>
      </c>
      <c r="D2632" t="s">
        <v>21</v>
      </c>
      <c r="E2632" t="s">
        <v>84</v>
      </c>
      <c r="F2632" t="s">
        <v>334</v>
      </c>
      <c r="G2632">
        <v>1</v>
      </c>
      <c r="H2632">
        <v>120.73</v>
      </c>
      <c r="I2632">
        <v>0.51</v>
      </c>
      <c r="J2632">
        <v>0.06</v>
      </c>
      <c r="K2632">
        <v>50.95</v>
      </c>
      <c r="L2632">
        <v>113.22</v>
      </c>
      <c r="M2632">
        <v>55.48</v>
      </c>
      <c r="N2632">
        <v>14.3</v>
      </c>
      <c r="O2632" t="s">
        <v>24</v>
      </c>
      <c r="P2632" t="s">
        <v>566</v>
      </c>
      <c r="Q2632" t="s">
        <v>83</v>
      </c>
      <c r="R2632" t="s">
        <v>34</v>
      </c>
      <c r="S2632" t="s">
        <v>57</v>
      </c>
      <c r="T2632" s="1">
        <v>39842</v>
      </c>
    </row>
    <row r="2633" spans="1:20" x14ac:dyDescent="0.25">
      <c r="A2633">
        <v>19047</v>
      </c>
      <c r="B2633">
        <v>39841</v>
      </c>
      <c r="C2633" t="s">
        <v>36</v>
      </c>
      <c r="D2633" t="s">
        <v>21</v>
      </c>
      <c r="E2633" t="s">
        <v>52</v>
      </c>
      <c r="F2633" t="s">
        <v>754</v>
      </c>
      <c r="G2633">
        <v>3</v>
      </c>
      <c r="H2633">
        <v>10.72</v>
      </c>
      <c r="I2633">
        <v>0.46</v>
      </c>
      <c r="J2633">
        <v>0.02</v>
      </c>
      <c r="K2633">
        <v>4.1100000000000003</v>
      </c>
      <c r="L2633">
        <v>3.11</v>
      </c>
      <c r="M2633">
        <v>1.68</v>
      </c>
      <c r="N2633">
        <v>1.57</v>
      </c>
      <c r="O2633" t="s">
        <v>24</v>
      </c>
      <c r="P2633" t="s">
        <v>566</v>
      </c>
      <c r="Q2633" t="s">
        <v>83</v>
      </c>
      <c r="R2633" t="s">
        <v>34</v>
      </c>
      <c r="S2633" t="s">
        <v>55</v>
      </c>
      <c r="T2633" s="1">
        <v>39843</v>
      </c>
    </row>
    <row r="2634" spans="1:20" x14ac:dyDescent="0.25">
      <c r="A2634">
        <v>19073</v>
      </c>
      <c r="B2634">
        <v>39988</v>
      </c>
      <c r="C2634" t="s">
        <v>29</v>
      </c>
      <c r="D2634" t="s">
        <v>42</v>
      </c>
      <c r="E2634" t="s">
        <v>43</v>
      </c>
      <c r="F2634" t="s">
        <v>528</v>
      </c>
      <c r="G2634">
        <v>16</v>
      </c>
      <c r="H2634">
        <v>332.02</v>
      </c>
      <c r="I2634">
        <v>0.5</v>
      </c>
      <c r="J2634">
        <v>0.04</v>
      </c>
      <c r="K2634">
        <v>156.62</v>
      </c>
      <c r="L2634">
        <v>21.28</v>
      </c>
      <c r="M2634">
        <v>10.64</v>
      </c>
      <c r="N2634">
        <v>5.16</v>
      </c>
      <c r="O2634" t="s">
        <v>24</v>
      </c>
      <c r="P2634" t="s">
        <v>1773</v>
      </c>
      <c r="Q2634" t="s">
        <v>95</v>
      </c>
      <c r="R2634" t="s">
        <v>34</v>
      </c>
      <c r="S2634" t="s">
        <v>57</v>
      </c>
      <c r="T2634" s="1">
        <v>39989</v>
      </c>
    </row>
    <row r="2635" spans="1:20" x14ac:dyDescent="0.25">
      <c r="A2635">
        <v>19073</v>
      </c>
      <c r="B2635">
        <v>39988</v>
      </c>
      <c r="C2635" t="s">
        <v>29</v>
      </c>
      <c r="D2635" t="s">
        <v>21</v>
      </c>
      <c r="E2635" t="s">
        <v>52</v>
      </c>
      <c r="F2635" t="s">
        <v>354</v>
      </c>
      <c r="G2635">
        <v>40</v>
      </c>
      <c r="H2635">
        <v>172.55</v>
      </c>
      <c r="I2635">
        <v>0.37</v>
      </c>
      <c r="J2635">
        <v>0.03</v>
      </c>
      <c r="K2635">
        <v>60.01</v>
      </c>
      <c r="L2635">
        <v>4.41</v>
      </c>
      <c r="M2635">
        <v>2.78</v>
      </c>
      <c r="N2635">
        <v>1.34</v>
      </c>
      <c r="O2635" t="s">
        <v>71</v>
      </c>
      <c r="P2635" t="s">
        <v>1773</v>
      </c>
      <c r="Q2635" t="s">
        <v>95</v>
      </c>
      <c r="R2635" t="s">
        <v>34</v>
      </c>
      <c r="S2635" t="s">
        <v>55</v>
      </c>
      <c r="T2635" s="1">
        <v>39990</v>
      </c>
    </row>
    <row r="2636" spans="1:20" x14ac:dyDescent="0.25">
      <c r="A2636">
        <v>19074</v>
      </c>
      <c r="B2636">
        <v>41085</v>
      </c>
      <c r="C2636" t="s">
        <v>58</v>
      </c>
      <c r="D2636" t="s">
        <v>21</v>
      </c>
      <c r="E2636" t="s">
        <v>126</v>
      </c>
      <c r="F2636" t="s">
        <v>141</v>
      </c>
      <c r="G2636">
        <v>17</v>
      </c>
      <c r="H2636">
        <v>6005.87</v>
      </c>
      <c r="I2636">
        <v>0.41</v>
      </c>
      <c r="J2636">
        <v>0.01</v>
      </c>
      <c r="K2636">
        <v>2399.13</v>
      </c>
      <c r="L2636">
        <v>352.81</v>
      </c>
      <c r="M2636">
        <v>208.16</v>
      </c>
      <c r="N2636">
        <v>68.02</v>
      </c>
      <c r="O2636" t="s">
        <v>48</v>
      </c>
      <c r="P2636" t="s">
        <v>134</v>
      </c>
      <c r="Q2636" t="s">
        <v>33</v>
      </c>
      <c r="R2636" t="s">
        <v>34</v>
      </c>
      <c r="S2636" t="s">
        <v>132</v>
      </c>
      <c r="T2636" s="1">
        <v>41087</v>
      </c>
    </row>
    <row r="2637" spans="1:20" x14ac:dyDescent="0.25">
      <c r="A2637">
        <v>19075</v>
      </c>
      <c r="B2637">
        <v>40082</v>
      </c>
      <c r="C2637" t="s">
        <v>58</v>
      </c>
      <c r="D2637" t="s">
        <v>37</v>
      </c>
      <c r="E2637" t="s">
        <v>38</v>
      </c>
      <c r="F2637" t="s">
        <v>1312</v>
      </c>
      <c r="G2637">
        <v>36</v>
      </c>
      <c r="H2637">
        <v>2937.03</v>
      </c>
      <c r="I2637">
        <v>0.38</v>
      </c>
      <c r="J2637">
        <v>0.01</v>
      </c>
      <c r="K2637">
        <v>1095.25</v>
      </c>
      <c r="L2637">
        <v>82.23</v>
      </c>
      <c r="M2637">
        <v>50.98</v>
      </c>
      <c r="N2637">
        <v>6.5</v>
      </c>
      <c r="O2637" t="s">
        <v>24</v>
      </c>
      <c r="P2637" t="s">
        <v>1060</v>
      </c>
      <c r="Q2637" t="s">
        <v>41</v>
      </c>
      <c r="R2637" t="s">
        <v>61</v>
      </c>
      <c r="S2637" t="s">
        <v>57</v>
      </c>
      <c r="T2637" s="1">
        <v>40083</v>
      </c>
    </row>
    <row r="2638" spans="1:20" x14ac:dyDescent="0.25">
      <c r="A2638">
        <v>19078</v>
      </c>
      <c r="B2638">
        <v>40021</v>
      </c>
      <c r="C2638" t="s">
        <v>58</v>
      </c>
      <c r="D2638" t="s">
        <v>21</v>
      </c>
      <c r="E2638" t="s">
        <v>126</v>
      </c>
      <c r="F2638" t="s">
        <v>1613</v>
      </c>
      <c r="G2638">
        <v>21</v>
      </c>
      <c r="H2638">
        <v>440.39</v>
      </c>
      <c r="I2638">
        <v>0.44</v>
      </c>
      <c r="J2638">
        <v>0.03</v>
      </c>
      <c r="K2638">
        <v>184.04</v>
      </c>
      <c r="L2638">
        <v>21.38</v>
      </c>
      <c r="M2638">
        <v>11.97</v>
      </c>
      <c r="N2638">
        <v>4.9800000000000004</v>
      </c>
      <c r="O2638" t="s">
        <v>24</v>
      </c>
      <c r="P2638" t="s">
        <v>1478</v>
      </c>
      <c r="Q2638" t="s">
        <v>83</v>
      </c>
      <c r="R2638" t="s">
        <v>34</v>
      </c>
      <c r="S2638" t="s">
        <v>57</v>
      </c>
      <c r="T2638" s="1">
        <v>40022</v>
      </c>
    </row>
    <row r="2639" spans="1:20" x14ac:dyDescent="0.25">
      <c r="A2639">
        <v>19104</v>
      </c>
      <c r="B2639">
        <v>40400</v>
      </c>
      <c r="C2639" t="s">
        <v>36</v>
      </c>
      <c r="D2639" t="s">
        <v>37</v>
      </c>
      <c r="E2639" t="s">
        <v>50</v>
      </c>
      <c r="F2639" t="s">
        <v>125</v>
      </c>
      <c r="G2639">
        <v>48</v>
      </c>
      <c r="H2639">
        <v>10122.040000000001</v>
      </c>
      <c r="I2639">
        <v>0.42</v>
      </c>
      <c r="J2639">
        <v>0.03</v>
      </c>
      <c r="K2639">
        <v>4066.44</v>
      </c>
      <c r="L2639">
        <v>217.22</v>
      </c>
      <c r="M2639">
        <v>125.99</v>
      </c>
      <c r="N2639">
        <v>8.08</v>
      </c>
      <c r="O2639" t="s">
        <v>24</v>
      </c>
      <c r="P2639" t="s">
        <v>570</v>
      </c>
      <c r="Q2639" t="s">
        <v>83</v>
      </c>
      <c r="R2639" t="s">
        <v>27</v>
      </c>
      <c r="S2639" t="s">
        <v>57</v>
      </c>
      <c r="T2639" s="1">
        <v>40402</v>
      </c>
    </row>
    <row r="2640" spans="1:20" x14ac:dyDescent="0.25">
      <c r="A2640">
        <v>19105</v>
      </c>
      <c r="B2640">
        <v>40114</v>
      </c>
      <c r="C2640" t="s">
        <v>36</v>
      </c>
      <c r="D2640" t="s">
        <v>21</v>
      </c>
      <c r="E2640" t="s">
        <v>84</v>
      </c>
      <c r="F2640" t="s">
        <v>1661</v>
      </c>
      <c r="G2640">
        <v>31</v>
      </c>
      <c r="H2640">
        <v>2358.71</v>
      </c>
      <c r="I2640">
        <v>0.42</v>
      </c>
      <c r="J2640">
        <v>0.1</v>
      </c>
      <c r="K2640">
        <v>836.53</v>
      </c>
      <c r="L2640">
        <v>84.33</v>
      </c>
      <c r="M2640">
        <v>48.91</v>
      </c>
      <c r="N2640">
        <v>5.97</v>
      </c>
      <c r="O2640" t="s">
        <v>24</v>
      </c>
      <c r="P2640" t="s">
        <v>1083</v>
      </c>
      <c r="Q2640" t="s">
        <v>41</v>
      </c>
      <c r="R2640" t="s">
        <v>34</v>
      </c>
      <c r="S2640" t="s">
        <v>57</v>
      </c>
      <c r="T2640" s="1">
        <v>40116</v>
      </c>
    </row>
    <row r="2641" spans="1:20" x14ac:dyDescent="0.25">
      <c r="A2641">
        <v>19105</v>
      </c>
      <c r="B2641">
        <v>40114</v>
      </c>
      <c r="C2641" t="s">
        <v>36</v>
      </c>
      <c r="D2641" t="s">
        <v>21</v>
      </c>
      <c r="E2641" t="s">
        <v>84</v>
      </c>
      <c r="F2641" t="s">
        <v>1747</v>
      </c>
      <c r="G2641">
        <v>29</v>
      </c>
      <c r="H2641">
        <v>352.3</v>
      </c>
      <c r="I2641">
        <v>0.54</v>
      </c>
      <c r="J2641">
        <v>0.08</v>
      </c>
      <c r="K2641">
        <v>173.42</v>
      </c>
      <c r="L2641">
        <v>13</v>
      </c>
      <c r="M2641">
        <v>5.98</v>
      </c>
      <c r="N2641">
        <v>5.46</v>
      </c>
      <c r="O2641" t="s">
        <v>24</v>
      </c>
      <c r="P2641" t="s">
        <v>1083</v>
      </c>
      <c r="Q2641" t="s">
        <v>41</v>
      </c>
      <c r="R2641" t="s">
        <v>34</v>
      </c>
      <c r="S2641" t="s">
        <v>57</v>
      </c>
      <c r="T2641" s="1">
        <v>40114</v>
      </c>
    </row>
    <row r="2642" spans="1:20" x14ac:dyDescent="0.25">
      <c r="A2642">
        <v>19111</v>
      </c>
      <c r="B2642">
        <v>40090</v>
      </c>
      <c r="C2642" t="s">
        <v>20</v>
      </c>
      <c r="D2642" t="s">
        <v>37</v>
      </c>
      <c r="E2642" t="s">
        <v>38</v>
      </c>
      <c r="F2642" t="s">
        <v>879</v>
      </c>
      <c r="G2642">
        <v>24</v>
      </c>
      <c r="H2642">
        <v>311.54000000000002</v>
      </c>
      <c r="I2642">
        <v>0.38</v>
      </c>
      <c r="J2642">
        <v>0.04</v>
      </c>
      <c r="K2642">
        <v>109.63</v>
      </c>
      <c r="L2642">
        <v>13.44</v>
      </c>
      <c r="M2642">
        <v>8.33</v>
      </c>
      <c r="N2642">
        <v>1.99</v>
      </c>
      <c r="O2642" t="s">
        <v>24</v>
      </c>
      <c r="P2642" t="s">
        <v>1774</v>
      </c>
      <c r="Q2642" t="s">
        <v>75</v>
      </c>
      <c r="R2642" t="s">
        <v>67</v>
      </c>
      <c r="S2642" t="s">
        <v>35</v>
      </c>
      <c r="T2642" s="1">
        <v>40095</v>
      </c>
    </row>
    <row r="2643" spans="1:20" x14ac:dyDescent="0.25">
      <c r="A2643">
        <v>19136</v>
      </c>
      <c r="B2643">
        <v>40394</v>
      </c>
      <c r="C2643" t="s">
        <v>29</v>
      </c>
      <c r="D2643" t="s">
        <v>37</v>
      </c>
      <c r="E2643" t="s">
        <v>50</v>
      </c>
      <c r="F2643" t="s">
        <v>602</v>
      </c>
      <c r="G2643">
        <v>44</v>
      </c>
      <c r="H2643">
        <v>2829.04</v>
      </c>
      <c r="I2643">
        <v>0.44</v>
      </c>
      <c r="J2643">
        <v>0</v>
      </c>
      <c r="K2643">
        <v>1244.23</v>
      </c>
      <c r="L2643">
        <v>64.27</v>
      </c>
      <c r="M2643">
        <v>35.99</v>
      </c>
      <c r="N2643">
        <v>1.25</v>
      </c>
      <c r="O2643" t="s">
        <v>24</v>
      </c>
      <c r="P2643" t="s">
        <v>1176</v>
      </c>
      <c r="Q2643" t="s">
        <v>41</v>
      </c>
      <c r="R2643" t="s">
        <v>34</v>
      </c>
      <c r="S2643" t="s">
        <v>35</v>
      </c>
      <c r="T2643" s="1">
        <v>40396</v>
      </c>
    </row>
    <row r="2644" spans="1:20" x14ac:dyDescent="0.25">
      <c r="A2644">
        <v>19138</v>
      </c>
      <c r="B2644">
        <v>40791</v>
      </c>
      <c r="C2644" t="s">
        <v>20</v>
      </c>
      <c r="D2644" t="s">
        <v>21</v>
      </c>
      <c r="E2644" t="s">
        <v>22</v>
      </c>
      <c r="F2644" t="s">
        <v>1588</v>
      </c>
      <c r="G2644">
        <v>30</v>
      </c>
      <c r="H2644">
        <v>613.99</v>
      </c>
      <c r="I2644">
        <v>0.4</v>
      </c>
      <c r="J2644">
        <v>0.01</v>
      </c>
      <c r="K2644">
        <v>239.46</v>
      </c>
      <c r="L2644">
        <v>20.47</v>
      </c>
      <c r="M2644">
        <v>12.28</v>
      </c>
      <c r="N2644">
        <v>6.13</v>
      </c>
      <c r="O2644" t="s">
        <v>71</v>
      </c>
      <c r="P2644" t="s">
        <v>270</v>
      </c>
      <c r="Q2644" t="s">
        <v>83</v>
      </c>
      <c r="R2644" t="s">
        <v>61</v>
      </c>
      <c r="S2644" t="s">
        <v>57</v>
      </c>
      <c r="T2644" s="1">
        <v>40796</v>
      </c>
    </row>
    <row r="2645" spans="1:20" x14ac:dyDescent="0.25">
      <c r="A2645">
        <v>19139</v>
      </c>
      <c r="B2645">
        <v>40515</v>
      </c>
      <c r="C2645" t="s">
        <v>29</v>
      </c>
      <c r="D2645" t="s">
        <v>21</v>
      </c>
      <c r="E2645" t="s">
        <v>84</v>
      </c>
      <c r="F2645" t="s">
        <v>113</v>
      </c>
      <c r="G2645">
        <v>15</v>
      </c>
      <c r="H2645">
        <v>194.09</v>
      </c>
      <c r="I2645">
        <v>0.53</v>
      </c>
      <c r="J2645">
        <v>0.01</v>
      </c>
      <c r="K2645">
        <v>99.24</v>
      </c>
      <c r="L2645">
        <v>12.72</v>
      </c>
      <c r="M2645">
        <v>5.98</v>
      </c>
      <c r="N2645">
        <v>5.15</v>
      </c>
      <c r="O2645" t="s">
        <v>24</v>
      </c>
      <c r="P2645" t="s">
        <v>74</v>
      </c>
      <c r="Q2645" t="s">
        <v>75</v>
      </c>
      <c r="R2645" t="s">
        <v>34</v>
      </c>
      <c r="S2645" t="s">
        <v>57</v>
      </c>
      <c r="T2645" s="1">
        <v>40516</v>
      </c>
    </row>
    <row r="2646" spans="1:20" x14ac:dyDescent="0.25">
      <c r="A2646">
        <v>19140</v>
      </c>
      <c r="B2646">
        <v>40086</v>
      </c>
      <c r="C2646" t="s">
        <v>79</v>
      </c>
      <c r="D2646" t="s">
        <v>21</v>
      </c>
      <c r="E2646" t="s">
        <v>120</v>
      </c>
      <c r="F2646" t="s">
        <v>133</v>
      </c>
      <c r="G2646">
        <v>47</v>
      </c>
      <c r="H2646">
        <v>640.52</v>
      </c>
      <c r="I2646">
        <v>0.55000000000000004</v>
      </c>
      <c r="J2646">
        <v>7.0000000000000007E-2</v>
      </c>
      <c r="K2646">
        <v>327.87</v>
      </c>
      <c r="L2646">
        <v>14.53</v>
      </c>
      <c r="M2646">
        <v>6.54</v>
      </c>
      <c r="N2646">
        <v>5.27</v>
      </c>
      <c r="O2646" t="s">
        <v>24</v>
      </c>
      <c r="P2646" t="s">
        <v>1507</v>
      </c>
      <c r="Q2646" t="s">
        <v>33</v>
      </c>
      <c r="R2646" t="s">
        <v>34</v>
      </c>
      <c r="S2646" t="s">
        <v>57</v>
      </c>
      <c r="T2646" s="1">
        <v>40087</v>
      </c>
    </row>
    <row r="2647" spans="1:20" x14ac:dyDescent="0.25">
      <c r="A2647">
        <v>19140</v>
      </c>
      <c r="B2647">
        <v>40086</v>
      </c>
      <c r="C2647" t="s">
        <v>79</v>
      </c>
      <c r="D2647" t="s">
        <v>21</v>
      </c>
      <c r="E2647" t="s">
        <v>72</v>
      </c>
      <c r="F2647" t="s">
        <v>780</v>
      </c>
      <c r="G2647">
        <v>50</v>
      </c>
      <c r="H2647">
        <v>235.25</v>
      </c>
      <c r="I2647">
        <v>0.36</v>
      </c>
      <c r="J2647">
        <v>0.09</v>
      </c>
      <c r="K2647">
        <v>69.400000000000006</v>
      </c>
      <c r="L2647">
        <v>5.14</v>
      </c>
      <c r="M2647">
        <v>3.29</v>
      </c>
      <c r="N2647">
        <v>1.35</v>
      </c>
      <c r="O2647" t="s">
        <v>24</v>
      </c>
      <c r="P2647" t="s">
        <v>1507</v>
      </c>
      <c r="Q2647" t="s">
        <v>33</v>
      </c>
      <c r="R2647" t="s">
        <v>34</v>
      </c>
      <c r="S2647" t="s">
        <v>55</v>
      </c>
      <c r="T2647" s="1">
        <v>40087</v>
      </c>
    </row>
    <row r="2648" spans="1:20" x14ac:dyDescent="0.25">
      <c r="A2648">
        <v>19143</v>
      </c>
      <c r="B2648">
        <v>41217</v>
      </c>
      <c r="C2648" t="s">
        <v>36</v>
      </c>
      <c r="D2648" t="s">
        <v>37</v>
      </c>
      <c r="E2648" t="s">
        <v>87</v>
      </c>
      <c r="F2648" t="s">
        <v>1724</v>
      </c>
      <c r="G2648">
        <v>3</v>
      </c>
      <c r="H2648">
        <v>4285.18</v>
      </c>
      <c r="I2648">
        <v>0.47</v>
      </c>
      <c r="J2648">
        <v>7.0000000000000007E-2</v>
      </c>
      <c r="K2648">
        <v>1836.18</v>
      </c>
      <c r="L2648">
        <v>1530.15</v>
      </c>
      <c r="M2648">
        <v>810.98</v>
      </c>
      <c r="N2648">
        <v>16.059999999999999</v>
      </c>
      <c r="O2648" t="s">
        <v>48</v>
      </c>
      <c r="P2648" t="s">
        <v>327</v>
      </c>
      <c r="Q2648" t="s">
        <v>83</v>
      </c>
      <c r="R2648" t="s">
        <v>61</v>
      </c>
      <c r="S2648" t="s">
        <v>132</v>
      </c>
      <c r="T2648" s="1">
        <v>41218</v>
      </c>
    </row>
    <row r="2649" spans="1:20" x14ac:dyDescent="0.25">
      <c r="A2649">
        <v>19174</v>
      </c>
      <c r="B2649">
        <v>40375</v>
      </c>
      <c r="C2649" t="s">
        <v>79</v>
      </c>
      <c r="D2649" t="s">
        <v>37</v>
      </c>
      <c r="E2649" t="s">
        <v>50</v>
      </c>
      <c r="F2649" t="s">
        <v>152</v>
      </c>
      <c r="G2649">
        <v>35</v>
      </c>
      <c r="H2649">
        <v>9660.33</v>
      </c>
      <c r="I2649">
        <v>0.36</v>
      </c>
      <c r="J2649">
        <v>0.02</v>
      </c>
      <c r="K2649">
        <v>3346.69</v>
      </c>
      <c r="L2649">
        <v>281.23</v>
      </c>
      <c r="M2649">
        <v>179.99</v>
      </c>
      <c r="N2649">
        <v>13.99</v>
      </c>
      <c r="O2649" t="s">
        <v>24</v>
      </c>
      <c r="P2649" t="s">
        <v>1254</v>
      </c>
      <c r="Q2649" t="s">
        <v>95</v>
      </c>
      <c r="R2649" t="s">
        <v>27</v>
      </c>
      <c r="S2649" t="s">
        <v>45</v>
      </c>
      <c r="T2649" s="1">
        <v>40377</v>
      </c>
    </row>
    <row r="2650" spans="1:20" x14ac:dyDescent="0.25">
      <c r="A2650">
        <v>19174</v>
      </c>
      <c r="B2650">
        <v>40375</v>
      </c>
      <c r="C2650" t="s">
        <v>79</v>
      </c>
      <c r="D2650" t="s">
        <v>37</v>
      </c>
      <c r="E2650" t="s">
        <v>50</v>
      </c>
      <c r="F2650" t="s">
        <v>1775</v>
      </c>
      <c r="G2650">
        <v>19</v>
      </c>
      <c r="H2650">
        <v>2457.88</v>
      </c>
      <c r="I2650">
        <v>0.52</v>
      </c>
      <c r="J2650">
        <v>0.06</v>
      </c>
      <c r="K2650">
        <v>1201.57</v>
      </c>
      <c r="L2650">
        <v>137.47999999999999</v>
      </c>
      <c r="M2650">
        <v>65.989999999999995</v>
      </c>
      <c r="N2650">
        <v>2.5</v>
      </c>
      <c r="O2650" t="s">
        <v>24</v>
      </c>
      <c r="P2650" t="s">
        <v>1254</v>
      </c>
      <c r="Q2650" t="s">
        <v>95</v>
      </c>
      <c r="R2650" t="s">
        <v>27</v>
      </c>
      <c r="S2650" t="s">
        <v>57</v>
      </c>
      <c r="T2650" s="1">
        <v>40376</v>
      </c>
    </row>
    <row r="2651" spans="1:20" x14ac:dyDescent="0.25">
      <c r="A2651">
        <v>19174</v>
      </c>
      <c r="B2651">
        <v>40375</v>
      </c>
      <c r="C2651" t="s">
        <v>79</v>
      </c>
      <c r="D2651" t="s">
        <v>37</v>
      </c>
      <c r="E2651" t="s">
        <v>38</v>
      </c>
      <c r="F2651" t="s">
        <v>908</v>
      </c>
      <c r="G2651">
        <v>48</v>
      </c>
      <c r="H2651">
        <v>2766.46</v>
      </c>
      <c r="I2651">
        <v>0.41</v>
      </c>
      <c r="J2651">
        <v>0</v>
      </c>
      <c r="K2651">
        <v>1133.43</v>
      </c>
      <c r="L2651">
        <v>57.59</v>
      </c>
      <c r="M2651">
        <v>33.979999999999997</v>
      </c>
      <c r="N2651">
        <v>1.99</v>
      </c>
      <c r="O2651" t="s">
        <v>24</v>
      </c>
      <c r="P2651" t="s">
        <v>1254</v>
      </c>
      <c r="Q2651" t="s">
        <v>95</v>
      </c>
      <c r="R2651" t="s">
        <v>27</v>
      </c>
      <c r="S2651" t="s">
        <v>35</v>
      </c>
      <c r="T2651" s="1">
        <v>40377</v>
      </c>
    </row>
    <row r="2652" spans="1:20" x14ac:dyDescent="0.25">
      <c r="A2652">
        <v>19174</v>
      </c>
      <c r="B2652">
        <v>40375</v>
      </c>
      <c r="C2652" t="s">
        <v>79</v>
      </c>
      <c r="D2652" t="s">
        <v>21</v>
      </c>
      <c r="E2652" t="s">
        <v>120</v>
      </c>
      <c r="F2652" t="s">
        <v>347</v>
      </c>
      <c r="G2652">
        <v>49</v>
      </c>
      <c r="H2652">
        <v>370.91</v>
      </c>
      <c r="I2652">
        <v>0.46</v>
      </c>
      <c r="J2652">
        <v>0.05</v>
      </c>
      <c r="K2652">
        <v>157.74</v>
      </c>
      <c r="L2652">
        <v>7.85</v>
      </c>
      <c r="M2652">
        <v>4.24</v>
      </c>
      <c r="N2652">
        <v>5.41</v>
      </c>
      <c r="O2652" t="s">
        <v>24</v>
      </c>
      <c r="P2652" t="s">
        <v>1254</v>
      </c>
      <c r="Q2652" t="s">
        <v>95</v>
      </c>
      <c r="R2652" t="s">
        <v>27</v>
      </c>
      <c r="S2652" t="s">
        <v>57</v>
      </c>
      <c r="T2652" s="1">
        <v>40377</v>
      </c>
    </row>
    <row r="2653" spans="1:20" x14ac:dyDescent="0.25">
      <c r="A2653">
        <v>19175</v>
      </c>
      <c r="B2653">
        <v>40044</v>
      </c>
      <c r="C2653" t="s">
        <v>20</v>
      </c>
      <c r="D2653" t="s">
        <v>37</v>
      </c>
      <c r="E2653" t="s">
        <v>50</v>
      </c>
      <c r="F2653" t="s">
        <v>76</v>
      </c>
      <c r="G2653">
        <v>19</v>
      </c>
      <c r="H2653">
        <v>2392.37</v>
      </c>
      <c r="I2653">
        <v>0.48</v>
      </c>
      <c r="J2653">
        <v>0.01</v>
      </c>
      <c r="K2653">
        <v>1133.25</v>
      </c>
      <c r="L2653">
        <v>126.9</v>
      </c>
      <c r="M2653">
        <v>65.989999999999995</v>
      </c>
      <c r="N2653">
        <v>5.31</v>
      </c>
      <c r="O2653" t="s">
        <v>24</v>
      </c>
      <c r="P2653" t="s">
        <v>377</v>
      </c>
      <c r="Q2653" t="s">
        <v>33</v>
      </c>
      <c r="R2653" t="s">
        <v>67</v>
      </c>
      <c r="S2653" t="s">
        <v>57</v>
      </c>
      <c r="T2653" s="1">
        <v>40051</v>
      </c>
    </row>
    <row r="2654" spans="1:20" x14ac:dyDescent="0.25">
      <c r="A2654">
        <v>19204</v>
      </c>
      <c r="B2654">
        <v>40074</v>
      </c>
      <c r="C2654" t="s">
        <v>79</v>
      </c>
      <c r="D2654" t="s">
        <v>42</v>
      </c>
      <c r="E2654" t="s">
        <v>43</v>
      </c>
      <c r="F2654" t="s">
        <v>901</v>
      </c>
      <c r="G2654">
        <v>27</v>
      </c>
      <c r="H2654">
        <v>388.23</v>
      </c>
      <c r="I2654">
        <v>0.44</v>
      </c>
      <c r="J2654">
        <v>0.1</v>
      </c>
      <c r="K2654">
        <v>143.44</v>
      </c>
      <c r="L2654">
        <v>15.63</v>
      </c>
      <c r="M2654">
        <v>8.75</v>
      </c>
      <c r="N2654">
        <v>8.5399999999999991</v>
      </c>
      <c r="O2654" t="s">
        <v>24</v>
      </c>
      <c r="P2654" t="s">
        <v>1776</v>
      </c>
      <c r="Q2654" t="s">
        <v>64</v>
      </c>
      <c r="R2654" t="s">
        <v>34</v>
      </c>
      <c r="S2654" t="s">
        <v>35</v>
      </c>
      <c r="T2654" s="1">
        <v>40075</v>
      </c>
    </row>
    <row r="2655" spans="1:20" x14ac:dyDescent="0.25">
      <c r="A2655">
        <v>19204</v>
      </c>
      <c r="B2655">
        <v>40074</v>
      </c>
      <c r="C2655" t="s">
        <v>79</v>
      </c>
      <c r="D2655" t="s">
        <v>21</v>
      </c>
      <c r="E2655" t="s">
        <v>84</v>
      </c>
      <c r="F2655" t="s">
        <v>508</v>
      </c>
      <c r="G2655">
        <v>28</v>
      </c>
      <c r="H2655">
        <v>2928.74</v>
      </c>
      <c r="I2655">
        <v>0.48</v>
      </c>
      <c r="J2655">
        <v>0.03</v>
      </c>
      <c r="K2655">
        <v>1356.44</v>
      </c>
      <c r="L2655">
        <v>107.65</v>
      </c>
      <c r="M2655">
        <v>55.98</v>
      </c>
      <c r="N2655">
        <v>4.8600000000000003</v>
      </c>
      <c r="O2655" t="s">
        <v>24</v>
      </c>
      <c r="P2655" t="s">
        <v>1776</v>
      </c>
      <c r="Q2655" t="s">
        <v>64</v>
      </c>
      <c r="R2655" t="s">
        <v>34</v>
      </c>
      <c r="S2655" t="s">
        <v>57</v>
      </c>
      <c r="T2655" s="1">
        <v>40076</v>
      </c>
    </row>
    <row r="2656" spans="1:20" x14ac:dyDescent="0.25">
      <c r="A2656">
        <v>19205</v>
      </c>
      <c r="B2656">
        <v>40385</v>
      </c>
      <c r="C2656" t="s">
        <v>79</v>
      </c>
      <c r="D2656" t="s">
        <v>21</v>
      </c>
      <c r="E2656" t="s">
        <v>84</v>
      </c>
      <c r="F2656" t="s">
        <v>1549</v>
      </c>
      <c r="G2656">
        <v>47</v>
      </c>
      <c r="H2656">
        <v>2434.9699999999998</v>
      </c>
      <c r="I2656">
        <v>0.51</v>
      </c>
      <c r="J2656">
        <v>0.04</v>
      </c>
      <c r="K2656">
        <v>1189.25</v>
      </c>
      <c r="L2656">
        <v>53.84</v>
      </c>
      <c r="M2656">
        <v>26.38</v>
      </c>
      <c r="N2656">
        <v>5.86</v>
      </c>
      <c r="O2656" t="s">
        <v>24</v>
      </c>
      <c r="P2656" t="s">
        <v>880</v>
      </c>
      <c r="Q2656" t="s">
        <v>64</v>
      </c>
      <c r="R2656" t="s">
        <v>27</v>
      </c>
      <c r="S2656" t="s">
        <v>57</v>
      </c>
      <c r="T2656" s="1">
        <v>40386</v>
      </c>
    </row>
    <row r="2657" spans="1:20" x14ac:dyDescent="0.25">
      <c r="A2657">
        <v>19205</v>
      </c>
      <c r="B2657">
        <v>40385</v>
      </c>
      <c r="C2657" t="s">
        <v>79</v>
      </c>
      <c r="D2657" t="s">
        <v>21</v>
      </c>
      <c r="E2657" t="s">
        <v>52</v>
      </c>
      <c r="F2657" t="s">
        <v>704</v>
      </c>
      <c r="G2657">
        <v>31</v>
      </c>
      <c r="H2657">
        <v>189.01</v>
      </c>
      <c r="I2657">
        <v>0.46</v>
      </c>
      <c r="J2657">
        <v>0</v>
      </c>
      <c r="K2657">
        <v>86.09</v>
      </c>
      <c r="L2657">
        <v>6.04</v>
      </c>
      <c r="M2657">
        <v>3.26</v>
      </c>
      <c r="N2657">
        <v>1.86</v>
      </c>
      <c r="O2657" t="s">
        <v>24</v>
      </c>
      <c r="P2657" t="s">
        <v>880</v>
      </c>
      <c r="Q2657" t="s">
        <v>64</v>
      </c>
      <c r="R2657" t="s">
        <v>27</v>
      </c>
      <c r="S2657" t="s">
        <v>55</v>
      </c>
      <c r="T2657" s="1">
        <v>40387</v>
      </c>
    </row>
    <row r="2658" spans="1:20" x14ac:dyDescent="0.25">
      <c r="A2658">
        <v>19206</v>
      </c>
      <c r="B2658">
        <v>40267</v>
      </c>
      <c r="C2658" t="s">
        <v>20</v>
      </c>
      <c r="D2658" t="s">
        <v>21</v>
      </c>
      <c r="E2658" t="s">
        <v>120</v>
      </c>
      <c r="F2658" t="s">
        <v>1184</v>
      </c>
      <c r="G2658">
        <v>40</v>
      </c>
      <c r="H2658">
        <v>174.82</v>
      </c>
      <c r="I2658">
        <v>0.52</v>
      </c>
      <c r="J2658">
        <v>0</v>
      </c>
      <c r="K2658">
        <v>90.13</v>
      </c>
      <c r="L2658">
        <v>4.33</v>
      </c>
      <c r="M2658">
        <v>2.08</v>
      </c>
      <c r="N2658">
        <v>1.49</v>
      </c>
      <c r="O2658" t="s">
        <v>24</v>
      </c>
      <c r="P2658" t="s">
        <v>1176</v>
      </c>
      <c r="Q2658" t="s">
        <v>41</v>
      </c>
      <c r="R2658" t="s">
        <v>34</v>
      </c>
      <c r="S2658" t="s">
        <v>57</v>
      </c>
      <c r="T2658" s="1">
        <v>40271</v>
      </c>
    </row>
    <row r="2659" spans="1:20" x14ac:dyDescent="0.25">
      <c r="A2659">
        <v>19206</v>
      </c>
      <c r="B2659">
        <v>40267</v>
      </c>
      <c r="C2659" t="s">
        <v>20</v>
      </c>
      <c r="D2659" t="s">
        <v>42</v>
      </c>
      <c r="E2659" t="s">
        <v>192</v>
      </c>
      <c r="F2659" t="s">
        <v>1322</v>
      </c>
      <c r="G2659">
        <v>32</v>
      </c>
      <c r="H2659">
        <v>1640.93</v>
      </c>
      <c r="I2659">
        <v>0.54</v>
      </c>
      <c r="J2659">
        <v>0.1</v>
      </c>
      <c r="K2659">
        <v>795.21</v>
      </c>
      <c r="L2659">
        <v>56.48</v>
      </c>
      <c r="M2659">
        <v>25.98</v>
      </c>
      <c r="N2659">
        <v>14.36</v>
      </c>
      <c r="O2659" t="s">
        <v>48</v>
      </c>
      <c r="P2659" t="s">
        <v>1176</v>
      </c>
      <c r="Q2659" t="s">
        <v>41</v>
      </c>
      <c r="R2659" t="s">
        <v>34</v>
      </c>
      <c r="S2659" t="s">
        <v>132</v>
      </c>
      <c r="T2659" s="1">
        <v>40269</v>
      </c>
    </row>
    <row r="2660" spans="1:20" x14ac:dyDescent="0.25">
      <c r="A2660">
        <v>19207</v>
      </c>
      <c r="B2660">
        <v>40983</v>
      </c>
      <c r="C2660" t="s">
        <v>29</v>
      </c>
      <c r="D2660" t="s">
        <v>21</v>
      </c>
      <c r="E2660" t="s">
        <v>80</v>
      </c>
      <c r="F2660" t="s">
        <v>1777</v>
      </c>
      <c r="G2660">
        <v>23</v>
      </c>
      <c r="H2660">
        <v>133.82</v>
      </c>
      <c r="I2660">
        <v>0.52</v>
      </c>
      <c r="J2660">
        <v>0.1</v>
      </c>
      <c r="K2660">
        <v>61.99</v>
      </c>
      <c r="L2660">
        <v>6.42</v>
      </c>
      <c r="M2660">
        <v>3.08</v>
      </c>
      <c r="N2660">
        <v>0.99</v>
      </c>
      <c r="O2660" t="s">
        <v>24</v>
      </c>
      <c r="P2660" t="s">
        <v>582</v>
      </c>
      <c r="Q2660" t="s">
        <v>83</v>
      </c>
      <c r="R2660" t="s">
        <v>34</v>
      </c>
      <c r="S2660" t="s">
        <v>57</v>
      </c>
      <c r="T2660" s="1">
        <v>40985</v>
      </c>
    </row>
    <row r="2661" spans="1:20" x14ac:dyDescent="0.25">
      <c r="A2661">
        <v>19207</v>
      </c>
      <c r="B2661">
        <v>40983</v>
      </c>
      <c r="C2661" t="s">
        <v>29</v>
      </c>
      <c r="D2661" t="s">
        <v>21</v>
      </c>
      <c r="E2661" t="s">
        <v>72</v>
      </c>
      <c r="F2661" t="s">
        <v>251</v>
      </c>
      <c r="G2661">
        <v>11</v>
      </c>
      <c r="H2661">
        <v>25.02</v>
      </c>
      <c r="I2661">
        <v>0.43</v>
      </c>
      <c r="J2661">
        <v>0</v>
      </c>
      <c r="K2661">
        <v>10.46</v>
      </c>
      <c r="L2661">
        <v>2.21</v>
      </c>
      <c r="M2661">
        <v>1.26</v>
      </c>
      <c r="N2661">
        <v>0.7</v>
      </c>
      <c r="O2661" t="s">
        <v>24</v>
      </c>
      <c r="P2661" t="s">
        <v>582</v>
      </c>
      <c r="Q2661" t="s">
        <v>83</v>
      </c>
      <c r="R2661" t="s">
        <v>34</v>
      </c>
      <c r="S2661" t="s">
        <v>55</v>
      </c>
      <c r="T2661" s="1">
        <v>40984</v>
      </c>
    </row>
    <row r="2662" spans="1:20" x14ac:dyDescent="0.25">
      <c r="A2662">
        <v>19232</v>
      </c>
      <c r="B2662">
        <v>40006</v>
      </c>
      <c r="C2662" t="s">
        <v>20</v>
      </c>
      <c r="D2662" t="s">
        <v>42</v>
      </c>
      <c r="E2662" t="s">
        <v>43</v>
      </c>
      <c r="F2662" t="s">
        <v>273</v>
      </c>
      <c r="G2662">
        <v>43</v>
      </c>
      <c r="H2662">
        <v>434.53</v>
      </c>
      <c r="I2662">
        <v>0.4</v>
      </c>
      <c r="J2662">
        <v>0.04</v>
      </c>
      <c r="K2662">
        <v>160.99</v>
      </c>
      <c r="L2662">
        <v>10.4</v>
      </c>
      <c r="M2662">
        <v>6.24</v>
      </c>
      <c r="N2662">
        <v>5.22</v>
      </c>
      <c r="O2662" t="s">
        <v>24</v>
      </c>
      <c r="P2662" t="s">
        <v>1079</v>
      </c>
      <c r="Q2662" t="s">
        <v>41</v>
      </c>
      <c r="R2662" t="s">
        <v>27</v>
      </c>
      <c r="S2662" t="s">
        <v>57</v>
      </c>
      <c r="T2662" s="1">
        <v>40011</v>
      </c>
    </row>
    <row r="2663" spans="1:20" x14ac:dyDescent="0.25">
      <c r="A2663">
        <v>19232</v>
      </c>
      <c r="B2663">
        <v>40006</v>
      </c>
      <c r="C2663" t="s">
        <v>20</v>
      </c>
      <c r="D2663" t="s">
        <v>21</v>
      </c>
      <c r="E2663" t="s">
        <v>52</v>
      </c>
      <c r="F2663" t="s">
        <v>772</v>
      </c>
      <c r="G2663">
        <v>5</v>
      </c>
      <c r="H2663">
        <v>61.1</v>
      </c>
      <c r="I2663">
        <v>0.49</v>
      </c>
      <c r="J2663">
        <v>0.09</v>
      </c>
      <c r="K2663">
        <v>26.2</v>
      </c>
      <c r="L2663">
        <v>13.1</v>
      </c>
      <c r="M2663">
        <v>6.68</v>
      </c>
      <c r="N2663">
        <v>1.5</v>
      </c>
      <c r="O2663" t="s">
        <v>24</v>
      </c>
      <c r="P2663" t="s">
        <v>1079</v>
      </c>
      <c r="Q2663" t="s">
        <v>41</v>
      </c>
      <c r="R2663" t="s">
        <v>27</v>
      </c>
      <c r="S2663" t="s">
        <v>55</v>
      </c>
      <c r="T2663" s="1">
        <v>40008</v>
      </c>
    </row>
    <row r="2664" spans="1:20" x14ac:dyDescent="0.25">
      <c r="A2664">
        <v>19232</v>
      </c>
      <c r="B2664">
        <v>40006</v>
      </c>
      <c r="C2664" t="s">
        <v>20</v>
      </c>
      <c r="D2664" t="s">
        <v>42</v>
      </c>
      <c r="E2664" t="s">
        <v>92</v>
      </c>
      <c r="F2664" t="s">
        <v>609</v>
      </c>
      <c r="G2664">
        <v>28</v>
      </c>
      <c r="H2664">
        <v>13612.87</v>
      </c>
      <c r="I2664">
        <v>0.51</v>
      </c>
      <c r="J2664">
        <v>0.09</v>
      </c>
      <c r="K2664">
        <v>6263.52</v>
      </c>
      <c r="L2664">
        <v>532.61</v>
      </c>
      <c r="M2664">
        <v>260.98</v>
      </c>
      <c r="N2664">
        <v>41.91</v>
      </c>
      <c r="O2664" t="s">
        <v>48</v>
      </c>
      <c r="P2664" t="s">
        <v>1079</v>
      </c>
      <c r="Q2664" t="s">
        <v>41</v>
      </c>
      <c r="R2664" t="s">
        <v>27</v>
      </c>
      <c r="S2664" t="s">
        <v>49</v>
      </c>
      <c r="T2664" s="1">
        <v>40013</v>
      </c>
    </row>
    <row r="2665" spans="1:20" x14ac:dyDescent="0.25">
      <c r="A2665">
        <v>19234</v>
      </c>
      <c r="B2665">
        <v>39837</v>
      </c>
      <c r="C2665" t="s">
        <v>36</v>
      </c>
      <c r="D2665" t="s">
        <v>21</v>
      </c>
      <c r="E2665" t="s">
        <v>126</v>
      </c>
      <c r="F2665" t="s">
        <v>342</v>
      </c>
      <c r="G2665">
        <v>24</v>
      </c>
      <c r="H2665">
        <v>629.69000000000005</v>
      </c>
      <c r="I2665">
        <v>0.45</v>
      </c>
      <c r="J2665">
        <v>0.01</v>
      </c>
      <c r="K2665">
        <v>276.86</v>
      </c>
      <c r="L2665">
        <v>26.22</v>
      </c>
      <c r="M2665">
        <v>14.42</v>
      </c>
      <c r="N2665">
        <v>6.75</v>
      </c>
      <c r="O2665" t="s">
        <v>24</v>
      </c>
      <c r="P2665" t="s">
        <v>1445</v>
      </c>
      <c r="Q2665" t="s">
        <v>33</v>
      </c>
      <c r="R2665" t="s">
        <v>34</v>
      </c>
      <c r="S2665" t="s">
        <v>45</v>
      </c>
      <c r="T2665" s="1">
        <v>39837</v>
      </c>
    </row>
    <row r="2666" spans="1:20" x14ac:dyDescent="0.25">
      <c r="A2666">
        <v>19264</v>
      </c>
      <c r="B2666">
        <v>40815</v>
      </c>
      <c r="C2666" t="s">
        <v>36</v>
      </c>
      <c r="D2666" t="s">
        <v>21</v>
      </c>
      <c r="E2666" t="s">
        <v>120</v>
      </c>
      <c r="F2666" t="s">
        <v>374</v>
      </c>
      <c r="G2666">
        <v>40</v>
      </c>
      <c r="H2666">
        <v>250.81</v>
      </c>
      <c r="I2666">
        <v>0.41</v>
      </c>
      <c r="J2666">
        <v>0.09</v>
      </c>
      <c r="K2666">
        <v>86.35</v>
      </c>
      <c r="L2666">
        <v>6.75</v>
      </c>
      <c r="M2666">
        <v>3.98</v>
      </c>
      <c r="N2666">
        <v>5.26</v>
      </c>
      <c r="O2666" t="s">
        <v>24</v>
      </c>
      <c r="P2666" t="s">
        <v>1505</v>
      </c>
      <c r="Q2666" t="s">
        <v>83</v>
      </c>
      <c r="R2666" t="s">
        <v>67</v>
      </c>
      <c r="S2666" t="s">
        <v>57</v>
      </c>
      <c r="T2666" s="1">
        <v>40817</v>
      </c>
    </row>
    <row r="2667" spans="1:20" x14ac:dyDescent="0.25">
      <c r="A2667">
        <v>19264</v>
      </c>
      <c r="B2667">
        <v>40815</v>
      </c>
      <c r="C2667" t="s">
        <v>36</v>
      </c>
      <c r="D2667" t="s">
        <v>21</v>
      </c>
      <c r="E2667" t="s">
        <v>84</v>
      </c>
      <c r="F2667" t="s">
        <v>596</v>
      </c>
      <c r="G2667">
        <v>23</v>
      </c>
      <c r="H2667">
        <v>179.02</v>
      </c>
      <c r="I2667">
        <v>0.43</v>
      </c>
      <c r="J2667">
        <v>7.0000000000000007E-2</v>
      </c>
      <c r="K2667">
        <v>68.709999999999994</v>
      </c>
      <c r="L2667">
        <v>8.3000000000000007</v>
      </c>
      <c r="M2667">
        <v>4.7300000000000004</v>
      </c>
      <c r="N2667">
        <v>1.52</v>
      </c>
      <c r="O2667" t="s">
        <v>24</v>
      </c>
      <c r="P2667" t="s">
        <v>1505</v>
      </c>
      <c r="Q2667" t="s">
        <v>83</v>
      </c>
      <c r="R2667" t="s">
        <v>67</v>
      </c>
      <c r="S2667" t="s">
        <v>55</v>
      </c>
      <c r="T2667" s="1">
        <v>40816</v>
      </c>
    </row>
    <row r="2668" spans="1:20" x14ac:dyDescent="0.25">
      <c r="A2668">
        <v>19296</v>
      </c>
      <c r="B2668">
        <v>40278</v>
      </c>
      <c r="C2668" t="s">
        <v>36</v>
      </c>
      <c r="D2668" t="s">
        <v>21</v>
      </c>
      <c r="E2668" t="s">
        <v>52</v>
      </c>
      <c r="F2668" t="s">
        <v>754</v>
      </c>
      <c r="G2668">
        <v>43</v>
      </c>
      <c r="H2668">
        <v>130</v>
      </c>
      <c r="I2668">
        <v>0.46</v>
      </c>
      <c r="J2668">
        <v>0.04</v>
      </c>
      <c r="K2668">
        <v>56.19</v>
      </c>
      <c r="L2668">
        <v>3.11</v>
      </c>
      <c r="M2668">
        <v>1.68</v>
      </c>
      <c r="N2668">
        <v>1.57</v>
      </c>
      <c r="O2668" t="s">
        <v>71</v>
      </c>
      <c r="P2668" t="s">
        <v>1029</v>
      </c>
      <c r="Q2668" t="s">
        <v>83</v>
      </c>
      <c r="R2668" t="s">
        <v>61</v>
      </c>
      <c r="S2668" t="s">
        <v>55</v>
      </c>
      <c r="T2668" s="1">
        <v>40280</v>
      </c>
    </row>
    <row r="2669" spans="1:20" x14ac:dyDescent="0.25">
      <c r="A2669">
        <v>19299</v>
      </c>
      <c r="B2669">
        <v>39890</v>
      </c>
      <c r="C2669" t="s">
        <v>29</v>
      </c>
      <c r="D2669" t="s">
        <v>21</v>
      </c>
      <c r="E2669" t="s">
        <v>80</v>
      </c>
      <c r="F2669" t="s">
        <v>834</v>
      </c>
      <c r="G2669">
        <v>10</v>
      </c>
      <c r="H2669">
        <v>49.36</v>
      </c>
      <c r="I2669">
        <v>0.44</v>
      </c>
      <c r="J2669">
        <v>0.05</v>
      </c>
      <c r="K2669">
        <v>20.059999999999999</v>
      </c>
      <c r="L2669">
        <v>5.14</v>
      </c>
      <c r="M2669">
        <v>2.88</v>
      </c>
      <c r="N2669">
        <v>0.5</v>
      </c>
      <c r="O2669" t="s">
        <v>24</v>
      </c>
      <c r="P2669" t="s">
        <v>1778</v>
      </c>
      <c r="Q2669" t="s">
        <v>83</v>
      </c>
      <c r="R2669" t="s">
        <v>34</v>
      </c>
      <c r="S2669" t="s">
        <v>57</v>
      </c>
      <c r="T2669" s="1">
        <v>39892</v>
      </c>
    </row>
    <row r="2670" spans="1:20" x14ac:dyDescent="0.25">
      <c r="A2670">
        <v>19300</v>
      </c>
      <c r="B2670">
        <v>40163</v>
      </c>
      <c r="C2670" t="s">
        <v>58</v>
      </c>
      <c r="D2670" t="s">
        <v>21</v>
      </c>
      <c r="E2670" t="s">
        <v>84</v>
      </c>
      <c r="F2670" t="s">
        <v>137</v>
      </c>
      <c r="G2670">
        <v>10</v>
      </c>
      <c r="H2670">
        <v>116.73</v>
      </c>
      <c r="I2670">
        <v>0.38</v>
      </c>
      <c r="J2670">
        <v>0.1</v>
      </c>
      <c r="K2670">
        <v>34.5</v>
      </c>
      <c r="L2670">
        <v>12.32</v>
      </c>
      <c r="M2670">
        <v>7.64</v>
      </c>
      <c r="N2670">
        <v>5.83</v>
      </c>
      <c r="O2670" t="s">
        <v>24</v>
      </c>
      <c r="P2670" t="s">
        <v>1595</v>
      </c>
      <c r="Q2670" t="s">
        <v>41</v>
      </c>
      <c r="R2670" t="s">
        <v>34</v>
      </c>
      <c r="S2670" t="s">
        <v>55</v>
      </c>
      <c r="T2670" s="1">
        <v>40164</v>
      </c>
    </row>
    <row r="2671" spans="1:20" x14ac:dyDescent="0.25">
      <c r="A2671">
        <v>19329</v>
      </c>
      <c r="B2671">
        <v>40244</v>
      </c>
      <c r="C2671" t="s">
        <v>29</v>
      </c>
      <c r="D2671" t="s">
        <v>42</v>
      </c>
      <c r="E2671" t="s">
        <v>43</v>
      </c>
      <c r="F2671" t="s">
        <v>1021</v>
      </c>
      <c r="G2671">
        <v>37</v>
      </c>
      <c r="H2671">
        <v>552.76</v>
      </c>
      <c r="I2671">
        <v>0.5</v>
      </c>
      <c r="J2671">
        <v>7.0000000000000007E-2</v>
      </c>
      <c r="K2671">
        <v>253.29</v>
      </c>
      <c r="L2671">
        <v>15.92</v>
      </c>
      <c r="M2671">
        <v>7.96</v>
      </c>
      <c r="N2671">
        <v>4.95</v>
      </c>
      <c r="O2671" t="s">
        <v>24</v>
      </c>
      <c r="P2671" t="s">
        <v>906</v>
      </c>
      <c r="Q2671" t="s">
        <v>75</v>
      </c>
      <c r="R2671" t="s">
        <v>34</v>
      </c>
      <c r="S2671" t="s">
        <v>57</v>
      </c>
      <c r="T2671" s="1">
        <v>40246</v>
      </c>
    </row>
    <row r="2672" spans="1:20" x14ac:dyDescent="0.25">
      <c r="A2672">
        <v>19329</v>
      </c>
      <c r="B2672">
        <v>40244</v>
      </c>
      <c r="C2672" t="s">
        <v>29</v>
      </c>
      <c r="D2672" t="s">
        <v>37</v>
      </c>
      <c r="E2672" t="s">
        <v>50</v>
      </c>
      <c r="F2672" t="s">
        <v>966</v>
      </c>
      <c r="G2672">
        <v>6</v>
      </c>
      <c r="H2672">
        <v>482.96</v>
      </c>
      <c r="I2672">
        <v>0.44</v>
      </c>
      <c r="J2672">
        <v>0.03</v>
      </c>
      <c r="K2672">
        <v>202.03</v>
      </c>
      <c r="L2672">
        <v>82.13</v>
      </c>
      <c r="M2672">
        <v>45.99</v>
      </c>
      <c r="N2672">
        <v>4.99</v>
      </c>
      <c r="O2672" t="s">
        <v>24</v>
      </c>
      <c r="P2672" t="s">
        <v>906</v>
      </c>
      <c r="Q2672" t="s">
        <v>75</v>
      </c>
      <c r="R2672" t="s">
        <v>34</v>
      </c>
      <c r="S2672" t="s">
        <v>57</v>
      </c>
      <c r="T2672" s="1">
        <v>40245</v>
      </c>
    </row>
    <row r="2673" spans="1:20" x14ac:dyDescent="0.25">
      <c r="A2673">
        <v>19332</v>
      </c>
      <c r="B2673">
        <v>40966</v>
      </c>
      <c r="C2673" t="s">
        <v>36</v>
      </c>
      <c r="D2673" t="s">
        <v>42</v>
      </c>
      <c r="E2673" t="s">
        <v>46</v>
      </c>
      <c r="F2673" t="s">
        <v>514</v>
      </c>
      <c r="G2673">
        <v>46</v>
      </c>
      <c r="H2673">
        <v>12533.24</v>
      </c>
      <c r="I2673">
        <v>0.38</v>
      </c>
      <c r="J2673">
        <v>0.06</v>
      </c>
      <c r="K2673">
        <v>4256.6899999999996</v>
      </c>
      <c r="L2673">
        <v>289.18</v>
      </c>
      <c r="M2673">
        <v>179.29</v>
      </c>
      <c r="N2673">
        <v>29.21</v>
      </c>
      <c r="O2673" t="s">
        <v>48</v>
      </c>
      <c r="P2673" t="s">
        <v>396</v>
      </c>
      <c r="Q2673" t="s">
        <v>75</v>
      </c>
      <c r="R2673" t="s">
        <v>67</v>
      </c>
      <c r="S2673" t="s">
        <v>49</v>
      </c>
      <c r="T2673" s="1">
        <v>40968</v>
      </c>
    </row>
    <row r="2674" spans="1:20" x14ac:dyDescent="0.25">
      <c r="A2674">
        <v>19361</v>
      </c>
      <c r="B2674">
        <v>41175</v>
      </c>
      <c r="C2674" t="s">
        <v>20</v>
      </c>
      <c r="D2674" t="s">
        <v>21</v>
      </c>
      <c r="E2674" t="s">
        <v>120</v>
      </c>
      <c r="F2674" t="s">
        <v>323</v>
      </c>
      <c r="G2674">
        <v>21</v>
      </c>
      <c r="H2674">
        <v>1491.39</v>
      </c>
      <c r="I2674">
        <v>0.5</v>
      </c>
      <c r="J2674">
        <v>0.06</v>
      </c>
      <c r="K2674">
        <v>696.7</v>
      </c>
      <c r="L2674">
        <v>75.400000000000006</v>
      </c>
      <c r="M2674">
        <v>37.700000000000003</v>
      </c>
      <c r="N2674">
        <v>2.99</v>
      </c>
      <c r="O2674" t="s">
        <v>24</v>
      </c>
      <c r="P2674" t="s">
        <v>101</v>
      </c>
      <c r="Q2674" t="s">
        <v>41</v>
      </c>
      <c r="R2674" t="s">
        <v>67</v>
      </c>
      <c r="S2674" t="s">
        <v>57</v>
      </c>
      <c r="T2674" s="1">
        <v>41184</v>
      </c>
    </row>
    <row r="2675" spans="1:20" x14ac:dyDescent="0.25">
      <c r="A2675">
        <v>19361</v>
      </c>
      <c r="B2675">
        <v>41175</v>
      </c>
      <c r="C2675" t="s">
        <v>20</v>
      </c>
      <c r="D2675" t="s">
        <v>21</v>
      </c>
      <c r="E2675" t="s">
        <v>84</v>
      </c>
      <c r="F2675" t="s">
        <v>1779</v>
      </c>
      <c r="G2675">
        <v>43</v>
      </c>
      <c r="H2675">
        <v>548.52</v>
      </c>
      <c r="I2675">
        <v>0.37</v>
      </c>
      <c r="J2675">
        <v>7.0000000000000007E-2</v>
      </c>
      <c r="K2675">
        <v>175.28</v>
      </c>
      <c r="L2675">
        <v>13.59</v>
      </c>
      <c r="M2675">
        <v>8.56</v>
      </c>
      <c r="N2675">
        <v>5.16</v>
      </c>
      <c r="O2675" t="s">
        <v>24</v>
      </c>
      <c r="P2675" t="s">
        <v>101</v>
      </c>
      <c r="Q2675" t="s">
        <v>41</v>
      </c>
      <c r="R2675" t="s">
        <v>67</v>
      </c>
      <c r="S2675" t="s">
        <v>55</v>
      </c>
      <c r="T2675" s="1">
        <v>41182</v>
      </c>
    </row>
    <row r="2676" spans="1:20" x14ac:dyDescent="0.25">
      <c r="A2676">
        <v>19361</v>
      </c>
      <c r="B2676">
        <v>41175</v>
      </c>
      <c r="C2676" t="s">
        <v>20</v>
      </c>
      <c r="D2676" t="s">
        <v>42</v>
      </c>
      <c r="E2676" t="s">
        <v>43</v>
      </c>
      <c r="F2676" t="s">
        <v>859</v>
      </c>
      <c r="G2676">
        <v>21</v>
      </c>
      <c r="H2676">
        <v>1021.65</v>
      </c>
      <c r="I2676">
        <v>0.5</v>
      </c>
      <c r="J2676">
        <v>0.05</v>
      </c>
      <c r="K2676">
        <v>479.68</v>
      </c>
      <c r="L2676">
        <v>50.76</v>
      </c>
      <c r="M2676">
        <v>25.38</v>
      </c>
      <c r="N2676">
        <v>8.99</v>
      </c>
      <c r="O2676" t="s">
        <v>24</v>
      </c>
      <c r="P2676" t="s">
        <v>101</v>
      </c>
      <c r="Q2676" t="s">
        <v>41</v>
      </c>
      <c r="R2676" t="s">
        <v>67</v>
      </c>
      <c r="S2676" t="s">
        <v>35</v>
      </c>
      <c r="T2676" s="1">
        <v>41177</v>
      </c>
    </row>
    <row r="2677" spans="1:20" x14ac:dyDescent="0.25">
      <c r="A2677">
        <v>19363</v>
      </c>
      <c r="B2677">
        <v>40729</v>
      </c>
      <c r="C2677" t="s">
        <v>36</v>
      </c>
      <c r="D2677" t="s">
        <v>21</v>
      </c>
      <c r="E2677" t="s">
        <v>84</v>
      </c>
      <c r="F2677" t="s">
        <v>548</v>
      </c>
      <c r="G2677">
        <v>44</v>
      </c>
      <c r="H2677">
        <v>514.37</v>
      </c>
      <c r="I2677">
        <v>0.48</v>
      </c>
      <c r="J2677">
        <v>0.1</v>
      </c>
      <c r="K2677">
        <v>214.79</v>
      </c>
      <c r="L2677">
        <v>12.85</v>
      </c>
      <c r="M2677">
        <v>6.68</v>
      </c>
      <c r="N2677">
        <v>5.66</v>
      </c>
      <c r="O2677" t="s">
        <v>24</v>
      </c>
      <c r="P2677" t="s">
        <v>974</v>
      </c>
      <c r="Q2677" t="s">
        <v>41</v>
      </c>
      <c r="R2677" t="s">
        <v>61</v>
      </c>
      <c r="S2677" t="s">
        <v>57</v>
      </c>
      <c r="T2677" s="1">
        <v>40730</v>
      </c>
    </row>
    <row r="2678" spans="1:20" x14ac:dyDescent="0.25">
      <c r="A2678">
        <v>19363</v>
      </c>
      <c r="B2678">
        <v>40729</v>
      </c>
      <c r="C2678" t="s">
        <v>36</v>
      </c>
      <c r="D2678" t="s">
        <v>21</v>
      </c>
      <c r="E2678" t="s">
        <v>52</v>
      </c>
      <c r="F2678" t="s">
        <v>586</v>
      </c>
      <c r="G2678">
        <v>41</v>
      </c>
      <c r="H2678">
        <v>436.84</v>
      </c>
      <c r="I2678">
        <v>0.46</v>
      </c>
      <c r="J2678">
        <v>0.04</v>
      </c>
      <c r="K2678">
        <v>190.7</v>
      </c>
      <c r="L2678">
        <v>11.07</v>
      </c>
      <c r="M2678">
        <v>5.98</v>
      </c>
      <c r="N2678">
        <v>0.96</v>
      </c>
      <c r="O2678" t="s">
        <v>24</v>
      </c>
      <c r="P2678" t="s">
        <v>974</v>
      </c>
      <c r="Q2678" t="s">
        <v>41</v>
      </c>
      <c r="R2678" t="s">
        <v>61</v>
      </c>
      <c r="S2678" t="s">
        <v>55</v>
      </c>
      <c r="T2678" s="1">
        <v>40731</v>
      </c>
    </row>
    <row r="2679" spans="1:20" x14ac:dyDescent="0.25">
      <c r="A2679">
        <v>19365</v>
      </c>
      <c r="B2679">
        <v>40559</v>
      </c>
      <c r="C2679" t="s">
        <v>79</v>
      </c>
      <c r="D2679" t="s">
        <v>21</v>
      </c>
      <c r="E2679" t="s">
        <v>84</v>
      </c>
      <c r="F2679" t="s">
        <v>788</v>
      </c>
      <c r="G2679">
        <v>29</v>
      </c>
      <c r="H2679">
        <v>300.32</v>
      </c>
      <c r="I2679">
        <v>0.43</v>
      </c>
      <c r="J2679">
        <v>0.03</v>
      </c>
      <c r="K2679">
        <v>121.7</v>
      </c>
      <c r="L2679">
        <v>10.49</v>
      </c>
      <c r="M2679">
        <v>5.98</v>
      </c>
      <c r="N2679">
        <v>5.2</v>
      </c>
      <c r="O2679" t="s">
        <v>24</v>
      </c>
      <c r="P2679" t="s">
        <v>1023</v>
      </c>
      <c r="Q2679" t="s">
        <v>95</v>
      </c>
      <c r="R2679" t="s">
        <v>27</v>
      </c>
      <c r="S2679" t="s">
        <v>57</v>
      </c>
      <c r="T2679" s="1">
        <v>40560</v>
      </c>
    </row>
    <row r="2680" spans="1:20" x14ac:dyDescent="0.25">
      <c r="A2680">
        <v>19367</v>
      </c>
      <c r="B2680">
        <v>39923</v>
      </c>
      <c r="C2680" t="s">
        <v>36</v>
      </c>
      <c r="D2680" t="s">
        <v>21</v>
      </c>
      <c r="E2680" t="s">
        <v>139</v>
      </c>
      <c r="F2680" t="s">
        <v>439</v>
      </c>
      <c r="G2680">
        <v>20</v>
      </c>
      <c r="H2680">
        <v>234.07</v>
      </c>
      <c r="I2680">
        <v>0.53</v>
      </c>
      <c r="J2680">
        <v>0.09</v>
      </c>
      <c r="K2680">
        <v>111.97</v>
      </c>
      <c r="L2680">
        <v>12.72</v>
      </c>
      <c r="M2680">
        <v>5.98</v>
      </c>
      <c r="N2680">
        <v>2.5</v>
      </c>
      <c r="O2680" t="s">
        <v>24</v>
      </c>
      <c r="P2680" t="s">
        <v>1180</v>
      </c>
      <c r="Q2680" t="s">
        <v>41</v>
      </c>
      <c r="R2680" t="s">
        <v>61</v>
      </c>
      <c r="S2680" t="s">
        <v>57</v>
      </c>
      <c r="T2680" s="1">
        <v>39925</v>
      </c>
    </row>
    <row r="2681" spans="1:20" x14ac:dyDescent="0.25">
      <c r="A2681">
        <v>19394</v>
      </c>
      <c r="B2681">
        <v>41268</v>
      </c>
      <c r="C2681" t="s">
        <v>79</v>
      </c>
      <c r="D2681" t="s">
        <v>37</v>
      </c>
      <c r="E2681" t="s">
        <v>50</v>
      </c>
      <c r="F2681" t="s">
        <v>1007</v>
      </c>
      <c r="G2681">
        <v>16</v>
      </c>
      <c r="H2681">
        <v>491.83</v>
      </c>
      <c r="I2681">
        <v>0.35</v>
      </c>
      <c r="J2681">
        <v>0.05</v>
      </c>
      <c r="K2681">
        <v>155</v>
      </c>
      <c r="L2681">
        <v>32.29</v>
      </c>
      <c r="M2681">
        <v>20.99</v>
      </c>
      <c r="N2681">
        <v>0.99</v>
      </c>
      <c r="O2681" t="s">
        <v>24</v>
      </c>
      <c r="P2681" t="s">
        <v>1403</v>
      </c>
      <c r="Q2681" t="s">
        <v>64</v>
      </c>
      <c r="R2681" t="s">
        <v>34</v>
      </c>
      <c r="S2681" t="s">
        <v>55</v>
      </c>
      <c r="T2681" s="1">
        <v>41269</v>
      </c>
    </row>
    <row r="2682" spans="1:20" x14ac:dyDescent="0.25">
      <c r="A2682">
        <v>19394</v>
      </c>
      <c r="B2682">
        <v>41268</v>
      </c>
      <c r="C2682" t="s">
        <v>79</v>
      </c>
      <c r="D2682" t="s">
        <v>37</v>
      </c>
      <c r="E2682" t="s">
        <v>50</v>
      </c>
      <c r="F2682" t="s">
        <v>462</v>
      </c>
      <c r="G2682">
        <v>5</v>
      </c>
      <c r="H2682">
        <v>1040.6099999999999</v>
      </c>
      <c r="I2682">
        <v>0.42</v>
      </c>
      <c r="J2682">
        <v>0.05</v>
      </c>
      <c r="K2682">
        <v>401.86</v>
      </c>
      <c r="L2682">
        <v>217.22</v>
      </c>
      <c r="M2682">
        <v>125.99</v>
      </c>
      <c r="N2682">
        <v>8.8000000000000007</v>
      </c>
      <c r="O2682" t="s">
        <v>24</v>
      </c>
      <c r="P2682" t="s">
        <v>1403</v>
      </c>
      <c r="Q2682" t="s">
        <v>64</v>
      </c>
      <c r="R2682" t="s">
        <v>34</v>
      </c>
      <c r="S2682" t="s">
        <v>57</v>
      </c>
      <c r="T2682" s="1">
        <v>41271</v>
      </c>
    </row>
    <row r="2683" spans="1:20" x14ac:dyDescent="0.25">
      <c r="A2683">
        <v>19424</v>
      </c>
      <c r="B2683">
        <v>40642</v>
      </c>
      <c r="C2683" t="s">
        <v>29</v>
      </c>
      <c r="D2683" t="s">
        <v>21</v>
      </c>
      <c r="E2683" t="s">
        <v>120</v>
      </c>
      <c r="F2683" t="s">
        <v>666</v>
      </c>
      <c r="G2683">
        <v>29</v>
      </c>
      <c r="H2683">
        <v>87.71</v>
      </c>
      <c r="I2683">
        <v>0.37</v>
      </c>
      <c r="J2683">
        <v>0.09</v>
      </c>
      <c r="K2683">
        <v>25.52</v>
      </c>
      <c r="L2683">
        <v>3.14</v>
      </c>
      <c r="M2683">
        <v>1.98</v>
      </c>
      <c r="N2683">
        <v>4.7699999999999996</v>
      </c>
      <c r="O2683" t="s">
        <v>24</v>
      </c>
      <c r="P2683" t="s">
        <v>250</v>
      </c>
      <c r="Q2683" t="s">
        <v>33</v>
      </c>
      <c r="R2683" t="s">
        <v>27</v>
      </c>
      <c r="S2683" t="s">
        <v>57</v>
      </c>
      <c r="T2683" s="1">
        <v>40642</v>
      </c>
    </row>
    <row r="2684" spans="1:20" x14ac:dyDescent="0.25">
      <c r="A2684">
        <v>19424</v>
      </c>
      <c r="B2684">
        <v>40642</v>
      </c>
      <c r="C2684" t="s">
        <v>29</v>
      </c>
      <c r="D2684" t="s">
        <v>37</v>
      </c>
      <c r="E2684" t="s">
        <v>50</v>
      </c>
      <c r="F2684" t="s">
        <v>426</v>
      </c>
      <c r="G2684">
        <v>37</v>
      </c>
      <c r="H2684">
        <v>2582.83</v>
      </c>
      <c r="I2684">
        <v>0.51</v>
      </c>
      <c r="J2684">
        <v>0.05</v>
      </c>
      <c r="K2684">
        <v>1250.0999999999999</v>
      </c>
      <c r="L2684">
        <v>73.45</v>
      </c>
      <c r="M2684">
        <v>35.99</v>
      </c>
      <c r="N2684">
        <v>1.1000000000000001</v>
      </c>
      <c r="O2684" t="s">
        <v>24</v>
      </c>
      <c r="P2684" t="s">
        <v>250</v>
      </c>
      <c r="Q2684" t="s">
        <v>33</v>
      </c>
      <c r="R2684" t="s">
        <v>27</v>
      </c>
      <c r="S2684" t="s">
        <v>57</v>
      </c>
      <c r="T2684" s="1">
        <v>40643</v>
      </c>
    </row>
    <row r="2685" spans="1:20" x14ac:dyDescent="0.25">
      <c r="A2685">
        <v>19425</v>
      </c>
      <c r="B2685">
        <v>41176</v>
      </c>
      <c r="C2685" t="s">
        <v>29</v>
      </c>
      <c r="D2685" t="s">
        <v>21</v>
      </c>
      <c r="E2685" t="s">
        <v>30</v>
      </c>
      <c r="F2685" t="s">
        <v>1350</v>
      </c>
      <c r="G2685">
        <v>34</v>
      </c>
      <c r="H2685">
        <v>305.35000000000002</v>
      </c>
      <c r="I2685">
        <v>0.36</v>
      </c>
      <c r="J2685">
        <v>0</v>
      </c>
      <c r="K2685">
        <v>108.63</v>
      </c>
      <c r="L2685">
        <v>8.8800000000000008</v>
      </c>
      <c r="M2685">
        <v>5.68</v>
      </c>
      <c r="N2685">
        <v>3.6</v>
      </c>
      <c r="O2685" t="s">
        <v>24</v>
      </c>
      <c r="P2685" t="s">
        <v>1780</v>
      </c>
      <c r="Q2685" t="s">
        <v>33</v>
      </c>
      <c r="R2685" t="s">
        <v>61</v>
      </c>
      <c r="S2685" t="s">
        <v>35</v>
      </c>
      <c r="T2685" s="1">
        <v>41177</v>
      </c>
    </row>
    <row r="2686" spans="1:20" x14ac:dyDescent="0.25">
      <c r="A2686">
        <v>19429</v>
      </c>
      <c r="B2686">
        <v>40049</v>
      </c>
      <c r="C2686" t="s">
        <v>29</v>
      </c>
      <c r="D2686" t="s">
        <v>42</v>
      </c>
      <c r="E2686" t="s">
        <v>46</v>
      </c>
      <c r="F2686" t="s">
        <v>164</v>
      </c>
      <c r="G2686">
        <v>2</v>
      </c>
      <c r="H2686">
        <v>498.22</v>
      </c>
      <c r="I2686">
        <v>0.47</v>
      </c>
      <c r="J2686">
        <v>0.05</v>
      </c>
      <c r="K2686">
        <v>197.3</v>
      </c>
      <c r="L2686">
        <v>234.89</v>
      </c>
      <c r="M2686">
        <v>124.49</v>
      </c>
      <c r="N2686">
        <v>51.94</v>
      </c>
      <c r="O2686" t="s">
        <v>48</v>
      </c>
      <c r="P2686" t="s">
        <v>1119</v>
      </c>
      <c r="Q2686" t="s">
        <v>83</v>
      </c>
      <c r="R2686" t="s">
        <v>61</v>
      </c>
      <c r="S2686" t="s">
        <v>49</v>
      </c>
      <c r="T2686" s="1">
        <v>40049</v>
      </c>
    </row>
    <row r="2687" spans="1:20" x14ac:dyDescent="0.25">
      <c r="A2687">
        <v>19430</v>
      </c>
      <c r="B2687">
        <v>40495</v>
      </c>
      <c r="C2687" t="s">
        <v>58</v>
      </c>
      <c r="D2687" t="s">
        <v>21</v>
      </c>
      <c r="E2687" t="s">
        <v>22</v>
      </c>
      <c r="F2687" t="s">
        <v>1362</v>
      </c>
      <c r="G2687">
        <v>39</v>
      </c>
      <c r="H2687">
        <v>12442.5</v>
      </c>
      <c r="I2687">
        <v>0.49</v>
      </c>
      <c r="J2687">
        <v>0.03</v>
      </c>
      <c r="K2687">
        <v>5883.97</v>
      </c>
      <c r="L2687">
        <v>327.98</v>
      </c>
      <c r="M2687">
        <v>167.27</v>
      </c>
      <c r="N2687">
        <v>35</v>
      </c>
      <c r="O2687" t="s">
        <v>24</v>
      </c>
      <c r="P2687" t="s">
        <v>677</v>
      </c>
      <c r="Q2687" t="s">
        <v>83</v>
      </c>
      <c r="R2687" t="s">
        <v>34</v>
      </c>
      <c r="S2687" t="s">
        <v>28</v>
      </c>
      <c r="T2687" s="1">
        <v>40497</v>
      </c>
    </row>
    <row r="2688" spans="1:20" x14ac:dyDescent="0.25">
      <c r="A2688">
        <v>19431</v>
      </c>
      <c r="B2688">
        <v>39956</v>
      </c>
      <c r="C2688" t="s">
        <v>29</v>
      </c>
      <c r="D2688" t="s">
        <v>21</v>
      </c>
      <c r="E2688" t="s">
        <v>52</v>
      </c>
      <c r="F2688" t="s">
        <v>1675</v>
      </c>
      <c r="G2688">
        <v>4</v>
      </c>
      <c r="H2688">
        <v>29.32</v>
      </c>
      <c r="I2688">
        <v>0.46</v>
      </c>
      <c r="J2688">
        <v>0.08</v>
      </c>
      <c r="K2688">
        <v>11.63</v>
      </c>
      <c r="L2688">
        <v>7.65</v>
      </c>
      <c r="M2688">
        <v>4.13</v>
      </c>
      <c r="N2688">
        <v>1.17</v>
      </c>
      <c r="O2688" t="s">
        <v>24</v>
      </c>
      <c r="P2688" t="s">
        <v>1468</v>
      </c>
      <c r="Q2688" t="s">
        <v>64</v>
      </c>
      <c r="R2688" t="s">
        <v>61</v>
      </c>
      <c r="S2688" t="s">
        <v>55</v>
      </c>
      <c r="T2688" s="1">
        <v>39958</v>
      </c>
    </row>
    <row r="2689" spans="1:20" x14ac:dyDescent="0.25">
      <c r="A2689">
        <v>19457</v>
      </c>
      <c r="B2689">
        <v>40006</v>
      </c>
      <c r="C2689" t="s">
        <v>36</v>
      </c>
      <c r="D2689" t="s">
        <v>21</v>
      </c>
      <c r="E2689" t="s">
        <v>80</v>
      </c>
      <c r="F2689" t="s">
        <v>829</v>
      </c>
      <c r="G2689">
        <v>34</v>
      </c>
      <c r="H2689">
        <v>323.5</v>
      </c>
      <c r="I2689">
        <v>0.37</v>
      </c>
      <c r="J2689">
        <v>0.05</v>
      </c>
      <c r="K2689">
        <v>108.8</v>
      </c>
      <c r="L2689">
        <v>10</v>
      </c>
      <c r="M2689">
        <v>6.3</v>
      </c>
      <c r="N2689">
        <v>0.5</v>
      </c>
      <c r="O2689" t="s">
        <v>24</v>
      </c>
      <c r="P2689" t="s">
        <v>264</v>
      </c>
      <c r="Q2689" t="s">
        <v>33</v>
      </c>
      <c r="R2689" t="s">
        <v>34</v>
      </c>
      <c r="S2689" t="s">
        <v>57</v>
      </c>
      <c r="T2689" s="1">
        <v>40007</v>
      </c>
    </row>
    <row r="2690" spans="1:20" x14ac:dyDescent="0.25">
      <c r="A2690">
        <v>19457</v>
      </c>
      <c r="B2690">
        <v>40006</v>
      </c>
      <c r="C2690" t="s">
        <v>36</v>
      </c>
      <c r="D2690" t="s">
        <v>37</v>
      </c>
      <c r="E2690" t="s">
        <v>50</v>
      </c>
      <c r="F2690" t="s">
        <v>76</v>
      </c>
      <c r="G2690">
        <v>33</v>
      </c>
      <c r="H2690">
        <v>11898.92</v>
      </c>
      <c r="I2690">
        <v>0.48</v>
      </c>
      <c r="J2690">
        <v>0.09</v>
      </c>
      <c r="K2690">
        <v>5098.25</v>
      </c>
      <c r="L2690">
        <v>396.13</v>
      </c>
      <c r="M2690">
        <v>205.99</v>
      </c>
      <c r="N2690">
        <v>3</v>
      </c>
      <c r="O2690" t="s">
        <v>71</v>
      </c>
      <c r="P2690" t="s">
        <v>264</v>
      </c>
      <c r="Q2690" t="s">
        <v>33</v>
      </c>
      <c r="R2690" t="s">
        <v>34</v>
      </c>
      <c r="S2690" t="s">
        <v>57</v>
      </c>
      <c r="T2690" s="1">
        <v>40008</v>
      </c>
    </row>
    <row r="2691" spans="1:20" x14ac:dyDescent="0.25">
      <c r="A2691">
        <v>19462</v>
      </c>
      <c r="B2691">
        <v>40806</v>
      </c>
      <c r="C2691" t="s">
        <v>79</v>
      </c>
      <c r="D2691" t="s">
        <v>21</v>
      </c>
      <c r="E2691" t="s">
        <v>22</v>
      </c>
      <c r="F2691" t="s">
        <v>1278</v>
      </c>
      <c r="G2691">
        <v>2</v>
      </c>
      <c r="H2691">
        <v>365.53</v>
      </c>
      <c r="I2691">
        <v>0.51</v>
      </c>
      <c r="J2691">
        <v>0</v>
      </c>
      <c r="K2691">
        <v>168.57</v>
      </c>
      <c r="L2691">
        <v>165.27</v>
      </c>
      <c r="M2691">
        <v>80.98</v>
      </c>
      <c r="N2691">
        <v>35</v>
      </c>
      <c r="O2691" t="s">
        <v>24</v>
      </c>
      <c r="P2691" t="s">
        <v>1490</v>
      </c>
      <c r="Q2691" t="s">
        <v>33</v>
      </c>
      <c r="R2691" t="s">
        <v>61</v>
      </c>
      <c r="S2691" t="s">
        <v>28</v>
      </c>
      <c r="T2691" s="1">
        <v>40807</v>
      </c>
    </row>
    <row r="2692" spans="1:20" x14ac:dyDescent="0.25">
      <c r="A2692">
        <v>19492</v>
      </c>
      <c r="B2692">
        <v>40524</v>
      </c>
      <c r="C2692" t="s">
        <v>36</v>
      </c>
      <c r="D2692" t="s">
        <v>42</v>
      </c>
      <c r="E2692" t="s">
        <v>43</v>
      </c>
      <c r="F2692" t="s">
        <v>1781</v>
      </c>
      <c r="G2692">
        <v>9</v>
      </c>
      <c r="H2692">
        <v>1467.89</v>
      </c>
      <c r="I2692">
        <v>0.55000000000000004</v>
      </c>
      <c r="J2692">
        <v>0.08</v>
      </c>
      <c r="K2692">
        <v>739.69</v>
      </c>
      <c r="L2692">
        <v>174.87</v>
      </c>
      <c r="M2692">
        <v>78.69</v>
      </c>
      <c r="N2692">
        <v>19.989999999999998</v>
      </c>
      <c r="O2692" t="s">
        <v>24</v>
      </c>
      <c r="P2692" t="s">
        <v>1782</v>
      </c>
      <c r="Q2692" t="s">
        <v>41</v>
      </c>
      <c r="R2692" t="s">
        <v>27</v>
      </c>
      <c r="S2692" t="s">
        <v>57</v>
      </c>
      <c r="T2692" s="1">
        <v>40526</v>
      </c>
    </row>
    <row r="2693" spans="1:20" x14ac:dyDescent="0.25">
      <c r="A2693">
        <v>19492</v>
      </c>
      <c r="B2693">
        <v>40524</v>
      </c>
      <c r="C2693" t="s">
        <v>36</v>
      </c>
      <c r="D2693" t="s">
        <v>21</v>
      </c>
      <c r="E2693" t="s">
        <v>52</v>
      </c>
      <c r="F2693" t="s">
        <v>634</v>
      </c>
      <c r="G2693">
        <v>33</v>
      </c>
      <c r="H2693">
        <v>1396.66</v>
      </c>
      <c r="I2693">
        <v>0.49</v>
      </c>
      <c r="J2693">
        <v>0.02</v>
      </c>
      <c r="K2693">
        <v>668.45</v>
      </c>
      <c r="L2693">
        <v>43.1</v>
      </c>
      <c r="M2693">
        <v>21.98</v>
      </c>
      <c r="N2693">
        <v>2.87</v>
      </c>
      <c r="O2693" t="s">
        <v>24</v>
      </c>
      <c r="P2693" t="s">
        <v>1782</v>
      </c>
      <c r="Q2693" t="s">
        <v>41</v>
      </c>
      <c r="R2693" t="s">
        <v>27</v>
      </c>
      <c r="S2693" t="s">
        <v>35</v>
      </c>
      <c r="T2693" s="1">
        <v>40525</v>
      </c>
    </row>
    <row r="2694" spans="1:20" x14ac:dyDescent="0.25">
      <c r="A2694">
        <v>19493</v>
      </c>
      <c r="B2694">
        <v>39846</v>
      </c>
      <c r="C2694" t="s">
        <v>58</v>
      </c>
      <c r="D2694" t="s">
        <v>42</v>
      </c>
      <c r="E2694" t="s">
        <v>46</v>
      </c>
      <c r="F2694" t="s">
        <v>1783</v>
      </c>
      <c r="G2694">
        <v>31</v>
      </c>
      <c r="H2694">
        <v>7236.05</v>
      </c>
      <c r="I2694">
        <v>0.4</v>
      </c>
      <c r="J2694">
        <v>0.1</v>
      </c>
      <c r="K2694">
        <v>2389.02</v>
      </c>
      <c r="L2694">
        <v>256.88</v>
      </c>
      <c r="M2694">
        <v>154.13</v>
      </c>
      <c r="N2694">
        <v>69</v>
      </c>
      <c r="O2694" t="s">
        <v>24</v>
      </c>
      <c r="P2694" t="s">
        <v>1094</v>
      </c>
      <c r="Q2694" t="s">
        <v>64</v>
      </c>
      <c r="R2694" t="s">
        <v>34</v>
      </c>
      <c r="S2694" t="s">
        <v>28</v>
      </c>
      <c r="T2694" s="1">
        <v>39847</v>
      </c>
    </row>
    <row r="2695" spans="1:20" x14ac:dyDescent="0.25">
      <c r="A2695">
        <v>19494</v>
      </c>
      <c r="B2695">
        <v>40190</v>
      </c>
      <c r="C2695" t="s">
        <v>36</v>
      </c>
      <c r="D2695" t="s">
        <v>42</v>
      </c>
      <c r="E2695" t="s">
        <v>43</v>
      </c>
      <c r="F2695" t="s">
        <v>674</v>
      </c>
      <c r="G2695">
        <v>39</v>
      </c>
      <c r="H2695">
        <v>1724.87</v>
      </c>
      <c r="I2695">
        <v>0.52</v>
      </c>
      <c r="J2695">
        <v>0.05</v>
      </c>
      <c r="K2695">
        <v>848.91</v>
      </c>
      <c r="L2695">
        <v>46.31</v>
      </c>
      <c r="M2695">
        <v>22.23</v>
      </c>
      <c r="N2695">
        <v>8.99</v>
      </c>
      <c r="O2695" t="s">
        <v>24</v>
      </c>
      <c r="P2695" t="s">
        <v>885</v>
      </c>
      <c r="Q2695" t="s">
        <v>64</v>
      </c>
      <c r="R2695" t="s">
        <v>27</v>
      </c>
      <c r="S2695" t="s">
        <v>35</v>
      </c>
      <c r="T2695" s="1">
        <v>40192</v>
      </c>
    </row>
    <row r="2696" spans="1:20" x14ac:dyDescent="0.25">
      <c r="A2696">
        <v>19494</v>
      </c>
      <c r="B2696">
        <v>40190</v>
      </c>
      <c r="C2696" t="s">
        <v>36</v>
      </c>
      <c r="D2696" t="s">
        <v>21</v>
      </c>
      <c r="E2696" t="s">
        <v>52</v>
      </c>
      <c r="F2696" t="s">
        <v>254</v>
      </c>
      <c r="G2696">
        <v>2</v>
      </c>
      <c r="H2696">
        <v>12.99</v>
      </c>
      <c r="I2696">
        <v>0.44</v>
      </c>
      <c r="J2696">
        <v>0.03</v>
      </c>
      <c r="K2696">
        <v>4.01</v>
      </c>
      <c r="L2696">
        <v>4.8899999999999997</v>
      </c>
      <c r="M2696">
        <v>2.74</v>
      </c>
      <c r="N2696">
        <v>3.5</v>
      </c>
      <c r="O2696" t="s">
        <v>24</v>
      </c>
      <c r="P2696" t="s">
        <v>885</v>
      </c>
      <c r="Q2696" t="s">
        <v>64</v>
      </c>
      <c r="R2696" t="s">
        <v>27</v>
      </c>
      <c r="S2696" t="s">
        <v>35</v>
      </c>
      <c r="T2696" s="1">
        <v>40193</v>
      </c>
    </row>
    <row r="2697" spans="1:20" x14ac:dyDescent="0.25">
      <c r="A2697">
        <v>19521</v>
      </c>
      <c r="B2697">
        <v>40140</v>
      </c>
      <c r="C2697" t="s">
        <v>29</v>
      </c>
      <c r="D2697" t="s">
        <v>21</v>
      </c>
      <c r="E2697" t="s">
        <v>22</v>
      </c>
      <c r="F2697" t="s">
        <v>420</v>
      </c>
      <c r="G2697">
        <v>9</v>
      </c>
      <c r="H2697">
        <v>636.79999999999995</v>
      </c>
      <c r="I2697">
        <v>0.48</v>
      </c>
      <c r="J2697">
        <v>0.02</v>
      </c>
      <c r="K2697">
        <v>282.48</v>
      </c>
      <c r="L2697">
        <v>68.23</v>
      </c>
      <c r="M2697">
        <v>35.479999999999997</v>
      </c>
      <c r="N2697">
        <v>35</v>
      </c>
      <c r="O2697" t="s">
        <v>24</v>
      </c>
      <c r="P2697" t="s">
        <v>1603</v>
      </c>
      <c r="Q2697" t="s">
        <v>33</v>
      </c>
      <c r="R2697" t="s">
        <v>61</v>
      </c>
      <c r="S2697" t="s">
        <v>28</v>
      </c>
      <c r="T2697" s="1">
        <v>40141</v>
      </c>
    </row>
    <row r="2698" spans="1:20" x14ac:dyDescent="0.25">
      <c r="A2698">
        <v>19522</v>
      </c>
      <c r="B2698">
        <v>40106</v>
      </c>
      <c r="C2698" t="s">
        <v>79</v>
      </c>
      <c r="D2698" t="s">
        <v>21</v>
      </c>
      <c r="E2698" t="s">
        <v>120</v>
      </c>
      <c r="F2698" t="s">
        <v>532</v>
      </c>
      <c r="G2698">
        <v>44</v>
      </c>
      <c r="H2698">
        <v>303.74</v>
      </c>
      <c r="I2698">
        <v>0.48</v>
      </c>
      <c r="J2698">
        <v>0.06</v>
      </c>
      <c r="K2698">
        <v>135.05000000000001</v>
      </c>
      <c r="L2698">
        <v>7.31</v>
      </c>
      <c r="M2698">
        <v>3.8</v>
      </c>
      <c r="N2698">
        <v>1.49</v>
      </c>
      <c r="O2698" t="s">
        <v>24</v>
      </c>
      <c r="P2698" t="s">
        <v>691</v>
      </c>
      <c r="Q2698" t="s">
        <v>75</v>
      </c>
      <c r="R2698" t="s">
        <v>67</v>
      </c>
      <c r="S2698" t="s">
        <v>57</v>
      </c>
      <c r="T2698" s="1">
        <v>40107</v>
      </c>
    </row>
    <row r="2699" spans="1:20" x14ac:dyDescent="0.25">
      <c r="A2699">
        <v>19522</v>
      </c>
      <c r="B2699">
        <v>40106</v>
      </c>
      <c r="C2699" t="s">
        <v>79</v>
      </c>
      <c r="D2699" t="s">
        <v>21</v>
      </c>
      <c r="E2699" t="s">
        <v>52</v>
      </c>
      <c r="F2699" t="s">
        <v>453</v>
      </c>
      <c r="G2699">
        <v>37</v>
      </c>
      <c r="H2699">
        <v>108.09</v>
      </c>
      <c r="I2699">
        <v>0.43</v>
      </c>
      <c r="J2699">
        <v>0.06</v>
      </c>
      <c r="K2699">
        <v>42.27</v>
      </c>
      <c r="L2699">
        <v>3.09</v>
      </c>
      <c r="M2699">
        <v>1.76</v>
      </c>
      <c r="N2699">
        <v>0.7</v>
      </c>
      <c r="O2699" t="s">
        <v>24</v>
      </c>
      <c r="P2699" t="s">
        <v>691</v>
      </c>
      <c r="Q2699" t="s">
        <v>75</v>
      </c>
      <c r="R2699" t="s">
        <v>67</v>
      </c>
      <c r="S2699" t="s">
        <v>55</v>
      </c>
      <c r="T2699" s="1">
        <v>40107</v>
      </c>
    </row>
    <row r="2700" spans="1:20" x14ac:dyDescent="0.25">
      <c r="A2700">
        <v>19523</v>
      </c>
      <c r="B2700">
        <v>40877</v>
      </c>
      <c r="C2700" t="s">
        <v>36</v>
      </c>
      <c r="D2700" t="s">
        <v>21</v>
      </c>
      <c r="E2700" t="s">
        <v>84</v>
      </c>
      <c r="F2700" t="s">
        <v>1784</v>
      </c>
      <c r="G2700">
        <v>44</v>
      </c>
      <c r="H2700">
        <v>243.57</v>
      </c>
      <c r="I2700">
        <v>0.37</v>
      </c>
      <c r="J2700">
        <v>0.04</v>
      </c>
      <c r="K2700">
        <v>82.97</v>
      </c>
      <c r="L2700">
        <v>5.71</v>
      </c>
      <c r="M2700">
        <v>3.6</v>
      </c>
      <c r="N2700">
        <v>2.2000000000000002</v>
      </c>
      <c r="O2700" t="s">
        <v>24</v>
      </c>
      <c r="P2700" t="s">
        <v>1785</v>
      </c>
      <c r="Q2700" t="s">
        <v>64</v>
      </c>
      <c r="R2700" t="s">
        <v>34</v>
      </c>
      <c r="S2700" t="s">
        <v>55</v>
      </c>
      <c r="T2700" s="1">
        <v>40878</v>
      </c>
    </row>
    <row r="2701" spans="1:20" x14ac:dyDescent="0.25">
      <c r="A2701">
        <v>19524</v>
      </c>
      <c r="B2701">
        <v>40192</v>
      </c>
      <c r="C2701" t="s">
        <v>58</v>
      </c>
      <c r="D2701" t="s">
        <v>21</v>
      </c>
      <c r="E2701" t="s">
        <v>30</v>
      </c>
      <c r="F2701" t="s">
        <v>1068</v>
      </c>
      <c r="G2701">
        <v>9</v>
      </c>
      <c r="H2701">
        <v>157.58000000000001</v>
      </c>
      <c r="I2701">
        <v>0.44</v>
      </c>
      <c r="J2701">
        <v>7.0000000000000007E-2</v>
      </c>
      <c r="K2701">
        <v>60.83</v>
      </c>
      <c r="L2701">
        <v>18.27</v>
      </c>
      <c r="M2701">
        <v>10.23</v>
      </c>
      <c r="N2701">
        <v>4.68</v>
      </c>
      <c r="O2701" t="s">
        <v>24</v>
      </c>
      <c r="P2701" t="s">
        <v>1786</v>
      </c>
      <c r="Q2701" t="s">
        <v>83</v>
      </c>
      <c r="R2701" t="s">
        <v>34</v>
      </c>
      <c r="S2701" t="s">
        <v>35</v>
      </c>
      <c r="T2701" s="1">
        <v>40193</v>
      </c>
    </row>
    <row r="2702" spans="1:20" x14ac:dyDescent="0.25">
      <c r="A2702">
        <v>19555</v>
      </c>
      <c r="B2702">
        <v>40220</v>
      </c>
      <c r="C2702" t="s">
        <v>20</v>
      </c>
      <c r="D2702" t="s">
        <v>21</v>
      </c>
      <c r="E2702" t="s">
        <v>84</v>
      </c>
      <c r="F2702" t="s">
        <v>1729</v>
      </c>
      <c r="G2702">
        <v>36</v>
      </c>
      <c r="H2702">
        <v>402.37</v>
      </c>
      <c r="I2702">
        <v>0.44</v>
      </c>
      <c r="J2702">
        <v>0.08</v>
      </c>
      <c r="K2702">
        <v>154.59</v>
      </c>
      <c r="L2702">
        <v>11.93</v>
      </c>
      <c r="M2702">
        <v>6.68</v>
      </c>
      <c r="N2702">
        <v>7.3</v>
      </c>
      <c r="O2702" t="s">
        <v>24</v>
      </c>
      <c r="P2702" t="s">
        <v>383</v>
      </c>
      <c r="Q2702" t="s">
        <v>33</v>
      </c>
      <c r="R2702" t="s">
        <v>27</v>
      </c>
      <c r="S2702" t="s">
        <v>57</v>
      </c>
      <c r="T2702" s="1">
        <v>40224</v>
      </c>
    </row>
    <row r="2703" spans="1:20" x14ac:dyDescent="0.25">
      <c r="A2703">
        <v>19555</v>
      </c>
      <c r="B2703">
        <v>40220</v>
      </c>
      <c r="C2703" t="s">
        <v>20</v>
      </c>
      <c r="D2703" t="s">
        <v>21</v>
      </c>
      <c r="E2703" t="s">
        <v>84</v>
      </c>
      <c r="F2703" t="s">
        <v>1268</v>
      </c>
      <c r="G2703">
        <v>8</v>
      </c>
      <c r="H2703">
        <v>114.27</v>
      </c>
      <c r="I2703">
        <v>0.35</v>
      </c>
      <c r="J2703">
        <v>0</v>
      </c>
      <c r="K2703">
        <v>39.24</v>
      </c>
      <c r="L2703">
        <v>14.02</v>
      </c>
      <c r="M2703">
        <v>9.11</v>
      </c>
      <c r="N2703">
        <v>2.15</v>
      </c>
      <c r="O2703" t="s">
        <v>24</v>
      </c>
      <c r="P2703" t="s">
        <v>383</v>
      </c>
      <c r="Q2703" t="s">
        <v>33</v>
      </c>
      <c r="R2703" t="s">
        <v>27</v>
      </c>
      <c r="S2703" t="s">
        <v>55</v>
      </c>
      <c r="T2703" s="1">
        <v>40227</v>
      </c>
    </row>
    <row r="2704" spans="1:20" x14ac:dyDescent="0.25">
      <c r="A2704">
        <v>19556</v>
      </c>
      <c r="B2704">
        <v>40542</v>
      </c>
      <c r="C2704" t="s">
        <v>29</v>
      </c>
      <c r="D2704" t="s">
        <v>42</v>
      </c>
      <c r="E2704" t="s">
        <v>192</v>
      </c>
      <c r="F2704" t="s">
        <v>892</v>
      </c>
      <c r="G2704">
        <v>45</v>
      </c>
      <c r="H2704">
        <v>11692.79</v>
      </c>
      <c r="I2704">
        <v>0.53</v>
      </c>
      <c r="J2704">
        <v>7.0000000000000007E-2</v>
      </c>
      <c r="K2704">
        <v>5768.69</v>
      </c>
      <c r="L2704">
        <v>278.68</v>
      </c>
      <c r="M2704">
        <v>130.97999999999999</v>
      </c>
      <c r="N2704">
        <v>30</v>
      </c>
      <c r="O2704" t="s">
        <v>48</v>
      </c>
      <c r="P2704" t="s">
        <v>660</v>
      </c>
      <c r="Q2704" t="s">
        <v>83</v>
      </c>
      <c r="R2704" t="s">
        <v>67</v>
      </c>
      <c r="S2704" t="s">
        <v>132</v>
      </c>
      <c r="T2704" s="1">
        <v>40559</v>
      </c>
    </row>
    <row r="2705" spans="1:20" x14ac:dyDescent="0.25">
      <c r="A2705">
        <v>19556</v>
      </c>
      <c r="B2705">
        <v>40542</v>
      </c>
      <c r="C2705" t="s">
        <v>29</v>
      </c>
      <c r="D2705" t="s">
        <v>21</v>
      </c>
      <c r="E2705" t="s">
        <v>84</v>
      </c>
      <c r="F2705" t="s">
        <v>508</v>
      </c>
      <c r="G2705">
        <v>22</v>
      </c>
      <c r="H2705">
        <v>2160.09</v>
      </c>
      <c r="I2705">
        <v>0.48</v>
      </c>
      <c r="J2705">
        <v>0.09</v>
      </c>
      <c r="K2705">
        <v>923.67</v>
      </c>
      <c r="L2705">
        <v>107.65</v>
      </c>
      <c r="M2705">
        <v>55.98</v>
      </c>
      <c r="N2705">
        <v>4.8600000000000003</v>
      </c>
      <c r="O2705" t="s">
        <v>24</v>
      </c>
      <c r="P2705" t="s">
        <v>660</v>
      </c>
      <c r="Q2705" t="s">
        <v>83</v>
      </c>
      <c r="R2705" t="s">
        <v>67</v>
      </c>
      <c r="S2705" t="s">
        <v>57</v>
      </c>
      <c r="T2705" s="1">
        <v>40553</v>
      </c>
    </row>
    <row r="2706" spans="1:20" x14ac:dyDescent="0.25">
      <c r="A2706">
        <v>19556</v>
      </c>
      <c r="B2706">
        <v>40542</v>
      </c>
      <c r="C2706" t="s">
        <v>29</v>
      </c>
      <c r="D2706" t="s">
        <v>37</v>
      </c>
      <c r="E2706" t="s">
        <v>50</v>
      </c>
      <c r="F2706" t="s">
        <v>76</v>
      </c>
      <c r="G2706">
        <v>35</v>
      </c>
      <c r="H2706">
        <v>6794.92</v>
      </c>
      <c r="I2706">
        <v>0.45</v>
      </c>
      <c r="J2706">
        <v>0.08</v>
      </c>
      <c r="K2706">
        <v>2731.04</v>
      </c>
      <c r="L2706">
        <v>210.89</v>
      </c>
      <c r="M2706">
        <v>115.99</v>
      </c>
      <c r="N2706">
        <v>4.2300000000000004</v>
      </c>
      <c r="O2706" t="s">
        <v>24</v>
      </c>
      <c r="P2706" t="s">
        <v>660</v>
      </c>
      <c r="Q2706" t="s">
        <v>83</v>
      </c>
      <c r="R2706" t="s">
        <v>67</v>
      </c>
      <c r="S2706" t="s">
        <v>57</v>
      </c>
      <c r="T2706" s="1">
        <v>40570</v>
      </c>
    </row>
    <row r="2707" spans="1:20" x14ac:dyDescent="0.25">
      <c r="A2707">
        <v>19557</v>
      </c>
      <c r="B2707">
        <v>40846</v>
      </c>
      <c r="C2707" t="s">
        <v>20</v>
      </c>
      <c r="D2707" t="s">
        <v>21</v>
      </c>
      <c r="E2707" t="s">
        <v>72</v>
      </c>
      <c r="F2707" t="s">
        <v>828</v>
      </c>
      <c r="G2707">
        <v>26</v>
      </c>
      <c r="H2707">
        <v>114.75</v>
      </c>
      <c r="I2707">
        <v>0.45</v>
      </c>
      <c r="J2707">
        <v>0.08</v>
      </c>
      <c r="K2707">
        <v>45.83</v>
      </c>
      <c r="L2707">
        <v>4.76</v>
      </c>
      <c r="M2707">
        <v>2.62</v>
      </c>
      <c r="N2707">
        <v>0.8</v>
      </c>
      <c r="O2707" t="s">
        <v>24</v>
      </c>
      <c r="P2707" t="s">
        <v>191</v>
      </c>
      <c r="Q2707" t="s">
        <v>41</v>
      </c>
      <c r="R2707" t="s">
        <v>34</v>
      </c>
      <c r="S2707" t="s">
        <v>55</v>
      </c>
      <c r="T2707" s="1">
        <v>40850</v>
      </c>
    </row>
    <row r="2708" spans="1:20" x14ac:dyDescent="0.25">
      <c r="A2708">
        <v>19557</v>
      </c>
      <c r="B2708">
        <v>40846</v>
      </c>
      <c r="C2708" t="s">
        <v>20</v>
      </c>
      <c r="D2708" t="s">
        <v>21</v>
      </c>
      <c r="E2708" t="s">
        <v>22</v>
      </c>
      <c r="F2708" t="s">
        <v>1787</v>
      </c>
      <c r="G2708">
        <v>9</v>
      </c>
      <c r="H2708">
        <v>551.82000000000005</v>
      </c>
      <c r="I2708">
        <v>0.47</v>
      </c>
      <c r="J2708">
        <v>0.05</v>
      </c>
      <c r="K2708">
        <v>241.71</v>
      </c>
      <c r="L2708">
        <v>63.94</v>
      </c>
      <c r="M2708">
        <v>33.89</v>
      </c>
      <c r="N2708">
        <v>5.0999999999999996</v>
      </c>
      <c r="O2708" t="s">
        <v>24</v>
      </c>
      <c r="P2708" t="s">
        <v>191</v>
      </c>
      <c r="Q2708" t="s">
        <v>41</v>
      </c>
      <c r="R2708" t="s">
        <v>34</v>
      </c>
      <c r="S2708" t="s">
        <v>57</v>
      </c>
      <c r="T2708" s="1">
        <v>40846</v>
      </c>
    </row>
    <row r="2709" spans="1:20" x14ac:dyDescent="0.25">
      <c r="A2709">
        <v>19558</v>
      </c>
      <c r="B2709">
        <v>40599</v>
      </c>
      <c r="C2709" t="s">
        <v>20</v>
      </c>
      <c r="D2709" t="s">
        <v>21</v>
      </c>
      <c r="E2709" t="s">
        <v>72</v>
      </c>
      <c r="F2709" t="s">
        <v>780</v>
      </c>
      <c r="G2709">
        <v>2</v>
      </c>
      <c r="H2709">
        <v>11.22</v>
      </c>
      <c r="I2709">
        <v>0.36</v>
      </c>
      <c r="J2709">
        <v>0.04</v>
      </c>
      <c r="K2709">
        <v>3.29</v>
      </c>
      <c r="L2709">
        <v>5.14</v>
      </c>
      <c r="M2709">
        <v>3.29</v>
      </c>
      <c r="N2709">
        <v>1.35</v>
      </c>
      <c r="O2709" t="s">
        <v>24</v>
      </c>
      <c r="P2709" t="s">
        <v>1027</v>
      </c>
      <c r="Q2709" t="s">
        <v>75</v>
      </c>
      <c r="R2709" t="s">
        <v>34</v>
      </c>
      <c r="S2709" t="s">
        <v>55</v>
      </c>
      <c r="T2709" s="1">
        <v>40602</v>
      </c>
    </row>
    <row r="2710" spans="1:20" x14ac:dyDescent="0.25">
      <c r="A2710">
        <v>19559</v>
      </c>
      <c r="B2710">
        <v>40283</v>
      </c>
      <c r="C2710" t="s">
        <v>36</v>
      </c>
      <c r="D2710" t="s">
        <v>21</v>
      </c>
      <c r="E2710" t="s">
        <v>84</v>
      </c>
      <c r="F2710" t="s">
        <v>440</v>
      </c>
      <c r="G2710">
        <v>31</v>
      </c>
      <c r="H2710">
        <v>506.69</v>
      </c>
      <c r="I2710">
        <v>0.49</v>
      </c>
      <c r="J2710">
        <v>0.01</v>
      </c>
      <c r="K2710">
        <v>243.33</v>
      </c>
      <c r="L2710">
        <v>16.350000000000001</v>
      </c>
      <c r="M2710">
        <v>8.34</v>
      </c>
      <c r="N2710">
        <v>4.82</v>
      </c>
      <c r="O2710" t="s">
        <v>24</v>
      </c>
      <c r="P2710" t="s">
        <v>1340</v>
      </c>
      <c r="Q2710" t="s">
        <v>33</v>
      </c>
      <c r="R2710" t="s">
        <v>27</v>
      </c>
      <c r="S2710" t="s">
        <v>57</v>
      </c>
      <c r="T2710" s="1">
        <v>40285</v>
      </c>
    </row>
    <row r="2711" spans="1:20" x14ac:dyDescent="0.25">
      <c r="A2711">
        <v>19559</v>
      </c>
      <c r="B2711">
        <v>40283</v>
      </c>
      <c r="C2711" t="s">
        <v>36</v>
      </c>
      <c r="D2711" t="s">
        <v>37</v>
      </c>
      <c r="E2711" t="s">
        <v>50</v>
      </c>
      <c r="F2711" t="s">
        <v>56</v>
      </c>
      <c r="G2711">
        <v>18</v>
      </c>
      <c r="H2711">
        <v>5200.8100000000004</v>
      </c>
      <c r="I2711">
        <v>0.47</v>
      </c>
      <c r="J2711">
        <v>0.02</v>
      </c>
      <c r="K2711">
        <v>2384</v>
      </c>
      <c r="L2711">
        <v>294.32</v>
      </c>
      <c r="M2711">
        <v>155.99</v>
      </c>
      <c r="N2711">
        <v>8.99</v>
      </c>
      <c r="O2711" t="s">
        <v>71</v>
      </c>
      <c r="P2711" t="s">
        <v>1340</v>
      </c>
      <c r="Q2711" t="s">
        <v>33</v>
      </c>
      <c r="R2711" t="s">
        <v>27</v>
      </c>
      <c r="S2711" t="s">
        <v>57</v>
      </c>
      <c r="T2711" s="1">
        <v>40284</v>
      </c>
    </row>
    <row r="2712" spans="1:20" x14ac:dyDescent="0.25">
      <c r="A2712">
        <v>19559</v>
      </c>
      <c r="B2712">
        <v>40283</v>
      </c>
      <c r="C2712" t="s">
        <v>36</v>
      </c>
      <c r="D2712" t="s">
        <v>37</v>
      </c>
      <c r="E2712" t="s">
        <v>50</v>
      </c>
      <c r="F2712" t="s">
        <v>1480</v>
      </c>
      <c r="G2712">
        <v>14</v>
      </c>
      <c r="H2712">
        <v>1866.97</v>
      </c>
      <c r="I2712">
        <v>0.4</v>
      </c>
      <c r="J2712">
        <v>7.0000000000000007E-2</v>
      </c>
      <c r="K2712">
        <v>662.12</v>
      </c>
      <c r="L2712">
        <v>143.32</v>
      </c>
      <c r="M2712">
        <v>85.99</v>
      </c>
      <c r="N2712">
        <v>0.99</v>
      </c>
      <c r="O2712" t="s">
        <v>71</v>
      </c>
      <c r="P2712" t="s">
        <v>1340</v>
      </c>
      <c r="Q2712" t="s">
        <v>33</v>
      </c>
      <c r="R2712" t="s">
        <v>27</v>
      </c>
      <c r="S2712" t="s">
        <v>55</v>
      </c>
      <c r="T2712" s="1">
        <v>40286</v>
      </c>
    </row>
    <row r="2713" spans="1:20" x14ac:dyDescent="0.25">
      <c r="A2713">
        <v>19584</v>
      </c>
      <c r="B2713">
        <v>39919</v>
      </c>
      <c r="C2713" t="s">
        <v>58</v>
      </c>
      <c r="D2713" t="s">
        <v>37</v>
      </c>
      <c r="E2713" t="s">
        <v>87</v>
      </c>
      <c r="F2713" t="s">
        <v>651</v>
      </c>
      <c r="G2713">
        <v>6</v>
      </c>
      <c r="H2713">
        <v>30312.61</v>
      </c>
      <c r="I2713">
        <v>0.52</v>
      </c>
      <c r="J2713">
        <v>0.05</v>
      </c>
      <c r="K2713">
        <v>14982.07</v>
      </c>
      <c r="L2713">
        <v>5312.79</v>
      </c>
      <c r="M2713">
        <v>2550.14</v>
      </c>
      <c r="N2713">
        <v>29.7</v>
      </c>
      <c r="O2713" t="s">
        <v>48</v>
      </c>
      <c r="P2713" t="s">
        <v>105</v>
      </c>
      <c r="Q2713" t="s">
        <v>64</v>
      </c>
      <c r="R2713" t="s">
        <v>34</v>
      </c>
      <c r="S2713" t="s">
        <v>132</v>
      </c>
      <c r="T2713" s="1">
        <v>39920</v>
      </c>
    </row>
    <row r="2714" spans="1:20" x14ac:dyDescent="0.25">
      <c r="A2714">
        <v>19586</v>
      </c>
      <c r="B2714">
        <v>41214</v>
      </c>
      <c r="C2714" t="s">
        <v>29</v>
      </c>
      <c r="D2714" t="s">
        <v>21</v>
      </c>
      <c r="E2714" t="s">
        <v>30</v>
      </c>
      <c r="F2714" t="s">
        <v>31</v>
      </c>
      <c r="G2714">
        <v>36</v>
      </c>
      <c r="H2714">
        <v>113.04</v>
      </c>
      <c r="I2714">
        <v>0.39</v>
      </c>
      <c r="J2714">
        <v>0.1</v>
      </c>
      <c r="K2714">
        <v>35.6</v>
      </c>
      <c r="L2714">
        <v>3.41</v>
      </c>
      <c r="M2714">
        <v>2.08</v>
      </c>
      <c r="N2714">
        <v>2.56</v>
      </c>
      <c r="O2714" t="s">
        <v>24</v>
      </c>
      <c r="P2714" t="s">
        <v>1235</v>
      </c>
      <c r="Q2714" t="s">
        <v>41</v>
      </c>
      <c r="R2714" t="s">
        <v>61</v>
      </c>
      <c r="S2714" t="s">
        <v>35</v>
      </c>
      <c r="T2714" s="1">
        <v>41216</v>
      </c>
    </row>
    <row r="2715" spans="1:20" x14ac:dyDescent="0.25">
      <c r="A2715">
        <v>19616</v>
      </c>
      <c r="B2715">
        <v>40899</v>
      </c>
      <c r="C2715" t="s">
        <v>36</v>
      </c>
      <c r="D2715" t="s">
        <v>21</v>
      </c>
      <c r="E2715" t="s">
        <v>52</v>
      </c>
      <c r="F2715" t="s">
        <v>530</v>
      </c>
      <c r="G2715">
        <v>3</v>
      </c>
      <c r="H2715">
        <v>168.57</v>
      </c>
      <c r="I2715">
        <v>0.48</v>
      </c>
      <c r="J2715">
        <v>0</v>
      </c>
      <c r="K2715">
        <v>77.95</v>
      </c>
      <c r="L2715">
        <v>54.13</v>
      </c>
      <c r="M2715">
        <v>28.15</v>
      </c>
      <c r="N2715">
        <v>6.17</v>
      </c>
      <c r="O2715" t="s">
        <v>24</v>
      </c>
      <c r="P2715" t="s">
        <v>1594</v>
      </c>
      <c r="Q2715" t="s">
        <v>64</v>
      </c>
      <c r="R2715" t="s">
        <v>34</v>
      </c>
      <c r="S2715" t="s">
        <v>35</v>
      </c>
      <c r="T2715" s="1">
        <v>40900</v>
      </c>
    </row>
    <row r="2716" spans="1:20" x14ac:dyDescent="0.25">
      <c r="A2716">
        <v>19616</v>
      </c>
      <c r="B2716">
        <v>40899</v>
      </c>
      <c r="C2716" t="s">
        <v>36</v>
      </c>
      <c r="D2716" t="s">
        <v>21</v>
      </c>
      <c r="E2716" t="s">
        <v>52</v>
      </c>
      <c r="F2716" t="s">
        <v>739</v>
      </c>
      <c r="G2716">
        <v>42</v>
      </c>
      <c r="H2716">
        <v>245.15</v>
      </c>
      <c r="I2716">
        <v>0.55000000000000004</v>
      </c>
      <c r="J2716">
        <v>0.06</v>
      </c>
      <c r="K2716">
        <v>127.14</v>
      </c>
      <c r="L2716">
        <v>6.18</v>
      </c>
      <c r="M2716">
        <v>2.78</v>
      </c>
      <c r="N2716">
        <v>1.25</v>
      </c>
      <c r="O2716" t="s">
        <v>71</v>
      </c>
      <c r="P2716" t="s">
        <v>1594</v>
      </c>
      <c r="Q2716" t="s">
        <v>64</v>
      </c>
      <c r="R2716" t="s">
        <v>34</v>
      </c>
      <c r="S2716" t="s">
        <v>55</v>
      </c>
      <c r="T2716" s="1">
        <v>40900</v>
      </c>
    </row>
    <row r="2717" spans="1:20" x14ac:dyDescent="0.25">
      <c r="A2717">
        <v>19617</v>
      </c>
      <c r="B2717">
        <v>40928</v>
      </c>
      <c r="C2717" t="s">
        <v>20</v>
      </c>
      <c r="D2717" t="s">
        <v>37</v>
      </c>
      <c r="E2717" t="s">
        <v>87</v>
      </c>
      <c r="F2717" t="s">
        <v>1108</v>
      </c>
      <c r="G2717">
        <v>38</v>
      </c>
      <c r="H2717">
        <v>1432.54</v>
      </c>
      <c r="I2717">
        <v>0.38</v>
      </c>
      <c r="J2717">
        <v>0.03</v>
      </c>
      <c r="K2717">
        <v>514.62</v>
      </c>
      <c r="L2717">
        <v>38.69</v>
      </c>
      <c r="M2717">
        <v>23.99</v>
      </c>
      <c r="N2717">
        <v>6.3</v>
      </c>
      <c r="O2717" t="s">
        <v>24</v>
      </c>
      <c r="P2717" t="s">
        <v>817</v>
      </c>
      <c r="Q2717" t="s">
        <v>95</v>
      </c>
      <c r="R2717" t="s">
        <v>34</v>
      </c>
      <c r="S2717" t="s">
        <v>45</v>
      </c>
      <c r="T2717" s="1">
        <v>40930</v>
      </c>
    </row>
    <row r="2718" spans="1:20" x14ac:dyDescent="0.25">
      <c r="A2718">
        <v>19617</v>
      </c>
      <c r="B2718">
        <v>40928</v>
      </c>
      <c r="C2718" t="s">
        <v>20</v>
      </c>
      <c r="D2718" t="s">
        <v>37</v>
      </c>
      <c r="E2718" t="s">
        <v>50</v>
      </c>
      <c r="F2718" t="s">
        <v>1300</v>
      </c>
      <c r="G2718">
        <v>3</v>
      </c>
      <c r="H2718">
        <v>349.94</v>
      </c>
      <c r="I2718">
        <v>0.46</v>
      </c>
      <c r="J2718">
        <v>7.0000000000000007E-2</v>
      </c>
      <c r="K2718">
        <v>142.97999999999999</v>
      </c>
      <c r="L2718">
        <v>122.2</v>
      </c>
      <c r="M2718">
        <v>65.989999999999995</v>
      </c>
      <c r="N2718">
        <v>8.99</v>
      </c>
      <c r="O2718" t="s">
        <v>24</v>
      </c>
      <c r="P2718" t="s">
        <v>817</v>
      </c>
      <c r="Q2718" t="s">
        <v>95</v>
      </c>
      <c r="R2718" t="s">
        <v>34</v>
      </c>
      <c r="S2718" t="s">
        <v>57</v>
      </c>
      <c r="T2718" s="1">
        <v>40928</v>
      </c>
    </row>
    <row r="2719" spans="1:20" x14ac:dyDescent="0.25">
      <c r="A2719">
        <v>19621</v>
      </c>
      <c r="B2719">
        <v>40793</v>
      </c>
      <c r="C2719" t="s">
        <v>58</v>
      </c>
      <c r="D2719" t="s">
        <v>21</v>
      </c>
      <c r="E2719" t="s">
        <v>30</v>
      </c>
      <c r="F2719" t="s">
        <v>106</v>
      </c>
      <c r="G2719">
        <v>20</v>
      </c>
      <c r="H2719">
        <v>96.12</v>
      </c>
      <c r="I2719">
        <v>0.36</v>
      </c>
      <c r="J2719">
        <v>0.04</v>
      </c>
      <c r="K2719">
        <v>31.4</v>
      </c>
      <c r="L2719">
        <v>4.91</v>
      </c>
      <c r="M2719">
        <v>3.14</v>
      </c>
      <c r="N2719">
        <v>1.92</v>
      </c>
      <c r="O2719" t="s">
        <v>24</v>
      </c>
      <c r="P2719" t="s">
        <v>1233</v>
      </c>
      <c r="Q2719" t="s">
        <v>41</v>
      </c>
      <c r="R2719" t="s">
        <v>34</v>
      </c>
      <c r="S2719" t="s">
        <v>55</v>
      </c>
      <c r="T2719" s="1">
        <v>40794</v>
      </c>
    </row>
    <row r="2720" spans="1:20" x14ac:dyDescent="0.25">
      <c r="A2720">
        <v>19621</v>
      </c>
      <c r="B2720">
        <v>40793</v>
      </c>
      <c r="C2720" t="s">
        <v>58</v>
      </c>
      <c r="D2720" t="s">
        <v>21</v>
      </c>
      <c r="E2720" t="s">
        <v>22</v>
      </c>
      <c r="F2720" t="s">
        <v>896</v>
      </c>
      <c r="G2720">
        <v>15</v>
      </c>
      <c r="H2720">
        <v>178.57</v>
      </c>
      <c r="I2720">
        <v>0.36</v>
      </c>
      <c r="J2720">
        <v>0.08</v>
      </c>
      <c r="K2720">
        <v>52.37</v>
      </c>
      <c r="L2720">
        <v>12.47</v>
      </c>
      <c r="M2720">
        <v>7.98</v>
      </c>
      <c r="N2720">
        <v>6.5</v>
      </c>
      <c r="O2720" t="s">
        <v>71</v>
      </c>
      <c r="P2720" t="s">
        <v>1233</v>
      </c>
      <c r="Q2720" t="s">
        <v>41</v>
      </c>
      <c r="R2720" t="s">
        <v>34</v>
      </c>
      <c r="S2720" t="s">
        <v>45</v>
      </c>
      <c r="T2720" s="1">
        <v>40794</v>
      </c>
    </row>
    <row r="2721" spans="1:20" x14ac:dyDescent="0.25">
      <c r="A2721">
        <v>19649</v>
      </c>
      <c r="B2721">
        <v>40667</v>
      </c>
      <c r="C2721" t="s">
        <v>36</v>
      </c>
      <c r="D2721" t="s">
        <v>21</v>
      </c>
      <c r="E2721" t="s">
        <v>126</v>
      </c>
      <c r="F2721" t="s">
        <v>342</v>
      </c>
      <c r="G2721">
        <v>25</v>
      </c>
      <c r="H2721">
        <v>767.81</v>
      </c>
      <c r="I2721">
        <v>0.55000000000000004</v>
      </c>
      <c r="J2721">
        <v>0.05</v>
      </c>
      <c r="K2721">
        <v>400.56</v>
      </c>
      <c r="L2721">
        <v>32.04</v>
      </c>
      <c r="M2721">
        <v>14.42</v>
      </c>
      <c r="N2721">
        <v>6.75</v>
      </c>
      <c r="O2721" t="s">
        <v>71</v>
      </c>
      <c r="P2721" t="s">
        <v>365</v>
      </c>
      <c r="Q2721" t="s">
        <v>41</v>
      </c>
      <c r="R2721" t="s">
        <v>67</v>
      </c>
      <c r="S2721" t="s">
        <v>45</v>
      </c>
      <c r="T2721" s="1">
        <v>40669</v>
      </c>
    </row>
    <row r="2722" spans="1:20" x14ac:dyDescent="0.25">
      <c r="A2722">
        <v>19649</v>
      </c>
      <c r="B2722">
        <v>40667</v>
      </c>
      <c r="C2722" t="s">
        <v>36</v>
      </c>
      <c r="D2722" t="s">
        <v>42</v>
      </c>
      <c r="E2722" t="s">
        <v>46</v>
      </c>
      <c r="F2722" t="s">
        <v>467</v>
      </c>
      <c r="G2722">
        <v>36</v>
      </c>
      <c r="H2722">
        <v>2282.52</v>
      </c>
      <c r="I2722">
        <v>0.54</v>
      </c>
      <c r="J2722">
        <v>0.1</v>
      </c>
      <c r="K2722">
        <v>1093.6500000000001</v>
      </c>
      <c r="L2722">
        <v>69.040000000000006</v>
      </c>
      <c r="M2722">
        <v>31.76</v>
      </c>
      <c r="N2722">
        <v>45.51</v>
      </c>
      <c r="O2722" t="s">
        <v>48</v>
      </c>
      <c r="P2722" t="s">
        <v>365</v>
      </c>
      <c r="Q2722" t="s">
        <v>41</v>
      </c>
      <c r="R2722" t="s">
        <v>67</v>
      </c>
      <c r="S2722" t="s">
        <v>49</v>
      </c>
      <c r="T2722" s="1">
        <v>40668</v>
      </c>
    </row>
    <row r="2723" spans="1:20" x14ac:dyDescent="0.25">
      <c r="A2723">
        <v>19652</v>
      </c>
      <c r="B2723">
        <v>41062</v>
      </c>
      <c r="C2723" t="s">
        <v>58</v>
      </c>
      <c r="D2723" t="s">
        <v>42</v>
      </c>
      <c r="E2723" t="s">
        <v>192</v>
      </c>
      <c r="F2723" t="s">
        <v>764</v>
      </c>
      <c r="G2723">
        <v>28</v>
      </c>
      <c r="H2723">
        <v>4131.38</v>
      </c>
      <c r="I2723">
        <v>0.39</v>
      </c>
      <c r="J2723">
        <v>0.01</v>
      </c>
      <c r="K2723">
        <v>1569.66</v>
      </c>
      <c r="L2723">
        <v>147.52000000000001</v>
      </c>
      <c r="M2723">
        <v>89.99</v>
      </c>
      <c r="N2723">
        <v>42</v>
      </c>
      <c r="O2723" t="s">
        <v>48</v>
      </c>
      <c r="P2723" t="s">
        <v>1240</v>
      </c>
      <c r="Q2723" t="s">
        <v>33</v>
      </c>
      <c r="R2723" t="s">
        <v>34</v>
      </c>
      <c r="S2723" t="s">
        <v>132</v>
      </c>
      <c r="T2723" s="1">
        <v>41063</v>
      </c>
    </row>
    <row r="2724" spans="1:20" x14ac:dyDescent="0.25">
      <c r="A2724">
        <v>19652</v>
      </c>
      <c r="B2724">
        <v>41062</v>
      </c>
      <c r="C2724" t="s">
        <v>58</v>
      </c>
      <c r="D2724" t="s">
        <v>37</v>
      </c>
      <c r="E2724" t="s">
        <v>50</v>
      </c>
      <c r="F2724" t="s">
        <v>1649</v>
      </c>
      <c r="G2724">
        <v>34</v>
      </c>
      <c r="H2724">
        <v>4353.9399999999996</v>
      </c>
      <c r="I2724">
        <v>0.51</v>
      </c>
      <c r="J2724">
        <v>0.05</v>
      </c>
      <c r="K2724">
        <v>2106.29</v>
      </c>
      <c r="L2724">
        <v>134.66999999999999</v>
      </c>
      <c r="M2724">
        <v>65.989999999999995</v>
      </c>
      <c r="N2724">
        <v>3.99</v>
      </c>
      <c r="O2724" t="s">
        <v>24</v>
      </c>
      <c r="P2724" t="s">
        <v>1240</v>
      </c>
      <c r="Q2724" t="s">
        <v>33</v>
      </c>
      <c r="R2724" t="s">
        <v>34</v>
      </c>
      <c r="S2724" t="s">
        <v>57</v>
      </c>
      <c r="T2724" s="1">
        <v>41064</v>
      </c>
    </row>
    <row r="2725" spans="1:20" x14ac:dyDescent="0.25">
      <c r="A2725">
        <v>19653</v>
      </c>
      <c r="B2725">
        <v>41163</v>
      </c>
      <c r="C2725" t="s">
        <v>29</v>
      </c>
      <c r="D2725" t="s">
        <v>21</v>
      </c>
      <c r="E2725" t="s">
        <v>120</v>
      </c>
      <c r="F2725" t="s">
        <v>232</v>
      </c>
      <c r="G2725">
        <v>34</v>
      </c>
      <c r="H2725">
        <v>257.02</v>
      </c>
      <c r="I2725">
        <v>0.55000000000000004</v>
      </c>
      <c r="J2725">
        <v>7.0000000000000007E-2</v>
      </c>
      <c r="K2725">
        <v>129.83000000000001</v>
      </c>
      <c r="L2725">
        <v>7.96</v>
      </c>
      <c r="M2725">
        <v>3.58</v>
      </c>
      <c r="N2725">
        <v>5.47</v>
      </c>
      <c r="O2725" t="s">
        <v>24</v>
      </c>
      <c r="P2725" t="s">
        <v>275</v>
      </c>
      <c r="Q2725" t="s">
        <v>64</v>
      </c>
      <c r="R2725" t="s">
        <v>61</v>
      </c>
      <c r="S2725" t="s">
        <v>57</v>
      </c>
      <c r="T2725" s="1">
        <v>41163</v>
      </c>
    </row>
    <row r="2726" spans="1:20" x14ac:dyDescent="0.25">
      <c r="A2726">
        <v>19654</v>
      </c>
      <c r="B2726">
        <v>40552</v>
      </c>
      <c r="C2726" t="s">
        <v>36</v>
      </c>
      <c r="D2726" t="s">
        <v>42</v>
      </c>
      <c r="E2726" t="s">
        <v>43</v>
      </c>
      <c r="F2726" t="s">
        <v>1319</v>
      </c>
      <c r="G2726">
        <v>8</v>
      </c>
      <c r="H2726">
        <v>588.22</v>
      </c>
      <c r="I2726">
        <v>0.38</v>
      </c>
      <c r="J2726">
        <v>0.04</v>
      </c>
      <c r="K2726">
        <v>205.93</v>
      </c>
      <c r="L2726">
        <v>75.709999999999994</v>
      </c>
      <c r="M2726">
        <v>46.94</v>
      </c>
      <c r="N2726">
        <v>6.77</v>
      </c>
      <c r="O2726" t="s">
        <v>24</v>
      </c>
      <c r="P2726" t="s">
        <v>1788</v>
      </c>
      <c r="Q2726" t="s">
        <v>41</v>
      </c>
      <c r="R2726" t="s">
        <v>61</v>
      </c>
      <c r="S2726" t="s">
        <v>57</v>
      </c>
      <c r="T2726" s="1">
        <v>40552</v>
      </c>
    </row>
    <row r="2727" spans="1:20" x14ac:dyDescent="0.25">
      <c r="A2727">
        <v>19655</v>
      </c>
      <c r="B2727">
        <v>39824</v>
      </c>
      <c r="C2727" t="s">
        <v>36</v>
      </c>
      <c r="D2727" t="s">
        <v>37</v>
      </c>
      <c r="E2727" t="s">
        <v>38</v>
      </c>
      <c r="F2727" t="s">
        <v>1789</v>
      </c>
      <c r="G2727">
        <v>31</v>
      </c>
      <c r="H2727">
        <v>2159.4499999999998</v>
      </c>
      <c r="I2727">
        <v>0.47</v>
      </c>
      <c r="J2727">
        <v>0.06</v>
      </c>
      <c r="K2727">
        <v>941.02</v>
      </c>
      <c r="L2727">
        <v>74.040000000000006</v>
      </c>
      <c r="M2727">
        <v>39.24</v>
      </c>
      <c r="N2727">
        <v>1.99</v>
      </c>
      <c r="O2727" t="s">
        <v>24</v>
      </c>
      <c r="P2727" t="s">
        <v>578</v>
      </c>
      <c r="Q2727" t="s">
        <v>83</v>
      </c>
      <c r="R2727" t="s">
        <v>34</v>
      </c>
      <c r="S2727" t="s">
        <v>35</v>
      </c>
      <c r="T2727" s="1">
        <v>39825</v>
      </c>
    </row>
    <row r="2728" spans="1:20" x14ac:dyDescent="0.25">
      <c r="A2728">
        <v>19686</v>
      </c>
      <c r="B2728">
        <v>40405</v>
      </c>
      <c r="C2728" t="s">
        <v>79</v>
      </c>
      <c r="D2728" t="s">
        <v>37</v>
      </c>
      <c r="E2728" t="s">
        <v>87</v>
      </c>
      <c r="F2728" t="s">
        <v>1255</v>
      </c>
      <c r="G2728">
        <v>2</v>
      </c>
      <c r="H2728">
        <v>72.290000000000006</v>
      </c>
      <c r="I2728">
        <v>0.47</v>
      </c>
      <c r="J2728">
        <v>0.06</v>
      </c>
      <c r="K2728">
        <v>27.82</v>
      </c>
      <c r="L2728">
        <v>33.92</v>
      </c>
      <c r="M2728">
        <v>17.98</v>
      </c>
      <c r="N2728">
        <v>8.51</v>
      </c>
      <c r="O2728" t="s">
        <v>24</v>
      </c>
      <c r="P2728" t="s">
        <v>578</v>
      </c>
      <c r="Q2728" t="s">
        <v>83</v>
      </c>
      <c r="R2728" t="s">
        <v>34</v>
      </c>
      <c r="S2728" t="s">
        <v>45</v>
      </c>
      <c r="T2728" s="1">
        <v>40405</v>
      </c>
    </row>
    <row r="2729" spans="1:20" x14ac:dyDescent="0.25">
      <c r="A2729">
        <v>19686</v>
      </c>
      <c r="B2729">
        <v>40405</v>
      </c>
      <c r="C2729" t="s">
        <v>79</v>
      </c>
      <c r="D2729" t="s">
        <v>21</v>
      </c>
      <c r="E2729" t="s">
        <v>120</v>
      </c>
      <c r="F2729" t="s">
        <v>224</v>
      </c>
      <c r="G2729">
        <v>11</v>
      </c>
      <c r="H2729">
        <v>236.76</v>
      </c>
      <c r="I2729">
        <v>0.41</v>
      </c>
      <c r="J2729">
        <v>0.04</v>
      </c>
      <c r="K2729">
        <v>89.33</v>
      </c>
      <c r="L2729">
        <v>21.95</v>
      </c>
      <c r="M2729">
        <v>12.95</v>
      </c>
      <c r="N2729">
        <v>4.9800000000000004</v>
      </c>
      <c r="O2729" t="s">
        <v>24</v>
      </c>
      <c r="P2729" t="s">
        <v>578</v>
      </c>
      <c r="Q2729" t="s">
        <v>83</v>
      </c>
      <c r="R2729" t="s">
        <v>34</v>
      </c>
      <c r="S2729" t="s">
        <v>57</v>
      </c>
      <c r="T2729" s="1">
        <v>40407</v>
      </c>
    </row>
    <row r="2730" spans="1:20" x14ac:dyDescent="0.25">
      <c r="A2730">
        <v>19687</v>
      </c>
      <c r="B2730">
        <v>40403</v>
      </c>
      <c r="C2730" t="s">
        <v>79</v>
      </c>
      <c r="D2730" t="s">
        <v>21</v>
      </c>
      <c r="E2730" t="s">
        <v>72</v>
      </c>
      <c r="F2730" t="s">
        <v>1067</v>
      </c>
      <c r="G2730">
        <v>33</v>
      </c>
      <c r="H2730">
        <v>88.99</v>
      </c>
      <c r="I2730">
        <v>0.48</v>
      </c>
      <c r="J2730">
        <v>0.06</v>
      </c>
      <c r="K2730">
        <v>39.450000000000003</v>
      </c>
      <c r="L2730">
        <v>2.85</v>
      </c>
      <c r="M2730">
        <v>1.48</v>
      </c>
      <c r="N2730">
        <v>0.7</v>
      </c>
      <c r="O2730" t="s">
        <v>24</v>
      </c>
      <c r="P2730" t="s">
        <v>1543</v>
      </c>
      <c r="Q2730" t="s">
        <v>64</v>
      </c>
      <c r="R2730" t="s">
        <v>67</v>
      </c>
      <c r="S2730" t="s">
        <v>55</v>
      </c>
      <c r="T2730" s="1">
        <v>40404</v>
      </c>
    </row>
    <row r="2731" spans="1:20" x14ac:dyDescent="0.25">
      <c r="A2731">
        <v>19687</v>
      </c>
      <c r="B2731">
        <v>40403</v>
      </c>
      <c r="C2731" t="s">
        <v>79</v>
      </c>
      <c r="D2731" t="s">
        <v>37</v>
      </c>
      <c r="E2731" t="s">
        <v>50</v>
      </c>
      <c r="F2731" t="s">
        <v>1427</v>
      </c>
      <c r="G2731">
        <v>23</v>
      </c>
      <c r="H2731">
        <v>1618.54</v>
      </c>
      <c r="I2731">
        <v>0.41</v>
      </c>
      <c r="J2731">
        <v>0.1</v>
      </c>
      <c r="K2731">
        <v>555.78</v>
      </c>
      <c r="L2731">
        <v>77.95</v>
      </c>
      <c r="M2731">
        <v>45.99</v>
      </c>
      <c r="N2731">
        <v>4.99</v>
      </c>
      <c r="O2731" t="s">
        <v>24</v>
      </c>
      <c r="P2731" t="s">
        <v>1543</v>
      </c>
      <c r="Q2731" t="s">
        <v>64</v>
      </c>
      <c r="R2731" t="s">
        <v>67</v>
      </c>
      <c r="S2731" t="s">
        <v>57</v>
      </c>
      <c r="T2731" s="1">
        <v>40405</v>
      </c>
    </row>
    <row r="2732" spans="1:20" x14ac:dyDescent="0.25">
      <c r="A2732">
        <v>19716</v>
      </c>
      <c r="B2732">
        <v>40085</v>
      </c>
      <c r="C2732" t="s">
        <v>20</v>
      </c>
      <c r="D2732" t="s">
        <v>37</v>
      </c>
      <c r="E2732" t="s">
        <v>50</v>
      </c>
      <c r="F2732" t="s">
        <v>76</v>
      </c>
      <c r="G2732">
        <v>5</v>
      </c>
      <c r="H2732">
        <v>1459.1</v>
      </c>
      <c r="I2732">
        <v>0.53</v>
      </c>
      <c r="J2732">
        <v>0.03</v>
      </c>
      <c r="K2732">
        <v>749.95</v>
      </c>
      <c r="L2732">
        <v>299.98</v>
      </c>
      <c r="M2732">
        <v>140.99</v>
      </c>
      <c r="N2732">
        <v>4.2</v>
      </c>
      <c r="O2732" t="s">
        <v>24</v>
      </c>
      <c r="P2732" t="s">
        <v>1790</v>
      </c>
      <c r="Q2732" t="s">
        <v>64</v>
      </c>
      <c r="R2732" t="s">
        <v>61</v>
      </c>
      <c r="S2732" t="s">
        <v>57</v>
      </c>
      <c r="T2732" s="1">
        <v>40092</v>
      </c>
    </row>
    <row r="2733" spans="1:20" x14ac:dyDescent="0.25">
      <c r="A2733">
        <v>19718</v>
      </c>
      <c r="B2733">
        <v>41084</v>
      </c>
      <c r="C2733" t="s">
        <v>20</v>
      </c>
      <c r="D2733" t="s">
        <v>37</v>
      </c>
      <c r="E2733" t="s">
        <v>87</v>
      </c>
      <c r="F2733" t="s">
        <v>302</v>
      </c>
      <c r="G2733">
        <v>6</v>
      </c>
      <c r="H2733">
        <v>143.21</v>
      </c>
      <c r="I2733">
        <v>0.4</v>
      </c>
      <c r="J2733">
        <v>0.03</v>
      </c>
      <c r="K2733">
        <v>51.76</v>
      </c>
      <c r="L2733">
        <v>23.32</v>
      </c>
      <c r="M2733">
        <v>13.99</v>
      </c>
      <c r="N2733">
        <v>7.51</v>
      </c>
      <c r="O2733" t="s">
        <v>24</v>
      </c>
      <c r="P2733" t="s">
        <v>1104</v>
      </c>
      <c r="Q2733" t="s">
        <v>41</v>
      </c>
      <c r="R2733" t="s">
        <v>67</v>
      </c>
      <c r="S2733" t="s">
        <v>45</v>
      </c>
      <c r="T2733" s="1">
        <v>41089</v>
      </c>
    </row>
    <row r="2734" spans="1:20" x14ac:dyDescent="0.25">
      <c r="A2734">
        <v>19744</v>
      </c>
      <c r="B2734">
        <v>40251</v>
      </c>
      <c r="C2734" t="s">
        <v>79</v>
      </c>
      <c r="D2734" t="s">
        <v>21</v>
      </c>
      <c r="E2734" t="s">
        <v>126</v>
      </c>
      <c r="F2734" t="s">
        <v>1613</v>
      </c>
      <c r="G2734">
        <v>41</v>
      </c>
      <c r="H2734">
        <v>997.43</v>
      </c>
      <c r="I2734">
        <v>0.55000000000000004</v>
      </c>
      <c r="J2734">
        <v>0.09</v>
      </c>
      <c r="K2734">
        <v>501.68</v>
      </c>
      <c r="L2734">
        <v>26.6</v>
      </c>
      <c r="M2734">
        <v>11.97</v>
      </c>
      <c r="N2734">
        <v>4.9800000000000004</v>
      </c>
      <c r="O2734" t="s">
        <v>24</v>
      </c>
      <c r="P2734" t="s">
        <v>1092</v>
      </c>
      <c r="Q2734" t="s">
        <v>41</v>
      </c>
      <c r="R2734" t="s">
        <v>67</v>
      </c>
      <c r="S2734" t="s">
        <v>57</v>
      </c>
      <c r="T2734" s="1">
        <v>40253</v>
      </c>
    </row>
    <row r="2735" spans="1:20" x14ac:dyDescent="0.25">
      <c r="A2735">
        <v>19745</v>
      </c>
      <c r="B2735">
        <v>41261</v>
      </c>
      <c r="C2735" t="s">
        <v>36</v>
      </c>
      <c r="D2735" t="s">
        <v>42</v>
      </c>
      <c r="E2735" t="s">
        <v>43</v>
      </c>
      <c r="F2735" t="s">
        <v>1194</v>
      </c>
      <c r="G2735">
        <v>25</v>
      </c>
      <c r="H2735">
        <v>2055.87</v>
      </c>
      <c r="I2735">
        <v>0.49</v>
      </c>
      <c r="J2735">
        <v>0.09</v>
      </c>
      <c r="K2735">
        <v>901.57</v>
      </c>
      <c r="L2735">
        <v>90.16</v>
      </c>
      <c r="M2735">
        <v>45.98</v>
      </c>
      <c r="N2735">
        <v>4.8</v>
      </c>
      <c r="O2735" t="s">
        <v>24</v>
      </c>
      <c r="P2735" t="s">
        <v>1791</v>
      </c>
      <c r="Q2735" t="s">
        <v>33</v>
      </c>
      <c r="R2735" t="s">
        <v>27</v>
      </c>
      <c r="S2735" t="s">
        <v>55</v>
      </c>
      <c r="T2735" s="1">
        <v>41262</v>
      </c>
    </row>
    <row r="2736" spans="1:20" x14ac:dyDescent="0.25">
      <c r="A2736">
        <v>19745</v>
      </c>
      <c r="B2736">
        <v>41261</v>
      </c>
      <c r="C2736" t="s">
        <v>36</v>
      </c>
      <c r="D2736" t="s">
        <v>37</v>
      </c>
      <c r="E2736" t="s">
        <v>38</v>
      </c>
      <c r="F2736" t="s">
        <v>636</v>
      </c>
      <c r="G2736">
        <v>29</v>
      </c>
      <c r="H2736">
        <v>14117.66</v>
      </c>
      <c r="I2736">
        <v>0.4</v>
      </c>
      <c r="J2736">
        <v>0.03</v>
      </c>
      <c r="K2736">
        <v>5382.35</v>
      </c>
      <c r="L2736">
        <v>501.62</v>
      </c>
      <c r="M2736">
        <v>300.97000000000003</v>
      </c>
      <c r="N2736">
        <v>7.18</v>
      </c>
      <c r="O2736" t="s">
        <v>24</v>
      </c>
      <c r="P2736" t="s">
        <v>1791</v>
      </c>
      <c r="Q2736" t="s">
        <v>33</v>
      </c>
      <c r="R2736" t="s">
        <v>27</v>
      </c>
      <c r="S2736" t="s">
        <v>57</v>
      </c>
      <c r="T2736" s="1">
        <v>41262</v>
      </c>
    </row>
    <row r="2737" spans="1:20" x14ac:dyDescent="0.25">
      <c r="A2737">
        <v>19745</v>
      </c>
      <c r="B2737">
        <v>41261</v>
      </c>
      <c r="C2737" t="s">
        <v>36</v>
      </c>
      <c r="D2737" t="s">
        <v>37</v>
      </c>
      <c r="E2737" t="s">
        <v>38</v>
      </c>
      <c r="F2737" t="s">
        <v>742</v>
      </c>
      <c r="G2737">
        <v>2</v>
      </c>
      <c r="H2737">
        <v>114.78</v>
      </c>
      <c r="I2737">
        <v>0.47</v>
      </c>
      <c r="J2737">
        <v>0</v>
      </c>
      <c r="K2737">
        <v>53.01</v>
      </c>
      <c r="L2737">
        <v>56.4</v>
      </c>
      <c r="M2737">
        <v>29.89</v>
      </c>
      <c r="N2737">
        <v>1.99</v>
      </c>
      <c r="O2737" t="s">
        <v>24</v>
      </c>
      <c r="P2737" t="s">
        <v>1791</v>
      </c>
      <c r="Q2737" t="s">
        <v>33</v>
      </c>
      <c r="R2737" t="s">
        <v>27</v>
      </c>
      <c r="S2737" t="s">
        <v>35</v>
      </c>
      <c r="T2737" s="1">
        <v>41263</v>
      </c>
    </row>
    <row r="2738" spans="1:20" x14ac:dyDescent="0.25">
      <c r="A2738">
        <v>19745</v>
      </c>
      <c r="B2738">
        <v>41261</v>
      </c>
      <c r="C2738" t="s">
        <v>36</v>
      </c>
      <c r="D2738" t="s">
        <v>21</v>
      </c>
      <c r="E2738" t="s">
        <v>139</v>
      </c>
      <c r="F2738" t="s">
        <v>719</v>
      </c>
      <c r="G2738">
        <v>50</v>
      </c>
      <c r="H2738">
        <v>1217.8</v>
      </c>
      <c r="I2738">
        <v>0.36</v>
      </c>
      <c r="J2738">
        <v>0</v>
      </c>
      <c r="K2738">
        <v>437.91</v>
      </c>
      <c r="L2738">
        <v>24.33</v>
      </c>
      <c r="M2738">
        <v>15.57</v>
      </c>
      <c r="N2738">
        <v>1.39</v>
      </c>
      <c r="O2738" t="s">
        <v>24</v>
      </c>
      <c r="P2738" t="s">
        <v>1791</v>
      </c>
      <c r="Q2738" t="s">
        <v>33</v>
      </c>
      <c r="R2738" t="s">
        <v>27</v>
      </c>
      <c r="S2738" t="s">
        <v>57</v>
      </c>
      <c r="T2738" s="1">
        <v>41262</v>
      </c>
    </row>
    <row r="2739" spans="1:20" x14ac:dyDescent="0.25">
      <c r="A2739">
        <v>19748</v>
      </c>
      <c r="B2739">
        <v>40394</v>
      </c>
      <c r="C2739" t="s">
        <v>29</v>
      </c>
      <c r="D2739" t="s">
        <v>21</v>
      </c>
      <c r="E2739" t="s">
        <v>84</v>
      </c>
      <c r="F2739" t="s">
        <v>1328</v>
      </c>
      <c r="G2739">
        <v>6</v>
      </c>
      <c r="H2739">
        <v>255.61</v>
      </c>
      <c r="I2739">
        <v>0.55000000000000004</v>
      </c>
      <c r="J2739">
        <v>0.01</v>
      </c>
      <c r="K2739">
        <v>136.58000000000001</v>
      </c>
      <c r="L2739">
        <v>42.16</v>
      </c>
      <c r="M2739">
        <v>18.97</v>
      </c>
      <c r="N2739">
        <v>5.21</v>
      </c>
      <c r="O2739" t="s">
        <v>24</v>
      </c>
      <c r="P2739" t="s">
        <v>661</v>
      </c>
      <c r="Q2739" t="s">
        <v>41</v>
      </c>
      <c r="R2739" t="s">
        <v>34</v>
      </c>
      <c r="S2739" t="s">
        <v>57</v>
      </c>
      <c r="T2739" s="1">
        <v>40395</v>
      </c>
    </row>
    <row r="2740" spans="1:20" x14ac:dyDescent="0.25">
      <c r="A2740">
        <v>19777</v>
      </c>
      <c r="B2740">
        <v>41201</v>
      </c>
      <c r="C2740" t="s">
        <v>29</v>
      </c>
      <c r="D2740" t="s">
        <v>21</v>
      </c>
      <c r="E2740" t="s">
        <v>120</v>
      </c>
      <c r="F2740" t="s">
        <v>1201</v>
      </c>
      <c r="G2740">
        <v>22</v>
      </c>
      <c r="H2740">
        <v>562.70000000000005</v>
      </c>
      <c r="I2740">
        <v>0.44</v>
      </c>
      <c r="J2740">
        <v>0.06</v>
      </c>
      <c r="K2740">
        <v>224.08</v>
      </c>
      <c r="L2740">
        <v>26.8</v>
      </c>
      <c r="M2740">
        <v>15.01</v>
      </c>
      <c r="N2740">
        <v>8.4</v>
      </c>
      <c r="O2740" t="s">
        <v>24</v>
      </c>
      <c r="P2740" t="s">
        <v>86</v>
      </c>
      <c r="Q2740" t="s">
        <v>64</v>
      </c>
      <c r="R2740" t="s">
        <v>34</v>
      </c>
      <c r="S2740" t="s">
        <v>57</v>
      </c>
      <c r="T2740" s="1">
        <v>41201</v>
      </c>
    </row>
    <row r="2741" spans="1:20" x14ac:dyDescent="0.25">
      <c r="A2741">
        <v>19777</v>
      </c>
      <c r="B2741">
        <v>41201</v>
      </c>
      <c r="C2741" t="s">
        <v>29</v>
      </c>
      <c r="D2741" t="s">
        <v>21</v>
      </c>
      <c r="E2741" t="s">
        <v>120</v>
      </c>
      <c r="F2741" t="s">
        <v>1232</v>
      </c>
      <c r="G2741">
        <v>2</v>
      </c>
      <c r="H2741">
        <v>213.12</v>
      </c>
      <c r="I2741">
        <v>0.44</v>
      </c>
      <c r="J2741">
        <v>0.05</v>
      </c>
      <c r="K2741">
        <v>83.27</v>
      </c>
      <c r="L2741">
        <v>106.75</v>
      </c>
      <c r="M2741">
        <v>59.78</v>
      </c>
      <c r="N2741">
        <v>10.29</v>
      </c>
      <c r="O2741" t="s">
        <v>24</v>
      </c>
      <c r="P2741" t="s">
        <v>86</v>
      </c>
      <c r="Q2741" t="s">
        <v>64</v>
      </c>
      <c r="R2741" t="s">
        <v>34</v>
      </c>
      <c r="S2741" t="s">
        <v>57</v>
      </c>
      <c r="T2741" s="1">
        <v>41203</v>
      </c>
    </row>
    <row r="2742" spans="1:20" x14ac:dyDescent="0.25">
      <c r="A2742">
        <v>19777</v>
      </c>
      <c r="B2742">
        <v>41201</v>
      </c>
      <c r="C2742" t="s">
        <v>29</v>
      </c>
      <c r="D2742" t="s">
        <v>37</v>
      </c>
      <c r="E2742" t="s">
        <v>50</v>
      </c>
      <c r="F2742" t="s">
        <v>1792</v>
      </c>
      <c r="G2742">
        <v>24</v>
      </c>
      <c r="H2742">
        <v>7196.1</v>
      </c>
      <c r="I2742">
        <v>0.5</v>
      </c>
      <c r="J2742">
        <v>0.04</v>
      </c>
      <c r="K2742">
        <v>3444.26</v>
      </c>
      <c r="L2742">
        <v>311.98</v>
      </c>
      <c r="M2742">
        <v>155.99</v>
      </c>
      <c r="N2742">
        <v>8.08</v>
      </c>
      <c r="O2742" t="s">
        <v>24</v>
      </c>
      <c r="P2742" t="s">
        <v>86</v>
      </c>
      <c r="Q2742" t="s">
        <v>64</v>
      </c>
      <c r="R2742" t="s">
        <v>34</v>
      </c>
      <c r="S2742" t="s">
        <v>57</v>
      </c>
      <c r="T2742" s="1">
        <v>41203</v>
      </c>
    </row>
    <row r="2743" spans="1:20" x14ac:dyDescent="0.25">
      <c r="A2743">
        <v>19782</v>
      </c>
      <c r="B2743">
        <v>41200</v>
      </c>
      <c r="C2743" t="s">
        <v>20</v>
      </c>
      <c r="D2743" t="s">
        <v>21</v>
      </c>
      <c r="E2743" t="s">
        <v>72</v>
      </c>
      <c r="F2743" t="s">
        <v>1097</v>
      </c>
      <c r="G2743">
        <v>18</v>
      </c>
      <c r="H2743">
        <v>57.46</v>
      </c>
      <c r="I2743">
        <v>0.46</v>
      </c>
      <c r="J2743">
        <v>0.06</v>
      </c>
      <c r="K2743">
        <v>24.13</v>
      </c>
      <c r="L2743">
        <v>3.35</v>
      </c>
      <c r="M2743">
        <v>1.81</v>
      </c>
      <c r="N2743">
        <v>0.75</v>
      </c>
      <c r="O2743" t="s">
        <v>24</v>
      </c>
      <c r="P2743" t="s">
        <v>1110</v>
      </c>
      <c r="Q2743" t="s">
        <v>64</v>
      </c>
      <c r="R2743" t="s">
        <v>67</v>
      </c>
      <c r="S2743" t="s">
        <v>55</v>
      </c>
      <c r="T2743" s="1">
        <v>41204</v>
      </c>
    </row>
    <row r="2744" spans="1:20" x14ac:dyDescent="0.25">
      <c r="A2744">
        <v>19811</v>
      </c>
      <c r="B2744">
        <v>40763</v>
      </c>
      <c r="C2744" t="s">
        <v>20</v>
      </c>
      <c r="D2744" t="s">
        <v>21</v>
      </c>
      <c r="E2744" t="s">
        <v>30</v>
      </c>
      <c r="F2744" t="s">
        <v>1606</v>
      </c>
      <c r="G2744">
        <v>49</v>
      </c>
      <c r="H2744">
        <v>645.73</v>
      </c>
      <c r="I2744">
        <v>0.35</v>
      </c>
      <c r="J2744">
        <v>0.01</v>
      </c>
      <c r="K2744">
        <v>219.66</v>
      </c>
      <c r="L2744">
        <v>13.18</v>
      </c>
      <c r="M2744">
        <v>8.57</v>
      </c>
      <c r="N2744">
        <v>6.14</v>
      </c>
      <c r="O2744" t="s">
        <v>71</v>
      </c>
      <c r="P2744" t="s">
        <v>1793</v>
      </c>
      <c r="Q2744" t="s">
        <v>75</v>
      </c>
      <c r="R2744" t="s">
        <v>34</v>
      </c>
      <c r="S2744" t="s">
        <v>35</v>
      </c>
      <c r="T2744" s="1">
        <v>40768</v>
      </c>
    </row>
    <row r="2745" spans="1:20" x14ac:dyDescent="0.25">
      <c r="A2745">
        <v>19812</v>
      </c>
      <c r="B2745">
        <v>40270</v>
      </c>
      <c r="C2745" t="s">
        <v>20</v>
      </c>
      <c r="D2745" t="s">
        <v>42</v>
      </c>
      <c r="E2745" t="s">
        <v>46</v>
      </c>
      <c r="F2745" t="s">
        <v>1064</v>
      </c>
      <c r="G2745">
        <v>3</v>
      </c>
      <c r="H2745">
        <v>3133.27</v>
      </c>
      <c r="I2745">
        <v>0.47</v>
      </c>
      <c r="J2745">
        <v>0.01</v>
      </c>
      <c r="K2745">
        <v>1434.63</v>
      </c>
      <c r="L2745">
        <v>1039.58</v>
      </c>
      <c r="M2745">
        <v>550.98</v>
      </c>
      <c r="N2745">
        <v>45.7</v>
      </c>
      <c r="O2745" t="s">
        <v>48</v>
      </c>
      <c r="P2745" t="s">
        <v>1193</v>
      </c>
      <c r="Q2745" t="s">
        <v>33</v>
      </c>
      <c r="R2745" t="s">
        <v>61</v>
      </c>
      <c r="S2745" t="s">
        <v>49</v>
      </c>
      <c r="T2745" s="1">
        <v>40275</v>
      </c>
    </row>
    <row r="2746" spans="1:20" x14ac:dyDescent="0.25">
      <c r="A2746">
        <v>19813</v>
      </c>
      <c r="B2746">
        <v>40239</v>
      </c>
      <c r="C2746" t="s">
        <v>58</v>
      </c>
      <c r="D2746" t="s">
        <v>37</v>
      </c>
      <c r="E2746" t="s">
        <v>50</v>
      </c>
      <c r="F2746" t="s">
        <v>1794</v>
      </c>
      <c r="G2746">
        <v>29</v>
      </c>
      <c r="H2746">
        <v>2013.65</v>
      </c>
      <c r="I2746">
        <v>0.37</v>
      </c>
      <c r="J2746">
        <v>0.05</v>
      </c>
      <c r="K2746">
        <v>677.44</v>
      </c>
      <c r="L2746">
        <v>73</v>
      </c>
      <c r="M2746">
        <v>45.99</v>
      </c>
      <c r="N2746">
        <v>2.5</v>
      </c>
      <c r="O2746" t="s">
        <v>24</v>
      </c>
      <c r="P2746" t="s">
        <v>756</v>
      </c>
      <c r="Q2746" t="s">
        <v>33</v>
      </c>
      <c r="R2746" t="s">
        <v>61</v>
      </c>
      <c r="S2746" t="s">
        <v>57</v>
      </c>
      <c r="T2746" s="1">
        <v>40240</v>
      </c>
    </row>
    <row r="2747" spans="1:20" x14ac:dyDescent="0.25">
      <c r="A2747">
        <v>19815</v>
      </c>
      <c r="B2747">
        <v>40262</v>
      </c>
      <c r="C2747" t="s">
        <v>29</v>
      </c>
      <c r="D2747" t="s">
        <v>21</v>
      </c>
      <c r="E2747" t="s">
        <v>84</v>
      </c>
      <c r="F2747" t="s">
        <v>1393</v>
      </c>
      <c r="G2747">
        <v>33</v>
      </c>
      <c r="H2747">
        <v>324.89</v>
      </c>
      <c r="I2747">
        <v>0.5</v>
      </c>
      <c r="J2747">
        <v>0.03</v>
      </c>
      <c r="K2747">
        <v>154.47999999999999</v>
      </c>
      <c r="L2747">
        <v>9.9600000000000009</v>
      </c>
      <c r="M2747">
        <v>4.9800000000000004</v>
      </c>
      <c r="N2747">
        <v>6.07</v>
      </c>
      <c r="O2747" t="s">
        <v>24</v>
      </c>
      <c r="P2747" t="s">
        <v>280</v>
      </c>
      <c r="Q2747" t="s">
        <v>83</v>
      </c>
      <c r="R2747" t="s">
        <v>61</v>
      </c>
      <c r="S2747" t="s">
        <v>57</v>
      </c>
      <c r="T2747" s="1">
        <v>40265</v>
      </c>
    </row>
    <row r="2748" spans="1:20" x14ac:dyDescent="0.25">
      <c r="A2748">
        <v>19840</v>
      </c>
      <c r="B2748">
        <v>40322</v>
      </c>
      <c r="C2748" t="s">
        <v>58</v>
      </c>
      <c r="D2748" t="s">
        <v>37</v>
      </c>
      <c r="E2748" t="s">
        <v>87</v>
      </c>
      <c r="F2748" t="s">
        <v>1795</v>
      </c>
      <c r="G2748">
        <v>25</v>
      </c>
      <c r="H2748">
        <v>18869.3</v>
      </c>
      <c r="I2748">
        <v>0.51</v>
      </c>
      <c r="J2748">
        <v>0.08</v>
      </c>
      <c r="K2748">
        <v>8796.7900000000009</v>
      </c>
      <c r="L2748">
        <v>818.31</v>
      </c>
      <c r="M2748">
        <v>400.97</v>
      </c>
      <c r="N2748">
        <v>48.26</v>
      </c>
      <c r="O2748" t="s">
        <v>48</v>
      </c>
      <c r="P2748" t="s">
        <v>1373</v>
      </c>
      <c r="Q2748" t="s">
        <v>83</v>
      </c>
      <c r="R2748" t="s">
        <v>34</v>
      </c>
      <c r="S2748" t="s">
        <v>49</v>
      </c>
      <c r="T2748" s="1">
        <v>40325</v>
      </c>
    </row>
    <row r="2749" spans="1:20" x14ac:dyDescent="0.25">
      <c r="A2749">
        <v>19841</v>
      </c>
      <c r="B2749">
        <v>40538</v>
      </c>
      <c r="C2749" t="s">
        <v>20</v>
      </c>
      <c r="D2749" t="s">
        <v>21</v>
      </c>
      <c r="E2749" t="s">
        <v>52</v>
      </c>
      <c r="F2749" t="s">
        <v>394</v>
      </c>
      <c r="G2749">
        <v>17</v>
      </c>
      <c r="H2749">
        <v>444.44</v>
      </c>
      <c r="I2749">
        <v>0.55000000000000004</v>
      </c>
      <c r="J2749">
        <v>0.03</v>
      </c>
      <c r="K2749">
        <v>235.14</v>
      </c>
      <c r="L2749">
        <v>26.6</v>
      </c>
      <c r="M2749">
        <v>11.97</v>
      </c>
      <c r="N2749">
        <v>5.81</v>
      </c>
      <c r="O2749" t="s">
        <v>24</v>
      </c>
      <c r="P2749" t="s">
        <v>457</v>
      </c>
      <c r="Q2749" t="s">
        <v>75</v>
      </c>
      <c r="R2749" t="s">
        <v>34</v>
      </c>
      <c r="S2749" t="s">
        <v>35</v>
      </c>
      <c r="T2749" s="1">
        <v>40565</v>
      </c>
    </row>
    <row r="2750" spans="1:20" x14ac:dyDescent="0.25">
      <c r="A2750">
        <v>19841</v>
      </c>
      <c r="B2750">
        <v>40538</v>
      </c>
      <c r="C2750" t="s">
        <v>20</v>
      </c>
      <c r="D2750" t="s">
        <v>37</v>
      </c>
      <c r="E2750" t="s">
        <v>50</v>
      </c>
      <c r="F2750" t="s">
        <v>76</v>
      </c>
      <c r="G2750">
        <v>7</v>
      </c>
      <c r="H2750">
        <v>2107.83</v>
      </c>
      <c r="I2750">
        <v>0.4</v>
      </c>
      <c r="J2750">
        <v>0.08</v>
      </c>
      <c r="K2750">
        <v>731.7</v>
      </c>
      <c r="L2750">
        <v>326.64999999999998</v>
      </c>
      <c r="M2750">
        <v>195.99</v>
      </c>
      <c r="N2750">
        <v>4.2</v>
      </c>
      <c r="O2750" t="s">
        <v>24</v>
      </c>
      <c r="P2750" t="s">
        <v>457</v>
      </c>
      <c r="Q2750" t="s">
        <v>75</v>
      </c>
      <c r="R2750" t="s">
        <v>34</v>
      </c>
      <c r="S2750" t="s">
        <v>57</v>
      </c>
      <c r="T2750" s="1">
        <v>40569</v>
      </c>
    </row>
    <row r="2751" spans="1:20" x14ac:dyDescent="0.25">
      <c r="A2751">
        <v>19841</v>
      </c>
      <c r="B2751">
        <v>40538</v>
      </c>
      <c r="C2751" t="s">
        <v>20</v>
      </c>
      <c r="D2751" t="s">
        <v>37</v>
      </c>
      <c r="E2751" t="s">
        <v>50</v>
      </c>
      <c r="F2751" t="s">
        <v>461</v>
      </c>
      <c r="G2751">
        <v>43</v>
      </c>
      <c r="H2751">
        <v>9267.2000000000007</v>
      </c>
      <c r="I2751">
        <v>0.45</v>
      </c>
      <c r="J2751">
        <v>0.06</v>
      </c>
      <c r="K2751">
        <v>3841.55</v>
      </c>
      <c r="L2751">
        <v>229.07</v>
      </c>
      <c r="M2751">
        <v>125.99</v>
      </c>
      <c r="N2751">
        <v>8.08</v>
      </c>
      <c r="O2751" t="s">
        <v>71</v>
      </c>
      <c r="P2751" t="s">
        <v>457</v>
      </c>
      <c r="Q2751" t="s">
        <v>41</v>
      </c>
      <c r="R2751" t="s">
        <v>34</v>
      </c>
      <c r="S2751" t="s">
        <v>57</v>
      </c>
      <c r="T2751" s="1">
        <v>40557</v>
      </c>
    </row>
    <row r="2752" spans="1:20" x14ac:dyDescent="0.25">
      <c r="A2752">
        <v>19843</v>
      </c>
      <c r="B2752">
        <v>40388</v>
      </c>
      <c r="C2752" t="s">
        <v>79</v>
      </c>
      <c r="D2752" t="s">
        <v>37</v>
      </c>
      <c r="E2752" t="s">
        <v>50</v>
      </c>
      <c r="F2752" t="s">
        <v>368</v>
      </c>
      <c r="G2752">
        <v>33</v>
      </c>
      <c r="H2752">
        <v>10304.33</v>
      </c>
      <c r="I2752">
        <v>0.51</v>
      </c>
      <c r="J2752">
        <v>0.02</v>
      </c>
      <c r="K2752">
        <v>5147.67</v>
      </c>
      <c r="L2752">
        <v>318.35000000000002</v>
      </c>
      <c r="M2752">
        <v>155.99</v>
      </c>
      <c r="N2752">
        <v>8.99</v>
      </c>
      <c r="O2752" t="s">
        <v>24</v>
      </c>
      <c r="P2752" t="s">
        <v>267</v>
      </c>
      <c r="Q2752" t="s">
        <v>33</v>
      </c>
      <c r="R2752" t="s">
        <v>61</v>
      </c>
      <c r="S2752" t="s">
        <v>57</v>
      </c>
      <c r="T2752" s="1">
        <v>40388</v>
      </c>
    </row>
    <row r="2753" spans="1:20" x14ac:dyDescent="0.25">
      <c r="A2753">
        <v>19874</v>
      </c>
      <c r="B2753">
        <v>41068</v>
      </c>
      <c r="C2753" t="s">
        <v>36</v>
      </c>
      <c r="D2753" t="s">
        <v>21</v>
      </c>
      <c r="E2753" t="s">
        <v>22</v>
      </c>
      <c r="F2753" t="s">
        <v>91</v>
      </c>
      <c r="G2753">
        <v>31</v>
      </c>
      <c r="H2753">
        <v>678.36</v>
      </c>
      <c r="I2753">
        <v>0.55000000000000004</v>
      </c>
      <c r="J2753">
        <v>0</v>
      </c>
      <c r="K2753">
        <v>367.9</v>
      </c>
      <c r="L2753">
        <v>21.58</v>
      </c>
      <c r="M2753">
        <v>9.7100000000000009</v>
      </c>
      <c r="N2753">
        <v>9.4499999999999993</v>
      </c>
      <c r="O2753" t="s">
        <v>24</v>
      </c>
      <c r="P2753" t="s">
        <v>1047</v>
      </c>
      <c r="Q2753" t="s">
        <v>75</v>
      </c>
      <c r="R2753" t="s">
        <v>27</v>
      </c>
      <c r="S2753" t="s">
        <v>57</v>
      </c>
      <c r="T2753" s="1">
        <v>41069</v>
      </c>
    </row>
    <row r="2754" spans="1:20" x14ac:dyDescent="0.25">
      <c r="A2754">
        <v>19905</v>
      </c>
      <c r="B2754">
        <v>41133</v>
      </c>
      <c r="C2754" t="s">
        <v>58</v>
      </c>
      <c r="D2754" t="s">
        <v>21</v>
      </c>
      <c r="E2754" t="s">
        <v>80</v>
      </c>
      <c r="F2754" t="s">
        <v>575</v>
      </c>
      <c r="G2754">
        <v>20</v>
      </c>
      <c r="H2754">
        <v>147.34</v>
      </c>
      <c r="I2754">
        <v>0.46</v>
      </c>
      <c r="J2754">
        <v>0.04</v>
      </c>
      <c r="K2754">
        <v>64.239999999999995</v>
      </c>
      <c r="L2754">
        <v>7.65</v>
      </c>
      <c r="M2754">
        <v>4.13</v>
      </c>
      <c r="N2754">
        <v>0.5</v>
      </c>
      <c r="O2754" t="s">
        <v>24</v>
      </c>
      <c r="P2754" t="s">
        <v>119</v>
      </c>
      <c r="Q2754" t="s">
        <v>95</v>
      </c>
      <c r="R2754" t="s">
        <v>61</v>
      </c>
      <c r="S2754" t="s">
        <v>57</v>
      </c>
      <c r="T2754" s="1">
        <v>41135</v>
      </c>
    </row>
    <row r="2755" spans="1:20" x14ac:dyDescent="0.25">
      <c r="A2755">
        <v>19905</v>
      </c>
      <c r="B2755">
        <v>41133</v>
      </c>
      <c r="C2755" t="s">
        <v>58</v>
      </c>
      <c r="D2755" t="s">
        <v>42</v>
      </c>
      <c r="E2755" t="s">
        <v>46</v>
      </c>
      <c r="F2755" t="s">
        <v>1444</v>
      </c>
      <c r="G2755">
        <v>25</v>
      </c>
      <c r="H2755">
        <v>26803.33</v>
      </c>
      <c r="I2755">
        <v>0.49</v>
      </c>
      <c r="J2755">
        <v>0.01</v>
      </c>
      <c r="K2755">
        <v>12964.24</v>
      </c>
      <c r="L2755">
        <v>1080.3499999999999</v>
      </c>
      <c r="M2755">
        <v>550.98</v>
      </c>
      <c r="N2755">
        <v>64.59</v>
      </c>
      <c r="O2755" t="s">
        <v>48</v>
      </c>
      <c r="P2755" t="s">
        <v>119</v>
      </c>
      <c r="Q2755" t="s">
        <v>95</v>
      </c>
      <c r="R2755" t="s">
        <v>61</v>
      </c>
      <c r="S2755" t="s">
        <v>49</v>
      </c>
      <c r="T2755" s="1">
        <v>41135</v>
      </c>
    </row>
    <row r="2756" spans="1:20" x14ac:dyDescent="0.25">
      <c r="A2756">
        <v>19911</v>
      </c>
      <c r="B2756">
        <v>40822</v>
      </c>
      <c r="C2756" t="s">
        <v>36</v>
      </c>
      <c r="D2756" t="s">
        <v>21</v>
      </c>
      <c r="E2756" t="s">
        <v>126</v>
      </c>
      <c r="F2756" t="s">
        <v>1026</v>
      </c>
      <c r="G2756">
        <v>43</v>
      </c>
      <c r="H2756">
        <v>2083.25</v>
      </c>
      <c r="I2756">
        <v>0.5</v>
      </c>
      <c r="J2756">
        <v>7.0000000000000007E-2</v>
      </c>
      <c r="K2756">
        <v>960.74</v>
      </c>
      <c r="L2756">
        <v>51.96</v>
      </c>
      <c r="M2756">
        <v>25.98</v>
      </c>
      <c r="N2756">
        <v>5.37</v>
      </c>
      <c r="O2756" t="s">
        <v>24</v>
      </c>
      <c r="P2756" t="s">
        <v>1796</v>
      </c>
      <c r="Q2756" t="s">
        <v>41</v>
      </c>
      <c r="R2756" t="s">
        <v>67</v>
      </c>
      <c r="S2756" t="s">
        <v>45</v>
      </c>
      <c r="T2756" s="1">
        <v>40823</v>
      </c>
    </row>
    <row r="2757" spans="1:20" x14ac:dyDescent="0.25">
      <c r="A2757">
        <v>19911</v>
      </c>
      <c r="B2757">
        <v>40822</v>
      </c>
      <c r="C2757" t="s">
        <v>36</v>
      </c>
      <c r="D2757" t="s">
        <v>42</v>
      </c>
      <c r="E2757" t="s">
        <v>192</v>
      </c>
      <c r="F2757" t="s">
        <v>1198</v>
      </c>
      <c r="G2757">
        <v>38</v>
      </c>
      <c r="H2757">
        <v>9681.35</v>
      </c>
      <c r="I2757">
        <v>0.47</v>
      </c>
      <c r="J2757">
        <v>0.01</v>
      </c>
      <c r="K2757">
        <v>4485.1000000000004</v>
      </c>
      <c r="L2757">
        <v>256.58</v>
      </c>
      <c r="M2757">
        <v>135.99</v>
      </c>
      <c r="N2757">
        <v>28.63</v>
      </c>
      <c r="O2757" t="s">
        <v>48</v>
      </c>
      <c r="P2757" t="s">
        <v>1796</v>
      </c>
      <c r="Q2757" t="s">
        <v>41</v>
      </c>
      <c r="R2757" t="s">
        <v>67</v>
      </c>
      <c r="S2757" t="s">
        <v>132</v>
      </c>
      <c r="T2757" s="1">
        <v>40824</v>
      </c>
    </row>
    <row r="2758" spans="1:20" x14ac:dyDescent="0.25">
      <c r="A2758">
        <v>19911</v>
      </c>
      <c r="B2758">
        <v>40822</v>
      </c>
      <c r="C2758" t="s">
        <v>36</v>
      </c>
      <c r="D2758" t="s">
        <v>37</v>
      </c>
      <c r="E2758" t="s">
        <v>87</v>
      </c>
      <c r="F2758" t="s">
        <v>88</v>
      </c>
      <c r="G2758">
        <v>39</v>
      </c>
      <c r="H2758">
        <v>12182.98</v>
      </c>
      <c r="I2758">
        <v>0.55000000000000004</v>
      </c>
      <c r="J2758">
        <v>7.0000000000000007E-2</v>
      </c>
      <c r="K2758">
        <v>6280.77</v>
      </c>
      <c r="L2758">
        <v>335.51</v>
      </c>
      <c r="M2758">
        <v>150.97999999999999</v>
      </c>
      <c r="N2758">
        <v>13.99</v>
      </c>
      <c r="O2758" t="s">
        <v>24</v>
      </c>
      <c r="P2758" t="s">
        <v>1796</v>
      </c>
      <c r="Q2758" t="s">
        <v>41</v>
      </c>
      <c r="R2758" t="s">
        <v>67</v>
      </c>
      <c r="S2758" t="s">
        <v>45</v>
      </c>
      <c r="T2758" s="1">
        <v>40822</v>
      </c>
    </row>
    <row r="2759" spans="1:20" x14ac:dyDescent="0.25">
      <c r="A2759">
        <v>19936</v>
      </c>
      <c r="B2759">
        <v>41226</v>
      </c>
      <c r="C2759" t="s">
        <v>58</v>
      </c>
      <c r="D2759" t="s">
        <v>21</v>
      </c>
      <c r="E2759" t="s">
        <v>120</v>
      </c>
      <c r="F2759" t="s">
        <v>1250</v>
      </c>
      <c r="G2759">
        <v>19</v>
      </c>
      <c r="H2759">
        <v>66.06</v>
      </c>
      <c r="I2759">
        <v>0.48</v>
      </c>
      <c r="J2759">
        <v>0.06</v>
      </c>
      <c r="K2759">
        <v>28.85</v>
      </c>
      <c r="L2759">
        <v>3.62</v>
      </c>
      <c r="M2759">
        <v>1.88</v>
      </c>
      <c r="N2759">
        <v>1.49</v>
      </c>
      <c r="O2759" t="s">
        <v>24</v>
      </c>
      <c r="P2759" t="s">
        <v>147</v>
      </c>
      <c r="Q2759" t="s">
        <v>33</v>
      </c>
      <c r="R2759" t="s">
        <v>61</v>
      </c>
      <c r="S2759" t="s">
        <v>57</v>
      </c>
      <c r="T2759" s="1">
        <v>41227</v>
      </c>
    </row>
    <row r="2760" spans="1:20" x14ac:dyDescent="0.25">
      <c r="A2760">
        <v>19936</v>
      </c>
      <c r="B2760">
        <v>41226</v>
      </c>
      <c r="C2760" t="s">
        <v>58</v>
      </c>
      <c r="D2760" t="s">
        <v>37</v>
      </c>
      <c r="E2760" t="s">
        <v>38</v>
      </c>
      <c r="F2760" t="s">
        <v>742</v>
      </c>
      <c r="G2760">
        <v>41</v>
      </c>
      <c r="H2760">
        <v>2325.31</v>
      </c>
      <c r="I2760">
        <v>0.52</v>
      </c>
      <c r="J2760">
        <v>0.09</v>
      </c>
      <c r="K2760">
        <v>1097.83</v>
      </c>
      <c r="L2760">
        <v>62.27</v>
      </c>
      <c r="M2760">
        <v>29.89</v>
      </c>
      <c r="N2760">
        <v>1.99</v>
      </c>
      <c r="O2760" t="s">
        <v>24</v>
      </c>
      <c r="P2760" t="s">
        <v>147</v>
      </c>
      <c r="Q2760" t="s">
        <v>33</v>
      </c>
      <c r="R2760" t="s">
        <v>61</v>
      </c>
      <c r="S2760" t="s">
        <v>35</v>
      </c>
      <c r="T2760" s="1">
        <v>41227</v>
      </c>
    </row>
    <row r="2761" spans="1:20" x14ac:dyDescent="0.25">
      <c r="A2761">
        <v>19943</v>
      </c>
      <c r="B2761">
        <v>40141</v>
      </c>
      <c r="C2761" t="s">
        <v>58</v>
      </c>
      <c r="D2761" t="s">
        <v>42</v>
      </c>
      <c r="E2761" t="s">
        <v>46</v>
      </c>
      <c r="F2761" t="s">
        <v>164</v>
      </c>
      <c r="G2761">
        <v>16</v>
      </c>
      <c r="H2761">
        <v>4078.92</v>
      </c>
      <c r="I2761">
        <v>0.54</v>
      </c>
      <c r="J2761">
        <v>7.0000000000000007E-2</v>
      </c>
      <c r="K2761">
        <v>2035.14</v>
      </c>
      <c r="L2761">
        <v>270.63</v>
      </c>
      <c r="M2761">
        <v>124.49</v>
      </c>
      <c r="N2761">
        <v>51.94</v>
      </c>
      <c r="O2761" t="s">
        <v>48</v>
      </c>
      <c r="P2761" t="s">
        <v>1797</v>
      </c>
      <c r="Q2761" t="s">
        <v>83</v>
      </c>
      <c r="R2761" t="s">
        <v>34</v>
      </c>
      <c r="S2761" t="s">
        <v>49</v>
      </c>
      <c r="T2761" s="1">
        <v>40142</v>
      </c>
    </row>
    <row r="2762" spans="1:20" x14ac:dyDescent="0.25">
      <c r="A2762">
        <v>19972</v>
      </c>
      <c r="B2762">
        <v>41076</v>
      </c>
      <c r="C2762" t="s">
        <v>58</v>
      </c>
      <c r="D2762" t="s">
        <v>42</v>
      </c>
      <c r="E2762" t="s">
        <v>43</v>
      </c>
      <c r="F2762" t="s">
        <v>639</v>
      </c>
      <c r="G2762">
        <v>6</v>
      </c>
      <c r="H2762">
        <v>152.80000000000001</v>
      </c>
      <c r="I2762">
        <v>0.4</v>
      </c>
      <c r="J2762">
        <v>0.04</v>
      </c>
      <c r="K2762">
        <v>53.93</v>
      </c>
      <c r="L2762">
        <v>24.97</v>
      </c>
      <c r="M2762">
        <v>14.98</v>
      </c>
      <c r="N2762">
        <v>8.99</v>
      </c>
      <c r="O2762" t="s">
        <v>24</v>
      </c>
      <c r="P2762" t="s">
        <v>845</v>
      </c>
      <c r="Q2762" t="s">
        <v>33</v>
      </c>
      <c r="R2762" t="s">
        <v>34</v>
      </c>
      <c r="S2762" t="s">
        <v>35</v>
      </c>
      <c r="T2762" s="1">
        <v>41078</v>
      </c>
    </row>
    <row r="2763" spans="1:20" x14ac:dyDescent="0.25">
      <c r="A2763">
        <v>19974</v>
      </c>
      <c r="B2763">
        <v>40485</v>
      </c>
      <c r="C2763" t="s">
        <v>36</v>
      </c>
      <c r="D2763" t="s">
        <v>21</v>
      </c>
      <c r="E2763" t="s">
        <v>126</v>
      </c>
      <c r="F2763" t="s">
        <v>603</v>
      </c>
      <c r="G2763">
        <v>14</v>
      </c>
      <c r="H2763">
        <v>5899.2</v>
      </c>
      <c r="I2763">
        <v>0.4</v>
      </c>
      <c r="J2763">
        <v>0.1</v>
      </c>
      <c r="K2763">
        <v>1958.67</v>
      </c>
      <c r="L2763">
        <v>466.35</v>
      </c>
      <c r="M2763">
        <v>279.81</v>
      </c>
      <c r="N2763">
        <v>23.19</v>
      </c>
      <c r="O2763" t="s">
        <v>48</v>
      </c>
      <c r="P2763" t="s">
        <v>419</v>
      </c>
      <c r="Q2763" t="s">
        <v>41</v>
      </c>
      <c r="R2763" t="s">
        <v>34</v>
      </c>
      <c r="S2763" t="s">
        <v>132</v>
      </c>
      <c r="T2763" s="1">
        <v>40487</v>
      </c>
    </row>
    <row r="2764" spans="1:20" x14ac:dyDescent="0.25">
      <c r="A2764">
        <v>19974</v>
      </c>
      <c r="B2764">
        <v>40485</v>
      </c>
      <c r="C2764" t="s">
        <v>36</v>
      </c>
      <c r="D2764" t="s">
        <v>21</v>
      </c>
      <c r="E2764" t="s">
        <v>22</v>
      </c>
      <c r="F2764" t="s">
        <v>1588</v>
      </c>
      <c r="G2764">
        <v>22</v>
      </c>
      <c r="H2764">
        <v>418.01</v>
      </c>
      <c r="I2764">
        <v>0.39</v>
      </c>
      <c r="J2764">
        <v>7.0000000000000007E-2</v>
      </c>
      <c r="K2764">
        <v>141.72</v>
      </c>
      <c r="L2764">
        <v>20.13</v>
      </c>
      <c r="M2764">
        <v>12.28</v>
      </c>
      <c r="N2764">
        <v>6.13</v>
      </c>
      <c r="O2764" t="s">
        <v>24</v>
      </c>
      <c r="P2764" t="s">
        <v>419</v>
      </c>
      <c r="Q2764" t="s">
        <v>41</v>
      </c>
      <c r="R2764" t="s">
        <v>34</v>
      </c>
      <c r="S2764" t="s">
        <v>57</v>
      </c>
      <c r="T2764" s="1">
        <v>40487</v>
      </c>
    </row>
    <row r="2765" spans="1:20" x14ac:dyDescent="0.25">
      <c r="A2765">
        <v>19975</v>
      </c>
      <c r="B2765">
        <v>39913</v>
      </c>
      <c r="C2765" t="s">
        <v>29</v>
      </c>
      <c r="D2765" t="s">
        <v>21</v>
      </c>
      <c r="E2765" t="s">
        <v>126</v>
      </c>
      <c r="F2765" t="s">
        <v>171</v>
      </c>
      <c r="G2765">
        <v>33</v>
      </c>
      <c r="H2765">
        <v>731.88</v>
      </c>
      <c r="I2765">
        <v>0.51</v>
      </c>
      <c r="J2765">
        <v>0.08</v>
      </c>
      <c r="K2765">
        <v>338.82</v>
      </c>
      <c r="L2765">
        <v>23.88</v>
      </c>
      <c r="M2765">
        <v>11.7</v>
      </c>
      <c r="N2765">
        <v>6.96</v>
      </c>
      <c r="O2765" t="s">
        <v>24</v>
      </c>
      <c r="P2765" t="s">
        <v>94</v>
      </c>
      <c r="Q2765" t="s">
        <v>95</v>
      </c>
      <c r="R2765" t="s">
        <v>67</v>
      </c>
      <c r="S2765" t="s">
        <v>45</v>
      </c>
      <c r="T2765" s="1">
        <v>39916</v>
      </c>
    </row>
    <row r="2766" spans="1:20" x14ac:dyDescent="0.25">
      <c r="A2766">
        <v>20002</v>
      </c>
      <c r="B2766">
        <v>41133</v>
      </c>
      <c r="C2766" t="s">
        <v>79</v>
      </c>
      <c r="D2766" t="s">
        <v>37</v>
      </c>
      <c r="E2766" t="s">
        <v>38</v>
      </c>
      <c r="F2766" t="s">
        <v>1226</v>
      </c>
      <c r="G2766">
        <v>9</v>
      </c>
      <c r="H2766">
        <v>79.66</v>
      </c>
      <c r="I2766">
        <v>0.5</v>
      </c>
      <c r="J2766">
        <v>0.1</v>
      </c>
      <c r="K2766">
        <v>34.340000000000003</v>
      </c>
      <c r="L2766">
        <v>9.5399999999999991</v>
      </c>
      <c r="M2766">
        <v>4.7699999999999996</v>
      </c>
      <c r="N2766">
        <v>2.39</v>
      </c>
      <c r="O2766" t="s">
        <v>24</v>
      </c>
      <c r="P2766" t="s">
        <v>1373</v>
      </c>
      <c r="Q2766" t="s">
        <v>83</v>
      </c>
      <c r="R2766" t="s">
        <v>34</v>
      </c>
      <c r="S2766" t="s">
        <v>35</v>
      </c>
      <c r="T2766" s="1">
        <v>41134</v>
      </c>
    </row>
    <row r="2767" spans="1:20" x14ac:dyDescent="0.25">
      <c r="A2767">
        <v>20003</v>
      </c>
      <c r="B2767">
        <v>40938</v>
      </c>
      <c r="C2767" t="s">
        <v>79</v>
      </c>
      <c r="D2767" t="s">
        <v>37</v>
      </c>
      <c r="E2767" t="s">
        <v>38</v>
      </c>
      <c r="F2767" t="s">
        <v>721</v>
      </c>
      <c r="G2767">
        <v>39</v>
      </c>
      <c r="H2767">
        <v>1579.02</v>
      </c>
      <c r="I2767">
        <v>0.53</v>
      </c>
      <c r="J2767">
        <v>0.05</v>
      </c>
      <c r="K2767">
        <v>795.8</v>
      </c>
      <c r="L2767">
        <v>42.51</v>
      </c>
      <c r="M2767">
        <v>19.98</v>
      </c>
      <c r="N2767">
        <v>4</v>
      </c>
      <c r="O2767" t="s">
        <v>24</v>
      </c>
      <c r="P2767" t="s">
        <v>1798</v>
      </c>
      <c r="Q2767" t="s">
        <v>64</v>
      </c>
      <c r="R2767" t="s">
        <v>34</v>
      </c>
      <c r="S2767" t="s">
        <v>57</v>
      </c>
      <c r="T2767" s="1">
        <v>40939</v>
      </c>
    </row>
    <row r="2768" spans="1:20" x14ac:dyDescent="0.25">
      <c r="A2768">
        <v>20003</v>
      </c>
      <c r="B2768">
        <v>40938</v>
      </c>
      <c r="C2768" t="s">
        <v>79</v>
      </c>
      <c r="D2768" t="s">
        <v>37</v>
      </c>
      <c r="E2768" t="s">
        <v>50</v>
      </c>
      <c r="F2768" t="s">
        <v>569</v>
      </c>
      <c r="G2768">
        <v>5</v>
      </c>
      <c r="H2768">
        <v>283.33</v>
      </c>
      <c r="I2768">
        <v>0.42</v>
      </c>
      <c r="J2768">
        <v>0.09</v>
      </c>
      <c r="K2768">
        <v>102.39</v>
      </c>
      <c r="L2768">
        <v>62.05</v>
      </c>
      <c r="M2768">
        <v>35.99</v>
      </c>
      <c r="N2768">
        <v>0.99</v>
      </c>
      <c r="O2768" t="s">
        <v>24</v>
      </c>
      <c r="P2768" t="s">
        <v>1798</v>
      </c>
      <c r="Q2768" t="s">
        <v>75</v>
      </c>
      <c r="R2768" t="s">
        <v>34</v>
      </c>
      <c r="S2768" t="s">
        <v>35</v>
      </c>
      <c r="T2768" s="1">
        <v>40940</v>
      </c>
    </row>
    <row r="2769" spans="1:20" x14ac:dyDescent="0.25">
      <c r="A2769">
        <v>20007</v>
      </c>
      <c r="B2769">
        <v>40030</v>
      </c>
      <c r="C2769" t="s">
        <v>29</v>
      </c>
      <c r="D2769" t="s">
        <v>21</v>
      </c>
      <c r="E2769" t="s">
        <v>52</v>
      </c>
      <c r="F2769" t="s">
        <v>754</v>
      </c>
      <c r="G2769">
        <v>49</v>
      </c>
      <c r="H2769">
        <v>141.82</v>
      </c>
      <c r="I2769">
        <v>0.46</v>
      </c>
      <c r="J2769">
        <v>0.08</v>
      </c>
      <c r="K2769">
        <v>57.93</v>
      </c>
      <c r="L2769">
        <v>3.11</v>
      </c>
      <c r="M2769">
        <v>1.68</v>
      </c>
      <c r="N2769">
        <v>1.57</v>
      </c>
      <c r="O2769" t="s">
        <v>24</v>
      </c>
      <c r="P2769" t="s">
        <v>743</v>
      </c>
      <c r="Q2769" t="s">
        <v>83</v>
      </c>
      <c r="R2769" t="s">
        <v>27</v>
      </c>
      <c r="S2769" t="s">
        <v>55</v>
      </c>
      <c r="T2769" s="1">
        <v>40031</v>
      </c>
    </row>
    <row r="2770" spans="1:20" x14ac:dyDescent="0.25">
      <c r="A2770">
        <v>20032</v>
      </c>
      <c r="B2770">
        <v>41218</v>
      </c>
      <c r="C2770" t="s">
        <v>79</v>
      </c>
      <c r="D2770" t="s">
        <v>37</v>
      </c>
      <c r="E2770" t="s">
        <v>38</v>
      </c>
      <c r="F2770" t="s">
        <v>1162</v>
      </c>
      <c r="G2770">
        <v>8</v>
      </c>
      <c r="H2770">
        <v>207.38</v>
      </c>
      <c r="I2770">
        <v>0.36</v>
      </c>
      <c r="J2770">
        <v>0.06</v>
      </c>
      <c r="K2770">
        <v>65.55</v>
      </c>
      <c r="L2770">
        <v>27.31</v>
      </c>
      <c r="M2770">
        <v>17.48</v>
      </c>
      <c r="N2770">
        <v>1.99</v>
      </c>
      <c r="O2770" t="s">
        <v>24</v>
      </c>
      <c r="P2770" t="s">
        <v>684</v>
      </c>
      <c r="Q2770" t="s">
        <v>41</v>
      </c>
      <c r="R2770" t="s">
        <v>34</v>
      </c>
      <c r="S2770" t="s">
        <v>35</v>
      </c>
      <c r="T2770" s="1">
        <v>41220</v>
      </c>
    </row>
    <row r="2771" spans="1:20" x14ac:dyDescent="0.25">
      <c r="A2771">
        <v>20033</v>
      </c>
      <c r="B2771">
        <v>40319</v>
      </c>
      <c r="C2771" t="s">
        <v>58</v>
      </c>
      <c r="D2771" t="s">
        <v>37</v>
      </c>
      <c r="E2771" t="s">
        <v>387</v>
      </c>
      <c r="F2771" t="s">
        <v>1025</v>
      </c>
      <c r="G2771">
        <v>5</v>
      </c>
      <c r="H2771">
        <v>3833.94</v>
      </c>
      <c r="I2771">
        <v>0.37</v>
      </c>
      <c r="J2771">
        <v>0.04</v>
      </c>
      <c r="K2771">
        <v>1309.5</v>
      </c>
      <c r="L2771">
        <v>793.63</v>
      </c>
      <c r="M2771">
        <v>499.99</v>
      </c>
      <c r="N2771">
        <v>24.49</v>
      </c>
      <c r="O2771" t="s">
        <v>24</v>
      </c>
      <c r="P2771" t="s">
        <v>817</v>
      </c>
      <c r="Q2771" t="s">
        <v>95</v>
      </c>
      <c r="R2771" t="s">
        <v>34</v>
      </c>
      <c r="S2771" t="s">
        <v>28</v>
      </c>
      <c r="T2771" s="1">
        <v>40321</v>
      </c>
    </row>
    <row r="2772" spans="1:20" x14ac:dyDescent="0.25">
      <c r="A2772">
        <v>20036</v>
      </c>
      <c r="B2772">
        <v>40517</v>
      </c>
      <c r="C2772" t="s">
        <v>29</v>
      </c>
      <c r="D2772" t="s">
        <v>21</v>
      </c>
      <c r="E2772" t="s">
        <v>126</v>
      </c>
      <c r="F2772" t="s">
        <v>1613</v>
      </c>
      <c r="G2772">
        <v>25</v>
      </c>
      <c r="H2772">
        <v>533.07000000000005</v>
      </c>
      <c r="I2772">
        <v>0.49</v>
      </c>
      <c r="J2772">
        <v>0.1</v>
      </c>
      <c r="K2772">
        <v>228.84</v>
      </c>
      <c r="L2772">
        <v>23.47</v>
      </c>
      <c r="M2772">
        <v>11.97</v>
      </c>
      <c r="N2772">
        <v>4.9800000000000004</v>
      </c>
      <c r="O2772" t="s">
        <v>24</v>
      </c>
      <c r="P2772" t="s">
        <v>1655</v>
      </c>
      <c r="Q2772" t="s">
        <v>95</v>
      </c>
      <c r="R2772" t="s">
        <v>34</v>
      </c>
      <c r="S2772" t="s">
        <v>57</v>
      </c>
      <c r="T2772" s="1">
        <v>40517</v>
      </c>
    </row>
    <row r="2773" spans="1:20" x14ac:dyDescent="0.25">
      <c r="A2773">
        <v>20036</v>
      </c>
      <c r="B2773">
        <v>40517</v>
      </c>
      <c r="C2773" t="s">
        <v>29</v>
      </c>
      <c r="D2773" t="s">
        <v>37</v>
      </c>
      <c r="E2773" t="s">
        <v>38</v>
      </c>
      <c r="F2773" t="s">
        <v>1185</v>
      </c>
      <c r="G2773">
        <v>44</v>
      </c>
      <c r="H2773">
        <v>2085.35</v>
      </c>
      <c r="I2773">
        <v>0.46</v>
      </c>
      <c r="J2773">
        <v>0.03</v>
      </c>
      <c r="K2773">
        <v>921.82</v>
      </c>
      <c r="L2773">
        <v>48.72</v>
      </c>
      <c r="M2773">
        <v>26.31</v>
      </c>
      <c r="N2773">
        <v>5.89</v>
      </c>
      <c r="O2773" t="s">
        <v>24</v>
      </c>
      <c r="P2773" t="s">
        <v>1655</v>
      </c>
      <c r="Q2773" t="s">
        <v>95</v>
      </c>
      <c r="R2773" t="s">
        <v>34</v>
      </c>
      <c r="S2773" t="s">
        <v>57</v>
      </c>
      <c r="T2773" s="1">
        <v>40519</v>
      </c>
    </row>
    <row r="2774" spans="1:20" x14ac:dyDescent="0.25">
      <c r="A2774">
        <v>20036</v>
      </c>
      <c r="B2774">
        <v>40517</v>
      </c>
      <c r="C2774" t="s">
        <v>29</v>
      </c>
      <c r="D2774" t="s">
        <v>42</v>
      </c>
      <c r="E2774" t="s">
        <v>92</v>
      </c>
      <c r="F2774" t="s">
        <v>1020</v>
      </c>
      <c r="G2774">
        <v>28</v>
      </c>
      <c r="H2774">
        <v>8609.2199999999993</v>
      </c>
      <c r="I2774">
        <v>0.52</v>
      </c>
      <c r="J2774">
        <v>0.03</v>
      </c>
      <c r="K2774">
        <v>4315.51</v>
      </c>
      <c r="L2774">
        <v>314.54000000000002</v>
      </c>
      <c r="M2774">
        <v>150.97999999999999</v>
      </c>
      <c r="N2774">
        <v>66.27</v>
      </c>
      <c r="O2774" t="s">
        <v>48</v>
      </c>
      <c r="P2774" t="s">
        <v>1655</v>
      </c>
      <c r="Q2774" t="s">
        <v>41</v>
      </c>
      <c r="R2774" t="s">
        <v>34</v>
      </c>
      <c r="S2774" t="s">
        <v>49</v>
      </c>
      <c r="T2774" s="1">
        <v>40520</v>
      </c>
    </row>
    <row r="2775" spans="1:20" x14ac:dyDescent="0.25">
      <c r="A2775">
        <v>20036</v>
      </c>
      <c r="B2775">
        <v>40517</v>
      </c>
      <c r="C2775" t="s">
        <v>29</v>
      </c>
      <c r="D2775" t="s">
        <v>37</v>
      </c>
      <c r="E2775" t="s">
        <v>50</v>
      </c>
      <c r="F2775" t="s">
        <v>403</v>
      </c>
      <c r="G2775">
        <v>21</v>
      </c>
      <c r="H2775">
        <v>3694.18</v>
      </c>
      <c r="I2775">
        <v>0.47</v>
      </c>
      <c r="J2775">
        <v>0.03</v>
      </c>
      <c r="K2775">
        <v>1673.49</v>
      </c>
      <c r="L2775">
        <v>181.11</v>
      </c>
      <c r="M2775">
        <v>95.99</v>
      </c>
      <c r="N2775">
        <v>4.9000000000000004</v>
      </c>
      <c r="O2775" t="s">
        <v>24</v>
      </c>
      <c r="P2775" t="s">
        <v>1655</v>
      </c>
      <c r="Q2775" t="s">
        <v>41</v>
      </c>
      <c r="R2775" t="s">
        <v>34</v>
      </c>
      <c r="S2775" t="s">
        <v>57</v>
      </c>
      <c r="T2775" s="1">
        <v>40519</v>
      </c>
    </row>
    <row r="2776" spans="1:20" x14ac:dyDescent="0.25">
      <c r="A2776">
        <v>20037</v>
      </c>
      <c r="B2776">
        <v>39823</v>
      </c>
      <c r="C2776" t="s">
        <v>20</v>
      </c>
      <c r="D2776" t="s">
        <v>42</v>
      </c>
      <c r="E2776" t="s">
        <v>43</v>
      </c>
      <c r="F2776" t="s">
        <v>782</v>
      </c>
      <c r="G2776">
        <v>35</v>
      </c>
      <c r="H2776">
        <v>2138.0700000000002</v>
      </c>
      <c r="I2776">
        <v>0.53</v>
      </c>
      <c r="J2776">
        <v>0.02</v>
      </c>
      <c r="K2776">
        <v>1108.22</v>
      </c>
      <c r="L2776">
        <v>62.09</v>
      </c>
      <c r="M2776">
        <v>29.18</v>
      </c>
      <c r="N2776">
        <v>8.5500000000000007</v>
      </c>
      <c r="O2776" t="s">
        <v>24</v>
      </c>
      <c r="P2776" t="s">
        <v>1176</v>
      </c>
      <c r="Q2776" t="s">
        <v>41</v>
      </c>
      <c r="R2776" t="s">
        <v>34</v>
      </c>
      <c r="S2776" t="s">
        <v>57</v>
      </c>
      <c r="T2776" s="1">
        <v>39828</v>
      </c>
    </row>
    <row r="2777" spans="1:20" x14ac:dyDescent="0.25">
      <c r="A2777">
        <v>20037</v>
      </c>
      <c r="B2777">
        <v>39823</v>
      </c>
      <c r="C2777" t="s">
        <v>20</v>
      </c>
      <c r="D2777" t="s">
        <v>37</v>
      </c>
      <c r="E2777" t="s">
        <v>87</v>
      </c>
      <c r="F2777" t="s">
        <v>1799</v>
      </c>
      <c r="G2777">
        <v>49</v>
      </c>
      <c r="H2777">
        <v>28885.78</v>
      </c>
      <c r="I2777">
        <v>0.51</v>
      </c>
      <c r="J2777">
        <v>0.03</v>
      </c>
      <c r="K2777">
        <v>14286.72</v>
      </c>
      <c r="L2777">
        <v>607.42999999999995</v>
      </c>
      <c r="M2777">
        <v>297.64</v>
      </c>
      <c r="N2777">
        <v>14.7</v>
      </c>
      <c r="O2777" t="s">
        <v>48</v>
      </c>
      <c r="P2777" t="s">
        <v>1176</v>
      </c>
      <c r="Q2777" t="s">
        <v>41</v>
      </c>
      <c r="R2777" t="s">
        <v>34</v>
      </c>
      <c r="S2777" t="s">
        <v>132</v>
      </c>
      <c r="T2777" s="1">
        <v>39828</v>
      </c>
    </row>
    <row r="2778" spans="1:20" x14ac:dyDescent="0.25">
      <c r="A2778">
        <v>20038</v>
      </c>
      <c r="B2778">
        <v>40235</v>
      </c>
      <c r="C2778" t="s">
        <v>20</v>
      </c>
      <c r="D2778" t="s">
        <v>42</v>
      </c>
      <c r="E2778" t="s">
        <v>43</v>
      </c>
      <c r="F2778" t="s">
        <v>1555</v>
      </c>
      <c r="G2778">
        <v>42</v>
      </c>
      <c r="H2778">
        <v>273.02999999999997</v>
      </c>
      <c r="I2778">
        <v>0.38</v>
      </c>
      <c r="J2778">
        <v>0.05</v>
      </c>
      <c r="K2778">
        <v>92.55</v>
      </c>
      <c r="L2778">
        <v>6.68</v>
      </c>
      <c r="M2778">
        <v>4.1399999999999997</v>
      </c>
      <c r="N2778">
        <v>6.6</v>
      </c>
      <c r="O2778" t="s">
        <v>24</v>
      </c>
      <c r="P2778" t="s">
        <v>1349</v>
      </c>
      <c r="Q2778" t="s">
        <v>33</v>
      </c>
      <c r="R2778" t="s">
        <v>67</v>
      </c>
      <c r="S2778" t="s">
        <v>57</v>
      </c>
      <c r="T2778" s="1">
        <v>40237</v>
      </c>
    </row>
    <row r="2779" spans="1:20" x14ac:dyDescent="0.25">
      <c r="A2779">
        <v>20066</v>
      </c>
      <c r="B2779">
        <v>41154</v>
      </c>
      <c r="C2779" t="s">
        <v>58</v>
      </c>
      <c r="D2779" t="s">
        <v>21</v>
      </c>
      <c r="E2779" t="s">
        <v>139</v>
      </c>
      <c r="F2779" t="s">
        <v>888</v>
      </c>
      <c r="G2779">
        <v>3</v>
      </c>
      <c r="H2779">
        <v>72.48</v>
      </c>
      <c r="I2779">
        <v>0.49</v>
      </c>
      <c r="J2779">
        <v>0.02</v>
      </c>
      <c r="K2779">
        <v>32.020000000000003</v>
      </c>
      <c r="L2779">
        <v>22.71</v>
      </c>
      <c r="M2779">
        <v>11.58</v>
      </c>
      <c r="N2779">
        <v>5.72</v>
      </c>
      <c r="O2779" t="s">
        <v>24</v>
      </c>
      <c r="P2779" t="s">
        <v>1800</v>
      </c>
      <c r="Q2779" t="s">
        <v>83</v>
      </c>
      <c r="R2779" t="s">
        <v>61</v>
      </c>
      <c r="S2779" t="s">
        <v>57</v>
      </c>
      <c r="T2779" s="1">
        <v>41155</v>
      </c>
    </row>
    <row r="2780" spans="1:20" x14ac:dyDescent="0.25">
      <c r="A2780">
        <v>20066</v>
      </c>
      <c r="B2780">
        <v>41154</v>
      </c>
      <c r="C2780" t="s">
        <v>58</v>
      </c>
      <c r="D2780" t="s">
        <v>21</v>
      </c>
      <c r="E2780" t="s">
        <v>84</v>
      </c>
      <c r="F2780" t="s">
        <v>390</v>
      </c>
      <c r="G2780">
        <v>16</v>
      </c>
      <c r="H2780">
        <v>1000.1</v>
      </c>
      <c r="I2780">
        <v>0.5</v>
      </c>
      <c r="J2780">
        <v>0</v>
      </c>
      <c r="K2780">
        <v>495.68</v>
      </c>
      <c r="L2780">
        <v>61.96</v>
      </c>
      <c r="M2780">
        <v>30.98</v>
      </c>
      <c r="N2780">
        <v>8.74</v>
      </c>
      <c r="O2780" t="s">
        <v>24</v>
      </c>
      <c r="P2780" t="s">
        <v>1800</v>
      </c>
      <c r="Q2780" t="s">
        <v>83</v>
      </c>
      <c r="R2780" t="s">
        <v>61</v>
      </c>
      <c r="S2780" t="s">
        <v>57</v>
      </c>
      <c r="T2780" s="1">
        <v>41156</v>
      </c>
    </row>
    <row r="2781" spans="1:20" x14ac:dyDescent="0.25">
      <c r="A2781">
        <v>20068</v>
      </c>
      <c r="B2781">
        <v>40602</v>
      </c>
      <c r="C2781" t="s">
        <v>58</v>
      </c>
      <c r="D2781" t="s">
        <v>21</v>
      </c>
      <c r="E2781" t="s">
        <v>120</v>
      </c>
      <c r="F2781" t="s">
        <v>1376</v>
      </c>
      <c r="G2781">
        <v>9</v>
      </c>
      <c r="H2781">
        <v>77.75</v>
      </c>
      <c r="I2781">
        <v>0.36</v>
      </c>
      <c r="J2781">
        <v>0.09</v>
      </c>
      <c r="K2781">
        <v>21</v>
      </c>
      <c r="L2781">
        <v>8.64</v>
      </c>
      <c r="M2781">
        <v>5.53</v>
      </c>
      <c r="N2781">
        <v>6.98</v>
      </c>
      <c r="O2781" t="s">
        <v>24</v>
      </c>
      <c r="P2781" t="s">
        <v>1801</v>
      </c>
      <c r="Q2781" t="s">
        <v>75</v>
      </c>
      <c r="R2781" t="s">
        <v>61</v>
      </c>
      <c r="S2781" t="s">
        <v>57</v>
      </c>
      <c r="T2781" s="1">
        <v>40603</v>
      </c>
    </row>
    <row r="2782" spans="1:20" x14ac:dyDescent="0.25">
      <c r="A2782">
        <v>20069</v>
      </c>
      <c r="B2782">
        <v>40082</v>
      </c>
      <c r="C2782" t="s">
        <v>58</v>
      </c>
      <c r="D2782" t="s">
        <v>42</v>
      </c>
      <c r="E2782" t="s">
        <v>43</v>
      </c>
      <c r="F2782" t="s">
        <v>553</v>
      </c>
      <c r="G2782">
        <v>6</v>
      </c>
      <c r="H2782">
        <v>449.48</v>
      </c>
      <c r="I2782">
        <v>0.47</v>
      </c>
      <c r="J2782">
        <v>7.0000000000000007E-2</v>
      </c>
      <c r="K2782">
        <v>185.16</v>
      </c>
      <c r="L2782">
        <v>77.150000000000006</v>
      </c>
      <c r="M2782">
        <v>40.89</v>
      </c>
      <c r="N2782">
        <v>18.98</v>
      </c>
      <c r="O2782" t="s">
        <v>24</v>
      </c>
      <c r="P2782" t="s">
        <v>599</v>
      </c>
      <c r="Q2782" t="s">
        <v>41</v>
      </c>
      <c r="R2782" t="s">
        <v>34</v>
      </c>
      <c r="S2782" t="s">
        <v>57</v>
      </c>
      <c r="T2782" s="1">
        <v>40084</v>
      </c>
    </row>
    <row r="2783" spans="1:20" x14ac:dyDescent="0.25">
      <c r="A2783">
        <v>20071</v>
      </c>
      <c r="B2783">
        <v>40803</v>
      </c>
      <c r="C2783" t="s">
        <v>79</v>
      </c>
      <c r="D2783" t="s">
        <v>42</v>
      </c>
      <c r="E2783" t="s">
        <v>192</v>
      </c>
      <c r="F2783" t="s">
        <v>1322</v>
      </c>
      <c r="G2783">
        <v>31</v>
      </c>
      <c r="H2783">
        <v>1524.45</v>
      </c>
      <c r="I2783">
        <v>0.52</v>
      </c>
      <c r="J2783">
        <v>0.1</v>
      </c>
      <c r="K2783">
        <v>704.71</v>
      </c>
      <c r="L2783">
        <v>54.13</v>
      </c>
      <c r="M2783">
        <v>25.98</v>
      </c>
      <c r="N2783">
        <v>14.36</v>
      </c>
      <c r="O2783" t="s">
        <v>48</v>
      </c>
      <c r="P2783" t="s">
        <v>1802</v>
      </c>
      <c r="Q2783" t="s">
        <v>83</v>
      </c>
      <c r="R2783" t="s">
        <v>61</v>
      </c>
      <c r="S2783" t="s">
        <v>132</v>
      </c>
      <c r="T2783" s="1">
        <v>40805</v>
      </c>
    </row>
    <row r="2784" spans="1:20" x14ac:dyDescent="0.25">
      <c r="A2784">
        <v>20096</v>
      </c>
      <c r="B2784">
        <v>41140</v>
      </c>
      <c r="C2784" t="s">
        <v>20</v>
      </c>
      <c r="D2784" t="s">
        <v>42</v>
      </c>
      <c r="E2784" t="s">
        <v>46</v>
      </c>
      <c r="F2784" t="s">
        <v>514</v>
      </c>
      <c r="G2784">
        <v>35</v>
      </c>
      <c r="H2784">
        <v>9393.66</v>
      </c>
      <c r="I2784">
        <v>0.35</v>
      </c>
      <c r="J2784">
        <v>0.03</v>
      </c>
      <c r="K2784">
        <v>3089.3</v>
      </c>
      <c r="L2784">
        <v>275.83</v>
      </c>
      <c r="M2784">
        <v>179.29</v>
      </c>
      <c r="N2784">
        <v>29.21</v>
      </c>
      <c r="O2784" t="s">
        <v>48</v>
      </c>
      <c r="P2784" t="s">
        <v>1105</v>
      </c>
      <c r="Q2784" t="s">
        <v>83</v>
      </c>
      <c r="R2784" t="s">
        <v>67</v>
      </c>
      <c r="S2784" t="s">
        <v>49</v>
      </c>
      <c r="T2784" s="1">
        <v>41145</v>
      </c>
    </row>
    <row r="2785" spans="1:20" x14ac:dyDescent="0.25">
      <c r="A2785">
        <v>20098</v>
      </c>
      <c r="B2785">
        <v>40885</v>
      </c>
      <c r="C2785" t="s">
        <v>79</v>
      </c>
      <c r="D2785" t="s">
        <v>37</v>
      </c>
      <c r="E2785" t="s">
        <v>87</v>
      </c>
      <c r="F2785" t="s">
        <v>258</v>
      </c>
      <c r="G2785">
        <v>11</v>
      </c>
      <c r="H2785">
        <v>347.11</v>
      </c>
      <c r="I2785">
        <v>0.5</v>
      </c>
      <c r="J2785">
        <v>0.04</v>
      </c>
      <c r="K2785">
        <v>161.82</v>
      </c>
      <c r="L2785">
        <v>31.98</v>
      </c>
      <c r="M2785">
        <v>15.99</v>
      </c>
      <c r="N2785">
        <v>9.4</v>
      </c>
      <c r="O2785" t="s">
        <v>24</v>
      </c>
      <c r="P2785" t="s">
        <v>1481</v>
      </c>
      <c r="Q2785" t="s">
        <v>95</v>
      </c>
      <c r="R2785" t="s">
        <v>67</v>
      </c>
      <c r="S2785" t="s">
        <v>57</v>
      </c>
      <c r="T2785" s="1">
        <v>40887</v>
      </c>
    </row>
    <row r="2786" spans="1:20" x14ac:dyDescent="0.25">
      <c r="A2786">
        <v>20098</v>
      </c>
      <c r="B2786">
        <v>40885</v>
      </c>
      <c r="C2786" t="s">
        <v>79</v>
      </c>
      <c r="D2786" t="s">
        <v>42</v>
      </c>
      <c r="E2786" t="s">
        <v>43</v>
      </c>
      <c r="F2786" t="s">
        <v>840</v>
      </c>
      <c r="G2786">
        <v>8</v>
      </c>
      <c r="H2786">
        <v>323.82</v>
      </c>
      <c r="I2786">
        <v>0.44</v>
      </c>
      <c r="J2786">
        <v>0.03</v>
      </c>
      <c r="K2786">
        <v>133.07</v>
      </c>
      <c r="L2786">
        <v>40.57</v>
      </c>
      <c r="M2786">
        <v>22.72</v>
      </c>
      <c r="N2786">
        <v>8.99</v>
      </c>
      <c r="O2786" t="s">
        <v>24</v>
      </c>
      <c r="P2786" t="s">
        <v>1481</v>
      </c>
      <c r="Q2786" t="s">
        <v>95</v>
      </c>
      <c r="R2786" t="s">
        <v>67</v>
      </c>
      <c r="S2786" t="s">
        <v>35</v>
      </c>
      <c r="T2786" s="1">
        <v>40885</v>
      </c>
    </row>
    <row r="2787" spans="1:20" x14ac:dyDescent="0.25">
      <c r="A2787">
        <v>20102</v>
      </c>
      <c r="B2787">
        <v>40699</v>
      </c>
      <c r="C2787" t="s">
        <v>36</v>
      </c>
      <c r="D2787" t="s">
        <v>37</v>
      </c>
      <c r="E2787" t="s">
        <v>38</v>
      </c>
      <c r="F2787" t="s">
        <v>1293</v>
      </c>
      <c r="G2787">
        <v>15</v>
      </c>
      <c r="H2787">
        <v>569.70000000000005</v>
      </c>
      <c r="I2787">
        <v>0.43</v>
      </c>
      <c r="J2787">
        <v>0.03</v>
      </c>
      <c r="K2787">
        <v>234.11</v>
      </c>
      <c r="L2787">
        <v>39.020000000000003</v>
      </c>
      <c r="M2787">
        <v>22.24</v>
      </c>
      <c r="N2787">
        <v>1.99</v>
      </c>
      <c r="O2787" t="s">
        <v>24</v>
      </c>
      <c r="P2787" t="s">
        <v>822</v>
      </c>
      <c r="Q2787" t="s">
        <v>41</v>
      </c>
      <c r="R2787" t="s">
        <v>27</v>
      </c>
      <c r="S2787" t="s">
        <v>35</v>
      </c>
      <c r="T2787" s="1">
        <v>40700</v>
      </c>
    </row>
    <row r="2788" spans="1:20" x14ac:dyDescent="0.25">
      <c r="A2788">
        <v>20103</v>
      </c>
      <c r="B2788">
        <v>40220</v>
      </c>
      <c r="C2788" t="s">
        <v>79</v>
      </c>
      <c r="D2788" t="s">
        <v>37</v>
      </c>
      <c r="E2788" t="s">
        <v>87</v>
      </c>
      <c r="F2788" t="s">
        <v>1282</v>
      </c>
      <c r="G2788">
        <v>30</v>
      </c>
      <c r="H2788">
        <v>497.55</v>
      </c>
      <c r="I2788">
        <v>0.39</v>
      </c>
      <c r="J2788">
        <v>0</v>
      </c>
      <c r="K2788">
        <v>191.61</v>
      </c>
      <c r="L2788">
        <v>16.38</v>
      </c>
      <c r="M2788">
        <v>9.99</v>
      </c>
      <c r="N2788">
        <v>6.24</v>
      </c>
      <c r="O2788" t="s">
        <v>24</v>
      </c>
      <c r="P2788" t="s">
        <v>255</v>
      </c>
      <c r="Q2788" t="s">
        <v>41</v>
      </c>
      <c r="R2788" t="s">
        <v>27</v>
      </c>
      <c r="S2788" t="s">
        <v>45</v>
      </c>
      <c r="T2788" s="1">
        <v>40221</v>
      </c>
    </row>
    <row r="2789" spans="1:20" x14ac:dyDescent="0.25">
      <c r="A2789">
        <v>20103</v>
      </c>
      <c r="B2789">
        <v>40220</v>
      </c>
      <c r="C2789" t="s">
        <v>79</v>
      </c>
      <c r="D2789" t="s">
        <v>37</v>
      </c>
      <c r="E2789" t="s">
        <v>38</v>
      </c>
      <c r="F2789" t="s">
        <v>1077</v>
      </c>
      <c r="G2789">
        <v>25</v>
      </c>
      <c r="H2789">
        <v>1188.74</v>
      </c>
      <c r="I2789">
        <v>0.42</v>
      </c>
      <c r="J2789">
        <v>0.1</v>
      </c>
      <c r="K2789">
        <v>419.59</v>
      </c>
      <c r="L2789">
        <v>52.45</v>
      </c>
      <c r="M2789">
        <v>30.42</v>
      </c>
      <c r="N2789">
        <v>8.65</v>
      </c>
      <c r="O2789" t="s">
        <v>71</v>
      </c>
      <c r="P2789" t="s">
        <v>255</v>
      </c>
      <c r="Q2789" t="s">
        <v>41</v>
      </c>
      <c r="R2789" t="s">
        <v>27</v>
      </c>
      <c r="S2789" t="s">
        <v>57</v>
      </c>
      <c r="T2789" s="1">
        <v>40222</v>
      </c>
    </row>
    <row r="2790" spans="1:20" x14ac:dyDescent="0.25">
      <c r="A2790">
        <v>20128</v>
      </c>
      <c r="B2790">
        <v>40056</v>
      </c>
      <c r="C2790" t="s">
        <v>29</v>
      </c>
      <c r="D2790" t="s">
        <v>37</v>
      </c>
      <c r="E2790" t="s">
        <v>38</v>
      </c>
      <c r="F2790" t="s">
        <v>841</v>
      </c>
      <c r="G2790">
        <v>32</v>
      </c>
      <c r="H2790">
        <v>580.71</v>
      </c>
      <c r="I2790">
        <v>0.53</v>
      </c>
      <c r="J2790">
        <v>0</v>
      </c>
      <c r="K2790">
        <v>306.72000000000003</v>
      </c>
      <c r="L2790">
        <v>18.09</v>
      </c>
      <c r="M2790">
        <v>8.5</v>
      </c>
      <c r="N2790">
        <v>1.99</v>
      </c>
      <c r="O2790" t="s">
        <v>24</v>
      </c>
      <c r="P2790" t="s">
        <v>1102</v>
      </c>
      <c r="Q2790" t="s">
        <v>33</v>
      </c>
      <c r="R2790" t="s">
        <v>34</v>
      </c>
      <c r="S2790" t="s">
        <v>35</v>
      </c>
      <c r="T2790" s="1">
        <v>40058</v>
      </c>
    </row>
    <row r="2791" spans="1:20" x14ac:dyDescent="0.25">
      <c r="A2791">
        <v>20128</v>
      </c>
      <c r="B2791">
        <v>40056</v>
      </c>
      <c r="C2791" t="s">
        <v>29</v>
      </c>
      <c r="D2791" t="s">
        <v>21</v>
      </c>
      <c r="E2791" t="s">
        <v>22</v>
      </c>
      <c r="F2791" t="s">
        <v>311</v>
      </c>
      <c r="G2791">
        <v>5</v>
      </c>
      <c r="H2791">
        <v>817.98</v>
      </c>
      <c r="I2791">
        <v>0.42</v>
      </c>
      <c r="J2791">
        <v>0.03</v>
      </c>
      <c r="K2791">
        <v>320.83999999999997</v>
      </c>
      <c r="L2791">
        <v>164.53</v>
      </c>
      <c r="M2791">
        <v>95.43</v>
      </c>
      <c r="N2791">
        <v>19.989999999999998</v>
      </c>
      <c r="O2791" t="s">
        <v>24</v>
      </c>
      <c r="P2791" t="s">
        <v>1102</v>
      </c>
      <c r="Q2791" t="s">
        <v>33</v>
      </c>
      <c r="R2791" t="s">
        <v>34</v>
      </c>
      <c r="S2791" t="s">
        <v>57</v>
      </c>
      <c r="T2791" s="1">
        <v>40058</v>
      </c>
    </row>
    <row r="2792" spans="1:20" x14ac:dyDescent="0.25">
      <c r="A2792">
        <v>20132</v>
      </c>
      <c r="B2792">
        <v>40315</v>
      </c>
      <c r="C2792" t="s">
        <v>20</v>
      </c>
      <c r="D2792" t="s">
        <v>37</v>
      </c>
      <c r="E2792" t="s">
        <v>87</v>
      </c>
      <c r="F2792" t="s">
        <v>1732</v>
      </c>
      <c r="G2792">
        <v>30</v>
      </c>
      <c r="H2792">
        <v>14147.02</v>
      </c>
      <c r="I2792">
        <v>0.43</v>
      </c>
      <c r="J2792">
        <v>0.01</v>
      </c>
      <c r="K2792">
        <v>5989.86</v>
      </c>
      <c r="L2792">
        <v>475.39</v>
      </c>
      <c r="M2792">
        <v>270.97000000000003</v>
      </c>
      <c r="N2792">
        <v>28.06</v>
      </c>
      <c r="O2792" t="s">
        <v>48</v>
      </c>
      <c r="P2792" t="s">
        <v>1665</v>
      </c>
      <c r="Q2792" t="s">
        <v>83</v>
      </c>
      <c r="R2792" t="s">
        <v>67</v>
      </c>
      <c r="S2792" t="s">
        <v>132</v>
      </c>
      <c r="T2792" s="1">
        <v>40322</v>
      </c>
    </row>
    <row r="2793" spans="1:20" x14ac:dyDescent="0.25">
      <c r="A2793">
        <v>20134</v>
      </c>
      <c r="B2793">
        <v>40614</v>
      </c>
      <c r="C2793" t="s">
        <v>20</v>
      </c>
      <c r="D2793" t="s">
        <v>37</v>
      </c>
      <c r="E2793" t="s">
        <v>38</v>
      </c>
      <c r="F2793" t="s">
        <v>325</v>
      </c>
      <c r="G2793">
        <v>26</v>
      </c>
      <c r="H2793">
        <v>1075.1300000000001</v>
      </c>
      <c r="I2793">
        <v>0.5</v>
      </c>
      <c r="J2793">
        <v>0.02</v>
      </c>
      <c r="K2793">
        <v>523.41</v>
      </c>
      <c r="L2793">
        <v>41.94</v>
      </c>
      <c r="M2793">
        <v>20.97</v>
      </c>
      <c r="N2793">
        <v>6.5</v>
      </c>
      <c r="O2793" t="s">
        <v>24</v>
      </c>
      <c r="P2793" t="s">
        <v>695</v>
      </c>
      <c r="Q2793" t="s">
        <v>64</v>
      </c>
      <c r="R2793" t="s">
        <v>34</v>
      </c>
      <c r="S2793" t="s">
        <v>57</v>
      </c>
      <c r="T2793" s="1">
        <v>40618</v>
      </c>
    </row>
    <row r="2794" spans="1:20" x14ac:dyDescent="0.25">
      <c r="A2794">
        <v>20134</v>
      </c>
      <c r="B2794">
        <v>40614</v>
      </c>
      <c r="C2794" t="s">
        <v>20</v>
      </c>
      <c r="D2794" t="s">
        <v>21</v>
      </c>
      <c r="E2794" t="s">
        <v>84</v>
      </c>
      <c r="F2794" t="s">
        <v>909</v>
      </c>
      <c r="G2794">
        <v>47</v>
      </c>
      <c r="H2794">
        <v>616.49</v>
      </c>
      <c r="I2794">
        <v>0.55000000000000004</v>
      </c>
      <c r="J2794">
        <v>0.1</v>
      </c>
      <c r="K2794">
        <v>304.56</v>
      </c>
      <c r="L2794">
        <v>14.4</v>
      </c>
      <c r="M2794">
        <v>6.48</v>
      </c>
      <c r="N2794">
        <v>7.37</v>
      </c>
      <c r="O2794" t="s">
        <v>24</v>
      </c>
      <c r="P2794" t="s">
        <v>695</v>
      </c>
      <c r="Q2794" t="s">
        <v>64</v>
      </c>
      <c r="R2794" t="s">
        <v>34</v>
      </c>
      <c r="S2794" t="s">
        <v>57</v>
      </c>
      <c r="T2794" s="1">
        <v>40621</v>
      </c>
    </row>
    <row r="2795" spans="1:20" x14ac:dyDescent="0.25">
      <c r="A2795">
        <v>20135</v>
      </c>
      <c r="B2795">
        <v>39994</v>
      </c>
      <c r="C2795" t="s">
        <v>58</v>
      </c>
      <c r="D2795" t="s">
        <v>21</v>
      </c>
      <c r="E2795" t="s">
        <v>80</v>
      </c>
      <c r="F2795" t="s">
        <v>516</v>
      </c>
      <c r="G2795">
        <v>44</v>
      </c>
      <c r="H2795">
        <v>203.04</v>
      </c>
      <c r="I2795">
        <v>0.45</v>
      </c>
      <c r="J2795">
        <v>0.03</v>
      </c>
      <c r="K2795">
        <v>87.7</v>
      </c>
      <c r="L2795">
        <v>4.75</v>
      </c>
      <c r="M2795">
        <v>2.61</v>
      </c>
      <c r="N2795">
        <v>0.5</v>
      </c>
      <c r="O2795" t="s">
        <v>24</v>
      </c>
      <c r="P2795" t="s">
        <v>233</v>
      </c>
      <c r="Q2795" t="s">
        <v>41</v>
      </c>
      <c r="R2795" t="s">
        <v>34</v>
      </c>
      <c r="S2795" t="s">
        <v>57</v>
      </c>
      <c r="T2795" s="1">
        <v>39994</v>
      </c>
    </row>
    <row r="2796" spans="1:20" x14ac:dyDescent="0.25">
      <c r="A2796">
        <v>20135</v>
      </c>
      <c r="B2796">
        <v>39994</v>
      </c>
      <c r="C2796" t="s">
        <v>58</v>
      </c>
      <c r="D2796" t="s">
        <v>42</v>
      </c>
      <c r="E2796" t="s">
        <v>46</v>
      </c>
      <c r="F2796" t="s">
        <v>940</v>
      </c>
      <c r="G2796">
        <v>28</v>
      </c>
      <c r="H2796">
        <v>18063.66</v>
      </c>
      <c r="I2796">
        <v>0.5</v>
      </c>
      <c r="J2796">
        <v>0.08</v>
      </c>
      <c r="K2796">
        <v>8219.06</v>
      </c>
      <c r="L2796">
        <v>698.9</v>
      </c>
      <c r="M2796">
        <v>349.45</v>
      </c>
      <c r="N2796">
        <v>60</v>
      </c>
      <c r="O2796" t="s">
        <v>48</v>
      </c>
      <c r="P2796" t="s">
        <v>233</v>
      </c>
      <c r="Q2796" t="s">
        <v>41</v>
      </c>
      <c r="R2796" t="s">
        <v>34</v>
      </c>
      <c r="S2796" t="s">
        <v>132</v>
      </c>
      <c r="T2796" s="1">
        <v>39996</v>
      </c>
    </row>
    <row r="2797" spans="1:20" x14ac:dyDescent="0.25">
      <c r="A2797">
        <v>20160</v>
      </c>
      <c r="B2797">
        <v>40838</v>
      </c>
      <c r="C2797" t="s">
        <v>20</v>
      </c>
      <c r="D2797" t="s">
        <v>21</v>
      </c>
      <c r="E2797" t="s">
        <v>84</v>
      </c>
      <c r="F2797" t="s">
        <v>921</v>
      </c>
      <c r="G2797">
        <v>42</v>
      </c>
      <c r="H2797">
        <v>867.83</v>
      </c>
      <c r="I2797">
        <v>0.54</v>
      </c>
      <c r="J2797">
        <v>0.08</v>
      </c>
      <c r="K2797">
        <v>433.02</v>
      </c>
      <c r="L2797">
        <v>22.41</v>
      </c>
      <c r="M2797">
        <v>10.31</v>
      </c>
      <c r="N2797">
        <v>1.79</v>
      </c>
      <c r="O2797" t="s">
        <v>71</v>
      </c>
      <c r="P2797" t="s">
        <v>1803</v>
      </c>
      <c r="Q2797" t="s">
        <v>83</v>
      </c>
      <c r="R2797" t="s">
        <v>27</v>
      </c>
      <c r="S2797" t="s">
        <v>55</v>
      </c>
      <c r="T2797" s="1">
        <v>40840</v>
      </c>
    </row>
    <row r="2798" spans="1:20" x14ac:dyDescent="0.25">
      <c r="A2798">
        <v>20162</v>
      </c>
      <c r="B2798">
        <v>39852</v>
      </c>
      <c r="C2798" t="s">
        <v>79</v>
      </c>
      <c r="D2798" t="s">
        <v>21</v>
      </c>
      <c r="E2798" t="s">
        <v>120</v>
      </c>
      <c r="F2798" t="s">
        <v>1804</v>
      </c>
      <c r="G2798">
        <v>38</v>
      </c>
      <c r="H2798">
        <v>1110.77</v>
      </c>
      <c r="I2798">
        <v>0.49</v>
      </c>
      <c r="J2798">
        <v>0.03</v>
      </c>
      <c r="K2798">
        <v>519.6</v>
      </c>
      <c r="L2798">
        <v>29.73</v>
      </c>
      <c r="M2798">
        <v>15.16</v>
      </c>
      <c r="N2798">
        <v>15.09</v>
      </c>
      <c r="O2798" t="s">
        <v>24</v>
      </c>
      <c r="P2798" t="s">
        <v>74</v>
      </c>
      <c r="Q2798" t="s">
        <v>75</v>
      </c>
      <c r="R2798" t="s">
        <v>61</v>
      </c>
      <c r="S2798" t="s">
        <v>57</v>
      </c>
      <c r="T2798" s="1">
        <v>39853</v>
      </c>
    </row>
    <row r="2799" spans="1:20" x14ac:dyDescent="0.25">
      <c r="A2799">
        <v>20166</v>
      </c>
      <c r="B2799">
        <v>39876</v>
      </c>
      <c r="C2799" t="s">
        <v>20</v>
      </c>
      <c r="D2799" t="s">
        <v>37</v>
      </c>
      <c r="E2799" t="s">
        <v>50</v>
      </c>
      <c r="F2799" t="s">
        <v>1355</v>
      </c>
      <c r="G2799">
        <v>6</v>
      </c>
      <c r="H2799">
        <v>2279.08</v>
      </c>
      <c r="I2799">
        <v>0.51</v>
      </c>
      <c r="J2799">
        <v>0.1</v>
      </c>
      <c r="K2799">
        <v>1034.1500000000001</v>
      </c>
      <c r="L2799">
        <v>420.39</v>
      </c>
      <c r="M2799">
        <v>205.99</v>
      </c>
      <c r="N2799">
        <v>8.99</v>
      </c>
      <c r="O2799" t="s">
        <v>24</v>
      </c>
      <c r="P2799" t="s">
        <v>736</v>
      </c>
      <c r="Q2799" t="s">
        <v>41</v>
      </c>
      <c r="R2799" t="s">
        <v>34</v>
      </c>
      <c r="S2799" t="s">
        <v>57</v>
      </c>
      <c r="T2799" s="1">
        <v>39880</v>
      </c>
    </row>
    <row r="2800" spans="1:20" x14ac:dyDescent="0.25">
      <c r="A2800">
        <v>20192</v>
      </c>
      <c r="B2800">
        <v>40457</v>
      </c>
      <c r="C2800" t="s">
        <v>20</v>
      </c>
      <c r="D2800" t="s">
        <v>37</v>
      </c>
      <c r="E2800" t="s">
        <v>38</v>
      </c>
      <c r="F2800" t="s">
        <v>791</v>
      </c>
      <c r="G2800">
        <v>35</v>
      </c>
      <c r="H2800">
        <v>2762.69</v>
      </c>
      <c r="I2800">
        <v>0.45</v>
      </c>
      <c r="J2800">
        <v>0.04</v>
      </c>
      <c r="K2800">
        <v>1179.05</v>
      </c>
      <c r="L2800">
        <v>82.16</v>
      </c>
      <c r="M2800">
        <v>45.19</v>
      </c>
      <c r="N2800">
        <v>1.99</v>
      </c>
      <c r="O2800" t="s">
        <v>24</v>
      </c>
      <c r="P2800" t="s">
        <v>1636</v>
      </c>
      <c r="Q2800" t="s">
        <v>41</v>
      </c>
      <c r="R2800" t="s">
        <v>61</v>
      </c>
      <c r="S2800" t="s">
        <v>35</v>
      </c>
      <c r="T2800" s="1">
        <v>40464</v>
      </c>
    </row>
    <row r="2801" spans="1:20" x14ac:dyDescent="0.25">
      <c r="A2801">
        <v>20193</v>
      </c>
      <c r="B2801">
        <v>40489</v>
      </c>
      <c r="C2801" t="s">
        <v>79</v>
      </c>
      <c r="D2801" t="s">
        <v>21</v>
      </c>
      <c r="E2801" t="s">
        <v>120</v>
      </c>
      <c r="F2801" t="s">
        <v>1726</v>
      </c>
      <c r="G2801">
        <v>23</v>
      </c>
      <c r="H2801">
        <v>126.34</v>
      </c>
      <c r="I2801">
        <v>0.37</v>
      </c>
      <c r="J2801">
        <v>7.0000000000000007E-2</v>
      </c>
      <c r="K2801">
        <v>38.549999999999997</v>
      </c>
      <c r="L2801">
        <v>5.59</v>
      </c>
      <c r="M2801">
        <v>3.52</v>
      </c>
      <c r="N2801">
        <v>6.83</v>
      </c>
      <c r="O2801" t="s">
        <v>24</v>
      </c>
      <c r="P2801" t="s">
        <v>1805</v>
      </c>
      <c r="Q2801" t="s">
        <v>33</v>
      </c>
      <c r="R2801" t="s">
        <v>34</v>
      </c>
      <c r="S2801" t="s">
        <v>57</v>
      </c>
      <c r="T2801" s="1">
        <v>40491</v>
      </c>
    </row>
    <row r="2802" spans="1:20" x14ac:dyDescent="0.25">
      <c r="A2802">
        <v>20194</v>
      </c>
      <c r="B2802">
        <v>40981</v>
      </c>
      <c r="C2802" t="s">
        <v>36</v>
      </c>
      <c r="D2802" t="s">
        <v>42</v>
      </c>
      <c r="E2802" t="s">
        <v>43</v>
      </c>
      <c r="F2802" t="s">
        <v>873</v>
      </c>
      <c r="G2802">
        <v>10</v>
      </c>
      <c r="H2802">
        <v>411.47</v>
      </c>
      <c r="I2802">
        <v>0.55000000000000004</v>
      </c>
      <c r="J2802">
        <v>0.1</v>
      </c>
      <c r="K2802">
        <v>202.4</v>
      </c>
      <c r="L2802">
        <v>44.98</v>
      </c>
      <c r="M2802">
        <v>20.239999999999998</v>
      </c>
      <c r="N2802">
        <v>6.67</v>
      </c>
      <c r="O2802" t="s">
        <v>24</v>
      </c>
      <c r="P2802" t="s">
        <v>875</v>
      </c>
      <c r="Q2802" t="s">
        <v>33</v>
      </c>
      <c r="R2802" t="s">
        <v>67</v>
      </c>
      <c r="S2802" t="s">
        <v>35</v>
      </c>
      <c r="T2802" s="1">
        <v>40983</v>
      </c>
    </row>
    <row r="2803" spans="1:20" x14ac:dyDescent="0.25">
      <c r="A2803">
        <v>20225</v>
      </c>
      <c r="B2803">
        <v>40385</v>
      </c>
      <c r="C2803" t="s">
        <v>20</v>
      </c>
      <c r="D2803" t="s">
        <v>21</v>
      </c>
      <c r="E2803" t="s">
        <v>120</v>
      </c>
      <c r="F2803" t="s">
        <v>374</v>
      </c>
      <c r="G2803">
        <v>33</v>
      </c>
      <c r="H2803">
        <v>194.97</v>
      </c>
      <c r="I2803">
        <v>0.37</v>
      </c>
      <c r="J2803">
        <v>0.09</v>
      </c>
      <c r="K2803">
        <v>58.37</v>
      </c>
      <c r="L2803">
        <v>6.32</v>
      </c>
      <c r="M2803">
        <v>3.98</v>
      </c>
      <c r="N2803">
        <v>5.26</v>
      </c>
      <c r="O2803" t="s">
        <v>24</v>
      </c>
      <c r="P2803" t="s">
        <v>468</v>
      </c>
      <c r="Q2803" t="s">
        <v>83</v>
      </c>
      <c r="R2803" t="s">
        <v>34</v>
      </c>
      <c r="S2803" t="s">
        <v>57</v>
      </c>
      <c r="T2803" s="1">
        <v>40392</v>
      </c>
    </row>
    <row r="2804" spans="1:20" x14ac:dyDescent="0.25">
      <c r="A2804">
        <v>20225</v>
      </c>
      <c r="B2804">
        <v>40385</v>
      </c>
      <c r="C2804" t="s">
        <v>20</v>
      </c>
      <c r="D2804" t="s">
        <v>21</v>
      </c>
      <c r="E2804" t="s">
        <v>52</v>
      </c>
      <c r="F2804" t="s">
        <v>268</v>
      </c>
      <c r="G2804">
        <v>22</v>
      </c>
      <c r="H2804">
        <v>214.96</v>
      </c>
      <c r="I2804">
        <v>0.46</v>
      </c>
      <c r="J2804">
        <v>0.1</v>
      </c>
      <c r="K2804">
        <v>85.65</v>
      </c>
      <c r="L2804">
        <v>10.81</v>
      </c>
      <c r="M2804">
        <v>5.84</v>
      </c>
      <c r="N2804">
        <v>0.83</v>
      </c>
      <c r="O2804" t="s">
        <v>24</v>
      </c>
      <c r="P2804" t="s">
        <v>468</v>
      </c>
      <c r="Q2804" t="s">
        <v>83</v>
      </c>
      <c r="R2804" t="s">
        <v>34</v>
      </c>
      <c r="S2804" t="s">
        <v>55</v>
      </c>
      <c r="T2804" s="1">
        <v>40392</v>
      </c>
    </row>
    <row r="2805" spans="1:20" x14ac:dyDescent="0.25">
      <c r="A2805">
        <v>20229</v>
      </c>
      <c r="B2805">
        <v>40116</v>
      </c>
      <c r="C2805" t="s">
        <v>20</v>
      </c>
      <c r="D2805" t="s">
        <v>21</v>
      </c>
      <c r="E2805" t="s">
        <v>72</v>
      </c>
      <c r="F2805" t="s">
        <v>828</v>
      </c>
      <c r="G2805">
        <v>47</v>
      </c>
      <c r="H2805">
        <v>218.11</v>
      </c>
      <c r="I2805">
        <v>0.49</v>
      </c>
      <c r="J2805">
        <v>0.1</v>
      </c>
      <c r="K2805">
        <v>94.17</v>
      </c>
      <c r="L2805">
        <v>5.14</v>
      </c>
      <c r="M2805">
        <v>2.62</v>
      </c>
      <c r="N2805">
        <v>0.8</v>
      </c>
      <c r="O2805" t="s">
        <v>24</v>
      </c>
      <c r="P2805" t="s">
        <v>1235</v>
      </c>
      <c r="Q2805" t="s">
        <v>41</v>
      </c>
      <c r="R2805" t="s">
        <v>61</v>
      </c>
      <c r="S2805" t="s">
        <v>55</v>
      </c>
      <c r="T2805" s="1">
        <v>40123</v>
      </c>
    </row>
    <row r="2806" spans="1:20" x14ac:dyDescent="0.25">
      <c r="A2806">
        <v>20256</v>
      </c>
      <c r="B2806">
        <v>40939</v>
      </c>
      <c r="C2806" t="s">
        <v>20</v>
      </c>
      <c r="D2806" t="s">
        <v>21</v>
      </c>
      <c r="E2806" t="s">
        <v>22</v>
      </c>
      <c r="F2806" t="s">
        <v>720</v>
      </c>
      <c r="G2806">
        <v>24</v>
      </c>
      <c r="H2806">
        <v>812.08</v>
      </c>
      <c r="I2806">
        <v>0.38</v>
      </c>
      <c r="J2806">
        <v>0.01</v>
      </c>
      <c r="K2806">
        <v>299.2</v>
      </c>
      <c r="L2806">
        <v>33.69</v>
      </c>
      <c r="M2806">
        <v>20.89</v>
      </c>
      <c r="N2806">
        <v>11.52</v>
      </c>
      <c r="O2806" t="s">
        <v>24</v>
      </c>
      <c r="P2806" t="s">
        <v>1764</v>
      </c>
      <c r="Q2806" t="s">
        <v>95</v>
      </c>
      <c r="R2806" t="s">
        <v>27</v>
      </c>
      <c r="S2806" t="s">
        <v>57</v>
      </c>
      <c r="T2806" s="1">
        <v>40944</v>
      </c>
    </row>
    <row r="2807" spans="1:20" x14ac:dyDescent="0.25">
      <c r="A2807">
        <v>20259</v>
      </c>
      <c r="B2807">
        <v>40687</v>
      </c>
      <c r="C2807" t="s">
        <v>58</v>
      </c>
      <c r="D2807" t="s">
        <v>21</v>
      </c>
      <c r="E2807" t="s">
        <v>30</v>
      </c>
      <c r="F2807" t="s">
        <v>1425</v>
      </c>
      <c r="G2807">
        <v>42</v>
      </c>
      <c r="H2807">
        <v>1012.26</v>
      </c>
      <c r="I2807">
        <v>0.49</v>
      </c>
      <c r="J2807">
        <v>0.05</v>
      </c>
      <c r="K2807">
        <v>466.71</v>
      </c>
      <c r="L2807">
        <v>25.25</v>
      </c>
      <c r="M2807">
        <v>12.88</v>
      </c>
      <c r="N2807">
        <v>4.59</v>
      </c>
      <c r="O2807" t="s">
        <v>24</v>
      </c>
      <c r="P2807" t="s">
        <v>1073</v>
      </c>
      <c r="Q2807" t="s">
        <v>64</v>
      </c>
      <c r="R2807" t="s">
        <v>34</v>
      </c>
      <c r="S2807" t="s">
        <v>55</v>
      </c>
      <c r="T2807" s="1">
        <v>40688</v>
      </c>
    </row>
    <row r="2808" spans="1:20" x14ac:dyDescent="0.25">
      <c r="A2808">
        <v>20261</v>
      </c>
      <c r="B2808">
        <v>39953</v>
      </c>
      <c r="C2808" t="s">
        <v>79</v>
      </c>
      <c r="D2808" t="s">
        <v>21</v>
      </c>
      <c r="E2808" t="s">
        <v>120</v>
      </c>
      <c r="F2808" t="s">
        <v>1239</v>
      </c>
      <c r="G2808">
        <v>25</v>
      </c>
      <c r="H2808">
        <v>1516.96</v>
      </c>
      <c r="I2808">
        <v>0.52</v>
      </c>
      <c r="J2808">
        <v>0.09</v>
      </c>
      <c r="K2808">
        <v>710.84</v>
      </c>
      <c r="L2808">
        <v>66.13</v>
      </c>
      <c r="M2808">
        <v>31.74</v>
      </c>
      <c r="N2808">
        <v>12.62</v>
      </c>
      <c r="O2808" t="s">
        <v>71</v>
      </c>
      <c r="P2808" t="s">
        <v>227</v>
      </c>
      <c r="Q2808" t="s">
        <v>64</v>
      </c>
      <c r="R2808" t="s">
        <v>27</v>
      </c>
      <c r="S2808" t="s">
        <v>57</v>
      </c>
      <c r="T2808" s="1">
        <v>39953</v>
      </c>
    </row>
    <row r="2809" spans="1:20" x14ac:dyDescent="0.25">
      <c r="A2809">
        <v>20261</v>
      </c>
      <c r="B2809">
        <v>39953</v>
      </c>
      <c r="C2809" t="s">
        <v>79</v>
      </c>
      <c r="D2809" t="s">
        <v>21</v>
      </c>
      <c r="E2809" t="s">
        <v>84</v>
      </c>
      <c r="F2809" t="s">
        <v>1106</v>
      </c>
      <c r="G2809">
        <v>36</v>
      </c>
      <c r="H2809">
        <v>392.91</v>
      </c>
      <c r="I2809">
        <v>0.44</v>
      </c>
      <c r="J2809">
        <v>0.04</v>
      </c>
      <c r="K2809">
        <v>163.29</v>
      </c>
      <c r="L2809">
        <v>11.34</v>
      </c>
      <c r="M2809">
        <v>6.35</v>
      </c>
      <c r="N2809">
        <v>1.02</v>
      </c>
      <c r="O2809" t="s">
        <v>24</v>
      </c>
      <c r="P2809" t="s">
        <v>227</v>
      </c>
      <c r="Q2809" t="s">
        <v>64</v>
      </c>
      <c r="R2809" t="s">
        <v>27</v>
      </c>
      <c r="S2809" t="s">
        <v>55</v>
      </c>
      <c r="T2809" s="1">
        <v>39956</v>
      </c>
    </row>
    <row r="2810" spans="1:20" x14ac:dyDescent="0.25">
      <c r="A2810">
        <v>20261</v>
      </c>
      <c r="B2810">
        <v>39953</v>
      </c>
      <c r="C2810" t="s">
        <v>79</v>
      </c>
      <c r="D2810" t="s">
        <v>37</v>
      </c>
      <c r="E2810" t="s">
        <v>50</v>
      </c>
      <c r="F2810" t="s">
        <v>247</v>
      </c>
      <c r="G2810">
        <v>21</v>
      </c>
      <c r="H2810">
        <v>2098.33</v>
      </c>
      <c r="I2810">
        <v>0.35</v>
      </c>
      <c r="J2810">
        <v>0.02</v>
      </c>
      <c r="K2810">
        <v>703.55</v>
      </c>
      <c r="L2810">
        <v>101.52</v>
      </c>
      <c r="M2810">
        <v>65.989999999999995</v>
      </c>
      <c r="N2810">
        <v>8.99</v>
      </c>
      <c r="O2810" t="s">
        <v>71</v>
      </c>
      <c r="P2810" t="s">
        <v>227</v>
      </c>
      <c r="Q2810" t="s">
        <v>64</v>
      </c>
      <c r="R2810" t="s">
        <v>27</v>
      </c>
      <c r="S2810" t="s">
        <v>57</v>
      </c>
      <c r="T2810" s="1">
        <v>39954</v>
      </c>
    </row>
    <row r="2811" spans="1:20" x14ac:dyDescent="0.25">
      <c r="A2811">
        <v>20262</v>
      </c>
      <c r="B2811">
        <v>40173</v>
      </c>
      <c r="C2811" t="s">
        <v>29</v>
      </c>
      <c r="D2811" t="s">
        <v>42</v>
      </c>
      <c r="E2811" t="s">
        <v>43</v>
      </c>
      <c r="F2811" t="s">
        <v>840</v>
      </c>
      <c r="G2811">
        <v>27</v>
      </c>
      <c r="H2811">
        <v>1045.49</v>
      </c>
      <c r="I2811">
        <v>0.42</v>
      </c>
      <c r="J2811">
        <v>0.02</v>
      </c>
      <c r="K2811">
        <v>423.06</v>
      </c>
      <c r="L2811">
        <v>39.17</v>
      </c>
      <c r="M2811">
        <v>22.72</v>
      </c>
      <c r="N2811">
        <v>8.99</v>
      </c>
      <c r="O2811" t="s">
        <v>24</v>
      </c>
      <c r="P2811" t="s">
        <v>1806</v>
      </c>
      <c r="Q2811" t="s">
        <v>64</v>
      </c>
      <c r="R2811" t="s">
        <v>61</v>
      </c>
      <c r="S2811" t="s">
        <v>35</v>
      </c>
      <c r="T2811" s="1">
        <v>40173</v>
      </c>
    </row>
    <row r="2812" spans="1:20" x14ac:dyDescent="0.25">
      <c r="A2812">
        <v>20263</v>
      </c>
      <c r="B2812">
        <v>40131</v>
      </c>
      <c r="C2812" t="s">
        <v>79</v>
      </c>
      <c r="D2812" t="s">
        <v>21</v>
      </c>
      <c r="E2812" t="s">
        <v>120</v>
      </c>
      <c r="F2812" t="s">
        <v>1232</v>
      </c>
      <c r="G2812">
        <v>8</v>
      </c>
      <c r="H2812">
        <v>821.59</v>
      </c>
      <c r="I2812">
        <v>0.44</v>
      </c>
      <c r="J2812">
        <v>0.05</v>
      </c>
      <c r="K2812">
        <v>333.06</v>
      </c>
      <c r="L2812">
        <v>106.75</v>
      </c>
      <c r="M2812">
        <v>59.78</v>
      </c>
      <c r="N2812">
        <v>10.29</v>
      </c>
      <c r="O2812" t="s">
        <v>24</v>
      </c>
      <c r="P2812" t="s">
        <v>1807</v>
      </c>
      <c r="Q2812" t="s">
        <v>83</v>
      </c>
      <c r="R2812" t="s">
        <v>27</v>
      </c>
      <c r="S2812" t="s">
        <v>57</v>
      </c>
      <c r="T2812" s="1">
        <v>40132</v>
      </c>
    </row>
    <row r="2813" spans="1:20" x14ac:dyDescent="0.25">
      <c r="A2813">
        <v>20263</v>
      </c>
      <c r="B2813">
        <v>40131</v>
      </c>
      <c r="C2813" t="s">
        <v>79</v>
      </c>
      <c r="D2813" t="s">
        <v>37</v>
      </c>
      <c r="E2813" t="s">
        <v>50</v>
      </c>
      <c r="F2813" t="s">
        <v>1160</v>
      </c>
      <c r="G2813">
        <v>33</v>
      </c>
      <c r="H2813">
        <v>1301.77</v>
      </c>
      <c r="I2813">
        <v>0.51</v>
      </c>
      <c r="J2813">
        <v>0.08</v>
      </c>
      <c r="K2813">
        <v>607.85</v>
      </c>
      <c r="L2813">
        <v>42.84</v>
      </c>
      <c r="M2813">
        <v>20.99</v>
      </c>
      <c r="N2813">
        <v>1.25</v>
      </c>
      <c r="O2813" t="s">
        <v>24</v>
      </c>
      <c r="P2813" t="s">
        <v>1807</v>
      </c>
      <c r="Q2813" t="s">
        <v>83</v>
      </c>
      <c r="R2813" t="s">
        <v>27</v>
      </c>
      <c r="S2813" t="s">
        <v>35</v>
      </c>
      <c r="T2813" s="1">
        <v>40133</v>
      </c>
    </row>
    <row r="2814" spans="1:20" x14ac:dyDescent="0.25">
      <c r="A2814">
        <v>20292</v>
      </c>
      <c r="B2814">
        <v>41221</v>
      </c>
      <c r="C2814" t="s">
        <v>79</v>
      </c>
      <c r="D2814" t="s">
        <v>21</v>
      </c>
      <c r="E2814" t="s">
        <v>126</v>
      </c>
      <c r="F2814" t="s">
        <v>245</v>
      </c>
      <c r="G2814">
        <v>26</v>
      </c>
      <c r="H2814">
        <v>919.21</v>
      </c>
      <c r="I2814">
        <v>0.54</v>
      </c>
      <c r="J2814">
        <v>0.08</v>
      </c>
      <c r="K2814">
        <v>455.52</v>
      </c>
      <c r="L2814">
        <v>38.090000000000003</v>
      </c>
      <c r="M2814">
        <v>17.52</v>
      </c>
      <c r="N2814">
        <v>8.17</v>
      </c>
      <c r="O2814" t="s">
        <v>24</v>
      </c>
      <c r="P2814" t="s">
        <v>1399</v>
      </c>
      <c r="Q2814" t="s">
        <v>41</v>
      </c>
      <c r="R2814" t="s">
        <v>34</v>
      </c>
      <c r="S2814" t="s">
        <v>45</v>
      </c>
      <c r="T2814" s="1">
        <v>41221</v>
      </c>
    </row>
    <row r="2815" spans="1:20" x14ac:dyDescent="0.25">
      <c r="A2815">
        <v>20292</v>
      </c>
      <c r="B2815">
        <v>41221</v>
      </c>
      <c r="C2815" t="s">
        <v>79</v>
      </c>
      <c r="D2815" t="s">
        <v>37</v>
      </c>
      <c r="E2815" t="s">
        <v>38</v>
      </c>
      <c r="F2815" t="s">
        <v>1159</v>
      </c>
      <c r="G2815">
        <v>5</v>
      </c>
      <c r="H2815">
        <v>222.23</v>
      </c>
      <c r="I2815">
        <v>0.52</v>
      </c>
      <c r="J2815">
        <v>0</v>
      </c>
      <c r="K2815">
        <v>113.48</v>
      </c>
      <c r="L2815">
        <v>43.65</v>
      </c>
      <c r="M2815">
        <v>20.95</v>
      </c>
      <c r="N2815">
        <v>4</v>
      </c>
      <c r="O2815" t="s">
        <v>24</v>
      </c>
      <c r="P2815" t="s">
        <v>1399</v>
      </c>
      <c r="Q2815" t="s">
        <v>41</v>
      </c>
      <c r="R2815" t="s">
        <v>34</v>
      </c>
      <c r="S2815" t="s">
        <v>57</v>
      </c>
      <c r="T2815" s="1">
        <v>41222</v>
      </c>
    </row>
    <row r="2816" spans="1:20" x14ac:dyDescent="0.25">
      <c r="A2816">
        <v>20322</v>
      </c>
      <c r="B2816">
        <v>39992</v>
      </c>
      <c r="C2816" t="s">
        <v>58</v>
      </c>
      <c r="D2816" t="s">
        <v>21</v>
      </c>
      <c r="E2816" t="s">
        <v>120</v>
      </c>
      <c r="F2816" t="s">
        <v>232</v>
      </c>
      <c r="G2816">
        <v>46</v>
      </c>
      <c r="H2816">
        <v>251.18</v>
      </c>
      <c r="I2816">
        <v>0.37</v>
      </c>
      <c r="J2816">
        <v>0.06</v>
      </c>
      <c r="K2816">
        <v>81.03</v>
      </c>
      <c r="L2816">
        <v>5.68</v>
      </c>
      <c r="M2816">
        <v>3.58</v>
      </c>
      <c r="N2816">
        <v>5.47</v>
      </c>
      <c r="O2816" t="s">
        <v>24</v>
      </c>
      <c r="P2816" t="s">
        <v>1808</v>
      </c>
      <c r="Q2816" t="s">
        <v>33</v>
      </c>
      <c r="R2816" t="s">
        <v>61</v>
      </c>
      <c r="S2816" t="s">
        <v>57</v>
      </c>
      <c r="T2816" s="1">
        <v>39994</v>
      </c>
    </row>
    <row r="2817" spans="1:20" x14ac:dyDescent="0.25">
      <c r="A2817">
        <v>20322</v>
      </c>
      <c r="B2817">
        <v>39992</v>
      </c>
      <c r="C2817" t="s">
        <v>58</v>
      </c>
      <c r="D2817" t="s">
        <v>42</v>
      </c>
      <c r="E2817" t="s">
        <v>92</v>
      </c>
      <c r="F2817" t="s">
        <v>369</v>
      </c>
      <c r="G2817">
        <v>46</v>
      </c>
      <c r="H2817">
        <v>6640.56</v>
      </c>
      <c r="I2817">
        <v>0.36</v>
      </c>
      <c r="J2817">
        <v>0.09</v>
      </c>
      <c r="K2817">
        <v>1959.64</v>
      </c>
      <c r="L2817">
        <v>157.78</v>
      </c>
      <c r="M2817">
        <v>100.98</v>
      </c>
      <c r="N2817">
        <v>35.840000000000003</v>
      </c>
      <c r="O2817" t="s">
        <v>48</v>
      </c>
      <c r="P2817" t="s">
        <v>1808</v>
      </c>
      <c r="Q2817" t="s">
        <v>33</v>
      </c>
      <c r="R2817" t="s">
        <v>61</v>
      </c>
      <c r="S2817" t="s">
        <v>49</v>
      </c>
      <c r="T2817" s="1">
        <v>39992</v>
      </c>
    </row>
    <row r="2818" spans="1:20" x14ac:dyDescent="0.25">
      <c r="A2818">
        <v>20322</v>
      </c>
      <c r="B2818">
        <v>39992</v>
      </c>
      <c r="C2818" t="s">
        <v>58</v>
      </c>
      <c r="D2818" t="s">
        <v>21</v>
      </c>
      <c r="E2818" t="s">
        <v>84</v>
      </c>
      <c r="F2818" t="s">
        <v>927</v>
      </c>
      <c r="G2818">
        <v>15</v>
      </c>
      <c r="H2818">
        <v>133.81</v>
      </c>
      <c r="I2818">
        <v>0.38</v>
      </c>
      <c r="J2818">
        <v>0.1</v>
      </c>
      <c r="K2818">
        <v>39.15</v>
      </c>
      <c r="L2818">
        <v>9.32</v>
      </c>
      <c r="M2818">
        <v>5.78</v>
      </c>
      <c r="N2818">
        <v>7.96</v>
      </c>
      <c r="O2818" t="s">
        <v>24</v>
      </c>
      <c r="P2818" t="s">
        <v>1808</v>
      </c>
      <c r="Q2818" t="s">
        <v>33</v>
      </c>
      <c r="R2818" t="s">
        <v>61</v>
      </c>
      <c r="S2818" t="s">
        <v>57</v>
      </c>
      <c r="T2818" s="1">
        <v>39992</v>
      </c>
    </row>
    <row r="2819" spans="1:20" x14ac:dyDescent="0.25">
      <c r="A2819">
        <v>20325</v>
      </c>
      <c r="B2819">
        <v>40362</v>
      </c>
      <c r="C2819" t="s">
        <v>58</v>
      </c>
      <c r="D2819" t="s">
        <v>37</v>
      </c>
      <c r="E2819" t="s">
        <v>87</v>
      </c>
      <c r="F2819" t="s">
        <v>1430</v>
      </c>
      <c r="G2819">
        <v>35</v>
      </c>
      <c r="H2819">
        <v>6747.11</v>
      </c>
      <c r="I2819">
        <v>0.41</v>
      </c>
      <c r="J2819">
        <v>0.06</v>
      </c>
      <c r="K2819">
        <v>2491.3200000000002</v>
      </c>
      <c r="L2819">
        <v>203.37</v>
      </c>
      <c r="M2819">
        <v>119.99</v>
      </c>
      <c r="N2819">
        <v>56.14</v>
      </c>
      <c r="O2819" t="s">
        <v>48</v>
      </c>
      <c r="P2819" t="s">
        <v>558</v>
      </c>
      <c r="Q2819" t="s">
        <v>83</v>
      </c>
      <c r="R2819" t="s">
        <v>27</v>
      </c>
      <c r="S2819" t="s">
        <v>49</v>
      </c>
      <c r="T2819" s="1">
        <v>40364</v>
      </c>
    </row>
    <row r="2820" spans="1:20" x14ac:dyDescent="0.25">
      <c r="A2820">
        <v>20325</v>
      </c>
      <c r="B2820">
        <v>40362</v>
      </c>
      <c r="C2820" t="s">
        <v>58</v>
      </c>
      <c r="D2820" t="s">
        <v>21</v>
      </c>
      <c r="E2820" t="s">
        <v>52</v>
      </c>
      <c r="F2820" t="s">
        <v>107</v>
      </c>
      <c r="G2820">
        <v>24</v>
      </c>
      <c r="H2820">
        <v>1613.49</v>
      </c>
      <c r="I2820">
        <v>0.49</v>
      </c>
      <c r="J2820">
        <v>7.0000000000000007E-2</v>
      </c>
      <c r="K2820">
        <v>722.4</v>
      </c>
      <c r="L2820">
        <v>71.67</v>
      </c>
      <c r="M2820">
        <v>36.549999999999997</v>
      </c>
      <c r="N2820">
        <v>13.89</v>
      </c>
      <c r="O2820" t="s">
        <v>24</v>
      </c>
      <c r="P2820" t="s">
        <v>558</v>
      </c>
      <c r="Q2820" t="s">
        <v>83</v>
      </c>
      <c r="R2820" t="s">
        <v>27</v>
      </c>
      <c r="S2820" t="s">
        <v>55</v>
      </c>
      <c r="T2820" s="1">
        <v>40365</v>
      </c>
    </row>
    <row r="2821" spans="1:20" x14ac:dyDescent="0.25">
      <c r="A2821">
        <v>20354</v>
      </c>
      <c r="B2821">
        <v>41171</v>
      </c>
      <c r="C2821" t="s">
        <v>58</v>
      </c>
      <c r="D2821" t="s">
        <v>21</v>
      </c>
      <c r="E2821" t="s">
        <v>80</v>
      </c>
      <c r="F2821" t="s">
        <v>760</v>
      </c>
      <c r="G2821">
        <v>24</v>
      </c>
      <c r="H2821">
        <v>118.09</v>
      </c>
      <c r="I2821">
        <v>0.37</v>
      </c>
      <c r="J2821">
        <v>0.02</v>
      </c>
      <c r="K2821">
        <v>42</v>
      </c>
      <c r="L2821">
        <v>5</v>
      </c>
      <c r="M2821">
        <v>3.15</v>
      </c>
      <c r="N2821">
        <v>0.49</v>
      </c>
      <c r="O2821" t="s">
        <v>24</v>
      </c>
      <c r="P2821" t="s">
        <v>751</v>
      </c>
      <c r="Q2821" t="s">
        <v>75</v>
      </c>
      <c r="R2821" t="s">
        <v>34</v>
      </c>
      <c r="S2821" t="s">
        <v>57</v>
      </c>
      <c r="T2821" s="1">
        <v>41173</v>
      </c>
    </row>
    <row r="2822" spans="1:20" x14ac:dyDescent="0.25">
      <c r="A2822">
        <v>20384</v>
      </c>
      <c r="B2822">
        <v>40841</v>
      </c>
      <c r="C2822" t="s">
        <v>20</v>
      </c>
      <c r="D2822" t="s">
        <v>21</v>
      </c>
      <c r="E2822" t="s">
        <v>22</v>
      </c>
      <c r="F2822" t="s">
        <v>883</v>
      </c>
      <c r="G2822">
        <v>30</v>
      </c>
      <c r="H2822">
        <v>605.11</v>
      </c>
      <c r="I2822">
        <v>0.35</v>
      </c>
      <c r="J2822">
        <v>0.08</v>
      </c>
      <c r="K2822">
        <v>174.84</v>
      </c>
      <c r="L2822">
        <v>21.58</v>
      </c>
      <c r="M2822">
        <v>14.03</v>
      </c>
      <c r="N2822">
        <v>9.3699999999999992</v>
      </c>
      <c r="O2822" t="s">
        <v>24</v>
      </c>
      <c r="P2822" t="s">
        <v>1793</v>
      </c>
      <c r="Q2822" t="s">
        <v>75</v>
      </c>
      <c r="R2822" t="s">
        <v>34</v>
      </c>
      <c r="S2822" t="s">
        <v>57</v>
      </c>
      <c r="T2822" s="1">
        <v>40848</v>
      </c>
    </row>
    <row r="2823" spans="1:20" x14ac:dyDescent="0.25">
      <c r="A2823">
        <v>20384</v>
      </c>
      <c r="B2823">
        <v>40841</v>
      </c>
      <c r="C2823" t="s">
        <v>20</v>
      </c>
      <c r="D2823" t="s">
        <v>42</v>
      </c>
      <c r="E2823" t="s">
        <v>46</v>
      </c>
      <c r="F2823" t="s">
        <v>536</v>
      </c>
      <c r="G2823">
        <v>32</v>
      </c>
      <c r="H2823">
        <v>12432.98</v>
      </c>
      <c r="I2823">
        <v>0.47</v>
      </c>
      <c r="J2823">
        <v>0.04</v>
      </c>
      <c r="K2823">
        <v>5519.58</v>
      </c>
      <c r="L2823">
        <v>401.13</v>
      </c>
      <c r="M2823">
        <v>212.6</v>
      </c>
      <c r="N2823">
        <v>110.2</v>
      </c>
      <c r="O2823" t="s">
        <v>48</v>
      </c>
      <c r="P2823" t="s">
        <v>1793</v>
      </c>
      <c r="Q2823" t="s">
        <v>75</v>
      </c>
      <c r="R2823" t="s">
        <v>34</v>
      </c>
      <c r="S2823" t="s">
        <v>49</v>
      </c>
      <c r="T2823" s="1">
        <v>40845</v>
      </c>
    </row>
    <row r="2824" spans="1:20" x14ac:dyDescent="0.25">
      <c r="A2824">
        <v>20386</v>
      </c>
      <c r="B2824">
        <v>40236</v>
      </c>
      <c r="C2824" t="s">
        <v>58</v>
      </c>
      <c r="D2824" t="s">
        <v>21</v>
      </c>
      <c r="E2824" t="s">
        <v>72</v>
      </c>
      <c r="F2824" t="s">
        <v>251</v>
      </c>
      <c r="G2824">
        <v>35</v>
      </c>
      <c r="H2824">
        <v>71.11</v>
      </c>
      <c r="I2824">
        <v>0.43</v>
      </c>
      <c r="J2824">
        <v>0.09</v>
      </c>
      <c r="K2824">
        <v>26.31</v>
      </c>
      <c r="L2824">
        <v>2.21</v>
      </c>
      <c r="M2824">
        <v>1.26</v>
      </c>
      <c r="N2824">
        <v>0.7</v>
      </c>
      <c r="O2824" t="s">
        <v>24</v>
      </c>
      <c r="P2824" t="s">
        <v>1632</v>
      </c>
      <c r="Q2824" t="s">
        <v>95</v>
      </c>
      <c r="R2824" t="s">
        <v>34</v>
      </c>
      <c r="S2824" t="s">
        <v>55</v>
      </c>
      <c r="T2824" s="1">
        <v>40236</v>
      </c>
    </row>
    <row r="2825" spans="1:20" x14ac:dyDescent="0.25">
      <c r="A2825">
        <v>20389</v>
      </c>
      <c r="B2825">
        <v>40036</v>
      </c>
      <c r="C2825" t="s">
        <v>36</v>
      </c>
      <c r="D2825" t="s">
        <v>42</v>
      </c>
      <c r="E2825" t="s">
        <v>92</v>
      </c>
      <c r="F2825" t="s">
        <v>609</v>
      </c>
      <c r="G2825">
        <v>31</v>
      </c>
      <c r="H2825">
        <v>11545.42</v>
      </c>
      <c r="I2825">
        <v>0.36</v>
      </c>
      <c r="J2825">
        <v>0.09</v>
      </c>
      <c r="K2825">
        <v>3413.13</v>
      </c>
      <c r="L2825">
        <v>407.78</v>
      </c>
      <c r="M2825">
        <v>260.98</v>
      </c>
      <c r="N2825">
        <v>41.91</v>
      </c>
      <c r="O2825" t="s">
        <v>48</v>
      </c>
      <c r="P2825" t="s">
        <v>845</v>
      </c>
      <c r="Q2825" t="s">
        <v>33</v>
      </c>
      <c r="R2825" t="s">
        <v>34</v>
      </c>
      <c r="S2825" t="s">
        <v>49</v>
      </c>
      <c r="T2825" s="1">
        <v>40038</v>
      </c>
    </row>
    <row r="2826" spans="1:20" x14ac:dyDescent="0.25">
      <c r="A2826">
        <v>20389</v>
      </c>
      <c r="B2826">
        <v>40036</v>
      </c>
      <c r="C2826" t="s">
        <v>36</v>
      </c>
      <c r="D2826" t="s">
        <v>42</v>
      </c>
      <c r="E2826" t="s">
        <v>43</v>
      </c>
      <c r="F2826" t="s">
        <v>1809</v>
      </c>
      <c r="G2826">
        <v>24</v>
      </c>
      <c r="H2826">
        <v>462.4</v>
      </c>
      <c r="I2826">
        <v>0.45</v>
      </c>
      <c r="J2826">
        <v>0.01</v>
      </c>
      <c r="K2826">
        <v>201.98</v>
      </c>
      <c r="L2826">
        <v>19.13</v>
      </c>
      <c r="M2826">
        <v>10.52</v>
      </c>
      <c r="N2826">
        <v>7.94</v>
      </c>
      <c r="O2826" t="s">
        <v>24</v>
      </c>
      <c r="P2826" t="s">
        <v>845</v>
      </c>
      <c r="Q2826" t="s">
        <v>33</v>
      </c>
      <c r="R2826" t="s">
        <v>34</v>
      </c>
      <c r="S2826" t="s">
        <v>35</v>
      </c>
      <c r="T2826" s="1">
        <v>40038</v>
      </c>
    </row>
    <row r="2827" spans="1:20" x14ac:dyDescent="0.25">
      <c r="A2827">
        <v>20389</v>
      </c>
      <c r="B2827">
        <v>40036</v>
      </c>
      <c r="C2827" t="s">
        <v>36</v>
      </c>
      <c r="D2827" t="s">
        <v>21</v>
      </c>
      <c r="E2827" t="s">
        <v>84</v>
      </c>
      <c r="F2827" t="s">
        <v>1674</v>
      </c>
      <c r="G2827">
        <v>30</v>
      </c>
      <c r="H2827">
        <v>305.49</v>
      </c>
      <c r="I2827">
        <v>0.41</v>
      </c>
      <c r="J2827">
        <v>0.02</v>
      </c>
      <c r="K2827">
        <v>118.59</v>
      </c>
      <c r="L2827">
        <v>10.14</v>
      </c>
      <c r="M2827">
        <v>5.98</v>
      </c>
      <c r="N2827">
        <v>7.5</v>
      </c>
      <c r="O2827" t="s">
        <v>71</v>
      </c>
      <c r="P2827" t="s">
        <v>845</v>
      </c>
      <c r="Q2827" t="s">
        <v>33</v>
      </c>
      <c r="R2827" t="s">
        <v>34</v>
      </c>
      <c r="S2827" t="s">
        <v>57</v>
      </c>
      <c r="T2827" s="1">
        <v>40038</v>
      </c>
    </row>
    <row r="2828" spans="1:20" x14ac:dyDescent="0.25">
      <c r="A2828">
        <v>20390</v>
      </c>
      <c r="B2828">
        <v>40056</v>
      </c>
      <c r="C2828" t="s">
        <v>29</v>
      </c>
      <c r="D2828" t="s">
        <v>37</v>
      </c>
      <c r="E2828" t="s">
        <v>38</v>
      </c>
      <c r="F2828" t="s">
        <v>1576</v>
      </c>
      <c r="G2828">
        <v>35</v>
      </c>
      <c r="H2828">
        <v>1883.47</v>
      </c>
      <c r="I2828">
        <v>0.38</v>
      </c>
      <c r="J2828">
        <v>0.05</v>
      </c>
      <c r="K2828">
        <v>651.64</v>
      </c>
      <c r="L2828">
        <v>56.42</v>
      </c>
      <c r="M2828">
        <v>34.979999999999997</v>
      </c>
      <c r="N2828">
        <v>7.53</v>
      </c>
      <c r="O2828" t="s">
        <v>71</v>
      </c>
      <c r="P2828" t="s">
        <v>707</v>
      </c>
      <c r="Q2828" t="s">
        <v>64</v>
      </c>
      <c r="R2828" t="s">
        <v>61</v>
      </c>
      <c r="S2828" t="s">
        <v>57</v>
      </c>
      <c r="T2828" s="1">
        <v>40059</v>
      </c>
    </row>
    <row r="2829" spans="1:20" x14ac:dyDescent="0.25">
      <c r="A2829">
        <v>20390</v>
      </c>
      <c r="B2829">
        <v>40056</v>
      </c>
      <c r="C2829" t="s">
        <v>29</v>
      </c>
      <c r="D2829" t="s">
        <v>21</v>
      </c>
      <c r="E2829" t="s">
        <v>30</v>
      </c>
      <c r="F2829" t="s">
        <v>106</v>
      </c>
      <c r="G2829">
        <v>17</v>
      </c>
      <c r="H2829">
        <v>97.24</v>
      </c>
      <c r="I2829">
        <v>0.44</v>
      </c>
      <c r="J2829">
        <v>0</v>
      </c>
      <c r="K2829">
        <v>41.94</v>
      </c>
      <c r="L2829">
        <v>5.61</v>
      </c>
      <c r="M2829">
        <v>3.14</v>
      </c>
      <c r="N2829">
        <v>1.92</v>
      </c>
      <c r="O2829" t="s">
        <v>24</v>
      </c>
      <c r="P2829" t="s">
        <v>707</v>
      </c>
      <c r="Q2829" t="s">
        <v>64</v>
      </c>
      <c r="R2829" t="s">
        <v>61</v>
      </c>
      <c r="S2829" t="s">
        <v>55</v>
      </c>
      <c r="T2829" s="1">
        <v>40058</v>
      </c>
    </row>
    <row r="2830" spans="1:20" x14ac:dyDescent="0.25">
      <c r="A2830">
        <v>20422</v>
      </c>
      <c r="B2830">
        <v>39839</v>
      </c>
      <c r="C2830" t="s">
        <v>36</v>
      </c>
      <c r="D2830" t="s">
        <v>42</v>
      </c>
      <c r="E2830" t="s">
        <v>43</v>
      </c>
      <c r="F2830" t="s">
        <v>214</v>
      </c>
      <c r="G2830">
        <v>30</v>
      </c>
      <c r="H2830">
        <v>712.28</v>
      </c>
      <c r="I2830">
        <v>0.41</v>
      </c>
      <c r="J2830">
        <v>0.03</v>
      </c>
      <c r="K2830">
        <v>277.08</v>
      </c>
      <c r="L2830">
        <v>24.31</v>
      </c>
      <c r="M2830">
        <v>14.34</v>
      </c>
      <c r="N2830">
        <v>5</v>
      </c>
      <c r="O2830" t="s">
        <v>24</v>
      </c>
      <c r="P2830" t="s">
        <v>1200</v>
      </c>
      <c r="Q2830" t="s">
        <v>33</v>
      </c>
      <c r="R2830" t="s">
        <v>67</v>
      </c>
      <c r="S2830" t="s">
        <v>35</v>
      </c>
      <c r="T2830" s="1">
        <v>39840</v>
      </c>
    </row>
    <row r="2831" spans="1:20" x14ac:dyDescent="0.25">
      <c r="A2831">
        <v>20422</v>
      </c>
      <c r="B2831">
        <v>39839</v>
      </c>
      <c r="C2831" t="s">
        <v>36</v>
      </c>
      <c r="D2831" t="s">
        <v>21</v>
      </c>
      <c r="E2831" t="s">
        <v>80</v>
      </c>
      <c r="F2831" t="s">
        <v>81</v>
      </c>
      <c r="G2831">
        <v>5</v>
      </c>
      <c r="H2831">
        <v>32.29</v>
      </c>
      <c r="I2831">
        <v>0.55000000000000004</v>
      </c>
      <c r="J2831">
        <v>0.01</v>
      </c>
      <c r="K2831">
        <v>17.34</v>
      </c>
      <c r="L2831">
        <v>6.42</v>
      </c>
      <c r="M2831">
        <v>2.89</v>
      </c>
      <c r="N2831">
        <v>0.5</v>
      </c>
      <c r="O2831" t="s">
        <v>24</v>
      </c>
      <c r="P2831" t="s">
        <v>1200</v>
      </c>
      <c r="Q2831" t="s">
        <v>33</v>
      </c>
      <c r="R2831" t="s">
        <v>67</v>
      </c>
      <c r="S2831" t="s">
        <v>57</v>
      </c>
      <c r="T2831" s="1">
        <v>39841</v>
      </c>
    </row>
    <row r="2832" spans="1:20" x14ac:dyDescent="0.25">
      <c r="A2832">
        <v>20448</v>
      </c>
      <c r="B2832">
        <v>40757</v>
      </c>
      <c r="C2832" t="s">
        <v>58</v>
      </c>
      <c r="D2832" t="s">
        <v>21</v>
      </c>
      <c r="E2832" t="s">
        <v>139</v>
      </c>
      <c r="F2832" t="s">
        <v>1739</v>
      </c>
      <c r="G2832">
        <v>23</v>
      </c>
      <c r="H2832">
        <v>156.52000000000001</v>
      </c>
      <c r="I2832">
        <v>0.46</v>
      </c>
      <c r="J2832">
        <v>0.02</v>
      </c>
      <c r="K2832">
        <v>69.150000000000006</v>
      </c>
      <c r="L2832">
        <v>6.83</v>
      </c>
      <c r="M2832">
        <v>3.69</v>
      </c>
      <c r="N2832">
        <v>2.5</v>
      </c>
      <c r="O2832" t="s">
        <v>71</v>
      </c>
      <c r="P2832" t="s">
        <v>1810</v>
      </c>
      <c r="Q2832" t="s">
        <v>33</v>
      </c>
      <c r="R2832" t="s">
        <v>34</v>
      </c>
      <c r="S2832" t="s">
        <v>57</v>
      </c>
      <c r="T2832" s="1">
        <v>40758</v>
      </c>
    </row>
    <row r="2833" spans="1:20" x14ac:dyDescent="0.25">
      <c r="A2833">
        <v>20449</v>
      </c>
      <c r="B2833">
        <v>40181</v>
      </c>
      <c r="C2833" t="s">
        <v>79</v>
      </c>
      <c r="D2833" t="s">
        <v>21</v>
      </c>
      <c r="E2833" t="s">
        <v>120</v>
      </c>
      <c r="F2833" t="s">
        <v>737</v>
      </c>
      <c r="G2833">
        <v>19</v>
      </c>
      <c r="H2833">
        <v>1969.97</v>
      </c>
      <c r="I2833">
        <v>0.41</v>
      </c>
      <c r="J2833">
        <v>0.1</v>
      </c>
      <c r="K2833">
        <v>671.66</v>
      </c>
      <c r="L2833">
        <v>114.03</v>
      </c>
      <c r="M2833">
        <v>67.28</v>
      </c>
      <c r="N2833">
        <v>19.989999999999998</v>
      </c>
      <c r="O2833" t="s">
        <v>24</v>
      </c>
      <c r="P2833" t="s">
        <v>505</v>
      </c>
      <c r="Q2833" t="s">
        <v>95</v>
      </c>
      <c r="R2833" t="s">
        <v>27</v>
      </c>
      <c r="S2833" t="s">
        <v>57</v>
      </c>
      <c r="T2833" s="1">
        <v>40182</v>
      </c>
    </row>
    <row r="2834" spans="1:20" x14ac:dyDescent="0.25">
      <c r="A2834">
        <v>20450</v>
      </c>
      <c r="B2834">
        <v>41250</v>
      </c>
      <c r="C2834" t="s">
        <v>58</v>
      </c>
      <c r="D2834" t="s">
        <v>42</v>
      </c>
      <c r="E2834" t="s">
        <v>46</v>
      </c>
      <c r="F2834" t="s">
        <v>1190</v>
      </c>
      <c r="G2834">
        <v>26</v>
      </c>
      <c r="H2834">
        <v>11975.55</v>
      </c>
      <c r="I2834">
        <v>0.45</v>
      </c>
      <c r="J2834">
        <v>0.03</v>
      </c>
      <c r="K2834">
        <v>5156.42</v>
      </c>
      <c r="L2834">
        <v>472.2</v>
      </c>
      <c r="M2834">
        <v>259.70999999999998</v>
      </c>
      <c r="N2834">
        <v>66.67</v>
      </c>
      <c r="O2834" t="s">
        <v>48</v>
      </c>
      <c r="P2834" t="s">
        <v>327</v>
      </c>
      <c r="Q2834" t="s">
        <v>83</v>
      </c>
      <c r="R2834" t="s">
        <v>61</v>
      </c>
      <c r="S2834" t="s">
        <v>49</v>
      </c>
      <c r="T2834" s="1">
        <v>41253</v>
      </c>
    </row>
    <row r="2835" spans="1:20" x14ac:dyDescent="0.25">
      <c r="A2835">
        <v>20451</v>
      </c>
      <c r="B2835">
        <v>41054</v>
      </c>
      <c r="C2835" t="s">
        <v>58</v>
      </c>
      <c r="D2835" t="s">
        <v>21</v>
      </c>
      <c r="E2835" t="s">
        <v>84</v>
      </c>
      <c r="F2835" t="s">
        <v>1811</v>
      </c>
      <c r="G2835">
        <v>6</v>
      </c>
      <c r="H2835">
        <v>94.95</v>
      </c>
      <c r="I2835">
        <v>0.48</v>
      </c>
      <c r="J2835">
        <v>0.1</v>
      </c>
      <c r="K2835">
        <v>39.24</v>
      </c>
      <c r="L2835">
        <v>17.21</v>
      </c>
      <c r="M2835">
        <v>8.9499999999999993</v>
      </c>
      <c r="N2835">
        <v>2.0099999999999998</v>
      </c>
      <c r="O2835" t="s">
        <v>24</v>
      </c>
      <c r="P2835" t="s">
        <v>1094</v>
      </c>
      <c r="Q2835" t="s">
        <v>64</v>
      </c>
      <c r="R2835" t="s">
        <v>34</v>
      </c>
      <c r="S2835" t="s">
        <v>55</v>
      </c>
      <c r="T2835" s="1">
        <v>41056</v>
      </c>
    </row>
    <row r="2836" spans="1:20" x14ac:dyDescent="0.25">
      <c r="A2836">
        <v>20451</v>
      </c>
      <c r="B2836">
        <v>41054</v>
      </c>
      <c r="C2836" t="s">
        <v>58</v>
      </c>
      <c r="D2836" t="s">
        <v>21</v>
      </c>
      <c r="E2836" t="s">
        <v>22</v>
      </c>
      <c r="F2836" t="s">
        <v>1131</v>
      </c>
      <c r="G2836">
        <v>33</v>
      </c>
      <c r="H2836">
        <v>2785.38</v>
      </c>
      <c r="I2836">
        <v>0.37</v>
      </c>
      <c r="J2836">
        <v>0.04</v>
      </c>
      <c r="K2836">
        <v>955.73</v>
      </c>
      <c r="L2836">
        <v>87.76</v>
      </c>
      <c r="M2836">
        <v>55.29</v>
      </c>
      <c r="N2836">
        <v>5.08</v>
      </c>
      <c r="O2836" t="s">
        <v>24</v>
      </c>
      <c r="P2836" t="s">
        <v>1094</v>
      </c>
      <c r="Q2836" t="s">
        <v>64</v>
      </c>
      <c r="R2836" t="s">
        <v>34</v>
      </c>
      <c r="S2836" t="s">
        <v>57</v>
      </c>
      <c r="T2836" s="1">
        <v>41056</v>
      </c>
    </row>
    <row r="2837" spans="1:20" x14ac:dyDescent="0.25">
      <c r="A2837">
        <v>20451</v>
      </c>
      <c r="B2837">
        <v>41054</v>
      </c>
      <c r="C2837" t="s">
        <v>58</v>
      </c>
      <c r="D2837" t="s">
        <v>42</v>
      </c>
      <c r="E2837" t="s">
        <v>46</v>
      </c>
      <c r="F2837" t="s">
        <v>1064</v>
      </c>
      <c r="G2837">
        <v>17</v>
      </c>
      <c r="H2837">
        <v>17981.86</v>
      </c>
      <c r="I2837">
        <v>0.53</v>
      </c>
      <c r="J2837">
        <v>0.1</v>
      </c>
      <c r="K2837">
        <v>8569.5</v>
      </c>
      <c r="L2837">
        <v>1172.3</v>
      </c>
      <c r="M2837">
        <v>550.98</v>
      </c>
      <c r="N2837">
        <v>45.7</v>
      </c>
      <c r="O2837" t="s">
        <v>48</v>
      </c>
      <c r="P2837" t="s">
        <v>1094</v>
      </c>
      <c r="Q2837" t="s">
        <v>64</v>
      </c>
      <c r="R2837" t="s">
        <v>34</v>
      </c>
      <c r="S2837" t="s">
        <v>49</v>
      </c>
      <c r="T2837" s="1">
        <v>41056</v>
      </c>
    </row>
    <row r="2838" spans="1:20" x14ac:dyDescent="0.25">
      <c r="A2838">
        <v>20453</v>
      </c>
      <c r="B2838">
        <v>40612</v>
      </c>
      <c r="C2838" t="s">
        <v>79</v>
      </c>
      <c r="D2838" t="s">
        <v>42</v>
      </c>
      <c r="E2838" t="s">
        <v>43</v>
      </c>
      <c r="F2838" t="s">
        <v>1089</v>
      </c>
      <c r="G2838">
        <v>23</v>
      </c>
      <c r="H2838">
        <v>680.46</v>
      </c>
      <c r="I2838">
        <v>0.39</v>
      </c>
      <c r="J2838">
        <v>7.0000000000000007E-2</v>
      </c>
      <c r="K2838">
        <v>232.02</v>
      </c>
      <c r="L2838">
        <v>31.52</v>
      </c>
      <c r="M2838">
        <v>19.23</v>
      </c>
      <c r="N2838">
        <v>6.15</v>
      </c>
      <c r="O2838" t="s">
        <v>24</v>
      </c>
      <c r="P2838" t="s">
        <v>1699</v>
      </c>
      <c r="Q2838" t="s">
        <v>64</v>
      </c>
      <c r="R2838" t="s">
        <v>61</v>
      </c>
      <c r="S2838" t="s">
        <v>35</v>
      </c>
      <c r="T2838" s="1">
        <v>40614</v>
      </c>
    </row>
    <row r="2839" spans="1:20" x14ac:dyDescent="0.25">
      <c r="A2839">
        <v>20453</v>
      </c>
      <c r="B2839">
        <v>40612</v>
      </c>
      <c r="C2839" t="s">
        <v>79</v>
      </c>
      <c r="D2839" t="s">
        <v>37</v>
      </c>
      <c r="E2839" t="s">
        <v>50</v>
      </c>
      <c r="F2839" t="s">
        <v>1480</v>
      </c>
      <c r="G2839">
        <v>17</v>
      </c>
      <c r="H2839">
        <v>2638.02</v>
      </c>
      <c r="I2839">
        <v>0.49</v>
      </c>
      <c r="J2839">
        <v>0.08</v>
      </c>
      <c r="K2839">
        <v>1175.2</v>
      </c>
      <c r="L2839">
        <v>168.61</v>
      </c>
      <c r="M2839">
        <v>85.99</v>
      </c>
      <c r="N2839">
        <v>0.99</v>
      </c>
      <c r="O2839" t="s">
        <v>71</v>
      </c>
      <c r="P2839" t="s">
        <v>1699</v>
      </c>
      <c r="Q2839" t="s">
        <v>64</v>
      </c>
      <c r="R2839" t="s">
        <v>61</v>
      </c>
      <c r="S2839" t="s">
        <v>55</v>
      </c>
      <c r="T2839" s="1">
        <v>40614</v>
      </c>
    </row>
    <row r="2840" spans="1:20" x14ac:dyDescent="0.25">
      <c r="A2840">
        <v>20455</v>
      </c>
      <c r="B2840">
        <v>40357</v>
      </c>
      <c r="C2840" t="s">
        <v>58</v>
      </c>
      <c r="D2840" t="s">
        <v>37</v>
      </c>
      <c r="E2840" t="s">
        <v>50</v>
      </c>
      <c r="F2840" t="s">
        <v>1300</v>
      </c>
      <c r="G2840">
        <v>7</v>
      </c>
      <c r="H2840">
        <v>705.67</v>
      </c>
      <c r="I2840">
        <v>0.39</v>
      </c>
      <c r="J2840">
        <v>0.08</v>
      </c>
      <c r="K2840">
        <v>234.75</v>
      </c>
      <c r="L2840">
        <v>108.18</v>
      </c>
      <c r="M2840">
        <v>65.989999999999995</v>
      </c>
      <c r="N2840">
        <v>8.99</v>
      </c>
      <c r="O2840" t="s">
        <v>71</v>
      </c>
      <c r="P2840" t="s">
        <v>1812</v>
      </c>
      <c r="Q2840" t="s">
        <v>95</v>
      </c>
      <c r="R2840" t="s">
        <v>34</v>
      </c>
      <c r="S2840" t="s">
        <v>57</v>
      </c>
      <c r="T2840" s="1">
        <v>40358</v>
      </c>
    </row>
    <row r="2841" spans="1:20" x14ac:dyDescent="0.25">
      <c r="A2841">
        <v>20480</v>
      </c>
      <c r="B2841">
        <v>39842</v>
      </c>
      <c r="C2841" t="s">
        <v>79</v>
      </c>
      <c r="D2841" t="s">
        <v>42</v>
      </c>
      <c r="E2841" t="s">
        <v>92</v>
      </c>
      <c r="F2841" t="s">
        <v>1440</v>
      </c>
      <c r="G2841">
        <v>4</v>
      </c>
      <c r="H2841">
        <v>2159.4</v>
      </c>
      <c r="I2841">
        <v>0.55000000000000004</v>
      </c>
      <c r="J2841">
        <v>0.02</v>
      </c>
      <c r="K2841">
        <v>1135.28</v>
      </c>
      <c r="L2841">
        <v>535.51</v>
      </c>
      <c r="M2841">
        <v>240.98</v>
      </c>
      <c r="N2841">
        <v>60.2</v>
      </c>
      <c r="O2841" t="s">
        <v>48</v>
      </c>
      <c r="P2841" t="s">
        <v>418</v>
      </c>
      <c r="Q2841" t="s">
        <v>64</v>
      </c>
      <c r="R2841" t="s">
        <v>34</v>
      </c>
      <c r="S2841" t="s">
        <v>49</v>
      </c>
      <c r="T2841" s="1">
        <v>39844</v>
      </c>
    </row>
    <row r="2842" spans="1:20" x14ac:dyDescent="0.25">
      <c r="A2842">
        <v>20480</v>
      </c>
      <c r="B2842">
        <v>39842</v>
      </c>
      <c r="C2842" t="s">
        <v>79</v>
      </c>
      <c r="D2842" t="s">
        <v>21</v>
      </c>
      <c r="E2842" t="s">
        <v>120</v>
      </c>
      <c r="F2842" t="s">
        <v>392</v>
      </c>
      <c r="G2842">
        <v>38</v>
      </c>
      <c r="H2842">
        <v>26591.68</v>
      </c>
      <c r="I2842">
        <v>0.41</v>
      </c>
      <c r="J2842">
        <v>0.02</v>
      </c>
      <c r="K2842">
        <v>10574.45</v>
      </c>
      <c r="L2842">
        <v>713.53</v>
      </c>
      <c r="M2842">
        <v>420.98</v>
      </c>
      <c r="N2842">
        <v>19.989999999999998</v>
      </c>
      <c r="O2842" t="s">
        <v>24</v>
      </c>
      <c r="P2842" t="s">
        <v>418</v>
      </c>
      <c r="Q2842" t="s">
        <v>95</v>
      </c>
      <c r="R2842" t="s">
        <v>34</v>
      </c>
      <c r="S2842" t="s">
        <v>57</v>
      </c>
      <c r="T2842" s="1">
        <v>39845</v>
      </c>
    </row>
    <row r="2843" spans="1:20" x14ac:dyDescent="0.25">
      <c r="A2843">
        <v>20482</v>
      </c>
      <c r="B2843">
        <v>40742</v>
      </c>
      <c r="C2843" t="s">
        <v>79</v>
      </c>
      <c r="D2843" t="s">
        <v>42</v>
      </c>
      <c r="E2843" t="s">
        <v>92</v>
      </c>
      <c r="F2843" t="s">
        <v>1813</v>
      </c>
      <c r="G2843">
        <v>38</v>
      </c>
      <c r="H2843">
        <v>8084.46</v>
      </c>
      <c r="I2843">
        <v>0.45</v>
      </c>
      <c r="J2843">
        <v>0.04</v>
      </c>
      <c r="K2843">
        <v>3427.03</v>
      </c>
      <c r="L2843">
        <v>219.96</v>
      </c>
      <c r="M2843">
        <v>120.98</v>
      </c>
      <c r="N2843">
        <v>60.19</v>
      </c>
      <c r="O2843" t="s">
        <v>48</v>
      </c>
      <c r="P2843" t="s">
        <v>1301</v>
      </c>
      <c r="Q2843" t="s">
        <v>64</v>
      </c>
      <c r="R2843" t="s">
        <v>27</v>
      </c>
      <c r="S2843" t="s">
        <v>49</v>
      </c>
      <c r="T2843" s="1">
        <v>40742</v>
      </c>
    </row>
    <row r="2844" spans="1:20" x14ac:dyDescent="0.25">
      <c r="A2844">
        <v>20482</v>
      </c>
      <c r="B2844">
        <v>40742</v>
      </c>
      <c r="C2844" t="s">
        <v>79</v>
      </c>
      <c r="D2844" t="s">
        <v>21</v>
      </c>
      <c r="E2844" t="s">
        <v>84</v>
      </c>
      <c r="F2844" t="s">
        <v>1814</v>
      </c>
      <c r="G2844">
        <v>39</v>
      </c>
      <c r="H2844">
        <v>849.73</v>
      </c>
      <c r="I2844">
        <v>0.45</v>
      </c>
      <c r="J2844">
        <v>0.03</v>
      </c>
      <c r="K2844">
        <v>365.72</v>
      </c>
      <c r="L2844">
        <v>22.33</v>
      </c>
      <c r="M2844">
        <v>12.28</v>
      </c>
      <c r="N2844">
        <v>5.09</v>
      </c>
      <c r="O2844" t="s">
        <v>24</v>
      </c>
      <c r="P2844" t="s">
        <v>1301</v>
      </c>
      <c r="Q2844" t="s">
        <v>64</v>
      </c>
      <c r="R2844" t="s">
        <v>27</v>
      </c>
      <c r="S2844" t="s">
        <v>57</v>
      </c>
      <c r="T2844" s="1">
        <v>40744</v>
      </c>
    </row>
    <row r="2845" spans="1:20" x14ac:dyDescent="0.25">
      <c r="A2845">
        <v>20484</v>
      </c>
      <c r="B2845">
        <v>39842</v>
      </c>
      <c r="C2845" t="s">
        <v>58</v>
      </c>
      <c r="D2845" t="s">
        <v>37</v>
      </c>
      <c r="E2845" t="s">
        <v>50</v>
      </c>
      <c r="F2845" t="s">
        <v>403</v>
      </c>
      <c r="G2845">
        <v>14</v>
      </c>
      <c r="H2845">
        <v>2500.64</v>
      </c>
      <c r="I2845">
        <v>0.51</v>
      </c>
      <c r="J2845">
        <v>0.09</v>
      </c>
      <c r="K2845">
        <v>1151.8800000000001</v>
      </c>
      <c r="L2845">
        <v>195.9</v>
      </c>
      <c r="M2845">
        <v>95.99</v>
      </c>
      <c r="N2845">
        <v>4.9000000000000004</v>
      </c>
      <c r="O2845" t="s">
        <v>24</v>
      </c>
      <c r="P2845" t="s">
        <v>1700</v>
      </c>
      <c r="Q2845" t="s">
        <v>95</v>
      </c>
      <c r="R2845" t="s">
        <v>67</v>
      </c>
      <c r="S2845" t="s">
        <v>57</v>
      </c>
      <c r="T2845" s="1">
        <v>39844</v>
      </c>
    </row>
    <row r="2846" spans="1:20" x14ac:dyDescent="0.25">
      <c r="A2846">
        <v>20486</v>
      </c>
      <c r="B2846">
        <v>40607</v>
      </c>
      <c r="C2846" t="s">
        <v>36</v>
      </c>
      <c r="D2846" t="s">
        <v>21</v>
      </c>
      <c r="E2846" t="s">
        <v>84</v>
      </c>
      <c r="F2846" t="s">
        <v>363</v>
      </c>
      <c r="G2846">
        <v>34</v>
      </c>
      <c r="H2846">
        <v>462.39</v>
      </c>
      <c r="I2846">
        <v>0.36</v>
      </c>
      <c r="J2846">
        <v>7.0000000000000007E-2</v>
      </c>
      <c r="K2846">
        <v>142.82</v>
      </c>
      <c r="L2846">
        <v>14.48</v>
      </c>
      <c r="M2846">
        <v>9.27</v>
      </c>
      <c r="N2846">
        <v>4.3899999999999997</v>
      </c>
      <c r="O2846" t="s">
        <v>24</v>
      </c>
      <c r="P2846" t="s">
        <v>478</v>
      </c>
      <c r="Q2846" t="s">
        <v>64</v>
      </c>
      <c r="R2846" t="s">
        <v>34</v>
      </c>
      <c r="S2846" t="s">
        <v>55</v>
      </c>
      <c r="T2846" s="1">
        <v>40608</v>
      </c>
    </row>
    <row r="2847" spans="1:20" x14ac:dyDescent="0.25">
      <c r="A2847">
        <v>20486</v>
      </c>
      <c r="B2847">
        <v>40607</v>
      </c>
      <c r="C2847" t="s">
        <v>36</v>
      </c>
      <c r="D2847" t="s">
        <v>21</v>
      </c>
      <c r="E2847" t="s">
        <v>52</v>
      </c>
      <c r="F2847" t="s">
        <v>170</v>
      </c>
      <c r="G2847">
        <v>42</v>
      </c>
      <c r="H2847">
        <v>327.39999999999998</v>
      </c>
      <c r="I2847">
        <v>0.51</v>
      </c>
      <c r="J2847">
        <v>0.01</v>
      </c>
      <c r="K2847">
        <v>165</v>
      </c>
      <c r="L2847">
        <v>7.86</v>
      </c>
      <c r="M2847">
        <v>3.85</v>
      </c>
      <c r="N2847">
        <v>0.7</v>
      </c>
      <c r="O2847" t="s">
        <v>24</v>
      </c>
      <c r="P2847" t="s">
        <v>478</v>
      </c>
      <c r="Q2847" t="s">
        <v>64</v>
      </c>
      <c r="R2847" t="s">
        <v>34</v>
      </c>
      <c r="S2847" t="s">
        <v>55</v>
      </c>
      <c r="T2847" s="1">
        <v>40608</v>
      </c>
    </row>
    <row r="2848" spans="1:20" x14ac:dyDescent="0.25">
      <c r="A2848">
        <v>20513</v>
      </c>
      <c r="B2848">
        <v>40001</v>
      </c>
      <c r="C2848" t="s">
        <v>36</v>
      </c>
      <c r="D2848" t="s">
        <v>21</v>
      </c>
      <c r="E2848" t="s">
        <v>52</v>
      </c>
      <c r="F2848" t="s">
        <v>435</v>
      </c>
      <c r="G2848">
        <v>13</v>
      </c>
      <c r="H2848">
        <v>61.85</v>
      </c>
      <c r="I2848">
        <v>0.4</v>
      </c>
      <c r="J2848">
        <v>0.01</v>
      </c>
      <c r="K2848">
        <v>24</v>
      </c>
      <c r="L2848">
        <v>4.7300000000000004</v>
      </c>
      <c r="M2848">
        <v>2.84</v>
      </c>
      <c r="N2848">
        <v>0.93</v>
      </c>
      <c r="O2848" t="s">
        <v>71</v>
      </c>
      <c r="P2848" t="s">
        <v>835</v>
      </c>
      <c r="Q2848" t="s">
        <v>33</v>
      </c>
      <c r="R2848" t="s">
        <v>34</v>
      </c>
      <c r="S2848" t="s">
        <v>55</v>
      </c>
      <c r="T2848" s="1">
        <v>40002</v>
      </c>
    </row>
    <row r="2849" spans="1:20" x14ac:dyDescent="0.25">
      <c r="A2849">
        <v>20517</v>
      </c>
      <c r="B2849">
        <v>40436</v>
      </c>
      <c r="C2849" t="s">
        <v>20</v>
      </c>
      <c r="D2849" t="s">
        <v>21</v>
      </c>
      <c r="E2849" t="s">
        <v>52</v>
      </c>
      <c r="F2849" t="s">
        <v>746</v>
      </c>
      <c r="G2849">
        <v>39</v>
      </c>
      <c r="H2849">
        <v>227.94</v>
      </c>
      <c r="I2849">
        <v>0.51</v>
      </c>
      <c r="J2849">
        <v>0.03</v>
      </c>
      <c r="K2849">
        <v>112.32</v>
      </c>
      <c r="L2849">
        <v>6</v>
      </c>
      <c r="M2849">
        <v>2.94</v>
      </c>
      <c r="N2849">
        <v>0.96</v>
      </c>
      <c r="O2849" t="s">
        <v>24</v>
      </c>
      <c r="P2849" t="s">
        <v>1380</v>
      </c>
      <c r="Q2849" t="s">
        <v>41</v>
      </c>
      <c r="R2849" t="s">
        <v>27</v>
      </c>
      <c r="S2849" t="s">
        <v>55</v>
      </c>
      <c r="T2849" s="1">
        <v>40438</v>
      </c>
    </row>
    <row r="2850" spans="1:20" x14ac:dyDescent="0.25">
      <c r="A2850">
        <v>20518</v>
      </c>
      <c r="B2850">
        <v>40091</v>
      </c>
      <c r="C2850" t="s">
        <v>58</v>
      </c>
      <c r="D2850" t="s">
        <v>37</v>
      </c>
      <c r="E2850" t="s">
        <v>50</v>
      </c>
      <c r="F2850" t="s">
        <v>656</v>
      </c>
      <c r="G2850">
        <v>49</v>
      </c>
      <c r="H2850">
        <v>15795.78</v>
      </c>
      <c r="I2850">
        <v>0.42</v>
      </c>
      <c r="J2850">
        <v>7.0000000000000007E-2</v>
      </c>
      <c r="K2850">
        <v>5943.07</v>
      </c>
      <c r="L2850">
        <v>346.53</v>
      </c>
      <c r="M2850">
        <v>200.99</v>
      </c>
      <c r="N2850">
        <v>4.2</v>
      </c>
      <c r="O2850" t="s">
        <v>24</v>
      </c>
      <c r="P2850" t="s">
        <v>484</v>
      </c>
      <c r="Q2850" t="s">
        <v>75</v>
      </c>
      <c r="R2850" t="s">
        <v>34</v>
      </c>
      <c r="S2850" t="s">
        <v>57</v>
      </c>
      <c r="T2850" s="1">
        <v>40092</v>
      </c>
    </row>
    <row r="2851" spans="1:20" x14ac:dyDescent="0.25">
      <c r="A2851">
        <v>20518</v>
      </c>
      <c r="B2851">
        <v>40091</v>
      </c>
      <c r="C2851" t="s">
        <v>58</v>
      </c>
      <c r="D2851" t="s">
        <v>37</v>
      </c>
      <c r="E2851" t="s">
        <v>87</v>
      </c>
      <c r="F2851" t="s">
        <v>1799</v>
      </c>
      <c r="G2851">
        <v>7</v>
      </c>
      <c r="H2851">
        <v>4599.25</v>
      </c>
      <c r="I2851">
        <v>0.55000000000000004</v>
      </c>
      <c r="J2851">
        <v>0.01</v>
      </c>
      <c r="K2851">
        <v>2498.83</v>
      </c>
      <c r="L2851">
        <v>661.07</v>
      </c>
      <c r="M2851">
        <v>297.48</v>
      </c>
      <c r="N2851">
        <v>18.059999999999999</v>
      </c>
      <c r="O2851" t="s">
        <v>48</v>
      </c>
      <c r="P2851" t="s">
        <v>484</v>
      </c>
      <c r="Q2851" t="s">
        <v>75</v>
      </c>
      <c r="R2851" t="s">
        <v>34</v>
      </c>
      <c r="S2851" t="s">
        <v>132</v>
      </c>
      <c r="T2851" s="1">
        <v>40092</v>
      </c>
    </row>
    <row r="2852" spans="1:20" x14ac:dyDescent="0.25">
      <c r="A2852">
        <v>20519</v>
      </c>
      <c r="B2852">
        <v>39913</v>
      </c>
      <c r="C2852" t="s">
        <v>36</v>
      </c>
      <c r="D2852" t="s">
        <v>37</v>
      </c>
      <c r="E2852" t="s">
        <v>87</v>
      </c>
      <c r="F2852" t="s">
        <v>1815</v>
      </c>
      <c r="G2852">
        <v>7</v>
      </c>
      <c r="H2852">
        <v>247.31</v>
      </c>
      <c r="I2852">
        <v>0.54</v>
      </c>
      <c r="J2852">
        <v>0.03</v>
      </c>
      <c r="K2852">
        <v>124.1</v>
      </c>
      <c r="L2852">
        <v>34.76</v>
      </c>
      <c r="M2852">
        <v>15.99</v>
      </c>
      <c r="N2852">
        <v>11.28</v>
      </c>
      <c r="O2852" t="s">
        <v>24</v>
      </c>
      <c r="P2852" t="s">
        <v>108</v>
      </c>
      <c r="Q2852" t="s">
        <v>83</v>
      </c>
      <c r="R2852" t="s">
        <v>61</v>
      </c>
      <c r="S2852" t="s">
        <v>45</v>
      </c>
      <c r="T2852" s="1">
        <v>39914</v>
      </c>
    </row>
    <row r="2853" spans="1:20" x14ac:dyDescent="0.25">
      <c r="A2853">
        <v>20545</v>
      </c>
      <c r="B2853">
        <v>40460</v>
      </c>
      <c r="C2853" t="s">
        <v>29</v>
      </c>
      <c r="D2853" t="s">
        <v>42</v>
      </c>
      <c r="E2853" t="s">
        <v>192</v>
      </c>
      <c r="F2853" t="s">
        <v>1530</v>
      </c>
      <c r="G2853">
        <v>1</v>
      </c>
      <c r="H2853">
        <v>590.19000000000005</v>
      </c>
      <c r="I2853">
        <v>0.48</v>
      </c>
      <c r="J2853">
        <v>0.05</v>
      </c>
      <c r="K2853">
        <v>235.66</v>
      </c>
      <c r="L2853">
        <v>548.04</v>
      </c>
      <c r="M2853">
        <v>284.98</v>
      </c>
      <c r="N2853">
        <v>69.55</v>
      </c>
      <c r="O2853" t="s">
        <v>48</v>
      </c>
      <c r="P2853" t="s">
        <v>995</v>
      </c>
      <c r="Q2853" t="s">
        <v>64</v>
      </c>
      <c r="R2853" t="s">
        <v>27</v>
      </c>
      <c r="S2853" t="s">
        <v>132</v>
      </c>
      <c r="T2853" s="1">
        <v>40461</v>
      </c>
    </row>
    <row r="2854" spans="1:20" x14ac:dyDescent="0.25">
      <c r="A2854">
        <v>20545</v>
      </c>
      <c r="B2854">
        <v>40460</v>
      </c>
      <c r="C2854" t="s">
        <v>29</v>
      </c>
      <c r="D2854" t="s">
        <v>21</v>
      </c>
      <c r="E2854" t="s">
        <v>84</v>
      </c>
      <c r="F2854" t="s">
        <v>1816</v>
      </c>
      <c r="G2854">
        <v>31</v>
      </c>
      <c r="H2854">
        <v>2400.62</v>
      </c>
      <c r="I2854">
        <v>0.48</v>
      </c>
      <c r="J2854">
        <v>0.02</v>
      </c>
      <c r="K2854">
        <v>1124.07</v>
      </c>
      <c r="L2854">
        <v>78.83</v>
      </c>
      <c r="M2854">
        <v>40.99</v>
      </c>
      <c r="N2854">
        <v>5.86</v>
      </c>
      <c r="O2854" t="s">
        <v>24</v>
      </c>
      <c r="P2854" t="s">
        <v>995</v>
      </c>
      <c r="Q2854" t="s">
        <v>64</v>
      </c>
      <c r="R2854" t="s">
        <v>27</v>
      </c>
      <c r="S2854" t="s">
        <v>57</v>
      </c>
      <c r="T2854" s="1">
        <v>40462</v>
      </c>
    </row>
    <row r="2855" spans="1:20" x14ac:dyDescent="0.25">
      <c r="A2855">
        <v>20545</v>
      </c>
      <c r="B2855">
        <v>40460</v>
      </c>
      <c r="C2855" t="s">
        <v>29</v>
      </c>
      <c r="D2855" t="s">
        <v>42</v>
      </c>
      <c r="E2855" t="s">
        <v>46</v>
      </c>
      <c r="F2855" t="s">
        <v>331</v>
      </c>
      <c r="G2855">
        <v>40</v>
      </c>
      <c r="H2855">
        <v>5249.93</v>
      </c>
      <c r="I2855">
        <v>0.46</v>
      </c>
      <c r="J2855">
        <v>0.02</v>
      </c>
      <c r="K2855">
        <v>2326.13</v>
      </c>
      <c r="L2855">
        <v>132.16999999999999</v>
      </c>
      <c r="M2855">
        <v>71.37</v>
      </c>
      <c r="N2855">
        <v>69</v>
      </c>
      <c r="O2855" t="s">
        <v>24</v>
      </c>
      <c r="P2855" t="s">
        <v>995</v>
      </c>
      <c r="Q2855" t="s">
        <v>64</v>
      </c>
      <c r="R2855" t="s">
        <v>27</v>
      </c>
      <c r="S2855" t="s">
        <v>28</v>
      </c>
      <c r="T2855" s="1">
        <v>40462</v>
      </c>
    </row>
    <row r="2856" spans="1:20" x14ac:dyDescent="0.25">
      <c r="A2856">
        <v>20549</v>
      </c>
      <c r="B2856">
        <v>39825</v>
      </c>
      <c r="C2856" t="s">
        <v>29</v>
      </c>
      <c r="D2856" t="s">
        <v>21</v>
      </c>
      <c r="E2856" t="s">
        <v>22</v>
      </c>
      <c r="F2856" t="s">
        <v>1128</v>
      </c>
      <c r="G2856">
        <v>40</v>
      </c>
      <c r="H2856">
        <v>1623.32</v>
      </c>
      <c r="I2856">
        <v>0.37</v>
      </c>
      <c r="J2856">
        <v>0.09</v>
      </c>
      <c r="K2856">
        <v>493.33</v>
      </c>
      <c r="L2856">
        <v>44.05</v>
      </c>
      <c r="M2856">
        <v>27.75</v>
      </c>
      <c r="N2856">
        <v>19.989999999999998</v>
      </c>
      <c r="O2856" t="s">
        <v>24</v>
      </c>
      <c r="P2856" t="s">
        <v>1817</v>
      </c>
      <c r="Q2856" t="s">
        <v>41</v>
      </c>
      <c r="R2856" t="s">
        <v>34</v>
      </c>
      <c r="S2856" t="s">
        <v>57</v>
      </c>
      <c r="T2856" s="1">
        <v>39826</v>
      </c>
    </row>
    <row r="2857" spans="1:20" x14ac:dyDescent="0.25">
      <c r="A2857">
        <v>20577</v>
      </c>
      <c r="B2857">
        <v>40218</v>
      </c>
      <c r="C2857" t="s">
        <v>58</v>
      </c>
      <c r="D2857" t="s">
        <v>21</v>
      </c>
      <c r="E2857" t="s">
        <v>120</v>
      </c>
      <c r="F2857" t="s">
        <v>1088</v>
      </c>
      <c r="G2857">
        <v>15</v>
      </c>
      <c r="H2857">
        <v>923.02</v>
      </c>
      <c r="I2857">
        <v>0.39</v>
      </c>
      <c r="J2857">
        <v>0.05</v>
      </c>
      <c r="K2857">
        <v>326.57</v>
      </c>
      <c r="L2857">
        <v>64.03</v>
      </c>
      <c r="M2857">
        <v>39.06</v>
      </c>
      <c r="N2857">
        <v>10.55</v>
      </c>
      <c r="O2857" t="s">
        <v>24</v>
      </c>
      <c r="P2857" t="s">
        <v>1806</v>
      </c>
      <c r="Q2857" t="s">
        <v>64</v>
      </c>
      <c r="R2857" t="s">
        <v>61</v>
      </c>
      <c r="S2857" t="s">
        <v>57</v>
      </c>
      <c r="T2857" s="1">
        <v>40220</v>
      </c>
    </row>
    <row r="2858" spans="1:20" x14ac:dyDescent="0.25">
      <c r="A2858">
        <v>20579</v>
      </c>
      <c r="B2858">
        <v>41183</v>
      </c>
      <c r="C2858" t="s">
        <v>79</v>
      </c>
      <c r="D2858" t="s">
        <v>37</v>
      </c>
      <c r="E2858" t="s">
        <v>50</v>
      </c>
      <c r="F2858" t="s">
        <v>727</v>
      </c>
      <c r="G2858">
        <v>16</v>
      </c>
      <c r="H2858">
        <v>2629.08</v>
      </c>
      <c r="I2858">
        <v>0.39</v>
      </c>
      <c r="J2858">
        <v>0.1</v>
      </c>
      <c r="K2858">
        <v>844.25</v>
      </c>
      <c r="L2858">
        <v>181.95</v>
      </c>
      <c r="M2858">
        <v>110.99</v>
      </c>
      <c r="N2858">
        <v>8.99</v>
      </c>
      <c r="O2858" t="s">
        <v>24</v>
      </c>
      <c r="P2858" t="s">
        <v>320</v>
      </c>
      <c r="Q2858" t="s">
        <v>95</v>
      </c>
      <c r="R2858" t="s">
        <v>27</v>
      </c>
      <c r="S2858" t="s">
        <v>57</v>
      </c>
      <c r="T2858" s="1">
        <v>41186</v>
      </c>
    </row>
    <row r="2859" spans="1:20" x14ac:dyDescent="0.25">
      <c r="A2859">
        <v>20614</v>
      </c>
      <c r="B2859">
        <v>39951</v>
      </c>
      <c r="C2859" t="s">
        <v>29</v>
      </c>
      <c r="D2859" t="s">
        <v>37</v>
      </c>
      <c r="E2859" t="s">
        <v>38</v>
      </c>
      <c r="F2859" t="s">
        <v>492</v>
      </c>
      <c r="G2859">
        <v>47</v>
      </c>
      <c r="H2859">
        <v>6572.63</v>
      </c>
      <c r="I2859">
        <v>0.47</v>
      </c>
      <c r="J2859">
        <v>0</v>
      </c>
      <c r="K2859">
        <v>3083.43</v>
      </c>
      <c r="L2859">
        <v>139.58000000000001</v>
      </c>
      <c r="M2859">
        <v>73.98</v>
      </c>
      <c r="N2859">
        <v>12.14</v>
      </c>
      <c r="O2859" t="s">
        <v>71</v>
      </c>
      <c r="P2859" t="s">
        <v>1570</v>
      </c>
      <c r="Q2859" t="s">
        <v>64</v>
      </c>
      <c r="R2859" t="s">
        <v>34</v>
      </c>
      <c r="S2859" t="s">
        <v>57</v>
      </c>
      <c r="T2859" s="1">
        <v>39953</v>
      </c>
    </row>
    <row r="2860" spans="1:20" x14ac:dyDescent="0.25">
      <c r="A2860">
        <v>20615</v>
      </c>
      <c r="B2860">
        <v>41014</v>
      </c>
      <c r="C2860" t="s">
        <v>79</v>
      </c>
      <c r="D2860" t="s">
        <v>21</v>
      </c>
      <c r="E2860" t="s">
        <v>84</v>
      </c>
      <c r="F2860" t="s">
        <v>1229</v>
      </c>
      <c r="G2860">
        <v>29</v>
      </c>
      <c r="H2860">
        <v>273.57</v>
      </c>
      <c r="I2860">
        <v>0.5</v>
      </c>
      <c r="J2860">
        <v>0.02</v>
      </c>
      <c r="K2860">
        <v>132.52000000000001</v>
      </c>
      <c r="L2860">
        <v>9.52</v>
      </c>
      <c r="M2860">
        <v>4.76</v>
      </c>
      <c r="N2860">
        <v>3.01</v>
      </c>
      <c r="O2860" t="s">
        <v>71</v>
      </c>
      <c r="P2860" t="s">
        <v>1219</v>
      </c>
      <c r="Q2860" t="s">
        <v>83</v>
      </c>
      <c r="R2860" t="s">
        <v>61</v>
      </c>
      <c r="S2860" t="s">
        <v>55</v>
      </c>
      <c r="T2860" s="1">
        <v>41015</v>
      </c>
    </row>
    <row r="2861" spans="1:20" x14ac:dyDescent="0.25">
      <c r="A2861">
        <v>20642</v>
      </c>
      <c r="B2861">
        <v>41048</v>
      </c>
      <c r="C2861" t="s">
        <v>36</v>
      </c>
      <c r="D2861" t="s">
        <v>21</v>
      </c>
      <c r="E2861" t="s">
        <v>80</v>
      </c>
      <c r="F2861" t="s">
        <v>575</v>
      </c>
      <c r="G2861">
        <v>32</v>
      </c>
      <c r="H2861">
        <v>223.8</v>
      </c>
      <c r="I2861">
        <v>0.42</v>
      </c>
      <c r="J2861">
        <v>0.02</v>
      </c>
      <c r="K2861">
        <v>91.14</v>
      </c>
      <c r="L2861">
        <v>7.12</v>
      </c>
      <c r="M2861">
        <v>4.13</v>
      </c>
      <c r="N2861">
        <v>0.5</v>
      </c>
      <c r="O2861" t="s">
        <v>24</v>
      </c>
      <c r="P2861" t="s">
        <v>1161</v>
      </c>
      <c r="Q2861" t="s">
        <v>95</v>
      </c>
      <c r="R2861" t="s">
        <v>67</v>
      </c>
      <c r="S2861" t="s">
        <v>57</v>
      </c>
      <c r="T2861" s="1">
        <v>41049</v>
      </c>
    </row>
    <row r="2862" spans="1:20" x14ac:dyDescent="0.25">
      <c r="A2862">
        <v>20642</v>
      </c>
      <c r="B2862">
        <v>41048</v>
      </c>
      <c r="C2862" t="s">
        <v>36</v>
      </c>
      <c r="D2862" t="s">
        <v>21</v>
      </c>
      <c r="E2862" t="s">
        <v>22</v>
      </c>
      <c r="F2862" t="s">
        <v>812</v>
      </c>
      <c r="G2862">
        <v>47</v>
      </c>
      <c r="H2862">
        <v>1977.68</v>
      </c>
      <c r="I2862">
        <v>0.5</v>
      </c>
      <c r="J2862">
        <v>0.02</v>
      </c>
      <c r="K2862">
        <v>946.62</v>
      </c>
      <c r="L2862">
        <v>41.96</v>
      </c>
      <c r="M2862">
        <v>20.98</v>
      </c>
      <c r="N2862">
        <v>45</v>
      </c>
      <c r="O2862" t="s">
        <v>48</v>
      </c>
      <c r="P2862" t="s">
        <v>1161</v>
      </c>
      <c r="Q2862" t="s">
        <v>33</v>
      </c>
      <c r="R2862" t="s">
        <v>67</v>
      </c>
      <c r="S2862" t="s">
        <v>132</v>
      </c>
      <c r="T2862" s="1">
        <v>41048</v>
      </c>
    </row>
    <row r="2863" spans="1:20" x14ac:dyDescent="0.25">
      <c r="A2863">
        <v>20646</v>
      </c>
      <c r="B2863">
        <v>40632</v>
      </c>
      <c r="C2863" t="s">
        <v>79</v>
      </c>
      <c r="D2863" t="s">
        <v>37</v>
      </c>
      <c r="E2863" t="s">
        <v>50</v>
      </c>
      <c r="F2863" t="s">
        <v>426</v>
      </c>
      <c r="G2863">
        <v>41</v>
      </c>
      <c r="H2863">
        <v>3149.03</v>
      </c>
      <c r="I2863">
        <v>0.55000000000000004</v>
      </c>
      <c r="J2863">
        <v>0.04</v>
      </c>
      <c r="K2863">
        <v>1672.34</v>
      </c>
      <c r="L2863">
        <v>79.98</v>
      </c>
      <c r="M2863">
        <v>35.99</v>
      </c>
      <c r="N2863">
        <v>1.1000000000000001</v>
      </c>
      <c r="O2863" t="s">
        <v>24</v>
      </c>
      <c r="P2863" t="s">
        <v>936</v>
      </c>
      <c r="Q2863" t="s">
        <v>33</v>
      </c>
      <c r="R2863" t="s">
        <v>34</v>
      </c>
      <c r="S2863" t="s">
        <v>57</v>
      </c>
      <c r="T2863" s="1">
        <v>40634</v>
      </c>
    </row>
    <row r="2864" spans="1:20" x14ac:dyDescent="0.25">
      <c r="A2864">
        <v>20674</v>
      </c>
      <c r="B2864">
        <v>40520</v>
      </c>
      <c r="C2864" t="s">
        <v>36</v>
      </c>
      <c r="D2864" t="s">
        <v>37</v>
      </c>
      <c r="E2864" t="s">
        <v>87</v>
      </c>
      <c r="F2864" t="s">
        <v>1488</v>
      </c>
      <c r="G2864">
        <v>37</v>
      </c>
      <c r="H2864">
        <v>30456</v>
      </c>
      <c r="I2864">
        <v>0.39</v>
      </c>
      <c r="J2864">
        <v>0</v>
      </c>
      <c r="K2864">
        <v>11850.81</v>
      </c>
      <c r="L2864">
        <v>821.26</v>
      </c>
      <c r="M2864">
        <v>500.97</v>
      </c>
      <c r="N2864">
        <v>69.3</v>
      </c>
      <c r="O2864" t="s">
        <v>48</v>
      </c>
      <c r="P2864" t="s">
        <v>617</v>
      </c>
      <c r="Q2864" t="s">
        <v>64</v>
      </c>
      <c r="R2864" t="s">
        <v>34</v>
      </c>
      <c r="S2864" t="s">
        <v>132</v>
      </c>
      <c r="T2864" s="1">
        <v>40521</v>
      </c>
    </row>
    <row r="2865" spans="1:20" x14ac:dyDescent="0.25">
      <c r="A2865">
        <v>20676</v>
      </c>
      <c r="B2865">
        <v>41235</v>
      </c>
      <c r="C2865" t="s">
        <v>20</v>
      </c>
      <c r="D2865" t="s">
        <v>21</v>
      </c>
      <c r="E2865" t="s">
        <v>120</v>
      </c>
      <c r="F2865" t="s">
        <v>1250</v>
      </c>
      <c r="G2865">
        <v>22</v>
      </c>
      <c r="H2865">
        <v>63.53</v>
      </c>
      <c r="I2865">
        <v>0.36</v>
      </c>
      <c r="J2865">
        <v>0.04</v>
      </c>
      <c r="K2865">
        <v>20.68</v>
      </c>
      <c r="L2865">
        <v>2.94</v>
      </c>
      <c r="M2865">
        <v>1.88</v>
      </c>
      <c r="N2865">
        <v>1.49</v>
      </c>
      <c r="O2865" t="s">
        <v>24</v>
      </c>
      <c r="P2865" t="s">
        <v>393</v>
      </c>
      <c r="Q2865" t="s">
        <v>33</v>
      </c>
      <c r="R2865" t="s">
        <v>34</v>
      </c>
      <c r="S2865" t="s">
        <v>57</v>
      </c>
      <c r="T2865" s="1">
        <v>41239</v>
      </c>
    </row>
    <row r="2866" spans="1:20" x14ac:dyDescent="0.25">
      <c r="A2866">
        <v>20679</v>
      </c>
      <c r="B2866">
        <v>40404</v>
      </c>
      <c r="C2866" t="s">
        <v>79</v>
      </c>
      <c r="D2866" t="s">
        <v>21</v>
      </c>
      <c r="E2866" t="s">
        <v>22</v>
      </c>
      <c r="F2866" t="s">
        <v>1667</v>
      </c>
      <c r="G2866">
        <v>32</v>
      </c>
      <c r="H2866">
        <v>7733.36</v>
      </c>
      <c r="I2866">
        <v>0.37</v>
      </c>
      <c r="J2866">
        <v>0.06</v>
      </c>
      <c r="K2866">
        <v>2543.77</v>
      </c>
      <c r="L2866">
        <v>256.43</v>
      </c>
      <c r="M2866">
        <v>161.55000000000001</v>
      </c>
      <c r="N2866">
        <v>19.989999999999998</v>
      </c>
      <c r="O2866" t="s">
        <v>24</v>
      </c>
      <c r="P2866" t="s">
        <v>1305</v>
      </c>
      <c r="Q2866" t="s">
        <v>83</v>
      </c>
      <c r="R2866" t="s">
        <v>27</v>
      </c>
      <c r="S2866" t="s">
        <v>57</v>
      </c>
      <c r="T2866" s="1">
        <v>40404</v>
      </c>
    </row>
    <row r="2867" spans="1:20" x14ac:dyDescent="0.25">
      <c r="A2867">
        <v>20704</v>
      </c>
      <c r="B2867">
        <v>40219</v>
      </c>
      <c r="C2867" t="s">
        <v>20</v>
      </c>
      <c r="D2867" t="s">
        <v>21</v>
      </c>
      <c r="E2867" t="s">
        <v>72</v>
      </c>
      <c r="F2867" t="s">
        <v>381</v>
      </c>
      <c r="G2867">
        <v>1</v>
      </c>
      <c r="H2867">
        <v>9.49</v>
      </c>
      <c r="I2867">
        <v>0.48</v>
      </c>
      <c r="J2867">
        <v>0.03</v>
      </c>
      <c r="K2867">
        <v>4.08</v>
      </c>
      <c r="L2867">
        <v>9.06</v>
      </c>
      <c r="M2867">
        <v>4.71</v>
      </c>
      <c r="N2867">
        <v>0.7</v>
      </c>
      <c r="O2867" t="s">
        <v>24</v>
      </c>
      <c r="P2867" t="s">
        <v>1546</v>
      </c>
      <c r="Q2867" t="s">
        <v>41</v>
      </c>
      <c r="R2867" t="s">
        <v>61</v>
      </c>
      <c r="S2867" t="s">
        <v>55</v>
      </c>
      <c r="T2867" s="1">
        <v>40219</v>
      </c>
    </row>
    <row r="2868" spans="1:20" x14ac:dyDescent="0.25">
      <c r="A2868">
        <v>20704</v>
      </c>
      <c r="B2868">
        <v>40219</v>
      </c>
      <c r="C2868" t="s">
        <v>20</v>
      </c>
      <c r="D2868" t="s">
        <v>21</v>
      </c>
      <c r="E2868" t="s">
        <v>80</v>
      </c>
      <c r="F2868" t="s">
        <v>200</v>
      </c>
      <c r="G2868">
        <v>5</v>
      </c>
      <c r="H2868">
        <v>26.39</v>
      </c>
      <c r="I2868">
        <v>0.43</v>
      </c>
      <c r="J2868">
        <v>0.06</v>
      </c>
      <c r="K2868">
        <v>10</v>
      </c>
      <c r="L2868">
        <v>5.4</v>
      </c>
      <c r="M2868">
        <v>3.08</v>
      </c>
      <c r="N2868">
        <v>0.99</v>
      </c>
      <c r="O2868" t="s">
        <v>24</v>
      </c>
      <c r="P2868" t="s">
        <v>1546</v>
      </c>
      <c r="Q2868" t="s">
        <v>41</v>
      </c>
      <c r="R2868" t="s">
        <v>61</v>
      </c>
      <c r="S2868" t="s">
        <v>57</v>
      </c>
      <c r="T2868" s="1">
        <v>40224</v>
      </c>
    </row>
    <row r="2869" spans="1:20" x14ac:dyDescent="0.25">
      <c r="A2869">
        <v>20704</v>
      </c>
      <c r="B2869">
        <v>40219</v>
      </c>
      <c r="C2869" t="s">
        <v>20</v>
      </c>
      <c r="D2869" t="s">
        <v>21</v>
      </c>
      <c r="E2869" t="s">
        <v>22</v>
      </c>
      <c r="F2869" t="s">
        <v>1070</v>
      </c>
      <c r="G2869">
        <v>38</v>
      </c>
      <c r="H2869">
        <v>25450.85</v>
      </c>
      <c r="I2869">
        <v>0.43</v>
      </c>
      <c r="J2869">
        <v>0.09</v>
      </c>
      <c r="K2869">
        <v>9501.64</v>
      </c>
      <c r="L2869">
        <v>735.42</v>
      </c>
      <c r="M2869">
        <v>419.19</v>
      </c>
      <c r="N2869">
        <v>19.989999999999998</v>
      </c>
      <c r="O2869" t="s">
        <v>24</v>
      </c>
      <c r="P2869" t="s">
        <v>1546</v>
      </c>
      <c r="Q2869" t="s">
        <v>41</v>
      </c>
      <c r="R2869" t="s">
        <v>61</v>
      </c>
      <c r="S2869" t="s">
        <v>57</v>
      </c>
      <c r="T2869" s="1">
        <v>40224</v>
      </c>
    </row>
    <row r="2870" spans="1:20" x14ac:dyDescent="0.25">
      <c r="A2870">
        <v>20706</v>
      </c>
      <c r="B2870">
        <v>40006</v>
      </c>
      <c r="C2870" t="s">
        <v>36</v>
      </c>
      <c r="D2870" t="s">
        <v>42</v>
      </c>
      <c r="E2870" t="s">
        <v>43</v>
      </c>
      <c r="F2870" t="s">
        <v>485</v>
      </c>
      <c r="G2870">
        <v>41</v>
      </c>
      <c r="H2870">
        <v>10197.19</v>
      </c>
      <c r="I2870">
        <v>0.47</v>
      </c>
      <c r="J2870">
        <v>0.04</v>
      </c>
      <c r="K2870">
        <v>4556.5200000000004</v>
      </c>
      <c r="L2870">
        <v>258.45</v>
      </c>
      <c r="M2870">
        <v>136.97999999999999</v>
      </c>
      <c r="N2870">
        <v>24.49</v>
      </c>
      <c r="O2870" t="s">
        <v>71</v>
      </c>
      <c r="P2870" t="s">
        <v>1238</v>
      </c>
      <c r="Q2870" t="s">
        <v>83</v>
      </c>
      <c r="R2870" t="s">
        <v>61</v>
      </c>
      <c r="S2870" t="s">
        <v>28</v>
      </c>
      <c r="T2870" s="1">
        <v>40008</v>
      </c>
    </row>
    <row r="2871" spans="1:20" x14ac:dyDescent="0.25">
      <c r="A2871">
        <v>20709</v>
      </c>
      <c r="B2871">
        <v>40036</v>
      </c>
      <c r="C2871" t="s">
        <v>36</v>
      </c>
      <c r="D2871" t="s">
        <v>21</v>
      </c>
      <c r="E2871" t="s">
        <v>80</v>
      </c>
      <c r="F2871" t="s">
        <v>839</v>
      </c>
      <c r="G2871">
        <v>4</v>
      </c>
      <c r="H2871">
        <v>28.02</v>
      </c>
      <c r="I2871">
        <v>0.45</v>
      </c>
      <c r="J2871">
        <v>0.1</v>
      </c>
      <c r="K2871">
        <v>10.51</v>
      </c>
      <c r="L2871">
        <v>7.51</v>
      </c>
      <c r="M2871">
        <v>4.13</v>
      </c>
      <c r="N2871">
        <v>0.99</v>
      </c>
      <c r="O2871" t="s">
        <v>24</v>
      </c>
      <c r="P2871" t="s">
        <v>1818</v>
      </c>
      <c r="Q2871" t="s">
        <v>64</v>
      </c>
      <c r="R2871" t="s">
        <v>67</v>
      </c>
      <c r="S2871" t="s">
        <v>57</v>
      </c>
      <c r="T2871" s="1">
        <v>40036</v>
      </c>
    </row>
    <row r="2872" spans="1:20" x14ac:dyDescent="0.25">
      <c r="A2872">
        <v>20709</v>
      </c>
      <c r="B2872">
        <v>40036</v>
      </c>
      <c r="C2872" t="s">
        <v>36</v>
      </c>
      <c r="D2872" t="s">
        <v>21</v>
      </c>
      <c r="E2872" t="s">
        <v>80</v>
      </c>
      <c r="F2872" t="s">
        <v>239</v>
      </c>
      <c r="G2872">
        <v>5</v>
      </c>
      <c r="H2872">
        <v>47.36</v>
      </c>
      <c r="I2872">
        <v>0.49</v>
      </c>
      <c r="J2872">
        <v>0.04</v>
      </c>
      <c r="K2872">
        <v>21.97</v>
      </c>
      <c r="L2872">
        <v>9.76</v>
      </c>
      <c r="M2872">
        <v>4.9800000000000004</v>
      </c>
      <c r="N2872">
        <v>0.49</v>
      </c>
      <c r="O2872" t="s">
        <v>24</v>
      </c>
      <c r="P2872" t="s">
        <v>1818</v>
      </c>
      <c r="Q2872" t="s">
        <v>64</v>
      </c>
      <c r="R2872" t="s">
        <v>67</v>
      </c>
      <c r="S2872" t="s">
        <v>57</v>
      </c>
      <c r="T2872" s="1">
        <v>40038</v>
      </c>
    </row>
    <row r="2873" spans="1:20" x14ac:dyDescent="0.25">
      <c r="A2873">
        <v>20710</v>
      </c>
      <c r="B2873">
        <v>40146</v>
      </c>
      <c r="C2873" t="s">
        <v>36</v>
      </c>
      <c r="D2873" t="s">
        <v>37</v>
      </c>
      <c r="E2873" t="s">
        <v>38</v>
      </c>
      <c r="F2873" t="s">
        <v>991</v>
      </c>
      <c r="G2873">
        <v>31</v>
      </c>
      <c r="H2873">
        <v>291.51</v>
      </c>
      <c r="I2873">
        <v>0.42</v>
      </c>
      <c r="J2873">
        <v>0.1</v>
      </c>
      <c r="K2873">
        <v>102.28</v>
      </c>
      <c r="L2873">
        <v>10.31</v>
      </c>
      <c r="M2873">
        <v>5.98</v>
      </c>
      <c r="N2873">
        <v>3.85</v>
      </c>
      <c r="O2873" t="s">
        <v>24</v>
      </c>
      <c r="P2873" t="s">
        <v>985</v>
      </c>
      <c r="Q2873" t="s">
        <v>75</v>
      </c>
      <c r="R2873" t="s">
        <v>27</v>
      </c>
      <c r="S2873" t="s">
        <v>35</v>
      </c>
      <c r="T2873" s="1">
        <v>40147</v>
      </c>
    </row>
    <row r="2874" spans="1:20" x14ac:dyDescent="0.25">
      <c r="A2874">
        <v>20710</v>
      </c>
      <c r="B2874">
        <v>40146</v>
      </c>
      <c r="C2874" t="s">
        <v>36</v>
      </c>
      <c r="D2874" t="s">
        <v>21</v>
      </c>
      <c r="E2874" t="s">
        <v>80</v>
      </c>
      <c r="F2874" t="s">
        <v>516</v>
      </c>
      <c r="G2874">
        <v>26</v>
      </c>
      <c r="H2874">
        <v>111.22</v>
      </c>
      <c r="I2874">
        <v>0.43</v>
      </c>
      <c r="J2874">
        <v>7.0000000000000007E-2</v>
      </c>
      <c r="K2874">
        <v>42.86</v>
      </c>
      <c r="L2874">
        <v>4.58</v>
      </c>
      <c r="M2874">
        <v>2.61</v>
      </c>
      <c r="N2874">
        <v>0.5</v>
      </c>
      <c r="O2874" t="s">
        <v>24</v>
      </c>
      <c r="P2874" t="s">
        <v>985</v>
      </c>
      <c r="Q2874" t="s">
        <v>75</v>
      </c>
      <c r="R2874" t="s">
        <v>27</v>
      </c>
      <c r="S2874" t="s">
        <v>57</v>
      </c>
      <c r="T2874" s="1">
        <v>40148</v>
      </c>
    </row>
    <row r="2875" spans="1:20" x14ac:dyDescent="0.25">
      <c r="A2875">
        <v>20711</v>
      </c>
      <c r="B2875">
        <v>39832</v>
      </c>
      <c r="C2875" t="s">
        <v>58</v>
      </c>
      <c r="D2875" t="s">
        <v>21</v>
      </c>
      <c r="E2875" t="s">
        <v>84</v>
      </c>
      <c r="F2875" t="s">
        <v>90</v>
      </c>
      <c r="G2875">
        <v>5</v>
      </c>
      <c r="H2875">
        <v>148.97</v>
      </c>
      <c r="I2875">
        <v>0.39</v>
      </c>
      <c r="J2875">
        <v>0.1</v>
      </c>
      <c r="K2875">
        <v>45.09</v>
      </c>
      <c r="L2875">
        <v>31.1</v>
      </c>
      <c r="M2875">
        <v>18.97</v>
      </c>
      <c r="N2875">
        <v>9.0299999999999994</v>
      </c>
      <c r="O2875" t="s">
        <v>24</v>
      </c>
      <c r="P2875" t="s">
        <v>1819</v>
      </c>
      <c r="Q2875" t="s">
        <v>95</v>
      </c>
      <c r="R2875" t="s">
        <v>67</v>
      </c>
      <c r="S2875" t="s">
        <v>57</v>
      </c>
      <c r="T2875" s="1">
        <v>39834</v>
      </c>
    </row>
    <row r="2876" spans="1:20" x14ac:dyDescent="0.25">
      <c r="A2876">
        <v>20711</v>
      </c>
      <c r="B2876">
        <v>39832</v>
      </c>
      <c r="C2876" t="s">
        <v>58</v>
      </c>
      <c r="D2876" t="s">
        <v>37</v>
      </c>
      <c r="E2876" t="s">
        <v>87</v>
      </c>
      <c r="F2876" t="s">
        <v>1430</v>
      </c>
      <c r="G2876">
        <v>18</v>
      </c>
      <c r="H2876">
        <v>3655.84</v>
      </c>
      <c r="I2876">
        <v>0.4</v>
      </c>
      <c r="J2876">
        <v>0</v>
      </c>
      <c r="K2876">
        <v>1439.88</v>
      </c>
      <c r="L2876">
        <v>199.98</v>
      </c>
      <c r="M2876">
        <v>119.99</v>
      </c>
      <c r="N2876">
        <v>56.14</v>
      </c>
      <c r="O2876" t="s">
        <v>48</v>
      </c>
      <c r="P2876" t="s">
        <v>1819</v>
      </c>
      <c r="Q2876" t="s">
        <v>64</v>
      </c>
      <c r="R2876" t="s">
        <v>67</v>
      </c>
      <c r="S2876" t="s">
        <v>49</v>
      </c>
      <c r="T2876" s="1">
        <v>39833</v>
      </c>
    </row>
    <row r="2877" spans="1:20" x14ac:dyDescent="0.25">
      <c r="A2877">
        <v>20737</v>
      </c>
      <c r="B2877">
        <v>40902</v>
      </c>
      <c r="C2877" t="s">
        <v>79</v>
      </c>
      <c r="D2877" t="s">
        <v>42</v>
      </c>
      <c r="E2877" t="s">
        <v>92</v>
      </c>
      <c r="F2877" t="s">
        <v>949</v>
      </c>
      <c r="G2877">
        <v>10</v>
      </c>
      <c r="H2877">
        <v>2579.2600000000002</v>
      </c>
      <c r="I2877">
        <v>0.49</v>
      </c>
      <c r="J2877">
        <v>0.08</v>
      </c>
      <c r="K2877">
        <v>1133.3699999999999</v>
      </c>
      <c r="L2877">
        <v>276.43</v>
      </c>
      <c r="M2877">
        <v>140.97999999999999</v>
      </c>
      <c r="N2877">
        <v>36.090000000000003</v>
      </c>
      <c r="O2877" t="s">
        <v>48</v>
      </c>
      <c r="P2877" t="s">
        <v>1412</v>
      </c>
      <c r="Q2877" t="s">
        <v>75</v>
      </c>
      <c r="R2877" t="s">
        <v>61</v>
      </c>
      <c r="S2877" t="s">
        <v>49</v>
      </c>
      <c r="T2877" s="1">
        <v>40903</v>
      </c>
    </row>
    <row r="2878" spans="1:20" x14ac:dyDescent="0.25">
      <c r="A2878">
        <v>20737</v>
      </c>
      <c r="B2878">
        <v>40902</v>
      </c>
      <c r="C2878" t="s">
        <v>79</v>
      </c>
      <c r="D2878" t="s">
        <v>42</v>
      </c>
      <c r="E2878" t="s">
        <v>46</v>
      </c>
      <c r="F2878" t="s">
        <v>1096</v>
      </c>
      <c r="G2878">
        <v>15</v>
      </c>
      <c r="H2878">
        <v>7233.01</v>
      </c>
      <c r="I2878">
        <v>0.46</v>
      </c>
      <c r="J2878">
        <v>0.1</v>
      </c>
      <c r="K2878">
        <v>2868.5</v>
      </c>
      <c r="L2878">
        <v>531.20000000000005</v>
      </c>
      <c r="M2878">
        <v>286.85000000000002</v>
      </c>
      <c r="N2878">
        <v>61.76</v>
      </c>
      <c r="O2878" t="s">
        <v>48</v>
      </c>
      <c r="P2878" t="s">
        <v>1412</v>
      </c>
      <c r="Q2878" t="s">
        <v>75</v>
      </c>
      <c r="R2878" t="s">
        <v>61</v>
      </c>
      <c r="S2878" t="s">
        <v>49</v>
      </c>
      <c r="T2878" s="1">
        <v>40904</v>
      </c>
    </row>
    <row r="2879" spans="1:20" x14ac:dyDescent="0.25">
      <c r="A2879">
        <v>20741</v>
      </c>
      <c r="B2879">
        <v>40481</v>
      </c>
      <c r="C2879" t="s">
        <v>20</v>
      </c>
      <c r="D2879" t="s">
        <v>21</v>
      </c>
      <c r="E2879" t="s">
        <v>52</v>
      </c>
      <c r="F2879" t="s">
        <v>123</v>
      </c>
      <c r="G2879">
        <v>43</v>
      </c>
      <c r="H2879">
        <v>2893.78</v>
      </c>
      <c r="I2879">
        <v>0.41</v>
      </c>
      <c r="J2879">
        <v>0.1</v>
      </c>
      <c r="K2879">
        <v>993.65</v>
      </c>
      <c r="L2879">
        <v>74.540000000000006</v>
      </c>
      <c r="M2879">
        <v>43.98</v>
      </c>
      <c r="N2879">
        <v>8.99</v>
      </c>
      <c r="O2879" t="s">
        <v>24</v>
      </c>
      <c r="P2879" t="s">
        <v>377</v>
      </c>
      <c r="Q2879" t="s">
        <v>33</v>
      </c>
      <c r="R2879" t="s">
        <v>34</v>
      </c>
      <c r="S2879" t="s">
        <v>35</v>
      </c>
      <c r="T2879" s="1">
        <v>40488</v>
      </c>
    </row>
    <row r="2880" spans="1:20" x14ac:dyDescent="0.25">
      <c r="A2880">
        <v>20743</v>
      </c>
      <c r="B2880">
        <v>40892</v>
      </c>
      <c r="C2880" t="s">
        <v>36</v>
      </c>
      <c r="D2880" t="s">
        <v>21</v>
      </c>
      <c r="E2880" t="s">
        <v>84</v>
      </c>
      <c r="F2880" t="s">
        <v>1820</v>
      </c>
      <c r="G2880">
        <v>39</v>
      </c>
      <c r="H2880">
        <v>411.92</v>
      </c>
      <c r="I2880">
        <v>0.49</v>
      </c>
      <c r="J2880">
        <v>0</v>
      </c>
      <c r="K2880">
        <v>197.84</v>
      </c>
      <c r="L2880">
        <v>10.35</v>
      </c>
      <c r="M2880">
        <v>5.28</v>
      </c>
      <c r="N2880">
        <v>8.16</v>
      </c>
      <c r="O2880" t="s">
        <v>71</v>
      </c>
      <c r="P2880" t="s">
        <v>1173</v>
      </c>
      <c r="Q2880" t="s">
        <v>33</v>
      </c>
      <c r="R2880" t="s">
        <v>67</v>
      </c>
      <c r="S2880" t="s">
        <v>57</v>
      </c>
      <c r="T2880" s="1">
        <v>40893</v>
      </c>
    </row>
    <row r="2881" spans="1:20" x14ac:dyDescent="0.25">
      <c r="A2881">
        <v>20773</v>
      </c>
      <c r="B2881">
        <v>39877</v>
      </c>
      <c r="C2881" t="s">
        <v>29</v>
      </c>
      <c r="D2881" t="s">
        <v>21</v>
      </c>
      <c r="E2881" t="s">
        <v>120</v>
      </c>
      <c r="F2881" t="s">
        <v>479</v>
      </c>
      <c r="G2881">
        <v>44</v>
      </c>
      <c r="H2881">
        <v>836.27</v>
      </c>
      <c r="I2881">
        <v>0.47</v>
      </c>
      <c r="J2881">
        <v>0.08</v>
      </c>
      <c r="K2881">
        <v>353.24</v>
      </c>
      <c r="L2881">
        <v>20.58</v>
      </c>
      <c r="M2881">
        <v>10.91</v>
      </c>
      <c r="N2881">
        <v>2.99</v>
      </c>
      <c r="O2881" t="s">
        <v>24</v>
      </c>
      <c r="P2881" t="s">
        <v>770</v>
      </c>
      <c r="Q2881" t="s">
        <v>41</v>
      </c>
      <c r="R2881" t="s">
        <v>61</v>
      </c>
      <c r="S2881" t="s">
        <v>57</v>
      </c>
      <c r="T2881" s="1">
        <v>39878</v>
      </c>
    </row>
    <row r="2882" spans="1:20" x14ac:dyDescent="0.25">
      <c r="A2882">
        <v>20804</v>
      </c>
      <c r="B2882">
        <v>40873</v>
      </c>
      <c r="C2882" t="s">
        <v>20</v>
      </c>
      <c r="D2882" t="s">
        <v>37</v>
      </c>
      <c r="E2882" t="s">
        <v>87</v>
      </c>
      <c r="F2882" t="s">
        <v>1063</v>
      </c>
      <c r="G2882">
        <v>13</v>
      </c>
      <c r="H2882">
        <v>11265.75</v>
      </c>
      <c r="I2882">
        <v>0.53</v>
      </c>
      <c r="J2882">
        <v>0.08</v>
      </c>
      <c r="K2882">
        <v>5503.23</v>
      </c>
      <c r="L2882">
        <v>940.72</v>
      </c>
      <c r="M2882">
        <v>442.14</v>
      </c>
      <c r="N2882">
        <v>14.7</v>
      </c>
      <c r="O2882" t="s">
        <v>48</v>
      </c>
      <c r="P2882" t="s">
        <v>995</v>
      </c>
      <c r="Q2882" t="s">
        <v>64</v>
      </c>
      <c r="R2882" t="s">
        <v>27</v>
      </c>
      <c r="S2882" t="s">
        <v>132</v>
      </c>
      <c r="T2882" s="1">
        <v>40880</v>
      </c>
    </row>
    <row r="2883" spans="1:20" x14ac:dyDescent="0.25">
      <c r="A2883">
        <v>20805</v>
      </c>
      <c r="B2883">
        <v>40553</v>
      </c>
      <c r="C2883" t="s">
        <v>36</v>
      </c>
      <c r="D2883" t="s">
        <v>21</v>
      </c>
      <c r="E2883" t="s">
        <v>120</v>
      </c>
      <c r="F2883" t="s">
        <v>1376</v>
      </c>
      <c r="G2883">
        <v>12</v>
      </c>
      <c r="H2883">
        <v>107.59</v>
      </c>
      <c r="I2883">
        <v>0.38</v>
      </c>
      <c r="J2883">
        <v>0.06</v>
      </c>
      <c r="K2883">
        <v>34.25</v>
      </c>
      <c r="L2883">
        <v>8.92</v>
      </c>
      <c r="M2883">
        <v>5.53</v>
      </c>
      <c r="N2883">
        <v>6.98</v>
      </c>
      <c r="O2883" t="s">
        <v>24</v>
      </c>
      <c r="P2883" t="s">
        <v>489</v>
      </c>
      <c r="Q2883" t="s">
        <v>64</v>
      </c>
      <c r="R2883" t="s">
        <v>61</v>
      </c>
      <c r="S2883" t="s">
        <v>57</v>
      </c>
      <c r="T2883" s="1">
        <v>40556</v>
      </c>
    </row>
    <row r="2884" spans="1:20" x14ac:dyDescent="0.25">
      <c r="A2884">
        <v>20805</v>
      </c>
      <c r="B2884">
        <v>40553</v>
      </c>
      <c r="C2884" t="s">
        <v>36</v>
      </c>
      <c r="D2884" t="s">
        <v>42</v>
      </c>
      <c r="E2884" t="s">
        <v>43</v>
      </c>
      <c r="F2884" t="s">
        <v>755</v>
      </c>
      <c r="G2884">
        <v>35</v>
      </c>
      <c r="H2884">
        <v>628.35</v>
      </c>
      <c r="I2884">
        <v>0.35</v>
      </c>
      <c r="J2884">
        <v>0.08</v>
      </c>
      <c r="K2884">
        <v>182.89</v>
      </c>
      <c r="L2884">
        <v>19.350000000000001</v>
      </c>
      <c r="M2884">
        <v>12.58</v>
      </c>
      <c r="N2884">
        <v>5.16</v>
      </c>
      <c r="O2884" t="s">
        <v>24</v>
      </c>
      <c r="P2884" t="s">
        <v>489</v>
      </c>
      <c r="Q2884" t="s">
        <v>64</v>
      </c>
      <c r="R2884" t="s">
        <v>61</v>
      </c>
      <c r="S2884" t="s">
        <v>57</v>
      </c>
      <c r="T2884" s="1">
        <v>40555</v>
      </c>
    </row>
    <row r="2885" spans="1:20" x14ac:dyDescent="0.25">
      <c r="A2885">
        <v>20805</v>
      </c>
      <c r="B2885">
        <v>40553</v>
      </c>
      <c r="C2885" t="s">
        <v>36</v>
      </c>
      <c r="D2885" t="s">
        <v>21</v>
      </c>
      <c r="E2885" t="s">
        <v>84</v>
      </c>
      <c r="F2885" t="s">
        <v>1327</v>
      </c>
      <c r="G2885">
        <v>3</v>
      </c>
      <c r="H2885">
        <v>31.61</v>
      </c>
      <c r="I2885">
        <v>0.55000000000000004</v>
      </c>
      <c r="J2885">
        <v>0.06</v>
      </c>
      <c r="K2885">
        <v>13.98</v>
      </c>
      <c r="L2885">
        <v>9.51</v>
      </c>
      <c r="M2885">
        <v>4.28</v>
      </c>
      <c r="N2885">
        <v>4.79</v>
      </c>
      <c r="O2885" t="s">
        <v>24</v>
      </c>
      <c r="P2885" t="s">
        <v>489</v>
      </c>
      <c r="Q2885" t="s">
        <v>64</v>
      </c>
      <c r="R2885" t="s">
        <v>61</v>
      </c>
      <c r="S2885" t="s">
        <v>57</v>
      </c>
      <c r="T2885" s="1">
        <v>40554</v>
      </c>
    </row>
    <row r="2886" spans="1:20" x14ac:dyDescent="0.25">
      <c r="A2886">
        <v>20805</v>
      </c>
      <c r="B2886">
        <v>40553</v>
      </c>
      <c r="C2886" t="s">
        <v>36</v>
      </c>
      <c r="D2886" t="s">
        <v>21</v>
      </c>
      <c r="E2886" t="s">
        <v>52</v>
      </c>
      <c r="F2886" t="s">
        <v>170</v>
      </c>
      <c r="G2886">
        <v>12</v>
      </c>
      <c r="H2886">
        <v>64.67</v>
      </c>
      <c r="I2886">
        <v>0.35</v>
      </c>
      <c r="J2886">
        <v>0.1</v>
      </c>
      <c r="K2886">
        <v>17.77</v>
      </c>
      <c r="L2886">
        <v>5.92</v>
      </c>
      <c r="M2886">
        <v>3.85</v>
      </c>
      <c r="N2886">
        <v>0.7</v>
      </c>
      <c r="O2886" t="s">
        <v>24</v>
      </c>
      <c r="P2886" t="s">
        <v>489</v>
      </c>
      <c r="Q2886" t="s">
        <v>64</v>
      </c>
      <c r="R2886" t="s">
        <v>61</v>
      </c>
      <c r="S2886" t="s">
        <v>55</v>
      </c>
      <c r="T2886" s="1">
        <v>40554</v>
      </c>
    </row>
    <row r="2887" spans="1:20" x14ac:dyDescent="0.25">
      <c r="A2887">
        <v>20807</v>
      </c>
      <c r="B2887">
        <v>41111</v>
      </c>
      <c r="C2887" t="s">
        <v>29</v>
      </c>
      <c r="D2887" t="s">
        <v>42</v>
      </c>
      <c r="E2887" t="s">
        <v>192</v>
      </c>
      <c r="F2887" t="s">
        <v>645</v>
      </c>
      <c r="G2887">
        <v>39</v>
      </c>
      <c r="H2887">
        <v>9656.6</v>
      </c>
      <c r="I2887">
        <v>0.4</v>
      </c>
      <c r="J2887">
        <v>0.08</v>
      </c>
      <c r="K2887">
        <v>3348.38</v>
      </c>
      <c r="L2887">
        <v>268.3</v>
      </c>
      <c r="M2887">
        <v>160.97999999999999</v>
      </c>
      <c r="N2887">
        <v>30</v>
      </c>
      <c r="O2887" t="s">
        <v>48</v>
      </c>
      <c r="P2887" t="s">
        <v>103</v>
      </c>
      <c r="Q2887" t="s">
        <v>33</v>
      </c>
      <c r="R2887" t="s">
        <v>67</v>
      </c>
      <c r="S2887" t="s">
        <v>132</v>
      </c>
      <c r="T2887" s="1">
        <v>41113</v>
      </c>
    </row>
    <row r="2888" spans="1:20" x14ac:dyDescent="0.25">
      <c r="A2888">
        <v>20807</v>
      </c>
      <c r="B2888">
        <v>41111</v>
      </c>
      <c r="C2888" t="s">
        <v>29</v>
      </c>
      <c r="D2888" t="s">
        <v>37</v>
      </c>
      <c r="E2888" t="s">
        <v>50</v>
      </c>
      <c r="F2888" t="s">
        <v>1599</v>
      </c>
      <c r="G2888">
        <v>16</v>
      </c>
      <c r="H2888">
        <v>896.84</v>
      </c>
      <c r="I2888">
        <v>0.42</v>
      </c>
      <c r="J2888">
        <v>0.1</v>
      </c>
      <c r="K2888">
        <v>317.7</v>
      </c>
      <c r="L2888">
        <v>62.05</v>
      </c>
      <c r="M2888">
        <v>35.99</v>
      </c>
      <c r="N2888">
        <v>3.3</v>
      </c>
      <c r="O2888" t="s">
        <v>24</v>
      </c>
      <c r="P2888" t="s">
        <v>103</v>
      </c>
      <c r="Q2888" t="s">
        <v>75</v>
      </c>
      <c r="R2888" t="s">
        <v>67</v>
      </c>
      <c r="S2888" t="s">
        <v>35</v>
      </c>
      <c r="T2888" s="1">
        <v>41112</v>
      </c>
    </row>
    <row r="2889" spans="1:20" x14ac:dyDescent="0.25">
      <c r="A2889">
        <v>20832</v>
      </c>
      <c r="B2889">
        <v>40389</v>
      </c>
      <c r="C2889" t="s">
        <v>29</v>
      </c>
      <c r="D2889" t="s">
        <v>21</v>
      </c>
      <c r="E2889" t="s">
        <v>120</v>
      </c>
      <c r="F2889" t="s">
        <v>1250</v>
      </c>
      <c r="G2889">
        <v>47</v>
      </c>
      <c r="H2889">
        <v>155.30000000000001</v>
      </c>
      <c r="I2889">
        <v>0.46</v>
      </c>
      <c r="J2889">
        <v>0.06</v>
      </c>
      <c r="K2889">
        <v>65.45</v>
      </c>
      <c r="L2889">
        <v>3.48</v>
      </c>
      <c r="M2889">
        <v>1.88</v>
      </c>
      <c r="N2889">
        <v>1.49</v>
      </c>
      <c r="O2889" t="s">
        <v>24</v>
      </c>
      <c r="P2889" t="s">
        <v>267</v>
      </c>
      <c r="Q2889" t="s">
        <v>41</v>
      </c>
      <c r="R2889" t="s">
        <v>61</v>
      </c>
      <c r="S2889" t="s">
        <v>57</v>
      </c>
      <c r="T2889" s="1">
        <v>40389</v>
      </c>
    </row>
    <row r="2890" spans="1:20" x14ac:dyDescent="0.25">
      <c r="A2890">
        <v>20832</v>
      </c>
      <c r="B2890">
        <v>40389</v>
      </c>
      <c r="C2890" t="s">
        <v>29</v>
      </c>
      <c r="D2890" t="s">
        <v>21</v>
      </c>
      <c r="E2890" t="s">
        <v>52</v>
      </c>
      <c r="F2890" t="s">
        <v>435</v>
      </c>
      <c r="G2890">
        <v>39</v>
      </c>
      <c r="H2890">
        <v>162.66999999999999</v>
      </c>
      <c r="I2890">
        <v>0.37</v>
      </c>
      <c r="J2890">
        <v>0.08</v>
      </c>
      <c r="K2890">
        <v>50.98</v>
      </c>
      <c r="L2890">
        <v>4.51</v>
      </c>
      <c r="M2890">
        <v>2.84</v>
      </c>
      <c r="N2890">
        <v>0.93</v>
      </c>
      <c r="O2890" t="s">
        <v>24</v>
      </c>
      <c r="P2890" t="s">
        <v>267</v>
      </c>
      <c r="Q2890" t="s">
        <v>41</v>
      </c>
      <c r="R2890" t="s">
        <v>61</v>
      </c>
      <c r="S2890" t="s">
        <v>55</v>
      </c>
      <c r="T2890" s="1">
        <v>40391</v>
      </c>
    </row>
    <row r="2891" spans="1:20" x14ac:dyDescent="0.25">
      <c r="A2891">
        <v>20838</v>
      </c>
      <c r="B2891">
        <v>39913</v>
      </c>
      <c r="C2891" t="s">
        <v>29</v>
      </c>
      <c r="D2891" t="s">
        <v>21</v>
      </c>
      <c r="E2891" t="s">
        <v>52</v>
      </c>
      <c r="F2891" t="s">
        <v>1545</v>
      </c>
      <c r="G2891">
        <v>5</v>
      </c>
      <c r="H2891">
        <v>27.94</v>
      </c>
      <c r="I2891">
        <v>0.35</v>
      </c>
      <c r="J2891">
        <v>0.05</v>
      </c>
      <c r="K2891">
        <v>7.57</v>
      </c>
      <c r="L2891">
        <v>5.05</v>
      </c>
      <c r="M2891">
        <v>3.28</v>
      </c>
      <c r="N2891">
        <v>3.97</v>
      </c>
      <c r="O2891" t="s">
        <v>24</v>
      </c>
      <c r="P2891" t="s">
        <v>393</v>
      </c>
      <c r="Q2891" t="s">
        <v>33</v>
      </c>
      <c r="R2891" t="s">
        <v>67</v>
      </c>
      <c r="S2891" t="s">
        <v>55</v>
      </c>
      <c r="T2891" s="1">
        <v>39914</v>
      </c>
    </row>
    <row r="2892" spans="1:20" x14ac:dyDescent="0.25">
      <c r="A2892">
        <v>20838</v>
      </c>
      <c r="B2892">
        <v>39913</v>
      </c>
      <c r="C2892" t="s">
        <v>29</v>
      </c>
      <c r="D2892" t="s">
        <v>21</v>
      </c>
      <c r="E2892" t="s">
        <v>30</v>
      </c>
      <c r="F2892" t="s">
        <v>1580</v>
      </c>
      <c r="G2892">
        <v>21</v>
      </c>
      <c r="H2892">
        <v>500.4</v>
      </c>
      <c r="I2892">
        <v>0.55000000000000004</v>
      </c>
      <c r="J2892">
        <v>0.03</v>
      </c>
      <c r="K2892">
        <v>266.45</v>
      </c>
      <c r="L2892">
        <v>24.4</v>
      </c>
      <c r="M2892">
        <v>10.98</v>
      </c>
      <c r="N2892">
        <v>3.37</v>
      </c>
      <c r="O2892" t="s">
        <v>24</v>
      </c>
      <c r="P2892" t="s">
        <v>393</v>
      </c>
      <c r="Q2892" t="s">
        <v>33</v>
      </c>
      <c r="R2892" t="s">
        <v>67</v>
      </c>
      <c r="S2892" t="s">
        <v>35</v>
      </c>
      <c r="T2892" s="1">
        <v>39914</v>
      </c>
    </row>
    <row r="2893" spans="1:20" x14ac:dyDescent="0.25">
      <c r="A2893">
        <v>20864</v>
      </c>
      <c r="B2893">
        <v>40883</v>
      </c>
      <c r="C2893" t="s">
        <v>36</v>
      </c>
      <c r="D2893" t="s">
        <v>42</v>
      </c>
      <c r="E2893" t="s">
        <v>43</v>
      </c>
      <c r="F2893" t="s">
        <v>1755</v>
      </c>
      <c r="G2893">
        <v>19</v>
      </c>
      <c r="H2893">
        <v>525.22</v>
      </c>
      <c r="I2893">
        <v>0.54</v>
      </c>
      <c r="J2893">
        <v>0.06</v>
      </c>
      <c r="K2893">
        <v>265.67</v>
      </c>
      <c r="L2893">
        <v>29.13</v>
      </c>
      <c r="M2893">
        <v>13.4</v>
      </c>
      <c r="N2893">
        <v>4.95</v>
      </c>
      <c r="O2893" t="s">
        <v>24</v>
      </c>
      <c r="P2893" t="s">
        <v>1373</v>
      </c>
      <c r="Q2893" t="s">
        <v>83</v>
      </c>
      <c r="R2893" t="s">
        <v>34</v>
      </c>
      <c r="S2893" t="s">
        <v>35</v>
      </c>
      <c r="T2893" s="1">
        <v>40885</v>
      </c>
    </row>
    <row r="2894" spans="1:20" x14ac:dyDescent="0.25">
      <c r="A2894">
        <v>20868</v>
      </c>
      <c r="B2894">
        <v>40460</v>
      </c>
      <c r="C2894" t="s">
        <v>20</v>
      </c>
      <c r="D2894" t="s">
        <v>21</v>
      </c>
      <c r="E2894" t="s">
        <v>22</v>
      </c>
      <c r="F2894" t="s">
        <v>176</v>
      </c>
      <c r="G2894">
        <v>9</v>
      </c>
      <c r="H2894">
        <v>3407.04</v>
      </c>
      <c r="I2894">
        <v>0.54</v>
      </c>
      <c r="J2894">
        <v>0.03</v>
      </c>
      <c r="K2894">
        <v>1780.82</v>
      </c>
      <c r="L2894">
        <v>387.98</v>
      </c>
      <c r="M2894">
        <v>178.47</v>
      </c>
      <c r="N2894">
        <v>19.989999999999998</v>
      </c>
      <c r="O2894" t="s">
        <v>24</v>
      </c>
      <c r="P2894" t="s">
        <v>1772</v>
      </c>
      <c r="Q2894" t="s">
        <v>83</v>
      </c>
      <c r="R2894" t="s">
        <v>61</v>
      </c>
      <c r="S2894" t="s">
        <v>57</v>
      </c>
      <c r="T2894" s="1">
        <v>40467</v>
      </c>
    </row>
    <row r="2895" spans="1:20" x14ac:dyDescent="0.25">
      <c r="A2895">
        <v>20898</v>
      </c>
      <c r="B2895">
        <v>40846</v>
      </c>
      <c r="C2895" t="s">
        <v>79</v>
      </c>
      <c r="D2895" t="s">
        <v>37</v>
      </c>
      <c r="E2895" t="s">
        <v>50</v>
      </c>
      <c r="F2895" t="s">
        <v>76</v>
      </c>
      <c r="G2895">
        <v>33</v>
      </c>
      <c r="H2895">
        <v>4221.97</v>
      </c>
      <c r="I2895">
        <v>0.53</v>
      </c>
      <c r="J2895">
        <v>0.09</v>
      </c>
      <c r="K2895">
        <v>2038.67</v>
      </c>
      <c r="L2895">
        <v>140.4</v>
      </c>
      <c r="M2895">
        <v>65.989999999999995</v>
      </c>
      <c r="N2895">
        <v>5.63</v>
      </c>
      <c r="O2895" t="s">
        <v>24</v>
      </c>
      <c r="P2895" t="s">
        <v>1539</v>
      </c>
      <c r="Q2895" t="s">
        <v>83</v>
      </c>
      <c r="R2895" t="s">
        <v>67</v>
      </c>
      <c r="S2895" t="s">
        <v>57</v>
      </c>
      <c r="T2895" s="1">
        <v>40848</v>
      </c>
    </row>
    <row r="2896" spans="1:20" x14ac:dyDescent="0.25">
      <c r="A2896">
        <v>20899</v>
      </c>
      <c r="B2896">
        <v>40280</v>
      </c>
      <c r="C2896" t="s">
        <v>20</v>
      </c>
      <c r="D2896" t="s">
        <v>21</v>
      </c>
      <c r="E2896" t="s">
        <v>84</v>
      </c>
      <c r="F2896" t="s">
        <v>1496</v>
      </c>
      <c r="G2896">
        <v>9</v>
      </c>
      <c r="H2896">
        <v>1021.08</v>
      </c>
      <c r="I2896">
        <v>0.53</v>
      </c>
      <c r="J2896">
        <v>0.04</v>
      </c>
      <c r="K2896">
        <v>515.69000000000005</v>
      </c>
      <c r="L2896">
        <v>116.94</v>
      </c>
      <c r="M2896">
        <v>54.96</v>
      </c>
      <c r="N2896">
        <v>10.75</v>
      </c>
      <c r="O2896" t="s">
        <v>24</v>
      </c>
      <c r="P2896" t="s">
        <v>196</v>
      </c>
      <c r="Q2896" t="s">
        <v>64</v>
      </c>
      <c r="R2896" t="s">
        <v>61</v>
      </c>
      <c r="S2896" t="s">
        <v>57</v>
      </c>
      <c r="T2896" s="1">
        <v>40289</v>
      </c>
    </row>
    <row r="2897" spans="1:20" x14ac:dyDescent="0.25">
      <c r="A2897">
        <v>20900</v>
      </c>
      <c r="B2897">
        <v>40506</v>
      </c>
      <c r="C2897" t="s">
        <v>20</v>
      </c>
      <c r="D2897" t="s">
        <v>37</v>
      </c>
      <c r="E2897" t="s">
        <v>50</v>
      </c>
      <c r="F2897" t="s">
        <v>1427</v>
      </c>
      <c r="G2897">
        <v>50</v>
      </c>
      <c r="H2897">
        <v>3902.45</v>
      </c>
      <c r="I2897">
        <v>0.41</v>
      </c>
      <c r="J2897">
        <v>0</v>
      </c>
      <c r="K2897">
        <v>1597.96</v>
      </c>
      <c r="L2897">
        <v>77.95</v>
      </c>
      <c r="M2897">
        <v>45.99</v>
      </c>
      <c r="N2897">
        <v>4.99</v>
      </c>
      <c r="O2897" t="s">
        <v>24</v>
      </c>
      <c r="P2897" t="s">
        <v>1027</v>
      </c>
      <c r="Q2897" t="s">
        <v>75</v>
      </c>
      <c r="R2897" t="s">
        <v>34</v>
      </c>
      <c r="S2897" t="s">
        <v>57</v>
      </c>
      <c r="T2897" s="1">
        <v>40508</v>
      </c>
    </row>
    <row r="2898" spans="1:20" x14ac:dyDescent="0.25">
      <c r="A2898">
        <v>20903</v>
      </c>
      <c r="B2898">
        <v>39953</v>
      </c>
      <c r="C2898" t="s">
        <v>36</v>
      </c>
      <c r="D2898" t="s">
        <v>42</v>
      </c>
      <c r="E2898" t="s">
        <v>92</v>
      </c>
      <c r="F2898" t="s">
        <v>369</v>
      </c>
      <c r="G2898">
        <v>4</v>
      </c>
      <c r="H2898">
        <v>827.19</v>
      </c>
      <c r="I2898">
        <v>0.51</v>
      </c>
      <c r="J2898">
        <v>0.04</v>
      </c>
      <c r="K2898">
        <v>387.43</v>
      </c>
      <c r="L2898">
        <v>206.08</v>
      </c>
      <c r="M2898">
        <v>100.98</v>
      </c>
      <c r="N2898">
        <v>35.840000000000003</v>
      </c>
      <c r="O2898" t="s">
        <v>48</v>
      </c>
      <c r="P2898" t="s">
        <v>1688</v>
      </c>
      <c r="Q2898" t="s">
        <v>75</v>
      </c>
      <c r="R2898" t="s">
        <v>67</v>
      </c>
      <c r="S2898" t="s">
        <v>49</v>
      </c>
      <c r="T2898" s="1">
        <v>39954</v>
      </c>
    </row>
    <row r="2899" spans="1:20" x14ac:dyDescent="0.25">
      <c r="A2899">
        <v>20932</v>
      </c>
      <c r="B2899">
        <v>41119</v>
      </c>
      <c r="C2899" t="s">
        <v>36</v>
      </c>
      <c r="D2899" t="s">
        <v>21</v>
      </c>
      <c r="E2899" t="s">
        <v>52</v>
      </c>
      <c r="F2899" t="s">
        <v>704</v>
      </c>
      <c r="G2899">
        <v>38</v>
      </c>
      <c r="H2899">
        <v>235.33</v>
      </c>
      <c r="I2899">
        <v>0.48</v>
      </c>
      <c r="J2899">
        <v>0.02</v>
      </c>
      <c r="K2899">
        <v>109.59</v>
      </c>
      <c r="L2899">
        <v>6.27</v>
      </c>
      <c r="M2899">
        <v>3.26</v>
      </c>
      <c r="N2899">
        <v>1.86</v>
      </c>
      <c r="O2899" t="s">
        <v>24</v>
      </c>
      <c r="P2899" t="s">
        <v>987</v>
      </c>
      <c r="Q2899" t="s">
        <v>95</v>
      </c>
      <c r="R2899" t="s">
        <v>27</v>
      </c>
      <c r="S2899" t="s">
        <v>55</v>
      </c>
      <c r="T2899" s="1">
        <v>41121</v>
      </c>
    </row>
    <row r="2900" spans="1:20" x14ac:dyDescent="0.25">
      <c r="A2900">
        <v>20933</v>
      </c>
      <c r="B2900">
        <v>41147</v>
      </c>
      <c r="C2900" t="s">
        <v>36</v>
      </c>
      <c r="D2900" t="s">
        <v>37</v>
      </c>
      <c r="E2900" t="s">
        <v>50</v>
      </c>
      <c r="F2900" t="s">
        <v>889</v>
      </c>
      <c r="G2900">
        <v>45</v>
      </c>
      <c r="H2900">
        <v>5324.05</v>
      </c>
      <c r="I2900">
        <v>0.55000000000000004</v>
      </c>
      <c r="J2900">
        <v>0.05</v>
      </c>
      <c r="K2900">
        <v>2799.5</v>
      </c>
      <c r="L2900">
        <v>124.42</v>
      </c>
      <c r="M2900">
        <v>55.99</v>
      </c>
      <c r="N2900">
        <v>5</v>
      </c>
      <c r="O2900" t="s">
        <v>24</v>
      </c>
      <c r="P2900" t="s">
        <v>491</v>
      </c>
      <c r="Q2900" t="s">
        <v>95</v>
      </c>
      <c r="R2900" t="s">
        <v>34</v>
      </c>
      <c r="S2900" t="s">
        <v>35</v>
      </c>
      <c r="T2900" s="1">
        <v>41149</v>
      </c>
    </row>
    <row r="2901" spans="1:20" x14ac:dyDescent="0.25">
      <c r="A2901">
        <v>20934</v>
      </c>
      <c r="B2901">
        <v>40198</v>
      </c>
      <c r="C2901" t="s">
        <v>58</v>
      </c>
      <c r="D2901" t="s">
        <v>37</v>
      </c>
      <c r="E2901" t="s">
        <v>87</v>
      </c>
      <c r="F2901" t="s">
        <v>697</v>
      </c>
      <c r="G2901">
        <v>5</v>
      </c>
      <c r="H2901">
        <v>1931.6</v>
      </c>
      <c r="I2901">
        <v>0.37</v>
      </c>
      <c r="J2901">
        <v>0.09</v>
      </c>
      <c r="K2901">
        <v>588.84</v>
      </c>
      <c r="L2901">
        <v>420.6</v>
      </c>
      <c r="M2901">
        <v>264.98</v>
      </c>
      <c r="N2901">
        <v>17.86</v>
      </c>
      <c r="O2901" t="s">
        <v>48</v>
      </c>
      <c r="P2901" t="s">
        <v>223</v>
      </c>
      <c r="Q2901" t="s">
        <v>75</v>
      </c>
      <c r="R2901" t="s">
        <v>34</v>
      </c>
      <c r="S2901" t="s">
        <v>132</v>
      </c>
      <c r="T2901" s="1">
        <v>40199</v>
      </c>
    </row>
    <row r="2902" spans="1:20" x14ac:dyDescent="0.25">
      <c r="A2902">
        <v>20960</v>
      </c>
      <c r="B2902">
        <v>40865</v>
      </c>
      <c r="C2902" t="s">
        <v>20</v>
      </c>
      <c r="D2902" t="s">
        <v>37</v>
      </c>
      <c r="E2902" t="s">
        <v>38</v>
      </c>
      <c r="F2902" t="s">
        <v>286</v>
      </c>
      <c r="G2902">
        <v>19</v>
      </c>
      <c r="H2902">
        <v>329.93</v>
      </c>
      <c r="I2902">
        <v>0.42</v>
      </c>
      <c r="J2902">
        <v>0.1</v>
      </c>
      <c r="K2902">
        <v>115</v>
      </c>
      <c r="L2902">
        <v>18.91</v>
      </c>
      <c r="M2902">
        <v>10.97</v>
      </c>
      <c r="N2902">
        <v>6.5</v>
      </c>
      <c r="O2902" t="s">
        <v>24</v>
      </c>
      <c r="P2902" t="s">
        <v>147</v>
      </c>
      <c r="Q2902" t="s">
        <v>33</v>
      </c>
      <c r="R2902" t="s">
        <v>34</v>
      </c>
      <c r="S2902" t="s">
        <v>57</v>
      </c>
      <c r="T2902" s="1">
        <v>40870</v>
      </c>
    </row>
    <row r="2903" spans="1:20" x14ac:dyDescent="0.25">
      <c r="A2903">
        <v>20961</v>
      </c>
      <c r="B2903">
        <v>40192</v>
      </c>
      <c r="C2903" t="s">
        <v>29</v>
      </c>
      <c r="D2903" t="s">
        <v>37</v>
      </c>
      <c r="E2903" t="s">
        <v>387</v>
      </c>
      <c r="F2903" t="s">
        <v>1821</v>
      </c>
      <c r="G2903">
        <v>34</v>
      </c>
      <c r="H2903">
        <v>10857.85</v>
      </c>
      <c r="I2903">
        <v>0.41</v>
      </c>
      <c r="J2903">
        <v>0.06</v>
      </c>
      <c r="K2903">
        <v>4033.7</v>
      </c>
      <c r="L2903">
        <v>338.97</v>
      </c>
      <c r="M2903">
        <v>199.99</v>
      </c>
      <c r="N2903">
        <v>24.49</v>
      </c>
      <c r="O2903" t="s">
        <v>24</v>
      </c>
      <c r="P2903" t="s">
        <v>345</v>
      </c>
      <c r="Q2903" t="s">
        <v>33</v>
      </c>
      <c r="R2903" t="s">
        <v>34</v>
      </c>
      <c r="S2903" t="s">
        <v>28</v>
      </c>
      <c r="T2903" s="1">
        <v>40194</v>
      </c>
    </row>
    <row r="2904" spans="1:20" x14ac:dyDescent="0.25">
      <c r="A2904">
        <v>20964</v>
      </c>
      <c r="B2904">
        <v>40998</v>
      </c>
      <c r="C2904" t="s">
        <v>58</v>
      </c>
      <c r="D2904" t="s">
        <v>37</v>
      </c>
      <c r="E2904" t="s">
        <v>50</v>
      </c>
      <c r="F2904" t="s">
        <v>1300</v>
      </c>
      <c r="G2904">
        <v>11</v>
      </c>
      <c r="H2904">
        <v>1349.09</v>
      </c>
      <c r="I2904">
        <v>0.48</v>
      </c>
      <c r="J2904">
        <v>0.04</v>
      </c>
      <c r="K2904">
        <v>614.21</v>
      </c>
      <c r="L2904">
        <v>126.9</v>
      </c>
      <c r="M2904">
        <v>65.989999999999995</v>
      </c>
      <c r="N2904">
        <v>8.99</v>
      </c>
      <c r="O2904" t="s">
        <v>24</v>
      </c>
      <c r="P2904" t="s">
        <v>1375</v>
      </c>
      <c r="Q2904" t="s">
        <v>95</v>
      </c>
      <c r="R2904" t="s">
        <v>67</v>
      </c>
      <c r="S2904" t="s">
        <v>57</v>
      </c>
      <c r="T2904" s="1">
        <v>41000</v>
      </c>
    </row>
    <row r="2905" spans="1:20" x14ac:dyDescent="0.25">
      <c r="A2905">
        <v>20965</v>
      </c>
      <c r="B2905">
        <v>40167</v>
      </c>
      <c r="C2905" t="s">
        <v>58</v>
      </c>
      <c r="D2905" t="s">
        <v>21</v>
      </c>
      <c r="E2905" t="s">
        <v>22</v>
      </c>
      <c r="F2905" t="s">
        <v>1537</v>
      </c>
      <c r="G2905">
        <v>38</v>
      </c>
      <c r="H2905">
        <v>3293.75</v>
      </c>
      <c r="I2905">
        <v>0.35</v>
      </c>
      <c r="J2905">
        <v>0.06</v>
      </c>
      <c r="K2905">
        <v>1013.16</v>
      </c>
      <c r="L2905">
        <v>91.94</v>
      </c>
      <c r="M2905">
        <v>59.76</v>
      </c>
      <c r="N2905">
        <v>9.7100000000000009</v>
      </c>
      <c r="O2905" t="s">
        <v>24</v>
      </c>
      <c r="P2905" t="s">
        <v>155</v>
      </c>
      <c r="Q2905" t="s">
        <v>75</v>
      </c>
      <c r="R2905" t="s">
        <v>67</v>
      </c>
      <c r="S2905" t="s">
        <v>57</v>
      </c>
      <c r="T2905" s="1">
        <v>40170</v>
      </c>
    </row>
    <row r="2906" spans="1:20" x14ac:dyDescent="0.25">
      <c r="A2906">
        <v>20965</v>
      </c>
      <c r="B2906">
        <v>40167</v>
      </c>
      <c r="C2906" t="s">
        <v>58</v>
      </c>
      <c r="D2906" t="s">
        <v>37</v>
      </c>
      <c r="E2906" t="s">
        <v>50</v>
      </c>
      <c r="F2906" t="s">
        <v>1118</v>
      </c>
      <c r="G2906">
        <v>8</v>
      </c>
      <c r="H2906">
        <v>2980.05</v>
      </c>
      <c r="I2906">
        <v>0.51</v>
      </c>
      <c r="J2906">
        <v>7.0000000000000007E-2</v>
      </c>
      <c r="K2906">
        <v>1407.93</v>
      </c>
      <c r="L2906">
        <v>399.98</v>
      </c>
      <c r="M2906">
        <v>195.99</v>
      </c>
      <c r="N2906">
        <v>4.2</v>
      </c>
      <c r="O2906" t="s">
        <v>24</v>
      </c>
      <c r="P2906" t="s">
        <v>155</v>
      </c>
      <c r="Q2906" t="s">
        <v>75</v>
      </c>
      <c r="R2906" t="s">
        <v>67</v>
      </c>
      <c r="S2906" t="s">
        <v>57</v>
      </c>
      <c r="T2906" s="1">
        <v>40170</v>
      </c>
    </row>
    <row r="2907" spans="1:20" x14ac:dyDescent="0.25">
      <c r="A2907">
        <v>20966</v>
      </c>
      <c r="B2907">
        <v>40439</v>
      </c>
      <c r="C2907" t="s">
        <v>20</v>
      </c>
      <c r="D2907" t="s">
        <v>21</v>
      </c>
      <c r="E2907" t="s">
        <v>52</v>
      </c>
      <c r="F2907" t="s">
        <v>170</v>
      </c>
      <c r="G2907">
        <v>10</v>
      </c>
      <c r="H2907">
        <v>56.38</v>
      </c>
      <c r="I2907">
        <v>0.35</v>
      </c>
      <c r="J2907">
        <v>0.06</v>
      </c>
      <c r="K2907">
        <v>17.18</v>
      </c>
      <c r="L2907">
        <v>5.92</v>
      </c>
      <c r="M2907">
        <v>3.85</v>
      </c>
      <c r="N2907">
        <v>0.7</v>
      </c>
      <c r="O2907" t="s">
        <v>24</v>
      </c>
      <c r="P2907" t="s">
        <v>1494</v>
      </c>
      <c r="Q2907" t="s">
        <v>41</v>
      </c>
      <c r="R2907" t="s">
        <v>67</v>
      </c>
      <c r="S2907" t="s">
        <v>55</v>
      </c>
      <c r="T2907" s="1">
        <v>40443</v>
      </c>
    </row>
    <row r="2908" spans="1:20" x14ac:dyDescent="0.25">
      <c r="A2908">
        <v>20966</v>
      </c>
      <c r="B2908">
        <v>40439</v>
      </c>
      <c r="C2908" t="s">
        <v>20</v>
      </c>
      <c r="D2908" t="s">
        <v>37</v>
      </c>
      <c r="E2908" t="s">
        <v>38</v>
      </c>
      <c r="F2908" t="s">
        <v>1293</v>
      </c>
      <c r="G2908">
        <v>35</v>
      </c>
      <c r="H2908">
        <v>1308.1199999999999</v>
      </c>
      <c r="I2908">
        <v>0.41</v>
      </c>
      <c r="J2908">
        <v>0.01</v>
      </c>
      <c r="K2908">
        <v>527.73</v>
      </c>
      <c r="L2908">
        <v>37.69</v>
      </c>
      <c r="M2908">
        <v>22.24</v>
      </c>
      <c r="N2908">
        <v>1.99</v>
      </c>
      <c r="O2908" t="s">
        <v>24</v>
      </c>
      <c r="P2908" t="s">
        <v>1494</v>
      </c>
      <c r="Q2908" t="s">
        <v>41</v>
      </c>
      <c r="R2908" t="s">
        <v>67</v>
      </c>
      <c r="S2908" t="s">
        <v>35</v>
      </c>
      <c r="T2908" s="1">
        <v>40443</v>
      </c>
    </row>
    <row r="2909" spans="1:20" x14ac:dyDescent="0.25">
      <c r="A2909">
        <v>20966</v>
      </c>
      <c r="B2909">
        <v>40439</v>
      </c>
      <c r="C2909" t="s">
        <v>20</v>
      </c>
      <c r="D2909" t="s">
        <v>42</v>
      </c>
      <c r="E2909" t="s">
        <v>43</v>
      </c>
      <c r="F2909" t="s">
        <v>1822</v>
      </c>
      <c r="G2909">
        <v>22</v>
      </c>
      <c r="H2909">
        <v>2423.39</v>
      </c>
      <c r="I2909">
        <v>0.52</v>
      </c>
      <c r="J2909">
        <v>0.04</v>
      </c>
      <c r="K2909">
        <v>1204.28</v>
      </c>
      <c r="L2909">
        <v>114.04</v>
      </c>
      <c r="M2909">
        <v>54.74</v>
      </c>
      <c r="N2909">
        <v>14.83</v>
      </c>
      <c r="O2909" t="s">
        <v>24</v>
      </c>
      <c r="P2909" t="s">
        <v>1494</v>
      </c>
      <c r="Q2909" t="s">
        <v>41</v>
      </c>
      <c r="R2909" t="s">
        <v>67</v>
      </c>
      <c r="S2909" t="s">
        <v>57</v>
      </c>
      <c r="T2909" s="1">
        <v>40446</v>
      </c>
    </row>
    <row r="2910" spans="1:20" x14ac:dyDescent="0.25">
      <c r="A2910">
        <v>20967</v>
      </c>
      <c r="B2910">
        <v>40617</v>
      </c>
      <c r="C2910" t="s">
        <v>36</v>
      </c>
      <c r="D2910" t="s">
        <v>37</v>
      </c>
      <c r="E2910" t="s">
        <v>387</v>
      </c>
      <c r="F2910" t="s">
        <v>520</v>
      </c>
      <c r="G2910">
        <v>50</v>
      </c>
      <c r="H2910">
        <v>45523.73</v>
      </c>
      <c r="I2910">
        <v>0.4</v>
      </c>
      <c r="J2910">
        <v>0.09</v>
      </c>
      <c r="K2910">
        <v>15499.74</v>
      </c>
      <c r="L2910">
        <v>999.98</v>
      </c>
      <c r="M2910">
        <v>599.99</v>
      </c>
      <c r="N2910">
        <v>24.49</v>
      </c>
      <c r="O2910" t="s">
        <v>24</v>
      </c>
      <c r="P2910" t="s">
        <v>1416</v>
      </c>
      <c r="Q2910" t="s">
        <v>41</v>
      </c>
      <c r="R2910" t="s">
        <v>27</v>
      </c>
      <c r="S2910" t="s">
        <v>28</v>
      </c>
      <c r="T2910" s="1">
        <v>40617</v>
      </c>
    </row>
    <row r="2911" spans="1:20" x14ac:dyDescent="0.25">
      <c r="A2911">
        <v>20967</v>
      </c>
      <c r="B2911">
        <v>40617</v>
      </c>
      <c r="C2911" t="s">
        <v>36</v>
      </c>
      <c r="D2911" t="s">
        <v>37</v>
      </c>
      <c r="E2911" t="s">
        <v>50</v>
      </c>
      <c r="F2911" t="s">
        <v>461</v>
      </c>
      <c r="G2911">
        <v>6</v>
      </c>
      <c r="H2911">
        <v>1294.5</v>
      </c>
      <c r="I2911">
        <v>0.43</v>
      </c>
      <c r="J2911">
        <v>0.03</v>
      </c>
      <c r="K2911">
        <v>530.48</v>
      </c>
      <c r="L2911">
        <v>221.04</v>
      </c>
      <c r="M2911">
        <v>125.99</v>
      </c>
      <c r="N2911">
        <v>8.08</v>
      </c>
      <c r="O2911" t="s">
        <v>24</v>
      </c>
      <c r="P2911" t="s">
        <v>1416</v>
      </c>
      <c r="Q2911" t="s">
        <v>41</v>
      </c>
      <c r="R2911" t="s">
        <v>27</v>
      </c>
      <c r="S2911" t="s">
        <v>57</v>
      </c>
      <c r="T2911" s="1">
        <v>40618</v>
      </c>
    </row>
    <row r="2912" spans="1:20" x14ac:dyDescent="0.25">
      <c r="A2912">
        <v>20995</v>
      </c>
      <c r="B2912">
        <v>40995</v>
      </c>
      <c r="C2912" t="s">
        <v>79</v>
      </c>
      <c r="D2912" t="s">
        <v>42</v>
      </c>
      <c r="E2912" t="s">
        <v>92</v>
      </c>
      <c r="F2912" t="s">
        <v>1020</v>
      </c>
      <c r="G2912">
        <v>37</v>
      </c>
      <c r="H2912">
        <v>11833.07</v>
      </c>
      <c r="I2912">
        <v>0.53</v>
      </c>
      <c r="J2912">
        <v>0.01</v>
      </c>
      <c r="K2912">
        <v>6180.54</v>
      </c>
      <c r="L2912">
        <v>321.23</v>
      </c>
      <c r="M2912">
        <v>150.97999999999999</v>
      </c>
      <c r="N2912">
        <v>66.27</v>
      </c>
      <c r="O2912" t="s">
        <v>48</v>
      </c>
      <c r="P2912" t="s">
        <v>1610</v>
      </c>
      <c r="Q2912" t="s">
        <v>83</v>
      </c>
      <c r="R2912" t="s">
        <v>67</v>
      </c>
      <c r="S2912" t="s">
        <v>49</v>
      </c>
      <c r="T2912" s="1">
        <v>40996</v>
      </c>
    </row>
    <row r="2913" spans="1:20" x14ac:dyDescent="0.25">
      <c r="A2913">
        <v>21024</v>
      </c>
      <c r="B2913">
        <v>40540</v>
      </c>
      <c r="C2913" t="s">
        <v>79</v>
      </c>
      <c r="D2913" t="s">
        <v>21</v>
      </c>
      <c r="E2913" t="s">
        <v>52</v>
      </c>
      <c r="F2913" t="s">
        <v>1292</v>
      </c>
      <c r="G2913">
        <v>34</v>
      </c>
      <c r="H2913">
        <v>320.92</v>
      </c>
      <c r="I2913">
        <v>0.41</v>
      </c>
      <c r="J2913">
        <v>0.05</v>
      </c>
      <c r="K2913">
        <v>121.16</v>
      </c>
      <c r="L2913">
        <v>9.9</v>
      </c>
      <c r="M2913">
        <v>5.84</v>
      </c>
      <c r="N2913">
        <v>1.2</v>
      </c>
      <c r="O2913" t="s">
        <v>24</v>
      </c>
      <c r="P2913" t="s">
        <v>1823</v>
      </c>
      <c r="Q2913" t="s">
        <v>33</v>
      </c>
      <c r="R2913" t="s">
        <v>34</v>
      </c>
      <c r="S2913" t="s">
        <v>55</v>
      </c>
      <c r="T2913" s="1">
        <v>40542</v>
      </c>
    </row>
    <row r="2914" spans="1:20" x14ac:dyDescent="0.25">
      <c r="A2914">
        <v>21025</v>
      </c>
      <c r="B2914">
        <v>40432</v>
      </c>
      <c r="C2914" t="s">
        <v>29</v>
      </c>
      <c r="D2914" t="s">
        <v>37</v>
      </c>
      <c r="E2914" t="s">
        <v>38</v>
      </c>
      <c r="F2914" t="s">
        <v>276</v>
      </c>
      <c r="G2914">
        <v>38</v>
      </c>
      <c r="H2914">
        <v>887.98</v>
      </c>
      <c r="I2914">
        <v>0.38</v>
      </c>
      <c r="J2914">
        <v>0.1</v>
      </c>
      <c r="K2914">
        <v>274.24</v>
      </c>
      <c r="L2914">
        <v>25.77</v>
      </c>
      <c r="M2914">
        <v>15.98</v>
      </c>
      <c r="N2914">
        <v>6.5</v>
      </c>
      <c r="O2914" t="s">
        <v>24</v>
      </c>
      <c r="P2914" t="s">
        <v>1543</v>
      </c>
      <c r="Q2914" t="s">
        <v>64</v>
      </c>
      <c r="R2914" t="s">
        <v>27</v>
      </c>
      <c r="S2914" t="s">
        <v>57</v>
      </c>
      <c r="T2914" s="1">
        <v>40434</v>
      </c>
    </row>
    <row r="2915" spans="1:20" x14ac:dyDescent="0.25">
      <c r="A2915">
        <v>21028</v>
      </c>
      <c r="B2915">
        <v>41067</v>
      </c>
      <c r="C2915" t="s">
        <v>58</v>
      </c>
      <c r="D2915" t="s">
        <v>21</v>
      </c>
      <c r="E2915" t="s">
        <v>139</v>
      </c>
      <c r="F2915" t="s">
        <v>888</v>
      </c>
      <c r="G2915">
        <v>38</v>
      </c>
      <c r="H2915">
        <v>688.32</v>
      </c>
      <c r="I2915">
        <v>0.38</v>
      </c>
      <c r="J2915">
        <v>0.04</v>
      </c>
      <c r="K2915">
        <v>241.31</v>
      </c>
      <c r="L2915">
        <v>18.68</v>
      </c>
      <c r="M2915">
        <v>11.58</v>
      </c>
      <c r="N2915">
        <v>6.97</v>
      </c>
      <c r="O2915" t="s">
        <v>24</v>
      </c>
      <c r="P2915" t="s">
        <v>1818</v>
      </c>
      <c r="Q2915" t="s">
        <v>64</v>
      </c>
      <c r="R2915" t="s">
        <v>67</v>
      </c>
      <c r="S2915" t="s">
        <v>57</v>
      </c>
      <c r="T2915" s="1">
        <v>41069</v>
      </c>
    </row>
    <row r="2916" spans="1:20" x14ac:dyDescent="0.25">
      <c r="A2916">
        <v>21057</v>
      </c>
      <c r="B2916">
        <v>40577</v>
      </c>
      <c r="C2916" t="s">
        <v>20</v>
      </c>
      <c r="D2916" t="s">
        <v>37</v>
      </c>
      <c r="E2916" t="s">
        <v>38</v>
      </c>
      <c r="F2916" t="s">
        <v>163</v>
      </c>
      <c r="G2916">
        <v>28</v>
      </c>
      <c r="H2916">
        <v>2309</v>
      </c>
      <c r="I2916">
        <v>0.54</v>
      </c>
      <c r="J2916">
        <v>0.04</v>
      </c>
      <c r="K2916">
        <v>1201.57</v>
      </c>
      <c r="L2916">
        <v>85.83</v>
      </c>
      <c r="M2916">
        <v>39.479999999999997</v>
      </c>
      <c r="N2916">
        <v>1.99</v>
      </c>
      <c r="O2916" t="s">
        <v>24</v>
      </c>
      <c r="P2916" t="s">
        <v>1824</v>
      </c>
      <c r="Q2916" t="s">
        <v>75</v>
      </c>
      <c r="R2916" t="s">
        <v>34</v>
      </c>
      <c r="S2916" t="s">
        <v>35</v>
      </c>
      <c r="T2916" s="1">
        <v>40584</v>
      </c>
    </row>
    <row r="2917" spans="1:20" x14ac:dyDescent="0.25">
      <c r="A2917">
        <v>21063</v>
      </c>
      <c r="B2917">
        <v>40648</v>
      </c>
      <c r="C2917" t="s">
        <v>20</v>
      </c>
      <c r="D2917" t="s">
        <v>21</v>
      </c>
      <c r="E2917" t="s">
        <v>52</v>
      </c>
      <c r="F2917" t="s">
        <v>1703</v>
      </c>
      <c r="G2917">
        <v>49</v>
      </c>
      <c r="H2917">
        <v>644.79</v>
      </c>
      <c r="I2917">
        <v>0.46</v>
      </c>
      <c r="J2917">
        <v>0</v>
      </c>
      <c r="K2917">
        <v>295.52</v>
      </c>
      <c r="L2917">
        <v>13.11</v>
      </c>
      <c r="M2917">
        <v>7.08</v>
      </c>
      <c r="N2917">
        <v>2.35</v>
      </c>
      <c r="O2917" t="s">
        <v>24</v>
      </c>
      <c r="P2917" t="s">
        <v>1494</v>
      </c>
      <c r="Q2917" t="s">
        <v>41</v>
      </c>
      <c r="R2917" t="s">
        <v>67</v>
      </c>
      <c r="S2917" t="s">
        <v>55</v>
      </c>
      <c r="T2917" s="1">
        <v>40652</v>
      </c>
    </row>
    <row r="2918" spans="1:20" x14ac:dyDescent="0.25">
      <c r="A2918">
        <v>21063</v>
      </c>
      <c r="B2918">
        <v>40648</v>
      </c>
      <c r="C2918" t="s">
        <v>20</v>
      </c>
      <c r="D2918" t="s">
        <v>42</v>
      </c>
      <c r="E2918" t="s">
        <v>46</v>
      </c>
      <c r="F2918" t="s">
        <v>823</v>
      </c>
      <c r="G2918">
        <v>48</v>
      </c>
      <c r="H2918">
        <v>14066</v>
      </c>
      <c r="I2918">
        <v>0.5</v>
      </c>
      <c r="J2918">
        <v>0</v>
      </c>
      <c r="K2918">
        <v>7007.04</v>
      </c>
      <c r="L2918">
        <v>291.95999999999998</v>
      </c>
      <c r="M2918">
        <v>145.97999999999999</v>
      </c>
      <c r="N2918">
        <v>51.92</v>
      </c>
      <c r="O2918" t="s">
        <v>48</v>
      </c>
      <c r="P2918" t="s">
        <v>1494</v>
      </c>
      <c r="Q2918" t="s">
        <v>41</v>
      </c>
      <c r="R2918" t="s">
        <v>67</v>
      </c>
      <c r="S2918" t="s">
        <v>49</v>
      </c>
      <c r="T2918" s="1">
        <v>40648</v>
      </c>
    </row>
    <row r="2919" spans="1:20" x14ac:dyDescent="0.25">
      <c r="A2919">
        <v>21089</v>
      </c>
      <c r="B2919">
        <v>40752</v>
      </c>
      <c r="C2919" t="s">
        <v>79</v>
      </c>
      <c r="D2919" t="s">
        <v>42</v>
      </c>
      <c r="E2919" t="s">
        <v>192</v>
      </c>
      <c r="F2919" t="s">
        <v>735</v>
      </c>
      <c r="G2919">
        <v>4</v>
      </c>
      <c r="H2919">
        <v>845.66</v>
      </c>
      <c r="I2919">
        <v>0.41</v>
      </c>
      <c r="J2919">
        <v>7.0000000000000007E-2</v>
      </c>
      <c r="K2919">
        <v>283.5</v>
      </c>
      <c r="L2919">
        <v>208.46</v>
      </c>
      <c r="M2919">
        <v>122.99</v>
      </c>
      <c r="N2919">
        <v>70.2</v>
      </c>
      <c r="O2919" t="s">
        <v>48</v>
      </c>
      <c r="P2919" t="s">
        <v>1541</v>
      </c>
      <c r="Q2919" t="s">
        <v>64</v>
      </c>
      <c r="R2919" t="s">
        <v>34</v>
      </c>
      <c r="S2919" t="s">
        <v>132</v>
      </c>
      <c r="T2919" s="1">
        <v>40754</v>
      </c>
    </row>
    <row r="2920" spans="1:20" x14ac:dyDescent="0.25">
      <c r="A2920">
        <v>21091</v>
      </c>
      <c r="B2920">
        <v>40159</v>
      </c>
      <c r="C2920" t="s">
        <v>36</v>
      </c>
      <c r="D2920" t="s">
        <v>21</v>
      </c>
      <c r="E2920" t="s">
        <v>120</v>
      </c>
      <c r="F2920" t="s">
        <v>768</v>
      </c>
      <c r="G2920">
        <v>32</v>
      </c>
      <c r="H2920">
        <v>412.22</v>
      </c>
      <c r="I2920">
        <v>0.37</v>
      </c>
      <c r="J2920">
        <v>0.1</v>
      </c>
      <c r="K2920">
        <v>121.78</v>
      </c>
      <c r="L2920">
        <v>14.1</v>
      </c>
      <c r="M2920">
        <v>8.8800000000000008</v>
      </c>
      <c r="N2920">
        <v>6.28</v>
      </c>
      <c r="O2920" t="s">
        <v>71</v>
      </c>
      <c r="P2920" t="s">
        <v>1474</v>
      </c>
      <c r="Q2920" t="s">
        <v>64</v>
      </c>
      <c r="R2920" t="s">
        <v>34</v>
      </c>
      <c r="S2920" t="s">
        <v>57</v>
      </c>
      <c r="T2920" s="1">
        <v>40161</v>
      </c>
    </row>
    <row r="2921" spans="1:20" x14ac:dyDescent="0.25">
      <c r="A2921">
        <v>21121</v>
      </c>
      <c r="B2921">
        <v>40072</v>
      </c>
      <c r="C2921" t="s">
        <v>29</v>
      </c>
      <c r="D2921" t="s">
        <v>21</v>
      </c>
      <c r="E2921" t="s">
        <v>120</v>
      </c>
      <c r="F2921" t="s">
        <v>1532</v>
      </c>
      <c r="G2921">
        <v>50</v>
      </c>
      <c r="H2921">
        <v>30812.85</v>
      </c>
      <c r="I2921">
        <v>0.37</v>
      </c>
      <c r="J2921">
        <v>0</v>
      </c>
      <c r="K2921">
        <v>11393.36</v>
      </c>
      <c r="L2921">
        <v>615.86</v>
      </c>
      <c r="M2921">
        <v>387.99</v>
      </c>
      <c r="N2921">
        <v>19.989999999999998</v>
      </c>
      <c r="O2921" t="s">
        <v>24</v>
      </c>
      <c r="P2921" t="s">
        <v>1696</v>
      </c>
      <c r="Q2921" t="s">
        <v>95</v>
      </c>
      <c r="R2921" t="s">
        <v>34</v>
      </c>
      <c r="S2921" t="s">
        <v>57</v>
      </c>
      <c r="T2921" s="1">
        <v>40073</v>
      </c>
    </row>
    <row r="2922" spans="1:20" x14ac:dyDescent="0.25">
      <c r="A2922">
        <v>21125</v>
      </c>
      <c r="B2922">
        <v>40600</v>
      </c>
      <c r="C2922" t="s">
        <v>29</v>
      </c>
      <c r="D2922" t="s">
        <v>21</v>
      </c>
      <c r="E2922" t="s">
        <v>84</v>
      </c>
      <c r="F2922" t="s">
        <v>363</v>
      </c>
      <c r="G2922">
        <v>17</v>
      </c>
      <c r="H2922">
        <v>234.52</v>
      </c>
      <c r="I2922">
        <v>0.37</v>
      </c>
      <c r="J2922">
        <v>0.08</v>
      </c>
      <c r="K2922">
        <v>72.540000000000006</v>
      </c>
      <c r="L2922">
        <v>14.71</v>
      </c>
      <c r="M2922">
        <v>9.27</v>
      </c>
      <c r="N2922">
        <v>4.3899999999999997</v>
      </c>
      <c r="O2922" t="s">
        <v>24</v>
      </c>
      <c r="P2922" t="s">
        <v>1825</v>
      </c>
      <c r="Q2922" t="s">
        <v>64</v>
      </c>
      <c r="R2922" t="s">
        <v>61</v>
      </c>
      <c r="S2922" t="s">
        <v>55</v>
      </c>
      <c r="T2922" s="1">
        <v>40601</v>
      </c>
    </row>
    <row r="2923" spans="1:20" x14ac:dyDescent="0.25">
      <c r="A2923">
        <v>21155</v>
      </c>
      <c r="B2923">
        <v>40579</v>
      </c>
      <c r="C2923" t="s">
        <v>36</v>
      </c>
      <c r="D2923" t="s">
        <v>21</v>
      </c>
      <c r="E2923" t="s">
        <v>84</v>
      </c>
      <c r="F2923" t="s">
        <v>1244</v>
      </c>
      <c r="G2923">
        <v>4</v>
      </c>
      <c r="H2923">
        <v>120.32</v>
      </c>
      <c r="I2923">
        <v>0.35</v>
      </c>
      <c r="J2923">
        <v>7.0000000000000007E-2</v>
      </c>
      <c r="K2923">
        <v>34.43</v>
      </c>
      <c r="L2923">
        <v>30.74</v>
      </c>
      <c r="M2923">
        <v>19.98</v>
      </c>
      <c r="N2923">
        <v>5.97</v>
      </c>
      <c r="O2923" t="s">
        <v>24</v>
      </c>
      <c r="P2923" t="s">
        <v>326</v>
      </c>
      <c r="Q2923" t="s">
        <v>95</v>
      </c>
      <c r="R2923" t="s">
        <v>67</v>
      </c>
      <c r="S2923" t="s">
        <v>57</v>
      </c>
      <c r="T2923" s="1">
        <v>40580</v>
      </c>
    </row>
    <row r="2924" spans="1:20" x14ac:dyDescent="0.25">
      <c r="A2924">
        <v>21159</v>
      </c>
      <c r="B2924">
        <v>40701</v>
      </c>
      <c r="C2924" t="s">
        <v>20</v>
      </c>
      <c r="D2924" t="s">
        <v>21</v>
      </c>
      <c r="E2924" t="s">
        <v>52</v>
      </c>
      <c r="F2924" t="s">
        <v>1826</v>
      </c>
      <c r="G2924">
        <v>5</v>
      </c>
      <c r="H2924">
        <v>26.44</v>
      </c>
      <c r="I2924">
        <v>0.42</v>
      </c>
      <c r="J2924">
        <v>0.05</v>
      </c>
      <c r="K2924">
        <v>9.51</v>
      </c>
      <c r="L2924">
        <v>5.14</v>
      </c>
      <c r="M2924">
        <v>2.98</v>
      </c>
      <c r="N2924">
        <v>2.0299999999999998</v>
      </c>
      <c r="O2924" t="s">
        <v>71</v>
      </c>
      <c r="P2924" t="s">
        <v>1407</v>
      </c>
      <c r="Q2924" t="s">
        <v>83</v>
      </c>
      <c r="R2924" t="s">
        <v>67</v>
      </c>
      <c r="S2924" t="s">
        <v>55</v>
      </c>
      <c r="T2924" s="1">
        <v>40705</v>
      </c>
    </row>
    <row r="2925" spans="1:20" x14ac:dyDescent="0.25">
      <c r="A2925">
        <v>21188</v>
      </c>
      <c r="B2925">
        <v>40807</v>
      </c>
      <c r="C2925" t="s">
        <v>58</v>
      </c>
      <c r="D2925" t="s">
        <v>37</v>
      </c>
      <c r="E2925" t="s">
        <v>387</v>
      </c>
      <c r="F2925" t="s">
        <v>1827</v>
      </c>
      <c r="G2925">
        <v>29</v>
      </c>
      <c r="H2925">
        <v>33054.53</v>
      </c>
      <c r="I2925">
        <v>0.41</v>
      </c>
      <c r="J2925">
        <v>0.04</v>
      </c>
      <c r="K2925">
        <v>12730.33</v>
      </c>
      <c r="L2925">
        <v>1186.42</v>
      </c>
      <c r="M2925">
        <v>699.99</v>
      </c>
      <c r="N2925">
        <v>24.49</v>
      </c>
      <c r="O2925" t="s">
        <v>24</v>
      </c>
      <c r="P2925" t="s">
        <v>1340</v>
      </c>
      <c r="Q2925" t="s">
        <v>33</v>
      </c>
      <c r="R2925" t="s">
        <v>27</v>
      </c>
      <c r="S2925" t="s">
        <v>28</v>
      </c>
      <c r="T2925" s="1">
        <v>40809</v>
      </c>
    </row>
    <row r="2926" spans="1:20" x14ac:dyDescent="0.25">
      <c r="A2926">
        <v>21190</v>
      </c>
      <c r="B2926">
        <v>39961</v>
      </c>
      <c r="C2926" t="s">
        <v>79</v>
      </c>
      <c r="D2926" t="s">
        <v>21</v>
      </c>
      <c r="E2926" t="s">
        <v>139</v>
      </c>
      <c r="F2926" t="s">
        <v>1713</v>
      </c>
      <c r="G2926">
        <v>28</v>
      </c>
      <c r="H2926">
        <v>1818.04</v>
      </c>
      <c r="I2926">
        <v>0.45</v>
      </c>
      <c r="J2926">
        <v>0.01</v>
      </c>
      <c r="K2926">
        <v>805.06</v>
      </c>
      <c r="L2926">
        <v>65.349999999999994</v>
      </c>
      <c r="M2926">
        <v>35.94</v>
      </c>
      <c r="N2926">
        <v>6.66</v>
      </c>
      <c r="O2926" t="s">
        <v>24</v>
      </c>
      <c r="P2926" t="s">
        <v>338</v>
      </c>
      <c r="Q2926" t="s">
        <v>75</v>
      </c>
      <c r="R2926" t="s">
        <v>27</v>
      </c>
      <c r="S2926" t="s">
        <v>57</v>
      </c>
      <c r="T2926" s="1">
        <v>39961</v>
      </c>
    </row>
    <row r="2927" spans="1:20" x14ac:dyDescent="0.25">
      <c r="A2927">
        <v>21191</v>
      </c>
      <c r="B2927">
        <v>41227</v>
      </c>
      <c r="C2927" t="s">
        <v>36</v>
      </c>
      <c r="D2927" t="s">
        <v>37</v>
      </c>
      <c r="E2927" t="s">
        <v>87</v>
      </c>
      <c r="F2927" t="s">
        <v>1828</v>
      </c>
      <c r="G2927">
        <v>48</v>
      </c>
      <c r="H2927">
        <v>12421.11</v>
      </c>
      <c r="I2927">
        <v>0.46</v>
      </c>
      <c r="J2927">
        <v>0.01</v>
      </c>
      <c r="K2927">
        <v>5639.6</v>
      </c>
      <c r="L2927">
        <v>261.08999999999997</v>
      </c>
      <c r="M2927">
        <v>140.99</v>
      </c>
      <c r="N2927">
        <v>13.99</v>
      </c>
      <c r="O2927" t="s">
        <v>24</v>
      </c>
      <c r="P2927" t="s">
        <v>1182</v>
      </c>
      <c r="Q2927" t="s">
        <v>83</v>
      </c>
      <c r="R2927" t="s">
        <v>61</v>
      </c>
      <c r="S2927" t="s">
        <v>45</v>
      </c>
      <c r="T2927" s="1">
        <v>41227</v>
      </c>
    </row>
    <row r="2928" spans="1:20" x14ac:dyDescent="0.25">
      <c r="A2928">
        <v>21220</v>
      </c>
      <c r="B2928">
        <v>41265</v>
      </c>
      <c r="C2928" t="s">
        <v>29</v>
      </c>
      <c r="D2928" t="s">
        <v>37</v>
      </c>
      <c r="E2928" t="s">
        <v>87</v>
      </c>
      <c r="F2928" t="s">
        <v>1746</v>
      </c>
      <c r="G2928">
        <v>4</v>
      </c>
      <c r="H2928">
        <v>718.62</v>
      </c>
      <c r="I2928">
        <v>0.35</v>
      </c>
      <c r="J2928">
        <v>7.0000000000000007E-2</v>
      </c>
      <c r="K2928">
        <v>208.44</v>
      </c>
      <c r="L2928">
        <v>186.11</v>
      </c>
      <c r="M2928">
        <v>120.97</v>
      </c>
      <c r="N2928">
        <v>26.3</v>
      </c>
      <c r="O2928" t="s">
        <v>48</v>
      </c>
      <c r="P2928" t="s">
        <v>979</v>
      </c>
      <c r="Q2928" t="s">
        <v>41</v>
      </c>
      <c r="R2928" t="s">
        <v>61</v>
      </c>
      <c r="S2928" t="s">
        <v>132</v>
      </c>
      <c r="T2928" s="1">
        <v>41268</v>
      </c>
    </row>
    <row r="2929" spans="1:20" x14ac:dyDescent="0.25">
      <c r="A2929">
        <v>21222</v>
      </c>
      <c r="B2929">
        <v>39847</v>
      </c>
      <c r="C2929" t="s">
        <v>29</v>
      </c>
      <c r="D2929" t="s">
        <v>42</v>
      </c>
      <c r="E2929" t="s">
        <v>43</v>
      </c>
      <c r="F2929" t="s">
        <v>1223</v>
      </c>
      <c r="G2929">
        <v>36</v>
      </c>
      <c r="H2929">
        <v>287.41000000000003</v>
      </c>
      <c r="I2929">
        <v>0.42</v>
      </c>
      <c r="J2929">
        <v>0.1</v>
      </c>
      <c r="K2929">
        <v>100.9</v>
      </c>
      <c r="L2929">
        <v>8.76</v>
      </c>
      <c r="M2929">
        <v>5.08</v>
      </c>
      <c r="N2929">
        <v>3.63</v>
      </c>
      <c r="O2929" t="s">
        <v>24</v>
      </c>
      <c r="P2929" t="s">
        <v>383</v>
      </c>
      <c r="Q2929" t="s">
        <v>33</v>
      </c>
      <c r="R2929" t="s">
        <v>61</v>
      </c>
      <c r="S2929" t="s">
        <v>55</v>
      </c>
      <c r="T2929" s="1">
        <v>39849</v>
      </c>
    </row>
    <row r="2930" spans="1:20" x14ac:dyDescent="0.25">
      <c r="A2930">
        <v>21222</v>
      </c>
      <c r="B2930">
        <v>39847</v>
      </c>
      <c r="C2930" t="s">
        <v>29</v>
      </c>
      <c r="D2930" t="s">
        <v>37</v>
      </c>
      <c r="E2930" t="s">
        <v>50</v>
      </c>
      <c r="F2930" t="s">
        <v>1622</v>
      </c>
      <c r="G2930">
        <v>26</v>
      </c>
      <c r="H2930">
        <v>1768.51</v>
      </c>
      <c r="I2930">
        <v>0.48</v>
      </c>
      <c r="J2930">
        <v>0.02</v>
      </c>
      <c r="K2930">
        <v>827.77</v>
      </c>
      <c r="L2930">
        <v>69.209999999999994</v>
      </c>
      <c r="M2930">
        <v>35.99</v>
      </c>
      <c r="N2930">
        <v>5</v>
      </c>
      <c r="O2930" t="s">
        <v>24</v>
      </c>
      <c r="P2930" t="s">
        <v>383</v>
      </c>
      <c r="Q2930" t="s">
        <v>33</v>
      </c>
      <c r="R2930" t="s">
        <v>61</v>
      </c>
      <c r="S2930" t="s">
        <v>57</v>
      </c>
      <c r="T2930" s="1">
        <v>39849</v>
      </c>
    </row>
    <row r="2931" spans="1:20" x14ac:dyDescent="0.25">
      <c r="A2931">
        <v>21223</v>
      </c>
      <c r="B2931">
        <v>40983</v>
      </c>
      <c r="C2931" t="s">
        <v>29</v>
      </c>
      <c r="D2931" t="s">
        <v>42</v>
      </c>
      <c r="E2931" t="s">
        <v>92</v>
      </c>
      <c r="F2931" t="s">
        <v>329</v>
      </c>
      <c r="G2931">
        <v>3</v>
      </c>
      <c r="H2931">
        <v>513.09</v>
      </c>
      <c r="I2931">
        <v>0.44</v>
      </c>
      <c r="J2931">
        <v>0.1</v>
      </c>
      <c r="K2931">
        <v>183.93</v>
      </c>
      <c r="L2931">
        <v>180.32</v>
      </c>
      <c r="M2931">
        <v>100.98</v>
      </c>
      <c r="N2931">
        <v>26.22</v>
      </c>
      <c r="O2931" t="s">
        <v>48</v>
      </c>
      <c r="P2931" t="s">
        <v>225</v>
      </c>
      <c r="Q2931" t="s">
        <v>95</v>
      </c>
      <c r="R2931" t="s">
        <v>67</v>
      </c>
      <c r="S2931" t="s">
        <v>49</v>
      </c>
      <c r="T2931" s="1">
        <v>40984</v>
      </c>
    </row>
    <row r="2932" spans="1:20" x14ac:dyDescent="0.25">
      <c r="A2932">
        <v>21223</v>
      </c>
      <c r="B2932">
        <v>40983</v>
      </c>
      <c r="C2932" t="s">
        <v>29</v>
      </c>
      <c r="D2932" t="s">
        <v>42</v>
      </c>
      <c r="E2932" t="s">
        <v>43</v>
      </c>
      <c r="F2932" t="s">
        <v>1111</v>
      </c>
      <c r="G2932">
        <v>8</v>
      </c>
      <c r="H2932">
        <v>774.68</v>
      </c>
      <c r="I2932">
        <v>0.47</v>
      </c>
      <c r="J2932">
        <v>0.03</v>
      </c>
      <c r="K2932">
        <v>343.03</v>
      </c>
      <c r="L2932">
        <v>97.45</v>
      </c>
      <c r="M2932">
        <v>51.65</v>
      </c>
      <c r="N2932">
        <v>18.45</v>
      </c>
      <c r="O2932" t="s">
        <v>24</v>
      </c>
      <c r="P2932" t="s">
        <v>225</v>
      </c>
      <c r="Q2932" t="s">
        <v>95</v>
      </c>
      <c r="R2932" t="s">
        <v>67</v>
      </c>
      <c r="S2932" t="s">
        <v>45</v>
      </c>
      <c r="T2932" s="1">
        <v>40984</v>
      </c>
    </row>
    <row r="2933" spans="1:20" x14ac:dyDescent="0.25">
      <c r="A2933">
        <v>21249</v>
      </c>
      <c r="B2933">
        <v>40440</v>
      </c>
      <c r="C2933" t="s">
        <v>20</v>
      </c>
      <c r="D2933" t="s">
        <v>21</v>
      </c>
      <c r="E2933" t="s">
        <v>126</v>
      </c>
      <c r="F2933" t="s">
        <v>410</v>
      </c>
      <c r="G2933">
        <v>22</v>
      </c>
      <c r="H2933">
        <v>2186.04</v>
      </c>
      <c r="I2933">
        <v>0.52</v>
      </c>
      <c r="J2933">
        <v>0.02</v>
      </c>
      <c r="K2933">
        <v>1113.29</v>
      </c>
      <c r="L2933">
        <v>101.21</v>
      </c>
      <c r="M2933">
        <v>48.58</v>
      </c>
      <c r="N2933">
        <v>3.99</v>
      </c>
      <c r="O2933" t="s">
        <v>24</v>
      </c>
      <c r="P2933" t="s">
        <v>396</v>
      </c>
      <c r="Q2933" t="s">
        <v>75</v>
      </c>
      <c r="R2933" t="s">
        <v>27</v>
      </c>
      <c r="S2933" t="s">
        <v>57</v>
      </c>
      <c r="T2933" s="1">
        <v>40442</v>
      </c>
    </row>
    <row r="2934" spans="1:20" x14ac:dyDescent="0.25">
      <c r="A2934">
        <v>21249</v>
      </c>
      <c r="B2934">
        <v>40440</v>
      </c>
      <c r="C2934" t="s">
        <v>20</v>
      </c>
      <c r="D2934" t="s">
        <v>37</v>
      </c>
      <c r="E2934" t="s">
        <v>50</v>
      </c>
      <c r="F2934" t="s">
        <v>800</v>
      </c>
      <c r="G2934">
        <v>7</v>
      </c>
      <c r="H2934">
        <v>3049.58</v>
      </c>
      <c r="I2934">
        <v>0.54</v>
      </c>
      <c r="J2934">
        <v>0.03</v>
      </c>
      <c r="K2934">
        <v>1598.66</v>
      </c>
      <c r="L2934">
        <v>447.8</v>
      </c>
      <c r="M2934">
        <v>205.99</v>
      </c>
      <c r="N2934">
        <v>8.99</v>
      </c>
      <c r="O2934" t="s">
        <v>24</v>
      </c>
      <c r="P2934" t="s">
        <v>396</v>
      </c>
      <c r="Q2934" t="s">
        <v>75</v>
      </c>
      <c r="R2934" t="s">
        <v>27</v>
      </c>
      <c r="S2934" t="s">
        <v>57</v>
      </c>
      <c r="T2934" s="1">
        <v>40442</v>
      </c>
    </row>
    <row r="2935" spans="1:20" x14ac:dyDescent="0.25">
      <c r="A2935">
        <v>21253</v>
      </c>
      <c r="B2935">
        <v>41016</v>
      </c>
      <c r="C2935" t="s">
        <v>79</v>
      </c>
      <c r="D2935" t="s">
        <v>21</v>
      </c>
      <c r="E2935" t="s">
        <v>139</v>
      </c>
      <c r="F2935" t="s">
        <v>1635</v>
      </c>
      <c r="G2935">
        <v>5</v>
      </c>
      <c r="H2935">
        <v>895.78</v>
      </c>
      <c r="I2935">
        <v>0.54</v>
      </c>
      <c r="J2935">
        <v>0.04</v>
      </c>
      <c r="K2935">
        <v>456.14</v>
      </c>
      <c r="L2935">
        <v>182.46</v>
      </c>
      <c r="M2935">
        <v>83.93</v>
      </c>
      <c r="N2935">
        <v>19.989999999999998</v>
      </c>
      <c r="O2935" t="s">
        <v>24</v>
      </c>
      <c r="P2935" t="s">
        <v>1169</v>
      </c>
      <c r="Q2935" t="s">
        <v>33</v>
      </c>
      <c r="R2935" t="s">
        <v>27</v>
      </c>
      <c r="S2935" t="s">
        <v>57</v>
      </c>
      <c r="T2935" s="1">
        <v>41017</v>
      </c>
    </row>
    <row r="2936" spans="1:20" x14ac:dyDescent="0.25">
      <c r="A2936">
        <v>21285</v>
      </c>
      <c r="B2936">
        <v>40362</v>
      </c>
      <c r="C2936" t="s">
        <v>79</v>
      </c>
      <c r="D2936" t="s">
        <v>21</v>
      </c>
      <c r="E2936" t="s">
        <v>52</v>
      </c>
      <c r="F2936" t="s">
        <v>754</v>
      </c>
      <c r="G2936">
        <v>32</v>
      </c>
      <c r="H2936">
        <v>111.33</v>
      </c>
      <c r="I2936">
        <v>0.52</v>
      </c>
      <c r="J2936">
        <v>0.02</v>
      </c>
      <c r="K2936">
        <v>56</v>
      </c>
      <c r="L2936">
        <v>3.5</v>
      </c>
      <c r="M2936">
        <v>1.68</v>
      </c>
      <c r="N2936">
        <v>1.57</v>
      </c>
      <c r="O2936" t="s">
        <v>24</v>
      </c>
      <c r="P2936" t="s">
        <v>897</v>
      </c>
      <c r="Q2936" t="s">
        <v>83</v>
      </c>
      <c r="R2936" t="s">
        <v>34</v>
      </c>
      <c r="S2936" t="s">
        <v>55</v>
      </c>
      <c r="T2936" s="1">
        <v>40363</v>
      </c>
    </row>
    <row r="2937" spans="1:20" x14ac:dyDescent="0.25">
      <c r="A2937">
        <v>21285</v>
      </c>
      <c r="B2937">
        <v>40362</v>
      </c>
      <c r="C2937" t="s">
        <v>79</v>
      </c>
      <c r="D2937" t="s">
        <v>21</v>
      </c>
      <c r="E2937" t="s">
        <v>52</v>
      </c>
      <c r="F2937" t="s">
        <v>1703</v>
      </c>
      <c r="G2937">
        <v>47</v>
      </c>
      <c r="H2937">
        <v>567.41</v>
      </c>
      <c r="I2937">
        <v>0.47</v>
      </c>
      <c r="J2937">
        <v>0.1</v>
      </c>
      <c r="K2937">
        <v>232.3</v>
      </c>
      <c r="L2937">
        <v>13.36</v>
      </c>
      <c r="M2937">
        <v>7.08</v>
      </c>
      <c r="N2937">
        <v>2.35</v>
      </c>
      <c r="O2937" t="s">
        <v>24</v>
      </c>
      <c r="P2937" t="s">
        <v>897</v>
      </c>
      <c r="Q2937" t="s">
        <v>83</v>
      </c>
      <c r="R2937" t="s">
        <v>34</v>
      </c>
      <c r="S2937" t="s">
        <v>55</v>
      </c>
      <c r="T2937" s="1">
        <v>40364</v>
      </c>
    </row>
    <row r="2938" spans="1:20" x14ac:dyDescent="0.25">
      <c r="A2938">
        <v>21286</v>
      </c>
      <c r="B2938">
        <v>39949</v>
      </c>
      <c r="C2938" t="s">
        <v>58</v>
      </c>
      <c r="D2938" t="s">
        <v>21</v>
      </c>
      <c r="E2938" t="s">
        <v>126</v>
      </c>
      <c r="F2938" t="s">
        <v>342</v>
      </c>
      <c r="G2938">
        <v>17</v>
      </c>
      <c r="H2938">
        <v>469.28</v>
      </c>
      <c r="I2938">
        <v>0.47</v>
      </c>
      <c r="J2938">
        <v>0</v>
      </c>
      <c r="K2938">
        <v>217.39</v>
      </c>
      <c r="L2938">
        <v>27.21</v>
      </c>
      <c r="M2938">
        <v>14.42</v>
      </c>
      <c r="N2938">
        <v>6.75</v>
      </c>
      <c r="O2938" t="s">
        <v>71</v>
      </c>
      <c r="P2938" t="s">
        <v>622</v>
      </c>
      <c r="Q2938" t="s">
        <v>83</v>
      </c>
      <c r="R2938" t="s">
        <v>27</v>
      </c>
      <c r="S2938" t="s">
        <v>45</v>
      </c>
      <c r="T2938" s="1">
        <v>39950</v>
      </c>
    </row>
    <row r="2939" spans="1:20" x14ac:dyDescent="0.25">
      <c r="A2939">
        <v>21314</v>
      </c>
      <c r="B2939">
        <v>40119</v>
      </c>
      <c r="C2939" t="s">
        <v>20</v>
      </c>
      <c r="D2939" t="s">
        <v>21</v>
      </c>
      <c r="E2939" t="s">
        <v>120</v>
      </c>
      <c r="F2939" t="s">
        <v>344</v>
      </c>
      <c r="G2939">
        <v>6</v>
      </c>
      <c r="H2939">
        <v>82.4</v>
      </c>
      <c r="I2939">
        <v>0.35</v>
      </c>
      <c r="J2939">
        <v>0.04</v>
      </c>
      <c r="K2939">
        <v>24.61</v>
      </c>
      <c r="L2939">
        <v>13.23</v>
      </c>
      <c r="M2939">
        <v>8.6</v>
      </c>
      <c r="N2939">
        <v>6.19</v>
      </c>
      <c r="O2939" t="s">
        <v>24</v>
      </c>
      <c r="P2939" t="s">
        <v>740</v>
      </c>
      <c r="Q2939" t="s">
        <v>95</v>
      </c>
      <c r="R2939" t="s">
        <v>61</v>
      </c>
      <c r="S2939" t="s">
        <v>57</v>
      </c>
      <c r="T2939" s="1">
        <v>40121</v>
      </c>
    </row>
    <row r="2940" spans="1:20" x14ac:dyDescent="0.25">
      <c r="A2940">
        <v>21314</v>
      </c>
      <c r="B2940">
        <v>40119</v>
      </c>
      <c r="C2940" t="s">
        <v>20</v>
      </c>
      <c r="D2940" t="s">
        <v>21</v>
      </c>
      <c r="E2940" t="s">
        <v>72</v>
      </c>
      <c r="F2940" t="s">
        <v>306</v>
      </c>
      <c r="G2940">
        <v>30</v>
      </c>
      <c r="H2940">
        <v>184.95</v>
      </c>
      <c r="I2940">
        <v>0.42</v>
      </c>
      <c r="J2940">
        <v>0.01</v>
      </c>
      <c r="K2940">
        <v>75.92</v>
      </c>
      <c r="L2940">
        <v>6.17</v>
      </c>
      <c r="M2940">
        <v>3.58</v>
      </c>
      <c r="N2940">
        <v>1.63</v>
      </c>
      <c r="O2940" t="s">
        <v>24</v>
      </c>
      <c r="P2940" t="s">
        <v>740</v>
      </c>
      <c r="Q2940" t="s">
        <v>95</v>
      </c>
      <c r="R2940" t="s">
        <v>61</v>
      </c>
      <c r="S2940" t="s">
        <v>55</v>
      </c>
      <c r="T2940" s="1">
        <v>40123</v>
      </c>
    </row>
    <row r="2941" spans="1:20" x14ac:dyDescent="0.25">
      <c r="A2941">
        <v>21314</v>
      </c>
      <c r="B2941">
        <v>40119</v>
      </c>
      <c r="C2941" t="s">
        <v>20</v>
      </c>
      <c r="D2941" t="s">
        <v>42</v>
      </c>
      <c r="E2941" t="s">
        <v>46</v>
      </c>
      <c r="F2941" t="s">
        <v>382</v>
      </c>
      <c r="G2941">
        <v>40</v>
      </c>
      <c r="H2941">
        <v>6621.36</v>
      </c>
      <c r="I2941">
        <v>0.41</v>
      </c>
      <c r="J2941">
        <v>0.08</v>
      </c>
      <c r="K2941">
        <v>2360.12</v>
      </c>
      <c r="L2941">
        <v>178.8</v>
      </c>
      <c r="M2941">
        <v>105.49</v>
      </c>
      <c r="N2941">
        <v>41.64</v>
      </c>
      <c r="O2941" t="s">
        <v>48</v>
      </c>
      <c r="P2941" t="s">
        <v>740</v>
      </c>
      <c r="Q2941" t="s">
        <v>95</v>
      </c>
      <c r="R2941" t="s">
        <v>61</v>
      </c>
      <c r="S2941" t="s">
        <v>49</v>
      </c>
      <c r="T2941" s="1">
        <v>40126</v>
      </c>
    </row>
    <row r="2942" spans="1:20" x14ac:dyDescent="0.25">
      <c r="A2942">
        <v>21318</v>
      </c>
      <c r="B2942">
        <v>40363</v>
      </c>
      <c r="C2942" t="s">
        <v>36</v>
      </c>
      <c r="D2942" t="s">
        <v>21</v>
      </c>
      <c r="E2942" t="s">
        <v>120</v>
      </c>
      <c r="F2942" t="s">
        <v>323</v>
      </c>
      <c r="G2942">
        <v>40</v>
      </c>
      <c r="H2942">
        <v>2123.62</v>
      </c>
      <c r="I2942">
        <v>0.36</v>
      </c>
      <c r="J2942">
        <v>0.1</v>
      </c>
      <c r="K2942">
        <v>612.63</v>
      </c>
      <c r="L2942">
        <v>58.91</v>
      </c>
      <c r="M2942">
        <v>37.700000000000003</v>
      </c>
      <c r="N2942">
        <v>2.99</v>
      </c>
      <c r="O2942" t="s">
        <v>24</v>
      </c>
      <c r="P2942" t="s">
        <v>438</v>
      </c>
      <c r="Q2942" t="s">
        <v>33</v>
      </c>
      <c r="R2942" t="s">
        <v>61</v>
      </c>
      <c r="S2942" t="s">
        <v>57</v>
      </c>
      <c r="T2942" s="1">
        <v>40365</v>
      </c>
    </row>
    <row r="2943" spans="1:20" x14ac:dyDescent="0.25">
      <c r="A2943">
        <v>21319</v>
      </c>
      <c r="B2943">
        <v>40297</v>
      </c>
      <c r="C2943" t="s">
        <v>79</v>
      </c>
      <c r="D2943" t="s">
        <v>37</v>
      </c>
      <c r="E2943" t="s">
        <v>387</v>
      </c>
      <c r="F2943" t="s">
        <v>437</v>
      </c>
      <c r="G2943">
        <v>5</v>
      </c>
      <c r="H2943">
        <v>3700.56</v>
      </c>
      <c r="I2943">
        <v>0.39</v>
      </c>
      <c r="J2943">
        <v>0.01</v>
      </c>
      <c r="K2943">
        <v>1401.61</v>
      </c>
      <c r="L2943">
        <v>737.69</v>
      </c>
      <c r="M2943">
        <v>449.99</v>
      </c>
      <c r="N2943">
        <v>49</v>
      </c>
      <c r="O2943" t="s">
        <v>48</v>
      </c>
      <c r="P2943" t="s">
        <v>1481</v>
      </c>
      <c r="Q2943" t="s">
        <v>95</v>
      </c>
      <c r="R2943" t="s">
        <v>67</v>
      </c>
      <c r="S2943" t="s">
        <v>132</v>
      </c>
      <c r="T2943" s="1">
        <v>40298</v>
      </c>
    </row>
    <row r="2944" spans="1:20" x14ac:dyDescent="0.25">
      <c r="A2944">
        <v>21319</v>
      </c>
      <c r="B2944">
        <v>40297</v>
      </c>
      <c r="C2944" t="s">
        <v>79</v>
      </c>
      <c r="D2944" t="s">
        <v>21</v>
      </c>
      <c r="E2944" t="s">
        <v>22</v>
      </c>
      <c r="F2944" t="s">
        <v>996</v>
      </c>
      <c r="G2944">
        <v>11</v>
      </c>
      <c r="H2944">
        <v>269.72000000000003</v>
      </c>
      <c r="I2944">
        <v>0.39</v>
      </c>
      <c r="J2944">
        <v>0.03</v>
      </c>
      <c r="K2944">
        <v>97.25</v>
      </c>
      <c r="L2944">
        <v>24.56</v>
      </c>
      <c r="M2944">
        <v>14.98</v>
      </c>
      <c r="N2944">
        <v>7.69</v>
      </c>
      <c r="O2944" t="s">
        <v>24</v>
      </c>
      <c r="P2944" t="s">
        <v>1481</v>
      </c>
      <c r="Q2944" t="s">
        <v>95</v>
      </c>
      <c r="R2944" t="s">
        <v>67</v>
      </c>
      <c r="S2944" t="s">
        <v>57</v>
      </c>
      <c r="T2944" s="1">
        <v>40300</v>
      </c>
    </row>
    <row r="2945" spans="1:20" x14ac:dyDescent="0.25">
      <c r="A2945">
        <v>21319</v>
      </c>
      <c r="B2945">
        <v>40297</v>
      </c>
      <c r="C2945" t="s">
        <v>79</v>
      </c>
      <c r="D2945" t="s">
        <v>42</v>
      </c>
      <c r="E2945" t="s">
        <v>43</v>
      </c>
      <c r="F2945" t="s">
        <v>1829</v>
      </c>
      <c r="G2945">
        <v>42</v>
      </c>
      <c r="H2945">
        <v>1742.96</v>
      </c>
      <c r="I2945">
        <v>0.44</v>
      </c>
      <c r="J2945">
        <v>0.04</v>
      </c>
      <c r="K2945">
        <v>719.7</v>
      </c>
      <c r="L2945">
        <v>42.84</v>
      </c>
      <c r="M2945">
        <v>23.99</v>
      </c>
      <c r="N2945">
        <v>15.68</v>
      </c>
      <c r="O2945" t="s">
        <v>48</v>
      </c>
      <c r="P2945" t="s">
        <v>1481</v>
      </c>
      <c r="Q2945" t="s">
        <v>95</v>
      </c>
      <c r="R2945" t="s">
        <v>67</v>
      </c>
      <c r="S2945" t="s">
        <v>132</v>
      </c>
      <c r="T2945" s="1">
        <v>40298</v>
      </c>
    </row>
    <row r="2946" spans="1:20" x14ac:dyDescent="0.25">
      <c r="A2946">
        <v>21344</v>
      </c>
      <c r="B2946">
        <v>41252</v>
      </c>
      <c r="C2946" t="s">
        <v>20</v>
      </c>
      <c r="D2946" t="s">
        <v>42</v>
      </c>
      <c r="E2946" t="s">
        <v>43</v>
      </c>
      <c r="F2946" t="s">
        <v>234</v>
      </c>
      <c r="G2946">
        <v>48</v>
      </c>
      <c r="H2946">
        <v>4099.34</v>
      </c>
      <c r="I2946">
        <v>0.52</v>
      </c>
      <c r="J2946">
        <v>0.01</v>
      </c>
      <c r="K2946">
        <v>2107.3200000000002</v>
      </c>
      <c r="L2946">
        <v>86.08</v>
      </c>
      <c r="M2946">
        <v>41.32</v>
      </c>
      <c r="N2946">
        <v>8.66</v>
      </c>
      <c r="O2946" t="s">
        <v>24</v>
      </c>
      <c r="P2946" t="s">
        <v>1625</v>
      </c>
      <c r="Q2946" t="s">
        <v>95</v>
      </c>
      <c r="R2946" t="s">
        <v>34</v>
      </c>
      <c r="S2946" t="s">
        <v>45</v>
      </c>
      <c r="T2946" s="1">
        <v>41259</v>
      </c>
    </row>
    <row r="2947" spans="1:20" x14ac:dyDescent="0.25">
      <c r="A2947">
        <v>21344</v>
      </c>
      <c r="B2947">
        <v>41252</v>
      </c>
      <c r="C2947" t="s">
        <v>20</v>
      </c>
      <c r="D2947" t="s">
        <v>37</v>
      </c>
      <c r="E2947" t="s">
        <v>38</v>
      </c>
      <c r="F2947" t="s">
        <v>1535</v>
      </c>
      <c r="G2947">
        <v>29</v>
      </c>
      <c r="H2947">
        <v>1187.83</v>
      </c>
      <c r="I2947">
        <v>0.53</v>
      </c>
      <c r="J2947">
        <v>0.08</v>
      </c>
      <c r="K2947">
        <v>580.03</v>
      </c>
      <c r="L2947">
        <v>44.45</v>
      </c>
      <c r="M2947">
        <v>20.89</v>
      </c>
      <c r="N2947">
        <v>1.99</v>
      </c>
      <c r="O2947" t="s">
        <v>24</v>
      </c>
      <c r="P2947" t="s">
        <v>1625</v>
      </c>
      <c r="Q2947" t="s">
        <v>75</v>
      </c>
      <c r="R2947" t="s">
        <v>34</v>
      </c>
      <c r="S2947" t="s">
        <v>35</v>
      </c>
      <c r="T2947" s="1">
        <v>41256</v>
      </c>
    </row>
    <row r="2948" spans="1:20" x14ac:dyDescent="0.25">
      <c r="A2948">
        <v>21344</v>
      </c>
      <c r="B2948">
        <v>41252</v>
      </c>
      <c r="C2948" t="s">
        <v>20</v>
      </c>
      <c r="D2948" t="s">
        <v>21</v>
      </c>
      <c r="E2948" t="s">
        <v>80</v>
      </c>
      <c r="F2948" t="s">
        <v>81</v>
      </c>
      <c r="G2948">
        <v>39</v>
      </c>
      <c r="H2948">
        <v>202.53</v>
      </c>
      <c r="I2948">
        <v>0.47</v>
      </c>
      <c r="J2948">
        <v>0.05</v>
      </c>
      <c r="K2948">
        <v>89.32</v>
      </c>
      <c r="L2948">
        <v>5.45</v>
      </c>
      <c r="M2948">
        <v>2.89</v>
      </c>
      <c r="N2948">
        <v>0.5</v>
      </c>
      <c r="O2948" t="s">
        <v>24</v>
      </c>
      <c r="P2948" t="s">
        <v>1625</v>
      </c>
      <c r="Q2948" t="s">
        <v>75</v>
      </c>
      <c r="R2948" t="s">
        <v>34</v>
      </c>
      <c r="S2948" t="s">
        <v>57</v>
      </c>
      <c r="T2948" s="1">
        <v>41261</v>
      </c>
    </row>
    <row r="2949" spans="1:20" x14ac:dyDescent="0.25">
      <c r="A2949">
        <v>21346</v>
      </c>
      <c r="B2949">
        <v>40701</v>
      </c>
      <c r="C2949" t="s">
        <v>36</v>
      </c>
      <c r="D2949" t="s">
        <v>21</v>
      </c>
      <c r="E2949" t="s">
        <v>84</v>
      </c>
      <c r="F2949" t="s">
        <v>1830</v>
      </c>
      <c r="G2949">
        <v>46</v>
      </c>
      <c r="H2949">
        <v>687.1</v>
      </c>
      <c r="I2949">
        <v>0.44</v>
      </c>
      <c r="J2949">
        <v>0.09</v>
      </c>
      <c r="K2949">
        <v>260.48</v>
      </c>
      <c r="L2949">
        <v>16.18</v>
      </c>
      <c r="M2949">
        <v>9.06</v>
      </c>
      <c r="N2949">
        <v>9.86</v>
      </c>
      <c r="O2949" t="s">
        <v>24</v>
      </c>
      <c r="P2949" t="s">
        <v>1407</v>
      </c>
      <c r="Q2949" t="s">
        <v>83</v>
      </c>
      <c r="R2949" t="s">
        <v>67</v>
      </c>
      <c r="S2949" t="s">
        <v>57</v>
      </c>
      <c r="T2949" s="1">
        <v>40701</v>
      </c>
    </row>
    <row r="2950" spans="1:20" x14ac:dyDescent="0.25">
      <c r="A2950">
        <v>21350</v>
      </c>
      <c r="B2950">
        <v>40598</v>
      </c>
      <c r="C2950" t="s">
        <v>79</v>
      </c>
      <c r="D2950" t="s">
        <v>21</v>
      </c>
      <c r="E2950" t="s">
        <v>84</v>
      </c>
      <c r="F2950" t="s">
        <v>1830</v>
      </c>
      <c r="G2950">
        <v>30</v>
      </c>
      <c r="H2950">
        <v>443.86</v>
      </c>
      <c r="I2950">
        <v>0.38</v>
      </c>
      <c r="J2950">
        <v>0.01</v>
      </c>
      <c r="K2950">
        <v>162.19999999999999</v>
      </c>
      <c r="L2950">
        <v>14.61</v>
      </c>
      <c r="M2950">
        <v>9.06</v>
      </c>
      <c r="N2950">
        <v>9.86</v>
      </c>
      <c r="O2950" t="s">
        <v>24</v>
      </c>
      <c r="P2950" t="s">
        <v>911</v>
      </c>
      <c r="Q2950" t="s">
        <v>33</v>
      </c>
      <c r="R2950" t="s">
        <v>34</v>
      </c>
      <c r="S2950" t="s">
        <v>57</v>
      </c>
      <c r="T2950" s="1">
        <v>40599</v>
      </c>
    </row>
    <row r="2951" spans="1:20" x14ac:dyDescent="0.25">
      <c r="A2951">
        <v>21378</v>
      </c>
      <c r="B2951">
        <v>40762</v>
      </c>
      <c r="C2951" t="s">
        <v>79</v>
      </c>
      <c r="D2951" t="s">
        <v>21</v>
      </c>
      <c r="E2951" t="s">
        <v>120</v>
      </c>
      <c r="F2951" t="s">
        <v>1452</v>
      </c>
      <c r="G2951">
        <v>34</v>
      </c>
      <c r="H2951">
        <v>1540.14</v>
      </c>
      <c r="I2951">
        <v>0.42</v>
      </c>
      <c r="J2951">
        <v>0.08</v>
      </c>
      <c r="K2951">
        <v>568.63</v>
      </c>
      <c r="L2951">
        <v>49.19</v>
      </c>
      <c r="M2951">
        <v>28.53</v>
      </c>
      <c r="N2951">
        <v>1.49</v>
      </c>
      <c r="O2951" t="s">
        <v>24</v>
      </c>
      <c r="P2951" t="s">
        <v>817</v>
      </c>
      <c r="Q2951" t="s">
        <v>95</v>
      </c>
      <c r="R2951" t="s">
        <v>34</v>
      </c>
      <c r="S2951" t="s">
        <v>57</v>
      </c>
      <c r="T2951" s="1">
        <v>40763</v>
      </c>
    </row>
    <row r="2952" spans="1:20" x14ac:dyDescent="0.25">
      <c r="A2952">
        <v>21378</v>
      </c>
      <c r="B2952">
        <v>40762</v>
      </c>
      <c r="C2952" t="s">
        <v>79</v>
      </c>
      <c r="D2952" t="s">
        <v>37</v>
      </c>
      <c r="E2952" t="s">
        <v>38</v>
      </c>
      <c r="F2952" t="s">
        <v>1673</v>
      </c>
      <c r="G2952">
        <v>17</v>
      </c>
      <c r="H2952">
        <v>2490.06</v>
      </c>
      <c r="I2952">
        <v>0.36</v>
      </c>
      <c r="J2952">
        <v>7.0000000000000007E-2</v>
      </c>
      <c r="K2952">
        <v>770.24</v>
      </c>
      <c r="L2952">
        <v>156.22999999999999</v>
      </c>
      <c r="M2952">
        <v>99.99</v>
      </c>
      <c r="N2952">
        <v>19.989999999999998</v>
      </c>
      <c r="O2952" t="s">
        <v>24</v>
      </c>
      <c r="P2952" t="s">
        <v>817</v>
      </c>
      <c r="Q2952" t="s">
        <v>95</v>
      </c>
      <c r="R2952" t="s">
        <v>34</v>
      </c>
      <c r="S2952" t="s">
        <v>57</v>
      </c>
      <c r="T2952" s="1">
        <v>40765</v>
      </c>
    </row>
    <row r="2953" spans="1:20" x14ac:dyDescent="0.25">
      <c r="A2953">
        <v>21379</v>
      </c>
      <c r="B2953">
        <v>40557</v>
      </c>
      <c r="C2953" t="s">
        <v>36</v>
      </c>
      <c r="D2953" t="s">
        <v>42</v>
      </c>
      <c r="E2953" t="s">
        <v>192</v>
      </c>
      <c r="F2953" t="s">
        <v>195</v>
      </c>
      <c r="G2953">
        <v>35</v>
      </c>
      <c r="H2953">
        <v>9526.41</v>
      </c>
      <c r="I2953">
        <v>0.47</v>
      </c>
      <c r="J2953">
        <v>0.05</v>
      </c>
      <c r="K2953">
        <v>4185.0600000000004</v>
      </c>
      <c r="L2953">
        <v>284.7</v>
      </c>
      <c r="M2953">
        <v>150.88999999999999</v>
      </c>
      <c r="N2953">
        <v>60.2</v>
      </c>
      <c r="O2953" t="s">
        <v>48</v>
      </c>
      <c r="P2953" t="s">
        <v>1637</v>
      </c>
      <c r="Q2953" t="s">
        <v>95</v>
      </c>
      <c r="R2953" t="s">
        <v>34</v>
      </c>
      <c r="S2953" t="s">
        <v>132</v>
      </c>
      <c r="T2953" s="1">
        <v>40559</v>
      </c>
    </row>
    <row r="2954" spans="1:20" x14ac:dyDescent="0.25">
      <c r="A2954">
        <v>21382</v>
      </c>
      <c r="B2954">
        <v>40920</v>
      </c>
      <c r="C2954" t="s">
        <v>58</v>
      </c>
      <c r="D2954" t="s">
        <v>21</v>
      </c>
      <c r="E2954" t="s">
        <v>84</v>
      </c>
      <c r="F2954" t="s">
        <v>204</v>
      </c>
      <c r="G2954">
        <v>27</v>
      </c>
      <c r="H2954">
        <v>224.31</v>
      </c>
      <c r="I2954">
        <v>0.38</v>
      </c>
      <c r="J2954">
        <v>0</v>
      </c>
      <c r="K2954">
        <v>82.41</v>
      </c>
      <c r="L2954">
        <v>8.0299999999999994</v>
      </c>
      <c r="M2954">
        <v>4.9800000000000004</v>
      </c>
      <c r="N2954">
        <v>7.44</v>
      </c>
      <c r="O2954" t="s">
        <v>24</v>
      </c>
      <c r="P2954" t="s">
        <v>507</v>
      </c>
      <c r="Q2954" t="s">
        <v>64</v>
      </c>
      <c r="R2954" t="s">
        <v>34</v>
      </c>
      <c r="S2954" t="s">
        <v>57</v>
      </c>
      <c r="T2954" s="1">
        <v>40923</v>
      </c>
    </row>
    <row r="2955" spans="1:20" x14ac:dyDescent="0.25">
      <c r="A2955">
        <v>21382</v>
      </c>
      <c r="B2955">
        <v>40920</v>
      </c>
      <c r="C2955" t="s">
        <v>58</v>
      </c>
      <c r="D2955" t="s">
        <v>42</v>
      </c>
      <c r="E2955" t="s">
        <v>192</v>
      </c>
      <c r="F2955" t="s">
        <v>924</v>
      </c>
      <c r="G2955">
        <v>21</v>
      </c>
      <c r="H2955">
        <v>12447.91</v>
      </c>
      <c r="I2955">
        <v>0.51</v>
      </c>
      <c r="J2955">
        <v>0.04</v>
      </c>
      <c r="K2955">
        <v>6062.6</v>
      </c>
      <c r="L2955">
        <v>614.24</v>
      </c>
      <c r="M2955">
        <v>300.98</v>
      </c>
      <c r="N2955">
        <v>64.73</v>
      </c>
      <c r="O2955" t="s">
        <v>48</v>
      </c>
      <c r="P2955" t="s">
        <v>507</v>
      </c>
      <c r="Q2955" t="s">
        <v>41</v>
      </c>
      <c r="R2955" t="s">
        <v>34</v>
      </c>
      <c r="S2955" t="s">
        <v>132</v>
      </c>
      <c r="T2955" s="1">
        <v>40922</v>
      </c>
    </row>
    <row r="2956" spans="1:20" x14ac:dyDescent="0.25">
      <c r="A2956">
        <v>21382</v>
      </c>
      <c r="B2956">
        <v>40920</v>
      </c>
      <c r="C2956" t="s">
        <v>58</v>
      </c>
      <c r="D2956" t="s">
        <v>37</v>
      </c>
      <c r="E2956" t="s">
        <v>38</v>
      </c>
      <c r="F2956" t="s">
        <v>807</v>
      </c>
      <c r="G2956">
        <v>11</v>
      </c>
      <c r="H2956">
        <v>557.32000000000005</v>
      </c>
      <c r="I2956">
        <v>0.45</v>
      </c>
      <c r="J2956">
        <v>0.08</v>
      </c>
      <c r="K2956">
        <v>221.93</v>
      </c>
      <c r="L2956">
        <v>54.53</v>
      </c>
      <c r="M2956">
        <v>29.99</v>
      </c>
      <c r="N2956">
        <v>5.5</v>
      </c>
      <c r="O2956" t="s">
        <v>24</v>
      </c>
      <c r="P2956" t="s">
        <v>507</v>
      </c>
      <c r="Q2956" t="s">
        <v>41</v>
      </c>
      <c r="R2956" t="s">
        <v>34</v>
      </c>
      <c r="S2956" t="s">
        <v>57</v>
      </c>
      <c r="T2956" s="1">
        <v>40922</v>
      </c>
    </row>
    <row r="2957" spans="1:20" x14ac:dyDescent="0.25">
      <c r="A2957">
        <v>21383</v>
      </c>
      <c r="B2957">
        <v>39843</v>
      </c>
      <c r="C2957" t="s">
        <v>20</v>
      </c>
      <c r="D2957" t="s">
        <v>37</v>
      </c>
      <c r="E2957" t="s">
        <v>87</v>
      </c>
      <c r="F2957" t="s">
        <v>1338</v>
      </c>
      <c r="G2957">
        <v>31</v>
      </c>
      <c r="H2957">
        <v>27188.02</v>
      </c>
      <c r="I2957">
        <v>0.39</v>
      </c>
      <c r="J2957">
        <v>7.0000000000000007E-2</v>
      </c>
      <c r="K2957">
        <v>9346.59</v>
      </c>
      <c r="L2957">
        <v>942.2</v>
      </c>
      <c r="M2957">
        <v>574.74</v>
      </c>
      <c r="N2957">
        <v>24.49</v>
      </c>
      <c r="O2957" t="s">
        <v>24</v>
      </c>
      <c r="P2957" t="s">
        <v>1831</v>
      </c>
      <c r="Q2957" t="s">
        <v>83</v>
      </c>
      <c r="R2957" t="s">
        <v>67</v>
      </c>
      <c r="S2957" t="s">
        <v>28</v>
      </c>
      <c r="T2957" s="1">
        <v>39848</v>
      </c>
    </row>
    <row r="2958" spans="1:20" x14ac:dyDescent="0.25">
      <c r="A2958">
        <v>21410</v>
      </c>
      <c r="B2958">
        <v>41030</v>
      </c>
      <c r="C2958" t="s">
        <v>58</v>
      </c>
      <c r="D2958" t="s">
        <v>21</v>
      </c>
      <c r="E2958" t="s">
        <v>126</v>
      </c>
      <c r="F2958" t="s">
        <v>1274</v>
      </c>
      <c r="G2958">
        <v>16</v>
      </c>
      <c r="H2958">
        <v>3228.32</v>
      </c>
      <c r="I2958">
        <v>0.39</v>
      </c>
      <c r="J2958">
        <v>0.01</v>
      </c>
      <c r="K2958">
        <v>1229.75</v>
      </c>
      <c r="L2958">
        <v>202.26</v>
      </c>
      <c r="M2958">
        <v>123.38</v>
      </c>
      <c r="N2958">
        <v>24.49</v>
      </c>
      <c r="O2958" t="s">
        <v>71</v>
      </c>
      <c r="P2958" t="s">
        <v>1099</v>
      </c>
      <c r="Q2958" t="s">
        <v>33</v>
      </c>
      <c r="R2958" t="s">
        <v>34</v>
      </c>
      <c r="S2958" t="s">
        <v>28</v>
      </c>
      <c r="T2958" s="1">
        <v>41032</v>
      </c>
    </row>
    <row r="2959" spans="1:20" x14ac:dyDescent="0.25">
      <c r="A2959">
        <v>21412</v>
      </c>
      <c r="B2959">
        <v>40737</v>
      </c>
      <c r="C2959" t="s">
        <v>29</v>
      </c>
      <c r="D2959" t="s">
        <v>21</v>
      </c>
      <c r="E2959" t="s">
        <v>120</v>
      </c>
      <c r="F2959" t="s">
        <v>1726</v>
      </c>
      <c r="G2959">
        <v>38</v>
      </c>
      <c r="H2959">
        <v>197.02</v>
      </c>
      <c r="I2959">
        <v>0.36</v>
      </c>
      <c r="J2959">
        <v>0.09</v>
      </c>
      <c r="K2959">
        <v>56.43</v>
      </c>
      <c r="L2959">
        <v>5.5</v>
      </c>
      <c r="M2959">
        <v>3.52</v>
      </c>
      <c r="N2959">
        <v>6.83</v>
      </c>
      <c r="O2959" t="s">
        <v>24</v>
      </c>
      <c r="P2959" t="s">
        <v>1761</v>
      </c>
      <c r="Q2959" t="s">
        <v>41</v>
      </c>
      <c r="R2959" t="s">
        <v>61</v>
      </c>
      <c r="S2959" t="s">
        <v>57</v>
      </c>
      <c r="T2959" s="1">
        <v>40739</v>
      </c>
    </row>
    <row r="2960" spans="1:20" x14ac:dyDescent="0.25">
      <c r="A2960">
        <v>21412</v>
      </c>
      <c r="B2960">
        <v>40737</v>
      </c>
      <c r="C2960" t="s">
        <v>29</v>
      </c>
      <c r="D2960" t="s">
        <v>21</v>
      </c>
      <c r="E2960" t="s">
        <v>84</v>
      </c>
      <c r="F2960" t="s">
        <v>1832</v>
      </c>
      <c r="G2960">
        <v>28</v>
      </c>
      <c r="H2960">
        <v>321.31</v>
      </c>
      <c r="I2960">
        <v>0.37</v>
      </c>
      <c r="J2960">
        <v>0.02</v>
      </c>
      <c r="K2960">
        <v>113.24</v>
      </c>
      <c r="L2960">
        <v>11.56</v>
      </c>
      <c r="M2960">
        <v>7.28</v>
      </c>
      <c r="N2960">
        <v>4.2300000000000004</v>
      </c>
      <c r="O2960" t="s">
        <v>24</v>
      </c>
      <c r="P2960" t="s">
        <v>1761</v>
      </c>
      <c r="Q2960" t="s">
        <v>41</v>
      </c>
      <c r="R2960" t="s">
        <v>61</v>
      </c>
      <c r="S2960" t="s">
        <v>55</v>
      </c>
      <c r="T2960" s="1">
        <v>40738</v>
      </c>
    </row>
    <row r="2961" spans="1:20" x14ac:dyDescent="0.25">
      <c r="A2961">
        <v>21414</v>
      </c>
      <c r="B2961">
        <v>40667</v>
      </c>
      <c r="C2961" t="s">
        <v>58</v>
      </c>
      <c r="D2961" t="s">
        <v>21</v>
      </c>
      <c r="E2961" t="s">
        <v>84</v>
      </c>
      <c r="F2961" t="s">
        <v>1833</v>
      </c>
      <c r="G2961">
        <v>34</v>
      </c>
      <c r="H2961">
        <v>192.62</v>
      </c>
      <c r="I2961">
        <v>0.43</v>
      </c>
      <c r="J2961">
        <v>0.05</v>
      </c>
      <c r="K2961">
        <v>76.61</v>
      </c>
      <c r="L2961">
        <v>5.93</v>
      </c>
      <c r="M2961">
        <v>3.38</v>
      </c>
      <c r="N2961">
        <v>1.0900000000000001</v>
      </c>
      <c r="O2961" t="s">
        <v>24</v>
      </c>
      <c r="P2961" t="s">
        <v>1641</v>
      </c>
      <c r="Q2961" t="s">
        <v>64</v>
      </c>
      <c r="R2961" t="s">
        <v>67</v>
      </c>
      <c r="S2961" t="s">
        <v>55</v>
      </c>
      <c r="T2961" s="1">
        <v>40669</v>
      </c>
    </row>
    <row r="2962" spans="1:20" x14ac:dyDescent="0.25">
      <c r="A2962">
        <v>21414</v>
      </c>
      <c r="B2962">
        <v>40667</v>
      </c>
      <c r="C2962" t="s">
        <v>58</v>
      </c>
      <c r="D2962" t="s">
        <v>21</v>
      </c>
      <c r="E2962" t="s">
        <v>22</v>
      </c>
      <c r="F2962" t="s">
        <v>1278</v>
      </c>
      <c r="G2962">
        <v>46</v>
      </c>
      <c r="H2962">
        <v>5742.78</v>
      </c>
      <c r="I2962">
        <v>0.38</v>
      </c>
      <c r="J2962">
        <v>0.05</v>
      </c>
      <c r="K2962">
        <v>1982.7</v>
      </c>
      <c r="L2962">
        <v>130.61000000000001</v>
      </c>
      <c r="M2962">
        <v>80.98</v>
      </c>
      <c r="N2962">
        <v>35</v>
      </c>
      <c r="O2962" t="s">
        <v>24</v>
      </c>
      <c r="P2962" t="s">
        <v>1641</v>
      </c>
      <c r="Q2962" t="s">
        <v>64</v>
      </c>
      <c r="R2962" t="s">
        <v>67</v>
      </c>
      <c r="S2962" t="s">
        <v>28</v>
      </c>
      <c r="T2962" s="1">
        <v>40669</v>
      </c>
    </row>
    <row r="2963" spans="1:20" x14ac:dyDescent="0.25">
      <c r="A2963">
        <v>21414</v>
      </c>
      <c r="B2963">
        <v>40667</v>
      </c>
      <c r="C2963" t="s">
        <v>58</v>
      </c>
      <c r="D2963" t="s">
        <v>37</v>
      </c>
      <c r="E2963" t="s">
        <v>50</v>
      </c>
      <c r="F2963" t="s">
        <v>76</v>
      </c>
      <c r="G2963">
        <v>33</v>
      </c>
      <c r="H2963">
        <v>7187.06</v>
      </c>
      <c r="I2963">
        <v>0.45</v>
      </c>
      <c r="J2963">
        <v>0.05</v>
      </c>
      <c r="K2963">
        <v>3023.76</v>
      </c>
      <c r="L2963">
        <v>229.07</v>
      </c>
      <c r="M2963">
        <v>125.99</v>
      </c>
      <c r="N2963">
        <v>5.63</v>
      </c>
      <c r="O2963" t="s">
        <v>24</v>
      </c>
      <c r="P2963" t="s">
        <v>1641</v>
      </c>
      <c r="Q2963" t="s">
        <v>64</v>
      </c>
      <c r="R2963" t="s">
        <v>67</v>
      </c>
      <c r="S2963" t="s">
        <v>57</v>
      </c>
      <c r="T2963" s="1">
        <v>40668</v>
      </c>
    </row>
    <row r="2964" spans="1:20" x14ac:dyDescent="0.25">
      <c r="A2964">
        <v>21414</v>
      </c>
      <c r="B2964">
        <v>40667</v>
      </c>
      <c r="C2964" t="s">
        <v>58</v>
      </c>
      <c r="D2964" t="s">
        <v>21</v>
      </c>
      <c r="E2964" t="s">
        <v>30</v>
      </c>
      <c r="F2964" t="s">
        <v>910</v>
      </c>
      <c r="G2964">
        <v>43</v>
      </c>
      <c r="H2964">
        <v>195.27</v>
      </c>
      <c r="I2964">
        <v>0.49</v>
      </c>
      <c r="J2964">
        <v>0.09</v>
      </c>
      <c r="K2964">
        <v>84.99</v>
      </c>
      <c r="L2964">
        <v>4.9400000000000004</v>
      </c>
      <c r="M2964">
        <v>2.52</v>
      </c>
      <c r="N2964">
        <v>1.92</v>
      </c>
      <c r="O2964" t="s">
        <v>71</v>
      </c>
      <c r="P2964" t="s">
        <v>1641</v>
      </c>
      <c r="Q2964" t="s">
        <v>64</v>
      </c>
      <c r="R2964" t="s">
        <v>67</v>
      </c>
      <c r="S2964" t="s">
        <v>55</v>
      </c>
      <c r="T2964" s="1">
        <v>40667</v>
      </c>
    </row>
    <row r="2965" spans="1:20" x14ac:dyDescent="0.25">
      <c r="A2965">
        <v>21442</v>
      </c>
      <c r="B2965">
        <v>40172</v>
      </c>
      <c r="C2965" t="s">
        <v>20</v>
      </c>
      <c r="D2965" t="s">
        <v>42</v>
      </c>
      <c r="E2965" t="s">
        <v>92</v>
      </c>
      <c r="F2965" t="s">
        <v>1197</v>
      </c>
      <c r="G2965">
        <v>48</v>
      </c>
      <c r="H2965">
        <v>4834.6899999999996</v>
      </c>
      <c r="I2965">
        <v>0.43</v>
      </c>
      <c r="J2965">
        <v>0.02</v>
      </c>
      <c r="K2965">
        <v>2007.36</v>
      </c>
      <c r="L2965">
        <v>102</v>
      </c>
      <c r="M2965">
        <v>58.14</v>
      </c>
      <c r="N2965">
        <v>36.61</v>
      </c>
      <c r="O2965" t="s">
        <v>48</v>
      </c>
      <c r="P2965" t="s">
        <v>1671</v>
      </c>
      <c r="Q2965" t="s">
        <v>41</v>
      </c>
      <c r="R2965" t="s">
        <v>67</v>
      </c>
      <c r="S2965" t="s">
        <v>49</v>
      </c>
      <c r="T2965" s="1">
        <v>40179</v>
      </c>
    </row>
    <row r="2966" spans="1:20" x14ac:dyDescent="0.25">
      <c r="A2966">
        <v>21442</v>
      </c>
      <c r="B2966">
        <v>40172</v>
      </c>
      <c r="C2966" t="s">
        <v>20</v>
      </c>
      <c r="D2966" t="s">
        <v>21</v>
      </c>
      <c r="E2966" t="s">
        <v>139</v>
      </c>
      <c r="F2966" t="s">
        <v>719</v>
      </c>
      <c r="G2966">
        <v>48</v>
      </c>
      <c r="H2966">
        <v>1170.6500000000001</v>
      </c>
      <c r="I2966">
        <v>0.38</v>
      </c>
      <c r="J2966">
        <v>0.03</v>
      </c>
      <c r="K2966">
        <v>421.9</v>
      </c>
      <c r="L2966">
        <v>25.11</v>
      </c>
      <c r="M2966">
        <v>15.57</v>
      </c>
      <c r="N2966">
        <v>1.39</v>
      </c>
      <c r="O2966" t="s">
        <v>24</v>
      </c>
      <c r="P2966" t="s">
        <v>1671</v>
      </c>
      <c r="Q2966" t="s">
        <v>41</v>
      </c>
      <c r="R2966" t="s">
        <v>67</v>
      </c>
      <c r="S2966" t="s">
        <v>57</v>
      </c>
      <c r="T2966" s="1">
        <v>40179</v>
      </c>
    </row>
    <row r="2967" spans="1:20" x14ac:dyDescent="0.25">
      <c r="A2967">
        <v>21444</v>
      </c>
      <c r="B2967">
        <v>40648</v>
      </c>
      <c r="C2967" t="s">
        <v>79</v>
      </c>
      <c r="D2967" t="s">
        <v>21</v>
      </c>
      <c r="E2967" t="s">
        <v>52</v>
      </c>
      <c r="F2967" t="s">
        <v>1716</v>
      </c>
      <c r="G2967">
        <v>17</v>
      </c>
      <c r="H2967">
        <v>54.85</v>
      </c>
      <c r="I2967">
        <v>0.4</v>
      </c>
      <c r="J2967">
        <v>0.09</v>
      </c>
      <c r="K2967">
        <v>18.45</v>
      </c>
      <c r="L2967">
        <v>3.5</v>
      </c>
      <c r="M2967">
        <v>2.1</v>
      </c>
      <c r="N2967">
        <v>0.7</v>
      </c>
      <c r="O2967" t="s">
        <v>24</v>
      </c>
      <c r="P2967" t="s">
        <v>1016</v>
      </c>
      <c r="Q2967" t="s">
        <v>41</v>
      </c>
      <c r="R2967" t="s">
        <v>34</v>
      </c>
      <c r="S2967" t="s">
        <v>55</v>
      </c>
      <c r="T2967" s="1">
        <v>40649</v>
      </c>
    </row>
    <row r="2968" spans="1:20" x14ac:dyDescent="0.25">
      <c r="A2968">
        <v>21445</v>
      </c>
      <c r="B2968">
        <v>40134</v>
      </c>
      <c r="C2968" t="s">
        <v>20</v>
      </c>
      <c r="D2968" t="s">
        <v>21</v>
      </c>
      <c r="E2968" t="s">
        <v>126</v>
      </c>
      <c r="F2968" t="s">
        <v>1124</v>
      </c>
      <c r="G2968">
        <v>14</v>
      </c>
      <c r="H2968">
        <v>96.73</v>
      </c>
      <c r="I2968">
        <v>0.38</v>
      </c>
      <c r="J2968">
        <v>0.02</v>
      </c>
      <c r="K2968">
        <v>33</v>
      </c>
      <c r="L2968">
        <v>6.55</v>
      </c>
      <c r="M2968">
        <v>4.0599999999999996</v>
      </c>
      <c r="N2968">
        <v>6.89</v>
      </c>
      <c r="O2968" t="s">
        <v>71</v>
      </c>
      <c r="P2968" t="s">
        <v>885</v>
      </c>
      <c r="Q2968" t="s">
        <v>64</v>
      </c>
      <c r="R2968" t="s">
        <v>27</v>
      </c>
      <c r="S2968" t="s">
        <v>57</v>
      </c>
      <c r="T2968" s="1">
        <v>40138</v>
      </c>
    </row>
    <row r="2969" spans="1:20" x14ac:dyDescent="0.25">
      <c r="A2969">
        <v>21445</v>
      </c>
      <c r="B2969">
        <v>40134</v>
      </c>
      <c r="C2969" t="s">
        <v>20</v>
      </c>
      <c r="D2969" t="s">
        <v>37</v>
      </c>
      <c r="E2969" t="s">
        <v>87</v>
      </c>
      <c r="F2969" t="s">
        <v>1834</v>
      </c>
      <c r="G2969">
        <v>43</v>
      </c>
      <c r="H2969">
        <v>683.45</v>
      </c>
      <c r="I2969">
        <v>0.44</v>
      </c>
      <c r="J2969">
        <v>7.0000000000000007E-2</v>
      </c>
      <c r="K2969">
        <v>269.62</v>
      </c>
      <c r="L2969">
        <v>16.95</v>
      </c>
      <c r="M2969">
        <v>9.49</v>
      </c>
      <c r="N2969">
        <v>5.76</v>
      </c>
      <c r="O2969" t="s">
        <v>24</v>
      </c>
      <c r="P2969" t="s">
        <v>885</v>
      </c>
      <c r="Q2969" t="s">
        <v>64</v>
      </c>
      <c r="R2969" t="s">
        <v>27</v>
      </c>
      <c r="S2969" t="s">
        <v>45</v>
      </c>
      <c r="T2969" s="1">
        <v>40138</v>
      </c>
    </row>
    <row r="2970" spans="1:20" x14ac:dyDescent="0.25">
      <c r="A2970">
        <v>21447</v>
      </c>
      <c r="B2970">
        <v>40332</v>
      </c>
      <c r="C2970" t="s">
        <v>29</v>
      </c>
      <c r="D2970" t="s">
        <v>21</v>
      </c>
      <c r="E2970" t="s">
        <v>30</v>
      </c>
      <c r="F2970" t="s">
        <v>1580</v>
      </c>
      <c r="G2970">
        <v>15</v>
      </c>
      <c r="H2970">
        <v>259.57</v>
      </c>
      <c r="I2970">
        <v>0.37</v>
      </c>
      <c r="J2970">
        <v>0.02</v>
      </c>
      <c r="K2970">
        <v>91.5</v>
      </c>
      <c r="L2970">
        <v>17.43</v>
      </c>
      <c r="M2970">
        <v>10.98</v>
      </c>
      <c r="N2970">
        <v>3.37</v>
      </c>
      <c r="O2970" t="s">
        <v>71</v>
      </c>
      <c r="P2970" t="s">
        <v>425</v>
      </c>
      <c r="Q2970" t="s">
        <v>64</v>
      </c>
      <c r="R2970" t="s">
        <v>61</v>
      </c>
      <c r="S2970" t="s">
        <v>35</v>
      </c>
      <c r="T2970" s="1">
        <v>40334</v>
      </c>
    </row>
    <row r="2971" spans="1:20" x14ac:dyDescent="0.25">
      <c r="A2971">
        <v>21475</v>
      </c>
      <c r="B2971">
        <v>40594</v>
      </c>
      <c r="C2971" t="s">
        <v>58</v>
      </c>
      <c r="D2971" t="s">
        <v>37</v>
      </c>
      <c r="E2971" t="s">
        <v>38</v>
      </c>
      <c r="F2971" t="s">
        <v>579</v>
      </c>
      <c r="G2971">
        <v>39</v>
      </c>
      <c r="H2971">
        <v>1042.8499999999999</v>
      </c>
      <c r="I2971">
        <v>0.49</v>
      </c>
      <c r="J2971">
        <v>0.06</v>
      </c>
      <c r="K2971">
        <v>476.14</v>
      </c>
      <c r="L2971">
        <v>28.39</v>
      </c>
      <c r="M2971">
        <v>14.48</v>
      </c>
      <c r="N2971">
        <v>1.99</v>
      </c>
      <c r="O2971" t="s">
        <v>24</v>
      </c>
      <c r="P2971" t="s">
        <v>919</v>
      </c>
      <c r="Q2971" t="s">
        <v>83</v>
      </c>
      <c r="R2971" t="s">
        <v>67</v>
      </c>
      <c r="S2971" t="s">
        <v>35</v>
      </c>
      <c r="T2971" s="1">
        <v>40596</v>
      </c>
    </row>
    <row r="2972" spans="1:20" x14ac:dyDescent="0.25">
      <c r="A2972">
        <v>21475</v>
      </c>
      <c r="B2972">
        <v>40594</v>
      </c>
      <c r="C2972" t="s">
        <v>58</v>
      </c>
      <c r="D2972" t="s">
        <v>42</v>
      </c>
      <c r="E2972" t="s">
        <v>46</v>
      </c>
      <c r="F2972" t="s">
        <v>1835</v>
      </c>
      <c r="G2972">
        <v>15</v>
      </c>
      <c r="H2972">
        <v>12336.36</v>
      </c>
      <c r="I2972">
        <v>0.52</v>
      </c>
      <c r="J2972">
        <v>0.06</v>
      </c>
      <c r="K2972">
        <v>6000.13</v>
      </c>
      <c r="L2972">
        <v>869.58</v>
      </c>
      <c r="M2972">
        <v>417.4</v>
      </c>
      <c r="N2972">
        <v>75.23</v>
      </c>
      <c r="O2972" t="s">
        <v>48</v>
      </c>
      <c r="P2972" t="s">
        <v>919</v>
      </c>
      <c r="Q2972" t="s">
        <v>83</v>
      </c>
      <c r="R2972" t="s">
        <v>67</v>
      </c>
      <c r="S2972" t="s">
        <v>49</v>
      </c>
      <c r="T2972" s="1">
        <v>40595</v>
      </c>
    </row>
    <row r="2973" spans="1:20" x14ac:dyDescent="0.25">
      <c r="A2973">
        <v>21477</v>
      </c>
      <c r="B2973">
        <v>40684</v>
      </c>
      <c r="C2973" t="s">
        <v>20</v>
      </c>
      <c r="D2973" t="s">
        <v>21</v>
      </c>
      <c r="E2973" t="s">
        <v>120</v>
      </c>
      <c r="F2973" t="s">
        <v>531</v>
      </c>
      <c r="G2973">
        <v>7</v>
      </c>
      <c r="H2973">
        <v>317.36</v>
      </c>
      <c r="I2973">
        <v>0.45</v>
      </c>
      <c r="J2973">
        <v>0.01</v>
      </c>
      <c r="K2973">
        <v>139.72</v>
      </c>
      <c r="L2973">
        <v>45.36</v>
      </c>
      <c r="M2973">
        <v>24.95</v>
      </c>
      <c r="N2973">
        <v>2.99</v>
      </c>
      <c r="O2973" t="s">
        <v>24</v>
      </c>
      <c r="P2973" t="s">
        <v>1550</v>
      </c>
      <c r="Q2973" t="s">
        <v>41</v>
      </c>
      <c r="R2973" t="s">
        <v>61</v>
      </c>
      <c r="S2973" t="s">
        <v>57</v>
      </c>
      <c r="T2973" s="1">
        <v>40684</v>
      </c>
    </row>
    <row r="2974" spans="1:20" x14ac:dyDescent="0.25">
      <c r="A2974">
        <v>21477</v>
      </c>
      <c r="B2974">
        <v>40684</v>
      </c>
      <c r="C2974" t="s">
        <v>20</v>
      </c>
      <c r="D2974" t="s">
        <v>21</v>
      </c>
      <c r="E2974" t="s">
        <v>84</v>
      </c>
      <c r="F2974" t="s">
        <v>289</v>
      </c>
      <c r="G2974">
        <v>40</v>
      </c>
      <c r="H2974">
        <v>472.34</v>
      </c>
      <c r="I2974">
        <v>0.45</v>
      </c>
      <c r="J2974">
        <v>0.06</v>
      </c>
      <c r="K2974">
        <v>195.14</v>
      </c>
      <c r="L2974">
        <v>12.51</v>
      </c>
      <c r="M2974">
        <v>6.88</v>
      </c>
      <c r="N2974">
        <v>2</v>
      </c>
      <c r="O2974" t="s">
        <v>24</v>
      </c>
      <c r="P2974" t="s">
        <v>1550</v>
      </c>
      <c r="Q2974" t="s">
        <v>41</v>
      </c>
      <c r="R2974" t="s">
        <v>61</v>
      </c>
      <c r="S2974" t="s">
        <v>55</v>
      </c>
      <c r="T2974" s="1">
        <v>40686</v>
      </c>
    </row>
    <row r="2975" spans="1:20" x14ac:dyDescent="0.25">
      <c r="A2975">
        <v>21478</v>
      </c>
      <c r="B2975">
        <v>40970</v>
      </c>
      <c r="C2975" t="s">
        <v>20</v>
      </c>
      <c r="D2975" t="s">
        <v>42</v>
      </c>
      <c r="E2975" t="s">
        <v>43</v>
      </c>
      <c r="F2975" t="s">
        <v>859</v>
      </c>
      <c r="G2975">
        <v>16</v>
      </c>
      <c r="H2975">
        <v>829.44</v>
      </c>
      <c r="I2975">
        <v>0.51</v>
      </c>
      <c r="J2975">
        <v>0.01</v>
      </c>
      <c r="K2975">
        <v>414.37</v>
      </c>
      <c r="L2975">
        <v>51.8</v>
      </c>
      <c r="M2975">
        <v>25.38</v>
      </c>
      <c r="N2975">
        <v>8.99</v>
      </c>
      <c r="O2975" t="s">
        <v>24</v>
      </c>
      <c r="P2975" t="s">
        <v>78</v>
      </c>
      <c r="Q2975" t="s">
        <v>41</v>
      </c>
      <c r="R2975" t="s">
        <v>61</v>
      </c>
      <c r="S2975" t="s">
        <v>35</v>
      </c>
      <c r="T2975" s="1">
        <v>40972</v>
      </c>
    </row>
    <row r="2976" spans="1:20" x14ac:dyDescent="0.25">
      <c r="A2976">
        <v>21478</v>
      </c>
      <c r="B2976">
        <v>40970</v>
      </c>
      <c r="C2976" t="s">
        <v>20</v>
      </c>
      <c r="D2976" t="s">
        <v>21</v>
      </c>
      <c r="E2976" t="s">
        <v>84</v>
      </c>
      <c r="F2976" t="s">
        <v>1836</v>
      </c>
      <c r="G2976">
        <v>33</v>
      </c>
      <c r="H2976">
        <v>2359</v>
      </c>
      <c r="I2976">
        <v>0.36</v>
      </c>
      <c r="J2976">
        <v>0.05</v>
      </c>
      <c r="K2976">
        <v>767.89</v>
      </c>
      <c r="L2976">
        <v>75.06</v>
      </c>
      <c r="M2976">
        <v>48.04</v>
      </c>
      <c r="N2976">
        <v>5.79</v>
      </c>
      <c r="O2976" t="s">
        <v>24</v>
      </c>
      <c r="P2976" t="s">
        <v>78</v>
      </c>
      <c r="Q2976" t="s">
        <v>41</v>
      </c>
      <c r="R2976" t="s">
        <v>61</v>
      </c>
      <c r="S2976" t="s">
        <v>57</v>
      </c>
      <c r="T2976" s="1">
        <v>40974</v>
      </c>
    </row>
    <row r="2977" spans="1:20" x14ac:dyDescent="0.25">
      <c r="A2977">
        <v>21479</v>
      </c>
      <c r="B2977">
        <v>40053</v>
      </c>
      <c r="C2977" t="s">
        <v>79</v>
      </c>
      <c r="D2977" t="s">
        <v>21</v>
      </c>
      <c r="E2977" t="s">
        <v>84</v>
      </c>
      <c r="F2977" t="s">
        <v>1708</v>
      </c>
      <c r="G2977">
        <v>41</v>
      </c>
      <c r="H2977">
        <v>591.07000000000005</v>
      </c>
      <c r="I2977">
        <v>0.55000000000000004</v>
      </c>
      <c r="J2977">
        <v>0.01</v>
      </c>
      <c r="K2977">
        <v>318.82</v>
      </c>
      <c r="L2977">
        <v>14.4</v>
      </c>
      <c r="M2977">
        <v>6.48</v>
      </c>
      <c r="N2977">
        <v>6.57</v>
      </c>
      <c r="O2977" t="s">
        <v>71</v>
      </c>
      <c r="P2977" t="s">
        <v>1806</v>
      </c>
      <c r="Q2977" t="s">
        <v>64</v>
      </c>
      <c r="R2977" t="s">
        <v>61</v>
      </c>
      <c r="S2977" t="s">
        <v>57</v>
      </c>
      <c r="T2977" s="1">
        <v>40054</v>
      </c>
    </row>
    <row r="2978" spans="1:20" x14ac:dyDescent="0.25">
      <c r="A2978">
        <v>21505</v>
      </c>
      <c r="B2978">
        <v>41246</v>
      </c>
      <c r="C2978" t="s">
        <v>20</v>
      </c>
      <c r="D2978" t="s">
        <v>42</v>
      </c>
      <c r="E2978" t="s">
        <v>192</v>
      </c>
      <c r="F2978" t="s">
        <v>1530</v>
      </c>
      <c r="G2978">
        <v>3</v>
      </c>
      <c r="H2978">
        <v>1541.95</v>
      </c>
      <c r="I2978">
        <v>0.46</v>
      </c>
      <c r="J2978">
        <v>7.0000000000000007E-2</v>
      </c>
      <c r="K2978">
        <v>617.46</v>
      </c>
      <c r="L2978">
        <v>527.74</v>
      </c>
      <c r="M2978">
        <v>284.98</v>
      </c>
      <c r="N2978">
        <v>69.55</v>
      </c>
      <c r="O2978" t="s">
        <v>48</v>
      </c>
      <c r="P2978" t="s">
        <v>1575</v>
      </c>
      <c r="Q2978" t="s">
        <v>75</v>
      </c>
      <c r="R2978" t="s">
        <v>61</v>
      </c>
      <c r="S2978" t="s">
        <v>132</v>
      </c>
      <c r="T2978" s="1">
        <v>41246</v>
      </c>
    </row>
    <row r="2979" spans="1:20" x14ac:dyDescent="0.25">
      <c r="A2979">
        <v>21509</v>
      </c>
      <c r="B2979">
        <v>41093</v>
      </c>
      <c r="C2979" t="s">
        <v>36</v>
      </c>
      <c r="D2979" t="s">
        <v>21</v>
      </c>
      <c r="E2979" t="s">
        <v>80</v>
      </c>
      <c r="F2979" t="s">
        <v>1071</v>
      </c>
      <c r="G2979">
        <v>13</v>
      </c>
      <c r="H2979">
        <v>74.78</v>
      </c>
      <c r="I2979">
        <v>0.38</v>
      </c>
      <c r="J2979">
        <v>0.04</v>
      </c>
      <c r="K2979">
        <v>26.31</v>
      </c>
      <c r="L2979">
        <v>5.95</v>
      </c>
      <c r="M2979">
        <v>3.69</v>
      </c>
      <c r="N2979">
        <v>0.5</v>
      </c>
      <c r="O2979" t="s">
        <v>24</v>
      </c>
      <c r="P2979" t="s">
        <v>875</v>
      </c>
      <c r="Q2979" t="s">
        <v>33</v>
      </c>
      <c r="R2979" t="s">
        <v>67</v>
      </c>
      <c r="S2979" t="s">
        <v>57</v>
      </c>
      <c r="T2979" s="1">
        <v>41095</v>
      </c>
    </row>
    <row r="2980" spans="1:20" x14ac:dyDescent="0.25">
      <c r="A2980">
        <v>21510</v>
      </c>
      <c r="B2980">
        <v>41037</v>
      </c>
      <c r="C2980" t="s">
        <v>36</v>
      </c>
      <c r="D2980" t="s">
        <v>37</v>
      </c>
      <c r="E2980" t="s">
        <v>38</v>
      </c>
      <c r="F2980" t="s">
        <v>1293</v>
      </c>
      <c r="G2980">
        <v>16</v>
      </c>
      <c r="H2980">
        <v>590.97</v>
      </c>
      <c r="I2980">
        <v>0.42</v>
      </c>
      <c r="J2980">
        <v>0.04</v>
      </c>
      <c r="K2980">
        <v>233.14</v>
      </c>
      <c r="L2980">
        <v>38.340000000000003</v>
      </c>
      <c r="M2980">
        <v>22.24</v>
      </c>
      <c r="N2980">
        <v>1.99</v>
      </c>
      <c r="O2980" t="s">
        <v>71</v>
      </c>
      <c r="P2980" t="s">
        <v>1756</v>
      </c>
      <c r="Q2980" t="s">
        <v>33</v>
      </c>
      <c r="R2980" t="s">
        <v>34</v>
      </c>
      <c r="S2980" t="s">
        <v>35</v>
      </c>
      <c r="T2980" s="1">
        <v>41037</v>
      </c>
    </row>
    <row r="2981" spans="1:20" x14ac:dyDescent="0.25">
      <c r="A2981">
        <v>21538</v>
      </c>
      <c r="B2981">
        <v>40021</v>
      </c>
      <c r="C2981" t="s">
        <v>79</v>
      </c>
      <c r="D2981" t="s">
        <v>21</v>
      </c>
      <c r="E2981" t="s">
        <v>52</v>
      </c>
      <c r="F2981" t="s">
        <v>746</v>
      </c>
      <c r="G2981">
        <v>31</v>
      </c>
      <c r="H2981">
        <v>187.29</v>
      </c>
      <c r="I2981">
        <v>0.55000000000000004</v>
      </c>
      <c r="J2981">
        <v>0.08</v>
      </c>
      <c r="K2981">
        <v>95.19</v>
      </c>
      <c r="L2981">
        <v>6.53</v>
      </c>
      <c r="M2981">
        <v>2.94</v>
      </c>
      <c r="N2981">
        <v>0.96</v>
      </c>
      <c r="O2981" t="s">
        <v>24</v>
      </c>
      <c r="P2981" t="s">
        <v>1158</v>
      </c>
      <c r="Q2981" t="s">
        <v>95</v>
      </c>
      <c r="R2981" t="s">
        <v>27</v>
      </c>
      <c r="S2981" t="s">
        <v>55</v>
      </c>
      <c r="T2981" s="1">
        <v>40023</v>
      </c>
    </row>
    <row r="2982" spans="1:20" x14ac:dyDescent="0.25">
      <c r="A2982">
        <v>21539</v>
      </c>
      <c r="B2982">
        <v>40368</v>
      </c>
      <c r="C2982" t="s">
        <v>79</v>
      </c>
      <c r="D2982" t="s">
        <v>21</v>
      </c>
      <c r="E2982" t="s">
        <v>84</v>
      </c>
      <c r="F2982" t="s">
        <v>1837</v>
      </c>
      <c r="G2982">
        <v>18</v>
      </c>
      <c r="H2982">
        <v>652.07000000000005</v>
      </c>
      <c r="I2982">
        <v>0.41</v>
      </c>
      <c r="J2982">
        <v>0.04</v>
      </c>
      <c r="K2982">
        <v>248.11</v>
      </c>
      <c r="L2982">
        <v>37.25</v>
      </c>
      <c r="M2982">
        <v>21.98</v>
      </c>
      <c r="N2982">
        <v>8.32</v>
      </c>
      <c r="O2982" t="s">
        <v>24</v>
      </c>
      <c r="P2982" t="s">
        <v>665</v>
      </c>
      <c r="Q2982" t="s">
        <v>83</v>
      </c>
      <c r="R2982" t="s">
        <v>67</v>
      </c>
      <c r="S2982" t="s">
        <v>55</v>
      </c>
      <c r="T2982" s="1">
        <v>40369</v>
      </c>
    </row>
    <row r="2983" spans="1:20" x14ac:dyDescent="0.25">
      <c r="A2983">
        <v>21539</v>
      </c>
      <c r="B2983">
        <v>40368</v>
      </c>
      <c r="C2983" t="s">
        <v>79</v>
      </c>
      <c r="D2983" t="s">
        <v>42</v>
      </c>
      <c r="E2983" t="s">
        <v>46</v>
      </c>
      <c r="F2983" t="s">
        <v>331</v>
      </c>
      <c r="G2983">
        <v>39</v>
      </c>
      <c r="H2983">
        <v>5357.52</v>
      </c>
      <c r="I2983">
        <v>0.5</v>
      </c>
      <c r="J2983">
        <v>0.05</v>
      </c>
      <c r="K2983">
        <v>2505.09</v>
      </c>
      <c r="L2983">
        <v>142.74</v>
      </c>
      <c r="M2983">
        <v>71.37</v>
      </c>
      <c r="N2983">
        <v>69</v>
      </c>
      <c r="O2983" t="s">
        <v>24</v>
      </c>
      <c r="P2983" t="s">
        <v>665</v>
      </c>
      <c r="Q2983" t="s">
        <v>83</v>
      </c>
      <c r="R2983" t="s">
        <v>67</v>
      </c>
      <c r="S2983" t="s">
        <v>28</v>
      </c>
      <c r="T2983" s="1">
        <v>40368</v>
      </c>
    </row>
    <row r="2984" spans="1:20" x14ac:dyDescent="0.25">
      <c r="A2984">
        <v>21541</v>
      </c>
      <c r="B2984">
        <v>40094</v>
      </c>
      <c r="C2984" t="s">
        <v>29</v>
      </c>
      <c r="D2984" t="s">
        <v>42</v>
      </c>
      <c r="E2984" t="s">
        <v>92</v>
      </c>
      <c r="F2984" t="s">
        <v>1136</v>
      </c>
      <c r="G2984">
        <v>43</v>
      </c>
      <c r="H2984">
        <v>6260.9</v>
      </c>
      <c r="I2984">
        <v>0.53</v>
      </c>
      <c r="J2984">
        <v>0.04</v>
      </c>
      <c r="K2984">
        <v>3182.02</v>
      </c>
      <c r="L2984">
        <v>151.02000000000001</v>
      </c>
      <c r="M2984">
        <v>70.98</v>
      </c>
      <c r="N2984">
        <v>26.74</v>
      </c>
      <c r="O2984" t="s">
        <v>48</v>
      </c>
      <c r="P2984" t="s">
        <v>570</v>
      </c>
      <c r="Q2984" t="s">
        <v>83</v>
      </c>
      <c r="R2984" t="s">
        <v>34</v>
      </c>
      <c r="S2984" t="s">
        <v>49</v>
      </c>
      <c r="T2984" s="1">
        <v>40096</v>
      </c>
    </row>
    <row r="2985" spans="1:20" x14ac:dyDescent="0.25">
      <c r="A2985">
        <v>21542</v>
      </c>
      <c r="B2985">
        <v>40684</v>
      </c>
      <c r="C2985" t="s">
        <v>36</v>
      </c>
      <c r="D2985" t="s">
        <v>21</v>
      </c>
      <c r="E2985" t="s">
        <v>52</v>
      </c>
      <c r="F2985" t="s">
        <v>861</v>
      </c>
      <c r="G2985">
        <v>18</v>
      </c>
      <c r="H2985">
        <v>795.05</v>
      </c>
      <c r="I2985">
        <v>0.53</v>
      </c>
      <c r="J2985">
        <v>0.04</v>
      </c>
      <c r="K2985">
        <v>401.22</v>
      </c>
      <c r="L2985">
        <v>45.49</v>
      </c>
      <c r="M2985">
        <v>21.38</v>
      </c>
      <c r="N2985">
        <v>8.99</v>
      </c>
      <c r="O2985" t="s">
        <v>24</v>
      </c>
      <c r="P2985" t="s">
        <v>1838</v>
      </c>
      <c r="Q2985" t="s">
        <v>95</v>
      </c>
      <c r="R2985" t="s">
        <v>34</v>
      </c>
      <c r="S2985" t="s">
        <v>35</v>
      </c>
      <c r="T2985" s="1">
        <v>40685</v>
      </c>
    </row>
    <row r="2986" spans="1:20" x14ac:dyDescent="0.25">
      <c r="A2986">
        <v>21542</v>
      </c>
      <c r="B2986">
        <v>40684</v>
      </c>
      <c r="C2986" t="s">
        <v>36</v>
      </c>
      <c r="D2986" t="s">
        <v>42</v>
      </c>
      <c r="E2986" t="s">
        <v>46</v>
      </c>
      <c r="F2986" t="s">
        <v>1046</v>
      </c>
      <c r="G2986">
        <v>43</v>
      </c>
      <c r="H2986">
        <v>27975.78</v>
      </c>
      <c r="I2986">
        <v>0.49</v>
      </c>
      <c r="J2986">
        <v>0.05</v>
      </c>
      <c r="K2986">
        <v>12917.91</v>
      </c>
      <c r="L2986">
        <v>682.76</v>
      </c>
      <c r="M2986">
        <v>348.21</v>
      </c>
      <c r="N2986">
        <v>84.84</v>
      </c>
      <c r="O2986" t="s">
        <v>48</v>
      </c>
      <c r="P2986" t="s">
        <v>1838</v>
      </c>
      <c r="Q2986" t="s">
        <v>95</v>
      </c>
      <c r="R2986" t="s">
        <v>34</v>
      </c>
      <c r="S2986" t="s">
        <v>49</v>
      </c>
      <c r="T2986" s="1">
        <v>40685</v>
      </c>
    </row>
    <row r="2987" spans="1:20" x14ac:dyDescent="0.25">
      <c r="A2987">
        <v>21572</v>
      </c>
      <c r="B2987">
        <v>39857</v>
      </c>
      <c r="C2987" t="s">
        <v>58</v>
      </c>
      <c r="D2987" t="s">
        <v>42</v>
      </c>
      <c r="E2987" t="s">
        <v>43</v>
      </c>
      <c r="F2987" t="s">
        <v>1510</v>
      </c>
      <c r="G2987">
        <v>42</v>
      </c>
      <c r="H2987">
        <v>17602.169999999998</v>
      </c>
      <c r="I2987">
        <v>0.55000000000000004</v>
      </c>
      <c r="J2987">
        <v>0.03</v>
      </c>
      <c r="K2987">
        <v>9430.0300000000007</v>
      </c>
      <c r="L2987">
        <v>431.78</v>
      </c>
      <c r="M2987">
        <v>194.3</v>
      </c>
      <c r="N2987">
        <v>11.54</v>
      </c>
      <c r="O2987" t="s">
        <v>24</v>
      </c>
      <c r="P2987" t="s">
        <v>1323</v>
      </c>
      <c r="Q2987" t="s">
        <v>33</v>
      </c>
      <c r="R2987" t="s">
        <v>61</v>
      </c>
      <c r="S2987" t="s">
        <v>28</v>
      </c>
      <c r="T2987" s="1">
        <v>39859</v>
      </c>
    </row>
    <row r="2988" spans="1:20" x14ac:dyDescent="0.25">
      <c r="A2988">
        <v>21573</v>
      </c>
      <c r="B2988">
        <v>41024</v>
      </c>
      <c r="C2988" t="s">
        <v>58</v>
      </c>
      <c r="D2988" t="s">
        <v>21</v>
      </c>
      <c r="E2988" t="s">
        <v>80</v>
      </c>
      <c r="F2988" t="s">
        <v>1777</v>
      </c>
      <c r="G2988">
        <v>31</v>
      </c>
      <c r="H2988">
        <v>160.12</v>
      </c>
      <c r="I2988">
        <v>0.43</v>
      </c>
      <c r="J2988">
        <v>0.05</v>
      </c>
      <c r="K2988">
        <v>63.65</v>
      </c>
      <c r="L2988">
        <v>5.4</v>
      </c>
      <c r="M2988">
        <v>3.08</v>
      </c>
      <c r="N2988">
        <v>0.99</v>
      </c>
      <c r="O2988" t="s">
        <v>24</v>
      </c>
      <c r="P2988" t="s">
        <v>1212</v>
      </c>
      <c r="Q2988" t="s">
        <v>64</v>
      </c>
      <c r="R2988" t="s">
        <v>34</v>
      </c>
      <c r="S2988" t="s">
        <v>57</v>
      </c>
      <c r="T2988" s="1">
        <v>41026</v>
      </c>
    </row>
    <row r="2989" spans="1:20" x14ac:dyDescent="0.25">
      <c r="A2989">
        <v>21573</v>
      </c>
      <c r="B2989">
        <v>41024</v>
      </c>
      <c r="C2989" t="s">
        <v>58</v>
      </c>
      <c r="D2989" t="s">
        <v>42</v>
      </c>
      <c r="E2989" t="s">
        <v>43</v>
      </c>
      <c r="F2989" t="s">
        <v>1508</v>
      </c>
      <c r="G2989">
        <v>7</v>
      </c>
      <c r="H2989">
        <v>147.97999999999999</v>
      </c>
      <c r="I2989">
        <v>0.54</v>
      </c>
      <c r="J2989">
        <v>0</v>
      </c>
      <c r="K2989">
        <v>77.900000000000006</v>
      </c>
      <c r="L2989">
        <v>20.61</v>
      </c>
      <c r="M2989">
        <v>9.48</v>
      </c>
      <c r="N2989">
        <v>3.72</v>
      </c>
      <c r="O2989" t="s">
        <v>24</v>
      </c>
      <c r="P2989" t="s">
        <v>1212</v>
      </c>
      <c r="Q2989" t="s">
        <v>64</v>
      </c>
      <c r="R2989" t="s">
        <v>34</v>
      </c>
      <c r="S2989" t="s">
        <v>35</v>
      </c>
      <c r="T2989" s="1">
        <v>41026</v>
      </c>
    </row>
    <row r="2990" spans="1:20" x14ac:dyDescent="0.25">
      <c r="A2990">
        <v>21573</v>
      </c>
      <c r="B2990">
        <v>41024</v>
      </c>
      <c r="C2990" t="s">
        <v>58</v>
      </c>
      <c r="D2990" t="s">
        <v>42</v>
      </c>
      <c r="E2990" t="s">
        <v>46</v>
      </c>
      <c r="F2990" t="s">
        <v>47</v>
      </c>
      <c r="G2990">
        <v>3</v>
      </c>
      <c r="H2990">
        <v>474.51</v>
      </c>
      <c r="I2990">
        <v>0.47</v>
      </c>
      <c r="J2990">
        <v>0.04</v>
      </c>
      <c r="K2990">
        <v>172.54</v>
      </c>
      <c r="L2990">
        <v>133.75</v>
      </c>
      <c r="M2990">
        <v>70.89</v>
      </c>
      <c r="N2990">
        <v>89.3</v>
      </c>
      <c r="O2990" t="s">
        <v>48</v>
      </c>
      <c r="P2990" t="s">
        <v>1212</v>
      </c>
      <c r="Q2990" t="s">
        <v>64</v>
      </c>
      <c r="R2990" t="s">
        <v>34</v>
      </c>
      <c r="S2990" t="s">
        <v>49</v>
      </c>
      <c r="T2990" s="1">
        <v>41026</v>
      </c>
    </row>
    <row r="2991" spans="1:20" x14ac:dyDescent="0.25">
      <c r="A2991">
        <v>21574</v>
      </c>
      <c r="B2991">
        <v>40193</v>
      </c>
      <c r="C2991" t="s">
        <v>58</v>
      </c>
      <c r="D2991" t="s">
        <v>37</v>
      </c>
      <c r="E2991" t="s">
        <v>38</v>
      </c>
      <c r="F2991" t="s">
        <v>581</v>
      </c>
      <c r="G2991">
        <v>33</v>
      </c>
      <c r="H2991">
        <v>136.53</v>
      </c>
      <c r="I2991">
        <v>0.48</v>
      </c>
      <c r="J2991">
        <v>0</v>
      </c>
      <c r="K2991">
        <v>64.58</v>
      </c>
      <c r="L2991">
        <v>4.08</v>
      </c>
      <c r="M2991">
        <v>2.12</v>
      </c>
      <c r="N2991">
        <v>1.99</v>
      </c>
      <c r="O2991" t="s">
        <v>24</v>
      </c>
      <c r="P2991" t="s">
        <v>552</v>
      </c>
      <c r="Q2991" t="s">
        <v>95</v>
      </c>
      <c r="R2991" t="s">
        <v>27</v>
      </c>
      <c r="S2991" t="s">
        <v>35</v>
      </c>
      <c r="T2991" s="1">
        <v>40194</v>
      </c>
    </row>
    <row r="2992" spans="1:20" x14ac:dyDescent="0.25">
      <c r="A2992">
        <v>21600</v>
      </c>
      <c r="B2992">
        <v>40272</v>
      </c>
      <c r="C2992" t="s">
        <v>20</v>
      </c>
      <c r="D2992" t="s">
        <v>21</v>
      </c>
      <c r="E2992" t="s">
        <v>84</v>
      </c>
      <c r="F2992" t="s">
        <v>1339</v>
      </c>
      <c r="G2992">
        <v>17</v>
      </c>
      <c r="H2992">
        <v>267.68</v>
      </c>
      <c r="I2992">
        <v>0.37</v>
      </c>
      <c r="J2992">
        <v>0.03</v>
      </c>
      <c r="K2992">
        <v>93.03</v>
      </c>
      <c r="L2992">
        <v>16.100000000000001</v>
      </c>
      <c r="M2992">
        <v>10.14</v>
      </c>
      <c r="N2992">
        <v>2.27</v>
      </c>
      <c r="O2992" t="s">
        <v>24</v>
      </c>
      <c r="P2992" t="s">
        <v>968</v>
      </c>
      <c r="Q2992" t="s">
        <v>41</v>
      </c>
      <c r="R2992" t="s">
        <v>61</v>
      </c>
      <c r="S2992" t="s">
        <v>55</v>
      </c>
      <c r="T2992" s="1">
        <v>40279</v>
      </c>
    </row>
    <row r="2993" spans="1:20" x14ac:dyDescent="0.25">
      <c r="A2993">
        <v>21601</v>
      </c>
      <c r="B2993">
        <v>40639</v>
      </c>
      <c r="C2993" t="s">
        <v>20</v>
      </c>
      <c r="D2993" t="s">
        <v>21</v>
      </c>
      <c r="E2993" t="s">
        <v>22</v>
      </c>
      <c r="F2993" t="s">
        <v>1839</v>
      </c>
      <c r="G2993">
        <v>20</v>
      </c>
      <c r="H2993">
        <v>4012.4</v>
      </c>
      <c r="I2993">
        <v>0.48</v>
      </c>
      <c r="J2993">
        <v>0.09</v>
      </c>
      <c r="K2993">
        <v>1704.6</v>
      </c>
      <c r="L2993">
        <v>218.54</v>
      </c>
      <c r="M2993">
        <v>113.64</v>
      </c>
      <c r="N2993">
        <v>35</v>
      </c>
      <c r="O2993" t="s">
        <v>24</v>
      </c>
      <c r="P2993" t="s">
        <v>1014</v>
      </c>
      <c r="Q2993" t="s">
        <v>64</v>
      </c>
      <c r="R2993" t="s">
        <v>67</v>
      </c>
      <c r="S2993" t="s">
        <v>28</v>
      </c>
      <c r="T2993" s="1">
        <v>40639</v>
      </c>
    </row>
    <row r="2994" spans="1:20" x14ac:dyDescent="0.25">
      <c r="A2994">
        <v>21602</v>
      </c>
      <c r="B2994">
        <v>39995</v>
      </c>
      <c r="C2994" t="s">
        <v>58</v>
      </c>
      <c r="D2994" t="s">
        <v>42</v>
      </c>
      <c r="E2994" t="s">
        <v>46</v>
      </c>
      <c r="F2994" t="s">
        <v>1046</v>
      </c>
      <c r="G2994">
        <v>6</v>
      </c>
      <c r="H2994">
        <v>3430.96</v>
      </c>
      <c r="I2994">
        <v>0.39</v>
      </c>
      <c r="J2994">
        <v>0.01</v>
      </c>
      <c r="K2994">
        <v>1301.51</v>
      </c>
      <c r="L2994">
        <v>570.84</v>
      </c>
      <c r="M2994">
        <v>348.21</v>
      </c>
      <c r="N2994">
        <v>40.19</v>
      </c>
      <c r="O2994" t="s">
        <v>48</v>
      </c>
      <c r="P2994" t="s">
        <v>519</v>
      </c>
      <c r="Q2994" t="s">
        <v>41</v>
      </c>
      <c r="R2994" t="s">
        <v>27</v>
      </c>
      <c r="S2994" t="s">
        <v>49</v>
      </c>
      <c r="T2994" s="1">
        <v>39998</v>
      </c>
    </row>
    <row r="2995" spans="1:20" x14ac:dyDescent="0.25">
      <c r="A2995">
        <v>21604</v>
      </c>
      <c r="B2995">
        <v>41000</v>
      </c>
      <c r="C2995" t="s">
        <v>79</v>
      </c>
      <c r="D2995" t="s">
        <v>21</v>
      </c>
      <c r="E2995" t="s">
        <v>120</v>
      </c>
      <c r="F2995" t="s">
        <v>1532</v>
      </c>
      <c r="G2995">
        <v>6</v>
      </c>
      <c r="H2995">
        <v>4979.51</v>
      </c>
      <c r="I2995">
        <v>0.54</v>
      </c>
      <c r="J2995">
        <v>0.02</v>
      </c>
      <c r="K2995">
        <v>2631.58</v>
      </c>
      <c r="L2995">
        <v>843.46</v>
      </c>
      <c r="M2995">
        <v>387.99</v>
      </c>
      <c r="N2995">
        <v>19.989999999999998</v>
      </c>
      <c r="O2995" t="s">
        <v>71</v>
      </c>
      <c r="P2995" t="s">
        <v>1699</v>
      </c>
      <c r="Q2995" t="s">
        <v>64</v>
      </c>
      <c r="R2995" t="s">
        <v>61</v>
      </c>
      <c r="S2995" t="s">
        <v>57</v>
      </c>
      <c r="T2995" s="1">
        <v>41002</v>
      </c>
    </row>
    <row r="2996" spans="1:20" x14ac:dyDescent="0.25">
      <c r="A2996">
        <v>21605</v>
      </c>
      <c r="B2996">
        <v>41007</v>
      </c>
      <c r="C2996" t="s">
        <v>36</v>
      </c>
      <c r="D2996" t="s">
        <v>42</v>
      </c>
      <c r="E2996" t="s">
        <v>192</v>
      </c>
      <c r="F2996" t="s">
        <v>1435</v>
      </c>
      <c r="G2996">
        <v>32</v>
      </c>
      <c r="H2996">
        <v>2925.57</v>
      </c>
      <c r="I2996">
        <v>0.38</v>
      </c>
      <c r="J2996">
        <v>0.08</v>
      </c>
      <c r="K2996">
        <v>944.21</v>
      </c>
      <c r="L2996">
        <v>98.35</v>
      </c>
      <c r="M2996">
        <v>60.98</v>
      </c>
      <c r="N2996">
        <v>30</v>
      </c>
      <c r="O2996" t="s">
        <v>48</v>
      </c>
      <c r="P2996" t="s">
        <v>1628</v>
      </c>
      <c r="Q2996" t="s">
        <v>41</v>
      </c>
      <c r="R2996" t="s">
        <v>27</v>
      </c>
      <c r="S2996" t="s">
        <v>132</v>
      </c>
      <c r="T2996" s="1">
        <v>41009</v>
      </c>
    </row>
    <row r="2997" spans="1:20" x14ac:dyDescent="0.25">
      <c r="A2997">
        <v>21605</v>
      </c>
      <c r="B2997">
        <v>41007</v>
      </c>
      <c r="C2997" t="s">
        <v>36</v>
      </c>
      <c r="D2997" t="s">
        <v>42</v>
      </c>
      <c r="E2997" t="s">
        <v>43</v>
      </c>
      <c r="F2997" t="s">
        <v>528</v>
      </c>
      <c r="G2997">
        <v>46</v>
      </c>
      <c r="H2997">
        <v>764.64</v>
      </c>
      <c r="I2997">
        <v>0.42</v>
      </c>
      <c r="J2997">
        <v>0.1</v>
      </c>
      <c r="K2997">
        <v>270.04000000000002</v>
      </c>
      <c r="L2997">
        <v>18.34</v>
      </c>
      <c r="M2997">
        <v>10.64</v>
      </c>
      <c r="N2997">
        <v>5.16</v>
      </c>
      <c r="O2997" t="s">
        <v>24</v>
      </c>
      <c r="P2997" t="s">
        <v>1628</v>
      </c>
      <c r="Q2997" t="s">
        <v>41</v>
      </c>
      <c r="R2997" t="s">
        <v>27</v>
      </c>
      <c r="S2997" t="s">
        <v>57</v>
      </c>
      <c r="T2997" s="1">
        <v>41009</v>
      </c>
    </row>
    <row r="2998" spans="1:20" x14ac:dyDescent="0.25">
      <c r="A2998">
        <v>21606</v>
      </c>
      <c r="B2998">
        <v>40565</v>
      </c>
      <c r="C2998" t="s">
        <v>29</v>
      </c>
      <c r="D2998" t="s">
        <v>37</v>
      </c>
      <c r="E2998" t="s">
        <v>38</v>
      </c>
      <c r="F2998" t="s">
        <v>1840</v>
      </c>
      <c r="G2998">
        <v>29</v>
      </c>
      <c r="H2998">
        <v>884.41</v>
      </c>
      <c r="I2998">
        <v>0.46</v>
      </c>
      <c r="J2998">
        <v>0.06</v>
      </c>
      <c r="K2998">
        <v>375.5</v>
      </c>
      <c r="L2998">
        <v>32.369999999999997</v>
      </c>
      <c r="M2998">
        <v>17.48</v>
      </c>
      <c r="N2998">
        <v>1.99</v>
      </c>
      <c r="O2998" t="s">
        <v>24</v>
      </c>
      <c r="P2998" t="s">
        <v>1521</v>
      </c>
      <c r="Q2998" t="s">
        <v>75</v>
      </c>
      <c r="R2998" t="s">
        <v>27</v>
      </c>
      <c r="S2998" t="s">
        <v>35</v>
      </c>
      <c r="T2998" s="1">
        <v>40566</v>
      </c>
    </row>
    <row r="2999" spans="1:20" x14ac:dyDescent="0.25">
      <c r="A2999">
        <v>21606</v>
      </c>
      <c r="B2999">
        <v>40565</v>
      </c>
      <c r="C2999" t="s">
        <v>29</v>
      </c>
      <c r="D2999" t="s">
        <v>37</v>
      </c>
      <c r="E2999" t="s">
        <v>38</v>
      </c>
      <c r="F2999" t="s">
        <v>903</v>
      </c>
      <c r="G2999">
        <v>43</v>
      </c>
      <c r="H2999">
        <v>2227.25</v>
      </c>
      <c r="I2999">
        <v>0.4</v>
      </c>
      <c r="J2999">
        <v>0.06</v>
      </c>
      <c r="K2999">
        <v>803.61</v>
      </c>
      <c r="L2999">
        <v>54.97</v>
      </c>
      <c r="M2999">
        <v>32.979999999999997</v>
      </c>
      <c r="N2999">
        <v>5.5</v>
      </c>
      <c r="O2999" t="s">
        <v>71</v>
      </c>
      <c r="P2999" t="s">
        <v>1521</v>
      </c>
      <c r="Q2999" t="s">
        <v>64</v>
      </c>
      <c r="R2999" t="s">
        <v>27</v>
      </c>
      <c r="S2999" t="s">
        <v>57</v>
      </c>
      <c r="T2999" s="1">
        <v>40566</v>
      </c>
    </row>
    <row r="3000" spans="1:20" x14ac:dyDescent="0.25">
      <c r="A3000">
        <v>21607</v>
      </c>
      <c r="B3000">
        <v>40983</v>
      </c>
      <c r="C3000" t="s">
        <v>29</v>
      </c>
      <c r="D3000" t="s">
        <v>21</v>
      </c>
      <c r="E3000" t="s">
        <v>52</v>
      </c>
      <c r="F3000" t="s">
        <v>107</v>
      </c>
      <c r="G3000">
        <v>17</v>
      </c>
      <c r="H3000">
        <v>1060.98</v>
      </c>
      <c r="I3000">
        <v>0.46</v>
      </c>
      <c r="J3000">
        <v>0.09</v>
      </c>
      <c r="K3000">
        <v>425.74</v>
      </c>
      <c r="L3000">
        <v>67.69</v>
      </c>
      <c r="M3000">
        <v>36.549999999999997</v>
      </c>
      <c r="N3000">
        <v>13.89</v>
      </c>
      <c r="O3000" t="s">
        <v>24</v>
      </c>
      <c r="P3000" t="s">
        <v>1841</v>
      </c>
      <c r="Q3000" t="s">
        <v>83</v>
      </c>
      <c r="R3000" t="s">
        <v>61</v>
      </c>
      <c r="S3000" t="s">
        <v>55</v>
      </c>
      <c r="T3000" s="1">
        <v>40985</v>
      </c>
    </row>
    <row r="3001" spans="1:20" x14ac:dyDescent="0.25">
      <c r="A3001">
        <v>21633</v>
      </c>
      <c r="B3001">
        <v>39899</v>
      </c>
      <c r="C3001" t="s">
        <v>79</v>
      </c>
      <c r="D3001" t="s">
        <v>42</v>
      </c>
      <c r="E3001" t="s">
        <v>43</v>
      </c>
      <c r="F3001" t="s">
        <v>1842</v>
      </c>
      <c r="G3001">
        <v>29</v>
      </c>
      <c r="H3001">
        <v>869.19</v>
      </c>
      <c r="I3001">
        <v>0.42</v>
      </c>
      <c r="J3001">
        <v>0.08</v>
      </c>
      <c r="K3001">
        <v>317.89999999999998</v>
      </c>
      <c r="L3001">
        <v>32.24</v>
      </c>
      <c r="M3001">
        <v>18.7</v>
      </c>
      <c r="N3001">
        <v>8.99</v>
      </c>
      <c r="O3001" t="s">
        <v>24</v>
      </c>
      <c r="P3001" t="s">
        <v>78</v>
      </c>
      <c r="Q3001" t="s">
        <v>41</v>
      </c>
      <c r="R3001" t="s">
        <v>61</v>
      </c>
      <c r="S3001" t="s">
        <v>35</v>
      </c>
      <c r="T3001" s="1">
        <v>39900</v>
      </c>
    </row>
    <row r="3002" spans="1:20" x14ac:dyDescent="0.25">
      <c r="A3002">
        <v>21634</v>
      </c>
      <c r="B3002">
        <v>41210</v>
      </c>
      <c r="C3002" t="s">
        <v>29</v>
      </c>
      <c r="D3002" t="s">
        <v>21</v>
      </c>
      <c r="E3002" t="s">
        <v>126</v>
      </c>
      <c r="F3002" t="s">
        <v>141</v>
      </c>
      <c r="G3002">
        <v>8</v>
      </c>
      <c r="H3002">
        <v>2793.02</v>
      </c>
      <c r="I3002">
        <v>0.45</v>
      </c>
      <c r="J3002">
        <v>0.1</v>
      </c>
      <c r="K3002">
        <v>1059.72</v>
      </c>
      <c r="L3002">
        <v>378.47</v>
      </c>
      <c r="M3002">
        <v>208.16</v>
      </c>
      <c r="N3002">
        <v>68.02</v>
      </c>
      <c r="O3002" t="s">
        <v>48</v>
      </c>
      <c r="P3002" t="s">
        <v>1843</v>
      </c>
      <c r="Q3002" t="s">
        <v>64</v>
      </c>
      <c r="R3002" t="s">
        <v>61</v>
      </c>
      <c r="S3002" t="s">
        <v>132</v>
      </c>
      <c r="T3002" s="1">
        <v>41211</v>
      </c>
    </row>
    <row r="3003" spans="1:20" x14ac:dyDescent="0.25">
      <c r="A3003">
        <v>21634</v>
      </c>
      <c r="B3003">
        <v>41210</v>
      </c>
      <c r="C3003" t="s">
        <v>29</v>
      </c>
      <c r="D3003" t="s">
        <v>37</v>
      </c>
      <c r="E3003" t="s">
        <v>87</v>
      </c>
      <c r="F3003" t="s">
        <v>1527</v>
      </c>
      <c r="G3003">
        <v>1</v>
      </c>
      <c r="H3003">
        <v>2921.02</v>
      </c>
      <c r="I3003">
        <v>0.38</v>
      </c>
      <c r="J3003">
        <v>7.0000000000000007E-2</v>
      </c>
      <c r="K3003">
        <v>969.01</v>
      </c>
      <c r="L3003">
        <v>3125.84</v>
      </c>
      <c r="M3003">
        <v>1938.02</v>
      </c>
      <c r="N3003">
        <v>13.99</v>
      </c>
      <c r="O3003" t="s">
        <v>24</v>
      </c>
      <c r="P3003" t="s">
        <v>1843</v>
      </c>
      <c r="Q3003" t="s">
        <v>64</v>
      </c>
      <c r="R3003" t="s">
        <v>61</v>
      </c>
      <c r="S3003" t="s">
        <v>45</v>
      </c>
      <c r="T3003" s="1">
        <v>41213</v>
      </c>
    </row>
    <row r="3004" spans="1:20" x14ac:dyDescent="0.25">
      <c r="A3004">
        <v>21635</v>
      </c>
      <c r="B3004">
        <v>40149</v>
      </c>
      <c r="C3004" t="s">
        <v>20</v>
      </c>
      <c r="D3004" t="s">
        <v>21</v>
      </c>
      <c r="E3004" t="s">
        <v>120</v>
      </c>
      <c r="F3004" t="s">
        <v>121</v>
      </c>
      <c r="G3004">
        <v>2</v>
      </c>
      <c r="H3004">
        <v>93.37</v>
      </c>
      <c r="I3004">
        <v>0.38</v>
      </c>
      <c r="J3004">
        <v>0</v>
      </c>
      <c r="K3004">
        <v>30.55</v>
      </c>
      <c r="L3004">
        <v>40.19</v>
      </c>
      <c r="M3004">
        <v>24.92</v>
      </c>
      <c r="N3004">
        <v>12.98</v>
      </c>
      <c r="O3004" t="s">
        <v>24</v>
      </c>
      <c r="P3004" t="s">
        <v>1473</v>
      </c>
      <c r="Q3004" t="s">
        <v>41</v>
      </c>
      <c r="R3004" t="s">
        <v>67</v>
      </c>
      <c r="S3004" t="s">
        <v>57</v>
      </c>
      <c r="T3004" s="1">
        <v>40149</v>
      </c>
    </row>
    <row r="3005" spans="1:20" x14ac:dyDescent="0.25">
      <c r="A3005">
        <v>21636</v>
      </c>
      <c r="B3005">
        <v>40035</v>
      </c>
      <c r="C3005" t="s">
        <v>20</v>
      </c>
      <c r="D3005" t="s">
        <v>37</v>
      </c>
      <c r="E3005" t="s">
        <v>50</v>
      </c>
      <c r="F3005" t="s">
        <v>1114</v>
      </c>
      <c r="G3005">
        <v>35</v>
      </c>
      <c r="H3005">
        <v>3051.64</v>
      </c>
      <c r="I3005">
        <v>0.37</v>
      </c>
      <c r="J3005">
        <v>0.02</v>
      </c>
      <c r="K3005">
        <v>1088.69</v>
      </c>
      <c r="L3005">
        <v>88.87</v>
      </c>
      <c r="M3005">
        <v>55.99</v>
      </c>
      <c r="N3005">
        <v>3.3</v>
      </c>
      <c r="O3005" t="s">
        <v>24</v>
      </c>
      <c r="P3005" t="s">
        <v>1844</v>
      </c>
      <c r="Q3005" t="s">
        <v>83</v>
      </c>
      <c r="R3005" t="s">
        <v>61</v>
      </c>
      <c r="S3005" t="s">
        <v>35</v>
      </c>
      <c r="T3005" s="1">
        <v>40035</v>
      </c>
    </row>
    <row r="3006" spans="1:20" x14ac:dyDescent="0.25">
      <c r="A3006">
        <v>21636</v>
      </c>
      <c r="B3006">
        <v>40035</v>
      </c>
      <c r="C3006" t="s">
        <v>20</v>
      </c>
      <c r="D3006" t="s">
        <v>21</v>
      </c>
      <c r="E3006" t="s">
        <v>120</v>
      </c>
      <c r="F3006" t="s">
        <v>806</v>
      </c>
      <c r="G3006">
        <v>16</v>
      </c>
      <c r="H3006">
        <v>703.72</v>
      </c>
      <c r="I3006">
        <v>0.48</v>
      </c>
      <c r="J3006">
        <v>0</v>
      </c>
      <c r="K3006">
        <v>330.54</v>
      </c>
      <c r="L3006">
        <v>43.04</v>
      </c>
      <c r="M3006">
        <v>22.38</v>
      </c>
      <c r="N3006">
        <v>15.1</v>
      </c>
      <c r="O3006" t="s">
        <v>71</v>
      </c>
      <c r="P3006" t="s">
        <v>1844</v>
      </c>
      <c r="Q3006" t="s">
        <v>64</v>
      </c>
      <c r="R3006" t="s">
        <v>61</v>
      </c>
      <c r="S3006" t="s">
        <v>57</v>
      </c>
      <c r="T3006" s="1">
        <v>40042</v>
      </c>
    </row>
    <row r="3007" spans="1:20" x14ac:dyDescent="0.25">
      <c r="A3007">
        <v>21636</v>
      </c>
      <c r="B3007">
        <v>40035</v>
      </c>
      <c r="C3007" t="s">
        <v>20</v>
      </c>
      <c r="D3007" t="s">
        <v>21</v>
      </c>
      <c r="E3007" t="s">
        <v>22</v>
      </c>
      <c r="F3007" t="s">
        <v>729</v>
      </c>
      <c r="G3007">
        <v>6</v>
      </c>
      <c r="H3007">
        <v>57.66</v>
      </c>
      <c r="I3007">
        <v>0.37</v>
      </c>
      <c r="J3007">
        <v>7.0000000000000007E-2</v>
      </c>
      <c r="K3007">
        <v>17.09</v>
      </c>
      <c r="L3007">
        <v>9.49</v>
      </c>
      <c r="M3007">
        <v>5.98</v>
      </c>
      <c r="N3007">
        <v>4.6900000000000004</v>
      </c>
      <c r="O3007" t="s">
        <v>24</v>
      </c>
      <c r="P3007" t="s">
        <v>1844</v>
      </c>
      <c r="Q3007" t="s">
        <v>64</v>
      </c>
      <c r="R3007" t="s">
        <v>61</v>
      </c>
      <c r="S3007" t="s">
        <v>57</v>
      </c>
      <c r="T3007" s="1">
        <v>40040</v>
      </c>
    </row>
    <row r="3008" spans="1:20" x14ac:dyDescent="0.25">
      <c r="A3008">
        <v>21638</v>
      </c>
      <c r="B3008">
        <v>41015</v>
      </c>
      <c r="C3008" t="s">
        <v>36</v>
      </c>
      <c r="D3008" t="s">
        <v>21</v>
      </c>
      <c r="E3008" t="s">
        <v>84</v>
      </c>
      <c r="F3008" t="s">
        <v>390</v>
      </c>
      <c r="G3008">
        <v>13</v>
      </c>
      <c r="H3008">
        <v>876.87</v>
      </c>
      <c r="I3008">
        <v>0.55000000000000004</v>
      </c>
      <c r="J3008">
        <v>0.03</v>
      </c>
      <c r="K3008">
        <v>465.39</v>
      </c>
      <c r="L3008">
        <v>68.84</v>
      </c>
      <c r="M3008">
        <v>30.98</v>
      </c>
      <c r="N3008">
        <v>8.74</v>
      </c>
      <c r="O3008" t="s">
        <v>24</v>
      </c>
      <c r="P3008" t="s">
        <v>1275</v>
      </c>
      <c r="Q3008" t="s">
        <v>41</v>
      </c>
      <c r="R3008" t="s">
        <v>27</v>
      </c>
      <c r="S3008" t="s">
        <v>57</v>
      </c>
      <c r="T3008" s="1">
        <v>41016</v>
      </c>
    </row>
    <row r="3009" spans="1:20" x14ac:dyDescent="0.25">
      <c r="A3009">
        <v>21639</v>
      </c>
      <c r="B3009">
        <v>40576</v>
      </c>
      <c r="C3009" t="s">
        <v>29</v>
      </c>
      <c r="D3009" t="s">
        <v>21</v>
      </c>
      <c r="E3009" t="s">
        <v>120</v>
      </c>
      <c r="F3009" t="s">
        <v>1766</v>
      </c>
      <c r="G3009">
        <v>24</v>
      </c>
      <c r="H3009">
        <v>304.54000000000002</v>
      </c>
      <c r="I3009">
        <v>0.55000000000000004</v>
      </c>
      <c r="J3009">
        <v>7.0000000000000007E-2</v>
      </c>
      <c r="K3009">
        <v>152.06</v>
      </c>
      <c r="L3009">
        <v>13.2</v>
      </c>
      <c r="M3009">
        <v>5.94</v>
      </c>
      <c r="N3009">
        <v>9.92</v>
      </c>
      <c r="O3009" t="s">
        <v>24</v>
      </c>
      <c r="P3009" t="s">
        <v>1845</v>
      </c>
      <c r="Q3009" t="s">
        <v>83</v>
      </c>
      <c r="R3009" t="s">
        <v>61</v>
      </c>
      <c r="S3009" t="s">
        <v>57</v>
      </c>
      <c r="T3009" s="1">
        <v>40578</v>
      </c>
    </row>
    <row r="3010" spans="1:20" x14ac:dyDescent="0.25">
      <c r="A3010">
        <v>21639</v>
      </c>
      <c r="B3010">
        <v>40576</v>
      </c>
      <c r="C3010" t="s">
        <v>29</v>
      </c>
      <c r="D3010" t="s">
        <v>42</v>
      </c>
      <c r="E3010" t="s">
        <v>43</v>
      </c>
      <c r="F3010" t="s">
        <v>1574</v>
      </c>
      <c r="G3010">
        <v>3</v>
      </c>
      <c r="H3010">
        <v>217.52</v>
      </c>
      <c r="I3010">
        <v>0.43</v>
      </c>
      <c r="J3010">
        <v>0.01</v>
      </c>
      <c r="K3010">
        <v>88.38</v>
      </c>
      <c r="L3010">
        <v>70.14</v>
      </c>
      <c r="M3010">
        <v>39.979999999999997</v>
      </c>
      <c r="N3010">
        <v>9.1999999999999993</v>
      </c>
      <c r="O3010" t="s">
        <v>24</v>
      </c>
      <c r="P3010" t="s">
        <v>1845</v>
      </c>
      <c r="Q3010" t="s">
        <v>83</v>
      </c>
      <c r="R3010" t="s">
        <v>61</v>
      </c>
      <c r="S3010" t="s">
        <v>55</v>
      </c>
      <c r="T3010" s="1">
        <v>40577</v>
      </c>
    </row>
    <row r="3011" spans="1:20" x14ac:dyDescent="0.25">
      <c r="A3011">
        <v>21639</v>
      </c>
      <c r="B3011">
        <v>40576</v>
      </c>
      <c r="C3011" t="s">
        <v>29</v>
      </c>
      <c r="D3011" t="s">
        <v>42</v>
      </c>
      <c r="E3011" t="s">
        <v>43</v>
      </c>
      <c r="F3011" t="s">
        <v>1510</v>
      </c>
      <c r="G3011">
        <v>38</v>
      </c>
      <c r="H3011">
        <v>15085.98</v>
      </c>
      <c r="I3011">
        <v>0.52</v>
      </c>
      <c r="J3011">
        <v>0.02</v>
      </c>
      <c r="K3011">
        <v>7691.04</v>
      </c>
      <c r="L3011">
        <v>404.79</v>
      </c>
      <c r="M3011">
        <v>194.3</v>
      </c>
      <c r="N3011">
        <v>11.54</v>
      </c>
      <c r="O3011" t="s">
        <v>24</v>
      </c>
      <c r="P3011" t="s">
        <v>1845</v>
      </c>
      <c r="Q3011" t="s">
        <v>83</v>
      </c>
      <c r="R3011" t="s">
        <v>61</v>
      </c>
      <c r="S3011" t="s">
        <v>28</v>
      </c>
      <c r="T3011" s="1">
        <v>40576</v>
      </c>
    </row>
    <row r="3012" spans="1:20" x14ac:dyDescent="0.25">
      <c r="A3012">
        <v>21639</v>
      </c>
      <c r="B3012">
        <v>40576</v>
      </c>
      <c r="C3012" t="s">
        <v>29</v>
      </c>
      <c r="D3012" t="s">
        <v>21</v>
      </c>
      <c r="E3012" t="s">
        <v>22</v>
      </c>
      <c r="F3012" t="s">
        <v>1722</v>
      </c>
      <c r="G3012">
        <v>23</v>
      </c>
      <c r="H3012">
        <v>254.45</v>
      </c>
      <c r="I3012">
        <v>0.39</v>
      </c>
      <c r="J3012">
        <v>7.0000000000000007E-2</v>
      </c>
      <c r="K3012">
        <v>84.22</v>
      </c>
      <c r="L3012">
        <v>11.44</v>
      </c>
      <c r="M3012">
        <v>6.98</v>
      </c>
      <c r="N3012">
        <v>9.69</v>
      </c>
      <c r="O3012" t="s">
        <v>24</v>
      </c>
      <c r="P3012" t="s">
        <v>1845</v>
      </c>
      <c r="Q3012" t="s">
        <v>83</v>
      </c>
      <c r="R3012" t="s">
        <v>61</v>
      </c>
      <c r="S3012" t="s">
        <v>57</v>
      </c>
      <c r="T3012" s="1">
        <v>40576</v>
      </c>
    </row>
    <row r="3013" spans="1:20" x14ac:dyDescent="0.25">
      <c r="A3013">
        <v>21665</v>
      </c>
      <c r="B3013">
        <v>41197</v>
      </c>
      <c r="C3013" t="s">
        <v>36</v>
      </c>
      <c r="D3013" t="s">
        <v>37</v>
      </c>
      <c r="E3013" t="s">
        <v>50</v>
      </c>
      <c r="F3013" t="s">
        <v>1846</v>
      </c>
      <c r="G3013">
        <v>5</v>
      </c>
      <c r="H3013">
        <v>1037.31</v>
      </c>
      <c r="I3013">
        <v>0.49</v>
      </c>
      <c r="J3013">
        <v>0.09</v>
      </c>
      <c r="K3013">
        <v>454.86</v>
      </c>
      <c r="L3013">
        <v>227.43</v>
      </c>
      <c r="M3013">
        <v>115.99</v>
      </c>
      <c r="N3013">
        <v>2.5</v>
      </c>
      <c r="O3013" t="s">
        <v>71</v>
      </c>
      <c r="P3013" t="s">
        <v>196</v>
      </c>
      <c r="Q3013" t="s">
        <v>64</v>
      </c>
      <c r="R3013" t="s">
        <v>61</v>
      </c>
      <c r="S3013" t="s">
        <v>57</v>
      </c>
      <c r="T3013" s="1">
        <v>41198</v>
      </c>
    </row>
    <row r="3014" spans="1:20" x14ac:dyDescent="0.25">
      <c r="A3014">
        <v>21670</v>
      </c>
      <c r="B3014">
        <v>40554</v>
      </c>
      <c r="C3014" t="s">
        <v>36</v>
      </c>
      <c r="D3014" t="s">
        <v>42</v>
      </c>
      <c r="E3014" t="s">
        <v>43</v>
      </c>
      <c r="F3014" t="s">
        <v>1781</v>
      </c>
      <c r="G3014">
        <v>24</v>
      </c>
      <c r="H3014">
        <v>3797.11</v>
      </c>
      <c r="I3014">
        <v>0.5</v>
      </c>
      <c r="J3014">
        <v>0</v>
      </c>
      <c r="K3014">
        <v>1888.56</v>
      </c>
      <c r="L3014">
        <v>157.38</v>
      </c>
      <c r="M3014">
        <v>78.69</v>
      </c>
      <c r="N3014">
        <v>19.989999999999998</v>
      </c>
      <c r="O3014" t="s">
        <v>24</v>
      </c>
      <c r="P3014" t="s">
        <v>444</v>
      </c>
      <c r="Q3014" t="s">
        <v>64</v>
      </c>
      <c r="R3014" t="s">
        <v>61</v>
      </c>
      <c r="S3014" t="s">
        <v>57</v>
      </c>
      <c r="T3014" s="1">
        <v>40555</v>
      </c>
    </row>
    <row r="3015" spans="1:20" x14ac:dyDescent="0.25">
      <c r="A3015">
        <v>21671</v>
      </c>
      <c r="B3015">
        <v>40344</v>
      </c>
      <c r="C3015" t="s">
        <v>36</v>
      </c>
      <c r="D3015" t="s">
        <v>37</v>
      </c>
      <c r="E3015" t="s">
        <v>38</v>
      </c>
      <c r="F3015" t="s">
        <v>791</v>
      </c>
      <c r="G3015">
        <v>15</v>
      </c>
      <c r="H3015">
        <v>1073.43</v>
      </c>
      <c r="I3015">
        <v>0.38</v>
      </c>
      <c r="J3015">
        <v>0.02</v>
      </c>
      <c r="K3015">
        <v>393.59</v>
      </c>
      <c r="L3015">
        <v>72.89</v>
      </c>
      <c r="M3015">
        <v>45.19</v>
      </c>
      <c r="N3015">
        <v>1.99</v>
      </c>
      <c r="O3015" t="s">
        <v>24</v>
      </c>
      <c r="P3015" t="s">
        <v>1273</v>
      </c>
      <c r="Q3015" t="s">
        <v>33</v>
      </c>
      <c r="R3015" t="s">
        <v>67</v>
      </c>
      <c r="S3015" t="s">
        <v>35</v>
      </c>
      <c r="T3015" s="1">
        <v>40347</v>
      </c>
    </row>
    <row r="3016" spans="1:20" x14ac:dyDescent="0.25">
      <c r="A3016">
        <v>21696</v>
      </c>
      <c r="B3016">
        <v>40472</v>
      </c>
      <c r="C3016" t="s">
        <v>79</v>
      </c>
      <c r="D3016" t="s">
        <v>21</v>
      </c>
      <c r="E3016" t="s">
        <v>120</v>
      </c>
      <c r="F3016" t="s">
        <v>1847</v>
      </c>
      <c r="G3016">
        <v>14</v>
      </c>
      <c r="H3016">
        <v>478.55</v>
      </c>
      <c r="I3016">
        <v>0.43</v>
      </c>
      <c r="J3016">
        <v>0.02</v>
      </c>
      <c r="K3016">
        <v>194.86</v>
      </c>
      <c r="L3016">
        <v>33.950000000000003</v>
      </c>
      <c r="M3016">
        <v>19.350000000000001</v>
      </c>
      <c r="N3016">
        <v>12.79</v>
      </c>
      <c r="O3016" t="s">
        <v>24</v>
      </c>
      <c r="P3016" t="s">
        <v>1233</v>
      </c>
      <c r="Q3016" t="s">
        <v>41</v>
      </c>
      <c r="R3016" t="s">
        <v>67</v>
      </c>
      <c r="S3016" t="s">
        <v>57</v>
      </c>
      <c r="T3016" s="1">
        <v>40473</v>
      </c>
    </row>
    <row r="3017" spans="1:20" x14ac:dyDescent="0.25">
      <c r="A3017">
        <v>21702</v>
      </c>
      <c r="B3017">
        <v>40529</v>
      </c>
      <c r="C3017" t="s">
        <v>29</v>
      </c>
      <c r="D3017" t="s">
        <v>42</v>
      </c>
      <c r="E3017" t="s">
        <v>192</v>
      </c>
      <c r="F3017" t="s">
        <v>735</v>
      </c>
      <c r="G3017">
        <v>40</v>
      </c>
      <c r="H3017">
        <v>10893.32</v>
      </c>
      <c r="I3017">
        <v>0.55000000000000004</v>
      </c>
      <c r="J3017">
        <v>0.01</v>
      </c>
      <c r="K3017">
        <v>5903.52</v>
      </c>
      <c r="L3017">
        <v>273.31</v>
      </c>
      <c r="M3017">
        <v>122.99</v>
      </c>
      <c r="N3017">
        <v>70.2</v>
      </c>
      <c r="O3017" t="s">
        <v>48</v>
      </c>
      <c r="P3017" t="s">
        <v>1069</v>
      </c>
      <c r="Q3017" t="s">
        <v>95</v>
      </c>
      <c r="R3017" t="s">
        <v>61</v>
      </c>
      <c r="S3017" t="s">
        <v>132</v>
      </c>
      <c r="T3017" s="1">
        <v>40530</v>
      </c>
    </row>
    <row r="3018" spans="1:20" x14ac:dyDescent="0.25">
      <c r="A3018">
        <v>21703</v>
      </c>
      <c r="B3018">
        <v>39874</v>
      </c>
      <c r="C3018" t="s">
        <v>29</v>
      </c>
      <c r="D3018" t="s">
        <v>21</v>
      </c>
      <c r="E3018" t="s">
        <v>80</v>
      </c>
      <c r="F3018" t="s">
        <v>168</v>
      </c>
      <c r="G3018">
        <v>3</v>
      </c>
      <c r="H3018">
        <v>19.260000000000002</v>
      </c>
      <c r="I3018">
        <v>0.41</v>
      </c>
      <c r="J3018">
        <v>0</v>
      </c>
      <c r="K3018">
        <v>7.69</v>
      </c>
      <c r="L3018">
        <v>6.25</v>
      </c>
      <c r="M3018">
        <v>3.69</v>
      </c>
      <c r="N3018">
        <v>0.5</v>
      </c>
      <c r="O3018" t="s">
        <v>24</v>
      </c>
      <c r="P3018" t="s">
        <v>491</v>
      </c>
      <c r="Q3018" t="s">
        <v>95</v>
      </c>
      <c r="R3018" t="s">
        <v>27</v>
      </c>
      <c r="S3018" t="s">
        <v>57</v>
      </c>
      <c r="T3018" s="1">
        <v>39876</v>
      </c>
    </row>
    <row r="3019" spans="1:20" x14ac:dyDescent="0.25">
      <c r="A3019">
        <v>21703</v>
      </c>
      <c r="B3019">
        <v>39874</v>
      </c>
      <c r="C3019" t="s">
        <v>29</v>
      </c>
      <c r="D3019" t="s">
        <v>42</v>
      </c>
      <c r="E3019" t="s">
        <v>43</v>
      </c>
      <c r="F3019" t="s">
        <v>1017</v>
      </c>
      <c r="G3019">
        <v>20</v>
      </c>
      <c r="H3019">
        <v>3415.58</v>
      </c>
      <c r="I3019">
        <v>0.47</v>
      </c>
      <c r="J3019">
        <v>0.03</v>
      </c>
      <c r="K3019">
        <v>1531.37</v>
      </c>
      <c r="L3019">
        <v>174.02</v>
      </c>
      <c r="M3019">
        <v>92.23</v>
      </c>
      <c r="N3019">
        <v>39.61</v>
      </c>
      <c r="O3019" t="s">
        <v>24</v>
      </c>
      <c r="P3019" t="s">
        <v>491</v>
      </c>
      <c r="Q3019" t="s">
        <v>95</v>
      </c>
      <c r="R3019" t="s">
        <v>27</v>
      </c>
      <c r="S3019" t="s">
        <v>45</v>
      </c>
      <c r="T3019" s="1">
        <v>39876</v>
      </c>
    </row>
    <row r="3020" spans="1:20" x14ac:dyDescent="0.25">
      <c r="A3020">
        <v>21703</v>
      </c>
      <c r="B3020">
        <v>39874</v>
      </c>
      <c r="C3020" t="s">
        <v>29</v>
      </c>
      <c r="D3020" t="s">
        <v>37</v>
      </c>
      <c r="E3020" t="s">
        <v>50</v>
      </c>
      <c r="F3020" t="s">
        <v>76</v>
      </c>
      <c r="G3020">
        <v>15</v>
      </c>
      <c r="H3020">
        <v>4389.83</v>
      </c>
      <c r="I3020">
        <v>0.41</v>
      </c>
      <c r="J3020">
        <v>0.02</v>
      </c>
      <c r="K3020">
        <v>1744.99</v>
      </c>
      <c r="L3020">
        <v>298.29000000000002</v>
      </c>
      <c r="M3020">
        <v>175.99</v>
      </c>
      <c r="N3020">
        <v>4.99</v>
      </c>
      <c r="O3020" t="s">
        <v>71</v>
      </c>
      <c r="P3020" t="s">
        <v>491</v>
      </c>
      <c r="Q3020" t="s">
        <v>95</v>
      </c>
      <c r="R3020" t="s">
        <v>27</v>
      </c>
      <c r="S3020" t="s">
        <v>57</v>
      </c>
      <c r="T3020" s="1">
        <v>39874</v>
      </c>
    </row>
    <row r="3021" spans="1:20" x14ac:dyDescent="0.25">
      <c r="A3021">
        <v>21729</v>
      </c>
      <c r="B3021">
        <v>41249</v>
      </c>
      <c r="C3021" t="s">
        <v>20</v>
      </c>
      <c r="D3021" t="s">
        <v>21</v>
      </c>
      <c r="E3021" t="s">
        <v>120</v>
      </c>
      <c r="F3021" t="s">
        <v>498</v>
      </c>
      <c r="G3021">
        <v>28</v>
      </c>
      <c r="H3021">
        <v>211.84</v>
      </c>
      <c r="I3021">
        <v>0.44</v>
      </c>
      <c r="J3021">
        <v>0</v>
      </c>
      <c r="K3021">
        <v>90.86</v>
      </c>
      <c r="L3021">
        <v>7.38</v>
      </c>
      <c r="M3021">
        <v>4.13</v>
      </c>
      <c r="N3021">
        <v>5.34</v>
      </c>
      <c r="O3021" t="s">
        <v>24</v>
      </c>
      <c r="P3021" t="s">
        <v>923</v>
      </c>
      <c r="Q3021" t="s">
        <v>64</v>
      </c>
      <c r="R3021" t="s">
        <v>34</v>
      </c>
      <c r="S3021" t="s">
        <v>57</v>
      </c>
      <c r="T3021" s="1">
        <v>41253</v>
      </c>
    </row>
    <row r="3022" spans="1:20" x14ac:dyDescent="0.25">
      <c r="A3022">
        <v>21729</v>
      </c>
      <c r="B3022">
        <v>41249</v>
      </c>
      <c r="C3022" t="s">
        <v>20</v>
      </c>
      <c r="D3022" t="s">
        <v>42</v>
      </c>
      <c r="E3022" t="s">
        <v>43</v>
      </c>
      <c r="F3022" t="s">
        <v>821</v>
      </c>
      <c r="G3022">
        <v>14</v>
      </c>
      <c r="H3022">
        <v>1910.41</v>
      </c>
      <c r="I3022">
        <v>0.45</v>
      </c>
      <c r="J3022">
        <v>0.08</v>
      </c>
      <c r="K3022">
        <v>748.93</v>
      </c>
      <c r="L3022">
        <v>144.58000000000001</v>
      </c>
      <c r="M3022">
        <v>79.52</v>
      </c>
      <c r="N3022">
        <v>48.2</v>
      </c>
      <c r="O3022" t="s">
        <v>24</v>
      </c>
      <c r="P3022" t="s">
        <v>923</v>
      </c>
      <c r="Q3022" t="s">
        <v>64</v>
      </c>
      <c r="R3022" t="s">
        <v>34</v>
      </c>
      <c r="S3022" t="s">
        <v>45</v>
      </c>
      <c r="T3022" s="1">
        <v>41256</v>
      </c>
    </row>
    <row r="3023" spans="1:20" x14ac:dyDescent="0.25">
      <c r="A3023">
        <v>21731</v>
      </c>
      <c r="B3023">
        <v>40873</v>
      </c>
      <c r="C3023" t="s">
        <v>20</v>
      </c>
      <c r="D3023" t="s">
        <v>21</v>
      </c>
      <c r="E3023" t="s">
        <v>126</v>
      </c>
      <c r="F3023" t="s">
        <v>459</v>
      </c>
      <c r="G3023">
        <v>26</v>
      </c>
      <c r="H3023">
        <v>2328.13</v>
      </c>
      <c r="I3023">
        <v>0.36</v>
      </c>
      <c r="J3023">
        <v>0.08</v>
      </c>
      <c r="K3023">
        <v>693.65</v>
      </c>
      <c r="L3023">
        <v>95.28</v>
      </c>
      <c r="M3023">
        <v>60.98</v>
      </c>
      <c r="N3023">
        <v>49</v>
      </c>
      <c r="O3023" t="s">
        <v>24</v>
      </c>
      <c r="P3023" t="s">
        <v>418</v>
      </c>
      <c r="Q3023" t="s">
        <v>95</v>
      </c>
      <c r="R3023" t="s">
        <v>34</v>
      </c>
      <c r="S3023" t="s">
        <v>28</v>
      </c>
      <c r="T3023" s="1">
        <v>40873</v>
      </c>
    </row>
    <row r="3024" spans="1:20" x14ac:dyDescent="0.25">
      <c r="A3024">
        <v>21735</v>
      </c>
      <c r="B3024">
        <v>40246</v>
      </c>
      <c r="C3024" t="s">
        <v>29</v>
      </c>
      <c r="D3024" t="s">
        <v>42</v>
      </c>
      <c r="E3024" t="s">
        <v>43</v>
      </c>
      <c r="F3024" t="s">
        <v>1848</v>
      </c>
      <c r="G3024">
        <v>23</v>
      </c>
      <c r="H3024">
        <v>453.24</v>
      </c>
      <c r="I3024">
        <v>0.5</v>
      </c>
      <c r="J3024">
        <v>0.04</v>
      </c>
      <c r="K3024">
        <v>211.18</v>
      </c>
      <c r="L3024">
        <v>19.96</v>
      </c>
      <c r="M3024">
        <v>9.98</v>
      </c>
      <c r="N3024">
        <v>12.52</v>
      </c>
      <c r="O3024" t="s">
        <v>24</v>
      </c>
      <c r="P3024" t="s">
        <v>40</v>
      </c>
      <c r="Q3024" t="s">
        <v>33</v>
      </c>
      <c r="R3024" t="s">
        <v>34</v>
      </c>
      <c r="S3024" t="s">
        <v>57</v>
      </c>
      <c r="T3024" s="1">
        <v>40248</v>
      </c>
    </row>
    <row r="3025" spans="1:20" x14ac:dyDescent="0.25">
      <c r="A3025">
        <v>21735</v>
      </c>
      <c r="B3025">
        <v>40246</v>
      </c>
      <c r="C3025" t="s">
        <v>29</v>
      </c>
      <c r="D3025" t="s">
        <v>37</v>
      </c>
      <c r="E3025" t="s">
        <v>50</v>
      </c>
      <c r="F3025" t="s">
        <v>368</v>
      </c>
      <c r="G3025">
        <v>14</v>
      </c>
      <c r="H3025">
        <v>3460.9</v>
      </c>
      <c r="I3025">
        <v>0.38</v>
      </c>
      <c r="J3025">
        <v>0.02</v>
      </c>
      <c r="K3025">
        <v>1268.05</v>
      </c>
      <c r="L3025">
        <v>251.6</v>
      </c>
      <c r="M3025">
        <v>155.99</v>
      </c>
      <c r="N3025">
        <v>8.99</v>
      </c>
      <c r="O3025" t="s">
        <v>24</v>
      </c>
      <c r="P3025" t="s">
        <v>40</v>
      </c>
      <c r="Q3025" t="s">
        <v>33</v>
      </c>
      <c r="R3025" t="s">
        <v>34</v>
      </c>
      <c r="S3025" t="s">
        <v>57</v>
      </c>
      <c r="T3025" s="1">
        <v>40249</v>
      </c>
    </row>
    <row r="3026" spans="1:20" x14ac:dyDescent="0.25">
      <c r="A3026">
        <v>21760</v>
      </c>
      <c r="B3026">
        <v>40573</v>
      </c>
      <c r="C3026" t="s">
        <v>29</v>
      </c>
      <c r="D3026" t="s">
        <v>42</v>
      </c>
      <c r="E3026" t="s">
        <v>43</v>
      </c>
      <c r="F3026" t="s">
        <v>111</v>
      </c>
      <c r="G3026">
        <v>9</v>
      </c>
      <c r="H3026">
        <v>129.91999999999999</v>
      </c>
      <c r="I3026">
        <v>0.51</v>
      </c>
      <c r="J3026">
        <v>0.08</v>
      </c>
      <c r="K3026">
        <v>58.29</v>
      </c>
      <c r="L3026">
        <v>15.06</v>
      </c>
      <c r="M3026">
        <v>7.38</v>
      </c>
      <c r="N3026">
        <v>5.21</v>
      </c>
      <c r="O3026" t="s">
        <v>24</v>
      </c>
      <c r="P3026" t="s">
        <v>349</v>
      </c>
      <c r="Q3026" t="s">
        <v>83</v>
      </c>
      <c r="R3026" t="s">
        <v>61</v>
      </c>
      <c r="S3026" t="s">
        <v>57</v>
      </c>
      <c r="T3026" s="1">
        <v>40574</v>
      </c>
    </row>
    <row r="3027" spans="1:20" x14ac:dyDescent="0.25">
      <c r="A3027">
        <v>21763</v>
      </c>
      <c r="B3027">
        <v>41057</v>
      </c>
      <c r="C3027" t="s">
        <v>20</v>
      </c>
      <c r="D3027" t="s">
        <v>37</v>
      </c>
      <c r="E3027" t="s">
        <v>50</v>
      </c>
      <c r="F3027" t="s">
        <v>610</v>
      </c>
      <c r="G3027">
        <v>22</v>
      </c>
      <c r="H3027">
        <v>2504.2800000000002</v>
      </c>
      <c r="I3027">
        <v>0.46</v>
      </c>
      <c r="J3027">
        <v>7.0000000000000007E-2</v>
      </c>
      <c r="K3027">
        <v>1048.51</v>
      </c>
      <c r="L3027">
        <v>122.2</v>
      </c>
      <c r="M3027">
        <v>65.989999999999995</v>
      </c>
      <c r="N3027">
        <v>3.99</v>
      </c>
      <c r="O3027" t="s">
        <v>24</v>
      </c>
      <c r="P3027" t="s">
        <v>1849</v>
      </c>
      <c r="Q3027" t="s">
        <v>33</v>
      </c>
      <c r="R3027" t="s">
        <v>27</v>
      </c>
      <c r="S3027" t="s">
        <v>57</v>
      </c>
      <c r="T3027" s="1">
        <v>41062</v>
      </c>
    </row>
    <row r="3028" spans="1:20" x14ac:dyDescent="0.25">
      <c r="A3028">
        <v>21766</v>
      </c>
      <c r="B3028">
        <v>39965</v>
      </c>
      <c r="C3028" t="s">
        <v>36</v>
      </c>
      <c r="D3028" t="s">
        <v>42</v>
      </c>
      <c r="E3028" t="s">
        <v>192</v>
      </c>
      <c r="F3028" t="s">
        <v>632</v>
      </c>
      <c r="G3028">
        <v>41</v>
      </c>
      <c r="H3028">
        <v>7547.77</v>
      </c>
      <c r="I3028">
        <v>0.36</v>
      </c>
      <c r="J3028">
        <v>0.03</v>
      </c>
      <c r="K3028">
        <v>2557.59</v>
      </c>
      <c r="L3028">
        <v>189.03</v>
      </c>
      <c r="M3028">
        <v>120.98</v>
      </c>
      <c r="N3028">
        <v>30</v>
      </c>
      <c r="O3028" t="s">
        <v>48</v>
      </c>
      <c r="P3028" t="s">
        <v>714</v>
      </c>
      <c r="Q3028" t="s">
        <v>95</v>
      </c>
      <c r="R3028" t="s">
        <v>67</v>
      </c>
      <c r="S3028" t="s">
        <v>132</v>
      </c>
      <c r="T3028" s="1">
        <v>39967</v>
      </c>
    </row>
    <row r="3029" spans="1:20" x14ac:dyDescent="0.25">
      <c r="A3029">
        <v>21766</v>
      </c>
      <c r="B3029">
        <v>39965</v>
      </c>
      <c r="C3029" t="s">
        <v>36</v>
      </c>
      <c r="D3029" t="s">
        <v>42</v>
      </c>
      <c r="E3029" t="s">
        <v>43</v>
      </c>
      <c r="F3029" t="s">
        <v>638</v>
      </c>
      <c r="G3029">
        <v>32</v>
      </c>
      <c r="H3029">
        <v>804.93</v>
      </c>
      <c r="I3029">
        <v>0.38</v>
      </c>
      <c r="J3029">
        <v>0.01</v>
      </c>
      <c r="K3029">
        <v>299.44</v>
      </c>
      <c r="L3029">
        <v>25.29</v>
      </c>
      <c r="M3029">
        <v>15.68</v>
      </c>
      <c r="N3029">
        <v>3.73</v>
      </c>
      <c r="O3029" t="s">
        <v>24</v>
      </c>
      <c r="P3029" t="s">
        <v>714</v>
      </c>
      <c r="Q3029" t="s">
        <v>95</v>
      </c>
      <c r="R3029" t="s">
        <v>67</v>
      </c>
      <c r="S3029" t="s">
        <v>35</v>
      </c>
      <c r="T3029" s="1">
        <v>39967</v>
      </c>
    </row>
    <row r="3030" spans="1:20" x14ac:dyDescent="0.25">
      <c r="A3030">
        <v>21792</v>
      </c>
      <c r="B3030">
        <v>41177</v>
      </c>
      <c r="C3030" t="s">
        <v>29</v>
      </c>
      <c r="D3030" t="s">
        <v>21</v>
      </c>
      <c r="E3030" t="s">
        <v>120</v>
      </c>
      <c r="F3030" t="s">
        <v>567</v>
      </c>
      <c r="G3030">
        <v>26</v>
      </c>
      <c r="H3030">
        <v>577.45000000000005</v>
      </c>
      <c r="I3030">
        <v>0.4</v>
      </c>
      <c r="J3030">
        <v>0.09</v>
      </c>
      <c r="K3030">
        <v>194.51</v>
      </c>
      <c r="L3030">
        <v>24.13</v>
      </c>
      <c r="M3030">
        <v>14.48</v>
      </c>
      <c r="N3030">
        <v>6.46</v>
      </c>
      <c r="O3030" t="s">
        <v>24</v>
      </c>
      <c r="P3030" t="s">
        <v>1733</v>
      </c>
      <c r="Q3030" t="s">
        <v>33</v>
      </c>
      <c r="R3030" t="s">
        <v>67</v>
      </c>
      <c r="S3030" t="s">
        <v>57</v>
      </c>
      <c r="T3030" s="1">
        <v>41179</v>
      </c>
    </row>
    <row r="3031" spans="1:20" x14ac:dyDescent="0.25">
      <c r="A3031">
        <v>21795</v>
      </c>
      <c r="B3031">
        <v>40342</v>
      </c>
      <c r="C3031" t="s">
        <v>29</v>
      </c>
      <c r="D3031" t="s">
        <v>37</v>
      </c>
      <c r="E3031" t="s">
        <v>38</v>
      </c>
      <c r="F3031" t="s">
        <v>1220</v>
      </c>
      <c r="G3031">
        <v>10</v>
      </c>
      <c r="H3031">
        <v>506.04</v>
      </c>
      <c r="I3031">
        <v>0.48</v>
      </c>
      <c r="J3031">
        <v>0.05</v>
      </c>
      <c r="K3031">
        <v>227.24</v>
      </c>
      <c r="L3031">
        <v>52.85</v>
      </c>
      <c r="M3031">
        <v>27.48</v>
      </c>
      <c r="N3031">
        <v>4</v>
      </c>
      <c r="O3031" t="s">
        <v>71</v>
      </c>
      <c r="P3031" t="s">
        <v>1001</v>
      </c>
      <c r="Q3031" t="s">
        <v>64</v>
      </c>
      <c r="R3031" t="s">
        <v>27</v>
      </c>
      <c r="S3031" t="s">
        <v>57</v>
      </c>
      <c r="T3031" s="1">
        <v>40343</v>
      </c>
    </row>
    <row r="3032" spans="1:20" x14ac:dyDescent="0.25">
      <c r="A3032">
        <v>21795</v>
      </c>
      <c r="B3032">
        <v>40342</v>
      </c>
      <c r="C3032" t="s">
        <v>29</v>
      </c>
      <c r="D3032" t="s">
        <v>21</v>
      </c>
      <c r="E3032" t="s">
        <v>84</v>
      </c>
      <c r="F3032" t="s">
        <v>90</v>
      </c>
      <c r="G3032">
        <v>28</v>
      </c>
      <c r="H3032">
        <v>780.07</v>
      </c>
      <c r="I3032">
        <v>0.38</v>
      </c>
      <c r="J3032">
        <v>0.1</v>
      </c>
      <c r="K3032">
        <v>239.88</v>
      </c>
      <c r="L3032">
        <v>30.6</v>
      </c>
      <c r="M3032">
        <v>18.97</v>
      </c>
      <c r="N3032">
        <v>9.0299999999999994</v>
      </c>
      <c r="O3032" t="s">
        <v>24</v>
      </c>
      <c r="P3032" t="s">
        <v>1001</v>
      </c>
      <c r="Q3032" t="s">
        <v>64</v>
      </c>
      <c r="R3032" t="s">
        <v>27</v>
      </c>
      <c r="S3032" t="s">
        <v>57</v>
      </c>
      <c r="T3032" s="1">
        <v>40344</v>
      </c>
    </row>
    <row r="3033" spans="1:20" x14ac:dyDescent="0.25">
      <c r="A3033">
        <v>21796</v>
      </c>
      <c r="B3033">
        <v>41035</v>
      </c>
      <c r="C3033" t="s">
        <v>20</v>
      </c>
      <c r="D3033" t="s">
        <v>37</v>
      </c>
      <c r="E3033" t="s">
        <v>38</v>
      </c>
      <c r="F3033" t="s">
        <v>422</v>
      </c>
      <c r="G3033">
        <v>46</v>
      </c>
      <c r="H3033">
        <v>9031.33</v>
      </c>
      <c r="I3033">
        <v>0.51</v>
      </c>
      <c r="J3033">
        <v>0.04</v>
      </c>
      <c r="K3033">
        <v>4411.8</v>
      </c>
      <c r="L3033">
        <v>204.06</v>
      </c>
      <c r="M3033">
        <v>99.99</v>
      </c>
      <c r="N3033">
        <v>19.989999999999998</v>
      </c>
      <c r="O3033" t="s">
        <v>24</v>
      </c>
      <c r="P3033" t="s">
        <v>1541</v>
      </c>
      <c r="Q3033" t="s">
        <v>64</v>
      </c>
      <c r="R3033" t="s">
        <v>61</v>
      </c>
      <c r="S3033" t="s">
        <v>57</v>
      </c>
      <c r="T3033" s="1">
        <v>41039</v>
      </c>
    </row>
    <row r="3034" spans="1:20" x14ac:dyDescent="0.25">
      <c r="A3034">
        <v>21796</v>
      </c>
      <c r="B3034">
        <v>41035</v>
      </c>
      <c r="C3034" t="s">
        <v>20</v>
      </c>
      <c r="D3034" t="s">
        <v>37</v>
      </c>
      <c r="E3034" t="s">
        <v>50</v>
      </c>
      <c r="F3034" t="s">
        <v>576</v>
      </c>
      <c r="G3034">
        <v>2</v>
      </c>
      <c r="H3034">
        <v>76.47</v>
      </c>
      <c r="I3034">
        <v>0.42</v>
      </c>
      <c r="J3034">
        <v>0.01</v>
      </c>
      <c r="K3034">
        <v>29.68</v>
      </c>
      <c r="L3034">
        <v>36.19</v>
      </c>
      <c r="M3034">
        <v>20.99</v>
      </c>
      <c r="N3034">
        <v>4.8099999999999996</v>
      </c>
      <c r="O3034" t="s">
        <v>24</v>
      </c>
      <c r="P3034" t="s">
        <v>1541</v>
      </c>
      <c r="Q3034" t="s">
        <v>64</v>
      </c>
      <c r="R3034" t="s">
        <v>61</v>
      </c>
      <c r="S3034" t="s">
        <v>45</v>
      </c>
      <c r="T3034" s="1">
        <v>41035</v>
      </c>
    </row>
    <row r="3035" spans="1:20" x14ac:dyDescent="0.25">
      <c r="A3035">
        <v>21796</v>
      </c>
      <c r="B3035">
        <v>41035</v>
      </c>
      <c r="C3035" t="s">
        <v>20</v>
      </c>
      <c r="D3035" t="s">
        <v>21</v>
      </c>
      <c r="E3035" t="s">
        <v>139</v>
      </c>
      <c r="F3035" t="s">
        <v>881</v>
      </c>
      <c r="G3035">
        <v>41</v>
      </c>
      <c r="H3035">
        <v>1206.02</v>
      </c>
      <c r="I3035">
        <v>0.52</v>
      </c>
      <c r="J3035">
        <v>0.1</v>
      </c>
      <c r="K3035">
        <v>562.16</v>
      </c>
      <c r="L3035">
        <v>32.65</v>
      </c>
      <c r="M3035">
        <v>15.67</v>
      </c>
      <c r="N3035">
        <v>1.39</v>
      </c>
      <c r="O3035" t="s">
        <v>24</v>
      </c>
      <c r="P3035" t="s">
        <v>1541</v>
      </c>
      <c r="Q3035" t="s">
        <v>64</v>
      </c>
      <c r="R3035" t="s">
        <v>61</v>
      </c>
      <c r="S3035" t="s">
        <v>57</v>
      </c>
      <c r="T3035" s="1">
        <v>41042</v>
      </c>
    </row>
    <row r="3036" spans="1:20" x14ac:dyDescent="0.25">
      <c r="A3036">
        <v>21796</v>
      </c>
      <c r="B3036">
        <v>41035</v>
      </c>
      <c r="C3036" t="s">
        <v>20</v>
      </c>
      <c r="D3036" t="s">
        <v>21</v>
      </c>
      <c r="E3036" t="s">
        <v>72</v>
      </c>
      <c r="F3036" t="s">
        <v>1439</v>
      </c>
      <c r="G3036">
        <v>31</v>
      </c>
      <c r="H3036">
        <v>59.39</v>
      </c>
      <c r="I3036">
        <v>0.44</v>
      </c>
      <c r="J3036">
        <v>7.0000000000000007E-2</v>
      </c>
      <c r="K3036">
        <v>23.35</v>
      </c>
      <c r="L3036">
        <v>2.04</v>
      </c>
      <c r="M3036">
        <v>1.1399999999999999</v>
      </c>
      <c r="N3036">
        <v>0.7</v>
      </c>
      <c r="O3036" t="s">
        <v>24</v>
      </c>
      <c r="P3036" t="s">
        <v>1541</v>
      </c>
      <c r="Q3036" t="s">
        <v>64</v>
      </c>
      <c r="R3036" t="s">
        <v>61</v>
      </c>
      <c r="S3036" t="s">
        <v>55</v>
      </c>
      <c r="T3036" s="1">
        <v>41040</v>
      </c>
    </row>
    <row r="3037" spans="1:20" x14ac:dyDescent="0.25">
      <c r="A3037">
        <v>21799</v>
      </c>
      <c r="B3037">
        <v>40652</v>
      </c>
      <c r="C3037" t="s">
        <v>29</v>
      </c>
      <c r="D3037" t="s">
        <v>21</v>
      </c>
      <c r="E3037" t="s">
        <v>52</v>
      </c>
      <c r="F3037" t="s">
        <v>1657</v>
      </c>
      <c r="G3037">
        <v>42</v>
      </c>
      <c r="H3037">
        <v>164.49</v>
      </c>
      <c r="I3037">
        <v>0.36</v>
      </c>
      <c r="J3037">
        <v>0.05</v>
      </c>
      <c r="K3037">
        <v>52.89</v>
      </c>
      <c r="L3037">
        <v>4.0599999999999996</v>
      </c>
      <c r="M3037">
        <v>2.6</v>
      </c>
      <c r="N3037">
        <v>2.4</v>
      </c>
      <c r="O3037" t="s">
        <v>71</v>
      </c>
      <c r="P3037" t="s">
        <v>773</v>
      </c>
      <c r="Q3037" t="s">
        <v>95</v>
      </c>
      <c r="R3037" t="s">
        <v>34</v>
      </c>
      <c r="S3037" t="s">
        <v>55</v>
      </c>
      <c r="T3037" s="1">
        <v>40653</v>
      </c>
    </row>
    <row r="3038" spans="1:20" x14ac:dyDescent="0.25">
      <c r="A3038">
        <v>21824</v>
      </c>
      <c r="B3038">
        <v>40581</v>
      </c>
      <c r="C3038" t="s">
        <v>20</v>
      </c>
      <c r="D3038" t="s">
        <v>42</v>
      </c>
      <c r="E3038" t="s">
        <v>43</v>
      </c>
      <c r="F3038" t="s">
        <v>947</v>
      </c>
      <c r="G3038">
        <v>37</v>
      </c>
      <c r="H3038">
        <v>5931.85</v>
      </c>
      <c r="I3038">
        <v>0.45</v>
      </c>
      <c r="J3038">
        <v>0.04</v>
      </c>
      <c r="K3038">
        <v>2509.39</v>
      </c>
      <c r="L3038">
        <v>165.42</v>
      </c>
      <c r="M3038">
        <v>90.98</v>
      </c>
      <c r="N3038">
        <v>56.2</v>
      </c>
      <c r="O3038" t="s">
        <v>71</v>
      </c>
      <c r="P3038" t="s">
        <v>215</v>
      </c>
      <c r="Q3038" t="s">
        <v>64</v>
      </c>
      <c r="R3038" t="s">
        <v>61</v>
      </c>
      <c r="S3038" t="s">
        <v>45</v>
      </c>
      <c r="T3038" s="1">
        <v>40588</v>
      </c>
    </row>
    <row r="3039" spans="1:20" x14ac:dyDescent="0.25">
      <c r="A3039">
        <v>21827</v>
      </c>
      <c r="B3039">
        <v>41222</v>
      </c>
      <c r="C3039" t="s">
        <v>29</v>
      </c>
      <c r="D3039" t="s">
        <v>21</v>
      </c>
      <c r="E3039" t="s">
        <v>126</v>
      </c>
      <c r="F3039" t="s">
        <v>816</v>
      </c>
      <c r="G3039">
        <v>25</v>
      </c>
      <c r="H3039">
        <v>2637.85</v>
      </c>
      <c r="I3039">
        <v>0.49</v>
      </c>
      <c r="J3039">
        <v>0.06</v>
      </c>
      <c r="K3039">
        <v>1200.6300000000001</v>
      </c>
      <c r="L3039">
        <v>111.69</v>
      </c>
      <c r="M3039">
        <v>56.96</v>
      </c>
      <c r="N3039">
        <v>13.22</v>
      </c>
      <c r="O3039" t="s">
        <v>24</v>
      </c>
      <c r="P3039" t="s">
        <v>446</v>
      </c>
      <c r="Q3039" t="s">
        <v>83</v>
      </c>
      <c r="R3039" t="s">
        <v>34</v>
      </c>
      <c r="S3039" t="s">
        <v>57</v>
      </c>
      <c r="T3039" s="1">
        <v>41224</v>
      </c>
    </row>
    <row r="3040" spans="1:20" x14ac:dyDescent="0.25">
      <c r="A3040">
        <v>21827</v>
      </c>
      <c r="B3040">
        <v>41222</v>
      </c>
      <c r="C3040" t="s">
        <v>29</v>
      </c>
      <c r="D3040" t="s">
        <v>37</v>
      </c>
      <c r="E3040" t="s">
        <v>38</v>
      </c>
      <c r="F3040" t="s">
        <v>758</v>
      </c>
      <c r="G3040">
        <v>21</v>
      </c>
      <c r="H3040">
        <v>2730.09</v>
      </c>
      <c r="I3040">
        <v>0.47</v>
      </c>
      <c r="J3040">
        <v>7.0000000000000007E-2</v>
      </c>
      <c r="K3040">
        <v>1172.51</v>
      </c>
      <c r="L3040">
        <v>139.58000000000001</v>
      </c>
      <c r="M3040">
        <v>73.98</v>
      </c>
      <c r="N3040">
        <v>4</v>
      </c>
      <c r="O3040" t="s">
        <v>71</v>
      </c>
      <c r="P3040" t="s">
        <v>446</v>
      </c>
      <c r="Q3040" t="s">
        <v>83</v>
      </c>
      <c r="R3040" t="s">
        <v>34</v>
      </c>
      <c r="S3040" t="s">
        <v>57</v>
      </c>
      <c r="T3040" s="1">
        <v>41223</v>
      </c>
    </row>
    <row r="3041" spans="1:20" x14ac:dyDescent="0.25">
      <c r="A3041">
        <v>21830</v>
      </c>
      <c r="B3041">
        <v>39824</v>
      </c>
      <c r="C3041" t="s">
        <v>20</v>
      </c>
      <c r="D3041" t="s">
        <v>37</v>
      </c>
      <c r="E3041" t="s">
        <v>87</v>
      </c>
      <c r="F3041" t="s">
        <v>487</v>
      </c>
      <c r="G3041">
        <v>19</v>
      </c>
      <c r="H3041">
        <v>11109.92</v>
      </c>
      <c r="I3041">
        <v>0.37</v>
      </c>
      <c r="J3041">
        <v>0.08</v>
      </c>
      <c r="K3041">
        <v>3498.24</v>
      </c>
      <c r="L3041">
        <v>634.89</v>
      </c>
      <c r="M3041">
        <v>399.98</v>
      </c>
      <c r="N3041">
        <v>12.06</v>
      </c>
      <c r="O3041" t="s">
        <v>48</v>
      </c>
      <c r="P3041" t="s">
        <v>1134</v>
      </c>
      <c r="Q3041" t="s">
        <v>41</v>
      </c>
      <c r="R3041" t="s">
        <v>67</v>
      </c>
      <c r="S3041" t="s">
        <v>49</v>
      </c>
      <c r="T3041" s="1">
        <v>39831</v>
      </c>
    </row>
    <row r="3042" spans="1:20" x14ac:dyDescent="0.25">
      <c r="A3042">
        <v>21831</v>
      </c>
      <c r="B3042">
        <v>40075</v>
      </c>
      <c r="C3042" t="s">
        <v>29</v>
      </c>
      <c r="D3042" t="s">
        <v>21</v>
      </c>
      <c r="E3042" t="s">
        <v>80</v>
      </c>
      <c r="F3042" t="s">
        <v>239</v>
      </c>
      <c r="G3042">
        <v>6</v>
      </c>
      <c r="H3042">
        <v>50.29</v>
      </c>
      <c r="I3042">
        <v>0.43</v>
      </c>
      <c r="J3042">
        <v>0.05</v>
      </c>
      <c r="K3042">
        <v>19.920000000000002</v>
      </c>
      <c r="L3042">
        <v>8.74</v>
      </c>
      <c r="M3042">
        <v>4.9800000000000004</v>
      </c>
      <c r="N3042">
        <v>0.49</v>
      </c>
      <c r="O3042" t="s">
        <v>24</v>
      </c>
      <c r="P3042" t="s">
        <v>1733</v>
      </c>
      <c r="Q3042" t="s">
        <v>33</v>
      </c>
      <c r="R3042" t="s">
        <v>67</v>
      </c>
      <c r="S3042" t="s">
        <v>57</v>
      </c>
      <c r="T3042" s="1">
        <v>40075</v>
      </c>
    </row>
    <row r="3043" spans="1:20" x14ac:dyDescent="0.25">
      <c r="A3043">
        <v>21856</v>
      </c>
      <c r="B3043">
        <v>41004</v>
      </c>
      <c r="C3043" t="s">
        <v>29</v>
      </c>
      <c r="D3043" t="s">
        <v>21</v>
      </c>
      <c r="E3043" t="s">
        <v>80</v>
      </c>
      <c r="F3043" t="s">
        <v>1071</v>
      </c>
      <c r="G3043">
        <v>47</v>
      </c>
      <c r="H3043">
        <v>284.57</v>
      </c>
      <c r="I3043">
        <v>0.42</v>
      </c>
      <c r="J3043">
        <v>0.05</v>
      </c>
      <c r="K3043">
        <v>110.64</v>
      </c>
      <c r="L3043">
        <v>6.36</v>
      </c>
      <c r="M3043">
        <v>3.69</v>
      </c>
      <c r="N3043">
        <v>0.5</v>
      </c>
      <c r="O3043" t="s">
        <v>24</v>
      </c>
      <c r="P3043" t="s">
        <v>134</v>
      </c>
      <c r="Q3043" t="s">
        <v>33</v>
      </c>
      <c r="R3043" t="s">
        <v>34</v>
      </c>
      <c r="S3043" t="s">
        <v>57</v>
      </c>
      <c r="T3043" s="1">
        <v>41006</v>
      </c>
    </row>
    <row r="3044" spans="1:20" x14ac:dyDescent="0.25">
      <c r="A3044">
        <v>21856</v>
      </c>
      <c r="B3044">
        <v>41004</v>
      </c>
      <c r="C3044" t="s">
        <v>29</v>
      </c>
      <c r="D3044" t="s">
        <v>21</v>
      </c>
      <c r="E3044" t="s">
        <v>30</v>
      </c>
      <c r="F3044" t="s">
        <v>106</v>
      </c>
      <c r="G3044">
        <v>26</v>
      </c>
      <c r="H3044">
        <v>146.36000000000001</v>
      </c>
      <c r="I3044">
        <v>0.48</v>
      </c>
      <c r="J3044">
        <v>0.08</v>
      </c>
      <c r="K3044">
        <v>62.8</v>
      </c>
      <c r="L3044">
        <v>6.04</v>
      </c>
      <c r="M3044">
        <v>3.14</v>
      </c>
      <c r="N3044">
        <v>1.92</v>
      </c>
      <c r="O3044" t="s">
        <v>24</v>
      </c>
      <c r="P3044" t="s">
        <v>134</v>
      </c>
      <c r="Q3044" t="s">
        <v>33</v>
      </c>
      <c r="R3044" t="s">
        <v>34</v>
      </c>
      <c r="S3044" t="s">
        <v>55</v>
      </c>
      <c r="T3044" s="1">
        <v>41004</v>
      </c>
    </row>
    <row r="3045" spans="1:20" x14ac:dyDescent="0.25">
      <c r="A3045">
        <v>21859</v>
      </c>
      <c r="B3045">
        <v>40865</v>
      </c>
      <c r="C3045" t="s">
        <v>36</v>
      </c>
      <c r="D3045" t="s">
        <v>42</v>
      </c>
      <c r="E3045" t="s">
        <v>43</v>
      </c>
      <c r="F3045" t="s">
        <v>1258</v>
      </c>
      <c r="G3045">
        <v>42</v>
      </c>
      <c r="H3045">
        <v>639.78</v>
      </c>
      <c r="I3045">
        <v>0.4</v>
      </c>
      <c r="J3045">
        <v>7.0000000000000007E-2</v>
      </c>
      <c r="K3045">
        <v>224.99</v>
      </c>
      <c r="L3045">
        <v>16.23</v>
      </c>
      <c r="M3045">
        <v>9.74</v>
      </c>
      <c r="N3045">
        <v>5.71</v>
      </c>
      <c r="O3045" t="s">
        <v>24</v>
      </c>
      <c r="P3045" t="s">
        <v>1454</v>
      </c>
      <c r="Q3045" t="s">
        <v>64</v>
      </c>
      <c r="R3045" t="s">
        <v>34</v>
      </c>
      <c r="S3045" t="s">
        <v>57</v>
      </c>
      <c r="T3045" s="1">
        <v>40866</v>
      </c>
    </row>
    <row r="3046" spans="1:20" x14ac:dyDescent="0.25">
      <c r="A3046">
        <v>21860</v>
      </c>
      <c r="B3046">
        <v>41027</v>
      </c>
      <c r="C3046" t="s">
        <v>58</v>
      </c>
      <c r="D3046" t="s">
        <v>42</v>
      </c>
      <c r="E3046" t="s">
        <v>43</v>
      </c>
      <c r="F3046" t="s">
        <v>863</v>
      </c>
      <c r="G3046">
        <v>9</v>
      </c>
      <c r="H3046">
        <v>135.04</v>
      </c>
      <c r="I3046">
        <v>0.51</v>
      </c>
      <c r="J3046">
        <v>0.06</v>
      </c>
      <c r="K3046">
        <v>62.73</v>
      </c>
      <c r="L3046">
        <v>15.49</v>
      </c>
      <c r="M3046">
        <v>7.59</v>
      </c>
      <c r="N3046">
        <v>4</v>
      </c>
      <c r="O3046" t="s">
        <v>71</v>
      </c>
      <c r="P3046" t="s">
        <v>1850</v>
      </c>
      <c r="Q3046" t="s">
        <v>41</v>
      </c>
      <c r="R3046" t="s">
        <v>67</v>
      </c>
      <c r="S3046" t="s">
        <v>55</v>
      </c>
      <c r="T3046" s="1">
        <v>41028</v>
      </c>
    </row>
    <row r="3047" spans="1:20" x14ac:dyDescent="0.25">
      <c r="A3047">
        <v>21861</v>
      </c>
      <c r="B3047">
        <v>40043</v>
      </c>
      <c r="C3047" t="s">
        <v>58</v>
      </c>
      <c r="D3047" t="s">
        <v>37</v>
      </c>
      <c r="E3047" t="s">
        <v>38</v>
      </c>
      <c r="F3047" t="s">
        <v>271</v>
      </c>
      <c r="G3047">
        <v>5</v>
      </c>
      <c r="H3047">
        <v>392.41</v>
      </c>
      <c r="I3047">
        <v>0.42</v>
      </c>
      <c r="J3047">
        <v>0.06</v>
      </c>
      <c r="K3047">
        <v>148.9</v>
      </c>
      <c r="L3047">
        <v>82.72</v>
      </c>
      <c r="M3047">
        <v>47.98</v>
      </c>
      <c r="N3047">
        <v>3.61</v>
      </c>
      <c r="O3047" t="s">
        <v>24</v>
      </c>
      <c r="P3047" t="s">
        <v>1536</v>
      </c>
      <c r="Q3047" t="s">
        <v>41</v>
      </c>
      <c r="R3047" t="s">
        <v>61</v>
      </c>
      <c r="S3047" t="s">
        <v>35</v>
      </c>
      <c r="T3047" s="1">
        <v>40045</v>
      </c>
    </row>
    <row r="3048" spans="1:20" x14ac:dyDescent="0.25">
      <c r="A3048">
        <v>21862</v>
      </c>
      <c r="B3048">
        <v>40433</v>
      </c>
      <c r="C3048" t="s">
        <v>29</v>
      </c>
      <c r="D3048" t="s">
        <v>21</v>
      </c>
      <c r="E3048" t="s">
        <v>120</v>
      </c>
      <c r="F3048" t="s">
        <v>1125</v>
      </c>
      <c r="G3048">
        <v>1</v>
      </c>
      <c r="H3048">
        <v>27.25</v>
      </c>
      <c r="I3048">
        <v>0.35</v>
      </c>
      <c r="J3048">
        <v>0.09</v>
      </c>
      <c r="K3048">
        <v>5.71</v>
      </c>
      <c r="L3048">
        <v>21.95</v>
      </c>
      <c r="M3048">
        <v>14.27</v>
      </c>
      <c r="N3048">
        <v>7.27</v>
      </c>
      <c r="O3048" t="s">
        <v>71</v>
      </c>
      <c r="P3048" t="s">
        <v>1173</v>
      </c>
      <c r="Q3048" t="s">
        <v>33</v>
      </c>
      <c r="R3048" t="s">
        <v>67</v>
      </c>
      <c r="S3048" t="s">
        <v>57</v>
      </c>
      <c r="T3048" s="1">
        <v>40433</v>
      </c>
    </row>
    <row r="3049" spans="1:20" x14ac:dyDescent="0.25">
      <c r="A3049">
        <v>21862</v>
      </c>
      <c r="B3049">
        <v>40433</v>
      </c>
      <c r="C3049" t="s">
        <v>29</v>
      </c>
      <c r="D3049" t="s">
        <v>37</v>
      </c>
      <c r="E3049" t="s">
        <v>87</v>
      </c>
      <c r="F3049" t="s">
        <v>668</v>
      </c>
      <c r="G3049">
        <v>4</v>
      </c>
      <c r="H3049">
        <v>43251.87</v>
      </c>
      <c r="I3049">
        <v>0.41</v>
      </c>
      <c r="J3049">
        <v>0.06</v>
      </c>
      <c r="K3049">
        <v>16095.3</v>
      </c>
      <c r="L3049">
        <v>11496.64</v>
      </c>
      <c r="M3049">
        <v>6783.02</v>
      </c>
      <c r="N3049">
        <v>24.49</v>
      </c>
      <c r="O3049" t="s">
        <v>24</v>
      </c>
      <c r="P3049" t="s">
        <v>1173</v>
      </c>
      <c r="Q3049" t="s">
        <v>33</v>
      </c>
      <c r="R3049" t="s">
        <v>67</v>
      </c>
      <c r="S3049" t="s">
        <v>28</v>
      </c>
      <c r="T3049" s="1">
        <v>40435</v>
      </c>
    </row>
    <row r="3050" spans="1:20" x14ac:dyDescent="0.25">
      <c r="A3050">
        <v>21862</v>
      </c>
      <c r="B3050">
        <v>40433</v>
      </c>
      <c r="C3050" t="s">
        <v>29</v>
      </c>
      <c r="D3050" t="s">
        <v>21</v>
      </c>
      <c r="E3050" t="s">
        <v>52</v>
      </c>
      <c r="F3050" t="s">
        <v>1712</v>
      </c>
      <c r="G3050">
        <v>46</v>
      </c>
      <c r="H3050">
        <v>637.76</v>
      </c>
      <c r="I3050">
        <v>0.41</v>
      </c>
      <c r="J3050">
        <v>0</v>
      </c>
      <c r="K3050">
        <v>260.2</v>
      </c>
      <c r="L3050">
        <v>13.8</v>
      </c>
      <c r="M3050">
        <v>8.14</v>
      </c>
      <c r="N3050">
        <v>3.12</v>
      </c>
      <c r="O3050" t="s">
        <v>24</v>
      </c>
      <c r="P3050" t="s">
        <v>1173</v>
      </c>
      <c r="Q3050" t="s">
        <v>33</v>
      </c>
      <c r="R3050" t="s">
        <v>67</v>
      </c>
      <c r="S3050" t="s">
        <v>55</v>
      </c>
      <c r="T3050" s="1">
        <v>40434</v>
      </c>
    </row>
    <row r="3051" spans="1:20" x14ac:dyDescent="0.25">
      <c r="A3051">
        <v>21863</v>
      </c>
      <c r="B3051">
        <v>40503</v>
      </c>
      <c r="C3051" t="s">
        <v>29</v>
      </c>
      <c r="D3051" t="s">
        <v>21</v>
      </c>
      <c r="E3051" t="s">
        <v>120</v>
      </c>
      <c r="F3051" t="s">
        <v>562</v>
      </c>
      <c r="G3051">
        <v>27</v>
      </c>
      <c r="H3051">
        <v>154.19999999999999</v>
      </c>
      <c r="I3051">
        <v>0.5</v>
      </c>
      <c r="J3051">
        <v>0.03</v>
      </c>
      <c r="K3051">
        <v>72.08</v>
      </c>
      <c r="L3051">
        <v>5.68</v>
      </c>
      <c r="M3051">
        <v>2.84</v>
      </c>
      <c r="N3051">
        <v>5.44</v>
      </c>
      <c r="O3051" t="s">
        <v>24</v>
      </c>
      <c r="P3051" t="s">
        <v>822</v>
      </c>
      <c r="Q3051" t="s">
        <v>41</v>
      </c>
      <c r="R3051" t="s">
        <v>27</v>
      </c>
      <c r="S3051" t="s">
        <v>57</v>
      </c>
      <c r="T3051" s="1">
        <v>40504</v>
      </c>
    </row>
    <row r="3052" spans="1:20" x14ac:dyDescent="0.25">
      <c r="A3052">
        <v>21863</v>
      </c>
      <c r="B3052">
        <v>40503</v>
      </c>
      <c r="C3052" t="s">
        <v>29</v>
      </c>
      <c r="D3052" t="s">
        <v>21</v>
      </c>
      <c r="E3052" t="s">
        <v>120</v>
      </c>
      <c r="F3052" t="s">
        <v>1475</v>
      </c>
      <c r="G3052">
        <v>13</v>
      </c>
      <c r="H3052">
        <v>251.24</v>
      </c>
      <c r="I3052">
        <v>0.42</v>
      </c>
      <c r="J3052">
        <v>0</v>
      </c>
      <c r="K3052">
        <v>103.36</v>
      </c>
      <c r="L3052">
        <v>18.93</v>
      </c>
      <c r="M3052">
        <v>10.98</v>
      </c>
      <c r="N3052">
        <v>5.14</v>
      </c>
      <c r="O3052" t="s">
        <v>24</v>
      </c>
      <c r="P3052" t="s">
        <v>822</v>
      </c>
      <c r="Q3052" t="s">
        <v>41</v>
      </c>
      <c r="R3052" t="s">
        <v>27</v>
      </c>
      <c r="S3052" t="s">
        <v>57</v>
      </c>
      <c r="T3052" s="1">
        <v>40504</v>
      </c>
    </row>
    <row r="3053" spans="1:20" x14ac:dyDescent="0.25">
      <c r="A3053">
        <v>21889</v>
      </c>
      <c r="B3053">
        <v>40269</v>
      </c>
      <c r="C3053" t="s">
        <v>20</v>
      </c>
      <c r="D3053" t="s">
        <v>42</v>
      </c>
      <c r="E3053" t="s">
        <v>43</v>
      </c>
      <c r="F3053" t="s">
        <v>1851</v>
      </c>
      <c r="G3053">
        <v>21</v>
      </c>
      <c r="H3053">
        <v>1942.7</v>
      </c>
      <c r="I3053">
        <v>0.48</v>
      </c>
      <c r="J3053">
        <v>0.08</v>
      </c>
      <c r="K3053">
        <v>835.96</v>
      </c>
      <c r="L3053">
        <v>99.52</v>
      </c>
      <c r="M3053">
        <v>51.75</v>
      </c>
      <c r="N3053">
        <v>19.989999999999998</v>
      </c>
      <c r="O3053" t="s">
        <v>24</v>
      </c>
      <c r="P3053" t="s">
        <v>1742</v>
      </c>
      <c r="Q3053" t="s">
        <v>83</v>
      </c>
      <c r="R3053" t="s">
        <v>67</v>
      </c>
      <c r="S3053" t="s">
        <v>57</v>
      </c>
      <c r="T3053" s="1">
        <v>40276</v>
      </c>
    </row>
    <row r="3054" spans="1:20" x14ac:dyDescent="0.25">
      <c r="A3054">
        <v>21889</v>
      </c>
      <c r="B3054">
        <v>40269</v>
      </c>
      <c r="C3054" t="s">
        <v>20</v>
      </c>
      <c r="D3054" t="s">
        <v>21</v>
      </c>
      <c r="E3054" t="s">
        <v>22</v>
      </c>
      <c r="F3054" t="s">
        <v>1131</v>
      </c>
      <c r="G3054">
        <v>16</v>
      </c>
      <c r="H3054">
        <v>1597.43</v>
      </c>
      <c r="I3054">
        <v>0.5</v>
      </c>
      <c r="J3054">
        <v>0.1</v>
      </c>
      <c r="K3054">
        <v>707.71</v>
      </c>
      <c r="L3054">
        <v>110.58</v>
      </c>
      <c r="M3054">
        <v>55.29</v>
      </c>
      <c r="N3054">
        <v>5.08</v>
      </c>
      <c r="O3054" t="s">
        <v>24</v>
      </c>
      <c r="P3054" t="s">
        <v>1742</v>
      </c>
      <c r="Q3054" t="s">
        <v>83</v>
      </c>
      <c r="R3054" t="s">
        <v>67</v>
      </c>
      <c r="S3054" t="s">
        <v>57</v>
      </c>
      <c r="T3054" s="1">
        <v>40271</v>
      </c>
    </row>
    <row r="3055" spans="1:20" x14ac:dyDescent="0.25">
      <c r="A3055">
        <v>21890</v>
      </c>
      <c r="B3055">
        <v>40567</v>
      </c>
      <c r="C3055" t="s">
        <v>29</v>
      </c>
      <c r="D3055" t="s">
        <v>21</v>
      </c>
      <c r="E3055" t="s">
        <v>52</v>
      </c>
      <c r="F3055" t="s">
        <v>746</v>
      </c>
      <c r="G3055">
        <v>27</v>
      </c>
      <c r="H3055">
        <v>127.71</v>
      </c>
      <c r="I3055">
        <v>0.38</v>
      </c>
      <c r="J3055">
        <v>0.01</v>
      </c>
      <c r="K3055">
        <v>47.37</v>
      </c>
      <c r="L3055">
        <v>4.74</v>
      </c>
      <c r="M3055">
        <v>2.94</v>
      </c>
      <c r="N3055">
        <v>0.96</v>
      </c>
      <c r="O3055" t="s">
        <v>24</v>
      </c>
      <c r="P3055" t="s">
        <v>1786</v>
      </c>
      <c r="Q3055" t="s">
        <v>95</v>
      </c>
      <c r="R3055" t="s">
        <v>27</v>
      </c>
      <c r="S3055" t="s">
        <v>55</v>
      </c>
      <c r="T3055" s="1">
        <v>40569</v>
      </c>
    </row>
    <row r="3056" spans="1:20" x14ac:dyDescent="0.25">
      <c r="A3056">
        <v>21890</v>
      </c>
      <c r="B3056">
        <v>40567</v>
      </c>
      <c r="C3056" t="s">
        <v>29</v>
      </c>
      <c r="D3056" t="s">
        <v>21</v>
      </c>
      <c r="E3056" t="s">
        <v>139</v>
      </c>
      <c r="F3056" t="s">
        <v>888</v>
      </c>
      <c r="G3056">
        <v>44</v>
      </c>
      <c r="H3056">
        <v>755.33</v>
      </c>
      <c r="I3056">
        <v>0.36</v>
      </c>
      <c r="J3056">
        <v>0.06</v>
      </c>
      <c r="K3056">
        <v>238.84</v>
      </c>
      <c r="L3056">
        <v>18.09</v>
      </c>
      <c r="M3056">
        <v>11.58</v>
      </c>
      <c r="N3056">
        <v>6.97</v>
      </c>
      <c r="O3056" t="s">
        <v>24</v>
      </c>
      <c r="P3056" t="s">
        <v>1786</v>
      </c>
      <c r="Q3056" t="s">
        <v>83</v>
      </c>
      <c r="R3056" t="s">
        <v>27</v>
      </c>
      <c r="S3056" t="s">
        <v>57</v>
      </c>
      <c r="T3056" s="1">
        <v>40569</v>
      </c>
    </row>
    <row r="3057" spans="1:20" x14ac:dyDescent="0.25">
      <c r="A3057">
        <v>21892</v>
      </c>
      <c r="B3057">
        <v>40363</v>
      </c>
      <c r="C3057" t="s">
        <v>36</v>
      </c>
      <c r="D3057" t="s">
        <v>21</v>
      </c>
      <c r="E3057" t="s">
        <v>120</v>
      </c>
      <c r="F3057" t="s">
        <v>1852</v>
      </c>
      <c r="G3057">
        <v>6</v>
      </c>
      <c r="H3057">
        <v>47.57</v>
      </c>
      <c r="I3057">
        <v>0.35</v>
      </c>
      <c r="J3057">
        <v>0.06</v>
      </c>
      <c r="K3057">
        <v>13.14</v>
      </c>
      <c r="L3057">
        <v>7.55</v>
      </c>
      <c r="M3057">
        <v>4.91</v>
      </c>
      <c r="N3057">
        <v>4.97</v>
      </c>
      <c r="O3057" t="s">
        <v>24</v>
      </c>
      <c r="P3057" t="s">
        <v>364</v>
      </c>
      <c r="Q3057" t="s">
        <v>33</v>
      </c>
      <c r="R3057" t="s">
        <v>34</v>
      </c>
      <c r="S3057" t="s">
        <v>57</v>
      </c>
      <c r="T3057" s="1">
        <v>40365</v>
      </c>
    </row>
    <row r="3058" spans="1:20" x14ac:dyDescent="0.25">
      <c r="A3058">
        <v>21893</v>
      </c>
      <c r="B3058">
        <v>40840</v>
      </c>
      <c r="C3058" t="s">
        <v>58</v>
      </c>
      <c r="D3058" t="s">
        <v>21</v>
      </c>
      <c r="E3058" t="s">
        <v>139</v>
      </c>
      <c r="F3058" t="s">
        <v>1853</v>
      </c>
      <c r="G3058">
        <v>30</v>
      </c>
      <c r="H3058">
        <v>800.28</v>
      </c>
      <c r="I3058">
        <v>0.36</v>
      </c>
      <c r="J3058">
        <v>0.01</v>
      </c>
      <c r="K3058">
        <v>280.05</v>
      </c>
      <c r="L3058">
        <v>26.67</v>
      </c>
      <c r="M3058">
        <v>17.07</v>
      </c>
      <c r="N3058">
        <v>8.1300000000000008</v>
      </c>
      <c r="O3058" t="s">
        <v>71</v>
      </c>
      <c r="P3058" t="s">
        <v>713</v>
      </c>
      <c r="Q3058" t="s">
        <v>64</v>
      </c>
      <c r="R3058" t="s">
        <v>61</v>
      </c>
      <c r="S3058" t="s">
        <v>57</v>
      </c>
      <c r="T3058" s="1">
        <v>40841</v>
      </c>
    </row>
    <row r="3059" spans="1:20" x14ac:dyDescent="0.25">
      <c r="A3059">
        <v>21894</v>
      </c>
      <c r="B3059">
        <v>40895</v>
      </c>
      <c r="C3059" t="s">
        <v>58</v>
      </c>
      <c r="D3059" t="s">
        <v>21</v>
      </c>
      <c r="E3059" t="s">
        <v>84</v>
      </c>
      <c r="F3059" t="s">
        <v>969</v>
      </c>
      <c r="G3059">
        <v>6</v>
      </c>
      <c r="H3059">
        <v>97.07</v>
      </c>
      <c r="I3059">
        <v>0.45</v>
      </c>
      <c r="J3059">
        <v>0.1</v>
      </c>
      <c r="K3059">
        <v>36.96</v>
      </c>
      <c r="L3059">
        <v>17.600000000000001</v>
      </c>
      <c r="M3059">
        <v>9.68</v>
      </c>
      <c r="N3059">
        <v>2.0299999999999998</v>
      </c>
      <c r="O3059" t="s">
        <v>24</v>
      </c>
      <c r="P3059" t="s">
        <v>1854</v>
      </c>
      <c r="Q3059" t="s">
        <v>41</v>
      </c>
      <c r="R3059" t="s">
        <v>67</v>
      </c>
      <c r="S3059" t="s">
        <v>55</v>
      </c>
      <c r="T3059" s="1">
        <v>40897</v>
      </c>
    </row>
    <row r="3060" spans="1:20" x14ac:dyDescent="0.25">
      <c r="A3060">
        <v>21922</v>
      </c>
      <c r="B3060">
        <v>40128</v>
      </c>
      <c r="C3060" t="s">
        <v>36</v>
      </c>
      <c r="D3060" t="s">
        <v>42</v>
      </c>
      <c r="E3060" t="s">
        <v>192</v>
      </c>
      <c r="F3060" t="s">
        <v>500</v>
      </c>
      <c r="G3060">
        <v>17</v>
      </c>
      <c r="H3060">
        <v>13848.12</v>
      </c>
      <c r="I3060">
        <v>0.39</v>
      </c>
      <c r="J3060">
        <v>0.01</v>
      </c>
      <c r="K3060">
        <v>5305.46</v>
      </c>
      <c r="L3060">
        <v>821.28</v>
      </c>
      <c r="M3060">
        <v>500.98</v>
      </c>
      <c r="N3060">
        <v>26</v>
      </c>
      <c r="O3060" t="s">
        <v>48</v>
      </c>
      <c r="P3060" t="s">
        <v>1656</v>
      </c>
      <c r="Q3060" t="s">
        <v>64</v>
      </c>
      <c r="R3060" t="s">
        <v>34</v>
      </c>
      <c r="S3060" t="s">
        <v>132</v>
      </c>
      <c r="T3060" s="1">
        <v>40129</v>
      </c>
    </row>
    <row r="3061" spans="1:20" x14ac:dyDescent="0.25">
      <c r="A3061">
        <v>21922</v>
      </c>
      <c r="B3061">
        <v>40128</v>
      </c>
      <c r="C3061" t="s">
        <v>36</v>
      </c>
      <c r="D3061" t="s">
        <v>42</v>
      </c>
      <c r="E3061" t="s">
        <v>43</v>
      </c>
      <c r="F3061" t="s">
        <v>1072</v>
      </c>
      <c r="G3061">
        <v>11</v>
      </c>
      <c r="H3061">
        <v>220.96</v>
      </c>
      <c r="I3061">
        <v>0.54</v>
      </c>
      <c r="J3061">
        <v>0.08</v>
      </c>
      <c r="K3061">
        <v>107.47</v>
      </c>
      <c r="L3061">
        <v>21.24</v>
      </c>
      <c r="M3061">
        <v>9.77</v>
      </c>
      <c r="N3061">
        <v>6.02</v>
      </c>
      <c r="O3061" t="s">
        <v>24</v>
      </c>
      <c r="P3061" t="s">
        <v>1656</v>
      </c>
      <c r="Q3061" t="s">
        <v>64</v>
      </c>
      <c r="R3061" t="s">
        <v>34</v>
      </c>
      <c r="S3061" t="s">
        <v>45</v>
      </c>
      <c r="T3061" s="1">
        <v>40129</v>
      </c>
    </row>
    <row r="3062" spans="1:20" x14ac:dyDescent="0.25">
      <c r="A3062">
        <v>21922</v>
      </c>
      <c r="B3062">
        <v>40128</v>
      </c>
      <c r="C3062" t="s">
        <v>36</v>
      </c>
      <c r="D3062" t="s">
        <v>21</v>
      </c>
      <c r="E3062" t="s">
        <v>52</v>
      </c>
      <c r="F3062" t="s">
        <v>1485</v>
      </c>
      <c r="G3062">
        <v>49</v>
      </c>
      <c r="H3062">
        <v>233.13</v>
      </c>
      <c r="I3062">
        <v>0.37</v>
      </c>
      <c r="J3062">
        <v>0.09</v>
      </c>
      <c r="K3062">
        <v>71.430000000000007</v>
      </c>
      <c r="L3062">
        <v>5.21</v>
      </c>
      <c r="M3062">
        <v>3.28</v>
      </c>
      <c r="N3062">
        <v>0.98</v>
      </c>
      <c r="O3062" t="s">
        <v>24</v>
      </c>
      <c r="P3062" t="s">
        <v>1656</v>
      </c>
      <c r="Q3062" t="s">
        <v>64</v>
      </c>
      <c r="R3062" t="s">
        <v>34</v>
      </c>
      <c r="S3062" t="s">
        <v>55</v>
      </c>
      <c r="T3062" s="1">
        <v>40130</v>
      </c>
    </row>
    <row r="3063" spans="1:20" x14ac:dyDescent="0.25">
      <c r="A3063">
        <v>21925</v>
      </c>
      <c r="B3063">
        <v>41102</v>
      </c>
      <c r="C3063" t="s">
        <v>29</v>
      </c>
      <c r="D3063" t="s">
        <v>37</v>
      </c>
      <c r="E3063" t="s">
        <v>38</v>
      </c>
      <c r="F3063" t="s">
        <v>1855</v>
      </c>
      <c r="G3063">
        <v>3</v>
      </c>
      <c r="H3063">
        <v>483.9</v>
      </c>
      <c r="I3063">
        <v>0.53</v>
      </c>
      <c r="J3063">
        <v>0.03</v>
      </c>
      <c r="K3063">
        <v>247.37</v>
      </c>
      <c r="L3063">
        <v>164.91</v>
      </c>
      <c r="M3063">
        <v>77.510000000000005</v>
      </c>
      <c r="N3063">
        <v>4</v>
      </c>
      <c r="O3063" t="s">
        <v>24</v>
      </c>
      <c r="P3063" t="s">
        <v>740</v>
      </c>
      <c r="Q3063" t="s">
        <v>95</v>
      </c>
      <c r="R3063" t="s">
        <v>61</v>
      </c>
      <c r="S3063" t="s">
        <v>57</v>
      </c>
      <c r="T3063" s="1">
        <v>41104</v>
      </c>
    </row>
    <row r="3064" spans="1:20" x14ac:dyDescent="0.25">
      <c r="A3064">
        <v>21927</v>
      </c>
      <c r="B3064">
        <v>40887</v>
      </c>
      <c r="C3064" t="s">
        <v>36</v>
      </c>
      <c r="D3064" t="s">
        <v>42</v>
      </c>
      <c r="E3064" t="s">
        <v>192</v>
      </c>
      <c r="F3064" t="s">
        <v>1856</v>
      </c>
      <c r="G3064">
        <v>23</v>
      </c>
      <c r="H3064">
        <v>14347.34</v>
      </c>
      <c r="I3064">
        <v>0.47</v>
      </c>
      <c r="J3064">
        <v>0.06</v>
      </c>
      <c r="K3064">
        <v>6244.8</v>
      </c>
      <c r="L3064">
        <v>662.23</v>
      </c>
      <c r="M3064">
        <v>350.98</v>
      </c>
      <c r="N3064">
        <v>30</v>
      </c>
      <c r="O3064" t="s">
        <v>48</v>
      </c>
      <c r="P3064" t="s">
        <v>280</v>
      </c>
      <c r="Q3064" t="s">
        <v>83</v>
      </c>
      <c r="R3064" t="s">
        <v>61</v>
      </c>
      <c r="S3064" t="s">
        <v>132</v>
      </c>
      <c r="T3064" s="1">
        <v>40888</v>
      </c>
    </row>
    <row r="3065" spans="1:20" x14ac:dyDescent="0.25">
      <c r="A3065">
        <v>21956</v>
      </c>
      <c r="B3065">
        <v>40575</v>
      </c>
      <c r="C3065" t="s">
        <v>36</v>
      </c>
      <c r="D3065" t="s">
        <v>37</v>
      </c>
      <c r="E3065" t="s">
        <v>50</v>
      </c>
      <c r="F3065" t="s">
        <v>76</v>
      </c>
      <c r="G3065">
        <v>2</v>
      </c>
      <c r="H3065">
        <v>267.67</v>
      </c>
      <c r="I3065">
        <v>0.5</v>
      </c>
      <c r="J3065">
        <v>0.02</v>
      </c>
      <c r="K3065">
        <v>126.7</v>
      </c>
      <c r="L3065">
        <v>131.97999999999999</v>
      </c>
      <c r="M3065">
        <v>65.989999999999995</v>
      </c>
      <c r="N3065">
        <v>8.99</v>
      </c>
      <c r="O3065" t="s">
        <v>24</v>
      </c>
      <c r="P3065" t="s">
        <v>1092</v>
      </c>
      <c r="Q3065" t="s">
        <v>41</v>
      </c>
      <c r="R3065" t="s">
        <v>67</v>
      </c>
      <c r="S3065" t="s">
        <v>57</v>
      </c>
      <c r="T3065" s="1">
        <v>40577</v>
      </c>
    </row>
    <row r="3066" spans="1:20" x14ac:dyDescent="0.25">
      <c r="A3066">
        <v>21958</v>
      </c>
      <c r="B3066">
        <v>39969</v>
      </c>
      <c r="C3066" t="s">
        <v>36</v>
      </c>
      <c r="D3066" t="s">
        <v>21</v>
      </c>
      <c r="E3066" t="s">
        <v>126</v>
      </c>
      <c r="F3066" t="s">
        <v>127</v>
      </c>
      <c r="G3066">
        <v>14</v>
      </c>
      <c r="H3066">
        <v>10080.44</v>
      </c>
      <c r="I3066">
        <v>0.54</v>
      </c>
      <c r="J3066">
        <v>0.09</v>
      </c>
      <c r="K3066">
        <v>4974.95</v>
      </c>
      <c r="L3066">
        <v>789.67</v>
      </c>
      <c r="M3066">
        <v>363.25</v>
      </c>
      <c r="N3066">
        <v>19.989999999999998</v>
      </c>
      <c r="O3066" t="s">
        <v>24</v>
      </c>
      <c r="P3066" t="s">
        <v>560</v>
      </c>
      <c r="Q3066" t="s">
        <v>64</v>
      </c>
      <c r="R3066" t="s">
        <v>67</v>
      </c>
      <c r="S3066" t="s">
        <v>57</v>
      </c>
      <c r="T3066" s="1">
        <v>39970</v>
      </c>
    </row>
    <row r="3067" spans="1:20" x14ac:dyDescent="0.25">
      <c r="A3067">
        <v>21985</v>
      </c>
      <c r="B3067">
        <v>40051</v>
      </c>
      <c r="C3067" t="s">
        <v>58</v>
      </c>
      <c r="D3067" t="s">
        <v>42</v>
      </c>
      <c r="E3067" t="s">
        <v>192</v>
      </c>
      <c r="F3067" t="s">
        <v>1538</v>
      </c>
      <c r="G3067">
        <v>1</v>
      </c>
      <c r="H3067">
        <v>404.59</v>
      </c>
      <c r="I3067">
        <v>0.44</v>
      </c>
      <c r="J3067">
        <v>7.0000000000000007E-2</v>
      </c>
      <c r="K3067">
        <v>149.76</v>
      </c>
      <c r="L3067">
        <v>404.77</v>
      </c>
      <c r="M3067">
        <v>226.67</v>
      </c>
      <c r="N3067">
        <v>28.16</v>
      </c>
      <c r="O3067" t="s">
        <v>48</v>
      </c>
      <c r="P3067" t="s">
        <v>773</v>
      </c>
      <c r="Q3067" t="s">
        <v>95</v>
      </c>
      <c r="R3067" t="s">
        <v>34</v>
      </c>
      <c r="S3067" t="s">
        <v>132</v>
      </c>
      <c r="T3067" s="1">
        <v>40052</v>
      </c>
    </row>
    <row r="3068" spans="1:20" x14ac:dyDescent="0.25">
      <c r="A3068">
        <v>21985</v>
      </c>
      <c r="B3068">
        <v>40051</v>
      </c>
      <c r="C3068" t="s">
        <v>58</v>
      </c>
      <c r="D3068" t="s">
        <v>21</v>
      </c>
      <c r="E3068" t="s">
        <v>22</v>
      </c>
      <c r="F3068" t="s">
        <v>131</v>
      </c>
      <c r="G3068">
        <v>45</v>
      </c>
      <c r="H3068">
        <v>1431.72</v>
      </c>
      <c r="I3068">
        <v>0.37</v>
      </c>
      <c r="J3068">
        <v>0.08</v>
      </c>
      <c r="K3068">
        <v>434.59</v>
      </c>
      <c r="L3068">
        <v>33.299999999999997</v>
      </c>
      <c r="M3068">
        <v>20.98</v>
      </c>
      <c r="N3068">
        <v>53.03</v>
      </c>
      <c r="O3068" t="s">
        <v>48</v>
      </c>
      <c r="P3068" t="s">
        <v>773</v>
      </c>
      <c r="Q3068" t="s">
        <v>95</v>
      </c>
      <c r="R3068" t="s">
        <v>34</v>
      </c>
      <c r="S3068" t="s">
        <v>132</v>
      </c>
      <c r="T3068" s="1">
        <v>40053</v>
      </c>
    </row>
    <row r="3069" spans="1:20" x14ac:dyDescent="0.25">
      <c r="A3069">
        <v>21988</v>
      </c>
      <c r="B3069">
        <v>40265</v>
      </c>
      <c r="C3069" t="s">
        <v>79</v>
      </c>
      <c r="D3069" t="s">
        <v>21</v>
      </c>
      <c r="E3069" t="s">
        <v>126</v>
      </c>
      <c r="F3069" t="s">
        <v>474</v>
      </c>
      <c r="G3069">
        <v>4</v>
      </c>
      <c r="H3069">
        <v>2418.9899999999998</v>
      </c>
      <c r="I3069">
        <v>0.47</v>
      </c>
      <c r="J3069">
        <v>0.06</v>
      </c>
      <c r="K3069">
        <v>1015.38</v>
      </c>
      <c r="L3069">
        <v>619.13</v>
      </c>
      <c r="M3069">
        <v>328.14</v>
      </c>
      <c r="N3069">
        <v>91.05</v>
      </c>
      <c r="O3069" t="s">
        <v>48</v>
      </c>
      <c r="P3069" t="s">
        <v>1303</v>
      </c>
      <c r="Q3069" t="s">
        <v>83</v>
      </c>
      <c r="R3069" t="s">
        <v>34</v>
      </c>
      <c r="S3069" t="s">
        <v>132</v>
      </c>
      <c r="T3069" s="1">
        <v>40267</v>
      </c>
    </row>
    <row r="3070" spans="1:20" x14ac:dyDescent="0.25">
      <c r="A3070">
        <v>21989</v>
      </c>
      <c r="B3070">
        <v>40584</v>
      </c>
      <c r="C3070" t="s">
        <v>20</v>
      </c>
      <c r="D3070" t="s">
        <v>42</v>
      </c>
      <c r="E3070" t="s">
        <v>43</v>
      </c>
      <c r="F3070" t="s">
        <v>744</v>
      </c>
      <c r="G3070">
        <v>9</v>
      </c>
      <c r="H3070">
        <v>181.82</v>
      </c>
      <c r="I3070">
        <v>0.4</v>
      </c>
      <c r="J3070">
        <v>0.03</v>
      </c>
      <c r="K3070">
        <v>66.989999999999995</v>
      </c>
      <c r="L3070">
        <v>20.12</v>
      </c>
      <c r="M3070">
        <v>12.07</v>
      </c>
      <c r="N3070">
        <v>6.2</v>
      </c>
      <c r="O3070" t="s">
        <v>24</v>
      </c>
      <c r="P3070" t="s">
        <v>358</v>
      </c>
      <c r="Q3070" t="s">
        <v>64</v>
      </c>
      <c r="R3070" t="s">
        <v>61</v>
      </c>
      <c r="S3070" t="s">
        <v>55</v>
      </c>
      <c r="T3070" s="1">
        <v>40584</v>
      </c>
    </row>
    <row r="3071" spans="1:20" x14ac:dyDescent="0.25">
      <c r="A3071">
        <v>21989</v>
      </c>
      <c r="B3071">
        <v>40584</v>
      </c>
      <c r="C3071" t="s">
        <v>20</v>
      </c>
      <c r="D3071" t="s">
        <v>37</v>
      </c>
      <c r="E3071" t="s">
        <v>50</v>
      </c>
      <c r="F3071" t="s">
        <v>1277</v>
      </c>
      <c r="G3071">
        <v>35</v>
      </c>
      <c r="H3071">
        <v>6723.67</v>
      </c>
      <c r="I3071">
        <v>0.37</v>
      </c>
      <c r="J3071">
        <v>0.04</v>
      </c>
      <c r="K3071">
        <v>2309.8200000000002</v>
      </c>
      <c r="L3071">
        <v>199.98</v>
      </c>
      <c r="M3071">
        <v>125.99</v>
      </c>
      <c r="N3071">
        <v>4.2</v>
      </c>
      <c r="O3071" t="s">
        <v>24</v>
      </c>
      <c r="P3071" t="s">
        <v>358</v>
      </c>
      <c r="Q3071" t="s">
        <v>64</v>
      </c>
      <c r="R3071" t="s">
        <v>61</v>
      </c>
      <c r="S3071" t="s">
        <v>57</v>
      </c>
      <c r="T3071" s="1">
        <v>40584</v>
      </c>
    </row>
    <row r="3072" spans="1:20" x14ac:dyDescent="0.25">
      <c r="A3072">
        <v>22020</v>
      </c>
      <c r="B3072">
        <v>40315</v>
      </c>
      <c r="C3072" t="s">
        <v>58</v>
      </c>
      <c r="D3072" t="s">
        <v>21</v>
      </c>
      <c r="E3072" t="s">
        <v>22</v>
      </c>
      <c r="F3072" t="s">
        <v>442</v>
      </c>
      <c r="G3072">
        <v>37</v>
      </c>
      <c r="H3072">
        <v>800.92</v>
      </c>
      <c r="I3072">
        <v>0.38</v>
      </c>
      <c r="J3072">
        <v>0.01</v>
      </c>
      <c r="K3072">
        <v>297.64999999999998</v>
      </c>
      <c r="L3072">
        <v>21.74</v>
      </c>
      <c r="M3072">
        <v>13.48</v>
      </c>
      <c r="N3072">
        <v>4.51</v>
      </c>
      <c r="O3072" t="s">
        <v>24</v>
      </c>
      <c r="P3072" t="s">
        <v>324</v>
      </c>
      <c r="Q3072" t="s">
        <v>95</v>
      </c>
      <c r="R3072" t="s">
        <v>34</v>
      </c>
      <c r="S3072" t="s">
        <v>57</v>
      </c>
      <c r="T3072" s="1">
        <v>40316</v>
      </c>
    </row>
    <row r="3073" spans="1:20" x14ac:dyDescent="0.25">
      <c r="A3073">
        <v>22022</v>
      </c>
      <c r="B3073">
        <v>40271</v>
      </c>
      <c r="C3073" t="s">
        <v>58</v>
      </c>
      <c r="D3073" t="s">
        <v>37</v>
      </c>
      <c r="E3073" t="s">
        <v>87</v>
      </c>
      <c r="F3073" t="s">
        <v>1230</v>
      </c>
      <c r="G3073">
        <v>1</v>
      </c>
      <c r="H3073">
        <v>2356.1999999999998</v>
      </c>
      <c r="I3073">
        <v>0.4</v>
      </c>
      <c r="J3073">
        <v>7.0000000000000007E-2</v>
      </c>
      <c r="K3073">
        <v>825.53</v>
      </c>
      <c r="L3073">
        <v>2501.62</v>
      </c>
      <c r="M3073">
        <v>1500.97</v>
      </c>
      <c r="N3073">
        <v>29.7</v>
      </c>
      <c r="O3073" t="s">
        <v>48</v>
      </c>
      <c r="P3073" t="s">
        <v>314</v>
      </c>
      <c r="Q3073" t="s">
        <v>41</v>
      </c>
      <c r="R3073" t="s">
        <v>27</v>
      </c>
      <c r="S3073" t="s">
        <v>132</v>
      </c>
      <c r="T3073" s="1">
        <v>40272</v>
      </c>
    </row>
    <row r="3074" spans="1:20" x14ac:dyDescent="0.25">
      <c r="A3074">
        <v>22051</v>
      </c>
      <c r="B3074">
        <v>40907</v>
      </c>
      <c r="C3074" t="s">
        <v>29</v>
      </c>
      <c r="D3074" t="s">
        <v>21</v>
      </c>
      <c r="E3074" t="s">
        <v>84</v>
      </c>
      <c r="F3074" t="s">
        <v>204</v>
      </c>
      <c r="G3074">
        <v>39</v>
      </c>
      <c r="H3074">
        <v>303.25</v>
      </c>
      <c r="I3074">
        <v>0.35</v>
      </c>
      <c r="J3074">
        <v>0.01</v>
      </c>
      <c r="K3074">
        <v>101.59</v>
      </c>
      <c r="L3074">
        <v>7.66</v>
      </c>
      <c r="M3074">
        <v>4.9800000000000004</v>
      </c>
      <c r="N3074">
        <v>7.44</v>
      </c>
      <c r="O3074" t="s">
        <v>24</v>
      </c>
      <c r="P3074" t="s">
        <v>572</v>
      </c>
      <c r="Q3074" t="s">
        <v>41</v>
      </c>
      <c r="R3074" t="s">
        <v>34</v>
      </c>
      <c r="S3074" t="s">
        <v>57</v>
      </c>
      <c r="T3074" s="1">
        <v>40909</v>
      </c>
    </row>
    <row r="3075" spans="1:20" x14ac:dyDescent="0.25">
      <c r="A3075">
        <v>22053</v>
      </c>
      <c r="B3075">
        <v>40411</v>
      </c>
      <c r="C3075" t="s">
        <v>58</v>
      </c>
      <c r="D3075" t="s">
        <v>21</v>
      </c>
      <c r="E3075" t="s">
        <v>120</v>
      </c>
      <c r="F3075" t="s">
        <v>1857</v>
      </c>
      <c r="G3075">
        <v>32</v>
      </c>
      <c r="H3075">
        <v>1194.17</v>
      </c>
      <c r="I3075">
        <v>0.54</v>
      </c>
      <c r="J3075">
        <v>0.1</v>
      </c>
      <c r="K3075">
        <v>581.26</v>
      </c>
      <c r="L3075">
        <v>41.28</v>
      </c>
      <c r="M3075">
        <v>18.989999999999998</v>
      </c>
      <c r="N3075">
        <v>5.23</v>
      </c>
      <c r="O3075" t="s">
        <v>24</v>
      </c>
      <c r="P3075" t="s">
        <v>932</v>
      </c>
      <c r="Q3075" t="s">
        <v>95</v>
      </c>
      <c r="R3075" t="s">
        <v>34</v>
      </c>
      <c r="S3075" t="s">
        <v>57</v>
      </c>
      <c r="T3075" s="1">
        <v>40413</v>
      </c>
    </row>
    <row r="3076" spans="1:20" x14ac:dyDescent="0.25">
      <c r="A3076">
        <v>22054</v>
      </c>
      <c r="B3076">
        <v>40388</v>
      </c>
      <c r="C3076" t="s">
        <v>79</v>
      </c>
      <c r="D3076" t="s">
        <v>42</v>
      </c>
      <c r="E3076" t="s">
        <v>43</v>
      </c>
      <c r="F3076" t="s">
        <v>1741</v>
      </c>
      <c r="G3076">
        <v>32</v>
      </c>
      <c r="H3076">
        <v>454.41</v>
      </c>
      <c r="I3076">
        <v>0.54</v>
      </c>
      <c r="J3076">
        <v>7.0000000000000007E-2</v>
      </c>
      <c r="K3076">
        <v>228.22</v>
      </c>
      <c r="L3076">
        <v>15.17</v>
      </c>
      <c r="M3076">
        <v>6.98</v>
      </c>
      <c r="N3076">
        <v>2.83</v>
      </c>
      <c r="O3076" t="s">
        <v>24</v>
      </c>
      <c r="P3076" t="s">
        <v>181</v>
      </c>
      <c r="Q3076" t="s">
        <v>64</v>
      </c>
      <c r="R3076" t="s">
        <v>34</v>
      </c>
      <c r="S3076" t="s">
        <v>35</v>
      </c>
      <c r="T3076" s="1">
        <v>40390</v>
      </c>
    </row>
    <row r="3077" spans="1:20" x14ac:dyDescent="0.25">
      <c r="A3077">
        <v>22055</v>
      </c>
      <c r="B3077">
        <v>41175</v>
      </c>
      <c r="C3077" t="s">
        <v>79</v>
      </c>
      <c r="D3077" t="s">
        <v>42</v>
      </c>
      <c r="E3077" t="s">
        <v>192</v>
      </c>
      <c r="F3077" t="s">
        <v>645</v>
      </c>
      <c r="G3077">
        <v>40</v>
      </c>
      <c r="H3077">
        <v>12514.16</v>
      </c>
      <c r="I3077">
        <v>0.51</v>
      </c>
      <c r="J3077">
        <v>0.05</v>
      </c>
      <c r="K3077">
        <v>6044.96</v>
      </c>
      <c r="L3077">
        <v>328.53</v>
      </c>
      <c r="M3077">
        <v>160.97999999999999</v>
      </c>
      <c r="N3077">
        <v>30</v>
      </c>
      <c r="O3077" t="s">
        <v>48</v>
      </c>
      <c r="P3077" t="s">
        <v>1288</v>
      </c>
      <c r="Q3077" t="s">
        <v>75</v>
      </c>
      <c r="R3077" t="s">
        <v>34</v>
      </c>
      <c r="S3077" t="s">
        <v>132</v>
      </c>
      <c r="T3077" s="1">
        <v>41177</v>
      </c>
    </row>
    <row r="3078" spans="1:20" x14ac:dyDescent="0.25">
      <c r="A3078">
        <v>22083</v>
      </c>
      <c r="B3078">
        <v>39861</v>
      </c>
      <c r="C3078" t="s">
        <v>58</v>
      </c>
      <c r="D3078" t="s">
        <v>21</v>
      </c>
      <c r="E3078" t="s">
        <v>84</v>
      </c>
      <c r="F3078" t="s">
        <v>1858</v>
      </c>
      <c r="G3078">
        <v>2</v>
      </c>
      <c r="H3078">
        <v>27.09</v>
      </c>
      <c r="I3078">
        <v>0.54</v>
      </c>
      <c r="J3078">
        <v>0.05</v>
      </c>
      <c r="K3078">
        <v>12.87</v>
      </c>
      <c r="L3078">
        <v>13.13</v>
      </c>
      <c r="M3078">
        <v>6.04</v>
      </c>
      <c r="N3078">
        <v>2.14</v>
      </c>
      <c r="O3078" t="s">
        <v>71</v>
      </c>
      <c r="P3078" t="s">
        <v>1569</v>
      </c>
      <c r="Q3078" t="s">
        <v>83</v>
      </c>
      <c r="R3078" t="s">
        <v>34</v>
      </c>
      <c r="S3078" t="s">
        <v>55</v>
      </c>
      <c r="T3078" s="1">
        <v>39863</v>
      </c>
    </row>
    <row r="3079" spans="1:20" x14ac:dyDescent="0.25">
      <c r="A3079">
        <v>22085</v>
      </c>
      <c r="B3079">
        <v>40977</v>
      </c>
      <c r="C3079" t="s">
        <v>20</v>
      </c>
      <c r="D3079" t="s">
        <v>21</v>
      </c>
      <c r="E3079" t="s">
        <v>84</v>
      </c>
      <c r="F3079" t="s">
        <v>909</v>
      </c>
      <c r="G3079">
        <v>41</v>
      </c>
      <c r="H3079">
        <v>386.91</v>
      </c>
      <c r="I3079">
        <v>0.37</v>
      </c>
      <c r="J3079">
        <v>0.1</v>
      </c>
      <c r="K3079">
        <v>113.86</v>
      </c>
      <c r="L3079">
        <v>10.29</v>
      </c>
      <c r="M3079">
        <v>6.48</v>
      </c>
      <c r="N3079">
        <v>7.37</v>
      </c>
      <c r="O3079" t="s">
        <v>24</v>
      </c>
      <c r="P3079" t="s">
        <v>1235</v>
      </c>
      <c r="Q3079" t="s">
        <v>41</v>
      </c>
      <c r="R3079" t="s">
        <v>61</v>
      </c>
      <c r="S3079" t="s">
        <v>57</v>
      </c>
      <c r="T3079" s="1">
        <v>40979</v>
      </c>
    </row>
    <row r="3080" spans="1:20" x14ac:dyDescent="0.25">
      <c r="A3080">
        <v>22085</v>
      </c>
      <c r="B3080">
        <v>40977</v>
      </c>
      <c r="C3080" t="s">
        <v>20</v>
      </c>
      <c r="D3080" t="s">
        <v>21</v>
      </c>
      <c r="E3080" t="s">
        <v>22</v>
      </c>
      <c r="F3080" t="s">
        <v>208</v>
      </c>
      <c r="G3080">
        <v>27</v>
      </c>
      <c r="H3080">
        <v>848.05</v>
      </c>
      <c r="I3080">
        <v>0.47</v>
      </c>
      <c r="J3080">
        <v>7.0000000000000007E-2</v>
      </c>
      <c r="K3080">
        <v>360.68</v>
      </c>
      <c r="L3080">
        <v>33.4</v>
      </c>
      <c r="M3080">
        <v>17.7</v>
      </c>
      <c r="N3080">
        <v>9.4700000000000006</v>
      </c>
      <c r="O3080" t="s">
        <v>24</v>
      </c>
      <c r="P3080" t="s">
        <v>1235</v>
      </c>
      <c r="Q3080" t="s">
        <v>41</v>
      </c>
      <c r="R3080" t="s">
        <v>61</v>
      </c>
      <c r="S3080" t="s">
        <v>57</v>
      </c>
      <c r="T3080" s="1">
        <v>40977</v>
      </c>
    </row>
    <row r="3081" spans="1:20" x14ac:dyDescent="0.25">
      <c r="A3081">
        <v>22086</v>
      </c>
      <c r="B3081">
        <v>40892</v>
      </c>
      <c r="C3081" t="s">
        <v>79</v>
      </c>
      <c r="D3081" t="s">
        <v>42</v>
      </c>
      <c r="E3081" t="s">
        <v>192</v>
      </c>
      <c r="F3081" t="s">
        <v>465</v>
      </c>
      <c r="G3081">
        <v>21</v>
      </c>
      <c r="H3081">
        <v>3064.28</v>
      </c>
      <c r="I3081">
        <v>0.38</v>
      </c>
      <c r="J3081">
        <v>0.08</v>
      </c>
      <c r="K3081">
        <v>974.98</v>
      </c>
      <c r="L3081">
        <v>154.76</v>
      </c>
      <c r="M3081">
        <v>95.95</v>
      </c>
      <c r="N3081">
        <v>74.349999999999994</v>
      </c>
      <c r="O3081" t="s">
        <v>48</v>
      </c>
      <c r="P3081" t="s">
        <v>1859</v>
      </c>
      <c r="Q3081" t="s">
        <v>41</v>
      </c>
      <c r="R3081" t="s">
        <v>27</v>
      </c>
      <c r="S3081" t="s">
        <v>132</v>
      </c>
      <c r="T3081" s="1">
        <v>40893</v>
      </c>
    </row>
    <row r="3082" spans="1:20" x14ac:dyDescent="0.25">
      <c r="A3082">
        <v>22115</v>
      </c>
      <c r="B3082">
        <v>40344</v>
      </c>
      <c r="C3082" t="s">
        <v>20</v>
      </c>
      <c r="D3082" t="s">
        <v>37</v>
      </c>
      <c r="E3082" t="s">
        <v>87</v>
      </c>
      <c r="F3082" t="s">
        <v>235</v>
      </c>
      <c r="G3082">
        <v>5</v>
      </c>
      <c r="H3082">
        <v>1362.58</v>
      </c>
      <c r="I3082">
        <v>0.47</v>
      </c>
      <c r="J3082">
        <v>0.02</v>
      </c>
      <c r="K3082">
        <v>617.48</v>
      </c>
      <c r="L3082">
        <v>274.43</v>
      </c>
      <c r="M3082">
        <v>145.44999999999999</v>
      </c>
      <c r="N3082">
        <v>17.850000000000001</v>
      </c>
      <c r="O3082" t="s">
        <v>48</v>
      </c>
      <c r="P3082" t="s">
        <v>552</v>
      </c>
      <c r="Q3082" t="s">
        <v>95</v>
      </c>
      <c r="R3082" t="s">
        <v>67</v>
      </c>
      <c r="S3082" t="s">
        <v>132</v>
      </c>
      <c r="T3082" s="1">
        <v>40344</v>
      </c>
    </row>
    <row r="3083" spans="1:20" x14ac:dyDescent="0.25">
      <c r="A3083">
        <v>22117</v>
      </c>
      <c r="B3083">
        <v>40402</v>
      </c>
      <c r="C3083" t="s">
        <v>58</v>
      </c>
      <c r="D3083" t="s">
        <v>21</v>
      </c>
      <c r="E3083" t="s">
        <v>84</v>
      </c>
      <c r="F3083" t="s">
        <v>1579</v>
      </c>
      <c r="G3083">
        <v>16</v>
      </c>
      <c r="H3083">
        <v>1229.79</v>
      </c>
      <c r="I3083">
        <v>0.55000000000000004</v>
      </c>
      <c r="J3083">
        <v>0.03</v>
      </c>
      <c r="K3083">
        <v>655.25</v>
      </c>
      <c r="L3083">
        <v>78.760000000000005</v>
      </c>
      <c r="M3083">
        <v>35.44</v>
      </c>
      <c r="N3083">
        <v>7.5</v>
      </c>
      <c r="O3083" t="s">
        <v>71</v>
      </c>
      <c r="P3083" t="s">
        <v>979</v>
      </c>
      <c r="Q3083" t="s">
        <v>41</v>
      </c>
      <c r="R3083" t="s">
        <v>61</v>
      </c>
      <c r="S3083" t="s">
        <v>57</v>
      </c>
      <c r="T3083" s="1">
        <v>40403</v>
      </c>
    </row>
    <row r="3084" spans="1:20" x14ac:dyDescent="0.25">
      <c r="A3084">
        <v>22117</v>
      </c>
      <c r="B3084">
        <v>40402</v>
      </c>
      <c r="C3084" t="s">
        <v>58</v>
      </c>
      <c r="D3084" t="s">
        <v>21</v>
      </c>
      <c r="E3084" t="s">
        <v>52</v>
      </c>
      <c r="F3084" t="s">
        <v>1545</v>
      </c>
      <c r="G3084">
        <v>5</v>
      </c>
      <c r="H3084">
        <v>33.49</v>
      </c>
      <c r="I3084">
        <v>0.5</v>
      </c>
      <c r="J3084">
        <v>0.1</v>
      </c>
      <c r="K3084">
        <v>13.12</v>
      </c>
      <c r="L3084">
        <v>6.56</v>
      </c>
      <c r="M3084">
        <v>3.28</v>
      </c>
      <c r="N3084">
        <v>3.97</v>
      </c>
      <c r="O3084" t="s">
        <v>24</v>
      </c>
      <c r="P3084" t="s">
        <v>979</v>
      </c>
      <c r="Q3084" t="s">
        <v>41</v>
      </c>
      <c r="R3084" t="s">
        <v>61</v>
      </c>
      <c r="S3084" t="s">
        <v>55</v>
      </c>
      <c r="T3084" s="1">
        <v>40405</v>
      </c>
    </row>
    <row r="3085" spans="1:20" x14ac:dyDescent="0.25">
      <c r="A3085">
        <v>22118</v>
      </c>
      <c r="B3085">
        <v>39831</v>
      </c>
      <c r="C3085" t="s">
        <v>36</v>
      </c>
      <c r="D3085" t="s">
        <v>21</v>
      </c>
      <c r="E3085" t="s">
        <v>120</v>
      </c>
      <c r="F3085" t="s">
        <v>1010</v>
      </c>
      <c r="G3085">
        <v>50</v>
      </c>
      <c r="H3085">
        <v>4843.16</v>
      </c>
      <c r="I3085">
        <v>0.43</v>
      </c>
      <c r="J3085">
        <v>0.05</v>
      </c>
      <c r="K3085">
        <v>1936.67</v>
      </c>
      <c r="L3085">
        <v>101.93</v>
      </c>
      <c r="M3085">
        <v>58.1</v>
      </c>
      <c r="N3085">
        <v>1.49</v>
      </c>
      <c r="O3085" t="s">
        <v>24</v>
      </c>
      <c r="P3085" t="s">
        <v>1092</v>
      </c>
      <c r="Q3085" t="s">
        <v>41</v>
      </c>
      <c r="R3085" t="s">
        <v>34</v>
      </c>
      <c r="S3085" t="s">
        <v>57</v>
      </c>
      <c r="T3085" s="1">
        <v>39831</v>
      </c>
    </row>
    <row r="3086" spans="1:20" x14ac:dyDescent="0.25">
      <c r="A3086">
        <v>22119</v>
      </c>
      <c r="B3086">
        <v>40018</v>
      </c>
      <c r="C3086" t="s">
        <v>20</v>
      </c>
      <c r="D3086" t="s">
        <v>21</v>
      </c>
      <c r="E3086" t="s">
        <v>126</v>
      </c>
      <c r="F3086" t="s">
        <v>1591</v>
      </c>
      <c r="G3086">
        <v>20</v>
      </c>
      <c r="H3086">
        <v>1691.62</v>
      </c>
      <c r="I3086">
        <v>0.45</v>
      </c>
      <c r="J3086">
        <v>7.0000000000000007E-2</v>
      </c>
      <c r="K3086">
        <v>683.03</v>
      </c>
      <c r="L3086">
        <v>89.87</v>
      </c>
      <c r="M3086">
        <v>49.43</v>
      </c>
      <c r="N3086">
        <v>19.989999999999998</v>
      </c>
      <c r="O3086" t="s">
        <v>24</v>
      </c>
      <c r="P3086" t="s">
        <v>1823</v>
      </c>
      <c r="Q3086" t="s">
        <v>33</v>
      </c>
      <c r="R3086" t="s">
        <v>34</v>
      </c>
      <c r="S3086" t="s">
        <v>57</v>
      </c>
      <c r="T3086" s="1">
        <v>40023</v>
      </c>
    </row>
    <row r="3087" spans="1:20" x14ac:dyDescent="0.25">
      <c r="A3087">
        <v>22147</v>
      </c>
      <c r="B3087">
        <v>39829</v>
      </c>
      <c r="C3087" t="s">
        <v>20</v>
      </c>
      <c r="D3087" t="s">
        <v>42</v>
      </c>
      <c r="E3087" t="s">
        <v>43</v>
      </c>
      <c r="F3087" t="s">
        <v>840</v>
      </c>
      <c r="G3087">
        <v>37</v>
      </c>
      <c r="H3087">
        <v>1331.96</v>
      </c>
      <c r="I3087">
        <v>0.39</v>
      </c>
      <c r="J3087">
        <v>0.04</v>
      </c>
      <c r="K3087">
        <v>482.33</v>
      </c>
      <c r="L3087">
        <v>37.25</v>
      </c>
      <c r="M3087">
        <v>22.72</v>
      </c>
      <c r="N3087">
        <v>8.99</v>
      </c>
      <c r="O3087" t="s">
        <v>24</v>
      </c>
      <c r="P3087" t="s">
        <v>893</v>
      </c>
      <c r="Q3087" t="s">
        <v>41</v>
      </c>
      <c r="R3087" t="s">
        <v>34</v>
      </c>
      <c r="S3087" t="s">
        <v>35</v>
      </c>
      <c r="T3087" s="1">
        <v>39833</v>
      </c>
    </row>
    <row r="3088" spans="1:20" x14ac:dyDescent="0.25">
      <c r="A3088">
        <v>22149</v>
      </c>
      <c r="B3088">
        <v>40809</v>
      </c>
      <c r="C3088" t="s">
        <v>20</v>
      </c>
      <c r="D3088" t="s">
        <v>21</v>
      </c>
      <c r="E3088" t="s">
        <v>52</v>
      </c>
      <c r="F3088" t="s">
        <v>253</v>
      </c>
      <c r="G3088">
        <v>47</v>
      </c>
      <c r="H3088">
        <v>339.75</v>
      </c>
      <c r="I3088">
        <v>0.45</v>
      </c>
      <c r="J3088">
        <v>7.0000000000000007E-2</v>
      </c>
      <c r="K3088">
        <v>138.33000000000001</v>
      </c>
      <c r="L3088">
        <v>7.75</v>
      </c>
      <c r="M3088">
        <v>4.26</v>
      </c>
      <c r="N3088">
        <v>1.2</v>
      </c>
      <c r="O3088" t="s">
        <v>24</v>
      </c>
      <c r="P3088" t="s">
        <v>1625</v>
      </c>
      <c r="Q3088" t="s">
        <v>95</v>
      </c>
      <c r="R3088" t="s">
        <v>27</v>
      </c>
      <c r="S3088" t="s">
        <v>55</v>
      </c>
      <c r="T3088" s="1">
        <v>40811</v>
      </c>
    </row>
    <row r="3089" spans="1:20" x14ac:dyDescent="0.25">
      <c r="A3089">
        <v>22149</v>
      </c>
      <c r="B3089">
        <v>40809</v>
      </c>
      <c r="C3089" t="s">
        <v>20</v>
      </c>
      <c r="D3089" t="s">
        <v>21</v>
      </c>
      <c r="E3089" t="s">
        <v>52</v>
      </c>
      <c r="F3089" t="s">
        <v>1352</v>
      </c>
      <c r="G3089">
        <v>17</v>
      </c>
      <c r="H3089">
        <v>82.02</v>
      </c>
      <c r="I3089">
        <v>0.45</v>
      </c>
      <c r="J3089">
        <v>0.09</v>
      </c>
      <c r="K3089">
        <v>32.049999999999997</v>
      </c>
      <c r="L3089">
        <v>5.24</v>
      </c>
      <c r="M3089">
        <v>2.88</v>
      </c>
      <c r="N3089">
        <v>1.01</v>
      </c>
      <c r="O3089" t="s">
        <v>24</v>
      </c>
      <c r="P3089" t="s">
        <v>1625</v>
      </c>
      <c r="Q3089" t="s">
        <v>95</v>
      </c>
      <c r="R3089" t="s">
        <v>27</v>
      </c>
      <c r="S3089" t="s">
        <v>55</v>
      </c>
      <c r="T3089" s="1">
        <v>40814</v>
      </c>
    </row>
    <row r="3090" spans="1:20" x14ac:dyDescent="0.25">
      <c r="A3090">
        <v>22151</v>
      </c>
      <c r="B3090">
        <v>40390</v>
      </c>
      <c r="C3090" t="s">
        <v>36</v>
      </c>
      <c r="D3090" t="s">
        <v>42</v>
      </c>
      <c r="E3090" t="s">
        <v>43</v>
      </c>
      <c r="F3090" t="s">
        <v>417</v>
      </c>
      <c r="G3090">
        <v>49</v>
      </c>
      <c r="H3090">
        <v>931.36</v>
      </c>
      <c r="I3090">
        <v>0.54</v>
      </c>
      <c r="J3090">
        <v>0.1</v>
      </c>
      <c r="K3090">
        <v>452.29</v>
      </c>
      <c r="L3090">
        <v>20.98</v>
      </c>
      <c r="M3090">
        <v>9.65</v>
      </c>
      <c r="N3090">
        <v>6.22</v>
      </c>
      <c r="O3090" t="s">
        <v>24</v>
      </c>
      <c r="P3090" t="s">
        <v>967</v>
      </c>
      <c r="Q3090" t="s">
        <v>83</v>
      </c>
      <c r="R3090" t="s">
        <v>34</v>
      </c>
      <c r="S3090" t="s">
        <v>57</v>
      </c>
      <c r="T3090" s="1">
        <v>40390</v>
      </c>
    </row>
    <row r="3091" spans="1:20" x14ac:dyDescent="0.25">
      <c r="A3091">
        <v>22151</v>
      </c>
      <c r="B3091">
        <v>40390</v>
      </c>
      <c r="C3091" t="s">
        <v>36</v>
      </c>
      <c r="D3091" t="s">
        <v>21</v>
      </c>
      <c r="E3091" t="s">
        <v>120</v>
      </c>
      <c r="F3091" t="s">
        <v>121</v>
      </c>
      <c r="G3091">
        <v>20</v>
      </c>
      <c r="H3091">
        <v>772.45</v>
      </c>
      <c r="I3091">
        <v>0.37</v>
      </c>
      <c r="J3091">
        <v>0.04</v>
      </c>
      <c r="K3091">
        <v>261.07</v>
      </c>
      <c r="L3091">
        <v>39.56</v>
      </c>
      <c r="M3091">
        <v>24.92</v>
      </c>
      <c r="N3091">
        <v>12.98</v>
      </c>
      <c r="O3091" t="s">
        <v>24</v>
      </c>
      <c r="P3091" t="s">
        <v>967</v>
      </c>
      <c r="Q3091" t="s">
        <v>64</v>
      </c>
      <c r="R3091" t="s">
        <v>34</v>
      </c>
      <c r="S3091" t="s">
        <v>57</v>
      </c>
      <c r="T3091" s="1">
        <v>40391</v>
      </c>
    </row>
    <row r="3092" spans="1:20" x14ac:dyDescent="0.25">
      <c r="A3092">
        <v>22181</v>
      </c>
      <c r="B3092">
        <v>40823</v>
      </c>
      <c r="C3092" t="s">
        <v>20</v>
      </c>
      <c r="D3092" t="s">
        <v>21</v>
      </c>
      <c r="E3092" t="s">
        <v>72</v>
      </c>
      <c r="F3092" t="s">
        <v>185</v>
      </c>
      <c r="G3092">
        <v>41</v>
      </c>
      <c r="H3092">
        <v>373.82</v>
      </c>
      <c r="I3092">
        <v>0.35</v>
      </c>
      <c r="J3092">
        <v>0.03</v>
      </c>
      <c r="K3092">
        <v>122.72</v>
      </c>
      <c r="L3092">
        <v>9.35</v>
      </c>
      <c r="M3092">
        <v>6.08</v>
      </c>
      <c r="N3092">
        <v>1.82</v>
      </c>
      <c r="O3092" t="s">
        <v>24</v>
      </c>
      <c r="P3092" t="s">
        <v>491</v>
      </c>
      <c r="Q3092" t="s">
        <v>64</v>
      </c>
      <c r="R3092" t="s">
        <v>34</v>
      </c>
      <c r="S3092" t="s">
        <v>55</v>
      </c>
      <c r="T3092" s="1">
        <v>40832</v>
      </c>
    </row>
    <row r="3093" spans="1:20" x14ac:dyDescent="0.25">
      <c r="A3093">
        <v>22182</v>
      </c>
      <c r="B3093">
        <v>41157</v>
      </c>
      <c r="C3093" t="s">
        <v>79</v>
      </c>
      <c r="D3093" t="s">
        <v>21</v>
      </c>
      <c r="E3093" t="s">
        <v>120</v>
      </c>
      <c r="F3093" t="s">
        <v>265</v>
      </c>
      <c r="G3093">
        <v>4</v>
      </c>
      <c r="H3093">
        <v>93.23</v>
      </c>
      <c r="I3093">
        <v>0.47</v>
      </c>
      <c r="J3093">
        <v>0.09</v>
      </c>
      <c r="K3093">
        <v>35.94</v>
      </c>
      <c r="L3093">
        <v>23.64</v>
      </c>
      <c r="M3093">
        <v>12.53</v>
      </c>
      <c r="N3093">
        <v>7.17</v>
      </c>
      <c r="O3093" t="s">
        <v>24</v>
      </c>
      <c r="P3093" t="s">
        <v>1079</v>
      </c>
      <c r="Q3093" t="s">
        <v>41</v>
      </c>
      <c r="R3093" t="s">
        <v>27</v>
      </c>
      <c r="S3093" t="s">
        <v>57</v>
      </c>
      <c r="T3093" s="1">
        <v>41158</v>
      </c>
    </row>
    <row r="3094" spans="1:20" x14ac:dyDescent="0.25">
      <c r="A3094">
        <v>22182</v>
      </c>
      <c r="B3094">
        <v>41157</v>
      </c>
      <c r="C3094" t="s">
        <v>79</v>
      </c>
      <c r="D3094" t="s">
        <v>37</v>
      </c>
      <c r="E3094" t="s">
        <v>38</v>
      </c>
      <c r="F3094" t="s">
        <v>721</v>
      </c>
      <c r="G3094">
        <v>9</v>
      </c>
      <c r="H3094">
        <v>348.96</v>
      </c>
      <c r="I3094">
        <v>0.51</v>
      </c>
      <c r="J3094">
        <v>0.06</v>
      </c>
      <c r="K3094">
        <v>165.14</v>
      </c>
      <c r="L3094">
        <v>40.78</v>
      </c>
      <c r="M3094">
        <v>19.98</v>
      </c>
      <c r="N3094">
        <v>4</v>
      </c>
      <c r="O3094" t="s">
        <v>24</v>
      </c>
      <c r="P3094" t="s">
        <v>1079</v>
      </c>
      <c r="Q3094" t="s">
        <v>41</v>
      </c>
      <c r="R3094" t="s">
        <v>27</v>
      </c>
      <c r="S3094" t="s">
        <v>57</v>
      </c>
      <c r="T3094" s="1">
        <v>41160</v>
      </c>
    </row>
    <row r="3095" spans="1:20" x14ac:dyDescent="0.25">
      <c r="A3095">
        <v>22182</v>
      </c>
      <c r="B3095">
        <v>41157</v>
      </c>
      <c r="C3095" t="s">
        <v>79</v>
      </c>
      <c r="D3095" t="s">
        <v>42</v>
      </c>
      <c r="E3095" t="s">
        <v>43</v>
      </c>
      <c r="F3095" t="s">
        <v>1181</v>
      </c>
      <c r="G3095">
        <v>48</v>
      </c>
      <c r="H3095">
        <v>4001.31</v>
      </c>
      <c r="I3095">
        <v>0.46</v>
      </c>
      <c r="J3095">
        <v>0.09</v>
      </c>
      <c r="K3095">
        <v>1622.74</v>
      </c>
      <c r="L3095">
        <v>91.37</v>
      </c>
      <c r="M3095">
        <v>49.34</v>
      </c>
      <c r="N3095">
        <v>10.25</v>
      </c>
      <c r="O3095" t="s">
        <v>71</v>
      </c>
      <c r="P3095" t="s">
        <v>1079</v>
      </c>
      <c r="Q3095" t="s">
        <v>41</v>
      </c>
      <c r="R3095" t="s">
        <v>27</v>
      </c>
      <c r="S3095" t="s">
        <v>28</v>
      </c>
      <c r="T3095" s="1">
        <v>41159</v>
      </c>
    </row>
    <row r="3096" spans="1:20" x14ac:dyDescent="0.25">
      <c r="A3096">
        <v>22183</v>
      </c>
      <c r="B3096">
        <v>41022</v>
      </c>
      <c r="C3096" t="s">
        <v>79</v>
      </c>
      <c r="D3096" t="s">
        <v>21</v>
      </c>
      <c r="E3096" t="s">
        <v>52</v>
      </c>
      <c r="F3096" t="s">
        <v>1051</v>
      </c>
      <c r="G3096">
        <v>30</v>
      </c>
      <c r="H3096">
        <v>330.38</v>
      </c>
      <c r="I3096">
        <v>0.5</v>
      </c>
      <c r="J3096">
        <v>0.06</v>
      </c>
      <c r="K3096">
        <v>154.18</v>
      </c>
      <c r="L3096">
        <v>11.68</v>
      </c>
      <c r="M3096">
        <v>5.84</v>
      </c>
      <c r="N3096">
        <v>1</v>
      </c>
      <c r="O3096" t="s">
        <v>24</v>
      </c>
      <c r="P3096" t="s">
        <v>1266</v>
      </c>
      <c r="Q3096" t="s">
        <v>75</v>
      </c>
      <c r="R3096" t="s">
        <v>34</v>
      </c>
      <c r="S3096" t="s">
        <v>55</v>
      </c>
      <c r="T3096" s="1">
        <v>41023</v>
      </c>
    </row>
    <row r="3097" spans="1:20" x14ac:dyDescent="0.25">
      <c r="A3097">
        <v>22208</v>
      </c>
      <c r="B3097">
        <v>40099</v>
      </c>
      <c r="C3097" t="s">
        <v>36</v>
      </c>
      <c r="D3097" t="s">
        <v>37</v>
      </c>
      <c r="E3097" t="s">
        <v>38</v>
      </c>
      <c r="F3097" t="s">
        <v>837</v>
      </c>
      <c r="G3097">
        <v>37</v>
      </c>
      <c r="H3097">
        <v>2470.15</v>
      </c>
      <c r="I3097">
        <v>0.54</v>
      </c>
      <c r="J3097">
        <v>0.01</v>
      </c>
      <c r="K3097">
        <v>1320.26</v>
      </c>
      <c r="L3097">
        <v>67.33</v>
      </c>
      <c r="M3097">
        <v>30.97</v>
      </c>
      <c r="N3097">
        <v>4</v>
      </c>
      <c r="O3097" t="s">
        <v>24</v>
      </c>
      <c r="P3097" t="s">
        <v>425</v>
      </c>
      <c r="Q3097" t="s">
        <v>64</v>
      </c>
      <c r="R3097" t="s">
        <v>61</v>
      </c>
      <c r="S3097" t="s">
        <v>57</v>
      </c>
      <c r="T3097" s="1">
        <v>40101</v>
      </c>
    </row>
    <row r="3098" spans="1:20" x14ac:dyDescent="0.25">
      <c r="A3098">
        <v>22208</v>
      </c>
      <c r="B3098">
        <v>40099</v>
      </c>
      <c r="C3098" t="s">
        <v>36</v>
      </c>
      <c r="D3098" t="s">
        <v>37</v>
      </c>
      <c r="E3098" t="s">
        <v>50</v>
      </c>
      <c r="F3098" t="s">
        <v>776</v>
      </c>
      <c r="G3098">
        <v>50</v>
      </c>
      <c r="H3098">
        <v>11598.77</v>
      </c>
      <c r="I3098">
        <v>0.5</v>
      </c>
      <c r="J3098">
        <v>0.08</v>
      </c>
      <c r="K3098">
        <v>5291.58</v>
      </c>
      <c r="L3098">
        <v>251.98</v>
      </c>
      <c r="M3098">
        <v>125.99</v>
      </c>
      <c r="N3098">
        <v>7.69</v>
      </c>
      <c r="O3098" t="s">
        <v>24</v>
      </c>
      <c r="P3098" t="s">
        <v>425</v>
      </c>
      <c r="Q3098" t="s">
        <v>64</v>
      </c>
      <c r="R3098" t="s">
        <v>61</v>
      </c>
      <c r="S3098" t="s">
        <v>57</v>
      </c>
      <c r="T3098" s="1">
        <v>40101</v>
      </c>
    </row>
    <row r="3099" spans="1:20" x14ac:dyDescent="0.25">
      <c r="A3099">
        <v>22210</v>
      </c>
      <c r="B3099">
        <v>40805</v>
      </c>
      <c r="C3099" t="s">
        <v>58</v>
      </c>
      <c r="D3099" t="s">
        <v>21</v>
      </c>
      <c r="E3099" t="s">
        <v>84</v>
      </c>
      <c r="F3099" t="s">
        <v>1860</v>
      </c>
      <c r="G3099">
        <v>37</v>
      </c>
      <c r="H3099">
        <v>1595.62</v>
      </c>
      <c r="I3099">
        <v>0.39</v>
      </c>
      <c r="J3099">
        <v>0.1</v>
      </c>
      <c r="K3099">
        <v>512.58000000000004</v>
      </c>
      <c r="L3099">
        <v>47.77</v>
      </c>
      <c r="M3099">
        <v>29.14</v>
      </c>
      <c r="N3099">
        <v>4.8600000000000003</v>
      </c>
      <c r="O3099" t="s">
        <v>24</v>
      </c>
      <c r="P3099" t="s">
        <v>1642</v>
      </c>
      <c r="Q3099" t="s">
        <v>95</v>
      </c>
      <c r="R3099" t="s">
        <v>34</v>
      </c>
      <c r="S3099" t="s">
        <v>55</v>
      </c>
      <c r="T3099" s="1">
        <v>40807</v>
      </c>
    </row>
    <row r="3100" spans="1:20" x14ac:dyDescent="0.25">
      <c r="A3100">
        <v>22211</v>
      </c>
      <c r="B3100">
        <v>40819</v>
      </c>
      <c r="C3100" t="s">
        <v>29</v>
      </c>
      <c r="D3100" t="s">
        <v>21</v>
      </c>
      <c r="E3100" t="s">
        <v>84</v>
      </c>
      <c r="F3100" t="s">
        <v>1861</v>
      </c>
      <c r="G3100">
        <v>30</v>
      </c>
      <c r="H3100">
        <v>1730.09</v>
      </c>
      <c r="I3100">
        <v>0.5</v>
      </c>
      <c r="J3100">
        <v>0.08</v>
      </c>
      <c r="K3100">
        <v>780.7</v>
      </c>
      <c r="L3100">
        <v>61.96</v>
      </c>
      <c r="M3100">
        <v>30.98</v>
      </c>
      <c r="N3100">
        <v>19.989999999999998</v>
      </c>
      <c r="O3100" t="s">
        <v>24</v>
      </c>
      <c r="P3100" t="s">
        <v>122</v>
      </c>
      <c r="Q3100" t="s">
        <v>41</v>
      </c>
      <c r="R3100" t="s">
        <v>67</v>
      </c>
      <c r="S3100" t="s">
        <v>57</v>
      </c>
      <c r="T3100" s="1">
        <v>40821</v>
      </c>
    </row>
    <row r="3101" spans="1:20" x14ac:dyDescent="0.25">
      <c r="A3101">
        <v>22211</v>
      </c>
      <c r="B3101">
        <v>40819</v>
      </c>
      <c r="C3101" t="s">
        <v>29</v>
      </c>
      <c r="D3101" t="s">
        <v>42</v>
      </c>
      <c r="E3101" t="s">
        <v>46</v>
      </c>
      <c r="F3101" t="s">
        <v>1062</v>
      </c>
      <c r="G3101">
        <v>47</v>
      </c>
      <c r="H3101">
        <v>36163.410000000003</v>
      </c>
      <c r="I3101">
        <v>0.51</v>
      </c>
      <c r="J3101">
        <v>0</v>
      </c>
      <c r="K3101">
        <v>18399.669999999998</v>
      </c>
      <c r="L3101">
        <v>767.61</v>
      </c>
      <c r="M3101">
        <v>376.13</v>
      </c>
      <c r="N3101">
        <v>85.63</v>
      </c>
      <c r="O3101" t="s">
        <v>48</v>
      </c>
      <c r="P3101" t="s">
        <v>122</v>
      </c>
      <c r="Q3101" t="s">
        <v>41</v>
      </c>
      <c r="R3101" t="s">
        <v>67</v>
      </c>
      <c r="S3101" t="s">
        <v>49</v>
      </c>
      <c r="T3101" s="1">
        <v>40820</v>
      </c>
    </row>
    <row r="3102" spans="1:20" x14ac:dyDescent="0.25">
      <c r="A3102">
        <v>22212</v>
      </c>
      <c r="B3102">
        <v>40438</v>
      </c>
      <c r="C3102" t="s">
        <v>79</v>
      </c>
      <c r="D3102" t="s">
        <v>21</v>
      </c>
      <c r="E3102" t="s">
        <v>120</v>
      </c>
      <c r="F3102" t="s">
        <v>299</v>
      </c>
      <c r="G3102">
        <v>19</v>
      </c>
      <c r="H3102">
        <v>235.83</v>
      </c>
      <c r="I3102">
        <v>0.52</v>
      </c>
      <c r="J3102">
        <v>0.01</v>
      </c>
      <c r="K3102">
        <v>120.72</v>
      </c>
      <c r="L3102">
        <v>12.46</v>
      </c>
      <c r="M3102">
        <v>5.98</v>
      </c>
      <c r="N3102">
        <v>1.49</v>
      </c>
      <c r="O3102" t="s">
        <v>24</v>
      </c>
      <c r="P3102" t="s">
        <v>1862</v>
      </c>
      <c r="Q3102" t="s">
        <v>33</v>
      </c>
      <c r="R3102" t="s">
        <v>61</v>
      </c>
      <c r="S3102" t="s">
        <v>57</v>
      </c>
      <c r="T3102" s="1">
        <v>40439</v>
      </c>
    </row>
    <row r="3103" spans="1:20" x14ac:dyDescent="0.25">
      <c r="A3103">
        <v>22242</v>
      </c>
      <c r="B3103">
        <v>39979</v>
      </c>
      <c r="C3103" t="s">
        <v>29</v>
      </c>
      <c r="D3103" t="s">
        <v>21</v>
      </c>
      <c r="E3103" t="s">
        <v>84</v>
      </c>
      <c r="F3103" t="s">
        <v>605</v>
      </c>
      <c r="G3103">
        <v>50</v>
      </c>
      <c r="H3103">
        <v>495.54</v>
      </c>
      <c r="I3103">
        <v>0.36</v>
      </c>
      <c r="J3103">
        <v>0.04</v>
      </c>
      <c r="K3103">
        <v>162</v>
      </c>
      <c r="L3103">
        <v>10.130000000000001</v>
      </c>
      <c r="M3103">
        <v>6.48</v>
      </c>
      <c r="N3103">
        <v>9.5399999999999991</v>
      </c>
      <c r="O3103" t="s">
        <v>24</v>
      </c>
      <c r="P3103" t="s">
        <v>386</v>
      </c>
      <c r="Q3103" t="s">
        <v>95</v>
      </c>
      <c r="R3103" t="s">
        <v>61</v>
      </c>
      <c r="S3103" t="s">
        <v>57</v>
      </c>
      <c r="T3103" s="1">
        <v>39981</v>
      </c>
    </row>
    <row r="3104" spans="1:20" x14ac:dyDescent="0.25">
      <c r="A3104">
        <v>22243</v>
      </c>
      <c r="B3104">
        <v>39828</v>
      </c>
      <c r="C3104" t="s">
        <v>58</v>
      </c>
      <c r="D3104" t="s">
        <v>21</v>
      </c>
      <c r="E3104" t="s">
        <v>52</v>
      </c>
      <c r="F3104" t="s">
        <v>408</v>
      </c>
      <c r="G3104">
        <v>9</v>
      </c>
      <c r="H3104">
        <v>47.87</v>
      </c>
      <c r="I3104">
        <v>0.5</v>
      </c>
      <c r="J3104">
        <v>0.09</v>
      </c>
      <c r="K3104">
        <v>21.25</v>
      </c>
      <c r="L3104">
        <v>5.76</v>
      </c>
      <c r="M3104">
        <v>2.88</v>
      </c>
      <c r="N3104">
        <v>0.7</v>
      </c>
      <c r="O3104" t="s">
        <v>24</v>
      </c>
      <c r="P3104" t="s">
        <v>1180</v>
      </c>
      <c r="Q3104" t="s">
        <v>41</v>
      </c>
      <c r="R3104" t="s">
        <v>67</v>
      </c>
      <c r="S3104" t="s">
        <v>55</v>
      </c>
      <c r="T3104" s="1">
        <v>39829</v>
      </c>
    </row>
    <row r="3105" spans="1:20" x14ac:dyDescent="0.25">
      <c r="A3105">
        <v>22272</v>
      </c>
      <c r="B3105">
        <v>41035</v>
      </c>
      <c r="C3105" t="s">
        <v>36</v>
      </c>
      <c r="D3105" t="s">
        <v>37</v>
      </c>
      <c r="E3105" t="s">
        <v>38</v>
      </c>
      <c r="F3105" t="s">
        <v>399</v>
      </c>
      <c r="G3105">
        <v>37</v>
      </c>
      <c r="H3105">
        <v>8327.91</v>
      </c>
      <c r="I3105">
        <v>0.39</v>
      </c>
      <c r="J3105">
        <v>0.1</v>
      </c>
      <c r="K3105">
        <v>2682.15</v>
      </c>
      <c r="L3105">
        <v>249.97</v>
      </c>
      <c r="M3105">
        <v>152.47999999999999</v>
      </c>
      <c r="N3105">
        <v>4</v>
      </c>
      <c r="O3105" t="s">
        <v>24</v>
      </c>
      <c r="P3105" t="s">
        <v>275</v>
      </c>
      <c r="Q3105" t="s">
        <v>64</v>
      </c>
      <c r="R3105" t="s">
        <v>61</v>
      </c>
      <c r="S3105" t="s">
        <v>57</v>
      </c>
      <c r="T3105" s="1">
        <v>41037</v>
      </c>
    </row>
    <row r="3106" spans="1:20" x14ac:dyDescent="0.25">
      <c r="A3106">
        <v>22272</v>
      </c>
      <c r="B3106">
        <v>41035</v>
      </c>
      <c r="C3106" t="s">
        <v>36</v>
      </c>
      <c r="D3106" t="s">
        <v>37</v>
      </c>
      <c r="E3106" t="s">
        <v>38</v>
      </c>
      <c r="F3106" t="s">
        <v>914</v>
      </c>
      <c r="G3106">
        <v>30</v>
      </c>
      <c r="H3106">
        <v>1918.3</v>
      </c>
      <c r="I3106">
        <v>0.49</v>
      </c>
      <c r="J3106">
        <v>0.08</v>
      </c>
      <c r="K3106">
        <v>854.01</v>
      </c>
      <c r="L3106">
        <v>69.430000000000007</v>
      </c>
      <c r="M3106">
        <v>35.409999999999997</v>
      </c>
      <c r="N3106">
        <v>1.99</v>
      </c>
      <c r="O3106" t="s">
        <v>24</v>
      </c>
      <c r="P3106" t="s">
        <v>275</v>
      </c>
      <c r="Q3106" t="s">
        <v>64</v>
      </c>
      <c r="R3106" t="s">
        <v>61</v>
      </c>
      <c r="S3106" t="s">
        <v>35</v>
      </c>
      <c r="T3106" s="1">
        <v>41037</v>
      </c>
    </row>
    <row r="3107" spans="1:20" x14ac:dyDescent="0.25">
      <c r="A3107">
        <v>22279</v>
      </c>
      <c r="B3107">
        <v>40169</v>
      </c>
      <c r="C3107" t="s">
        <v>29</v>
      </c>
      <c r="D3107" t="s">
        <v>21</v>
      </c>
      <c r="E3107" t="s">
        <v>84</v>
      </c>
      <c r="F3107" t="s">
        <v>1496</v>
      </c>
      <c r="G3107">
        <v>43</v>
      </c>
      <c r="H3107">
        <v>4255.8999999999996</v>
      </c>
      <c r="I3107">
        <v>0.46</v>
      </c>
      <c r="J3107">
        <v>0.03</v>
      </c>
      <c r="K3107">
        <v>1881.87</v>
      </c>
      <c r="L3107">
        <v>101.78</v>
      </c>
      <c r="M3107">
        <v>54.96</v>
      </c>
      <c r="N3107">
        <v>10.75</v>
      </c>
      <c r="O3107" t="s">
        <v>24</v>
      </c>
      <c r="P3107" t="s">
        <v>414</v>
      </c>
      <c r="Q3107" t="s">
        <v>64</v>
      </c>
      <c r="R3107" t="s">
        <v>27</v>
      </c>
      <c r="S3107" t="s">
        <v>57</v>
      </c>
      <c r="T3107" s="1">
        <v>40172</v>
      </c>
    </row>
    <row r="3108" spans="1:20" x14ac:dyDescent="0.25">
      <c r="A3108">
        <v>22304</v>
      </c>
      <c r="B3108">
        <v>40872</v>
      </c>
      <c r="C3108" t="s">
        <v>20</v>
      </c>
      <c r="D3108" t="s">
        <v>21</v>
      </c>
      <c r="E3108" t="s">
        <v>52</v>
      </c>
      <c r="F3108" t="s">
        <v>453</v>
      </c>
      <c r="G3108">
        <v>24</v>
      </c>
      <c r="H3108">
        <v>79.900000000000006</v>
      </c>
      <c r="I3108">
        <v>0.52</v>
      </c>
      <c r="J3108">
        <v>0.1</v>
      </c>
      <c r="K3108">
        <v>36.96</v>
      </c>
      <c r="L3108">
        <v>3.67</v>
      </c>
      <c r="M3108">
        <v>1.76</v>
      </c>
      <c r="N3108">
        <v>0.7</v>
      </c>
      <c r="O3108" t="s">
        <v>24</v>
      </c>
      <c r="P3108" t="s">
        <v>1259</v>
      </c>
      <c r="Q3108" t="s">
        <v>41</v>
      </c>
      <c r="R3108" t="s">
        <v>67</v>
      </c>
      <c r="S3108" t="s">
        <v>55</v>
      </c>
      <c r="T3108" s="1">
        <v>40876</v>
      </c>
    </row>
    <row r="3109" spans="1:20" x14ac:dyDescent="0.25">
      <c r="A3109">
        <v>22338</v>
      </c>
      <c r="B3109">
        <v>40312</v>
      </c>
      <c r="C3109" t="s">
        <v>79</v>
      </c>
      <c r="D3109" t="s">
        <v>21</v>
      </c>
      <c r="E3109" t="s">
        <v>84</v>
      </c>
      <c r="F3109" t="s">
        <v>1668</v>
      </c>
      <c r="G3109">
        <v>36</v>
      </c>
      <c r="H3109">
        <v>366.21</v>
      </c>
      <c r="I3109">
        <v>0.5</v>
      </c>
      <c r="J3109">
        <v>0.05</v>
      </c>
      <c r="K3109">
        <v>171.07</v>
      </c>
      <c r="L3109">
        <v>10.56</v>
      </c>
      <c r="M3109">
        <v>5.28</v>
      </c>
      <c r="N3109">
        <v>5.0599999999999996</v>
      </c>
      <c r="O3109" t="s">
        <v>24</v>
      </c>
      <c r="P3109" t="s">
        <v>644</v>
      </c>
      <c r="Q3109" t="s">
        <v>95</v>
      </c>
      <c r="R3109" t="s">
        <v>67</v>
      </c>
      <c r="S3109" t="s">
        <v>57</v>
      </c>
      <c r="T3109" s="1">
        <v>40313</v>
      </c>
    </row>
    <row r="3110" spans="1:20" x14ac:dyDescent="0.25">
      <c r="A3110">
        <v>22338</v>
      </c>
      <c r="B3110">
        <v>40312</v>
      </c>
      <c r="C3110" t="s">
        <v>79</v>
      </c>
      <c r="D3110" t="s">
        <v>37</v>
      </c>
      <c r="E3110" t="s">
        <v>38</v>
      </c>
      <c r="F3110" t="s">
        <v>1646</v>
      </c>
      <c r="G3110">
        <v>24</v>
      </c>
      <c r="H3110">
        <v>1745.06</v>
      </c>
      <c r="I3110">
        <v>0.55000000000000004</v>
      </c>
      <c r="J3110">
        <v>0.09</v>
      </c>
      <c r="K3110">
        <v>877.56</v>
      </c>
      <c r="L3110">
        <v>79.489999999999995</v>
      </c>
      <c r="M3110">
        <v>35.770000000000003</v>
      </c>
      <c r="N3110">
        <v>9.02</v>
      </c>
      <c r="O3110" t="s">
        <v>24</v>
      </c>
      <c r="P3110" t="s">
        <v>644</v>
      </c>
      <c r="Q3110" t="s">
        <v>75</v>
      </c>
      <c r="R3110" t="s">
        <v>67</v>
      </c>
      <c r="S3110" t="s">
        <v>57</v>
      </c>
      <c r="T3110" s="1">
        <v>40313</v>
      </c>
    </row>
    <row r="3111" spans="1:20" x14ac:dyDescent="0.25">
      <c r="A3111">
        <v>22342</v>
      </c>
      <c r="B3111">
        <v>39962</v>
      </c>
      <c r="C3111" t="s">
        <v>20</v>
      </c>
      <c r="D3111" t="s">
        <v>37</v>
      </c>
      <c r="E3111" t="s">
        <v>50</v>
      </c>
      <c r="F3111" t="s">
        <v>685</v>
      </c>
      <c r="G3111">
        <v>13</v>
      </c>
      <c r="H3111">
        <v>429.66</v>
      </c>
      <c r="I3111">
        <v>0.36</v>
      </c>
      <c r="J3111">
        <v>0</v>
      </c>
      <c r="K3111">
        <v>153.49</v>
      </c>
      <c r="L3111">
        <v>32.799999999999997</v>
      </c>
      <c r="M3111">
        <v>20.99</v>
      </c>
      <c r="N3111">
        <v>3.3</v>
      </c>
      <c r="O3111" t="s">
        <v>24</v>
      </c>
      <c r="P3111" t="s">
        <v>291</v>
      </c>
      <c r="Q3111" t="s">
        <v>83</v>
      </c>
      <c r="R3111" t="s">
        <v>27</v>
      </c>
      <c r="S3111" t="s">
        <v>35</v>
      </c>
      <c r="T3111" s="1">
        <v>39969</v>
      </c>
    </row>
    <row r="3112" spans="1:20" x14ac:dyDescent="0.25">
      <c r="A3112">
        <v>22368</v>
      </c>
      <c r="B3112">
        <v>40228</v>
      </c>
      <c r="C3112" t="s">
        <v>79</v>
      </c>
      <c r="D3112" t="s">
        <v>37</v>
      </c>
      <c r="E3112" t="s">
        <v>38</v>
      </c>
      <c r="F3112" t="s">
        <v>1789</v>
      </c>
      <c r="G3112">
        <v>5</v>
      </c>
      <c r="H3112">
        <v>378.69</v>
      </c>
      <c r="I3112">
        <v>0.5</v>
      </c>
      <c r="J3112">
        <v>0.04</v>
      </c>
      <c r="K3112">
        <v>180.5</v>
      </c>
      <c r="L3112">
        <v>78.48</v>
      </c>
      <c r="M3112">
        <v>39.24</v>
      </c>
      <c r="N3112">
        <v>1.99</v>
      </c>
      <c r="O3112" t="s">
        <v>24</v>
      </c>
      <c r="P3112" t="s">
        <v>231</v>
      </c>
      <c r="Q3112" t="s">
        <v>95</v>
      </c>
      <c r="R3112" t="s">
        <v>67</v>
      </c>
      <c r="S3112" t="s">
        <v>35</v>
      </c>
      <c r="T3112" s="1">
        <v>40229</v>
      </c>
    </row>
    <row r="3113" spans="1:20" x14ac:dyDescent="0.25">
      <c r="A3113">
        <v>22368</v>
      </c>
      <c r="B3113">
        <v>40228</v>
      </c>
      <c r="C3113" t="s">
        <v>79</v>
      </c>
      <c r="D3113" t="s">
        <v>37</v>
      </c>
      <c r="E3113" t="s">
        <v>87</v>
      </c>
      <c r="F3113" t="s">
        <v>1430</v>
      </c>
      <c r="G3113">
        <v>33</v>
      </c>
      <c r="H3113">
        <v>5660.6</v>
      </c>
      <c r="I3113">
        <v>0.35</v>
      </c>
      <c r="J3113">
        <v>0.08</v>
      </c>
      <c r="K3113">
        <v>1644.79</v>
      </c>
      <c r="L3113">
        <v>184.6</v>
      </c>
      <c r="M3113">
        <v>119.99</v>
      </c>
      <c r="N3113">
        <v>56.14</v>
      </c>
      <c r="O3113" t="s">
        <v>48</v>
      </c>
      <c r="P3113" t="s">
        <v>231</v>
      </c>
      <c r="Q3113" t="s">
        <v>95</v>
      </c>
      <c r="R3113" t="s">
        <v>67</v>
      </c>
      <c r="S3113" t="s">
        <v>49</v>
      </c>
      <c r="T3113" s="1">
        <v>40230</v>
      </c>
    </row>
    <row r="3114" spans="1:20" x14ac:dyDescent="0.25">
      <c r="A3114">
        <v>22368</v>
      </c>
      <c r="B3114">
        <v>40228</v>
      </c>
      <c r="C3114" t="s">
        <v>79</v>
      </c>
      <c r="D3114" t="s">
        <v>21</v>
      </c>
      <c r="E3114" t="s">
        <v>22</v>
      </c>
      <c r="F3114" t="s">
        <v>1679</v>
      </c>
      <c r="G3114">
        <v>34</v>
      </c>
      <c r="H3114">
        <v>5834.55</v>
      </c>
      <c r="I3114">
        <v>0.53</v>
      </c>
      <c r="J3114">
        <v>0.01</v>
      </c>
      <c r="K3114">
        <v>3046.23</v>
      </c>
      <c r="L3114">
        <v>172.3</v>
      </c>
      <c r="M3114">
        <v>80.98</v>
      </c>
      <c r="N3114">
        <v>35</v>
      </c>
      <c r="O3114" t="s">
        <v>24</v>
      </c>
      <c r="P3114" t="s">
        <v>231</v>
      </c>
      <c r="Q3114" t="s">
        <v>95</v>
      </c>
      <c r="R3114" t="s">
        <v>67</v>
      </c>
      <c r="S3114" t="s">
        <v>28</v>
      </c>
      <c r="T3114" s="1">
        <v>40229</v>
      </c>
    </row>
    <row r="3115" spans="1:20" x14ac:dyDescent="0.25">
      <c r="A3115">
        <v>22371</v>
      </c>
      <c r="B3115">
        <v>39907</v>
      </c>
      <c r="C3115" t="s">
        <v>36</v>
      </c>
      <c r="D3115" t="s">
        <v>21</v>
      </c>
      <c r="E3115" t="s">
        <v>120</v>
      </c>
      <c r="F3115" t="s">
        <v>1529</v>
      </c>
      <c r="G3115">
        <v>8</v>
      </c>
      <c r="H3115">
        <v>137.13</v>
      </c>
      <c r="I3115">
        <v>0.53</v>
      </c>
      <c r="J3115">
        <v>0</v>
      </c>
      <c r="K3115">
        <v>66.58</v>
      </c>
      <c r="L3115">
        <v>15.7</v>
      </c>
      <c r="M3115">
        <v>7.38</v>
      </c>
      <c r="N3115">
        <v>11.51</v>
      </c>
      <c r="O3115" t="s">
        <v>24</v>
      </c>
      <c r="P3115" t="s">
        <v>1037</v>
      </c>
      <c r="Q3115" t="s">
        <v>75</v>
      </c>
      <c r="R3115" t="s">
        <v>27</v>
      </c>
      <c r="S3115" t="s">
        <v>57</v>
      </c>
      <c r="T3115" s="1">
        <v>39908</v>
      </c>
    </row>
    <row r="3116" spans="1:20" x14ac:dyDescent="0.25">
      <c r="A3116">
        <v>22373</v>
      </c>
      <c r="B3116">
        <v>40996</v>
      </c>
      <c r="C3116" t="s">
        <v>36</v>
      </c>
      <c r="D3116" t="s">
        <v>21</v>
      </c>
      <c r="E3116" t="s">
        <v>139</v>
      </c>
      <c r="F3116" t="s">
        <v>504</v>
      </c>
      <c r="G3116">
        <v>26</v>
      </c>
      <c r="H3116">
        <v>467.6</v>
      </c>
      <c r="I3116">
        <v>0.53</v>
      </c>
      <c r="J3116">
        <v>0.05</v>
      </c>
      <c r="K3116">
        <v>232.07</v>
      </c>
      <c r="L3116">
        <v>18.600000000000001</v>
      </c>
      <c r="M3116">
        <v>8.74</v>
      </c>
      <c r="N3116">
        <v>8.2899999999999991</v>
      </c>
      <c r="O3116" t="s">
        <v>71</v>
      </c>
      <c r="P3116" t="s">
        <v>181</v>
      </c>
      <c r="Q3116" t="s">
        <v>64</v>
      </c>
      <c r="R3116" t="s">
        <v>34</v>
      </c>
      <c r="S3116" t="s">
        <v>57</v>
      </c>
      <c r="T3116" s="1">
        <v>40997</v>
      </c>
    </row>
    <row r="3117" spans="1:20" x14ac:dyDescent="0.25">
      <c r="A3117">
        <v>22375</v>
      </c>
      <c r="B3117">
        <v>40640</v>
      </c>
      <c r="C3117" t="s">
        <v>29</v>
      </c>
      <c r="D3117" t="s">
        <v>21</v>
      </c>
      <c r="E3117" t="s">
        <v>84</v>
      </c>
      <c r="F3117" t="s">
        <v>219</v>
      </c>
      <c r="G3117">
        <v>43</v>
      </c>
      <c r="H3117">
        <v>1233.1099999999999</v>
      </c>
      <c r="I3117">
        <v>0.36</v>
      </c>
      <c r="J3117">
        <v>0.04</v>
      </c>
      <c r="K3117">
        <v>407.86</v>
      </c>
      <c r="L3117">
        <v>29.64</v>
      </c>
      <c r="M3117">
        <v>18.97</v>
      </c>
      <c r="N3117">
        <v>9.5399999999999991</v>
      </c>
      <c r="O3117" t="s">
        <v>24</v>
      </c>
      <c r="P3117" t="s">
        <v>953</v>
      </c>
      <c r="Q3117" t="s">
        <v>33</v>
      </c>
      <c r="R3117" t="s">
        <v>34</v>
      </c>
      <c r="S3117" t="s">
        <v>57</v>
      </c>
      <c r="T3117" s="1">
        <v>40641</v>
      </c>
    </row>
    <row r="3118" spans="1:20" x14ac:dyDescent="0.25">
      <c r="A3118">
        <v>22402</v>
      </c>
      <c r="B3118">
        <v>39960</v>
      </c>
      <c r="C3118" t="s">
        <v>58</v>
      </c>
      <c r="D3118" t="s">
        <v>21</v>
      </c>
      <c r="E3118" t="s">
        <v>120</v>
      </c>
      <c r="F3118" t="s">
        <v>323</v>
      </c>
      <c r="G3118">
        <v>33</v>
      </c>
      <c r="H3118">
        <v>2491.19</v>
      </c>
      <c r="I3118">
        <v>0.52</v>
      </c>
      <c r="J3118">
        <v>0.04</v>
      </c>
      <c r="K3118">
        <v>1244.0999999999999</v>
      </c>
      <c r="L3118">
        <v>78.540000000000006</v>
      </c>
      <c r="M3118">
        <v>37.700000000000003</v>
      </c>
      <c r="N3118">
        <v>2.99</v>
      </c>
      <c r="O3118" t="s">
        <v>24</v>
      </c>
      <c r="P3118" t="s">
        <v>108</v>
      </c>
      <c r="Q3118" t="s">
        <v>83</v>
      </c>
      <c r="R3118" t="s">
        <v>61</v>
      </c>
      <c r="S3118" t="s">
        <v>57</v>
      </c>
      <c r="T3118" s="1">
        <v>39961</v>
      </c>
    </row>
    <row r="3119" spans="1:20" x14ac:dyDescent="0.25">
      <c r="A3119">
        <v>22402</v>
      </c>
      <c r="B3119">
        <v>39960</v>
      </c>
      <c r="C3119" t="s">
        <v>58</v>
      </c>
      <c r="D3119" t="s">
        <v>37</v>
      </c>
      <c r="E3119" t="s">
        <v>50</v>
      </c>
      <c r="F3119" t="s">
        <v>1272</v>
      </c>
      <c r="G3119">
        <v>1</v>
      </c>
      <c r="H3119">
        <v>109.59</v>
      </c>
      <c r="I3119">
        <v>0.47</v>
      </c>
      <c r="J3119">
        <v>0.01</v>
      </c>
      <c r="K3119">
        <v>48.6</v>
      </c>
      <c r="L3119">
        <v>105.64</v>
      </c>
      <c r="M3119">
        <v>55.99</v>
      </c>
      <c r="N3119">
        <v>5</v>
      </c>
      <c r="O3119" t="s">
        <v>24</v>
      </c>
      <c r="P3119" t="s">
        <v>108</v>
      </c>
      <c r="Q3119" t="s">
        <v>83</v>
      </c>
      <c r="R3119" t="s">
        <v>61</v>
      </c>
      <c r="S3119" t="s">
        <v>35</v>
      </c>
      <c r="T3119" s="1">
        <v>39961</v>
      </c>
    </row>
    <row r="3120" spans="1:20" x14ac:dyDescent="0.25">
      <c r="A3120">
        <v>22404</v>
      </c>
      <c r="B3120">
        <v>40498</v>
      </c>
      <c r="C3120" t="s">
        <v>20</v>
      </c>
      <c r="D3120" t="s">
        <v>42</v>
      </c>
      <c r="E3120" t="s">
        <v>192</v>
      </c>
      <c r="F3120" t="s">
        <v>193</v>
      </c>
      <c r="G3120">
        <v>35</v>
      </c>
      <c r="H3120">
        <v>12605.48</v>
      </c>
      <c r="I3120">
        <v>0.43</v>
      </c>
      <c r="J3120">
        <v>0.06</v>
      </c>
      <c r="K3120">
        <v>4954.62</v>
      </c>
      <c r="L3120">
        <v>382.6</v>
      </c>
      <c r="M3120">
        <v>218.08</v>
      </c>
      <c r="N3120">
        <v>18.059999999999999</v>
      </c>
      <c r="O3120" t="s">
        <v>24</v>
      </c>
      <c r="P3120" t="s">
        <v>1060</v>
      </c>
      <c r="Q3120" t="s">
        <v>41</v>
      </c>
      <c r="R3120" t="s">
        <v>61</v>
      </c>
      <c r="S3120" t="s">
        <v>28</v>
      </c>
      <c r="T3120" s="1">
        <v>40505</v>
      </c>
    </row>
    <row r="3121" spans="1:20" x14ac:dyDescent="0.25">
      <c r="A3121">
        <v>22407</v>
      </c>
      <c r="B3121">
        <v>40134</v>
      </c>
      <c r="C3121" t="s">
        <v>29</v>
      </c>
      <c r="D3121" t="s">
        <v>21</v>
      </c>
      <c r="E3121" t="s">
        <v>120</v>
      </c>
      <c r="F3121" t="s">
        <v>1203</v>
      </c>
      <c r="G3121">
        <v>20</v>
      </c>
      <c r="H3121">
        <v>1034.47</v>
      </c>
      <c r="I3121">
        <v>0.37</v>
      </c>
      <c r="J3121">
        <v>7.0000000000000007E-2</v>
      </c>
      <c r="K3121">
        <v>328.95</v>
      </c>
      <c r="L3121">
        <v>54.83</v>
      </c>
      <c r="M3121">
        <v>34.54</v>
      </c>
      <c r="N3121">
        <v>14.72</v>
      </c>
      <c r="O3121" t="s">
        <v>24</v>
      </c>
      <c r="P3121" t="s">
        <v>341</v>
      </c>
      <c r="Q3121" t="s">
        <v>41</v>
      </c>
      <c r="R3121" t="s">
        <v>34</v>
      </c>
      <c r="S3121" t="s">
        <v>57</v>
      </c>
      <c r="T3121" s="1">
        <v>40135</v>
      </c>
    </row>
    <row r="3122" spans="1:20" x14ac:dyDescent="0.25">
      <c r="A3122">
        <v>22407</v>
      </c>
      <c r="B3122">
        <v>40134</v>
      </c>
      <c r="C3122" t="s">
        <v>29</v>
      </c>
      <c r="D3122" t="s">
        <v>21</v>
      </c>
      <c r="E3122" t="s">
        <v>84</v>
      </c>
      <c r="F3122" t="s">
        <v>747</v>
      </c>
      <c r="G3122">
        <v>10</v>
      </c>
      <c r="H3122">
        <v>221.37</v>
      </c>
      <c r="I3122">
        <v>0.44</v>
      </c>
      <c r="J3122">
        <v>0.02</v>
      </c>
      <c r="K3122">
        <v>92.1</v>
      </c>
      <c r="L3122">
        <v>21.93</v>
      </c>
      <c r="M3122">
        <v>12.28</v>
      </c>
      <c r="N3122">
        <v>6.47</v>
      </c>
      <c r="O3122" t="s">
        <v>24</v>
      </c>
      <c r="P3122" t="s">
        <v>341</v>
      </c>
      <c r="Q3122" t="s">
        <v>41</v>
      </c>
      <c r="R3122" t="s">
        <v>34</v>
      </c>
      <c r="S3122" t="s">
        <v>57</v>
      </c>
      <c r="T3122" s="1">
        <v>40134</v>
      </c>
    </row>
    <row r="3123" spans="1:20" x14ac:dyDescent="0.25">
      <c r="A3123">
        <v>22407</v>
      </c>
      <c r="B3123">
        <v>40134</v>
      </c>
      <c r="C3123" t="s">
        <v>29</v>
      </c>
      <c r="D3123" t="s">
        <v>21</v>
      </c>
      <c r="E3123" t="s">
        <v>52</v>
      </c>
      <c r="F3123" t="s">
        <v>182</v>
      </c>
      <c r="G3123">
        <v>15</v>
      </c>
      <c r="H3123">
        <v>849.64</v>
      </c>
      <c r="I3123">
        <v>0.42</v>
      </c>
      <c r="J3123">
        <v>0.06</v>
      </c>
      <c r="K3123">
        <v>321.95</v>
      </c>
      <c r="L3123">
        <v>59.62</v>
      </c>
      <c r="M3123">
        <v>34.58</v>
      </c>
      <c r="N3123">
        <v>8.99</v>
      </c>
      <c r="O3123" t="s">
        <v>71</v>
      </c>
      <c r="P3123" t="s">
        <v>341</v>
      </c>
      <c r="Q3123" t="s">
        <v>41</v>
      </c>
      <c r="R3123" t="s">
        <v>34</v>
      </c>
      <c r="S3123" t="s">
        <v>35</v>
      </c>
      <c r="T3123" s="1">
        <v>40136</v>
      </c>
    </row>
    <row r="3124" spans="1:20" x14ac:dyDescent="0.25">
      <c r="A3124">
        <v>22432</v>
      </c>
      <c r="B3124">
        <v>41241</v>
      </c>
      <c r="C3124" t="s">
        <v>29</v>
      </c>
      <c r="D3124" t="s">
        <v>21</v>
      </c>
      <c r="E3124" t="s">
        <v>139</v>
      </c>
      <c r="F3124" t="s">
        <v>1150</v>
      </c>
      <c r="G3124">
        <v>45</v>
      </c>
      <c r="H3124">
        <v>4467.32</v>
      </c>
      <c r="I3124">
        <v>0.42</v>
      </c>
      <c r="J3124">
        <v>0.06</v>
      </c>
      <c r="K3124">
        <v>1703.23</v>
      </c>
      <c r="L3124">
        <v>105.14</v>
      </c>
      <c r="M3124">
        <v>60.98</v>
      </c>
      <c r="N3124">
        <v>19.989999999999998</v>
      </c>
      <c r="O3124" t="s">
        <v>24</v>
      </c>
      <c r="P3124" t="s">
        <v>335</v>
      </c>
      <c r="Q3124" t="s">
        <v>95</v>
      </c>
      <c r="R3124" t="s">
        <v>27</v>
      </c>
      <c r="S3124" t="s">
        <v>57</v>
      </c>
      <c r="T3124" s="1">
        <v>41242</v>
      </c>
    </row>
    <row r="3125" spans="1:20" x14ac:dyDescent="0.25">
      <c r="A3125">
        <v>22433</v>
      </c>
      <c r="B3125">
        <v>40605</v>
      </c>
      <c r="C3125" t="s">
        <v>58</v>
      </c>
      <c r="D3125" t="s">
        <v>37</v>
      </c>
      <c r="E3125" t="s">
        <v>50</v>
      </c>
      <c r="F3125" t="s">
        <v>1501</v>
      </c>
      <c r="G3125">
        <v>44</v>
      </c>
      <c r="H3125">
        <v>1513.72</v>
      </c>
      <c r="I3125">
        <v>0.42</v>
      </c>
      <c r="J3125">
        <v>0.05</v>
      </c>
      <c r="K3125">
        <v>589.16999999999996</v>
      </c>
      <c r="L3125">
        <v>36.19</v>
      </c>
      <c r="M3125">
        <v>20.99</v>
      </c>
      <c r="N3125">
        <v>0.99</v>
      </c>
      <c r="O3125" t="s">
        <v>24</v>
      </c>
      <c r="P3125" t="s">
        <v>701</v>
      </c>
      <c r="Q3125" t="s">
        <v>83</v>
      </c>
      <c r="R3125" t="s">
        <v>61</v>
      </c>
      <c r="S3125" t="s">
        <v>55</v>
      </c>
      <c r="T3125" s="1">
        <v>40607</v>
      </c>
    </row>
    <row r="3126" spans="1:20" x14ac:dyDescent="0.25">
      <c r="A3126">
        <v>22434</v>
      </c>
      <c r="B3126">
        <v>41150</v>
      </c>
      <c r="C3126" t="s">
        <v>58</v>
      </c>
      <c r="D3126" t="s">
        <v>21</v>
      </c>
      <c r="E3126" t="s">
        <v>120</v>
      </c>
      <c r="F3126" t="s">
        <v>1669</v>
      </c>
      <c r="G3126">
        <v>3</v>
      </c>
      <c r="H3126">
        <v>27.72</v>
      </c>
      <c r="I3126">
        <v>0.44</v>
      </c>
      <c r="J3126">
        <v>0.1</v>
      </c>
      <c r="K3126">
        <v>8.27</v>
      </c>
      <c r="L3126">
        <v>8.11</v>
      </c>
      <c r="M3126">
        <v>4.54</v>
      </c>
      <c r="N3126">
        <v>5.83</v>
      </c>
      <c r="O3126" t="s">
        <v>24</v>
      </c>
      <c r="P3126" t="s">
        <v>833</v>
      </c>
      <c r="Q3126" t="s">
        <v>64</v>
      </c>
      <c r="R3126" t="s">
        <v>67</v>
      </c>
      <c r="S3126" t="s">
        <v>57</v>
      </c>
      <c r="T3126" s="1">
        <v>41152</v>
      </c>
    </row>
    <row r="3127" spans="1:20" x14ac:dyDescent="0.25">
      <c r="A3127">
        <v>22434</v>
      </c>
      <c r="B3127">
        <v>41150</v>
      </c>
      <c r="C3127" t="s">
        <v>58</v>
      </c>
      <c r="D3127" t="s">
        <v>21</v>
      </c>
      <c r="E3127" t="s">
        <v>52</v>
      </c>
      <c r="F3127" t="s">
        <v>1224</v>
      </c>
      <c r="G3127">
        <v>39</v>
      </c>
      <c r="H3127">
        <v>273.42</v>
      </c>
      <c r="I3127">
        <v>0.53</v>
      </c>
      <c r="J3127">
        <v>0.01</v>
      </c>
      <c r="K3127">
        <v>141.53</v>
      </c>
      <c r="L3127">
        <v>6.98</v>
      </c>
      <c r="M3127">
        <v>3.28</v>
      </c>
      <c r="N3127">
        <v>3.97</v>
      </c>
      <c r="O3127" t="s">
        <v>24</v>
      </c>
      <c r="P3127" t="s">
        <v>833</v>
      </c>
      <c r="Q3127" t="s">
        <v>64</v>
      </c>
      <c r="R3127" t="s">
        <v>67</v>
      </c>
      <c r="S3127" t="s">
        <v>55</v>
      </c>
      <c r="T3127" s="1">
        <v>41152</v>
      </c>
    </row>
    <row r="3128" spans="1:20" x14ac:dyDescent="0.25">
      <c r="A3128">
        <v>22465</v>
      </c>
      <c r="B3128">
        <v>41111</v>
      </c>
      <c r="C3128" t="s">
        <v>29</v>
      </c>
      <c r="D3128" t="s">
        <v>42</v>
      </c>
      <c r="E3128" t="s">
        <v>192</v>
      </c>
      <c r="F3128" t="s">
        <v>1566</v>
      </c>
      <c r="G3128">
        <v>4</v>
      </c>
      <c r="H3128">
        <v>1728.33</v>
      </c>
      <c r="I3128">
        <v>0.38</v>
      </c>
      <c r="J3128">
        <v>0.04</v>
      </c>
      <c r="K3128">
        <v>594.41</v>
      </c>
      <c r="L3128">
        <v>437.06</v>
      </c>
      <c r="M3128">
        <v>270.98</v>
      </c>
      <c r="N3128">
        <v>50</v>
      </c>
      <c r="O3128" t="s">
        <v>48</v>
      </c>
      <c r="P3128" t="s">
        <v>332</v>
      </c>
      <c r="Q3128" t="s">
        <v>83</v>
      </c>
      <c r="R3128" t="s">
        <v>61</v>
      </c>
      <c r="S3128" t="s">
        <v>132</v>
      </c>
      <c r="T3128" s="1">
        <v>41112</v>
      </c>
    </row>
    <row r="3129" spans="1:20" x14ac:dyDescent="0.25">
      <c r="A3129">
        <v>22466</v>
      </c>
      <c r="B3129">
        <v>40996</v>
      </c>
      <c r="C3129" t="s">
        <v>20</v>
      </c>
      <c r="D3129" t="s">
        <v>42</v>
      </c>
      <c r="E3129" t="s">
        <v>192</v>
      </c>
      <c r="F3129" t="s">
        <v>1431</v>
      </c>
      <c r="G3129">
        <v>31</v>
      </c>
      <c r="H3129">
        <v>9874.6299999999992</v>
      </c>
      <c r="I3129">
        <v>0.47</v>
      </c>
      <c r="J3129">
        <v>7.0000000000000007E-2</v>
      </c>
      <c r="K3129">
        <v>4234.25</v>
      </c>
      <c r="L3129">
        <v>341.47</v>
      </c>
      <c r="M3129">
        <v>180.98</v>
      </c>
      <c r="N3129">
        <v>30</v>
      </c>
      <c r="O3129" t="s">
        <v>48</v>
      </c>
      <c r="P3129" t="s">
        <v>844</v>
      </c>
      <c r="Q3129" t="s">
        <v>83</v>
      </c>
      <c r="R3129" t="s">
        <v>34</v>
      </c>
      <c r="S3129" t="s">
        <v>132</v>
      </c>
      <c r="T3129" s="1">
        <v>41003</v>
      </c>
    </row>
    <row r="3130" spans="1:20" x14ac:dyDescent="0.25">
      <c r="A3130">
        <v>22466</v>
      </c>
      <c r="B3130">
        <v>40996</v>
      </c>
      <c r="C3130" t="s">
        <v>20</v>
      </c>
      <c r="D3130" t="s">
        <v>21</v>
      </c>
      <c r="E3130" t="s">
        <v>84</v>
      </c>
      <c r="F3130" t="s">
        <v>921</v>
      </c>
      <c r="G3130">
        <v>40</v>
      </c>
      <c r="H3130">
        <v>794.24</v>
      </c>
      <c r="I3130">
        <v>0.49</v>
      </c>
      <c r="J3130">
        <v>0.02</v>
      </c>
      <c r="K3130">
        <v>380.05</v>
      </c>
      <c r="L3130">
        <v>20.22</v>
      </c>
      <c r="M3130">
        <v>10.31</v>
      </c>
      <c r="N3130">
        <v>1.79</v>
      </c>
      <c r="O3130" t="s">
        <v>24</v>
      </c>
      <c r="P3130" t="s">
        <v>844</v>
      </c>
      <c r="Q3130" t="s">
        <v>83</v>
      </c>
      <c r="R3130" t="s">
        <v>34</v>
      </c>
      <c r="S3130" t="s">
        <v>55</v>
      </c>
      <c r="T3130" s="1">
        <v>41003</v>
      </c>
    </row>
    <row r="3131" spans="1:20" x14ac:dyDescent="0.25">
      <c r="A3131">
        <v>22468</v>
      </c>
      <c r="B3131">
        <v>40339</v>
      </c>
      <c r="C3131" t="s">
        <v>29</v>
      </c>
      <c r="D3131" t="s">
        <v>21</v>
      </c>
      <c r="E3131" t="s">
        <v>120</v>
      </c>
      <c r="F3131" t="s">
        <v>1758</v>
      </c>
      <c r="G3131">
        <v>14</v>
      </c>
      <c r="H3131">
        <v>573.67999999999995</v>
      </c>
      <c r="I3131">
        <v>0.48</v>
      </c>
      <c r="J3131">
        <v>0</v>
      </c>
      <c r="K3131">
        <v>271.13</v>
      </c>
      <c r="L3131">
        <v>40.35</v>
      </c>
      <c r="M3131">
        <v>20.98</v>
      </c>
      <c r="N3131">
        <v>8.83</v>
      </c>
      <c r="O3131" t="s">
        <v>24</v>
      </c>
      <c r="P3131" t="s">
        <v>730</v>
      </c>
      <c r="Q3131" t="s">
        <v>64</v>
      </c>
      <c r="R3131" t="s">
        <v>27</v>
      </c>
      <c r="S3131" t="s">
        <v>57</v>
      </c>
      <c r="T3131" s="1">
        <v>40339</v>
      </c>
    </row>
    <row r="3132" spans="1:20" x14ac:dyDescent="0.25">
      <c r="A3132">
        <v>22468</v>
      </c>
      <c r="B3132">
        <v>40339</v>
      </c>
      <c r="C3132" t="s">
        <v>29</v>
      </c>
      <c r="D3132" t="s">
        <v>21</v>
      </c>
      <c r="E3132" t="s">
        <v>84</v>
      </c>
      <c r="F3132" t="s">
        <v>1863</v>
      </c>
      <c r="G3132">
        <v>11</v>
      </c>
      <c r="H3132">
        <v>111.65</v>
      </c>
      <c r="I3132">
        <v>0.45</v>
      </c>
      <c r="J3132">
        <v>0.03</v>
      </c>
      <c r="K3132">
        <v>47.71</v>
      </c>
      <c r="L3132">
        <v>10.33</v>
      </c>
      <c r="M3132">
        <v>5.68</v>
      </c>
      <c r="N3132">
        <v>1.46</v>
      </c>
      <c r="O3132" t="s">
        <v>24</v>
      </c>
      <c r="P3132" t="s">
        <v>730</v>
      </c>
      <c r="Q3132" t="s">
        <v>64</v>
      </c>
      <c r="R3132" t="s">
        <v>27</v>
      </c>
      <c r="S3132" t="s">
        <v>55</v>
      </c>
      <c r="T3132" s="1">
        <v>40340</v>
      </c>
    </row>
    <row r="3133" spans="1:20" x14ac:dyDescent="0.25">
      <c r="A3133">
        <v>22468</v>
      </c>
      <c r="B3133">
        <v>40339</v>
      </c>
      <c r="C3133" t="s">
        <v>29</v>
      </c>
      <c r="D3133" t="s">
        <v>42</v>
      </c>
      <c r="E3133" t="s">
        <v>43</v>
      </c>
      <c r="F3133" t="s">
        <v>1021</v>
      </c>
      <c r="G3133">
        <v>19</v>
      </c>
      <c r="H3133">
        <v>248.89</v>
      </c>
      <c r="I3133">
        <v>0.38</v>
      </c>
      <c r="J3133">
        <v>0</v>
      </c>
      <c r="K3133">
        <v>92.7</v>
      </c>
      <c r="L3133">
        <v>12.84</v>
      </c>
      <c r="M3133">
        <v>7.96</v>
      </c>
      <c r="N3133">
        <v>4.95</v>
      </c>
      <c r="O3133" t="s">
        <v>24</v>
      </c>
      <c r="P3133" t="s">
        <v>730</v>
      </c>
      <c r="Q3133" t="s">
        <v>64</v>
      </c>
      <c r="R3133" t="s">
        <v>27</v>
      </c>
      <c r="S3133" t="s">
        <v>57</v>
      </c>
      <c r="T3133" s="1">
        <v>40341</v>
      </c>
    </row>
    <row r="3134" spans="1:20" x14ac:dyDescent="0.25">
      <c r="A3134">
        <v>22469</v>
      </c>
      <c r="B3134">
        <v>40462</v>
      </c>
      <c r="C3134" t="s">
        <v>36</v>
      </c>
      <c r="D3134" t="s">
        <v>37</v>
      </c>
      <c r="E3134" t="s">
        <v>50</v>
      </c>
      <c r="F3134" t="s">
        <v>51</v>
      </c>
      <c r="G3134">
        <v>44</v>
      </c>
      <c r="H3134">
        <v>515.36</v>
      </c>
      <c r="I3134">
        <v>0.38</v>
      </c>
      <c r="J3134">
        <v>0.1</v>
      </c>
      <c r="K3134">
        <v>158.77000000000001</v>
      </c>
      <c r="L3134">
        <v>12.89</v>
      </c>
      <c r="M3134">
        <v>7.99</v>
      </c>
      <c r="N3134">
        <v>5.03</v>
      </c>
      <c r="O3134" t="s">
        <v>24</v>
      </c>
      <c r="P3134" t="s">
        <v>817</v>
      </c>
      <c r="Q3134" t="s">
        <v>83</v>
      </c>
      <c r="R3134" t="s">
        <v>34</v>
      </c>
      <c r="S3134" t="s">
        <v>45</v>
      </c>
      <c r="T3134" s="1">
        <v>40464</v>
      </c>
    </row>
    <row r="3135" spans="1:20" x14ac:dyDescent="0.25">
      <c r="A3135">
        <v>22469</v>
      </c>
      <c r="B3135">
        <v>40462</v>
      </c>
      <c r="C3135" t="s">
        <v>36</v>
      </c>
      <c r="D3135" t="s">
        <v>21</v>
      </c>
      <c r="E3135" t="s">
        <v>126</v>
      </c>
      <c r="F3135" t="s">
        <v>459</v>
      </c>
      <c r="G3135">
        <v>24</v>
      </c>
      <c r="H3135">
        <v>2496.61</v>
      </c>
      <c r="I3135">
        <v>0.42</v>
      </c>
      <c r="J3135">
        <v>0.03</v>
      </c>
      <c r="K3135">
        <v>984.09</v>
      </c>
      <c r="L3135">
        <v>105.14</v>
      </c>
      <c r="M3135">
        <v>60.98</v>
      </c>
      <c r="N3135">
        <v>49</v>
      </c>
      <c r="O3135" t="s">
        <v>24</v>
      </c>
      <c r="P3135" t="s">
        <v>817</v>
      </c>
      <c r="Q3135" t="s">
        <v>95</v>
      </c>
      <c r="R3135" t="s">
        <v>34</v>
      </c>
      <c r="S3135" t="s">
        <v>28</v>
      </c>
      <c r="T3135" s="1">
        <v>40464</v>
      </c>
    </row>
    <row r="3136" spans="1:20" x14ac:dyDescent="0.25">
      <c r="A3136">
        <v>22469</v>
      </c>
      <c r="B3136">
        <v>40462</v>
      </c>
      <c r="C3136" t="s">
        <v>36</v>
      </c>
      <c r="D3136" t="s">
        <v>42</v>
      </c>
      <c r="E3136" t="s">
        <v>46</v>
      </c>
      <c r="F3136" t="s">
        <v>1864</v>
      </c>
      <c r="G3136">
        <v>23</v>
      </c>
      <c r="H3136">
        <v>12929.17</v>
      </c>
      <c r="I3136">
        <v>0.49</v>
      </c>
      <c r="J3136">
        <v>0.02</v>
      </c>
      <c r="K3136">
        <v>6167.63</v>
      </c>
      <c r="L3136">
        <v>570.54999999999995</v>
      </c>
      <c r="M3136">
        <v>290.98</v>
      </c>
      <c r="N3136">
        <v>69</v>
      </c>
      <c r="O3136" t="s">
        <v>24</v>
      </c>
      <c r="P3136" t="s">
        <v>817</v>
      </c>
      <c r="Q3136" t="s">
        <v>95</v>
      </c>
      <c r="R3136" t="s">
        <v>34</v>
      </c>
      <c r="S3136" t="s">
        <v>28</v>
      </c>
      <c r="T3136" s="1">
        <v>40464</v>
      </c>
    </row>
    <row r="3137" spans="1:20" x14ac:dyDescent="0.25">
      <c r="A3137">
        <v>22497</v>
      </c>
      <c r="B3137">
        <v>41027</v>
      </c>
      <c r="C3137" t="s">
        <v>79</v>
      </c>
      <c r="D3137" t="s">
        <v>37</v>
      </c>
      <c r="E3137" t="s">
        <v>87</v>
      </c>
      <c r="F3137" t="s">
        <v>1330</v>
      </c>
      <c r="G3137">
        <v>37</v>
      </c>
      <c r="H3137">
        <v>5903.01</v>
      </c>
      <c r="I3137">
        <v>0.45</v>
      </c>
      <c r="J3137">
        <v>0.04</v>
      </c>
      <c r="K3137">
        <v>2509.12</v>
      </c>
      <c r="L3137">
        <v>165.4</v>
      </c>
      <c r="M3137">
        <v>90.97</v>
      </c>
      <c r="N3137">
        <v>28</v>
      </c>
      <c r="O3137" t="s">
        <v>48</v>
      </c>
      <c r="P3137" t="s">
        <v>1778</v>
      </c>
      <c r="Q3137" t="s">
        <v>83</v>
      </c>
      <c r="R3137" t="s">
        <v>34</v>
      </c>
      <c r="S3137" t="s">
        <v>132</v>
      </c>
      <c r="T3137" s="1">
        <v>41028</v>
      </c>
    </row>
    <row r="3138" spans="1:20" x14ac:dyDescent="0.25">
      <c r="A3138">
        <v>22498</v>
      </c>
      <c r="B3138">
        <v>40491</v>
      </c>
      <c r="C3138" t="s">
        <v>58</v>
      </c>
      <c r="D3138" t="s">
        <v>37</v>
      </c>
      <c r="E3138" t="s">
        <v>38</v>
      </c>
      <c r="F3138" t="s">
        <v>1719</v>
      </c>
      <c r="G3138">
        <v>20</v>
      </c>
      <c r="H3138">
        <v>55.82</v>
      </c>
      <c r="I3138">
        <v>0.4</v>
      </c>
      <c r="J3138">
        <v>0.05</v>
      </c>
      <c r="K3138">
        <v>19.829999999999998</v>
      </c>
      <c r="L3138">
        <v>2.83</v>
      </c>
      <c r="M3138">
        <v>1.7</v>
      </c>
      <c r="N3138">
        <v>1.99</v>
      </c>
      <c r="O3138" t="s">
        <v>24</v>
      </c>
      <c r="P3138" t="s">
        <v>529</v>
      </c>
      <c r="Q3138" t="s">
        <v>75</v>
      </c>
      <c r="R3138" t="s">
        <v>67</v>
      </c>
      <c r="S3138" t="s">
        <v>35</v>
      </c>
      <c r="T3138" s="1">
        <v>40492</v>
      </c>
    </row>
    <row r="3139" spans="1:20" x14ac:dyDescent="0.25">
      <c r="A3139">
        <v>22501</v>
      </c>
      <c r="B3139">
        <v>40316</v>
      </c>
      <c r="C3139" t="s">
        <v>36</v>
      </c>
      <c r="D3139" t="s">
        <v>21</v>
      </c>
      <c r="E3139" t="s">
        <v>139</v>
      </c>
      <c r="F3139" t="s">
        <v>1171</v>
      </c>
      <c r="G3139">
        <v>2</v>
      </c>
      <c r="H3139">
        <v>27.58</v>
      </c>
      <c r="I3139">
        <v>0.44</v>
      </c>
      <c r="J3139">
        <v>0.04</v>
      </c>
      <c r="K3139">
        <v>10.91</v>
      </c>
      <c r="L3139">
        <v>13.64</v>
      </c>
      <c r="M3139">
        <v>7.64</v>
      </c>
      <c r="N3139">
        <v>1.39</v>
      </c>
      <c r="O3139" t="s">
        <v>71</v>
      </c>
      <c r="P3139" t="s">
        <v>578</v>
      </c>
      <c r="Q3139" t="s">
        <v>83</v>
      </c>
      <c r="R3139" t="s">
        <v>34</v>
      </c>
      <c r="S3139" t="s">
        <v>57</v>
      </c>
      <c r="T3139" s="1">
        <v>40317</v>
      </c>
    </row>
    <row r="3140" spans="1:20" x14ac:dyDescent="0.25">
      <c r="A3140">
        <v>22529</v>
      </c>
      <c r="B3140">
        <v>40305</v>
      </c>
      <c r="C3140" t="s">
        <v>79</v>
      </c>
      <c r="D3140" t="s">
        <v>21</v>
      </c>
      <c r="E3140" t="s">
        <v>126</v>
      </c>
      <c r="F3140" t="s">
        <v>816</v>
      </c>
      <c r="G3140">
        <v>28</v>
      </c>
      <c r="H3140">
        <v>3486.51</v>
      </c>
      <c r="I3140">
        <v>0.55000000000000004</v>
      </c>
      <c r="J3140">
        <v>0.02</v>
      </c>
      <c r="K3140">
        <v>1878.41</v>
      </c>
      <c r="L3140">
        <v>126.58</v>
      </c>
      <c r="M3140">
        <v>56.96</v>
      </c>
      <c r="N3140">
        <v>13.22</v>
      </c>
      <c r="O3140" t="s">
        <v>24</v>
      </c>
      <c r="P3140" t="s">
        <v>515</v>
      </c>
      <c r="Q3140" t="s">
        <v>75</v>
      </c>
      <c r="R3140" t="s">
        <v>61</v>
      </c>
      <c r="S3140" t="s">
        <v>57</v>
      </c>
      <c r="T3140" s="1">
        <v>40305</v>
      </c>
    </row>
    <row r="3141" spans="1:20" x14ac:dyDescent="0.25">
      <c r="A3141">
        <v>22532</v>
      </c>
      <c r="B3141">
        <v>40582</v>
      </c>
      <c r="C3141" t="s">
        <v>58</v>
      </c>
      <c r="D3141" t="s">
        <v>21</v>
      </c>
      <c r="E3141" t="s">
        <v>120</v>
      </c>
      <c r="F3141" t="s">
        <v>1120</v>
      </c>
      <c r="G3141">
        <v>13</v>
      </c>
      <c r="H3141">
        <v>220.21</v>
      </c>
      <c r="I3141">
        <v>0.48</v>
      </c>
      <c r="J3141">
        <v>0.03</v>
      </c>
      <c r="K3141">
        <v>99.56</v>
      </c>
      <c r="L3141">
        <v>17.02</v>
      </c>
      <c r="M3141">
        <v>8.85</v>
      </c>
      <c r="N3141">
        <v>5.6</v>
      </c>
      <c r="O3141" t="s">
        <v>24</v>
      </c>
      <c r="P3141" t="s">
        <v>198</v>
      </c>
      <c r="Q3141" t="s">
        <v>83</v>
      </c>
      <c r="R3141" t="s">
        <v>67</v>
      </c>
      <c r="S3141" t="s">
        <v>57</v>
      </c>
      <c r="T3141" s="1">
        <v>40582</v>
      </c>
    </row>
    <row r="3142" spans="1:20" x14ac:dyDescent="0.25">
      <c r="A3142">
        <v>22534</v>
      </c>
      <c r="B3142">
        <v>40742</v>
      </c>
      <c r="C3142" t="s">
        <v>79</v>
      </c>
      <c r="D3142" t="s">
        <v>21</v>
      </c>
      <c r="E3142" t="s">
        <v>139</v>
      </c>
      <c r="F3142" t="s">
        <v>1635</v>
      </c>
      <c r="G3142">
        <v>3</v>
      </c>
      <c r="H3142">
        <v>523.57000000000005</v>
      </c>
      <c r="I3142">
        <v>0.5</v>
      </c>
      <c r="J3142">
        <v>0</v>
      </c>
      <c r="K3142">
        <v>251.79</v>
      </c>
      <c r="L3142">
        <v>167.86</v>
      </c>
      <c r="M3142">
        <v>83.93</v>
      </c>
      <c r="N3142">
        <v>19.989999999999998</v>
      </c>
      <c r="O3142" t="s">
        <v>24</v>
      </c>
      <c r="P3142" t="s">
        <v>950</v>
      </c>
      <c r="Q3142" t="s">
        <v>33</v>
      </c>
      <c r="R3142" t="s">
        <v>34</v>
      </c>
      <c r="S3142" t="s">
        <v>57</v>
      </c>
      <c r="T3142" s="1">
        <v>40744</v>
      </c>
    </row>
    <row r="3143" spans="1:20" x14ac:dyDescent="0.25">
      <c r="A3143">
        <v>22561</v>
      </c>
      <c r="B3143">
        <v>40563</v>
      </c>
      <c r="C3143" t="s">
        <v>58</v>
      </c>
      <c r="D3143" t="s">
        <v>42</v>
      </c>
      <c r="E3143" t="s">
        <v>43</v>
      </c>
      <c r="F3143" t="s">
        <v>384</v>
      </c>
      <c r="G3143">
        <v>7</v>
      </c>
      <c r="H3143">
        <v>243.75</v>
      </c>
      <c r="I3143">
        <v>0.51</v>
      </c>
      <c r="J3143">
        <v>7.0000000000000007E-2</v>
      </c>
      <c r="K3143">
        <v>111.07</v>
      </c>
      <c r="L3143">
        <v>36.06</v>
      </c>
      <c r="M3143">
        <v>17.670000000000002</v>
      </c>
      <c r="N3143">
        <v>8.99</v>
      </c>
      <c r="O3143" t="s">
        <v>24</v>
      </c>
      <c r="P3143" t="s">
        <v>671</v>
      </c>
      <c r="Q3143" t="s">
        <v>95</v>
      </c>
      <c r="R3143" t="s">
        <v>67</v>
      </c>
      <c r="S3143" t="s">
        <v>35</v>
      </c>
      <c r="T3143" s="1">
        <v>40565</v>
      </c>
    </row>
    <row r="3144" spans="1:20" x14ac:dyDescent="0.25">
      <c r="A3144">
        <v>22561</v>
      </c>
      <c r="B3144">
        <v>40563</v>
      </c>
      <c r="C3144" t="s">
        <v>58</v>
      </c>
      <c r="D3144" t="s">
        <v>21</v>
      </c>
      <c r="E3144" t="s">
        <v>126</v>
      </c>
      <c r="F3144" t="s">
        <v>757</v>
      </c>
      <c r="G3144">
        <v>50</v>
      </c>
      <c r="H3144">
        <v>754.38</v>
      </c>
      <c r="I3144">
        <v>0.44</v>
      </c>
      <c r="J3144">
        <v>0.03</v>
      </c>
      <c r="K3144">
        <v>317.38</v>
      </c>
      <c r="L3144">
        <v>15.48</v>
      </c>
      <c r="M3144">
        <v>8.67</v>
      </c>
      <c r="N3144">
        <v>3.5</v>
      </c>
      <c r="O3144" t="s">
        <v>24</v>
      </c>
      <c r="P3144" t="s">
        <v>671</v>
      </c>
      <c r="Q3144" t="s">
        <v>95</v>
      </c>
      <c r="R3144" t="s">
        <v>67</v>
      </c>
      <c r="S3144" t="s">
        <v>57</v>
      </c>
      <c r="T3144" s="1">
        <v>40565</v>
      </c>
    </row>
    <row r="3145" spans="1:20" x14ac:dyDescent="0.25">
      <c r="A3145">
        <v>22561</v>
      </c>
      <c r="B3145">
        <v>40563</v>
      </c>
      <c r="C3145" t="s">
        <v>58</v>
      </c>
      <c r="D3145" t="s">
        <v>37</v>
      </c>
      <c r="E3145" t="s">
        <v>38</v>
      </c>
      <c r="F3145" t="s">
        <v>1673</v>
      </c>
      <c r="G3145">
        <v>5</v>
      </c>
      <c r="H3145">
        <v>1051.8</v>
      </c>
      <c r="I3145">
        <v>0.53</v>
      </c>
      <c r="J3145">
        <v>0.03</v>
      </c>
      <c r="K3145">
        <v>531.86</v>
      </c>
      <c r="L3145">
        <v>212.74</v>
      </c>
      <c r="M3145">
        <v>99.99</v>
      </c>
      <c r="N3145">
        <v>19.989999999999998</v>
      </c>
      <c r="O3145" t="s">
        <v>71</v>
      </c>
      <c r="P3145" t="s">
        <v>671</v>
      </c>
      <c r="Q3145" t="s">
        <v>95</v>
      </c>
      <c r="R3145" t="s">
        <v>67</v>
      </c>
      <c r="S3145" t="s">
        <v>57</v>
      </c>
      <c r="T3145" s="1">
        <v>40565</v>
      </c>
    </row>
    <row r="3146" spans="1:20" x14ac:dyDescent="0.25">
      <c r="A3146">
        <v>22562</v>
      </c>
      <c r="B3146">
        <v>39899</v>
      </c>
      <c r="C3146" t="s">
        <v>79</v>
      </c>
      <c r="D3146" t="s">
        <v>37</v>
      </c>
      <c r="E3146" t="s">
        <v>87</v>
      </c>
      <c r="F3146" t="s">
        <v>1506</v>
      </c>
      <c r="G3146">
        <v>46</v>
      </c>
      <c r="H3146">
        <v>17386.25</v>
      </c>
      <c r="I3146">
        <v>0.48</v>
      </c>
      <c r="J3146">
        <v>0.08</v>
      </c>
      <c r="K3146">
        <v>7552.85</v>
      </c>
      <c r="L3146">
        <v>410.48</v>
      </c>
      <c r="M3146">
        <v>213.45</v>
      </c>
      <c r="N3146">
        <v>14.7</v>
      </c>
      <c r="O3146" t="s">
        <v>48</v>
      </c>
      <c r="P3146" t="s">
        <v>1575</v>
      </c>
      <c r="Q3146" t="s">
        <v>75</v>
      </c>
      <c r="R3146" t="s">
        <v>61</v>
      </c>
      <c r="S3146" t="s">
        <v>132</v>
      </c>
      <c r="T3146" s="1">
        <v>39901</v>
      </c>
    </row>
    <row r="3147" spans="1:20" x14ac:dyDescent="0.25">
      <c r="A3147">
        <v>22562</v>
      </c>
      <c r="B3147">
        <v>39899</v>
      </c>
      <c r="C3147" t="s">
        <v>79</v>
      </c>
      <c r="D3147" t="s">
        <v>21</v>
      </c>
      <c r="E3147" t="s">
        <v>84</v>
      </c>
      <c r="F3147" t="s">
        <v>1034</v>
      </c>
      <c r="G3147">
        <v>31</v>
      </c>
      <c r="H3147">
        <v>2960.75</v>
      </c>
      <c r="I3147">
        <v>0.47</v>
      </c>
      <c r="J3147">
        <v>0.1</v>
      </c>
      <c r="K3147">
        <v>1211.49</v>
      </c>
      <c r="L3147">
        <v>105.62</v>
      </c>
      <c r="M3147">
        <v>55.98</v>
      </c>
      <c r="N3147">
        <v>13.88</v>
      </c>
      <c r="O3147" t="s">
        <v>24</v>
      </c>
      <c r="P3147" t="s">
        <v>1575</v>
      </c>
      <c r="Q3147" t="s">
        <v>75</v>
      </c>
      <c r="R3147" t="s">
        <v>61</v>
      </c>
      <c r="S3147" t="s">
        <v>57</v>
      </c>
      <c r="T3147" s="1">
        <v>39901</v>
      </c>
    </row>
    <row r="3148" spans="1:20" x14ac:dyDescent="0.25">
      <c r="A3148">
        <v>22562</v>
      </c>
      <c r="B3148">
        <v>39899</v>
      </c>
      <c r="C3148" t="s">
        <v>79</v>
      </c>
      <c r="D3148" t="s">
        <v>21</v>
      </c>
      <c r="E3148" t="s">
        <v>22</v>
      </c>
      <c r="F3148" t="s">
        <v>1558</v>
      </c>
      <c r="G3148">
        <v>3</v>
      </c>
      <c r="H3148">
        <v>99.25</v>
      </c>
      <c r="I3148">
        <v>0.47</v>
      </c>
      <c r="J3148">
        <v>0</v>
      </c>
      <c r="K3148">
        <v>42.73</v>
      </c>
      <c r="L3148">
        <v>30.3</v>
      </c>
      <c r="M3148">
        <v>16.059999999999999</v>
      </c>
      <c r="N3148">
        <v>8.34</v>
      </c>
      <c r="O3148" t="s">
        <v>24</v>
      </c>
      <c r="P3148" t="s">
        <v>1575</v>
      </c>
      <c r="Q3148" t="s">
        <v>75</v>
      </c>
      <c r="R3148" t="s">
        <v>61</v>
      </c>
      <c r="S3148" t="s">
        <v>57</v>
      </c>
      <c r="T3148" s="1">
        <v>39900</v>
      </c>
    </row>
    <row r="3149" spans="1:20" x14ac:dyDescent="0.25">
      <c r="A3149">
        <v>22563</v>
      </c>
      <c r="B3149">
        <v>41049</v>
      </c>
      <c r="C3149" t="s">
        <v>58</v>
      </c>
      <c r="D3149" t="s">
        <v>42</v>
      </c>
      <c r="E3149" t="s">
        <v>43</v>
      </c>
      <c r="F3149" t="s">
        <v>891</v>
      </c>
      <c r="G3149">
        <v>32</v>
      </c>
      <c r="H3149">
        <v>396.25</v>
      </c>
      <c r="I3149">
        <v>0.41</v>
      </c>
      <c r="J3149">
        <v>0.06</v>
      </c>
      <c r="K3149">
        <v>146.16999999999999</v>
      </c>
      <c r="L3149">
        <v>13.05</v>
      </c>
      <c r="M3149">
        <v>7.7</v>
      </c>
      <c r="N3149">
        <v>3.68</v>
      </c>
      <c r="O3149" t="s">
        <v>24</v>
      </c>
      <c r="P3149" t="s">
        <v>1865</v>
      </c>
      <c r="Q3149" t="s">
        <v>33</v>
      </c>
      <c r="R3149" t="s">
        <v>61</v>
      </c>
      <c r="S3149" t="s">
        <v>55</v>
      </c>
      <c r="T3149" s="1">
        <v>41052</v>
      </c>
    </row>
    <row r="3150" spans="1:20" x14ac:dyDescent="0.25">
      <c r="A3150">
        <v>22626</v>
      </c>
      <c r="B3150">
        <v>40358</v>
      </c>
      <c r="C3150" t="s">
        <v>58</v>
      </c>
      <c r="D3150" t="s">
        <v>21</v>
      </c>
      <c r="E3150" t="s">
        <v>84</v>
      </c>
      <c r="F3150" t="s">
        <v>1334</v>
      </c>
      <c r="G3150">
        <v>17</v>
      </c>
      <c r="H3150">
        <v>181.83</v>
      </c>
      <c r="I3150">
        <v>0.52</v>
      </c>
      <c r="J3150">
        <v>0.02</v>
      </c>
      <c r="K3150">
        <v>91.73</v>
      </c>
      <c r="L3150">
        <v>10.79</v>
      </c>
      <c r="M3150">
        <v>5.18</v>
      </c>
      <c r="N3150">
        <v>2.04</v>
      </c>
      <c r="O3150" t="s">
        <v>24</v>
      </c>
      <c r="P3150" t="s">
        <v>427</v>
      </c>
      <c r="Q3150" t="s">
        <v>64</v>
      </c>
      <c r="R3150" t="s">
        <v>27</v>
      </c>
      <c r="S3150" t="s">
        <v>55</v>
      </c>
      <c r="T3150" s="1">
        <v>40360</v>
      </c>
    </row>
    <row r="3151" spans="1:20" x14ac:dyDescent="0.25">
      <c r="A3151">
        <v>22626</v>
      </c>
      <c r="B3151">
        <v>40358</v>
      </c>
      <c r="C3151" t="s">
        <v>58</v>
      </c>
      <c r="D3151" t="s">
        <v>42</v>
      </c>
      <c r="E3151" t="s">
        <v>46</v>
      </c>
      <c r="F3151" t="s">
        <v>356</v>
      </c>
      <c r="G3151">
        <v>35</v>
      </c>
      <c r="H3151">
        <v>14204.26</v>
      </c>
      <c r="I3151">
        <v>0.48</v>
      </c>
      <c r="J3151">
        <v>0.04</v>
      </c>
      <c r="K3151">
        <v>6478.37</v>
      </c>
      <c r="L3151">
        <v>420.67</v>
      </c>
      <c r="M3151">
        <v>218.75</v>
      </c>
      <c r="N3151">
        <v>69.64</v>
      </c>
      <c r="O3151" t="s">
        <v>48</v>
      </c>
      <c r="P3151" t="s">
        <v>427</v>
      </c>
      <c r="Q3151" t="s">
        <v>64</v>
      </c>
      <c r="R3151" t="s">
        <v>27</v>
      </c>
      <c r="S3151" t="s">
        <v>49</v>
      </c>
      <c r="T3151" s="1">
        <v>40360</v>
      </c>
    </row>
    <row r="3152" spans="1:20" x14ac:dyDescent="0.25">
      <c r="A3152">
        <v>22627</v>
      </c>
      <c r="B3152">
        <v>40271</v>
      </c>
      <c r="C3152" t="s">
        <v>20</v>
      </c>
      <c r="D3152" t="s">
        <v>42</v>
      </c>
      <c r="E3152" t="s">
        <v>43</v>
      </c>
      <c r="F3152" t="s">
        <v>1660</v>
      </c>
      <c r="G3152">
        <v>33</v>
      </c>
      <c r="H3152">
        <v>4281.41</v>
      </c>
      <c r="I3152">
        <v>0.55000000000000004</v>
      </c>
      <c r="J3152">
        <v>0.09</v>
      </c>
      <c r="K3152">
        <v>2156.91</v>
      </c>
      <c r="L3152">
        <v>142.09</v>
      </c>
      <c r="M3152">
        <v>63.94</v>
      </c>
      <c r="N3152">
        <v>14.48</v>
      </c>
      <c r="O3152" t="s">
        <v>24</v>
      </c>
      <c r="P3152" t="s">
        <v>606</v>
      </c>
      <c r="Q3152" t="s">
        <v>95</v>
      </c>
      <c r="R3152" t="s">
        <v>27</v>
      </c>
      <c r="S3152" t="s">
        <v>57</v>
      </c>
      <c r="T3152" s="1">
        <v>40276</v>
      </c>
    </row>
    <row r="3153" spans="1:20" x14ac:dyDescent="0.25">
      <c r="A3153">
        <v>22627</v>
      </c>
      <c r="B3153">
        <v>40271</v>
      </c>
      <c r="C3153" t="s">
        <v>20</v>
      </c>
      <c r="D3153" t="s">
        <v>42</v>
      </c>
      <c r="E3153" t="s">
        <v>92</v>
      </c>
      <c r="F3153" t="s">
        <v>1020</v>
      </c>
      <c r="G3153">
        <v>46</v>
      </c>
      <c r="H3153">
        <v>10592.41</v>
      </c>
      <c r="I3153">
        <v>0.36</v>
      </c>
      <c r="J3153">
        <v>0.03</v>
      </c>
      <c r="K3153">
        <v>3581.06</v>
      </c>
      <c r="L3153">
        <v>235.91</v>
      </c>
      <c r="M3153">
        <v>150.97999999999999</v>
      </c>
      <c r="N3153">
        <v>66.27</v>
      </c>
      <c r="O3153" t="s">
        <v>48</v>
      </c>
      <c r="P3153" t="s">
        <v>606</v>
      </c>
      <c r="Q3153" t="s">
        <v>83</v>
      </c>
      <c r="R3153" t="s">
        <v>27</v>
      </c>
      <c r="S3153" t="s">
        <v>49</v>
      </c>
      <c r="T3153" s="1">
        <v>40271</v>
      </c>
    </row>
    <row r="3154" spans="1:20" x14ac:dyDescent="0.25">
      <c r="A3154">
        <v>22628</v>
      </c>
      <c r="B3154">
        <v>40115</v>
      </c>
      <c r="C3154" t="s">
        <v>79</v>
      </c>
      <c r="D3154" t="s">
        <v>42</v>
      </c>
      <c r="E3154" t="s">
        <v>192</v>
      </c>
      <c r="F3154" t="s">
        <v>465</v>
      </c>
      <c r="G3154">
        <v>30</v>
      </c>
      <c r="H3154">
        <v>4482.05</v>
      </c>
      <c r="I3154">
        <v>0.36</v>
      </c>
      <c r="J3154">
        <v>0.02</v>
      </c>
      <c r="K3154">
        <v>1529.2</v>
      </c>
      <c r="L3154">
        <v>149.91999999999999</v>
      </c>
      <c r="M3154">
        <v>95.95</v>
      </c>
      <c r="N3154">
        <v>74.349999999999994</v>
      </c>
      <c r="O3154" t="s">
        <v>48</v>
      </c>
      <c r="P3154" t="s">
        <v>773</v>
      </c>
      <c r="Q3154" t="s">
        <v>95</v>
      </c>
      <c r="R3154" t="s">
        <v>34</v>
      </c>
      <c r="S3154" t="s">
        <v>132</v>
      </c>
      <c r="T3154" s="1">
        <v>40118</v>
      </c>
    </row>
    <row r="3155" spans="1:20" x14ac:dyDescent="0.25">
      <c r="A3155">
        <v>22629</v>
      </c>
      <c r="B3155">
        <v>40283</v>
      </c>
      <c r="C3155" t="s">
        <v>20</v>
      </c>
      <c r="D3155" t="s">
        <v>37</v>
      </c>
      <c r="E3155" t="s">
        <v>38</v>
      </c>
      <c r="F3155" t="s">
        <v>758</v>
      </c>
      <c r="G3155">
        <v>5</v>
      </c>
      <c r="H3155">
        <v>717.33</v>
      </c>
      <c r="I3155">
        <v>0.5</v>
      </c>
      <c r="J3155">
        <v>0.05</v>
      </c>
      <c r="K3155">
        <v>332.91</v>
      </c>
      <c r="L3155">
        <v>147.96</v>
      </c>
      <c r="M3155">
        <v>73.98</v>
      </c>
      <c r="N3155">
        <v>14.52</v>
      </c>
      <c r="O3155" t="s">
        <v>24</v>
      </c>
      <c r="P3155" t="s">
        <v>134</v>
      </c>
      <c r="Q3155" t="s">
        <v>33</v>
      </c>
      <c r="R3155" t="s">
        <v>27</v>
      </c>
      <c r="S3155" t="s">
        <v>57</v>
      </c>
      <c r="T3155" s="1">
        <v>40288</v>
      </c>
    </row>
    <row r="3156" spans="1:20" x14ac:dyDescent="0.25">
      <c r="A3156">
        <v>22656</v>
      </c>
      <c r="B3156">
        <v>40534</v>
      </c>
      <c r="C3156" t="s">
        <v>29</v>
      </c>
      <c r="D3156" t="s">
        <v>37</v>
      </c>
      <c r="E3156" t="s">
        <v>38</v>
      </c>
      <c r="F3156" t="s">
        <v>626</v>
      </c>
      <c r="G3156">
        <v>10</v>
      </c>
      <c r="H3156">
        <v>561.79999999999995</v>
      </c>
      <c r="I3156">
        <v>0.47</v>
      </c>
      <c r="J3156">
        <v>0.05</v>
      </c>
      <c r="K3156">
        <v>245.5</v>
      </c>
      <c r="L3156">
        <v>58.45</v>
      </c>
      <c r="M3156">
        <v>30.98</v>
      </c>
      <c r="N3156">
        <v>6.5</v>
      </c>
      <c r="O3156" t="s">
        <v>71</v>
      </c>
      <c r="P3156" t="s">
        <v>1389</v>
      </c>
      <c r="Q3156" t="s">
        <v>95</v>
      </c>
      <c r="R3156" t="s">
        <v>34</v>
      </c>
      <c r="S3156" t="s">
        <v>57</v>
      </c>
      <c r="T3156" s="1">
        <v>40536</v>
      </c>
    </row>
    <row r="3157" spans="1:20" x14ac:dyDescent="0.25">
      <c r="A3157">
        <v>22657</v>
      </c>
      <c r="B3157">
        <v>40845</v>
      </c>
      <c r="C3157" t="s">
        <v>36</v>
      </c>
      <c r="D3157" t="s">
        <v>37</v>
      </c>
      <c r="E3157" t="s">
        <v>38</v>
      </c>
      <c r="F3157" t="s">
        <v>1866</v>
      </c>
      <c r="G3157">
        <v>36</v>
      </c>
      <c r="H3157">
        <v>14696.39</v>
      </c>
      <c r="I3157">
        <v>0.37</v>
      </c>
      <c r="J3157">
        <v>0</v>
      </c>
      <c r="K3157">
        <v>5433.5</v>
      </c>
      <c r="L3157">
        <v>407.92</v>
      </c>
      <c r="M3157">
        <v>256.99</v>
      </c>
      <c r="N3157">
        <v>11.25</v>
      </c>
      <c r="O3157" t="s">
        <v>71</v>
      </c>
      <c r="P3157" t="s">
        <v>911</v>
      </c>
      <c r="Q3157" t="s">
        <v>33</v>
      </c>
      <c r="R3157" t="s">
        <v>34</v>
      </c>
      <c r="S3157" t="s">
        <v>57</v>
      </c>
      <c r="T3157" s="1">
        <v>40846</v>
      </c>
    </row>
    <row r="3158" spans="1:20" x14ac:dyDescent="0.25">
      <c r="A3158">
        <v>22657</v>
      </c>
      <c r="B3158">
        <v>40845</v>
      </c>
      <c r="C3158" t="s">
        <v>36</v>
      </c>
      <c r="D3158" t="s">
        <v>21</v>
      </c>
      <c r="E3158" t="s">
        <v>72</v>
      </c>
      <c r="F3158" t="s">
        <v>263</v>
      </c>
      <c r="G3158">
        <v>8</v>
      </c>
      <c r="H3158">
        <v>48.91</v>
      </c>
      <c r="I3158">
        <v>0.36</v>
      </c>
      <c r="J3158">
        <v>0.05</v>
      </c>
      <c r="K3158">
        <v>15.31</v>
      </c>
      <c r="L3158">
        <v>6.17</v>
      </c>
      <c r="M3158">
        <v>3.95</v>
      </c>
      <c r="N3158">
        <v>2</v>
      </c>
      <c r="O3158" t="s">
        <v>24</v>
      </c>
      <c r="P3158" t="s">
        <v>911</v>
      </c>
      <c r="Q3158" t="s">
        <v>33</v>
      </c>
      <c r="R3158" t="s">
        <v>34</v>
      </c>
      <c r="S3158" t="s">
        <v>55</v>
      </c>
      <c r="T3158" s="1">
        <v>40846</v>
      </c>
    </row>
    <row r="3159" spans="1:20" x14ac:dyDescent="0.25">
      <c r="A3159">
        <v>22661</v>
      </c>
      <c r="B3159">
        <v>40447</v>
      </c>
      <c r="C3159" t="s">
        <v>29</v>
      </c>
      <c r="D3159" t="s">
        <v>21</v>
      </c>
      <c r="E3159" t="s">
        <v>52</v>
      </c>
      <c r="F3159" t="s">
        <v>70</v>
      </c>
      <c r="G3159">
        <v>11</v>
      </c>
      <c r="H3159">
        <v>29.96</v>
      </c>
      <c r="I3159">
        <v>0.4</v>
      </c>
      <c r="J3159">
        <v>0.05</v>
      </c>
      <c r="K3159">
        <v>10.78</v>
      </c>
      <c r="L3159">
        <v>2.8</v>
      </c>
      <c r="M3159">
        <v>1.68</v>
      </c>
      <c r="N3159">
        <v>0.7</v>
      </c>
      <c r="O3159" t="s">
        <v>24</v>
      </c>
      <c r="P3159" t="s">
        <v>1373</v>
      </c>
      <c r="Q3159" t="s">
        <v>83</v>
      </c>
      <c r="R3159" t="s">
        <v>34</v>
      </c>
      <c r="S3159" t="s">
        <v>55</v>
      </c>
      <c r="T3159" s="1">
        <v>40450</v>
      </c>
    </row>
    <row r="3160" spans="1:20" x14ac:dyDescent="0.25">
      <c r="A3160">
        <v>22663</v>
      </c>
      <c r="B3160">
        <v>40919</v>
      </c>
      <c r="C3160" t="s">
        <v>20</v>
      </c>
      <c r="D3160" t="s">
        <v>42</v>
      </c>
      <c r="E3160" t="s">
        <v>192</v>
      </c>
      <c r="F3160" t="s">
        <v>1122</v>
      </c>
      <c r="G3160">
        <v>35</v>
      </c>
      <c r="H3160">
        <v>15558.52</v>
      </c>
      <c r="I3160">
        <v>0.41</v>
      </c>
      <c r="J3160">
        <v>7.0000000000000007E-2</v>
      </c>
      <c r="K3160">
        <v>5667.22</v>
      </c>
      <c r="L3160">
        <v>476.24</v>
      </c>
      <c r="M3160">
        <v>280.98</v>
      </c>
      <c r="N3160">
        <v>57</v>
      </c>
      <c r="O3160" t="s">
        <v>48</v>
      </c>
      <c r="P3160" t="s">
        <v>1374</v>
      </c>
      <c r="Q3160" t="s">
        <v>41</v>
      </c>
      <c r="R3160" t="s">
        <v>34</v>
      </c>
      <c r="S3160" t="s">
        <v>132</v>
      </c>
      <c r="T3160" s="1">
        <v>40919</v>
      </c>
    </row>
    <row r="3161" spans="1:20" x14ac:dyDescent="0.25">
      <c r="A3161">
        <v>22663</v>
      </c>
      <c r="B3161">
        <v>40919</v>
      </c>
      <c r="C3161" t="s">
        <v>20</v>
      </c>
      <c r="D3161" t="s">
        <v>37</v>
      </c>
      <c r="E3161" t="s">
        <v>87</v>
      </c>
      <c r="F3161" t="s">
        <v>174</v>
      </c>
      <c r="G3161">
        <v>15</v>
      </c>
      <c r="H3161">
        <v>10830.52</v>
      </c>
      <c r="I3161">
        <v>0.36</v>
      </c>
      <c r="J3161">
        <v>0.08</v>
      </c>
      <c r="K3161">
        <v>3287.68</v>
      </c>
      <c r="L3161">
        <v>782.78</v>
      </c>
      <c r="M3161">
        <v>500.98</v>
      </c>
      <c r="N3161">
        <v>28.14</v>
      </c>
      <c r="O3161" t="s">
        <v>48</v>
      </c>
      <c r="P3161" t="s">
        <v>1374</v>
      </c>
      <c r="Q3161" t="s">
        <v>41</v>
      </c>
      <c r="R3161" t="s">
        <v>34</v>
      </c>
      <c r="S3161" t="s">
        <v>132</v>
      </c>
      <c r="T3161" s="1">
        <v>40924</v>
      </c>
    </row>
    <row r="3162" spans="1:20" x14ac:dyDescent="0.25">
      <c r="A3162">
        <v>22688</v>
      </c>
      <c r="B3162">
        <v>41016</v>
      </c>
      <c r="C3162" t="s">
        <v>79</v>
      </c>
      <c r="D3162" t="s">
        <v>37</v>
      </c>
      <c r="E3162" t="s">
        <v>50</v>
      </c>
      <c r="F3162" t="s">
        <v>76</v>
      </c>
      <c r="G3162">
        <v>40</v>
      </c>
      <c r="H3162">
        <v>4032.14</v>
      </c>
      <c r="I3162">
        <v>0.41</v>
      </c>
      <c r="J3162">
        <v>0.1</v>
      </c>
      <c r="K3162">
        <v>1386.91</v>
      </c>
      <c r="L3162">
        <v>111.85</v>
      </c>
      <c r="M3162">
        <v>65.989999999999995</v>
      </c>
      <c r="N3162">
        <v>5.63</v>
      </c>
      <c r="O3162" t="s">
        <v>24</v>
      </c>
      <c r="P3162" t="s">
        <v>1039</v>
      </c>
      <c r="Q3162" t="s">
        <v>64</v>
      </c>
      <c r="R3162" t="s">
        <v>34</v>
      </c>
      <c r="S3162" t="s">
        <v>57</v>
      </c>
      <c r="T3162" s="1">
        <v>41017</v>
      </c>
    </row>
    <row r="3163" spans="1:20" x14ac:dyDescent="0.25">
      <c r="A3163">
        <v>22689</v>
      </c>
      <c r="B3163">
        <v>40825</v>
      </c>
      <c r="C3163" t="s">
        <v>20</v>
      </c>
      <c r="D3163" t="s">
        <v>21</v>
      </c>
      <c r="E3163" t="s">
        <v>126</v>
      </c>
      <c r="F3163" t="s">
        <v>1867</v>
      </c>
      <c r="G3163">
        <v>39</v>
      </c>
      <c r="H3163">
        <v>5292.51</v>
      </c>
      <c r="I3163">
        <v>0.55000000000000004</v>
      </c>
      <c r="J3163">
        <v>0.1</v>
      </c>
      <c r="K3163">
        <v>2645.76</v>
      </c>
      <c r="L3163">
        <v>150.76</v>
      </c>
      <c r="M3163">
        <v>67.84</v>
      </c>
      <c r="N3163">
        <v>0.99</v>
      </c>
      <c r="O3163" t="s">
        <v>24</v>
      </c>
      <c r="P3163" t="s">
        <v>1219</v>
      </c>
      <c r="Q3163" t="s">
        <v>83</v>
      </c>
      <c r="R3163" t="s">
        <v>61</v>
      </c>
      <c r="S3163" t="s">
        <v>57</v>
      </c>
      <c r="T3163" s="1">
        <v>40827</v>
      </c>
    </row>
    <row r="3164" spans="1:20" x14ac:dyDescent="0.25">
      <c r="A3164">
        <v>22695</v>
      </c>
      <c r="B3164">
        <v>39997</v>
      </c>
      <c r="C3164" t="s">
        <v>20</v>
      </c>
      <c r="D3164" t="s">
        <v>21</v>
      </c>
      <c r="E3164" t="s">
        <v>84</v>
      </c>
      <c r="F3164" t="s">
        <v>752</v>
      </c>
      <c r="G3164">
        <v>44</v>
      </c>
      <c r="H3164">
        <v>790.76</v>
      </c>
      <c r="I3164">
        <v>0.45</v>
      </c>
      <c r="J3164">
        <v>0.02</v>
      </c>
      <c r="K3164">
        <v>346.06</v>
      </c>
      <c r="L3164">
        <v>18.29</v>
      </c>
      <c r="M3164">
        <v>10.06</v>
      </c>
      <c r="N3164">
        <v>2.06</v>
      </c>
      <c r="O3164" t="s">
        <v>24</v>
      </c>
      <c r="P3164" t="s">
        <v>1329</v>
      </c>
      <c r="Q3164" t="s">
        <v>95</v>
      </c>
      <c r="R3164" t="s">
        <v>67</v>
      </c>
      <c r="S3164" t="s">
        <v>55</v>
      </c>
      <c r="T3164" s="1">
        <v>40002</v>
      </c>
    </row>
    <row r="3165" spans="1:20" x14ac:dyDescent="0.25">
      <c r="A3165">
        <v>22727</v>
      </c>
      <c r="B3165">
        <v>40727</v>
      </c>
      <c r="C3165" t="s">
        <v>29</v>
      </c>
      <c r="D3165" t="s">
        <v>21</v>
      </c>
      <c r="E3165" t="s">
        <v>84</v>
      </c>
      <c r="F3165" t="s">
        <v>962</v>
      </c>
      <c r="G3165">
        <v>45</v>
      </c>
      <c r="H3165">
        <v>466.29</v>
      </c>
      <c r="I3165">
        <v>0.41</v>
      </c>
      <c r="J3165">
        <v>7.0000000000000007E-2</v>
      </c>
      <c r="K3165">
        <v>168.04</v>
      </c>
      <c r="L3165">
        <v>10.98</v>
      </c>
      <c r="M3165">
        <v>6.48</v>
      </c>
      <c r="N3165">
        <v>6.65</v>
      </c>
      <c r="O3165" t="s">
        <v>24</v>
      </c>
      <c r="P3165" t="s">
        <v>625</v>
      </c>
      <c r="Q3165" t="s">
        <v>41</v>
      </c>
      <c r="R3165" t="s">
        <v>34</v>
      </c>
      <c r="S3165" t="s">
        <v>57</v>
      </c>
      <c r="T3165" s="1">
        <v>40727</v>
      </c>
    </row>
    <row r="3166" spans="1:20" x14ac:dyDescent="0.25">
      <c r="A3166">
        <v>22752</v>
      </c>
      <c r="B3166">
        <v>41250</v>
      </c>
      <c r="C3166" t="s">
        <v>20</v>
      </c>
      <c r="D3166" t="s">
        <v>21</v>
      </c>
      <c r="E3166" t="s">
        <v>22</v>
      </c>
      <c r="F3166" t="s">
        <v>1504</v>
      </c>
      <c r="G3166">
        <v>2</v>
      </c>
      <c r="H3166">
        <v>385.46</v>
      </c>
      <c r="I3166">
        <v>0.43</v>
      </c>
      <c r="J3166">
        <v>0.1</v>
      </c>
      <c r="K3166">
        <v>128.5</v>
      </c>
      <c r="L3166">
        <v>194.7</v>
      </c>
      <c r="M3166">
        <v>110.98</v>
      </c>
      <c r="N3166">
        <v>35</v>
      </c>
      <c r="O3166" t="s">
        <v>24</v>
      </c>
      <c r="P3166" t="s">
        <v>1043</v>
      </c>
      <c r="Q3166" t="s">
        <v>83</v>
      </c>
      <c r="R3166" t="s">
        <v>34</v>
      </c>
      <c r="S3166" t="s">
        <v>28</v>
      </c>
      <c r="T3166" s="1">
        <v>41255</v>
      </c>
    </row>
    <row r="3167" spans="1:20" x14ac:dyDescent="0.25">
      <c r="A3167">
        <v>22755</v>
      </c>
      <c r="B3167">
        <v>39902</v>
      </c>
      <c r="C3167" t="s">
        <v>79</v>
      </c>
      <c r="D3167" t="s">
        <v>21</v>
      </c>
      <c r="E3167" t="s">
        <v>120</v>
      </c>
      <c r="F3167" t="s">
        <v>1183</v>
      </c>
      <c r="G3167">
        <v>35</v>
      </c>
      <c r="H3167">
        <v>379.27</v>
      </c>
      <c r="I3167">
        <v>0.54</v>
      </c>
      <c r="J3167">
        <v>0</v>
      </c>
      <c r="K3167">
        <v>201.74</v>
      </c>
      <c r="L3167">
        <v>10.67</v>
      </c>
      <c r="M3167">
        <v>4.91</v>
      </c>
      <c r="N3167">
        <v>5.68</v>
      </c>
      <c r="O3167" t="s">
        <v>24</v>
      </c>
      <c r="P3167" t="s">
        <v>554</v>
      </c>
      <c r="Q3167" t="s">
        <v>33</v>
      </c>
      <c r="R3167" t="s">
        <v>61</v>
      </c>
      <c r="S3167" t="s">
        <v>57</v>
      </c>
      <c r="T3167" s="1">
        <v>39903</v>
      </c>
    </row>
    <row r="3168" spans="1:20" x14ac:dyDescent="0.25">
      <c r="A3168">
        <v>22755</v>
      </c>
      <c r="B3168">
        <v>39902</v>
      </c>
      <c r="C3168" t="s">
        <v>79</v>
      </c>
      <c r="D3168" t="s">
        <v>21</v>
      </c>
      <c r="E3168" t="s">
        <v>120</v>
      </c>
      <c r="F3168" t="s">
        <v>321</v>
      </c>
      <c r="G3168">
        <v>45</v>
      </c>
      <c r="H3168">
        <v>363.44</v>
      </c>
      <c r="I3168">
        <v>0.36</v>
      </c>
      <c r="J3168">
        <v>0.04</v>
      </c>
      <c r="K3168">
        <v>120.15</v>
      </c>
      <c r="L3168">
        <v>8.34</v>
      </c>
      <c r="M3168">
        <v>5.34</v>
      </c>
      <c r="N3168">
        <v>2.99</v>
      </c>
      <c r="O3168" t="s">
        <v>24</v>
      </c>
      <c r="P3168" t="s">
        <v>554</v>
      </c>
      <c r="Q3168" t="s">
        <v>33</v>
      </c>
      <c r="R3168" t="s">
        <v>61</v>
      </c>
      <c r="S3168" t="s">
        <v>57</v>
      </c>
      <c r="T3168" s="1">
        <v>39904</v>
      </c>
    </row>
    <row r="3169" spans="1:20" x14ac:dyDescent="0.25">
      <c r="A3169">
        <v>22755</v>
      </c>
      <c r="B3169">
        <v>39902</v>
      </c>
      <c r="C3169" t="s">
        <v>79</v>
      </c>
      <c r="D3169" t="s">
        <v>37</v>
      </c>
      <c r="E3169" t="s">
        <v>50</v>
      </c>
      <c r="F3169" t="s">
        <v>889</v>
      </c>
      <c r="G3169">
        <v>5</v>
      </c>
      <c r="H3169">
        <v>492.32</v>
      </c>
      <c r="I3169">
        <v>0.46</v>
      </c>
      <c r="J3169">
        <v>0.06</v>
      </c>
      <c r="K3169">
        <v>207.37</v>
      </c>
      <c r="L3169">
        <v>103.69</v>
      </c>
      <c r="M3169">
        <v>55.99</v>
      </c>
      <c r="N3169">
        <v>5</v>
      </c>
      <c r="O3169" t="s">
        <v>24</v>
      </c>
      <c r="P3169" t="s">
        <v>554</v>
      </c>
      <c r="Q3169" t="s">
        <v>33</v>
      </c>
      <c r="R3169" t="s">
        <v>61</v>
      </c>
      <c r="S3169" t="s">
        <v>35</v>
      </c>
      <c r="T3169" s="1">
        <v>39904</v>
      </c>
    </row>
    <row r="3170" spans="1:20" x14ac:dyDescent="0.25">
      <c r="A3170">
        <v>22787</v>
      </c>
      <c r="B3170">
        <v>40638</v>
      </c>
      <c r="C3170" t="s">
        <v>79</v>
      </c>
      <c r="D3170" t="s">
        <v>21</v>
      </c>
      <c r="E3170" t="s">
        <v>72</v>
      </c>
      <c r="F3170" t="s">
        <v>251</v>
      </c>
      <c r="G3170">
        <v>35</v>
      </c>
      <c r="H3170">
        <v>64.48</v>
      </c>
      <c r="I3170">
        <v>0.35</v>
      </c>
      <c r="J3170">
        <v>0.06</v>
      </c>
      <c r="K3170">
        <v>19.68</v>
      </c>
      <c r="L3170">
        <v>1.94</v>
      </c>
      <c r="M3170">
        <v>1.26</v>
      </c>
      <c r="N3170">
        <v>0.7</v>
      </c>
      <c r="O3170" t="s">
        <v>71</v>
      </c>
      <c r="P3170" t="s">
        <v>162</v>
      </c>
      <c r="Q3170" t="s">
        <v>33</v>
      </c>
      <c r="R3170" t="s">
        <v>34</v>
      </c>
      <c r="S3170" t="s">
        <v>55</v>
      </c>
      <c r="T3170" s="1">
        <v>40638</v>
      </c>
    </row>
    <row r="3171" spans="1:20" x14ac:dyDescent="0.25">
      <c r="A3171">
        <v>22817</v>
      </c>
      <c r="B3171">
        <v>41234</v>
      </c>
      <c r="C3171" t="s">
        <v>58</v>
      </c>
      <c r="D3171" t="s">
        <v>42</v>
      </c>
      <c r="E3171" t="s">
        <v>46</v>
      </c>
      <c r="F3171" t="s">
        <v>1397</v>
      </c>
      <c r="G3171">
        <v>27</v>
      </c>
      <c r="H3171">
        <v>10567.62</v>
      </c>
      <c r="I3171">
        <v>0.36</v>
      </c>
      <c r="J3171">
        <v>0.05</v>
      </c>
      <c r="K3171">
        <v>3427.91</v>
      </c>
      <c r="L3171">
        <v>409.55</v>
      </c>
      <c r="M3171">
        <v>262.11</v>
      </c>
      <c r="N3171">
        <v>62.74</v>
      </c>
      <c r="O3171" t="s">
        <v>48</v>
      </c>
      <c r="P3171" t="s">
        <v>1336</v>
      </c>
      <c r="Q3171" t="s">
        <v>33</v>
      </c>
      <c r="R3171" t="s">
        <v>61</v>
      </c>
      <c r="S3171" t="s">
        <v>49</v>
      </c>
      <c r="T3171" s="1">
        <v>41236</v>
      </c>
    </row>
    <row r="3172" spans="1:20" x14ac:dyDescent="0.25">
      <c r="A3172">
        <v>22818</v>
      </c>
      <c r="B3172">
        <v>39955</v>
      </c>
      <c r="C3172" t="s">
        <v>58</v>
      </c>
      <c r="D3172" t="s">
        <v>42</v>
      </c>
      <c r="E3172" t="s">
        <v>192</v>
      </c>
      <c r="F3172" t="s">
        <v>892</v>
      </c>
      <c r="G3172">
        <v>50</v>
      </c>
      <c r="H3172">
        <v>12570.64</v>
      </c>
      <c r="I3172">
        <v>0.53</v>
      </c>
      <c r="J3172">
        <v>0.1</v>
      </c>
      <c r="K3172">
        <v>5991.64</v>
      </c>
      <c r="L3172">
        <v>278.68</v>
      </c>
      <c r="M3172">
        <v>130.97999999999999</v>
      </c>
      <c r="N3172">
        <v>30</v>
      </c>
      <c r="O3172" t="s">
        <v>48</v>
      </c>
      <c r="P3172" t="s">
        <v>1049</v>
      </c>
      <c r="Q3172" t="s">
        <v>33</v>
      </c>
      <c r="R3172" t="s">
        <v>27</v>
      </c>
      <c r="S3172" t="s">
        <v>132</v>
      </c>
      <c r="T3172" s="1">
        <v>39957</v>
      </c>
    </row>
    <row r="3173" spans="1:20" x14ac:dyDescent="0.25">
      <c r="A3173">
        <v>22818</v>
      </c>
      <c r="B3173">
        <v>39955</v>
      </c>
      <c r="C3173" t="s">
        <v>20</v>
      </c>
      <c r="D3173" t="s">
        <v>37</v>
      </c>
      <c r="E3173" t="s">
        <v>38</v>
      </c>
      <c r="F3173" t="s">
        <v>721</v>
      </c>
      <c r="G3173">
        <v>19</v>
      </c>
      <c r="H3173">
        <v>616.72</v>
      </c>
      <c r="I3173">
        <v>0.43</v>
      </c>
      <c r="J3173">
        <v>0.08</v>
      </c>
      <c r="K3173">
        <v>233.1</v>
      </c>
      <c r="L3173">
        <v>35.049999999999997</v>
      </c>
      <c r="M3173">
        <v>19.98</v>
      </c>
      <c r="N3173">
        <v>4</v>
      </c>
      <c r="O3173" t="s">
        <v>24</v>
      </c>
      <c r="P3173" t="s">
        <v>1049</v>
      </c>
      <c r="Q3173" t="s">
        <v>33</v>
      </c>
      <c r="R3173" t="s">
        <v>27</v>
      </c>
      <c r="S3173" t="s">
        <v>57</v>
      </c>
      <c r="T3173" s="1">
        <v>39959</v>
      </c>
    </row>
    <row r="3174" spans="1:20" x14ac:dyDescent="0.25">
      <c r="A3174">
        <v>22819</v>
      </c>
      <c r="B3174">
        <v>41223</v>
      </c>
      <c r="C3174" t="s">
        <v>36</v>
      </c>
      <c r="D3174" t="s">
        <v>21</v>
      </c>
      <c r="E3174" t="s">
        <v>52</v>
      </c>
      <c r="F3174" t="s">
        <v>1456</v>
      </c>
      <c r="G3174">
        <v>1</v>
      </c>
      <c r="H3174">
        <v>8.84</v>
      </c>
      <c r="I3174">
        <v>0.48</v>
      </c>
      <c r="J3174">
        <v>0.06</v>
      </c>
      <c r="K3174">
        <v>2.04</v>
      </c>
      <c r="L3174">
        <v>4.8499999999999996</v>
      </c>
      <c r="M3174">
        <v>2.52</v>
      </c>
      <c r="N3174">
        <v>4.28</v>
      </c>
      <c r="O3174" t="s">
        <v>24</v>
      </c>
      <c r="P3174" t="s">
        <v>740</v>
      </c>
      <c r="Q3174" t="s">
        <v>95</v>
      </c>
      <c r="R3174" t="s">
        <v>61</v>
      </c>
      <c r="S3174" t="s">
        <v>55</v>
      </c>
      <c r="T3174" s="1">
        <v>41225</v>
      </c>
    </row>
    <row r="3175" spans="1:20" x14ac:dyDescent="0.25">
      <c r="A3175">
        <v>22820</v>
      </c>
      <c r="B3175">
        <v>40407</v>
      </c>
      <c r="C3175" t="s">
        <v>36</v>
      </c>
      <c r="D3175" t="s">
        <v>21</v>
      </c>
      <c r="E3175" t="s">
        <v>72</v>
      </c>
      <c r="F3175" t="s">
        <v>1868</v>
      </c>
      <c r="G3175">
        <v>18</v>
      </c>
      <c r="H3175">
        <v>270.77999999999997</v>
      </c>
      <c r="I3175">
        <v>0.47</v>
      </c>
      <c r="J3175">
        <v>0</v>
      </c>
      <c r="K3175">
        <v>125.94</v>
      </c>
      <c r="L3175">
        <v>14.89</v>
      </c>
      <c r="M3175">
        <v>7.89</v>
      </c>
      <c r="N3175">
        <v>2.82</v>
      </c>
      <c r="O3175" t="s">
        <v>24</v>
      </c>
      <c r="P3175" t="s">
        <v>82</v>
      </c>
      <c r="Q3175" t="s">
        <v>95</v>
      </c>
      <c r="R3175" t="s">
        <v>67</v>
      </c>
      <c r="S3175" t="s">
        <v>55</v>
      </c>
      <c r="T3175" s="1">
        <v>40410</v>
      </c>
    </row>
    <row r="3176" spans="1:20" x14ac:dyDescent="0.25">
      <c r="A3176">
        <v>22820</v>
      </c>
      <c r="B3176">
        <v>40407</v>
      </c>
      <c r="C3176" t="s">
        <v>36</v>
      </c>
      <c r="D3176" t="s">
        <v>37</v>
      </c>
      <c r="E3176" t="s">
        <v>38</v>
      </c>
      <c r="F3176" t="s">
        <v>540</v>
      </c>
      <c r="G3176">
        <v>34</v>
      </c>
      <c r="H3176">
        <v>362.07</v>
      </c>
      <c r="I3176">
        <v>0.46</v>
      </c>
      <c r="J3176">
        <v>0.05</v>
      </c>
      <c r="K3176">
        <v>154.37</v>
      </c>
      <c r="L3176">
        <v>11.07</v>
      </c>
      <c r="M3176">
        <v>5.98</v>
      </c>
      <c r="N3176">
        <v>4.38</v>
      </c>
      <c r="O3176" t="s">
        <v>24</v>
      </c>
      <c r="P3176" t="s">
        <v>82</v>
      </c>
      <c r="Q3176" t="s">
        <v>64</v>
      </c>
      <c r="R3176" t="s">
        <v>67</v>
      </c>
      <c r="S3176" t="s">
        <v>35</v>
      </c>
      <c r="T3176" s="1">
        <v>40409</v>
      </c>
    </row>
    <row r="3177" spans="1:20" x14ac:dyDescent="0.25">
      <c r="A3177">
        <v>22848</v>
      </c>
      <c r="B3177">
        <v>40887</v>
      </c>
      <c r="C3177" t="s">
        <v>29</v>
      </c>
      <c r="D3177" t="s">
        <v>21</v>
      </c>
      <c r="E3177" t="s">
        <v>126</v>
      </c>
      <c r="F3177" t="s">
        <v>249</v>
      </c>
      <c r="G3177">
        <v>20</v>
      </c>
      <c r="H3177">
        <v>213.27</v>
      </c>
      <c r="I3177">
        <v>0.46</v>
      </c>
      <c r="J3177">
        <v>0.01</v>
      </c>
      <c r="K3177">
        <v>74.67</v>
      </c>
      <c r="L3177">
        <v>8.3000000000000007</v>
      </c>
      <c r="M3177">
        <v>4.4800000000000004</v>
      </c>
      <c r="N3177">
        <v>49</v>
      </c>
      <c r="O3177" t="s">
        <v>24</v>
      </c>
      <c r="P3177" t="s">
        <v>349</v>
      </c>
      <c r="Q3177" t="s">
        <v>83</v>
      </c>
      <c r="R3177" t="s">
        <v>61</v>
      </c>
      <c r="S3177" t="s">
        <v>28</v>
      </c>
      <c r="T3177" s="1">
        <v>40888</v>
      </c>
    </row>
    <row r="3178" spans="1:20" x14ac:dyDescent="0.25">
      <c r="A3178">
        <v>22848</v>
      </c>
      <c r="B3178">
        <v>40887</v>
      </c>
      <c r="C3178" t="s">
        <v>29</v>
      </c>
      <c r="D3178" t="s">
        <v>42</v>
      </c>
      <c r="E3178" t="s">
        <v>192</v>
      </c>
      <c r="F3178" t="s">
        <v>892</v>
      </c>
      <c r="G3178">
        <v>45</v>
      </c>
      <c r="H3178">
        <v>10928.52</v>
      </c>
      <c r="I3178">
        <v>0.47</v>
      </c>
      <c r="J3178">
        <v>0.02</v>
      </c>
      <c r="K3178">
        <v>5004.42</v>
      </c>
      <c r="L3178">
        <v>247.13</v>
      </c>
      <c r="M3178">
        <v>130.97999999999999</v>
      </c>
      <c r="N3178">
        <v>30</v>
      </c>
      <c r="O3178" t="s">
        <v>48</v>
      </c>
      <c r="P3178" t="s">
        <v>349</v>
      </c>
      <c r="Q3178" t="s">
        <v>83</v>
      </c>
      <c r="R3178" t="s">
        <v>61</v>
      </c>
      <c r="S3178" t="s">
        <v>132</v>
      </c>
      <c r="T3178" s="1">
        <v>40889</v>
      </c>
    </row>
    <row r="3179" spans="1:20" x14ac:dyDescent="0.25">
      <c r="A3179">
        <v>22848</v>
      </c>
      <c r="B3179">
        <v>40887</v>
      </c>
      <c r="C3179" t="s">
        <v>29</v>
      </c>
      <c r="D3179" t="s">
        <v>37</v>
      </c>
      <c r="E3179" t="s">
        <v>38</v>
      </c>
      <c r="F3179" t="s">
        <v>276</v>
      </c>
      <c r="G3179">
        <v>4</v>
      </c>
      <c r="H3179">
        <v>106.79</v>
      </c>
      <c r="I3179">
        <v>0.42</v>
      </c>
      <c r="J3179">
        <v>0.09</v>
      </c>
      <c r="K3179">
        <v>36.369999999999997</v>
      </c>
      <c r="L3179">
        <v>27.55</v>
      </c>
      <c r="M3179">
        <v>15.98</v>
      </c>
      <c r="N3179">
        <v>6.5</v>
      </c>
      <c r="O3179" t="s">
        <v>24</v>
      </c>
      <c r="P3179" t="s">
        <v>349</v>
      </c>
      <c r="Q3179" t="s">
        <v>83</v>
      </c>
      <c r="R3179" t="s">
        <v>61</v>
      </c>
      <c r="S3179" t="s">
        <v>57</v>
      </c>
      <c r="T3179" s="1">
        <v>40889</v>
      </c>
    </row>
    <row r="3180" spans="1:20" x14ac:dyDescent="0.25">
      <c r="A3180">
        <v>22849</v>
      </c>
      <c r="B3180">
        <v>40588</v>
      </c>
      <c r="C3180" t="s">
        <v>29</v>
      </c>
      <c r="D3180" t="s">
        <v>21</v>
      </c>
      <c r="E3180" t="s">
        <v>120</v>
      </c>
      <c r="F3180" t="s">
        <v>256</v>
      </c>
      <c r="G3180">
        <v>27</v>
      </c>
      <c r="H3180">
        <v>474.38</v>
      </c>
      <c r="I3180">
        <v>0.38</v>
      </c>
      <c r="J3180">
        <v>0.08</v>
      </c>
      <c r="K3180">
        <v>152.85</v>
      </c>
      <c r="L3180">
        <v>18.87</v>
      </c>
      <c r="M3180">
        <v>11.7</v>
      </c>
      <c r="N3180">
        <v>5.63</v>
      </c>
      <c r="O3180" t="s">
        <v>24</v>
      </c>
      <c r="P3180" t="s">
        <v>124</v>
      </c>
      <c r="Q3180" t="s">
        <v>64</v>
      </c>
      <c r="R3180" t="s">
        <v>34</v>
      </c>
      <c r="S3180" t="s">
        <v>57</v>
      </c>
      <c r="T3180" s="1">
        <v>40589</v>
      </c>
    </row>
    <row r="3181" spans="1:20" x14ac:dyDescent="0.25">
      <c r="A3181">
        <v>22849</v>
      </c>
      <c r="B3181">
        <v>40588</v>
      </c>
      <c r="C3181" t="s">
        <v>29</v>
      </c>
      <c r="D3181" t="s">
        <v>21</v>
      </c>
      <c r="E3181" t="s">
        <v>52</v>
      </c>
      <c r="F3181" t="s">
        <v>354</v>
      </c>
      <c r="G3181">
        <v>34</v>
      </c>
      <c r="H3181">
        <v>194.24</v>
      </c>
      <c r="I3181">
        <v>0.51</v>
      </c>
      <c r="J3181">
        <v>0</v>
      </c>
      <c r="K3181">
        <v>98.38</v>
      </c>
      <c r="L3181">
        <v>5.67</v>
      </c>
      <c r="M3181">
        <v>2.78</v>
      </c>
      <c r="N3181">
        <v>1.34</v>
      </c>
      <c r="O3181" t="s">
        <v>71</v>
      </c>
      <c r="P3181" t="s">
        <v>124</v>
      </c>
      <c r="Q3181" t="s">
        <v>64</v>
      </c>
      <c r="R3181" t="s">
        <v>34</v>
      </c>
      <c r="S3181" t="s">
        <v>55</v>
      </c>
      <c r="T3181" s="1">
        <v>40590</v>
      </c>
    </row>
    <row r="3182" spans="1:20" x14ac:dyDescent="0.25">
      <c r="A3182">
        <v>22849</v>
      </c>
      <c r="B3182">
        <v>40588</v>
      </c>
      <c r="C3182" t="s">
        <v>29</v>
      </c>
      <c r="D3182" t="s">
        <v>21</v>
      </c>
      <c r="E3182" t="s">
        <v>22</v>
      </c>
      <c r="F3182" t="s">
        <v>1722</v>
      </c>
      <c r="G3182">
        <v>27</v>
      </c>
      <c r="H3182">
        <v>398.39</v>
      </c>
      <c r="I3182">
        <v>0.52</v>
      </c>
      <c r="J3182">
        <v>0.01</v>
      </c>
      <c r="K3182">
        <v>200.24</v>
      </c>
      <c r="L3182">
        <v>14.54</v>
      </c>
      <c r="M3182">
        <v>6.98</v>
      </c>
      <c r="N3182">
        <v>9.69</v>
      </c>
      <c r="O3182" t="s">
        <v>24</v>
      </c>
      <c r="P3182" t="s">
        <v>124</v>
      </c>
      <c r="Q3182" t="s">
        <v>64</v>
      </c>
      <c r="R3182" t="s">
        <v>34</v>
      </c>
      <c r="S3182" t="s">
        <v>57</v>
      </c>
      <c r="T3182" s="1">
        <v>40590</v>
      </c>
    </row>
    <row r="3183" spans="1:20" x14ac:dyDescent="0.25">
      <c r="A3183">
        <v>22849</v>
      </c>
      <c r="B3183">
        <v>40588</v>
      </c>
      <c r="C3183" t="s">
        <v>29</v>
      </c>
      <c r="D3183" t="s">
        <v>37</v>
      </c>
      <c r="E3183" t="s">
        <v>50</v>
      </c>
      <c r="F3183" t="s">
        <v>76</v>
      </c>
      <c r="G3183">
        <v>25</v>
      </c>
      <c r="H3183">
        <v>7647.16</v>
      </c>
      <c r="I3183">
        <v>0.36</v>
      </c>
      <c r="J3183">
        <v>0.05</v>
      </c>
      <c r="K3183">
        <v>2494.41</v>
      </c>
      <c r="L3183">
        <v>321.86</v>
      </c>
      <c r="M3183">
        <v>205.99</v>
      </c>
      <c r="N3183">
        <v>3</v>
      </c>
      <c r="O3183" t="s">
        <v>24</v>
      </c>
      <c r="P3183" t="s">
        <v>124</v>
      </c>
      <c r="Q3183" t="s">
        <v>64</v>
      </c>
      <c r="R3183" t="s">
        <v>34</v>
      </c>
      <c r="S3183" t="s">
        <v>57</v>
      </c>
      <c r="T3183" s="1">
        <v>40590</v>
      </c>
    </row>
    <row r="3184" spans="1:20" x14ac:dyDescent="0.25">
      <c r="A3184">
        <v>22850</v>
      </c>
      <c r="B3184">
        <v>40663</v>
      </c>
      <c r="C3184" t="s">
        <v>79</v>
      </c>
      <c r="D3184" t="s">
        <v>37</v>
      </c>
      <c r="E3184" t="s">
        <v>38</v>
      </c>
      <c r="F3184" t="s">
        <v>1220</v>
      </c>
      <c r="G3184">
        <v>4</v>
      </c>
      <c r="H3184">
        <v>169.78</v>
      </c>
      <c r="I3184">
        <v>0.39</v>
      </c>
      <c r="J3184">
        <v>0.08</v>
      </c>
      <c r="K3184">
        <v>55.86</v>
      </c>
      <c r="L3184">
        <v>45.05</v>
      </c>
      <c r="M3184">
        <v>27.48</v>
      </c>
      <c r="N3184">
        <v>4</v>
      </c>
      <c r="O3184" t="s">
        <v>24</v>
      </c>
      <c r="P3184" t="s">
        <v>1605</v>
      </c>
      <c r="Q3184" t="s">
        <v>83</v>
      </c>
      <c r="R3184" t="s">
        <v>61</v>
      </c>
      <c r="S3184" t="s">
        <v>57</v>
      </c>
      <c r="T3184" s="1">
        <v>40664</v>
      </c>
    </row>
    <row r="3185" spans="1:20" x14ac:dyDescent="0.25">
      <c r="A3185">
        <v>22851</v>
      </c>
      <c r="B3185">
        <v>39873</v>
      </c>
      <c r="C3185" t="s">
        <v>58</v>
      </c>
      <c r="D3185" t="s">
        <v>37</v>
      </c>
      <c r="E3185" t="s">
        <v>38</v>
      </c>
      <c r="F3185" t="s">
        <v>315</v>
      </c>
      <c r="G3185">
        <v>25</v>
      </c>
      <c r="H3185">
        <v>1047.02</v>
      </c>
      <c r="I3185">
        <v>0.38</v>
      </c>
      <c r="J3185">
        <v>0.09</v>
      </c>
      <c r="K3185">
        <v>333.03</v>
      </c>
      <c r="L3185">
        <v>45.94</v>
      </c>
      <c r="M3185">
        <v>28.48</v>
      </c>
      <c r="N3185">
        <v>1.99</v>
      </c>
      <c r="O3185" t="s">
        <v>24</v>
      </c>
      <c r="P3185" t="s">
        <v>770</v>
      </c>
      <c r="Q3185" t="s">
        <v>41</v>
      </c>
      <c r="R3185" t="s">
        <v>61</v>
      </c>
      <c r="S3185" t="s">
        <v>35</v>
      </c>
      <c r="T3185" s="1">
        <v>39874</v>
      </c>
    </row>
    <row r="3186" spans="1:20" x14ac:dyDescent="0.25">
      <c r="A3186">
        <v>22851</v>
      </c>
      <c r="B3186">
        <v>39873</v>
      </c>
      <c r="C3186" t="s">
        <v>58</v>
      </c>
      <c r="D3186" t="s">
        <v>42</v>
      </c>
      <c r="E3186" t="s">
        <v>43</v>
      </c>
      <c r="F3186" t="s">
        <v>775</v>
      </c>
      <c r="G3186">
        <v>13</v>
      </c>
      <c r="H3186">
        <v>59.41</v>
      </c>
      <c r="I3186">
        <v>0.5</v>
      </c>
      <c r="J3186">
        <v>0</v>
      </c>
      <c r="K3186">
        <v>27.04</v>
      </c>
      <c r="L3186">
        <v>4.16</v>
      </c>
      <c r="M3186">
        <v>2.08</v>
      </c>
      <c r="N3186">
        <v>5.33</v>
      </c>
      <c r="O3186" t="s">
        <v>24</v>
      </c>
      <c r="P3186" t="s">
        <v>770</v>
      </c>
      <c r="Q3186" t="s">
        <v>41</v>
      </c>
      <c r="R3186" t="s">
        <v>61</v>
      </c>
      <c r="S3186" t="s">
        <v>57</v>
      </c>
      <c r="T3186" s="1">
        <v>39875</v>
      </c>
    </row>
    <row r="3187" spans="1:20" x14ac:dyDescent="0.25">
      <c r="A3187">
        <v>22851</v>
      </c>
      <c r="B3187">
        <v>39873</v>
      </c>
      <c r="C3187" t="s">
        <v>58</v>
      </c>
      <c r="D3187" t="s">
        <v>37</v>
      </c>
      <c r="E3187" t="s">
        <v>50</v>
      </c>
      <c r="F3187" t="s">
        <v>966</v>
      </c>
      <c r="G3187">
        <v>38</v>
      </c>
      <c r="H3187">
        <v>3164.15</v>
      </c>
      <c r="I3187">
        <v>0.48</v>
      </c>
      <c r="J3187">
        <v>0.06</v>
      </c>
      <c r="K3187">
        <v>1411.54</v>
      </c>
      <c r="L3187">
        <v>88.44</v>
      </c>
      <c r="M3187">
        <v>45.99</v>
      </c>
      <c r="N3187">
        <v>4.99</v>
      </c>
      <c r="O3187" t="s">
        <v>71</v>
      </c>
      <c r="P3187" t="s">
        <v>770</v>
      </c>
      <c r="Q3187" t="s">
        <v>41</v>
      </c>
      <c r="R3187" t="s">
        <v>61</v>
      </c>
      <c r="S3187" t="s">
        <v>57</v>
      </c>
      <c r="T3187" s="1">
        <v>39874</v>
      </c>
    </row>
    <row r="3188" spans="1:20" x14ac:dyDescent="0.25">
      <c r="A3188">
        <v>22880</v>
      </c>
      <c r="B3188">
        <v>40328</v>
      </c>
      <c r="C3188" t="s">
        <v>79</v>
      </c>
      <c r="D3188" t="s">
        <v>37</v>
      </c>
      <c r="E3188" t="s">
        <v>38</v>
      </c>
      <c r="F3188" t="s">
        <v>1719</v>
      </c>
      <c r="G3188">
        <v>13</v>
      </c>
      <c r="H3188">
        <v>36.18</v>
      </c>
      <c r="I3188">
        <v>0.36</v>
      </c>
      <c r="J3188">
        <v>0.01</v>
      </c>
      <c r="K3188">
        <v>12.09</v>
      </c>
      <c r="L3188">
        <v>2.66</v>
      </c>
      <c r="M3188">
        <v>1.7</v>
      </c>
      <c r="N3188">
        <v>1.99</v>
      </c>
      <c r="O3188" t="s">
        <v>24</v>
      </c>
      <c r="P3188" t="s">
        <v>1869</v>
      </c>
      <c r="Q3188" t="s">
        <v>95</v>
      </c>
      <c r="R3188" t="s">
        <v>27</v>
      </c>
      <c r="S3188" t="s">
        <v>35</v>
      </c>
      <c r="T3188" s="1">
        <v>40331</v>
      </c>
    </row>
    <row r="3189" spans="1:20" x14ac:dyDescent="0.25">
      <c r="A3189">
        <v>22881</v>
      </c>
      <c r="B3189">
        <v>40274</v>
      </c>
      <c r="C3189" t="s">
        <v>79</v>
      </c>
      <c r="D3189" t="s">
        <v>21</v>
      </c>
      <c r="E3189" t="s">
        <v>22</v>
      </c>
      <c r="F3189" t="s">
        <v>883</v>
      </c>
      <c r="G3189">
        <v>33</v>
      </c>
      <c r="H3189">
        <v>847.99</v>
      </c>
      <c r="I3189">
        <v>0.47</v>
      </c>
      <c r="J3189">
        <v>0.04</v>
      </c>
      <c r="K3189">
        <v>375.63</v>
      </c>
      <c r="L3189">
        <v>26.47</v>
      </c>
      <c r="M3189">
        <v>14.03</v>
      </c>
      <c r="N3189">
        <v>9.3699999999999992</v>
      </c>
      <c r="O3189" t="s">
        <v>24</v>
      </c>
      <c r="P3189" t="s">
        <v>1386</v>
      </c>
      <c r="Q3189" t="s">
        <v>64</v>
      </c>
      <c r="R3189" t="s">
        <v>34</v>
      </c>
      <c r="S3189" t="s">
        <v>57</v>
      </c>
      <c r="T3189" s="1">
        <v>40275</v>
      </c>
    </row>
    <row r="3190" spans="1:20" x14ac:dyDescent="0.25">
      <c r="A3190">
        <v>22882</v>
      </c>
      <c r="B3190">
        <v>40434</v>
      </c>
      <c r="C3190" t="s">
        <v>58</v>
      </c>
      <c r="D3190" t="s">
        <v>21</v>
      </c>
      <c r="E3190" t="s">
        <v>84</v>
      </c>
      <c r="F3190" t="s">
        <v>1870</v>
      </c>
      <c r="G3190">
        <v>10</v>
      </c>
      <c r="H3190">
        <v>127.89</v>
      </c>
      <c r="I3190">
        <v>0.48</v>
      </c>
      <c r="J3190">
        <v>0.03</v>
      </c>
      <c r="K3190">
        <v>57.89</v>
      </c>
      <c r="L3190">
        <v>12.87</v>
      </c>
      <c r="M3190">
        <v>6.69</v>
      </c>
      <c r="N3190">
        <v>3.1</v>
      </c>
      <c r="O3190" t="s">
        <v>24</v>
      </c>
      <c r="P3190" t="s">
        <v>637</v>
      </c>
      <c r="Q3190" t="s">
        <v>41</v>
      </c>
      <c r="R3190" t="s">
        <v>61</v>
      </c>
      <c r="S3190" t="s">
        <v>55</v>
      </c>
      <c r="T3190" s="1">
        <v>40436</v>
      </c>
    </row>
    <row r="3191" spans="1:20" x14ac:dyDescent="0.25">
      <c r="A3191">
        <v>22885</v>
      </c>
      <c r="B3191">
        <v>40140</v>
      </c>
      <c r="C3191" t="s">
        <v>79</v>
      </c>
      <c r="D3191" t="s">
        <v>21</v>
      </c>
      <c r="E3191" t="s">
        <v>30</v>
      </c>
      <c r="F3191" t="s">
        <v>1425</v>
      </c>
      <c r="G3191">
        <v>4</v>
      </c>
      <c r="H3191">
        <v>83.53</v>
      </c>
      <c r="I3191">
        <v>0.38</v>
      </c>
      <c r="J3191">
        <v>0.05</v>
      </c>
      <c r="K3191">
        <v>27.42</v>
      </c>
      <c r="L3191">
        <v>20.77</v>
      </c>
      <c r="M3191">
        <v>12.88</v>
      </c>
      <c r="N3191">
        <v>4.59</v>
      </c>
      <c r="O3191" t="s">
        <v>24</v>
      </c>
      <c r="P3191" t="s">
        <v>1871</v>
      </c>
      <c r="Q3191" t="s">
        <v>95</v>
      </c>
      <c r="R3191" t="s">
        <v>61</v>
      </c>
      <c r="S3191" t="s">
        <v>55</v>
      </c>
      <c r="T3191" s="1">
        <v>40142</v>
      </c>
    </row>
    <row r="3192" spans="1:20" x14ac:dyDescent="0.25">
      <c r="A3192">
        <v>22887</v>
      </c>
      <c r="B3192">
        <v>40500</v>
      </c>
      <c r="C3192" t="s">
        <v>29</v>
      </c>
      <c r="D3192" t="s">
        <v>42</v>
      </c>
      <c r="E3192" t="s">
        <v>192</v>
      </c>
      <c r="F3192" t="s">
        <v>450</v>
      </c>
      <c r="G3192">
        <v>34</v>
      </c>
      <c r="H3192">
        <v>15619.93</v>
      </c>
      <c r="I3192">
        <v>0.44</v>
      </c>
      <c r="J3192">
        <v>7.0000000000000007E-2</v>
      </c>
      <c r="K3192">
        <v>6204.64</v>
      </c>
      <c r="L3192">
        <v>493.21</v>
      </c>
      <c r="M3192">
        <v>276.2</v>
      </c>
      <c r="N3192">
        <v>24.49</v>
      </c>
      <c r="O3192" t="s">
        <v>24</v>
      </c>
      <c r="P3192" t="s">
        <v>267</v>
      </c>
      <c r="Q3192" t="s">
        <v>41</v>
      </c>
      <c r="R3192" t="s">
        <v>61</v>
      </c>
      <c r="S3192" t="s">
        <v>28</v>
      </c>
      <c r="T3192" s="1">
        <v>40501</v>
      </c>
    </row>
    <row r="3193" spans="1:20" x14ac:dyDescent="0.25">
      <c r="A3193">
        <v>22912</v>
      </c>
      <c r="B3193">
        <v>40467</v>
      </c>
      <c r="C3193" t="s">
        <v>20</v>
      </c>
      <c r="D3193" t="s">
        <v>21</v>
      </c>
      <c r="E3193" t="s">
        <v>120</v>
      </c>
      <c r="F3193" t="s">
        <v>662</v>
      </c>
      <c r="G3193">
        <v>33</v>
      </c>
      <c r="H3193">
        <v>21243.32</v>
      </c>
      <c r="I3193">
        <v>0.54</v>
      </c>
      <c r="J3193">
        <v>0.03</v>
      </c>
      <c r="K3193">
        <v>11158.66</v>
      </c>
      <c r="L3193">
        <v>663.02</v>
      </c>
      <c r="M3193">
        <v>304.99</v>
      </c>
      <c r="N3193">
        <v>19.989999999999998</v>
      </c>
      <c r="O3193" t="s">
        <v>71</v>
      </c>
      <c r="P3193" t="s">
        <v>1653</v>
      </c>
      <c r="Q3193" t="s">
        <v>83</v>
      </c>
      <c r="R3193" t="s">
        <v>34</v>
      </c>
      <c r="S3193" t="s">
        <v>57</v>
      </c>
      <c r="T3193" s="1">
        <v>40471</v>
      </c>
    </row>
    <row r="3194" spans="1:20" x14ac:dyDescent="0.25">
      <c r="A3194">
        <v>22913</v>
      </c>
      <c r="B3194">
        <v>40354</v>
      </c>
      <c r="C3194" t="s">
        <v>58</v>
      </c>
      <c r="D3194" t="s">
        <v>21</v>
      </c>
      <c r="E3194" t="s">
        <v>84</v>
      </c>
      <c r="F3194" t="s">
        <v>243</v>
      </c>
      <c r="G3194">
        <v>32</v>
      </c>
      <c r="H3194">
        <v>282.12</v>
      </c>
      <c r="I3194">
        <v>0.46</v>
      </c>
      <c r="J3194">
        <v>0.06</v>
      </c>
      <c r="K3194">
        <v>118.04</v>
      </c>
      <c r="L3194">
        <v>9.2200000000000006</v>
      </c>
      <c r="M3194">
        <v>4.9800000000000004</v>
      </c>
      <c r="N3194">
        <v>4.72</v>
      </c>
      <c r="O3194" t="s">
        <v>71</v>
      </c>
      <c r="P3194" t="s">
        <v>919</v>
      </c>
      <c r="Q3194" t="s">
        <v>83</v>
      </c>
      <c r="R3194" t="s">
        <v>34</v>
      </c>
      <c r="S3194" t="s">
        <v>57</v>
      </c>
      <c r="T3194" s="1">
        <v>40355</v>
      </c>
    </row>
    <row r="3195" spans="1:20" x14ac:dyDescent="0.25">
      <c r="A3195">
        <v>22913</v>
      </c>
      <c r="B3195">
        <v>40354</v>
      </c>
      <c r="C3195" t="s">
        <v>58</v>
      </c>
      <c r="D3195" t="s">
        <v>42</v>
      </c>
      <c r="E3195" t="s">
        <v>46</v>
      </c>
      <c r="F3195" t="s">
        <v>1046</v>
      </c>
      <c r="G3195">
        <v>24</v>
      </c>
      <c r="H3195">
        <v>14587.63</v>
      </c>
      <c r="I3195">
        <v>0.46</v>
      </c>
      <c r="J3195">
        <v>0.06</v>
      </c>
      <c r="K3195">
        <v>6190.4</v>
      </c>
      <c r="L3195">
        <v>644.83000000000004</v>
      </c>
      <c r="M3195">
        <v>348.21</v>
      </c>
      <c r="N3195">
        <v>40.19</v>
      </c>
      <c r="O3195" t="s">
        <v>48</v>
      </c>
      <c r="P3195" t="s">
        <v>919</v>
      </c>
      <c r="Q3195" t="s">
        <v>83</v>
      </c>
      <c r="R3195" t="s">
        <v>34</v>
      </c>
      <c r="S3195" t="s">
        <v>49</v>
      </c>
      <c r="T3195" s="1">
        <v>40357</v>
      </c>
    </row>
    <row r="3196" spans="1:20" x14ac:dyDescent="0.25">
      <c r="A3196">
        <v>22913</v>
      </c>
      <c r="B3196">
        <v>40354</v>
      </c>
      <c r="C3196" t="s">
        <v>58</v>
      </c>
      <c r="D3196" t="s">
        <v>37</v>
      </c>
      <c r="E3196" t="s">
        <v>50</v>
      </c>
      <c r="F3196" t="s">
        <v>1462</v>
      </c>
      <c r="G3196">
        <v>50</v>
      </c>
      <c r="H3196">
        <v>3397.36</v>
      </c>
      <c r="I3196">
        <v>0.48</v>
      </c>
      <c r="J3196">
        <v>0.02</v>
      </c>
      <c r="K3196">
        <v>1591.87</v>
      </c>
      <c r="L3196">
        <v>69.209999999999994</v>
      </c>
      <c r="M3196">
        <v>35.99</v>
      </c>
      <c r="N3196">
        <v>5.99</v>
      </c>
      <c r="O3196" t="s">
        <v>24</v>
      </c>
      <c r="P3196" t="s">
        <v>919</v>
      </c>
      <c r="Q3196" t="s">
        <v>83</v>
      </c>
      <c r="R3196" t="s">
        <v>34</v>
      </c>
      <c r="S3196" t="s">
        <v>55</v>
      </c>
      <c r="T3196" s="1">
        <v>40355</v>
      </c>
    </row>
    <row r="3197" spans="1:20" x14ac:dyDescent="0.25">
      <c r="A3197">
        <v>22914</v>
      </c>
      <c r="B3197">
        <v>40921</v>
      </c>
      <c r="C3197" t="s">
        <v>58</v>
      </c>
      <c r="D3197" t="s">
        <v>21</v>
      </c>
      <c r="E3197" t="s">
        <v>126</v>
      </c>
      <c r="F3197" t="s">
        <v>171</v>
      </c>
      <c r="G3197">
        <v>30</v>
      </c>
      <c r="H3197">
        <v>611.46</v>
      </c>
      <c r="I3197">
        <v>0.46</v>
      </c>
      <c r="J3197">
        <v>7.0000000000000007E-2</v>
      </c>
      <c r="K3197">
        <v>253.5</v>
      </c>
      <c r="L3197">
        <v>21.67</v>
      </c>
      <c r="M3197">
        <v>11.7</v>
      </c>
      <c r="N3197">
        <v>6.96</v>
      </c>
      <c r="O3197" t="s">
        <v>24</v>
      </c>
      <c r="P3197" t="s">
        <v>566</v>
      </c>
      <c r="Q3197" t="s">
        <v>83</v>
      </c>
      <c r="R3197" t="s">
        <v>34</v>
      </c>
      <c r="S3197" t="s">
        <v>45</v>
      </c>
      <c r="T3197" s="1">
        <v>40922</v>
      </c>
    </row>
    <row r="3198" spans="1:20" x14ac:dyDescent="0.25">
      <c r="A3198">
        <v>22916</v>
      </c>
      <c r="B3198">
        <v>40941</v>
      </c>
      <c r="C3198" t="s">
        <v>79</v>
      </c>
      <c r="D3198" t="s">
        <v>21</v>
      </c>
      <c r="E3198" t="s">
        <v>84</v>
      </c>
      <c r="F3198" t="s">
        <v>148</v>
      </c>
      <c r="G3198">
        <v>18</v>
      </c>
      <c r="H3198">
        <v>238.57</v>
      </c>
      <c r="I3198">
        <v>0.51</v>
      </c>
      <c r="J3198">
        <v>0.04</v>
      </c>
      <c r="K3198">
        <v>111.88</v>
      </c>
      <c r="L3198">
        <v>13.22</v>
      </c>
      <c r="M3198">
        <v>6.48</v>
      </c>
      <c r="N3198">
        <v>10.050000000000001</v>
      </c>
      <c r="O3198" t="s">
        <v>24</v>
      </c>
      <c r="P3198" t="s">
        <v>938</v>
      </c>
      <c r="Q3198" t="s">
        <v>64</v>
      </c>
      <c r="R3198" t="s">
        <v>34</v>
      </c>
      <c r="S3198" t="s">
        <v>57</v>
      </c>
      <c r="T3198" s="1">
        <v>40942</v>
      </c>
    </row>
    <row r="3199" spans="1:20" x14ac:dyDescent="0.25">
      <c r="A3199">
        <v>22917</v>
      </c>
      <c r="B3199">
        <v>39873</v>
      </c>
      <c r="C3199" t="s">
        <v>79</v>
      </c>
      <c r="D3199" t="s">
        <v>37</v>
      </c>
      <c r="E3199" t="s">
        <v>387</v>
      </c>
      <c r="F3199" t="s">
        <v>1639</v>
      </c>
      <c r="G3199">
        <v>1</v>
      </c>
      <c r="H3199">
        <v>7335.58</v>
      </c>
      <c r="I3199">
        <v>0.55000000000000004</v>
      </c>
      <c r="J3199">
        <v>0.06</v>
      </c>
      <c r="K3199">
        <v>3811.1</v>
      </c>
      <c r="L3199">
        <v>7777.76</v>
      </c>
      <c r="M3199">
        <v>3499.99</v>
      </c>
      <c r="N3199">
        <v>24.49</v>
      </c>
      <c r="O3199" t="s">
        <v>71</v>
      </c>
      <c r="P3199" t="s">
        <v>1069</v>
      </c>
      <c r="Q3199" t="s">
        <v>95</v>
      </c>
      <c r="R3199" t="s">
        <v>34</v>
      </c>
      <c r="S3199" t="s">
        <v>28</v>
      </c>
      <c r="T3199" s="1">
        <v>39876</v>
      </c>
    </row>
    <row r="3200" spans="1:20" x14ac:dyDescent="0.25">
      <c r="A3200">
        <v>22919</v>
      </c>
      <c r="B3200">
        <v>40011</v>
      </c>
      <c r="C3200" t="s">
        <v>58</v>
      </c>
      <c r="D3200" t="s">
        <v>21</v>
      </c>
      <c r="E3200" t="s">
        <v>80</v>
      </c>
      <c r="F3200" t="s">
        <v>702</v>
      </c>
      <c r="G3200">
        <v>21</v>
      </c>
      <c r="H3200">
        <v>200.28</v>
      </c>
      <c r="I3200">
        <v>0.52</v>
      </c>
      <c r="J3200">
        <v>7.0000000000000007E-2</v>
      </c>
      <c r="K3200">
        <v>96.67</v>
      </c>
      <c r="L3200">
        <v>10.23</v>
      </c>
      <c r="M3200">
        <v>4.91</v>
      </c>
      <c r="N3200">
        <v>0.5</v>
      </c>
      <c r="O3200" t="s">
        <v>24</v>
      </c>
      <c r="P3200" t="s">
        <v>943</v>
      </c>
      <c r="Q3200" t="s">
        <v>41</v>
      </c>
      <c r="R3200" t="s">
        <v>67</v>
      </c>
      <c r="S3200" t="s">
        <v>57</v>
      </c>
      <c r="T3200" s="1">
        <v>40012</v>
      </c>
    </row>
    <row r="3201" spans="1:20" x14ac:dyDescent="0.25">
      <c r="A3201">
        <v>22947</v>
      </c>
      <c r="B3201">
        <v>40165</v>
      </c>
      <c r="C3201" t="s">
        <v>20</v>
      </c>
      <c r="D3201" t="s">
        <v>42</v>
      </c>
      <c r="E3201" t="s">
        <v>43</v>
      </c>
      <c r="F3201" t="s">
        <v>980</v>
      </c>
      <c r="G3201">
        <v>19</v>
      </c>
      <c r="H3201">
        <v>343.63</v>
      </c>
      <c r="I3201">
        <v>0.38</v>
      </c>
      <c r="J3201">
        <v>0.09</v>
      </c>
      <c r="K3201">
        <v>108.6</v>
      </c>
      <c r="L3201">
        <v>19.71</v>
      </c>
      <c r="M3201">
        <v>12.22</v>
      </c>
      <c r="N3201">
        <v>2.85</v>
      </c>
      <c r="O3201" t="s">
        <v>24</v>
      </c>
      <c r="P3201" t="s">
        <v>231</v>
      </c>
      <c r="Q3201" t="s">
        <v>95</v>
      </c>
      <c r="R3201" t="s">
        <v>67</v>
      </c>
      <c r="S3201" t="s">
        <v>35</v>
      </c>
      <c r="T3201" s="1">
        <v>40172</v>
      </c>
    </row>
    <row r="3202" spans="1:20" x14ac:dyDescent="0.25">
      <c r="A3202">
        <v>22950</v>
      </c>
      <c r="B3202">
        <v>40898</v>
      </c>
      <c r="C3202" t="s">
        <v>20</v>
      </c>
      <c r="D3202" t="s">
        <v>21</v>
      </c>
      <c r="E3202" t="s">
        <v>22</v>
      </c>
      <c r="F3202" t="s">
        <v>1145</v>
      </c>
      <c r="G3202">
        <v>29</v>
      </c>
      <c r="H3202">
        <v>2847.28</v>
      </c>
      <c r="I3202">
        <v>0.4</v>
      </c>
      <c r="J3202">
        <v>0.1</v>
      </c>
      <c r="K3202">
        <v>937.43</v>
      </c>
      <c r="L3202">
        <v>107.75</v>
      </c>
      <c r="M3202">
        <v>64.650000000000006</v>
      </c>
      <c r="N3202">
        <v>35</v>
      </c>
      <c r="O3202" t="s">
        <v>24</v>
      </c>
      <c r="P3202" t="s">
        <v>1872</v>
      </c>
      <c r="Q3202" t="s">
        <v>64</v>
      </c>
      <c r="R3202" t="s">
        <v>34</v>
      </c>
      <c r="S3202" t="s">
        <v>28</v>
      </c>
      <c r="T3202" s="1">
        <v>40905</v>
      </c>
    </row>
    <row r="3203" spans="1:20" x14ac:dyDescent="0.25">
      <c r="A3203">
        <v>22951</v>
      </c>
      <c r="B3203">
        <v>41032</v>
      </c>
      <c r="C3203" t="s">
        <v>79</v>
      </c>
      <c r="D3203" t="s">
        <v>37</v>
      </c>
      <c r="E3203" t="s">
        <v>50</v>
      </c>
      <c r="F3203" t="s">
        <v>1873</v>
      </c>
      <c r="G3203">
        <v>24</v>
      </c>
      <c r="H3203">
        <v>2859.76</v>
      </c>
      <c r="I3203">
        <v>0.5</v>
      </c>
      <c r="J3203">
        <v>0.1</v>
      </c>
      <c r="K3203">
        <v>1267.01</v>
      </c>
      <c r="L3203">
        <v>131.97999999999999</v>
      </c>
      <c r="M3203">
        <v>65.989999999999995</v>
      </c>
      <c r="N3203">
        <v>8.99</v>
      </c>
      <c r="O3203" t="s">
        <v>24</v>
      </c>
      <c r="P3203" t="s">
        <v>358</v>
      </c>
      <c r="Q3203" t="s">
        <v>64</v>
      </c>
      <c r="R3203" t="s">
        <v>34</v>
      </c>
      <c r="S3203" t="s">
        <v>57</v>
      </c>
      <c r="T3203" s="1">
        <v>41032</v>
      </c>
    </row>
    <row r="3204" spans="1:20" x14ac:dyDescent="0.25">
      <c r="A3204">
        <v>22978</v>
      </c>
      <c r="B3204">
        <v>39905</v>
      </c>
      <c r="C3204" t="s">
        <v>79</v>
      </c>
      <c r="D3204" t="s">
        <v>42</v>
      </c>
      <c r="E3204" t="s">
        <v>192</v>
      </c>
      <c r="F3204" t="s">
        <v>413</v>
      </c>
      <c r="G3204">
        <v>28</v>
      </c>
      <c r="H3204">
        <v>3407.46</v>
      </c>
      <c r="I3204">
        <v>0.51</v>
      </c>
      <c r="J3204">
        <v>0.03</v>
      </c>
      <c r="K3204">
        <v>1670.13</v>
      </c>
      <c r="L3204">
        <v>124.27</v>
      </c>
      <c r="M3204">
        <v>60.89</v>
      </c>
      <c r="N3204">
        <v>32.409999999999997</v>
      </c>
      <c r="O3204" t="s">
        <v>48</v>
      </c>
      <c r="P3204" t="s">
        <v>836</v>
      </c>
      <c r="Q3204" t="s">
        <v>41</v>
      </c>
      <c r="R3204" t="s">
        <v>27</v>
      </c>
      <c r="S3204" t="s">
        <v>132</v>
      </c>
      <c r="T3204" s="1">
        <v>39906</v>
      </c>
    </row>
    <row r="3205" spans="1:20" x14ac:dyDescent="0.25">
      <c r="A3205">
        <v>22980</v>
      </c>
      <c r="B3205">
        <v>41183</v>
      </c>
      <c r="C3205" t="s">
        <v>29</v>
      </c>
      <c r="D3205" t="s">
        <v>21</v>
      </c>
      <c r="E3205" t="s">
        <v>22</v>
      </c>
      <c r="F3205" t="s">
        <v>102</v>
      </c>
      <c r="G3205">
        <v>17</v>
      </c>
      <c r="H3205">
        <v>370.89</v>
      </c>
      <c r="I3205">
        <v>0.42</v>
      </c>
      <c r="J3205">
        <v>0</v>
      </c>
      <c r="K3205">
        <v>153.13999999999999</v>
      </c>
      <c r="L3205">
        <v>21.45</v>
      </c>
      <c r="M3205">
        <v>12.44</v>
      </c>
      <c r="N3205">
        <v>6.27</v>
      </c>
      <c r="O3205" t="s">
        <v>24</v>
      </c>
      <c r="P3205" t="s">
        <v>543</v>
      </c>
      <c r="Q3205" t="s">
        <v>33</v>
      </c>
      <c r="R3205" t="s">
        <v>67</v>
      </c>
      <c r="S3205" t="s">
        <v>45</v>
      </c>
      <c r="T3205" s="1">
        <v>41184</v>
      </c>
    </row>
    <row r="3206" spans="1:20" x14ac:dyDescent="0.25">
      <c r="A3206">
        <v>22980</v>
      </c>
      <c r="B3206">
        <v>41183</v>
      </c>
      <c r="C3206" t="s">
        <v>29</v>
      </c>
      <c r="D3206" t="s">
        <v>21</v>
      </c>
      <c r="E3206" t="s">
        <v>84</v>
      </c>
      <c r="F3206" t="s">
        <v>493</v>
      </c>
      <c r="G3206">
        <v>10</v>
      </c>
      <c r="H3206">
        <v>77.510000000000005</v>
      </c>
      <c r="I3206">
        <v>0.35</v>
      </c>
      <c r="J3206">
        <v>0.06</v>
      </c>
      <c r="K3206">
        <v>22.22</v>
      </c>
      <c r="L3206">
        <v>7.66</v>
      </c>
      <c r="M3206">
        <v>4.9800000000000004</v>
      </c>
      <c r="N3206">
        <v>5.49</v>
      </c>
      <c r="O3206" t="s">
        <v>24</v>
      </c>
      <c r="P3206" t="s">
        <v>543</v>
      </c>
      <c r="Q3206" t="s">
        <v>64</v>
      </c>
      <c r="R3206" t="s">
        <v>67</v>
      </c>
      <c r="S3206" t="s">
        <v>57</v>
      </c>
      <c r="T3206" s="1">
        <v>41184</v>
      </c>
    </row>
    <row r="3207" spans="1:20" x14ac:dyDescent="0.25">
      <c r="A3207">
        <v>23008</v>
      </c>
      <c r="B3207">
        <v>40095</v>
      </c>
      <c r="C3207" t="s">
        <v>58</v>
      </c>
      <c r="D3207" t="s">
        <v>21</v>
      </c>
      <c r="E3207" t="s">
        <v>120</v>
      </c>
      <c r="F3207" t="s">
        <v>1335</v>
      </c>
      <c r="G3207">
        <v>10</v>
      </c>
      <c r="H3207">
        <v>1710.35</v>
      </c>
      <c r="I3207">
        <v>0.36</v>
      </c>
      <c r="J3207">
        <v>0.1</v>
      </c>
      <c r="K3207">
        <v>491.48</v>
      </c>
      <c r="L3207">
        <v>189.03</v>
      </c>
      <c r="M3207">
        <v>120.98</v>
      </c>
      <c r="N3207">
        <v>9.07</v>
      </c>
      <c r="O3207" t="s">
        <v>71</v>
      </c>
      <c r="P3207" t="s">
        <v>1110</v>
      </c>
      <c r="Q3207" t="s">
        <v>64</v>
      </c>
      <c r="R3207" t="s">
        <v>67</v>
      </c>
      <c r="S3207" t="s">
        <v>57</v>
      </c>
      <c r="T3207" s="1">
        <v>40097</v>
      </c>
    </row>
    <row r="3208" spans="1:20" x14ac:dyDescent="0.25">
      <c r="A3208">
        <v>23008</v>
      </c>
      <c r="B3208">
        <v>40095</v>
      </c>
      <c r="C3208" t="s">
        <v>58</v>
      </c>
      <c r="D3208" t="s">
        <v>37</v>
      </c>
      <c r="E3208" t="s">
        <v>38</v>
      </c>
      <c r="F3208" t="s">
        <v>399</v>
      </c>
      <c r="G3208">
        <v>2</v>
      </c>
      <c r="H3208">
        <v>488.53</v>
      </c>
      <c r="I3208">
        <v>0.38</v>
      </c>
      <c r="J3208">
        <v>0.02</v>
      </c>
      <c r="K3208">
        <v>177.07</v>
      </c>
      <c r="L3208">
        <v>245.94</v>
      </c>
      <c r="M3208">
        <v>152.47999999999999</v>
      </c>
      <c r="N3208">
        <v>6.5</v>
      </c>
      <c r="O3208" t="s">
        <v>71</v>
      </c>
      <c r="P3208" t="s">
        <v>1110</v>
      </c>
      <c r="Q3208" t="s">
        <v>64</v>
      </c>
      <c r="R3208" t="s">
        <v>67</v>
      </c>
      <c r="S3208" t="s">
        <v>57</v>
      </c>
      <c r="T3208" s="1">
        <v>40097</v>
      </c>
    </row>
    <row r="3209" spans="1:20" x14ac:dyDescent="0.25">
      <c r="A3209">
        <v>23011</v>
      </c>
      <c r="B3209">
        <v>40344</v>
      </c>
      <c r="C3209" t="s">
        <v>20</v>
      </c>
      <c r="D3209" t="s">
        <v>37</v>
      </c>
      <c r="E3209" t="s">
        <v>38</v>
      </c>
      <c r="F3209" t="s">
        <v>397</v>
      </c>
      <c r="G3209">
        <v>1</v>
      </c>
      <c r="H3209">
        <v>20.010000000000002</v>
      </c>
      <c r="I3209">
        <v>0.45</v>
      </c>
      <c r="J3209">
        <v>0.01</v>
      </c>
      <c r="K3209">
        <v>8.01</v>
      </c>
      <c r="L3209">
        <v>18.2</v>
      </c>
      <c r="M3209">
        <v>10.01</v>
      </c>
      <c r="N3209">
        <v>1.99</v>
      </c>
      <c r="O3209" t="s">
        <v>24</v>
      </c>
      <c r="P3209" t="s">
        <v>950</v>
      </c>
      <c r="Q3209" t="s">
        <v>33</v>
      </c>
      <c r="R3209" t="s">
        <v>34</v>
      </c>
      <c r="S3209" t="s">
        <v>35</v>
      </c>
      <c r="T3209" s="1">
        <v>40351</v>
      </c>
    </row>
    <row r="3210" spans="1:20" x14ac:dyDescent="0.25">
      <c r="A3210">
        <v>23041</v>
      </c>
      <c r="B3210">
        <v>40379</v>
      </c>
      <c r="C3210" t="s">
        <v>20</v>
      </c>
      <c r="D3210" t="s">
        <v>21</v>
      </c>
      <c r="E3210" t="s">
        <v>120</v>
      </c>
      <c r="F3210" t="s">
        <v>1103</v>
      </c>
      <c r="G3210">
        <v>21</v>
      </c>
      <c r="H3210">
        <v>316.07</v>
      </c>
      <c r="I3210">
        <v>0.49</v>
      </c>
      <c r="J3210">
        <v>0.02</v>
      </c>
      <c r="K3210">
        <v>148.63</v>
      </c>
      <c r="L3210">
        <v>15.06</v>
      </c>
      <c r="M3210">
        <v>7.68</v>
      </c>
      <c r="N3210">
        <v>6.16</v>
      </c>
      <c r="O3210" t="s">
        <v>24</v>
      </c>
      <c r="P3210" t="s">
        <v>664</v>
      </c>
      <c r="Q3210" t="s">
        <v>41</v>
      </c>
      <c r="R3210" t="s">
        <v>67</v>
      </c>
      <c r="S3210" t="s">
        <v>57</v>
      </c>
      <c r="T3210" s="1">
        <v>40386</v>
      </c>
    </row>
    <row r="3211" spans="1:20" x14ac:dyDescent="0.25">
      <c r="A3211">
        <v>23041</v>
      </c>
      <c r="B3211">
        <v>40379</v>
      </c>
      <c r="C3211" t="s">
        <v>20</v>
      </c>
      <c r="D3211" t="s">
        <v>21</v>
      </c>
      <c r="E3211" t="s">
        <v>120</v>
      </c>
      <c r="F3211" t="s">
        <v>1874</v>
      </c>
      <c r="G3211">
        <v>5</v>
      </c>
      <c r="H3211">
        <v>3474.59</v>
      </c>
      <c r="I3211">
        <v>0.51</v>
      </c>
      <c r="J3211">
        <v>0.08</v>
      </c>
      <c r="K3211">
        <v>1614.65</v>
      </c>
      <c r="L3211">
        <v>751</v>
      </c>
      <c r="M3211">
        <v>367.99</v>
      </c>
      <c r="N3211">
        <v>19.989999999999998</v>
      </c>
      <c r="O3211" t="s">
        <v>24</v>
      </c>
      <c r="P3211" t="s">
        <v>664</v>
      </c>
      <c r="Q3211" t="s">
        <v>41</v>
      </c>
      <c r="R3211" t="s">
        <v>67</v>
      </c>
      <c r="S3211" t="s">
        <v>57</v>
      </c>
      <c r="T3211" s="1">
        <v>40381</v>
      </c>
    </row>
    <row r="3212" spans="1:20" x14ac:dyDescent="0.25">
      <c r="A3212">
        <v>23041</v>
      </c>
      <c r="B3212">
        <v>40379</v>
      </c>
      <c r="C3212" t="s">
        <v>20</v>
      </c>
      <c r="D3212" t="s">
        <v>42</v>
      </c>
      <c r="E3212" t="s">
        <v>46</v>
      </c>
      <c r="F3212" t="s">
        <v>1397</v>
      </c>
      <c r="G3212">
        <v>10</v>
      </c>
      <c r="H3212">
        <v>3890.38</v>
      </c>
      <c r="I3212">
        <v>0.37</v>
      </c>
      <c r="J3212">
        <v>0.08</v>
      </c>
      <c r="K3212">
        <v>1206.54</v>
      </c>
      <c r="L3212">
        <v>416.05</v>
      </c>
      <c r="M3212">
        <v>262.11</v>
      </c>
      <c r="N3212">
        <v>62.74</v>
      </c>
      <c r="O3212" t="s">
        <v>48</v>
      </c>
      <c r="P3212" t="s">
        <v>664</v>
      </c>
      <c r="Q3212" t="s">
        <v>41</v>
      </c>
      <c r="R3212" t="s">
        <v>67</v>
      </c>
      <c r="S3212" t="s">
        <v>49</v>
      </c>
      <c r="T3212" s="1">
        <v>40386</v>
      </c>
    </row>
    <row r="3213" spans="1:20" x14ac:dyDescent="0.25">
      <c r="A3213">
        <v>23042</v>
      </c>
      <c r="B3213">
        <v>39929</v>
      </c>
      <c r="C3213" t="s">
        <v>79</v>
      </c>
      <c r="D3213" t="s">
        <v>21</v>
      </c>
      <c r="E3213" t="s">
        <v>22</v>
      </c>
      <c r="F3213" t="s">
        <v>1070</v>
      </c>
      <c r="G3213">
        <v>20</v>
      </c>
      <c r="H3213">
        <v>17144.349999999999</v>
      </c>
      <c r="I3213">
        <v>0.53</v>
      </c>
      <c r="J3213">
        <v>0.04</v>
      </c>
      <c r="K3213">
        <v>8740.56</v>
      </c>
      <c r="L3213">
        <v>891.89</v>
      </c>
      <c r="M3213">
        <v>419.19</v>
      </c>
      <c r="N3213">
        <v>19.989999999999998</v>
      </c>
      <c r="O3213" t="s">
        <v>24</v>
      </c>
      <c r="P3213" t="s">
        <v>349</v>
      </c>
      <c r="Q3213" t="s">
        <v>83</v>
      </c>
      <c r="R3213" t="s">
        <v>61</v>
      </c>
      <c r="S3213" t="s">
        <v>57</v>
      </c>
      <c r="T3213" s="1">
        <v>39930</v>
      </c>
    </row>
    <row r="3214" spans="1:20" x14ac:dyDescent="0.25">
      <c r="A3214">
        <v>23046</v>
      </c>
      <c r="B3214">
        <v>40457</v>
      </c>
      <c r="C3214" t="s">
        <v>58</v>
      </c>
      <c r="D3214" t="s">
        <v>21</v>
      </c>
      <c r="E3214" t="s">
        <v>84</v>
      </c>
      <c r="F3214" t="s">
        <v>1811</v>
      </c>
      <c r="G3214">
        <v>33</v>
      </c>
      <c r="H3214">
        <v>433.31</v>
      </c>
      <c r="I3214">
        <v>0.37</v>
      </c>
      <c r="J3214">
        <v>0.08</v>
      </c>
      <c r="K3214">
        <v>135.94999999999999</v>
      </c>
      <c r="L3214">
        <v>14.21</v>
      </c>
      <c r="M3214">
        <v>8.9499999999999993</v>
      </c>
      <c r="N3214">
        <v>2.0099999999999998</v>
      </c>
      <c r="O3214" t="s">
        <v>24</v>
      </c>
      <c r="P3214" t="s">
        <v>1056</v>
      </c>
      <c r="Q3214" t="s">
        <v>33</v>
      </c>
      <c r="R3214" t="s">
        <v>34</v>
      </c>
      <c r="S3214" t="s">
        <v>55</v>
      </c>
      <c r="T3214" s="1">
        <v>40459</v>
      </c>
    </row>
    <row r="3215" spans="1:20" x14ac:dyDescent="0.25">
      <c r="A3215">
        <v>23076</v>
      </c>
      <c r="B3215">
        <v>39960</v>
      </c>
      <c r="C3215" t="s">
        <v>58</v>
      </c>
      <c r="D3215" t="s">
        <v>42</v>
      </c>
      <c r="E3215" t="s">
        <v>43</v>
      </c>
      <c r="F3215" t="s">
        <v>842</v>
      </c>
      <c r="G3215">
        <v>50</v>
      </c>
      <c r="H3215">
        <v>1134.32</v>
      </c>
      <c r="I3215">
        <v>0.39</v>
      </c>
      <c r="J3215">
        <v>0.03</v>
      </c>
      <c r="K3215">
        <v>419.02</v>
      </c>
      <c r="L3215">
        <v>23.28</v>
      </c>
      <c r="M3215">
        <v>14.2</v>
      </c>
      <c r="N3215">
        <v>5.3</v>
      </c>
      <c r="O3215" t="s">
        <v>24</v>
      </c>
      <c r="P3215" t="s">
        <v>1609</v>
      </c>
      <c r="Q3215" t="s">
        <v>95</v>
      </c>
      <c r="R3215" t="s">
        <v>34</v>
      </c>
      <c r="S3215" t="s">
        <v>55</v>
      </c>
      <c r="T3215" s="1">
        <v>39961</v>
      </c>
    </row>
    <row r="3216" spans="1:20" x14ac:dyDescent="0.25">
      <c r="A3216">
        <v>23078</v>
      </c>
      <c r="B3216">
        <v>40801</v>
      </c>
      <c r="C3216" t="s">
        <v>79</v>
      </c>
      <c r="D3216" t="s">
        <v>21</v>
      </c>
      <c r="E3216" t="s">
        <v>139</v>
      </c>
      <c r="F3216" t="s">
        <v>830</v>
      </c>
      <c r="G3216">
        <v>18</v>
      </c>
      <c r="H3216">
        <v>335.84</v>
      </c>
      <c r="I3216">
        <v>0.52</v>
      </c>
      <c r="J3216">
        <v>0.1</v>
      </c>
      <c r="K3216">
        <v>154.04</v>
      </c>
      <c r="L3216">
        <v>20.38</v>
      </c>
      <c r="M3216">
        <v>9.7799999999999994</v>
      </c>
      <c r="N3216">
        <v>5.76</v>
      </c>
      <c r="O3216" t="s">
        <v>24</v>
      </c>
      <c r="P3216" t="s">
        <v>613</v>
      </c>
      <c r="Q3216" t="s">
        <v>95</v>
      </c>
      <c r="R3216" t="s">
        <v>67</v>
      </c>
      <c r="S3216" t="s">
        <v>57</v>
      </c>
      <c r="T3216" s="1">
        <v>40801</v>
      </c>
    </row>
    <row r="3217" spans="1:20" x14ac:dyDescent="0.25">
      <c r="A3217">
        <v>23078</v>
      </c>
      <c r="B3217">
        <v>40801</v>
      </c>
      <c r="C3217" t="s">
        <v>79</v>
      </c>
      <c r="D3217" t="s">
        <v>21</v>
      </c>
      <c r="E3217" t="s">
        <v>84</v>
      </c>
      <c r="F3217" t="s">
        <v>541</v>
      </c>
      <c r="G3217">
        <v>8</v>
      </c>
      <c r="H3217">
        <v>683.12</v>
      </c>
      <c r="I3217">
        <v>0.55000000000000004</v>
      </c>
      <c r="J3217">
        <v>0.09</v>
      </c>
      <c r="K3217">
        <v>335.21</v>
      </c>
      <c r="L3217">
        <v>91.09</v>
      </c>
      <c r="M3217">
        <v>40.99</v>
      </c>
      <c r="N3217">
        <v>19.989999999999998</v>
      </c>
      <c r="O3217" t="s">
        <v>24</v>
      </c>
      <c r="P3217" t="s">
        <v>613</v>
      </c>
      <c r="Q3217" t="s">
        <v>95</v>
      </c>
      <c r="R3217" t="s">
        <v>67</v>
      </c>
      <c r="S3217" t="s">
        <v>57</v>
      </c>
      <c r="T3217" s="1">
        <v>40803</v>
      </c>
    </row>
    <row r="3218" spans="1:20" x14ac:dyDescent="0.25">
      <c r="A3218">
        <v>23078</v>
      </c>
      <c r="B3218">
        <v>40801</v>
      </c>
      <c r="C3218" t="s">
        <v>79</v>
      </c>
      <c r="D3218" t="s">
        <v>21</v>
      </c>
      <c r="E3218" t="s">
        <v>30</v>
      </c>
      <c r="F3218" t="s">
        <v>1385</v>
      </c>
      <c r="G3218">
        <v>39</v>
      </c>
      <c r="H3218">
        <v>1044.74</v>
      </c>
      <c r="I3218">
        <v>0.45</v>
      </c>
      <c r="J3218">
        <v>7.0000000000000007E-2</v>
      </c>
      <c r="K3218">
        <v>423.85</v>
      </c>
      <c r="L3218">
        <v>28.6</v>
      </c>
      <c r="M3218">
        <v>15.73</v>
      </c>
      <c r="N3218">
        <v>7.42</v>
      </c>
      <c r="O3218" t="s">
        <v>24</v>
      </c>
      <c r="P3218" t="s">
        <v>613</v>
      </c>
      <c r="Q3218" t="s">
        <v>95</v>
      </c>
      <c r="R3218" t="s">
        <v>67</v>
      </c>
      <c r="S3218" t="s">
        <v>35</v>
      </c>
      <c r="T3218" s="1">
        <v>40803</v>
      </c>
    </row>
    <row r="3219" spans="1:20" x14ac:dyDescent="0.25">
      <c r="A3219">
        <v>23104</v>
      </c>
      <c r="B3219">
        <v>40642</v>
      </c>
      <c r="C3219" t="s">
        <v>79</v>
      </c>
      <c r="D3219" t="s">
        <v>42</v>
      </c>
      <c r="E3219" t="s">
        <v>43</v>
      </c>
      <c r="F3219" t="s">
        <v>1741</v>
      </c>
      <c r="G3219">
        <v>3</v>
      </c>
      <c r="H3219">
        <v>37.03</v>
      </c>
      <c r="I3219">
        <v>0.4</v>
      </c>
      <c r="J3219">
        <v>0.02</v>
      </c>
      <c r="K3219">
        <v>13.26</v>
      </c>
      <c r="L3219">
        <v>11.63</v>
      </c>
      <c r="M3219">
        <v>6.98</v>
      </c>
      <c r="N3219">
        <v>2.83</v>
      </c>
      <c r="O3219" t="s">
        <v>71</v>
      </c>
      <c r="P3219" t="s">
        <v>1380</v>
      </c>
      <c r="Q3219" t="s">
        <v>41</v>
      </c>
      <c r="R3219" t="s">
        <v>27</v>
      </c>
      <c r="S3219" t="s">
        <v>35</v>
      </c>
      <c r="T3219" s="1">
        <v>40643</v>
      </c>
    </row>
    <row r="3220" spans="1:20" x14ac:dyDescent="0.25">
      <c r="A3220">
        <v>23104</v>
      </c>
      <c r="B3220">
        <v>40642</v>
      </c>
      <c r="C3220" t="s">
        <v>79</v>
      </c>
      <c r="D3220" t="s">
        <v>21</v>
      </c>
      <c r="E3220" t="s">
        <v>72</v>
      </c>
      <c r="F3220" t="s">
        <v>156</v>
      </c>
      <c r="G3220">
        <v>24</v>
      </c>
      <c r="H3220">
        <v>303.47000000000003</v>
      </c>
      <c r="I3220">
        <v>0.54</v>
      </c>
      <c r="J3220">
        <v>0.01</v>
      </c>
      <c r="K3220">
        <v>160.66</v>
      </c>
      <c r="L3220">
        <v>12.63</v>
      </c>
      <c r="M3220">
        <v>5.81</v>
      </c>
      <c r="N3220">
        <v>3.37</v>
      </c>
      <c r="O3220" t="s">
        <v>24</v>
      </c>
      <c r="P3220" t="s">
        <v>1380</v>
      </c>
      <c r="Q3220" t="s">
        <v>41</v>
      </c>
      <c r="R3220" t="s">
        <v>27</v>
      </c>
      <c r="S3220" t="s">
        <v>55</v>
      </c>
      <c r="T3220" s="1">
        <v>40645</v>
      </c>
    </row>
    <row r="3221" spans="1:20" x14ac:dyDescent="0.25">
      <c r="A3221">
        <v>23106</v>
      </c>
      <c r="B3221">
        <v>40471</v>
      </c>
      <c r="C3221" t="s">
        <v>79</v>
      </c>
      <c r="D3221" t="s">
        <v>37</v>
      </c>
      <c r="E3221" t="s">
        <v>87</v>
      </c>
      <c r="F3221" t="s">
        <v>1724</v>
      </c>
      <c r="G3221">
        <v>35</v>
      </c>
      <c r="H3221">
        <v>56193.32</v>
      </c>
      <c r="I3221">
        <v>0.52</v>
      </c>
      <c r="J3221">
        <v>0.05</v>
      </c>
      <c r="K3221">
        <v>27792.959999999999</v>
      </c>
      <c r="L3221">
        <v>1689.54</v>
      </c>
      <c r="M3221">
        <v>810.98</v>
      </c>
      <c r="N3221">
        <v>16.059999999999999</v>
      </c>
      <c r="O3221" t="s">
        <v>48</v>
      </c>
      <c r="P3221" t="s">
        <v>418</v>
      </c>
      <c r="Q3221" t="s">
        <v>95</v>
      </c>
      <c r="R3221" t="s">
        <v>34</v>
      </c>
      <c r="S3221" t="s">
        <v>132</v>
      </c>
      <c r="T3221" s="1">
        <v>40473</v>
      </c>
    </row>
    <row r="3222" spans="1:20" x14ac:dyDescent="0.25">
      <c r="A3222">
        <v>23107</v>
      </c>
      <c r="B3222">
        <v>40705</v>
      </c>
      <c r="C3222" t="s">
        <v>79</v>
      </c>
      <c r="D3222" t="s">
        <v>21</v>
      </c>
      <c r="E3222" t="s">
        <v>120</v>
      </c>
      <c r="F3222" t="s">
        <v>1875</v>
      </c>
      <c r="G3222">
        <v>7</v>
      </c>
      <c r="H3222">
        <v>70.11</v>
      </c>
      <c r="I3222">
        <v>0.44</v>
      </c>
      <c r="J3222">
        <v>7.0000000000000007E-2</v>
      </c>
      <c r="K3222">
        <v>24.88</v>
      </c>
      <c r="L3222">
        <v>9.61</v>
      </c>
      <c r="M3222">
        <v>5.38</v>
      </c>
      <c r="N3222">
        <v>7.57</v>
      </c>
      <c r="O3222" t="s">
        <v>24</v>
      </c>
      <c r="P3222" t="s">
        <v>513</v>
      </c>
      <c r="Q3222" t="s">
        <v>95</v>
      </c>
      <c r="R3222" t="s">
        <v>67</v>
      </c>
      <c r="S3222" t="s">
        <v>57</v>
      </c>
      <c r="T3222" s="1">
        <v>40708</v>
      </c>
    </row>
    <row r="3223" spans="1:20" x14ac:dyDescent="0.25">
      <c r="A3223">
        <v>23136</v>
      </c>
      <c r="B3223">
        <v>40081</v>
      </c>
      <c r="C3223" t="s">
        <v>29</v>
      </c>
      <c r="D3223" t="s">
        <v>42</v>
      </c>
      <c r="E3223" t="s">
        <v>192</v>
      </c>
      <c r="F3223" t="s">
        <v>193</v>
      </c>
      <c r="G3223">
        <v>41</v>
      </c>
      <c r="H3223">
        <v>14068.64</v>
      </c>
      <c r="I3223">
        <v>0.37</v>
      </c>
      <c r="J3223">
        <v>0.01</v>
      </c>
      <c r="K3223">
        <v>5109.3</v>
      </c>
      <c r="L3223">
        <v>346.16</v>
      </c>
      <c r="M3223">
        <v>218.08</v>
      </c>
      <c r="N3223">
        <v>18.059999999999999</v>
      </c>
      <c r="O3223" t="s">
        <v>24</v>
      </c>
      <c r="P3223" t="s">
        <v>1683</v>
      </c>
      <c r="Q3223" t="s">
        <v>33</v>
      </c>
      <c r="R3223" t="s">
        <v>27</v>
      </c>
      <c r="S3223" t="s">
        <v>28</v>
      </c>
      <c r="T3223" s="1">
        <v>40082</v>
      </c>
    </row>
    <row r="3224" spans="1:20" x14ac:dyDescent="0.25">
      <c r="A3224">
        <v>23136</v>
      </c>
      <c r="B3224">
        <v>40081</v>
      </c>
      <c r="C3224" t="s">
        <v>29</v>
      </c>
      <c r="D3224" t="s">
        <v>37</v>
      </c>
      <c r="E3224" t="s">
        <v>38</v>
      </c>
      <c r="F3224" t="s">
        <v>98</v>
      </c>
      <c r="G3224">
        <v>43</v>
      </c>
      <c r="H3224">
        <v>330.93</v>
      </c>
      <c r="I3224">
        <v>0.37</v>
      </c>
      <c r="J3224">
        <v>0.04</v>
      </c>
      <c r="K3224">
        <v>112.17</v>
      </c>
      <c r="L3224">
        <v>7.9</v>
      </c>
      <c r="M3224">
        <v>4.9800000000000004</v>
      </c>
      <c r="N3224">
        <v>4.62</v>
      </c>
      <c r="O3224" t="s">
        <v>24</v>
      </c>
      <c r="P3224" t="s">
        <v>1683</v>
      </c>
      <c r="Q3224" t="s">
        <v>33</v>
      </c>
      <c r="R3224" t="s">
        <v>27</v>
      </c>
      <c r="S3224" t="s">
        <v>35</v>
      </c>
      <c r="T3224" s="1">
        <v>40082</v>
      </c>
    </row>
    <row r="3225" spans="1:20" x14ac:dyDescent="0.25">
      <c r="A3225">
        <v>23140</v>
      </c>
      <c r="B3225">
        <v>40947</v>
      </c>
      <c r="C3225" t="s">
        <v>36</v>
      </c>
      <c r="D3225" t="s">
        <v>42</v>
      </c>
      <c r="E3225" t="s">
        <v>43</v>
      </c>
      <c r="F3225" t="s">
        <v>1298</v>
      </c>
      <c r="G3225">
        <v>18</v>
      </c>
      <c r="H3225">
        <v>3210.56</v>
      </c>
      <c r="I3225">
        <v>0.47</v>
      </c>
      <c r="J3225">
        <v>0.05</v>
      </c>
      <c r="K3225">
        <v>1415.43</v>
      </c>
      <c r="L3225">
        <v>187.23</v>
      </c>
      <c r="M3225">
        <v>99.23</v>
      </c>
      <c r="N3225">
        <v>8.99</v>
      </c>
      <c r="O3225" t="s">
        <v>24</v>
      </c>
      <c r="P3225" t="s">
        <v>1612</v>
      </c>
      <c r="Q3225" t="s">
        <v>41</v>
      </c>
      <c r="R3225" t="s">
        <v>61</v>
      </c>
      <c r="S3225" t="s">
        <v>35</v>
      </c>
      <c r="T3225" s="1">
        <v>40949</v>
      </c>
    </row>
    <row r="3226" spans="1:20" x14ac:dyDescent="0.25">
      <c r="A3226">
        <v>23140</v>
      </c>
      <c r="B3226">
        <v>40947</v>
      </c>
      <c r="C3226" t="s">
        <v>36</v>
      </c>
      <c r="D3226" t="s">
        <v>21</v>
      </c>
      <c r="E3226" t="s">
        <v>52</v>
      </c>
      <c r="F3226" t="s">
        <v>1703</v>
      </c>
      <c r="G3226">
        <v>16</v>
      </c>
      <c r="H3226">
        <v>200.59</v>
      </c>
      <c r="I3226">
        <v>0.44</v>
      </c>
      <c r="J3226">
        <v>0.02</v>
      </c>
      <c r="K3226">
        <v>84.96</v>
      </c>
      <c r="L3226">
        <v>12.64</v>
      </c>
      <c r="M3226">
        <v>7.08</v>
      </c>
      <c r="N3226">
        <v>2.35</v>
      </c>
      <c r="O3226" t="s">
        <v>24</v>
      </c>
      <c r="P3226" t="s">
        <v>1612</v>
      </c>
      <c r="Q3226" t="s">
        <v>41</v>
      </c>
      <c r="R3226" t="s">
        <v>61</v>
      </c>
      <c r="S3226" t="s">
        <v>55</v>
      </c>
      <c r="T3226" s="1">
        <v>40947</v>
      </c>
    </row>
    <row r="3227" spans="1:20" x14ac:dyDescent="0.25">
      <c r="A3227">
        <v>23168</v>
      </c>
      <c r="B3227">
        <v>40436</v>
      </c>
      <c r="C3227" t="s">
        <v>20</v>
      </c>
      <c r="D3227" t="s">
        <v>37</v>
      </c>
      <c r="E3227" t="s">
        <v>387</v>
      </c>
      <c r="F3227" t="s">
        <v>1025</v>
      </c>
      <c r="G3227">
        <v>46</v>
      </c>
      <c r="H3227">
        <v>35961.269999999997</v>
      </c>
      <c r="I3227">
        <v>0.36</v>
      </c>
      <c r="J3227">
        <v>0</v>
      </c>
      <c r="K3227">
        <v>12937.24</v>
      </c>
      <c r="L3227">
        <v>781.23</v>
      </c>
      <c r="M3227">
        <v>499.99</v>
      </c>
      <c r="N3227">
        <v>24.49</v>
      </c>
      <c r="O3227" t="s">
        <v>71</v>
      </c>
      <c r="P3227" t="s">
        <v>1182</v>
      </c>
      <c r="Q3227" t="s">
        <v>83</v>
      </c>
      <c r="R3227" t="s">
        <v>61</v>
      </c>
      <c r="S3227" t="s">
        <v>28</v>
      </c>
      <c r="T3227" s="1">
        <v>40443</v>
      </c>
    </row>
    <row r="3228" spans="1:20" x14ac:dyDescent="0.25">
      <c r="A3228">
        <v>23169</v>
      </c>
      <c r="B3228">
        <v>40717</v>
      </c>
      <c r="C3228" t="s">
        <v>58</v>
      </c>
      <c r="D3228" t="s">
        <v>37</v>
      </c>
      <c r="E3228" t="s">
        <v>38</v>
      </c>
      <c r="F3228" t="s">
        <v>1524</v>
      </c>
      <c r="G3228">
        <v>22</v>
      </c>
      <c r="H3228">
        <v>2593.3200000000002</v>
      </c>
      <c r="I3228">
        <v>0.38</v>
      </c>
      <c r="J3228">
        <v>0.1</v>
      </c>
      <c r="K3228">
        <v>804.58</v>
      </c>
      <c r="L3228">
        <v>130.61000000000001</v>
      </c>
      <c r="M3228">
        <v>80.98</v>
      </c>
      <c r="N3228">
        <v>7.18</v>
      </c>
      <c r="O3228" t="s">
        <v>24</v>
      </c>
      <c r="P3228" t="s">
        <v>340</v>
      </c>
      <c r="Q3228" t="s">
        <v>64</v>
      </c>
      <c r="R3228" t="s">
        <v>61</v>
      </c>
      <c r="S3228" t="s">
        <v>57</v>
      </c>
      <c r="T3228" s="1">
        <v>40719</v>
      </c>
    </row>
    <row r="3229" spans="1:20" x14ac:dyDescent="0.25">
      <c r="A3229">
        <v>23169</v>
      </c>
      <c r="B3229">
        <v>40717</v>
      </c>
      <c r="C3229" t="s">
        <v>58</v>
      </c>
      <c r="D3229" t="s">
        <v>21</v>
      </c>
      <c r="E3229" t="s">
        <v>84</v>
      </c>
      <c r="F3229" t="s">
        <v>1542</v>
      </c>
      <c r="G3229">
        <v>27</v>
      </c>
      <c r="H3229">
        <v>344.1</v>
      </c>
      <c r="I3229">
        <v>0.52</v>
      </c>
      <c r="J3229">
        <v>7.0000000000000007E-2</v>
      </c>
      <c r="K3229">
        <v>164.03</v>
      </c>
      <c r="L3229">
        <v>13.5</v>
      </c>
      <c r="M3229">
        <v>6.48</v>
      </c>
      <c r="N3229">
        <v>5.1100000000000003</v>
      </c>
      <c r="O3229" t="s">
        <v>24</v>
      </c>
      <c r="P3229" t="s">
        <v>340</v>
      </c>
      <c r="Q3229" t="s">
        <v>64</v>
      </c>
      <c r="R3229" t="s">
        <v>61</v>
      </c>
      <c r="S3229" t="s">
        <v>57</v>
      </c>
      <c r="T3229" s="1">
        <v>40719</v>
      </c>
    </row>
    <row r="3230" spans="1:20" x14ac:dyDescent="0.25">
      <c r="A3230">
        <v>23170</v>
      </c>
      <c r="B3230">
        <v>39954</v>
      </c>
      <c r="C3230" t="s">
        <v>29</v>
      </c>
      <c r="D3230" t="s">
        <v>42</v>
      </c>
      <c r="E3230" t="s">
        <v>192</v>
      </c>
      <c r="F3230" t="s">
        <v>193</v>
      </c>
      <c r="G3230">
        <v>20</v>
      </c>
      <c r="H3230">
        <v>8741.26</v>
      </c>
      <c r="I3230">
        <v>0.53</v>
      </c>
      <c r="J3230">
        <v>0.06</v>
      </c>
      <c r="K3230">
        <v>4361.6000000000004</v>
      </c>
      <c r="L3230">
        <v>464</v>
      </c>
      <c r="M3230">
        <v>218.08</v>
      </c>
      <c r="N3230">
        <v>18.059999999999999</v>
      </c>
      <c r="O3230" t="s">
        <v>71</v>
      </c>
      <c r="P3230" t="s">
        <v>652</v>
      </c>
      <c r="Q3230" t="s">
        <v>33</v>
      </c>
      <c r="R3230" t="s">
        <v>67</v>
      </c>
      <c r="S3230" t="s">
        <v>28</v>
      </c>
      <c r="T3230" s="1">
        <v>39956</v>
      </c>
    </row>
    <row r="3231" spans="1:20" x14ac:dyDescent="0.25">
      <c r="A3231">
        <v>23172</v>
      </c>
      <c r="B3231">
        <v>41023</v>
      </c>
      <c r="C3231" t="s">
        <v>20</v>
      </c>
      <c r="D3231" t="s">
        <v>37</v>
      </c>
      <c r="E3231" t="s">
        <v>87</v>
      </c>
      <c r="F3231" t="s">
        <v>1876</v>
      </c>
      <c r="G3231">
        <v>13</v>
      </c>
      <c r="H3231">
        <v>2024.47</v>
      </c>
      <c r="I3231">
        <v>0.42</v>
      </c>
      <c r="J3231">
        <v>7.0000000000000007E-2</v>
      </c>
      <c r="K3231">
        <v>756.63</v>
      </c>
      <c r="L3231">
        <v>166.29</v>
      </c>
      <c r="M3231">
        <v>96.45</v>
      </c>
      <c r="N3231">
        <v>13.99</v>
      </c>
      <c r="O3231" t="s">
        <v>24</v>
      </c>
      <c r="P3231" t="s">
        <v>1193</v>
      </c>
      <c r="Q3231" t="s">
        <v>33</v>
      </c>
      <c r="R3231" t="s">
        <v>61</v>
      </c>
      <c r="S3231" t="s">
        <v>45</v>
      </c>
      <c r="T3231" s="1">
        <v>41028</v>
      </c>
    </row>
    <row r="3232" spans="1:20" x14ac:dyDescent="0.25">
      <c r="A3232">
        <v>23174</v>
      </c>
      <c r="B3232">
        <v>41116</v>
      </c>
      <c r="C3232" t="s">
        <v>20</v>
      </c>
      <c r="D3232" t="s">
        <v>42</v>
      </c>
      <c r="E3232" t="s">
        <v>192</v>
      </c>
      <c r="F3232" t="s">
        <v>771</v>
      </c>
      <c r="G3232">
        <v>16</v>
      </c>
      <c r="H3232">
        <v>5493.64</v>
      </c>
      <c r="I3232">
        <v>0.4</v>
      </c>
      <c r="J3232">
        <v>0.06</v>
      </c>
      <c r="K3232">
        <v>1963.84</v>
      </c>
      <c r="L3232">
        <v>361</v>
      </c>
      <c r="M3232">
        <v>216.6</v>
      </c>
      <c r="N3232">
        <v>64.2</v>
      </c>
      <c r="O3232" t="s">
        <v>48</v>
      </c>
      <c r="P3232" t="s">
        <v>1641</v>
      </c>
      <c r="Q3232" t="s">
        <v>64</v>
      </c>
      <c r="R3232" t="s">
        <v>67</v>
      </c>
      <c r="S3232" t="s">
        <v>132</v>
      </c>
      <c r="T3232" s="1">
        <v>41118</v>
      </c>
    </row>
    <row r="3233" spans="1:20" x14ac:dyDescent="0.25">
      <c r="A3233">
        <v>23174</v>
      </c>
      <c r="B3233">
        <v>41116</v>
      </c>
      <c r="C3233" t="s">
        <v>20</v>
      </c>
      <c r="D3233" t="s">
        <v>21</v>
      </c>
      <c r="E3233" t="s">
        <v>22</v>
      </c>
      <c r="F3233" t="s">
        <v>1483</v>
      </c>
      <c r="G3233">
        <v>8</v>
      </c>
      <c r="H3233">
        <v>239.01</v>
      </c>
      <c r="I3233">
        <v>0.44</v>
      </c>
      <c r="J3233">
        <v>0.03</v>
      </c>
      <c r="K3233">
        <v>98.05</v>
      </c>
      <c r="L3233">
        <v>29.89</v>
      </c>
      <c r="M3233">
        <v>16.739999999999998</v>
      </c>
      <c r="N3233">
        <v>7.04</v>
      </c>
      <c r="O3233" t="s">
        <v>24</v>
      </c>
      <c r="P3233" t="s">
        <v>1641</v>
      </c>
      <c r="Q3233" t="s">
        <v>64</v>
      </c>
      <c r="R3233" t="s">
        <v>67</v>
      </c>
      <c r="S3233" t="s">
        <v>57</v>
      </c>
      <c r="T3233" s="1">
        <v>41123</v>
      </c>
    </row>
    <row r="3234" spans="1:20" x14ac:dyDescent="0.25">
      <c r="A3234">
        <v>23202</v>
      </c>
      <c r="B3234">
        <v>40754</v>
      </c>
      <c r="C3234" t="s">
        <v>36</v>
      </c>
      <c r="D3234" t="s">
        <v>21</v>
      </c>
      <c r="E3234" t="s">
        <v>84</v>
      </c>
      <c r="F3234" t="s">
        <v>918</v>
      </c>
      <c r="G3234">
        <v>39</v>
      </c>
      <c r="H3234">
        <v>497.92</v>
      </c>
      <c r="I3234">
        <v>0.39</v>
      </c>
      <c r="J3234">
        <v>0.05</v>
      </c>
      <c r="K3234">
        <v>177.6</v>
      </c>
      <c r="L3234">
        <v>13.39</v>
      </c>
      <c r="M3234">
        <v>8.17</v>
      </c>
      <c r="N3234">
        <v>1.69</v>
      </c>
      <c r="O3234" t="s">
        <v>24</v>
      </c>
      <c r="P3234" t="s">
        <v>1690</v>
      </c>
      <c r="Q3234" t="s">
        <v>64</v>
      </c>
      <c r="R3234" t="s">
        <v>27</v>
      </c>
      <c r="S3234" t="s">
        <v>55</v>
      </c>
      <c r="T3234" s="1">
        <v>40756</v>
      </c>
    </row>
    <row r="3235" spans="1:20" x14ac:dyDescent="0.25">
      <c r="A3235">
        <v>23202</v>
      </c>
      <c r="B3235">
        <v>40754</v>
      </c>
      <c r="C3235" t="s">
        <v>36</v>
      </c>
      <c r="D3235" t="s">
        <v>21</v>
      </c>
      <c r="E3235" t="s">
        <v>52</v>
      </c>
      <c r="F3235" t="s">
        <v>394</v>
      </c>
      <c r="G3235">
        <v>48</v>
      </c>
      <c r="H3235">
        <v>885.61</v>
      </c>
      <c r="I3235">
        <v>0.36</v>
      </c>
      <c r="J3235">
        <v>0.02</v>
      </c>
      <c r="K3235">
        <v>305.24</v>
      </c>
      <c r="L3235">
        <v>18.7</v>
      </c>
      <c r="M3235">
        <v>11.97</v>
      </c>
      <c r="N3235">
        <v>5.81</v>
      </c>
      <c r="O3235" t="s">
        <v>24</v>
      </c>
      <c r="P3235" t="s">
        <v>1690</v>
      </c>
      <c r="Q3235" t="s">
        <v>64</v>
      </c>
      <c r="R3235" t="s">
        <v>27</v>
      </c>
      <c r="S3235" t="s">
        <v>35</v>
      </c>
      <c r="T3235" s="1">
        <v>40756</v>
      </c>
    </row>
    <row r="3236" spans="1:20" x14ac:dyDescent="0.25">
      <c r="A3236">
        <v>23205</v>
      </c>
      <c r="B3236">
        <v>39957</v>
      </c>
      <c r="C3236" t="s">
        <v>36</v>
      </c>
      <c r="D3236" t="s">
        <v>21</v>
      </c>
      <c r="E3236" t="s">
        <v>126</v>
      </c>
      <c r="F3236" t="s">
        <v>1540</v>
      </c>
      <c r="G3236">
        <v>8</v>
      </c>
      <c r="H3236">
        <v>555.59</v>
      </c>
      <c r="I3236">
        <v>0.45</v>
      </c>
      <c r="J3236">
        <v>0.08</v>
      </c>
      <c r="K3236">
        <v>220.55</v>
      </c>
      <c r="L3236">
        <v>74.510000000000005</v>
      </c>
      <c r="M3236">
        <v>40.98</v>
      </c>
      <c r="N3236">
        <v>7.2</v>
      </c>
      <c r="O3236" t="s">
        <v>71</v>
      </c>
      <c r="P3236" t="s">
        <v>173</v>
      </c>
      <c r="Q3236" t="s">
        <v>64</v>
      </c>
      <c r="R3236" t="s">
        <v>67</v>
      </c>
      <c r="S3236" t="s">
        <v>57</v>
      </c>
      <c r="T3236" s="1">
        <v>39958</v>
      </c>
    </row>
    <row r="3237" spans="1:20" x14ac:dyDescent="0.25">
      <c r="A3237">
        <v>23205</v>
      </c>
      <c r="B3237">
        <v>39957</v>
      </c>
      <c r="C3237" t="s">
        <v>36</v>
      </c>
      <c r="D3237" t="s">
        <v>37</v>
      </c>
      <c r="E3237" t="s">
        <v>38</v>
      </c>
      <c r="F3237" t="s">
        <v>793</v>
      </c>
      <c r="G3237">
        <v>32</v>
      </c>
      <c r="H3237">
        <v>370.6</v>
      </c>
      <c r="I3237">
        <v>0.35</v>
      </c>
      <c r="J3237">
        <v>0.08</v>
      </c>
      <c r="K3237">
        <v>107.93</v>
      </c>
      <c r="L3237">
        <v>12.49</v>
      </c>
      <c r="M3237">
        <v>8.1199999999999992</v>
      </c>
      <c r="N3237">
        <v>2.83</v>
      </c>
      <c r="O3237" t="s">
        <v>71</v>
      </c>
      <c r="P3237" t="s">
        <v>173</v>
      </c>
      <c r="Q3237" t="s">
        <v>64</v>
      </c>
      <c r="R3237" t="s">
        <v>67</v>
      </c>
      <c r="S3237" t="s">
        <v>35</v>
      </c>
      <c r="T3237" s="1">
        <v>39958</v>
      </c>
    </row>
    <row r="3238" spans="1:20" x14ac:dyDescent="0.25">
      <c r="A3238">
        <v>23205</v>
      </c>
      <c r="B3238">
        <v>39957</v>
      </c>
      <c r="C3238" t="s">
        <v>36</v>
      </c>
      <c r="D3238" t="s">
        <v>42</v>
      </c>
      <c r="E3238" t="s">
        <v>46</v>
      </c>
      <c r="F3238" t="s">
        <v>1397</v>
      </c>
      <c r="G3238">
        <v>26</v>
      </c>
      <c r="H3238">
        <v>12906.13</v>
      </c>
      <c r="I3238">
        <v>0.48</v>
      </c>
      <c r="J3238">
        <v>0.02</v>
      </c>
      <c r="K3238">
        <v>6028.53</v>
      </c>
      <c r="L3238">
        <v>504.06</v>
      </c>
      <c r="M3238">
        <v>262.11</v>
      </c>
      <c r="N3238">
        <v>62.74</v>
      </c>
      <c r="O3238" t="s">
        <v>48</v>
      </c>
      <c r="P3238" t="s">
        <v>173</v>
      </c>
      <c r="Q3238" t="s">
        <v>64</v>
      </c>
      <c r="R3238" t="s">
        <v>67</v>
      </c>
      <c r="S3238" t="s">
        <v>49</v>
      </c>
      <c r="T3238" s="1">
        <v>39958</v>
      </c>
    </row>
    <row r="3239" spans="1:20" x14ac:dyDescent="0.25">
      <c r="A3239">
        <v>23207</v>
      </c>
      <c r="B3239">
        <v>40473</v>
      </c>
      <c r="C3239" t="s">
        <v>58</v>
      </c>
      <c r="D3239" t="s">
        <v>21</v>
      </c>
      <c r="E3239" t="s">
        <v>84</v>
      </c>
      <c r="F3239" t="s">
        <v>390</v>
      </c>
      <c r="G3239">
        <v>11</v>
      </c>
      <c r="H3239">
        <v>495.57</v>
      </c>
      <c r="I3239">
        <v>0.37</v>
      </c>
      <c r="J3239">
        <v>0.1</v>
      </c>
      <c r="K3239">
        <v>146.05000000000001</v>
      </c>
      <c r="L3239">
        <v>49.17</v>
      </c>
      <c r="M3239">
        <v>30.98</v>
      </c>
      <c r="N3239">
        <v>8.74</v>
      </c>
      <c r="O3239" t="s">
        <v>24</v>
      </c>
      <c r="P3239" t="s">
        <v>911</v>
      </c>
      <c r="Q3239" t="s">
        <v>33</v>
      </c>
      <c r="R3239" t="s">
        <v>34</v>
      </c>
      <c r="S3239" t="s">
        <v>57</v>
      </c>
      <c r="T3239" s="1">
        <v>40474</v>
      </c>
    </row>
    <row r="3240" spans="1:20" x14ac:dyDescent="0.25">
      <c r="A3240">
        <v>23232</v>
      </c>
      <c r="B3240">
        <v>40284</v>
      </c>
      <c r="C3240" t="s">
        <v>36</v>
      </c>
      <c r="D3240" t="s">
        <v>37</v>
      </c>
      <c r="E3240" t="s">
        <v>38</v>
      </c>
      <c r="F3240" t="s">
        <v>1359</v>
      </c>
      <c r="G3240">
        <v>15</v>
      </c>
      <c r="H3240">
        <v>1084.3599999999999</v>
      </c>
      <c r="I3240">
        <v>0.46</v>
      </c>
      <c r="J3240">
        <v>0.03</v>
      </c>
      <c r="K3240">
        <v>477.54</v>
      </c>
      <c r="L3240">
        <v>74.040000000000006</v>
      </c>
      <c r="M3240">
        <v>39.979999999999997</v>
      </c>
      <c r="N3240">
        <v>7.12</v>
      </c>
      <c r="O3240" t="s">
        <v>71</v>
      </c>
      <c r="P3240" t="s">
        <v>110</v>
      </c>
      <c r="Q3240" t="s">
        <v>41</v>
      </c>
      <c r="R3240" t="s">
        <v>61</v>
      </c>
      <c r="S3240" t="s">
        <v>57</v>
      </c>
      <c r="T3240" s="1">
        <v>40285</v>
      </c>
    </row>
    <row r="3241" spans="1:20" x14ac:dyDescent="0.25">
      <c r="A3241">
        <v>23232</v>
      </c>
      <c r="B3241">
        <v>40284</v>
      </c>
      <c r="C3241" t="s">
        <v>36</v>
      </c>
      <c r="D3241" t="s">
        <v>21</v>
      </c>
      <c r="E3241" t="s">
        <v>80</v>
      </c>
      <c r="F3241" t="s">
        <v>239</v>
      </c>
      <c r="G3241">
        <v>31</v>
      </c>
      <c r="H3241">
        <v>299.99</v>
      </c>
      <c r="I3241">
        <v>0.5</v>
      </c>
      <c r="J3241">
        <v>0.03</v>
      </c>
      <c r="K3241">
        <v>145.12</v>
      </c>
      <c r="L3241">
        <v>9.9600000000000009</v>
      </c>
      <c r="M3241">
        <v>4.9800000000000004</v>
      </c>
      <c r="N3241">
        <v>0.49</v>
      </c>
      <c r="O3241" t="s">
        <v>24</v>
      </c>
      <c r="P3241" t="s">
        <v>110</v>
      </c>
      <c r="Q3241" t="s">
        <v>41</v>
      </c>
      <c r="R3241" t="s">
        <v>61</v>
      </c>
      <c r="S3241" t="s">
        <v>57</v>
      </c>
      <c r="T3241" s="1">
        <v>40285</v>
      </c>
    </row>
    <row r="3242" spans="1:20" x14ac:dyDescent="0.25">
      <c r="A3242">
        <v>23232</v>
      </c>
      <c r="B3242">
        <v>40284</v>
      </c>
      <c r="C3242" t="s">
        <v>36</v>
      </c>
      <c r="D3242" t="s">
        <v>21</v>
      </c>
      <c r="E3242" t="s">
        <v>84</v>
      </c>
      <c r="F3242" t="s">
        <v>129</v>
      </c>
      <c r="G3242">
        <v>20</v>
      </c>
      <c r="H3242">
        <v>215.22</v>
      </c>
      <c r="I3242">
        <v>0.41</v>
      </c>
      <c r="J3242">
        <v>0.06</v>
      </c>
      <c r="K3242">
        <v>76.88</v>
      </c>
      <c r="L3242">
        <v>10.98</v>
      </c>
      <c r="M3242">
        <v>6.48</v>
      </c>
      <c r="N3242">
        <v>8.74</v>
      </c>
      <c r="O3242" t="s">
        <v>24</v>
      </c>
      <c r="P3242" t="s">
        <v>110</v>
      </c>
      <c r="Q3242" t="s">
        <v>41</v>
      </c>
      <c r="R3242" t="s">
        <v>61</v>
      </c>
      <c r="S3242" t="s">
        <v>57</v>
      </c>
      <c r="T3242" s="1">
        <v>40284</v>
      </c>
    </row>
    <row r="3243" spans="1:20" x14ac:dyDescent="0.25">
      <c r="A3243">
        <v>23235</v>
      </c>
      <c r="B3243">
        <v>40729</v>
      </c>
      <c r="C3243" t="s">
        <v>36</v>
      </c>
      <c r="D3243" t="s">
        <v>42</v>
      </c>
      <c r="E3243" t="s">
        <v>46</v>
      </c>
      <c r="F3243" t="s">
        <v>912</v>
      </c>
      <c r="G3243">
        <v>6</v>
      </c>
      <c r="H3243">
        <v>26.96</v>
      </c>
      <c r="I3243">
        <v>0.36</v>
      </c>
      <c r="J3243">
        <v>0.02</v>
      </c>
      <c r="K3243">
        <v>9.18</v>
      </c>
      <c r="L3243">
        <v>4.5</v>
      </c>
      <c r="M3243">
        <v>2.88</v>
      </c>
      <c r="N3243">
        <v>0.5</v>
      </c>
      <c r="O3243" t="s">
        <v>24</v>
      </c>
      <c r="P3243" t="s">
        <v>1182</v>
      </c>
      <c r="Q3243" t="s">
        <v>83</v>
      </c>
      <c r="R3243" t="s">
        <v>61</v>
      </c>
      <c r="S3243" t="s">
        <v>49</v>
      </c>
      <c r="T3243" s="1">
        <v>40731</v>
      </c>
    </row>
    <row r="3244" spans="1:20" x14ac:dyDescent="0.25">
      <c r="A3244">
        <v>23238</v>
      </c>
      <c r="B3244">
        <v>40268</v>
      </c>
      <c r="C3244" t="s">
        <v>29</v>
      </c>
      <c r="D3244" t="s">
        <v>37</v>
      </c>
      <c r="E3244" t="s">
        <v>87</v>
      </c>
      <c r="F3244" t="s">
        <v>241</v>
      </c>
      <c r="G3244">
        <v>25</v>
      </c>
      <c r="H3244">
        <v>4294.24</v>
      </c>
      <c r="I3244">
        <v>0.35</v>
      </c>
      <c r="J3244">
        <v>0.05</v>
      </c>
      <c r="K3244">
        <v>1338.35</v>
      </c>
      <c r="L3244">
        <v>178.45</v>
      </c>
      <c r="M3244">
        <v>115.99</v>
      </c>
      <c r="N3244">
        <v>56.14</v>
      </c>
      <c r="O3244" t="s">
        <v>48</v>
      </c>
      <c r="P3244" t="s">
        <v>688</v>
      </c>
      <c r="Q3244" t="s">
        <v>83</v>
      </c>
      <c r="R3244" t="s">
        <v>27</v>
      </c>
      <c r="S3244" t="s">
        <v>132</v>
      </c>
      <c r="T3244" s="1">
        <v>40270</v>
      </c>
    </row>
    <row r="3245" spans="1:20" x14ac:dyDescent="0.25">
      <c r="A3245">
        <v>23264</v>
      </c>
      <c r="B3245">
        <v>40519</v>
      </c>
      <c r="C3245" t="s">
        <v>58</v>
      </c>
      <c r="D3245" t="s">
        <v>21</v>
      </c>
      <c r="E3245" t="s">
        <v>84</v>
      </c>
      <c r="F3245" t="s">
        <v>654</v>
      </c>
      <c r="G3245">
        <v>16</v>
      </c>
      <c r="H3245">
        <v>173.38</v>
      </c>
      <c r="I3245">
        <v>0.39</v>
      </c>
      <c r="J3245">
        <v>0.02</v>
      </c>
      <c r="K3245">
        <v>62.89</v>
      </c>
      <c r="L3245">
        <v>10.62</v>
      </c>
      <c r="M3245">
        <v>6.48</v>
      </c>
      <c r="N3245">
        <v>6.81</v>
      </c>
      <c r="O3245" t="s">
        <v>24</v>
      </c>
      <c r="P3245" t="s">
        <v>189</v>
      </c>
      <c r="Q3245" t="s">
        <v>83</v>
      </c>
      <c r="R3245" t="s">
        <v>34</v>
      </c>
      <c r="S3245" t="s">
        <v>57</v>
      </c>
      <c r="T3245" s="1">
        <v>40521</v>
      </c>
    </row>
    <row r="3246" spans="1:20" x14ac:dyDescent="0.25">
      <c r="A3246">
        <v>23264</v>
      </c>
      <c r="B3246">
        <v>40519</v>
      </c>
      <c r="C3246" t="s">
        <v>58</v>
      </c>
      <c r="D3246" t="s">
        <v>21</v>
      </c>
      <c r="E3246" t="s">
        <v>80</v>
      </c>
      <c r="F3246" t="s">
        <v>1057</v>
      </c>
      <c r="G3246">
        <v>27</v>
      </c>
      <c r="H3246">
        <v>144.31</v>
      </c>
      <c r="I3246">
        <v>0.49</v>
      </c>
      <c r="J3246">
        <v>0.06</v>
      </c>
      <c r="K3246">
        <v>65.56</v>
      </c>
      <c r="L3246">
        <v>5.65</v>
      </c>
      <c r="M3246">
        <v>2.88</v>
      </c>
      <c r="N3246">
        <v>0.99</v>
      </c>
      <c r="O3246" t="s">
        <v>24</v>
      </c>
      <c r="P3246" t="s">
        <v>189</v>
      </c>
      <c r="Q3246" t="s">
        <v>83</v>
      </c>
      <c r="R3246" t="s">
        <v>34</v>
      </c>
      <c r="S3246" t="s">
        <v>57</v>
      </c>
      <c r="T3246" s="1">
        <v>40521</v>
      </c>
    </row>
    <row r="3247" spans="1:20" x14ac:dyDescent="0.25">
      <c r="A3247">
        <v>23268</v>
      </c>
      <c r="B3247">
        <v>40924</v>
      </c>
      <c r="C3247" t="s">
        <v>36</v>
      </c>
      <c r="D3247" t="s">
        <v>21</v>
      </c>
      <c r="E3247" t="s">
        <v>84</v>
      </c>
      <c r="F3247" t="s">
        <v>1836</v>
      </c>
      <c r="G3247">
        <v>5</v>
      </c>
      <c r="H3247">
        <v>433.78</v>
      </c>
      <c r="I3247">
        <v>0.45</v>
      </c>
      <c r="J3247">
        <v>0.02</v>
      </c>
      <c r="K3247">
        <v>187.79</v>
      </c>
      <c r="L3247">
        <v>87.35</v>
      </c>
      <c r="M3247">
        <v>48.04</v>
      </c>
      <c r="N3247">
        <v>5.79</v>
      </c>
      <c r="O3247" t="s">
        <v>24</v>
      </c>
      <c r="P3247" t="s">
        <v>1590</v>
      </c>
      <c r="Q3247" t="s">
        <v>95</v>
      </c>
      <c r="R3247" t="s">
        <v>61</v>
      </c>
      <c r="S3247" t="s">
        <v>57</v>
      </c>
      <c r="T3247" s="1">
        <v>40926</v>
      </c>
    </row>
    <row r="3248" spans="1:20" x14ac:dyDescent="0.25">
      <c r="A3248">
        <v>23268</v>
      </c>
      <c r="B3248">
        <v>40924</v>
      </c>
      <c r="C3248" t="s">
        <v>36</v>
      </c>
      <c r="D3248" t="s">
        <v>21</v>
      </c>
      <c r="E3248" t="s">
        <v>84</v>
      </c>
      <c r="F3248" t="s">
        <v>1784</v>
      </c>
      <c r="G3248">
        <v>14</v>
      </c>
      <c r="H3248">
        <v>78.64</v>
      </c>
      <c r="I3248">
        <v>0.4</v>
      </c>
      <c r="J3248">
        <v>0.09</v>
      </c>
      <c r="K3248">
        <v>26.04</v>
      </c>
      <c r="L3248">
        <v>6</v>
      </c>
      <c r="M3248">
        <v>3.6</v>
      </c>
      <c r="N3248">
        <v>2.2000000000000002</v>
      </c>
      <c r="O3248" t="s">
        <v>71</v>
      </c>
      <c r="P3248" t="s">
        <v>1590</v>
      </c>
      <c r="Q3248" t="s">
        <v>75</v>
      </c>
      <c r="R3248" t="s">
        <v>61</v>
      </c>
      <c r="S3248" t="s">
        <v>55</v>
      </c>
      <c r="T3248" s="1">
        <v>40926</v>
      </c>
    </row>
    <row r="3249" spans="1:20" x14ac:dyDescent="0.25">
      <c r="A3249">
        <v>23270</v>
      </c>
      <c r="B3249">
        <v>40615</v>
      </c>
      <c r="C3249" t="s">
        <v>20</v>
      </c>
      <c r="D3249" t="s">
        <v>21</v>
      </c>
      <c r="E3249" t="s">
        <v>126</v>
      </c>
      <c r="F3249" t="s">
        <v>296</v>
      </c>
      <c r="G3249">
        <v>20</v>
      </c>
      <c r="H3249">
        <v>2225.8200000000002</v>
      </c>
      <c r="I3249">
        <v>0.39</v>
      </c>
      <c r="J3249">
        <v>0.04</v>
      </c>
      <c r="K3249">
        <v>789.62</v>
      </c>
      <c r="L3249">
        <v>112.8</v>
      </c>
      <c r="M3249">
        <v>68.81</v>
      </c>
      <c r="N3249">
        <v>60</v>
      </c>
      <c r="O3249" t="s">
        <v>48</v>
      </c>
      <c r="P3249" t="s">
        <v>736</v>
      </c>
      <c r="Q3249" t="s">
        <v>41</v>
      </c>
      <c r="R3249" t="s">
        <v>61</v>
      </c>
      <c r="S3249" t="s">
        <v>132</v>
      </c>
      <c r="T3249" s="1">
        <v>40619</v>
      </c>
    </row>
    <row r="3250" spans="1:20" x14ac:dyDescent="0.25">
      <c r="A3250">
        <v>23270</v>
      </c>
      <c r="B3250">
        <v>40615</v>
      </c>
      <c r="C3250" t="s">
        <v>20</v>
      </c>
      <c r="D3250" t="s">
        <v>37</v>
      </c>
      <c r="E3250" t="s">
        <v>50</v>
      </c>
      <c r="F3250" t="s">
        <v>1877</v>
      </c>
      <c r="G3250">
        <v>42</v>
      </c>
      <c r="H3250">
        <v>13723.29</v>
      </c>
      <c r="I3250">
        <v>0.43</v>
      </c>
      <c r="J3250">
        <v>0.05</v>
      </c>
      <c r="K3250">
        <v>5487.72</v>
      </c>
      <c r="L3250">
        <v>343.84</v>
      </c>
      <c r="M3250">
        <v>195.99</v>
      </c>
      <c r="N3250">
        <v>3.99</v>
      </c>
      <c r="O3250" t="s">
        <v>71</v>
      </c>
      <c r="P3250" t="s">
        <v>736</v>
      </c>
      <c r="Q3250" t="s">
        <v>41</v>
      </c>
      <c r="R3250" t="s">
        <v>61</v>
      </c>
      <c r="S3250" t="s">
        <v>57</v>
      </c>
      <c r="T3250" s="1">
        <v>40620</v>
      </c>
    </row>
    <row r="3251" spans="1:20" x14ac:dyDescent="0.25">
      <c r="A3251">
        <v>23271</v>
      </c>
      <c r="B3251">
        <v>40485</v>
      </c>
      <c r="C3251" t="s">
        <v>36</v>
      </c>
      <c r="D3251" t="s">
        <v>37</v>
      </c>
      <c r="E3251" t="s">
        <v>87</v>
      </c>
      <c r="F3251" t="s">
        <v>1878</v>
      </c>
      <c r="G3251">
        <v>1</v>
      </c>
      <c r="H3251">
        <v>1470.16</v>
      </c>
      <c r="I3251">
        <v>0.48</v>
      </c>
      <c r="J3251">
        <v>0.09</v>
      </c>
      <c r="K3251">
        <v>606.37</v>
      </c>
      <c r="L3251">
        <v>1554.79</v>
      </c>
      <c r="M3251">
        <v>808.49</v>
      </c>
      <c r="N3251">
        <v>55.3</v>
      </c>
      <c r="O3251" t="s">
        <v>48</v>
      </c>
      <c r="P3251" t="s">
        <v>753</v>
      </c>
      <c r="Q3251" t="s">
        <v>95</v>
      </c>
      <c r="R3251" t="s">
        <v>27</v>
      </c>
      <c r="S3251" t="s">
        <v>132</v>
      </c>
      <c r="T3251" s="1">
        <v>40486</v>
      </c>
    </row>
    <row r="3252" spans="1:20" x14ac:dyDescent="0.25">
      <c r="A3252">
        <v>23297</v>
      </c>
      <c r="B3252">
        <v>41092</v>
      </c>
      <c r="C3252" t="s">
        <v>58</v>
      </c>
      <c r="D3252" t="s">
        <v>21</v>
      </c>
      <c r="E3252" t="s">
        <v>126</v>
      </c>
      <c r="F3252" t="s">
        <v>1026</v>
      </c>
      <c r="G3252">
        <v>20</v>
      </c>
      <c r="H3252">
        <v>963.06</v>
      </c>
      <c r="I3252">
        <v>0.49</v>
      </c>
      <c r="J3252">
        <v>0.06</v>
      </c>
      <c r="K3252">
        <v>438.09</v>
      </c>
      <c r="L3252">
        <v>50.94</v>
      </c>
      <c r="M3252">
        <v>25.98</v>
      </c>
      <c r="N3252">
        <v>5.37</v>
      </c>
      <c r="O3252" t="s">
        <v>24</v>
      </c>
      <c r="P3252" t="s">
        <v>566</v>
      </c>
      <c r="Q3252" t="s">
        <v>83</v>
      </c>
      <c r="R3252" t="s">
        <v>34</v>
      </c>
      <c r="S3252" t="s">
        <v>45</v>
      </c>
      <c r="T3252" s="1">
        <v>41094</v>
      </c>
    </row>
    <row r="3253" spans="1:20" x14ac:dyDescent="0.25">
      <c r="A3253">
        <v>23297</v>
      </c>
      <c r="B3253">
        <v>41092</v>
      </c>
      <c r="C3253" t="s">
        <v>58</v>
      </c>
      <c r="D3253" t="s">
        <v>21</v>
      </c>
      <c r="E3253" t="s">
        <v>22</v>
      </c>
      <c r="F3253" t="s">
        <v>1013</v>
      </c>
      <c r="G3253">
        <v>34</v>
      </c>
      <c r="H3253">
        <v>10663.32</v>
      </c>
      <c r="I3253">
        <v>0.53</v>
      </c>
      <c r="J3253">
        <v>0.05</v>
      </c>
      <c r="K3253">
        <v>5384.21</v>
      </c>
      <c r="L3253">
        <v>329.91</v>
      </c>
      <c r="M3253">
        <v>155.06</v>
      </c>
      <c r="N3253">
        <v>7.07</v>
      </c>
      <c r="O3253" t="s">
        <v>24</v>
      </c>
      <c r="P3253" t="s">
        <v>566</v>
      </c>
      <c r="Q3253" t="s">
        <v>83</v>
      </c>
      <c r="R3253" t="s">
        <v>34</v>
      </c>
      <c r="S3253" t="s">
        <v>57</v>
      </c>
      <c r="T3253" s="1">
        <v>41094</v>
      </c>
    </row>
    <row r="3254" spans="1:20" x14ac:dyDescent="0.25">
      <c r="A3254">
        <v>23301</v>
      </c>
      <c r="B3254">
        <v>40651</v>
      </c>
      <c r="C3254" t="s">
        <v>36</v>
      </c>
      <c r="D3254" t="s">
        <v>37</v>
      </c>
      <c r="E3254" t="s">
        <v>38</v>
      </c>
      <c r="F3254" t="s">
        <v>991</v>
      </c>
      <c r="G3254">
        <v>4</v>
      </c>
      <c r="H3254">
        <v>42.92</v>
      </c>
      <c r="I3254">
        <v>0.4</v>
      </c>
      <c r="J3254">
        <v>0.02</v>
      </c>
      <c r="K3254">
        <v>15.15</v>
      </c>
      <c r="L3254">
        <v>9.9700000000000006</v>
      </c>
      <c r="M3254">
        <v>5.98</v>
      </c>
      <c r="N3254">
        <v>3.85</v>
      </c>
      <c r="O3254" t="s">
        <v>24</v>
      </c>
      <c r="P3254" t="s">
        <v>566</v>
      </c>
      <c r="Q3254" t="s">
        <v>83</v>
      </c>
      <c r="R3254" t="s">
        <v>34</v>
      </c>
      <c r="S3254" t="s">
        <v>35</v>
      </c>
      <c r="T3254" s="1">
        <v>40653</v>
      </c>
    </row>
    <row r="3255" spans="1:20" x14ac:dyDescent="0.25">
      <c r="A3255">
        <v>23301</v>
      </c>
      <c r="B3255">
        <v>40651</v>
      </c>
      <c r="C3255" t="s">
        <v>36</v>
      </c>
      <c r="D3255" t="s">
        <v>21</v>
      </c>
      <c r="E3255" t="s">
        <v>84</v>
      </c>
      <c r="F3255" t="s">
        <v>788</v>
      </c>
      <c r="G3255">
        <v>3</v>
      </c>
      <c r="H3255">
        <v>33.14</v>
      </c>
      <c r="I3255">
        <v>0.39</v>
      </c>
      <c r="J3255">
        <v>0.05</v>
      </c>
      <c r="K3255">
        <v>10</v>
      </c>
      <c r="L3255">
        <v>9.8000000000000007</v>
      </c>
      <c r="M3255">
        <v>5.98</v>
      </c>
      <c r="N3255">
        <v>5.2</v>
      </c>
      <c r="O3255" t="s">
        <v>24</v>
      </c>
      <c r="P3255" t="s">
        <v>566</v>
      </c>
      <c r="Q3255" t="s">
        <v>83</v>
      </c>
      <c r="R3255" t="s">
        <v>34</v>
      </c>
      <c r="S3255" t="s">
        <v>57</v>
      </c>
      <c r="T3255" s="1">
        <v>40653</v>
      </c>
    </row>
    <row r="3256" spans="1:20" x14ac:dyDescent="0.25">
      <c r="A3256">
        <v>23303</v>
      </c>
      <c r="B3256">
        <v>39984</v>
      </c>
      <c r="C3256" t="s">
        <v>29</v>
      </c>
      <c r="D3256" t="s">
        <v>21</v>
      </c>
      <c r="E3256" t="s">
        <v>84</v>
      </c>
      <c r="F3256" t="s">
        <v>1221</v>
      </c>
      <c r="G3256">
        <v>39</v>
      </c>
      <c r="H3256">
        <v>517.28</v>
      </c>
      <c r="I3256">
        <v>0.55000000000000004</v>
      </c>
      <c r="J3256">
        <v>0.09</v>
      </c>
      <c r="K3256">
        <v>258.33999999999997</v>
      </c>
      <c r="L3256">
        <v>14.4</v>
      </c>
      <c r="M3256">
        <v>6.48</v>
      </c>
      <c r="N3256">
        <v>6.22</v>
      </c>
      <c r="O3256" t="s">
        <v>24</v>
      </c>
      <c r="P3256" t="s">
        <v>1074</v>
      </c>
      <c r="Q3256" t="s">
        <v>75</v>
      </c>
      <c r="R3256" t="s">
        <v>67</v>
      </c>
      <c r="S3256" t="s">
        <v>57</v>
      </c>
      <c r="T3256" s="1">
        <v>39986</v>
      </c>
    </row>
    <row r="3257" spans="1:20" x14ac:dyDescent="0.25">
      <c r="A3257">
        <v>23328</v>
      </c>
      <c r="B3257">
        <v>40436</v>
      </c>
      <c r="C3257" t="s">
        <v>36</v>
      </c>
      <c r="D3257" t="s">
        <v>37</v>
      </c>
      <c r="E3257" t="s">
        <v>87</v>
      </c>
      <c r="F3257" t="s">
        <v>235</v>
      </c>
      <c r="G3257">
        <v>39</v>
      </c>
      <c r="H3257">
        <v>9343.91</v>
      </c>
      <c r="I3257">
        <v>0.41</v>
      </c>
      <c r="J3257">
        <v>0.03</v>
      </c>
      <c r="K3257">
        <v>3653.51</v>
      </c>
      <c r="L3257">
        <v>246.53</v>
      </c>
      <c r="M3257">
        <v>145.44999999999999</v>
      </c>
      <c r="N3257">
        <v>17.850000000000001</v>
      </c>
      <c r="O3257" t="s">
        <v>48</v>
      </c>
      <c r="P3257" t="s">
        <v>1168</v>
      </c>
      <c r="Q3257" t="s">
        <v>33</v>
      </c>
      <c r="R3257" t="s">
        <v>27</v>
      </c>
      <c r="S3257" t="s">
        <v>132</v>
      </c>
      <c r="T3257" s="1">
        <v>40437</v>
      </c>
    </row>
    <row r="3258" spans="1:20" x14ac:dyDescent="0.25">
      <c r="A3258">
        <v>23329</v>
      </c>
      <c r="B3258">
        <v>40538</v>
      </c>
      <c r="C3258" t="s">
        <v>20</v>
      </c>
      <c r="D3258" t="s">
        <v>37</v>
      </c>
      <c r="E3258" t="s">
        <v>50</v>
      </c>
      <c r="F3258" t="s">
        <v>51</v>
      </c>
      <c r="G3258">
        <v>4</v>
      </c>
      <c r="H3258">
        <v>55.63</v>
      </c>
      <c r="I3258">
        <v>0.4</v>
      </c>
      <c r="J3258">
        <v>0.05</v>
      </c>
      <c r="K3258">
        <v>18.64</v>
      </c>
      <c r="L3258">
        <v>13.32</v>
      </c>
      <c r="M3258">
        <v>7.99</v>
      </c>
      <c r="N3258">
        <v>5.03</v>
      </c>
      <c r="O3258" t="s">
        <v>24</v>
      </c>
      <c r="P3258" t="s">
        <v>1879</v>
      </c>
      <c r="Q3258" t="s">
        <v>83</v>
      </c>
      <c r="R3258" t="s">
        <v>61</v>
      </c>
      <c r="S3258" t="s">
        <v>45</v>
      </c>
      <c r="T3258" s="1">
        <v>40562</v>
      </c>
    </row>
    <row r="3259" spans="1:20" x14ac:dyDescent="0.25">
      <c r="A3259">
        <v>23329</v>
      </c>
      <c r="B3259">
        <v>40538</v>
      </c>
      <c r="C3259" t="s">
        <v>20</v>
      </c>
      <c r="D3259" t="s">
        <v>37</v>
      </c>
      <c r="E3259" t="s">
        <v>50</v>
      </c>
      <c r="F3259" t="s">
        <v>77</v>
      </c>
      <c r="G3259">
        <v>47</v>
      </c>
      <c r="H3259">
        <v>11039.29</v>
      </c>
      <c r="I3259">
        <v>0.49</v>
      </c>
      <c r="J3259">
        <v>0.05</v>
      </c>
      <c r="K3259">
        <v>5108.7700000000004</v>
      </c>
      <c r="L3259">
        <v>247.04</v>
      </c>
      <c r="M3259">
        <v>125.99</v>
      </c>
      <c r="N3259">
        <v>8.99</v>
      </c>
      <c r="O3259" t="s">
        <v>24</v>
      </c>
      <c r="P3259" t="s">
        <v>1879</v>
      </c>
      <c r="Q3259" t="s">
        <v>83</v>
      </c>
      <c r="R3259" t="s">
        <v>61</v>
      </c>
      <c r="S3259" t="s">
        <v>57</v>
      </c>
      <c r="T3259" s="1">
        <v>40542</v>
      </c>
    </row>
    <row r="3260" spans="1:20" x14ac:dyDescent="0.25">
      <c r="A3260">
        <v>23333</v>
      </c>
      <c r="B3260">
        <v>40030</v>
      </c>
      <c r="C3260" t="s">
        <v>79</v>
      </c>
      <c r="D3260" t="s">
        <v>21</v>
      </c>
      <c r="E3260" t="s">
        <v>126</v>
      </c>
      <c r="F3260" t="s">
        <v>342</v>
      </c>
      <c r="G3260">
        <v>44</v>
      </c>
      <c r="H3260">
        <v>943.83</v>
      </c>
      <c r="I3260">
        <v>0.35</v>
      </c>
      <c r="J3260">
        <v>0.04</v>
      </c>
      <c r="K3260">
        <v>302.60000000000002</v>
      </c>
      <c r="L3260">
        <v>22.18</v>
      </c>
      <c r="M3260">
        <v>14.42</v>
      </c>
      <c r="N3260">
        <v>6.75</v>
      </c>
      <c r="O3260" t="s">
        <v>24</v>
      </c>
      <c r="P3260" t="s">
        <v>97</v>
      </c>
      <c r="Q3260" t="s">
        <v>64</v>
      </c>
      <c r="R3260" t="s">
        <v>61</v>
      </c>
      <c r="S3260" t="s">
        <v>45</v>
      </c>
      <c r="T3260" s="1">
        <v>40031</v>
      </c>
    </row>
    <row r="3261" spans="1:20" x14ac:dyDescent="0.25">
      <c r="A3261">
        <v>23333</v>
      </c>
      <c r="B3261">
        <v>40030</v>
      </c>
      <c r="C3261" t="s">
        <v>79</v>
      </c>
      <c r="D3261" t="s">
        <v>21</v>
      </c>
      <c r="E3261" t="s">
        <v>84</v>
      </c>
      <c r="F3261" t="s">
        <v>785</v>
      </c>
      <c r="G3261">
        <v>32</v>
      </c>
      <c r="H3261">
        <v>388.51</v>
      </c>
      <c r="I3261">
        <v>0.52</v>
      </c>
      <c r="J3261">
        <v>0.04</v>
      </c>
      <c r="K3261">
        <v>191.36</v>
      </c>
      <c r="L3261">
        <v>12.46</v>
      </c>
      <c r="M3261">
        <v>5.98</v>
      </c>
      <c r="N3261">
        <v>5.79</v>
      </c>
      <c r="O3261" t="s">
        <v>24</v>
      </c>
      <c r="P3261" t="s">
        <v>97</v>
      </c>
      <c r="Q3261" t="s">
        <v>64</v>
      </c>
      <c r="R3261" t="s">
        <v>61</v>
      </c>
      <c r="S3261" t="s">
        <v>57</v>
      </c>
      <c r="T3261" s="1">
        <v>40032</v>
      </c>
    </row>
    <row r="3262" spans="1:20" x14ac:dyDescent="0.25">
      <c r="A3262">
        <v>23333</v>
      </c>
      <c r="B3262">
        <v>40030</v>
      </c>
      <c r="C3262" t="s">
        <v>79</v>
      </c>
      <c r="D3262" t="s">
        <v>37</v>
      </c>
      <c r="E3262" t="s">
        <v>50</v>
      </c>
      <c r="F3262" t="s">
        <v>247</v>
      </c>
      <c r="G3262">
        <v>16</v>
      </c>
      <c r="H3262">
        <v>1837.86</v>
      </c>
      <c r="I3262">
        <v>0.44</v>
      </c>
      <c r="J3262">
        <v>0.03</v>
      </c>
      <c r="K3262">
        <v>773.03</v>
      </c>
      <c r="L3262">
        <v>117.84</v>
      </c>
      <c r="M3262">
        <v>65.989999999999995</v>
      </c>
      <c r="N3262">
        <v>8.99</v>
      </c>
      <c r="O3262" t="s">
        <v>24</v>
      </c>
      <c r="P3262" t="s">
        <v>97</v>
      </c>
      <c r="Q3262" t="s">
        <v>64</v>
      </c>
      <c r="R3262" t="s">
        <v>61</v>
      </c>
      <c r="S3262" t="s">
        <v>57</v>
      </c>
      <c r="T3262" s="1">
        <v>40031</v>
      </c>
    </row>
    <row r="3263" spans="1:20" x14ac:dyDescent="0.25">
      <c r="A3263">
        <v>23360</v>
      </c>
      <c r="B3263">
        <v>39944</v>
      </c>
      <c r="C3263" t="s">
        <v>20</v>
      </c>
      <c r="D3263" t="s">
        <v>21</v>
      </c>
      <c r="E3263" t="s">
        <v>139</v>
      </c>
      <c r="F3263" t="s">
        <v>881</v>
      </c>
      <c r="G3263">
        <v>30</v>
      </c>
      <c r="H3263">
        <v>740.12</v>
      </c>
      <c r="I3263">
        <v>0.37</v>
      </c>
      <c r="J3263">
        <v>0.01</v>
      </c>
      <c r="K3263">
        <v>268.63</v>
      </c>
      <c r="L3263">
        <v>24.87</v>
      </c>
      <c r="M3263">
        <v>15.67</v>
      </c>
      <c r="N3263">
        <v>1.39</v>
      </c>
      <c r="O3263" t="s">
        <v>71</v>
      </c>
      <c r="P3263" t="s">
        <v>1411</v>
      </c>
      <c r="Q3263" t="s">
        <v>95</v>
      </c>
      <c r="R3263" t="s">
        <v>67</v>
      </c>
      <c r="S3263" t="s">
        <v>57</v>
      </c>
      <c r="T3263" s="1">
        <v>39944</v>
      </c>
    </row>
    <row r="3264" spans="1:20" x14ac:dyDescent="0.25">
      <c r="A3264">
        <v>23361</v>
      </c>
      <c r="B3264">
        <v>40362</v>
      </c>
      <c r="C3264" t="s">
        <v>58</v>
      </c>
      <c r="D3264" t="s">
        <v>21</v>
      </c>
      <c r="E3264" t="s">
        <v>72</v>
      </c>
      <c r="F3264" t="s">
        <v>251</v>
      </c>
      <c r="G3264">
        <v>2</v>
      </c>
      <c r="H3264">
        <v>5.01</v>
      </c>
      <c r="I3264">
        <v>0.45</v>
      </c>
      <c r="J3264">
        <v>0.06</v>
      </c>
      <c r="K3264">
        <v>1.79</v>
      </c>
      <c r="L3264">
        <v>2.29</v>
      </c>
      <c r="M3264">
        <v>1.26</v>
      </c>
      <c r="N3264">
        <v>0.7</v>
      </c>
      <c r="O3264" t="s">
        <v>24</v>
      </c>
      <c r="P3264" t="s">
        <v>1797</v>
      </c>
      <c r="Q3264" t="s">
        <v>83</v>
      </c>
      <c r="R3264" t="s">
        <v>34</v>
      </c>
      <c r="S3264" t="s">
        <v>55</v>
      </c>
      <c r="T3264" s="1">
        <v>40363</v>
      </c>
    </row>
    <row r="3265" spans="1:20" x14ac:dyDescent="0.25">
      <c r="A3265">
        <v>23361</v>
      </c>
      <c r="B3265">
        <v>40362</v>
      </c>
      <c r="C3265" t="s">
        <v>58</v>
      </c>
      <c r="D3265" t="s">
        <v>21</v>
      </c>
      <c r="E3265" t="s">
        <v>22</v>
      </c>
      <c r="F3265" t="s">
        <v>1278</v>
      </c>
      <c r="G3265">
        <v>36</v>
      </c>
      <c r="H3265">
        <v>4778.51</v>
      </c>
      <c r="I3265">
        <v>0.41</v>
      </c>
      <c r="J3265">
        <v>0.04</v>
      </c>
      <c r="K3265">
        <v>1828.23</v>
      </c>
      <c r="L3265">
        <v>137.25</v>
      </c>
      <c r="M3265">
        <v>80.98</v>
      </c>
      <c r="N3265">
        <v>35</v>
      </c>
      <c r="O3265" t="s">
        <v>24</v>
      </c>
      <c r="P3265" t="s">
        <v>1797</v>
      </c>
      <c r="Q3265" t="s">
        <v>83</v>
      </c>
      <c r="R3265" t="s">
        <v>34</v>
      </c>
      <c r="S3265" t="s">
        <v>28</v>
      </c>
      <c r="T3265" s="1">
        <v>40363</v>
      </c>
    </row>
    <row r="3266" spans="1:20" x14ac:dyDescent="0.25">
      <c r="A3266">
        <v>23361</v>
      </c>
      <c r="B3266">
        <v>40362</v>
      </c>
      <c r="C3266" t="s">
        <v>58</v>
      </c>
      <c r="D3266" t="s">
        <v>37</v>
      </c>
      <c r="E3266" t="s">
        <v>50</v>
      </c>
      <c r="F3266" t="s">
        <v>76</v>
      </c>
      <c r="G3266">
        <v>7</v>
      </c>
      <c r="H3266">
        <v>676.5</v>
      </c>
      <c r="I3266">
        <v>0.36</v>
      </c>
      <c r="J3266">
        <v>7.0000000000000007E-2</v>
      </c>
      <c r="K3266">
        <v>209.31</v>
      </c>
      <c r="L3266">
        <v>103.11</v>
      </c>
      <c r="M3266">
        <v>65.989999999999995</v>
      </c>
      <c r="N3266">
        <v>5.26</v>
      </c>
      <c r="O3266" t="s">
        <v>24</v>
      </c>
      <c r="P3266" t="s">
        <v>1797</v>
      </c>
      <c r="Q3266" t="s">
        <v>83</v>
      </c>
      <c r="R3266" t="s">
        <v>34</v>
      </c>
      <c r="S3266" t="s">
        <v>57</v>
      </c>
      <c r="T3266" s="1">
        <v>40362</v>
      </c>
    </row>
    <row r="3267" spans="1:20" x14ac:dyDescent="0.25">
      <c r="A3267">
        <v>23362</v>
      </c>
      <c r="B3267">
        <v>40417</v>
      </c>
      <c r="C3267" t="s">
        <v>79</v>
      </c>
      <c r="D3267" t="s">
        <v>42</v>
      </c>
      <c r="E3267" t="s">
        <v>43</v>
      </c>
      <c r="F3267" t="s">
        <v>802</v>
      </c>
      <c r="G3267">
        <v>45</v>
      </c>
      <c r="H3267">
        <v>1537.26</v>
      </c>
      <c r="I3267">
        <v>0.47</v>
      </c>
      <c r="J3267">
        <v>0.1</v>
      </c>
      <c r="K3267">
        <v>627.66999999999996</v>
      </c>
      <c r="L3267">
        <v>37.700000000000003</v>
      </c>
      <c r="M3267">
        <v>19.98</v>
      </c>
      <c r="N3267">
        <v>10.49</v>
      </c>
      <c r="O3267" t="s">
        <v>24</v>
      </c>
      <c r="P3267" t="s">
        <v>930</v>
      </c>
      <c r="Q3267" t="s">
        <v>41</v>
      </c>
      <c r="R3267" t="s">
        <v>27</v>
      </c>
      <c r="S3267" t="s">
        <v>57</v>
      </c>
      <c r="T3267" s="1">
        <v>40419</v>
      </c>
    </row>
    <row r="3268" spans="1:20" x14ac:dyDescent="0.25">
      <c r="A3268">
        <v>23363</v>
      </c>
      <c r="B3268">
        <v>41058</v>
      </c>
      <c r="C3268" t="s">
        <v>20</v>
      </c>
      <c r="D3268" t="s">
        <v>21</v>
      </c>
      <c r="E3268" t="s">
        <v>120</v>
      </c>
      <c r="F3268" t="s">
        <v>1852</v>
      </c>
      <c r="G3268">
        <v>46</v>
      </c>
      <c r="H3268">
        <v>466.1</v>
      </c>
      <c r="I3268">
        <v>0.52</v>
      </c>
      <c r="J3268">
        <v>0.02</v>
      </c>
      <c r="K3268">
        <v>235.27</v>
      </c>
      <c r="L3268">
        <v>10.23</v>
      </c>
      <c r="M3268">
        <v>4.91</v>
      </c>
      <c r="N3268">
        <v>4.97</v>
      </c>
      <c r="O3268" t="s">
        <v>24</v>
      </c>
      <c r="P3268" t="s">
        <v>939</v>
      </c>
      <c r="Q3268" t="s">
        <v>41</v>
      </c>
      <c r="R3268" t="s">
        <v>34</v>
      </c>
      <c r="S3268" t="s">
        <v>57</v>
      </c>
      <c r="T3268" s="1">
        <v>41065</v>
      </c>
    </row>
    <row r="3269" spans="1:20" x14ac:dyDescent="0.25">
      <c r="A3269">
        <v>23366</v>
      </c>
      <c r="B3269">
        <v>40501</v>
      </c>
      <c r="C3269" t="s">
        <v>29</v>
      </c>
      <c r="D3269" t="s">
        <v>42</v>
      </c>
      <c r="E3269" t="s">
        <v>43</v>
      </c>
      <c r="F3269" t="s">
        <v>1809</v>
      </c>
      <c r="G3269">
        <v>12</v>
      </c>
      <c r="H3269">
        <v>216.13</v>
      </c>
      <c r="I3269">
        <v>0.43</v>
      </c>
      <c r="J3269">
        <v>0.06</v>
      </c>
      <c r="K3269">
        <v>81.95</v>
      </c>
      <c r="L3269">
        <v>18.46</v>
      </c>
      <c r="M3269">
        <v>10.52</v>
      </c>
      <c r="N3269">
        <v>7.94</v>
      </c>
      <c r="O3269" t="s">
        <v>24</v>
      </c>
      <c r="P3269" t="s">
        <v>1638</v>
      </c>
      <c r="Q3269" t="s">
        <v>83</v>
      </c>
      <c r="R3269" t="s">
        <v>34</v>
      </c>
      <c r="S3269" t="s">
        <v>35</v>
      </c>
      <c r="T3269" s="1">
        <v>40503</v>
      </c>
    </row>
    <row r="3270" spans="1:20" x14ac:dyDescent="0.25">
      <c r="A3270">
        <v>23366</v>
      </c>
      <c r="B3270">
        <v>40501</v>
      </c>
      <c r="C3270" t="s">
        <v>29</v>
      </c>
      <c r="D3270" t="s">
        <v>21</v>
      </c>
      <c r="E3270" t="s">
        <v>22</v>
      </c>
      <c r="F3270" t="s">
        <v>1880</v>
      </c>
      <c r="G3270">
        <v>5</v>
      </c>
      <c r="H3270">
        <v>419.5</v>
      </c>
      <c r="I3270">
        <v>0.35</v>
      </c>
      <c r="J3270">
        <v>0.04</v>
      </c>
      <c r="K3270">
        <v>129.01</v>
      </c>
      <c r="L3270">
        <v>83.23</v>
      </c>
      <c r="M3270">
        <v>54.1</v>
      </c>
      <c r="N3270">
        <v>19.989999999999998</v>
      </c>
      <c r="O3270" t="s">
        <v>24</v>
      </c>
      <c r="P3270" t="s">
        <v>1638</v>
      </c>
      <c r="Q3270" t="s">
        <v>83</v>
      </c>
      <c r="R3270" t="s">
        <v>34</v>
      </c>
      <c r="S3270" t="s">
        <v>57</v>
      </c>
      <c r="T3270" s="1">
        <v>40501</v>
      </c>
    </row>
    <row r="3271" spans="1:20" x14ac:dyDescent="0.25">
      <c r="A3271">
        <v>23392</v>
      </c>
      <c r="B3271">
        <v>40041</v>
      </c>
      <c r="C3271" t="s">
        <v>79</v>
      </c>
      <c r="D3271" t="s">
        <v>42</v>
      </c>
      <c r="E3271" t="s">
        <v>46</v>
      </c>
      <c r="F3271" t="s">
        <v>1038</v>
      </c>
      <c r="G3271">
        <v>24</v>
      </c>
      <c r="H3271">
        <v>7799.58</v>
      </c>
      <c r="I3271">
        <v>0.35</v>
      </c>
      <c r="J3271">
        <v>0</v>
      </c>
      <c r="K3271">
        <v>2705.7</v>
      </c>
      <c r="L3271">
        <v>322.11</v>
      </c>
      <c r="M3271">
        <v>209.37</v>
      </c>
      <c r="N3271">
        <v>69</v>
      </c>
      <c r="O3271" t="s">
        <v>24</v>
      </c>
      <c r="P3271" t="s">
        <v>1575</v>
      </c>
      <c r="Q3271" t="s">
        <v>75</v>
      </c>
      <c r="R3271" t="s">
        <v>61</v>
      </c>
      <c r="S3271" t="s">
        <v>28</v>
      </c>
      <c r="T3271" s="1">
        <v>40043</v>
      </c>
    </row>
    <row r="3272" spans="1:20" x14ac:dyDescent="0.25">
      <c r="A3272">
        <v>23394</v>
      </c>
      <c r="B3272">
        <v>40297</v>
      </c>
      <c r="C3272" t="s">
        <v>36</v>
      </c>
      <c r="D3272" t="s">
        <v>21</v>
      </c>
      <c r="E3272" t="s">
        <v>120</v>
      </c>
      <c r="F3272" t="s">
        <v>1771</v>
      </c>
      <c r="G3272">
        <v>45</v>
      </c>
      <c r="H3272">
        <v>186.82</v>
      </c>
      <c r="I3272">
        <v>0.5</v>
      </c>
      <c r="J3272">
        <v>0.01</v>
      </c>
      <c r="K3272">
        <v>91.73</v>
      </c>
      <c r="L3272">
        <v>4.16</v>
      </c>
      <c r="M3272">
        <v>2.08</v>
      </c>
      <c r="N3272">
        <v>1.49</v>
      </c>
      <c r="O3272" t="s">
        <v>24</v>
      </c>
      <c r="P3272" t="s">
        <v>257</v>
      </c>
      <c r="Q3272" t="s">
        <v>64</v>
      </c>
      <c r="R3272" t="s">
        <v>27</v>
      </c>
      <c r="S3272" t="s">
        <v>57</v>
      </c>
      <c r="T3272" s="1">
        <v>40298</v>
      </c>
    </row>
    <row r="3273" spans="1:20" x14ac:dyDescent="0.25">
      <c r="A3273">
        <v>23395</v>
      </c>
      <c r="B3273">
        <v>41209</v>
      </c>
      <c r="C3273" t="s">
        <v>79</v>
      </c>
      <c r="D3273" t="s">
        <v>37</v>
      </c>
      <c r="E3273" t="s">
        <v>38</v>
      </c>
      <c r="F3273" t="s">
        <v>163</v>
      </c>
      <c r="G3273">
        <v>31</v>
      </c>
      <c r="H3273">
        <v>2474.73</v>
      </c>
      <c r="I3273">
        <v>0.51</v>
      </c>
      <c r="J3273">
        <v>0.01</v>
      </c>
      <c r="K3273">
        <v>1248.8599999999999</v>
      </c>
      <c r="L3273">
        <v>80.569999999999993</v>
      </c>
      <c r="M3273">
        <v>39.479999999999997</v>
      </c>
      <c r="N3273">
        <v>1.99</v>
      </c>
      <c r="O3273" t="s">
        <v>24</v>
      </c>
      <c r="P3273" t="s">
        <v>1721</v>
      </c>
      <c r="Q3273" t="s">
        <v>83</v>
      </c>
      <c r="R3273" t="s">
        <v>34</v>
      </c>
      <c r="S3273" t="s">
        <v>35</v>
      </c>
      <c r="T3273" s="1">
        <v>41211</v>
      </c>
    </row>
    <row r="3274" spans="1:20" x14ac:dyDescent="0.25">
      <c r="A3274">
        <v>23396</v>
      </c>
      <c r="B3274">
        <v>40347</v>
      </c>
      <c r="C3274" t="s">
        <v>20</v>
      </c>
      <c r="D3274" t="s">
        <v>37</v>
      </c>
      <c r="E3274" t="s">
        <v>87</v>
      </c>
      <c r="F3274" t="s">
        <v>487</v>
      </c>
      <c r="G3274">
        <v>30</v>
      </c>
      <c r="H3274">
        <v>20455.48</v>
      </c>
      <c r="I3274">
        <v>0.46</v>
      </c>
      <c r="J3274">
        <v>0.08</v>
      </c>
      <c r="K3274">
        <v>8444.02</v>
      </c>
      <c r="L3274">
        <v>740.7</v>
      </c>
      <c r="M3274">
        <v>399.98</v>
      </c>
      <c r="N3274">
        <v>12.06</v>
      </c>
      <c r="O3274" t="s">
        <v>48</v>
      </c>
      <c r="P3274" t="s">
        <v>570</v>
      </c>
      <c r="Q3274" t="s">
        <v>83</v>
      </c>
      <c r="R3274" t="s">
        <v>61</v>
      </c>
      <c r="S3274" t="s">
        <v>49</v>
      </c>
      <c r="T3274" s="1">
        <v>40349</v>
      </c>
    </row>
    <row r="3275" spans="1:20" x14ac:dyDescent="0.25">
      <c r="A3275">
        <v>23398</v>
      </c>
      <c r="B3275">
        <v>39885</v>
      </c>
      <c r="C3275" t="s">
        <v>79</v>
      </c>
      <c r="D3275" t="s">
        <v>21</v>
      </c>
      <c r="E3275" t="s">
        <v>84</v>
      </c>
      <c r="F3275" t="s">
        <v>909</v>
      </c>
      <c r="G3275">
        <v>19</v>
      </c>
      <c r="H3275">
        <v>221.69</v>
      </c>
      <c r="I3275">
        <v>0.46</v>
      </c>
      <c r="J3275">
        <v>0.06</v>
      </c>
      <c r="K3275">
        <v>91.2</v>
      </c>
      <c r="L3275">
        <v>12</v>
      </c>
      <c r="M3275">
        <v>6.48</v>
      </c>
      <c r="N3275">
        <v>7.37</v>
      </c>
      <c r="O3275" t="s">
        <v>24</v>
      </c>
      <c r="P3275" t="s">
        <v>551</v>
      </c>
      <c r="Q3275" t="s">
        <v>75</v>
      </c>
      <c r="R3275" t="s">
        <v>34</v>
      </c>
      <c r="S3275" t="s">
        <v>57</v>
      </c>
      <c r="T3275" s="1">
        <v>39886</v>
      </c>
    </row>
    <row r="3276" spans="1:20" x14ac:dyDescent="0.25">
      <c r="A3276">
        <v>23399</v>
      </c>
      <c r="B3276">
        <v>40541</v>
      </c>
      <c r="C3276" t="s">
        <v>36</v>
      </c>
      <c r="D3276" t="s">
        <v>21</v>
      </c>
      <c r="E3276" t="s">
        <v>22</v>
      </c>
      <c r="F3276" t="s">
        <v>442</v>
      </c>
      <c r="G3276">
        <v>14</v>
      </c>
      <c r="H3276">
        <v>410.67</v>
      </c>
      <c r="I3276">
        <v>0.54</v>
      </c>
      <c r="J3276">
        <v>0.01</v>
      </c>
      <c r="K3276">
        <v>217.44</v>
      </c>
      <c r="L3276">
        <v>29.3</v>
      </c>
      <c r="M3276">
        <v>13.48</v>
      </c>
      <c r="N3276">
        <v>4.51</v>
      </c>
      <c r="O3276" t="s">
        <v>71</v>
      </c>
      <c r="P3276" t="s">
        <v>930</v>
      </c>
      <c r="Q3276" t="s">
        <v>41</v>
      </c>
      <c r="R3276" t="s">
        <v>27</v>
      </c>
      <c r="S3276" t="s">
        <v>57</v>
      </c>
      <c r="T3276" s="1">
        <v>40541</v>
      </c>
    </row>
    <row r="3277" spans="1:20" x14ac:dyDescent="0.25">
      <c r="A3277">
        <v>23426</v>
      </c>
      <c r="B3277">
        <v>40590</v>
      </c>
      <c r="C3277" t="s">
        <v>58</v>
      </c>
      <c r="D3277" t="s">
        <v>37</v>
      </c>
      <c r="E3277" t="s">
        <v>38</v>
      </c>
      <c r="F3277" t="s">
        <v>477</v>
      </c>
      <c r="G3277">
        <v>45</v>
      </c>
      <c r="H3277">
        <v>1528.52</v>
      </c>
      <c r="I3277">
        <v>0.37</v>
      </c>
      <c r="J3277">
        <v>7.0000000000000007E-2</v>
      </c>
      <c r="K3277">
        <v>492.43</v>
      </c>
      <c r="L3277">
        <v>36.479999999999997</v>
      </c>
      <c r="M3277">
        <v>22.98</v>
      </c>
      <c r="N3277">
        <v>1.99</v>
      </c>
      <c r="O3277" t="s">
        <v>24</v>
      </c>
      <c r="P3277" t="s">
        <v>1110</v>
      </c>
      <c r="Q3277" t="s">
        <v>64</v>
      </c>
      <c r="R3277" t="s">
        <v>67</v>
      </c>
      <c r="S3277" t="s">
        <v>35</v>
      </c>
      <c r="T3277" s="1">
        <v>40592</v>
      </c>
    </row>
    <row r="3278" spans="1:20" x14ac:dyDescent="0.25">
      <c r="A3278">
        <v>23426</v>
      </c>
      <c r="B3278">
        <v>40590</v>
      </c>
      <c r="C3278" t="s">
        <v>58</v>
      </c>
      <c r="D3278" t="s">
        <v>21</v>
      </c>
      <c r="E3278" t="s">
        <v>30</v>
      </c>
      <c r="F3278" t="s">
        <v>910</v>
      </c>
      <c r="G3278">
        <v>12</v>
      </c>
      <c r="H3278">
        <v>53.84</v>
      </c>
      <c r="I3278">
        <v>0.47</v>
      </c>
      <c r="J3278">
        <v>0.09</v>
      </c>
      <c r="K3278">
        <v>21.68</v>
      </c>
      <c r="L3278">
        <v>4.75</v>
      </c>
      <c r="M3278">
        <v>2.52</v>
      </c>
      <c r="N3278">
        <v>1.92</v>
      </c>
      <c r="O3278" t="s">
        <v>24</v>
      </c>
      <c r="P3278" t="s">
        <v>1110</v>
      </c>
      <c r="Q3278" t="s">
        <v>64</v>
      </c>
      <c r="R3278" t="s">
        <v>67</v>
      </c>
      <c r="S3278" t="s">
        <v>55</v>
      </c>
      <c r="T3278" s="1">
        <v>40591</v>
      </c>
    </row>
    <row r="3279" spans="1:20" x14ac:dyDescent="0.25">
      <c r="A3279">
        <v>23427</v>
      </c>
      <c r="B3279">
        <v>40763</v>
      </c>
      <c r="C3279" t="s">
        <v>20</v>
      </c>
      <c r="D3279" t="s">
        <v>21</v>
      </c>
      <c r="E3279" t="s">
        <v>120</v>
      </c>
      <c r="F3279" t="s">
        <v>1201</v>
      </c>
      <c r="G3279">
        <v>30</v>
      </c>
      <c r="H3279">
        <v>658.83</v>
      </c>
      <c r="I3279">
        <v>0.37</v>
      </c>
      <c r="J3279">
        <v>0.09</v>
      </c>
      <c r="K3279">
        <v>200.13</v>
      </c>
      <c r="L3279">
        <v>23.83</v>
      </c>
      <c r="M3279">
        <v>15.01</v>
      </c>
      <c r="N3279">
        <v>8.4</v>
      </c>
      <c r="O3279" t="s">
        <v>24</v>
      </c>
      <c r="P3279" t="s">
        <v>582</v>
      </c>
      <c r="Q3279" t="s">
        <v>83</v>
      </c>
      <c r="R3279" t="s">
        <v>34</v>
      </c>
      <c r="S3279" t="s">
        <v>57</v>
      </c>
      <c r="T3279" s="1">
        <v>40770</v>
      </c>
    </row>
    <row r="3280" spans="1:20" x14ac:dyDescent="0.25">
      <c r="A3280">
        <v>23427</v>
      </c>
      <c r="B3280">
        <v>40763</v>
      </c>
      <c r="C3280" t="s">
        <v>20</v>
      </c>
      <c r="D3280" t="s">
        <v>21</v>
      </c>
      <c r="E3280" t="s">
        <v>120</v>
      </c>
      <c r="F3280" t="s">
        <v>1335</v>
      </c>
      <c r="G3280">
        <v>22</v>
      </c>
      <c r="H3280">
        <v>5071.25</v>
      </c>
      <c r="I3280">
        <v>0.49</v>
      </c>
      <c r="J3280">
        <v>0.03</v>
      </c>
      <c r="K3280">
        <v>2400.62</v>
      </c>
      <c r="L3280">
        <v>237.22</v>
      </c>
      <c r="M3280">
        <v>120.98</v>
      </c>
      <c r="N3280">
        <v>9.07</v>
      </c>
      <c r="O3280" t="s">
        <v>24</v>
      </c>
      <c r="P3280" t="s">
        <v>582</v>
      </c>
      <c r="Q3280" t="s">
        <v>83</v>
      </c>
      <c r="R3280" t="s">
        <v>34</v>
      </c>
      <c r="S3280" t="s">
        <v>57</v>
      </c>
      <c r="T3280" s="1">
        <v>40772</v>
      </c>
    </row>
    <row r="3281" spans="1:20" x14ac:dyDescent="0.25">
      <c r="A3281">
        <v>23428</v>
      </c>
      <c r="B3281">
        <v>41210</v>
      </c>
      <c r="C3281" t="s">
        <v>36</v>
      </c>
      <c r="D3281" t="s">
        <v>21</v>
      </c>
      <c r="E3281" t="s">
        <v>84</v>
      </c>
      <c r="F3281" t="s">
        <v>1379</v>
      </c>
      <c r="G3281">
        <v>41</v>
      </c>
      <c r="H3281">
        <v>2047.54</v>
      </c>
      <c r="I3281">
        <v>0.55000000000000004</v>
      </c>
      <c r="J3281">
        <v>0.02</v>
      </c>
      <c r="K3281">
        <v>1102.92</v>
      </c>
      <c r="L3281">
        <v>50.76</v>
      </c>
      <c r="M3281">
        <v>22.84</v>
      </c>
      <c r="N3281">
        <v>8.18</v>
      </c>
      <c r="O3281" t="s">
        <v>24</v>
      </c>
      <c r="P3281" t="s">
        <v>1075</v>
      </c>
      <c r="Q3281" t="s">
        <v>95</v>
      </c>
      <c r="R3281" t="s">
        <v>27</v>
      </c>
      <c r="S3281" t="s">
        <v>57</v>
      </c>
      <c r="T3281" s="1">
        <v>41212</v>
      </c>
    </row>
    <row r="3282" spans="1:20" x14ac:dyDescent="0.25">
      <c r="A3282">
        <v>23429</v>
      </c>
      <c r="B3282">
        <v>39891</v>
      </c>
      <c r="C3282" t="s">
        <v>58</v>
      </c>
      <c r="D3282" t="s">
        <v>21</v>
      </c>
      <c r="E3282" t="s">
        <v>120</v>
      </c>
      <c r="F3282" t="s">
        <v>855</v>
      </c>
      <c r="G3282">
        <v>28</v>
      </c>
      <c r="H3282">
        <v>286.73</v>
      </c>
      <c r="I3282">
        <v>0.5</v>
      </c>
      <c r="J3282">
        <v>0.06</v>
      </c>
      <c r="K3282">
        <v>131.58000000000001</v>
      </c>
      <c r="L3282">
        <v>10.68</v>
      </c>
      <c r="M3282">
        <v>5.34</v>
      </c>
      <c r="N3282">
        <v>5.63</v>
      </c>
      <c r="O3282" t="s">
        <v>24</v>
      </c>
      <c r="P3282" t="s">
        <v>967</v>
      </c>
      <c r="Q3282" t="s">
        <v>64</v>
      </c>
      <c r="R3282" t="s">
        <v>34</v>
      </c>
      <c r="S3282" t="s">
        <v>57</v>
      </c>
      <c r="T3282" s="1">
        <v>39891</v>
      </c>
    </row>
    <row r="3283" spans="1:20" x14ac:dyDescent="0.25">
      <c r="A3283">
        <v>23429</v>
      </c>
      <c r="B3283">
        <v>39891</v>
      </c>
      <c r="C3283" t="s">
        <v>58</v>
      </c>
      <c r="D3283" t="s">
        <v>37</v>
      </c>
      <c r="E3283" t="s">
        <v>50</v>
      </c>
      <c r="F3283" t="s">
        <v>76</v>
      </c>
      <c r="G3283">
        <v>19</v>
      </c>
      <c r="H3283">
        <v>1916.81</v>
      </c>
      <c r="I3283">
        <v>0.39</v>
      </c>
      <c r="J3283">
        <v>7.0000000000000007E-2</v>
      </c>
      <c r="K3283">
        <v>657.74</v>
      </c>
      <c r="L3283">
        <v>108.18</v>
      </c>
      <c r="M3283">
        <v>65.989999999999995</v>
      </c>
      <c r="N3283">
        <v>5.26</v>
      </c>
      <c r="O3283" t="s">
        <v>71</v>
      </c>
      <c r="P3283" t="s">
        <v>967</v>
      </c>
      <c r="Q3283" t="s">
        <v>64</v>
      </c>
      <c r="R3283" t="s">
        <v>34</v>
      </c>
      <c r="S3283" t="s">
        <v>57</v>
      </c>
      <c r="T3283" s="1">
        <v>39893</v>
      </c>
    </row>
    <row r="3284" spans="1:20" x14ac:dyDescent="0.25">
      <c r="A3284">
        <v>23488</v>
      </c>
      <c r="B3284">
        <v>39819</v>
      </c>
      <c r="C3284" t="s">
        <v>58</v>
      </c>
      <c r="D3284" t="s">
        <v>42</v>
      </c>
      <c r="E3284" t="s">
        <v>92</v>
      </c>
      <c r="F3284" t="s">
        <v>589</v>
      </c>
      <c r="G3284">
        <v>30</v>
      </c>
      <c r="H3284">
        <v>47916.67</v>
      </c>
      <c r="I3284">
        <v>0.47</v>
      </c>
      <c r="J3284">
        <v>0.04</v>
      </c>
      <c r="K3284">
        <v>21442.720000000001</v>
      </c>
      <c r="L3284">
        <v>1662.23</v>
      </c>
      <c r="M3284">
        <v>880.98</v>
      </c>
      <c r="N3284">
        <v>44.55</v>
      </c>
      <c r="O3284" t="s">
        <v>48</v>
      </c>
      <c r="P3284" t="s">
        <v>624</v>
      </c>
      <c r="Q3284" t="s">
        <v>83</v>
      </c>
      <c r="R3284" t="s">
        <v>61</v>
      </c>
      <c r="S3284" t="s">
        <v>49</v>
      </c>
      <c r="T3284" s="1">
        <v>39820</v>
      </c>
    </row>
    <row r="3285" spans="1:20" x14ac:dyDescent="0.25">
      <c r="A3285">
        <v>23488</v>
      </c>
      <c r="B3285">
        <v>39819</v>
      </c>
      <c r="C3285" t="s">
        <v>36</v>
      </c>
      <c r="D3285" t="s">
        <v>21</v>
      </c>
      <c r="E3285" t="s">
        <v>52</v>
      </c>
      <c r="F3285" t="s">
        <v>1545</v>
      </c>
      <c r="G3285">
        <v>29</v>
      </c>
      <c r="H3285">
        <v>150.41999999999999</v>
      </c>
      <c r="I3285">
        <v>0.37</v>
      </c>
      <c r="J3285">
        <v>0.03</v>
      </c>
      <c r="K3285">
        <v>51.33</v>
      </c>
      <c r="L3285">
        <v>5.21</v>
      </c>
      <c r="M3285">
        <v>3.28</v>
      </c>
      <c r="N3285">
        <v>3.97</v>
      </c>
      <c r="O3285" t="s">
        <v>24</v>
      </c>
      <c r="P3285" t="s">
        <v>1294</v>
      </c>
      <c r="Q3285" t="s">
        <v>83</v>
      </c>
      <c r="R3285" t="s">
        <v>61</v>
      </c>
      <c r="S3285" t="s">
        <v>55</v>
      </c>
      <c r="T3285" s="1">
        <v>39821</v>
      </c>
    </row>
    <row r="3286" spans="1:20" x14ac:dyDescent="0.25">
      <c r="A3286">
        <v>23489</v>
      </c>
      <c r="B3286">
        <v>41149</v>
      </c>
      <c r="C3286" t="s">
        <v>36</v>
      </c>
      <c r="D3286" t="s">
        <v>37</v>
      </c>
      <c r="E3286" t="s">
        <v>38</v>
      </c>
      <c r="F3286" t="s">
        <v>271</v>
      </c>
      <c r="G3286">
        <v>42</v>
      </c>
      <c r="H3286">
        <v>3530.14</v>
      </c>
      <c r="I3286">
        <v>0.44</v>
      </c>
      <c r="J3286">
        <v>0.02</v>
      </c>
      <c r="K3286">
        <v>1511.37</v>
      </c>
      <c r="L3286">
        <v>85.68</v>
      </c>
      <c r="M3286">
        <v>47.98</v>
      </c>
      <c r="N3286">
        <v>3.61</v>
      </c>
      <c r="O3286" t="s">
        <v>71</v>
      </c>
      <c r="P3286" t="s">
        <v>370</v>
      </c>
      <c r="Q3286" t="s">
        <v>64</v>
      </c>
      <c r="R3286" t="s">
        <v>34</v>
      </c>
      <c r="S3286" t="s">
        <v>35</v>
      </c>
      <c r="T3286" s="1">
        <v>41149</v>
      </c>
    </row>
    <row r="3287" spans="1:20" x14ac:dyDescent="0.25">
      <c r="A3287">
        <v>23522</v>
      </c>
      <c r="B3287">
        <v>40644</v>
      </c>
      <c r="C3287" t="s">
        <v>58</v>
      </c>
      <c r="D3287" t="s">
        <v>37</v>
      </c>
      <c r="E3287" t="s">
        <v>50</v>
      </c>
      <c r="F3287" t="s">
        <v>76</v>
      </c>
      <c r="G3287">
        <v>20</v>
      </c>
      <c r="H3287">
        <v>2648.59</v>
      </c>
      <c r="I3287">
        <v>0.53</v>
      </c>
      <c r="J3287">
        <v>0.06</v>
      </c>
      <c r="K3287">
        <v>1319.8</v>
      </c>
      <c r="L3287">
        <v>140.4</v>
      </c>
      <c r="M3287">
        <v>65.989999999999995</v>
      </c>
      <c r="N3287">
        <v>8.99</v>
      </c>
      <c r="O3287" t="s">
        <v>71</v>
      </c>
      <c r="P3287" t="s">
        <v>1075</v>
      </c>
      <c r="Q3287" t="s">
        <v>75</v>
      </c>
      <c r="R3287" t="s">
        <v>27</v>
      </c>
      <c r="S3287" t="s">
        <v>57</v>
      </c>
      <c r="T3287" s="1">
        <v>40646</v>
      </c>
    </row>
    <row r="3288" spans="1:20" x14ac:dyDescent="0.25">
      <c r="A3288">
        <v>23522</v>
      </c>
      <c r="B3288">
        <v>40644</v>
      </c>
      <c r="C3288" t="s">
        <v>58</v>
      </c>
      <c r="D3288" t="s">
        <v>37</v>
      </c>
      <c r="E3288" t="s">
        <v>38</v>
      </c>
      <c r="F3288" t="s">
        <v>1127</v>
      </c>
      <c r="G3288">
        <v>19</v>
      </c>
      <c r="H3288">
        <v>4490.47</v>
      </c>
      <c r="I3288">
        <v>0.39</v>
      </c>
      <c r="J3288">
        <v>0.1</v>
      </c>
      <c r="K3288">
        <v>1445.16</v>
      </c>
      <c r="L3288">
        <v>262.27999999999997</v>
      </c>
      <c r="M3288">
        <v>159.99</v>
      </c>
      <c r="N3288">
        <v>5.5</v>
      </c>
      <c r="O3288" t="s">
        <v>24</v>
      </c>
      <c r="P3288" t="s">
        <v>1075</v>
      </c>
      <c r="Q3288" t="s">
        <v>75</v>
      </c>
      <c r="R3288" t="s">
        <v>27</v>
      </c>
      <c r="S3288" t="s">
        <v>57</v>
      </c>
      <c r="T3288" s="1">
        <v>40645</v>
      </c>
    </row>
    <row r="3289" spans="1:20" x14ac:dyDescent="0.25">
      <c r="A3289">
        <v>23522</v>
      </c>
      <c r="B3289">
        <v>40644</v>
      </c>
      <c r="C3289" t="s">
        <v>58</v>
      </c>
      <c r="D3289" t="s">
        <v>21</v>
      </c>
      <c r="E3289" t="s">
        <v>84</v>
      </c>
      <c r="F3289" t="s">
        <v>794</v>
      </c>
      <c r="G3289">
        <v>36</v>
      </c>
      <c r="H3289">
        <v>420.4</v>
      </c>
      <c r="I3289">
        <v>0.49</v>
      </c>
      <c r="J3289">
        <v>0.1</v>
      </c>
      <c r="K3289">
        <v>178.39</v>
      </c>
      <c r="L3289">
        <v>12.71</v>
      </c>
      <c r="M3289">
        <v>6.48</v>
      </c>
      <c r="N3289">
        <v>8.73</v>
      </c>
      <c r="O3289" t="s">
        <v>24</v>
      </c>
      <c r="P3289" t="s">
        <v>1075</v>
      </c>
      <c r="Q3289" t="s">
        <v>75</v>
      </c>
      <c r="R3289" t="s">
        <v>27</v>
      </c>
      <c r="S3289" t="s">
        <v>57</v>
      </c>
      <c r="T3289" s="1">
        <v>40646</v>
      </c>
    </row>
    <row r="3290" spans="1:20" x14ac:dyDescent="0.25">
      <c r="A3290">
        <v>23522</v>
      </c>
      <c r="B3290">
        <v>40644</v>
      </c>
      <c r="C3290" t="s">
        <v>58</v>
      </c>
      <c r="D3290" t="s">
        <v>42</v>
      </c>
      <c r="E3290" t="s">
        <v>43</v>
      </c>
      <c r="F3290" t="s">
        <v>1767</v>
      </c>
      <c r="G3290">
        <v>8</v>
      </c>
      <c r="H3290">
        <v>296.12</v>
      </c>
      <c r="I3290">
        <v>0.45</v>
      </c>
      <c r="J3290">
        <v>0.02</v>
      </c>
      <c r="K3290">
        <v>125.03</v>
      </c>
      <c r="L3290">
        <v>36.35</v>
      </c>
      <c r="M3290">
        <v>19.989999999999998</v>
      </c>
      <c r="N3290">
        <v>11.17</v>
      </c>
      <c r="O3290" t="s">
        <v>24</v>
      </c>
      <c r="P3290" t="s">
        <v>1075</v>
      </c>
      <c r="Q3290" t="s">
        <v>64</v>
      </c>
      <c r="R3290" t="s">
        <v>27</v>
      </c>
      <c r="S3290" t="s">
        <v>28</v>
      </c>
      <c r="T3290" s="1">
        <v>40645</v>
      </c>
    </row>
    <row r="3291" spans="1:20" x14ac:dyDescent="0.25">
      <c r="A3291">
        <v>23524</v>
      </c>
      <c r="B3291">
        <v>39931</v>
      </c>
      <c r="C3291" t="s">
        <v>36</v>
      </c>
      <c r="D3291" t="s">
        <v>21</v>
      </c>
      <c r="E3291" t="s">
        <v>80</v>
      </c>
      <c r="F3291" t="s">
        <v>839</v>
      </c>
      <c r="G3291">
        <v>28</v>
      </c>
      <c r="H3291">
        <v>210.45</v>
      </c>
      <c r="I3291">
        <v>0.47</v>
      </c>
      <c r="J3291">
        <v>0.04</v>
      </c>
      <c r="K3291">
        <v>93.82</v>
      </c>
      <c r="L3291">
        <v>7.79</v>
      </c>
      <c r="M3291">
        <v>4.13</v>
      </c>
      <c r="N3291">
        <v>0.99</v>
      </c>
      <c r="O3291" t="s">
        <v>71</v>
      </c>
      <c r="P3291" t="s">
        <v>489</v>
      </c>
      <c r="Q3291" t="s">
        <v>64</v>
      </c>
      <c r="R3291" t="s">
        <v>61</v>
      </c>
      <c r="S3291" t="s">
        <v>57</v>
      </c>
      <c r="T3291" s="1">
        <v>39933</v>
      </c>
    </row>
    <row r="3292" spans="1:20" x14ac:dyDescent="0.25">
      <c r="A3292">
        <v>23524</v>
      </c>
      <c r="B3292">
        <v>39931</v>
      </c>
      <c r="C3292" t="s">
        <v>36</v>
      </c>
      <c r="D3292" t="s">
        <v>21</v>
      </c>
      <c r="E3292" t="s">
        <v>84</v>
      </c>
      <c r="F3292" t="s">
        <v>334</v>
      </c>
      <c r="G3292">
        <v>46</v>
      </c>
      <c r="H3292">
        <v>4812.21</v>
      </c>
      <c r="I3292">
        <v>0.5</v>
      </c>
      <c r="J3292">
        <v>0.06</v>
      </c>
      <c r="K3292">
        <v>2245.83</v>
      </c>
      <c r="L3292">
        <v>110.96</v>
      </c>
      <c r="M3292">
        <v>55.48</v>
      </c>
      <c r="N3292">
        <v>14.3</v>
      </c>
      <c r="O3292" t="s">
        <v>24</v>
      </c>
      <c r="P3292" t="s">
        <v>489</v>
      </c>
      <c r="Q3292" t="s">
        <v>64</v>
      </c>
      <c r="R3292" t="s">
        <v>61</v>
      </c>
      <c r="S3292" t="s">
        <v>57</v>
      </c>
      <c r="T3292" s="1">
        <v>39933</v>
      </c>
    </row>
    <row r="3293" spans="1:20" x14ac:dyDescent="0.25">
      <c r="A3293">
        <v>23555</v>
      </c>
      <c r="B3293">
        <v>41254</v>
      </c>
      <c r="C3293" t="s">
        <v>36</v>
      </c>
      <c r="D3293" t="s">
        <v>21</v>
      </c>
      <c r="E3293" t="s">
        <v>80</v>
      </c>
      <c r="F3293" t="s">
        <v>380</v>
      </c>
      <c r="G3293">
        <v>29</v>
      </c>
      <c r="H3293">
        <v>155.07</v>
      </c>
      <c r="I3293">
        <v>0.37</v>
      </c>
      <c r="J3293">
        <v>0.09</v>
      </c>
      <c r="K3293">
        <v>47.56</v>
      </c>
      <c r="L3293">
        <v>5.86</v>
      </c>
      <c r="M3293">
        <v>3.69</v>
      </c>
      <c r="N3293">
        <v>0.5</v>
      </c>
      <c r="O3293" t="s">
        <v>24</v>
      </c>
      <c r="P3293" t="s">
        <v>566</v>
      </c>
      <c r="Q3293" t="s">
        <v>83</v>
      </c>
      <c r="R3293" t="s">
        <v>34</v>
      </c>
      <c r="S3293" t="s">
        <v>57</v>
      </c>
      <c r="T3293" s="1">
        <v>41255</v>
      </c>
    </row>
    <row r="3294" spans="1:20" x14ac:dyDescent="0.25">
      <c r="A3294">
        <v>23555</v>
      </c>
      <c r="B3294">
        <v>41254</v>
      </c>
      <c r="C3294" t="s">
        <v>36</v>
      </c>
      <c r="D3294" t="s">
        <v>37</v>
      </c>
      <c r="E3294" t="s">
        <v>50</v>
      </c>
      <c r="F3294" t="s">
        <v>1300</v>
      </c>
      <c r="G3294">
        <v>5</v>
      </c>
      <c r="H3294">
        <v>534.66999999999996</v>
      </c>
      <c r="I3294">
        <v>0.41</v>
      </c>
      <c r="J3294">
        <v>0.06</v>
      </c>
      <c r="K3294">
        <v>195.73</v>
      </c>
      <c r="L3294">
        <v>111.85</v>
      </c>
      <c r="M3294">
        <v>65.989999999999995</v>
      </c>
      <c r="N3294">
        <v>8.99</v>
      </c>
      <c r="O3294" t="s">
        <v>24</v>
      </c>
      <c r="P3294" t="s">
        <v>566</v>
      </c>
      <c r="Q3294" t="s">
        <v>83</v>
      </c>
      <c r="R3294" t="s">
        <v>34</v>
      </c>
      <c r="S3294" t="s">
        <v>57</v>
      </c>
      <c r="T3294" s="1">
        <v>41255</v>
      </c>
    </row>
    <row r="3295" spans="1:20" x14ac:dyDescent="0.25">
      <c r="A3295">
        <v>23556</v>
      </c>
      <c r="B3295">
        <v>40552</v>
      </c>
      <c r="C3295" t="s">
        <v>79</v>
      </c>
      <c r="D3295" t="s">
        <v>21</v>
      </c>
      <c r="E3295" t="s">
        <v>126</v>
      </c>
      <c r="F3295" t="s">
        <v>127</v>
      </c>
      <c r="G3295">
        <v>34</v>
      </c>
      <c r="H3295">
        <v>20971.73</v>
      </c>
      <c r="I3295">
        <v>0.44</v>
      </c>
      <c r="J3295">
        <v>0.05</v>
      </c>
      <c r="K3295">
        <v>8601.24</v>
      </c>
      <c r="L3295">
        <v>648.66</v>
      </c>
      <c r="M3295">
        <v>363.25</v>
      </c>
      <c r="N3295">
        <v>19.989999999999998</v>
      </c>
      <c r="O3295" t="s">
        <v>71</v>
      </c>
      <c r="P3295" t="s">
        <v>1375</v>
      </c>
      <c r="Q3295" t="s">
        <v>95</v>
      </c>
      <c r="R3295" t="s">
        <v>67</v>
      </c>
      <c r="S3295" t="s">
        <v>57</v>
      </c>
      <c r="T3295" s="1">
        <v>40553</v>
      </c>
    </row>
    <row r="3296" spans="1:20" x14ac:dyDescent="0.25">
      <c r="A3296">
        <v>23557</v>
      </c>
      <c r="B3296">
        <v>40694</v>
      </c>
      <c r="C3296" t="s">
        <v>29</v>
      </c>
      <c r="D3296" t="s">
        <v>42</v>
      </c>
      <c r="E3296" t="s">
        <v>43</v>
      </c>
      <c r="F3296" t="s">
        <v>485</v>
      </c>
      <c r="G3296">
        <v>7</v>
      </c>
      <c r="H3296">
        <v>1470.16</v>
      </c>
      <c r="I3296">
        <v>0.35</v>
      </c>
      <c r="J3296">
        <v>0.02</v>
      </c>
      <c r="K3296">
        <v>486.81</v>
      </c>
      <c r="L3296">
        <v>210.74</v>
      </c>
      <c r="M3296">
        <v>136.97999999999999</v>
      </c>
      <c r="N3296">
        <v>24.49</v>
      </c>
      <c r="O3296" t="s">
        <v>24</v>
      </c>
      <c r="P3296" t="s">
        <v>78</v>
      </c>
      <c r="Q3296" t="s">
        <v>41</v>
      </c>
      <c r="R3296" t="s">
        <v>61</v>
      </c>
      <c r="S3296" t="s">
        <v>28</v>
      </c>
      <c r="T3296" s="1">
        <v>40695</v>
      </c>
    </row>
    <row r="3297" spans="1:20" x14ac:dyDescent="0.25">
      <c r="A3297">
        <v>23558</v>
      </c>
      <c r="B3297">
        <v>40764</v>
      </c>
      <c r="C3297" t="s">
        <v>20</v>
      </c>
      <c r="D3297" t="s">
        <v>21</v>
      </c>
      <c r="E3297" t="s">
        <v>84</v>
      </c>
      <c r="F3297" t="s">
        <v>243</v>
      </c>
      <c r="G3297">
        <v>4</v>
      </c>
      <c r="H3297">
        <v>44.16</v>
      </c>
      <c r="I3297">
        <v>0.5</v>
      </c>
      <c r="J3297">
        <v>0.01</v>
      </c>
      <c r="K3297">
        <v>19.52</v>
      </c>
      <c r="L3297">
        <v>9.9600000000000009</v>
      </c>
      <c r="M3297">
        <v>4.9800000000000004</v>
      </c>
      <c r="N3297">
        <v>4.72</v>
      </c>
      <c r="O3297" t="s">
        <v>24</v>
      </c>
      <c r="P3297" t="s">
        <v>1076</v>
      </c>
      <c r="Q3297" t="s">
        <v>64</v>
      </c>
      <c r="R3297" t="s">
        <v>61</v>
      </c>
      <c r="S3297" t="s">
        <v>57</v>
      </c>
      <c r="T3297" s="1">
        <v>40766</v>
      </c>
    </row>
    <row r="3298" spans="1:20" x14ac:dyDescent="0.25">
      <c r="A3298">
        <v>23558</v>
      </c>
      <c r="B3298">
        <v>40764</v>
      </c>
      <c r="C3298" t="s">
        <v>20</v>
      </c>
      <c r="D3298" t="s">
        <v>42</v>
      </c>
      <c r="E3298" t="s">
        <v>46</v>
      </c>
      <c r="F3298" t="s">
        <v>467</v>
      </c>
      <c r="G3298">
        <v>17</v>
      </c>
      <c r="H3298">
        <v>1092.95</v>
      </c>
      <c r="I3298">
        <v>0.5</v>
      </c>
      <c r="J3298">
        <v>0.03</v>
      </c>
      <c r="K3298">
        <v>507.52</v>
      </c>
      <c r="L3298">
        <v>63.52</v>
      </c>
      <c r="M3298">
        <v>31.76</v>
      </c>
      <c r="N3298">
        <v>45.51</v>
      </c>
      <c r="O3298" t="s">
        <v>48</v>
      </c>
      <c r="P3298" t="s">
        <v>1076</v>
      </c>
      <c r="Q3298" t="s">
        <v>64</v>
      </c>
      <c r="R3298" t="s">
        <v>61</v>
      </c>
      <c r="S3298" t="s">
        <v>49</v>
      </c>
      <c r="T3298" s="1">
        <v>40769</v>
      </c>
    </row>
    <row r="3299" spans="1:20" x14ac:dyDescent="0.25">
      <c r="A3299">
        <v>23559</v>
      </c>
      <c r="B3299">
        <v>40377</v>
      </c>
      <c r="C3299" t="s">
        <v>20</v>
      </c>
      <c r="D3299" t="s">
        <v>21</v>
      </c>
      <c r="E3299" t="s">
        <v>120</v>
      </c>
      <c r="F3299" t="s">
        <v>1452</v>
      </c>
      <c r="G3299">
        <v>14</v>
      </c>
      <c r="H3299">
        <v>862.46</v>
      </c>
      <c r="I3299">
        <v>0.55000000000000004</v>
      </c>
      <c r="J3299">
        <v>0.03</v>
      </c>
      <c r="K3299">
        <v>461.55</v>
      </c>
      <c r="L3299">
        <v>63.4</v>
      </c>
      <c r="M3299">
        <v>28.53</v>
      </c>
      <c r="N3299">
        <v>1.49</v>
      </c>
      <c r="O3299" t="s">
        <v>71</v>
      </c>
      <c r="P3299" t="s">
        <v>1079</v>
      </c>
      <c r="Q3299" t="s">
        <v>41</v>
      </c>
      <c r="R3299" t="s">
        <v>61</v>
      </c>
      <c r="S3299" t="s">
        <v>57</v>
      </c>
      <c r="T3299" s="1">
        <v>40384</v>
      </c>
    </row>
    <row r="3300" spans="1:20" x14ac:dyDescent="0.25">
      <c r="A3300">
        <v>23559</v>
      </c>
      <c r="B3300">
        <v>40377</v>
      </c>
      <c r="C3300" t="s">
        <v>20</v>
      </c>
      <c r="D3300" t="s">
        <v>37</v>
      </c>
      <c r="E3300" t="s">
        <v>87</v>
      </c>
      <c r="F3300" t="s">
        <v>1255</v>
      </c>
      <c r="G3300">
        <v>9</v>
      </c>
      <c r="H3300">
        <v>319.45999999999998</v>
      </c>
      <c r="I3300">
        <v>0.49</v>
      </c>
      <c r="J3300">
        <v>0.02</v>
      </c>
      <c r="K3300">
        <v>149.13</v>
      </c>
      <c r="L3300">
        <v>35.25</v>
      </c>
      <c r="M3300">
        <v>17.98</v>
      </c>
      <c r="N3300">
        <v>8.51</v>
      </c>
      <c r="O3300" t="s">
        <v>24</v>
      </c>
      <c r="P3300" t="s">
        <v>1079</v>
      </c>
      <c r="Q3300" t="s">
        <v>41</v>
      </c>
      <c r="R3300" t="s">
        <v>61</v>
      </c>
      <c r="S3300" t="s">
        <v>45</v>
      </c>
      <c r="T3300" s="1">
        <v>40382</v>
      </c>
    </row>
    <row r="3301" spans="1:20" x14ac:dyDescent="0.25">
      <c r="A3301">
        <v>23584</v>
      </c>
      <c r="B3301">
        <v>40980</v>
      </c>
      <c r="C3301" t="s">
        <v>58</v>
      </c>
      <c r="D3301" t="s">
        <v>37</v>
      </c>
      <c r="E3301" t="s">
        <v>87</v>
      </c>
      <c r="F3301" t="s">
        <v>1607</v>
      </c>
      <c r="G3301">
        <v>14</v>
      </c>
      <c r="H3301">
        <v>5101.68</v>
      </c>
      <c r="I3301">
        <v>0.48</v>
      </c>
      <c r="J3301">
        <v>0.06</v>
      </c>
      <c r="K3301">
        <v>2272.5100000000002</v>
      </c>
      <c r="L3301">
        <v>386.48</v>
      </c>
      <c r="M3301">
        <v>200.97</v>
      </c>
      <c r="N3301">
        <v>15.59</v>
      </c>
      <c r="O3301" t="s">
        <v>48</v>
      </c>
      <c r="P3301" t="s">
        <v>578</v>
      </c>
      <c r="Q3301" t="s">
        <v>83</v>
      </c>
      <c r="R3301" t="s">
        <v>34</v>
      </c>
      <c r="S3301" t="s">
        <v>132</v>
      </c>
      <c r="T3301" s="1">
        <v>40982</v>
      </c>
    </row>
    <row r="3302" spans="1:20" x14ac:dyDescent="0.25">
      <c r="A3302">
        <v>23585</v>
      </c>
      <c r="B3302">
        <v>41213</v>
      </c>
      <c r="C3302" t="s">
        <v>58</v>
      </c>
      <c r="D3302" t="s">
        <v>21</v>
      </c>
      <c r="E3302" t="s">
        <v>52</v>
      </c>
      <c r="F3302" t="s">
        <v>1231</v>
      </c>
      <c r="G3302">
        <v>44</v>
      </c>
      <c r="H3302">
        <v>296.63</v>
      </c>
      <c r="I3302">
        <v>0.4</v>
      </c>
      <c r="J3302">
        <v>0.06</v>
      </c>
      <c r="K3302">
        <v>106.71</v>
      </c>
      <c r="L3302">
        <v>7.13</v>
      </c>
      <c r="M3302">
        <v>4.28</v>
      </c>
      <c r="N3302">
        <v>1.6</v>
      </c>
      <c r="O3302" t="s">
        <v>24</v>
      </c>
      <c r="P3302" t="s">
        <v>1862</v>
      </c>
      <c r="Q3302" t="s">
        <v>33</v>
      </c>
      <c r="R3302" t="s">
        <v>61</v>
      </c>
      <c r="S3302" t="s">
        <v>55</v>
      </c>
      <c r="T3302" s="1">
        <v>41214</v>
      </c>
    </row>
    <row r="3303" spans="1:20" x14ac:dyDescent="0.25">
      <c r="A3303">
        <v>23586</v>
      </c>
      <c r="B3303">
        <v>40192</v>
      </c>
      <c r="C3303" t="s">
        <v>79</v>
      </c>
      <c r="D3303" t="s">
        <v>21</v>
      </c>
      <c r="E3303" t="s">
        <v>84</v>
      </c>
      <c r="F3303" t="s">
        <v>1446</v>
      </c>
      <c r="G3303">
        <v>32</v>
      </c>
      <c r="H3303">
        <v>335.48</v>
      </c>
      <c r="I3303">
        <v>0.39</v>
      </c>
      <c r="J3303">
        <v>0.03</v>
      </c>
      <c r="K3303">
        <v>122.38</v>
      </c>
      <c r="L3303">
        <v>10.62</v>
      </c>
      <c r="M3303">
        <v>6.48</v>
      </c>
      <c r="N3303">
        <v>5.74</v>
      </c>
      <c r="O3303" t="s">
        <v>24</v>
      </c>
      <c r="P3303" t="s">
        <v>836</v>
      </c>
      <c r="Q3303" t="s">
        <v>41</v>
      </c>
      <c r="R3303" t="s">
        <v>27</v>
      </c>
      <c r="S3303" t="s">
        <v>57</v>
      </c>
      <c r="T3303" s="1">
        <v>40195</v>
      </c>
    </row>
    <row r="3304" spans="1:20" x14ac:dyDescent="0.25">
      <c r="A3304">
        <v>23616</v>
      </c>
      <c r="B3304">
        <v>41149</v>
      </c>
      <c r="C3304" t="s">
        <v>29</v>
      </c>
      <c r="D3304" t="s">
        <v>37</v>
      </c>
      <c r="E3304" t="s">
        <v>387</v>
      </c>
      <c r="F3304" t="s">
        <v>1821</v>
      </c>
      <c r="G3304">
        <v>47</v>
      </c>
      <c r="H3304">
        <v>15864.44</v>
      </c>
      <c r="I3304">
        <v>0.46</v>
      </c>
      <c r="J3304">
        <v>0.09</v>
      </c>
      <c r="K3304">
        <v>6440.42</v>
      </c>
      <c r="L3304">
        <v>370.35</v>
      </c>
      <c r="M3304">
        <v>199.99</v>
      </c>
      <c r="N3304">
        <v>24.49</v>
      </c>
      <c r="O3304" t="s">
        <v>24</v>
      </c>
      <c r="P3304" t="s">
        <v>1246</v>
      </c>
      <c r="Q3304" t="s">
        <v>64</v>
      </c>
      <c r="R3304" t="s">
        <v>61</v>
      </c>
      <c r="S3304" t="s">
        <v>28</v>
      </c>
      <c r="T3304" s="1">
        <v>41149</v>
      </c>
    </row>
    <row r="3305" spans="1:20" x14ac:dyDescent="0.25">
      <c r="A3305">
        <v>23617</v>
      </c>
      <c r="B3305">
        <v>40668</v>
      </c>
      <c r="C3305" t="s">
        <v>29</v>
      </c>
      <c r="D3305" t="s">
        <v>21</v>
      </c>
      <c r="E3305" t="s">
        <v>120</v>
      </c>
      <c r="F3305" t="s">
        <v>323</v>
      </c>
      <c r="G3305">
        <v>6</v>
      </c>
      <c r="H3305">
        <v>364.91</v>
      </c>
      <c r="I3305">
        <v>0.4</v>
      </c>
      <c r="J3305">
        <v>0.04</v>
      </c>
      <c r="K3305">
        <v>135.72</v>
      </c>
      <c r="L3305">
        <v>62.83</v>
      </c>
      <c r="M3305">
        <v>37.700000000000003</v>
      </c>
      <c r="N3305">
        <v>2.99</v>
      </c>
      <c r="O3305" t="s">
        <v>71</v>
      </c>
      <c r="P3305" t="s">
        <v>665</v>
      </c>
      <c r="Q3305" t="s">
        <v>83</v>
      </c>
      <c r="R3305" t="s">
        <v>67</v>
      </c>
      <c r="S3305" t="s">
        <v>57</v>
      </c>
      <c r="T3305" s="1">
        <v>40670</v>
      </c>
    </row>
    <row r="3306" spans="1:20" x14ac:dyDescent="0.25">
      <c r="A3306">
        <v>23618</v>
      </c>
      <c r="B3306">
        <v>41240</v>
      </c>
      <c r="C3306" t="s">
        <v>79</v>
      </c>
      <c r="D3306" t="s">
        <v>37</v>
      </c>
      <c r="E3306" t="s">
        <v>50</v>
      </c>
      <c r="F3306" t="s">
        <v>76</v>
      </c>
      <c r="G3306">
        <v>45</v>
      </c>
      <c r="H3306">
        <v>5022.78</v>
      </c>
      <c r="I3306">
        <v>0.42</v>
      </c>
      <c r="J3306">
        <v>0.02</v>
      </c>
      <c r="K3306">
        <v>2047.97</v>
      </c>
      <c r="L3306">
        <v>113.78</v>
      </c>
      <c r="M3306">
        <v>65.989999999999995</v>
      </c>
      <c r="N3306">
        <v>5.26</v>
      </c>
      <c r="O3306" t="s">
        <v>24</v>
      </c>
      <c r="P3306" t="s">
        <v>1166</v>
      </c>
      <c r="Q3306" t="s">
        <v>41</v>
      </c>
      <c r="R3306" t="s">
        <v>67</v>
      </c>
      <c r="S3306" t="s">
        <v>57</v>
      </c>
      <c r="T3306" s="1">
        <v>41242</v>
      </c>
    </row>
    <row r="3307" spans="1:20" x14ac:dyDescent="0.25">
      <c r="A3307">
        <v>23619</v>
      </c>
      <c r="B3307">
        <v>41264</v>
      </c>
      <c r="C3307" t="s">
        <v>79</v>
      </c>
      <c r="D3307" t="s">
        <v>37</v>
      </c>
      <c r="E3307" t="s">
        <v>87</v>
      </c>
      <c r="F3307" t="s">
        <v>88</v>
      </c>
      <c r="G3307">
        <v>7</v>
      </c>
      <c r="H3307">
        <v>2173.66</v>
      </c>
      <c r="I3307">
        <v>0.54</v>
      </c>
      <c r="J3307">
        <v>0.06</v>
      </c>
      <c r="K3307">
        <v>1102.81</v>
      </c>
      <c r="L3307">
        <v>328.22</v>
      </c>
      <c r="M3307">
        <v>150.97999999999999</v>
      </c>
      <c r="N3307">
        <v>13.99</v>
      </c>
      <c r="O3307" t="s">
        <v>24</v>
      </c>
      <c r="P3307" t="s">
        <v>505</v>
      </c>
      <c r="Q3307" t="s">
        <v>95</v>
      </c>
      <c r="R3307" t="s">
        <v>27</v>
      </c>
      <c r="S3307" t="s">
        <v>45</v>
      </c>
      <c r="T3307" s="1">
        <v>41265</v>
      </c>
    </row>
    <row r="3308" spans="1:20" x14ac:dyDescent="0.25">
      <c r="A3308">
        <v>23619</v>
      </c>
      <c r="B3308">
        <v>41264</v>
      </c>
      <c r="C3308" t="s">
        <v>79</v>
      </c>
      <c r="D3308" t="s">
        <v>42</v>
      </c>
      <c r="E3308" t="s">
        <v>43</v>
      </c>
      <c r="F3308" t="s">
        <v>273</v>
      </c>
      <c r="G3308">
        <v>45</v>
      </c>
      <c r="H3308">
        <v>488</v>
      </c>
      <c r="I3308">
        <v>0.43</v>
      </c>
      <c r="J3308">
        <v>0.02</v>
      </c>
      <c r="K3308">
        <v>201.98</v>
      </c>
      <c r="L3308">
        <v>10.95</v>
      </c>
      <c r="M3308">
        <v>6.24</v>
      </c>
      <c r="N3308">
        <v>5.22</v>
      </c>
      <c r="O3308" t="s">
        <v>24</v>
      </c>
      <c r="P3308" t="s">
        <v>505</v>
      </c>
      <c r="Q3308" t="s">
        <v>95</v>
      </c>
      <c r="R3308" t="s">
        <v>27</v>
      </c>
      <c r="S3308" t="s">
        <v>57</v>
      </c>
      <c r="T3308" s="1">
        <v>41266</v>
      </c>
    </row>
    <row r="3309" spans="1:20" x14ac:dyDescent="0.25">
      <c r="A3309">
        <v>23619</v>
      </c>
      <c r="B3309">
        <v>41264</v>
      </c>
      <c r="C3309" t="s">
        <v>79</v>
      </c>
      <c r="D3309" t="s">
        <v>37</v>
      </c>
      <c r="E3309" t="s">
        <v>50</v>
      </c>
      <c r="F3309" t="s">
        <v>76</v>
      </c>
      <c r="G3309">
        <v>48</v>
      </c>
      <c r="H3309">
        <v>4658.22</v>
      </c>
      <c r="I3309">
        <v>0.36</v>
      </c>
      <c r="J3309">
        <v>0.06</v>
      </c>
      <c r="K3309">
        <v>1484.78</v>
      </c>
      <c r="L3309">
        <v>103.11</v>
      </c>
      <c r="M3309">
        <v>65.989999999999995</v>
      </c>
      <c r="N3309">
        <v>5.92</v>
      </c>
      <c r="O3309" t="s">
        <v>24</v>
      </c>
      <c r="P3309" t="s">
        <v>505</v>
      </c>
      <c r="Q3309" t="s">
        <v>95</v>
      </c>
      <c r="R3309" t="s">
        <v>27</v>
      </c>
      <c r="S3309" t="s">
        <v>57</v>
      </c>
      <c r="T3309" s="1">
        <v>41267</v>
      </c>
    </row>
    <row r="3310" spans="1:20" x14ac:dyDescent="0.25">
      <c r="A3310">
        <v>23648</v>
      </c>
      <c r="B3310">
        <v>41176</v>
      </c>
      <c r="C3310" t="s">
        <v>58</v>
      </c>
      <c r="D3310" t="s">
        <v>37</v>
      </c>
      <c r="E3310" t="s">
        <v>38</v>
      </c>
      <c r="F3310" t="s">
        <v>399</v>
      </c>
      <c r="G3310">
        <v>44</v>
      </c>
      <c r="H3310">
        <v>12285.46</v>
      </c>
      <c r="I3310">
        <v>0.47</v>
      </c>
      <c r="J3310">
        <v>0.03</v>
      </c>
      <c r="K3310">
        <v>5569.84</v>
      </c>
      <c r="L3310">
        <v>287.7</v>
      </c>
      <c r="M3310">
        <v>152.47999999999999</v>
      </c>
      <c r="N3310">
        <v>6.5</v>
      </c>
      <c r="O3310" t="s">
        <v>24</v>
      </c>
      <c r="P3310" t="s">
        <v>684</v>
      </c>
      <c r="Q3310" t="s">
        <v>41</v>
      </c>
      <c r="R3310" t="s">
        <v>34</v>
      </c>
      <c r="S3310" t="s">
        <v>57</v>
      </c>
      <c r="T3310" s="1">
        <v>41177</v>
      </c>
    </row>
    <row r="3311" spans="1:20" x14ac:dyDescent="0.25">
      <c r="A3311">
        <v>23648</v>
      </c>
      <c r="B3311">
        <v>41176</v>
      </c>
      <c r="C3311" t="s">
        <v>58</v>
      </c>
      <c r="D3311" t="s">
        <v>21</v>
      </c>
      <c r="E3311" t="s">
        <v>80</v>
      </c>
      <c r="F3311" t="s">
        <v>516</v>
      </c>
      <c r="G3311">
        <v>4</v>
      </c>
      <c r="H3311">
        <v>15.9</v>
      </c>
      <c r="I3311">
        <v>0.39</v>
      </c>
      <c r="J3311">
        <v>0.1</v>
      </c>
      <c r="K3311">
        <v>4.96</v>
      </c>
      <c r="L3311">
        <v>4.28</v>
      </c>
      <c r="M3311">
        <v>2.61</v>
      </c>
      <c r="N3311">
        <v>0.5</v>
      </c>
      <c r="O3311" t="s">
        <v>24</v>
      </c>
      <c r="P3311" t="s">
        <v>684</v>
      </c>
      <c r="Q3311" t="s">
        <v>41</v>
      </c>
      <c r="R3311" t="s">
        <v>34</v>
      </c>
      <c r="S3311" t="s">
        <v>57</v>
      </c>
      <c r="T3311" s="1">
        <v>41177</v>
      </c>
    </row>
    <row r="3312" spans="1:20" x14ac:dyDescent="0.25">
      <c r="A3312">
        <v>23649</v>
      </c>
      <c r="B3312">
        <v>41157</v>
      </c>
      <c r="C3312" t="s">
        <v>29</v>
      </c>
      <c r="D3312" t="s">
        <v>37</v>
      </c>
      <c r="E3312" t="s">
        <v>50</v>
      </c>
      <c r="F3312" t="s">
        <v>76</v>
      </c>
      <c r="G3312">
        <v>30</v>
      </c>
      <c r="H3312">
        <v>9988.6</v>
      </c>
      <c r="I3312">
        <v>0.47</v>
      </c>
      <c r="J3312">
        <v>0.1</v>
      </c>
      <c r="K3312">
        <v>4104.7</v>
      </c>
      <c r="L3312">
        <v>369.79</v>
      </c>
      <c r="M3312">
        <v>195.99</v>
      </c>
      <c r="N3312">
        <v>4.2</v>
      </c>
      <c r="O3312" t="s">
        <v>24</v>
      </c>
      <c r="P3312" t="s">
        <v>1570</v>
      </c>
      <c r="Q3312" t="s">
        <v>64</v>
      </c>
      <c r="R3312" t="s">
        <v>34</v>
      </c>
      <c r="S3312" t="s">
        <v>57</v>
      </c>
      <c r="T3312" s="1">
        <v>41160</v>
      </c>
    </row>
    <row r="3313" spans="1:20" x14ac:dyDescent="0.25">
      <c r="A3313">
        <v>23649</v>
      </c>
      <c r="B3313">
        <v>41157</v>
      </c>
      <c r="C3313" t="s">
        <v>29</v>
      </c>
      <c r="D3313" t="s">
        <v>37</v>
      </c>
      <c r="E3313" t="s">
        <v>50</v>
      </c>
      <c r="F3313" t="s">
        <v>461</v>
      </c>
      <c r="G3313">
        <v>42</v>
      </c>
      <c r="H3313">
        <v>8739.19</v>
      </c>
      <c r="I3313">
        <v>0.4</v>
      </c>
      <c r="J3313">
        <v>0.01</v>
      </c>
      <c r="K3313">
        <v>3439.53</v>
      </c>
      <c r="L3313">
        <v>209.98</v>
      </c>
      <c r="M3313">
        <v>125.99</v>
      </c>
      <c r="N3313">
        <v>8.08</v>
      </c>
      <c r="O3313" t="s">
        <v>24</v>
      </c>
      <c r="P3313" t="s">
        <v>1570</v>
      </c>
      <c r="Q3313" t="s">
        <v>64</v>
      </c>
      <c r="R3313" t="s">
        <v>34</v>
      </c>
      <c r="S3313" t="s">
        <v>57</v>
      </c>
      <c r="T3313" s="1">
        <v>41158</v>
      </c>
    </row>
    <row r="3314" spans="1:20" x14ac:dyDescent="0.25">
      <c r="A3314">
        <v>23652</v>
      </c>
      <c r="B3314">
        <v>40055</v>
      </c>
      <c r="C3314" t="s">
        <v>29</v>
      </c>
      <c r="D3314" t="s">
        <v>21</v>
      </c>
      <c r="E3314" t="s">
        <v>52</v>
      </c>
      <c r="F3314" t="s">
        <v>907</v>
      </c>
      <c r="G3314">
        <v>27</v>
      </c>
      <c r="H3314">
        <v>626.05999999999995</v>
      </c>
      <c r="I3314">
        <v>0.55000000000000004</v>
      </c>
      <c r="J3314">
        <v>0.1</v>
      </c>
      <c r="K3314">
        <v>311.85000000000002</v>
      </c>
      <c r="L3314">
        <v>25.67</v>
      </c>
      <c r="M3314">
        <v>11.55</v>
      </c>
      <c r="N3314">
        <v>2.36</v>
      </c>
      <c r="O3314" t="s">
        <v>24</v>
      </c>
      <c r="P3314" t="s">
        <v>558</v>
      </c>
      <c r="Q3314" t="s">
        <v>83</v>
      </c>
      <c r="R3314" t="s">
        <v>27</v>
      </c>
      <c r="S3314" t="s">
        <v>55</v>
      </c>
      <c r="T3314" s="1">
        <v>40055</v>
      </c>
    </row>
    <row r="3315" spans="1:20" x14ac:dyDescent="0.25">
      <c r="A3315">
        <v>23680</v>
      </c>
      <c r="B3315">
        <v>40488</v>
      </c>
      <c r="C3315" t="s">
        <v>29</v>
      </c>
      <c r="D3315" t="s">
        <v>42</v>
      </c>
      <c r="E3315" t="s">
        <v>46</v>
      </c>
      <c r="F3315" t="s">
        <v>1179</v>
      </c>
      <c r="G3315">
        <v>8</v>
      </c>
      <c r="H3315">
        <v>5173.8100000000004</v>
      </c>
      <c r="I3315">
        <v>0.55000000000000004</v>
      </c>
      <c r="J3315">
        <v>0.1</v>
      </c>
      <c r="K3315">
        <v>2565.12</v>
      </c>
      <c r="L3315">
        <v>712.53</v>
      </c>
      <c r="M3315">
        <v>320.64</v>
      </c>
      <c r="N3315">
        <v>43.57</v>
      </c>
      <c r="O3315" t="s">
        <v>48</v>
      </c>
      <c r="P3315" t="s">
        <v>1505</v>
      </c>
      <c r="Q3315" t="s">
        <v>83</v>
      </c>
      <c r="R3315" t="s">
        <v>67</v>
      </c>
      <c r="S3315" t="s">
        <v>49</v>
      </c>
      <c r="T3315" s="1">
        <v>40489</v>
      </c>
    </row>
    <row r="3316" spans="1:20" x14ac:dyDescent="0.25">
      <c r="A3316">
        <v>23681</v>
      </c>
      <c r="B3316">
        <v>41048</v>
      </c>
      <c r="C3316" t="s">
        <v>36</v>
      </c>
      <c r="D3316" t="s">
        <v>21</v>
      </c>
      <c r="E3316" t="s">
        <v>22</v>
      </c>
      <c r="F3316" t="s">
        <v>96</v>
      </c>
      <c r="G3316">
        <v>42</v>
      </c>
      <c r="H3316">
        <v>7641.75</v>
      </c>
      <c r="I3316">
        <v>0.47</v>
      </c>
      <c r="J3316">
        <v>0</v>
      </c>
      <c r="K3316">
        <v>3575.17</v>
      </c>
      <c r="L3316">
        <v>181.11</v>
      </c>
      <c r="M3316">
        <v>95.99</v>
      </c>
      <c r="N3316">
        <v>35</v>
      </c>
      <c r="O3316" t="s">
        <v>71</v>
      </c>
      <c r="P3316" t="s">
        <v>1426</v>
      </c>
      <c r="Q3316" t="s">
        <v>64</v>
      </c>
      <c r="R3316" t="s">
        <v>67</v>
      </c>
      <c r="S3316" t="s">
        <v>28</v>
      </c>
      <c r="T3316" s="1">
        <v>41050</v>
      </c>
    </row>
    <row r="3317" spans="1:20" x14ac:dyDescent="0.25">
      <c r="A3317">
        <v>23685</v>
      </c>
      <c r="B3317">
        <v>41089</v>
      </c>
      <c r="C3317" t="s">
        <v>29</v>
      </c>
      <c r="D3317" t="s">
        <v>37</v>
      </c>
      <c r="E3317" t="s">
        <v>50</v>
      </c>
      <c r="F3317" t="s">
        <v>1736</v>
      </c>
      <c r="G3317">
        <v>46</v>
      </c>
      <c r="H3317">
        <v>15571.96</v>
      </c>
      <c r="I3317">
        <v>0.44</v>
      </c>
      <c r="J3317">
        <v>0.08</v>
      </c>
      <c r="K3317">
        <v>6091.42</v>
      </c>
      <c r="L3317">
        <v>367.84</v>
      </c>
      <c r="M3317">
        <v>205.99</v>
      </c>
      <c r="N3317">
        <v>5</v>
      </c>
      <c r="O3317" t="s">
        <v>24</v>
      </c>
      <c r="P3317" t="s">
        <v>1445</v>
      </c>
      <c r="Q3317" t="s">
        <v>33</v>
      </c>
      <c r="R3317" t="s">
        <v>34</v>
      </c>
      <c r="S3317" t="s">
        <v>57</v>
      </c>
      <c r="T3317" s="1">
        <v>41090</v>
      </c>
    </row>
    <row r="3318" spans="1:20" x14ac:dyDescent="0.25">
      <c r="A3318">
        <v>23713</v>
      </c>
      <c r="B3318">
        <v>41241</v>
      </c>
      <c r="C3318" t="s">
        <v>29</v>
      </c>
      <c r="D3318" t="s">
        <v>37</v>
      </c>
      <c r="E3318" t="s">
        <v>50</v>
      </c>
      <c r="F3318" t="s">
        <v>76</v>
      </c>
      <c r="G3318">
        <v>38</v>
      </c>
      <c r="H3318">
        <v>8216.19</v>
      </c>
      <c r="I3318">
        <v>0.49</v>
      </c>
      <c r="J3318">
        <v>0.05</v>
      </c>
      <c r="K3318">
        <v>3802.65</v>
      </c>
      <c r="L3318">
        <v>227.43</v>
      </c>
      <c r="M3318">
        <v>115.99</v>
      </c>
      <c r="N3318">
        <v>5.92</v>
      </c>
      <c r="O3318" t="s">
        <v>24</v>
      </c>
      <c r="P3318" t="s">
        <v>1854</v>
      </c>
      <c r="Q3318" t="s">
        <v>41</v>
      </c>
      <c r="R3318" t="s">
        <v>67</v>
      </c>
      <c r="S3318" t="s">
        <v>57</v>
      </c>
      <c r="T3318" s="1">
        <v>41244</v>
      </c>
    </row>
    <row r="3319" spans="1:20" x14ac:dyDescent="0.25">
      <c r="A3319">
        <v>23719</v>
      </c>
      <c r="B3319">
        <v>40384</v>
      </c>
      <c r="C3319" t="s">
        <v>58</v>
      </c>
      <c r="D3319" t="s">
        <v>21</v>
      </c>
      <c r="E3319" t="s">
        <v>84</v>
      </c>
      <c r="F3319" t="s">
        <v>1491</v>
      </c>
      <c r="G3319">
        <v>17</v>
      </c>
      <c r="H3319">
        <v>258.49</v>
      </c>
      <c r="I3319">
        <v>0.55000000000000004</v>
      </c>
      <c r="J3319">
        <v>0.08</v>
      </c>
      <c r="K3319">
        <v>129.26</v>
      </c>
      <c r="L3319">
        <v>16.18</v>
      </c>
      <c r="M3319">
        <v>7.28</v>
      </c>
      <c r="N3319">
        <v>5.47</v>
      </c>
      <c r="O3319" t="s">
        <v>24</v>
      </c>
      <c r="P3319" t="s">
        <v>1370</v>
      </c>
      <c r="Q3319" t="s">
        <v>83</v>
      </c>
      <c r="R3319" t="s">
        <v>67</v>
      </c>
      <c r="S3319" t="s">
        <v>57</v>
      </c>
      <c r="T3319" s="1">
        <v>40386</v>
      </c>
    </row>
    <row r="3320" spans="1:20" x14ac:dyDescent="0.25">
      <c r="A3320">
        <v>23745</v>
      </c>
      <c r="B3320">
        <v>41248</v>
      </c>
      <c r="C3320" t="s">
        <v>20</v>
      </c>
      <c r="D3320" t="s">
        <v>42</v>
      </c>
      <c r="E3320" t="s">
        <v>43</v>
      </c>
      <c r="F3320" t="s">
        <v>1752</v>
      </c>
      <c r="G3320">
        <v>12</v>
      </c>
      <c r="H3320">
        <v>1211.53</v>
      </c>
      <c r="I3320">
        <v>0.46</v>
      </c>
      <c r="J3320">
        <v>0.06</v>
      </c>
      <c r="K3320">
        <v>493.33</v>
      </c>
      <c r="L3320">
        <v>102.78</v>
      </c>
      <c r="M3320">
        <v>55.5</v>
      </c>
      <c r="N3320">
        <v>52.2</v>
      </c>
      <c r="O3320" t="s">
        <v>24</v>
      </c>
      <c r="P3320" t="s">
        <v>1681</v>
      </c>
      <c r="Q3320" t="s">
        <v>33</v>
      </c>
      <c r="R3320" t="s">
        <v>34</v>
      </c>
      <c r="S3320" t="s">
        <v>45</v>
      </c>
      <c r="T3320" s="1">
        <v>41248</v>
      </c>
    </row>
    <row r="3321" spans="1:20" x14ac:dyDescent="0.25">
      <c r="A3321">
        <v>23745</v>
      </c>
      <c r="B3321">
        <v>41248</v>
      </c>
      <c r="C3321" t="s">
        <v>20</v>
      </c>
      <c r="D3321" t="s">
        <v>42</v>
      </c>
      <c r="E3321" t="s">
        <v>46</v>
      </c>
      <c r="F3321" t="s">
        <v>305</v>
      </c>
      <c r="G3321">
        <v>47</v>
      </c>
      <c r="H3321">
        <v>17857.23</v>
      </c>
      <c r="I3321">
        <v>0.4</v>
      </c>
      <c r="J3321">
        <v>0</v>
      </c>
      <c r="K3321">
        <v>7129.9</v>
      </c>
      <c r="L3321">
        <v>379.25</v>
      </c>
      <c r="M3321">
        <v>227.55</v>
      </c>
      <c r="N3321">
        <v>32.479999999999997</v>
      </c>
      <c r="O3321" t="s">
        <v>48</v>
      </c>
      <c r="P3321" t="s">
        <v>1681</v>
      </c>
      <c r="Q3321" t="s">
        <v>33</v>
      </c>
      <c r="R3321" t="s">
        <v>34</v>
      </c>
      <c r="S3321" t="s">
        <v>49</v>
      </c>
      <c r="T3321" s="1">
        <v>41252</v>
      </c>
    </row>
    <row r="3322" spans="1:20" x14ac:dyDescent="0.25">
      <c r="A3322">
        <v>23746</v>
      </c>
      <c r="B3322">
        <v>40527</v>
      </c>
      <c r="C3322" t="s">
        <v>36</v>
      </c>
      <c r="D3322" t="s">
        <v>37</v>
      </c>
      <c r="E3322" t="s">
        <v>38</v>
      </c>
      <c r="F3322" t="s">
        <v>612</v>
      </c>
      <c r="G3322">
        <v>10</v>
      </c>
      <c r="H3322">
        <v>623.15</v>
      </c>
      <c r="I3322">
        <v>0.38</v>
      </c>
      <c r="J3322">
        <v>0.06</v>
      </c>
      <c r="K3322">
        <v>211.46</v>
      </c>
      <c r="L3322">
        <v>66.08</v>
      </c>
      <c r="M3322">
        <v>40.97</v>
      </c>
      <c r="N3322">
        <v>1.99</v>
      </c>
      <c r="O3322" t="s">
        <v>24</v>
      </c>
      <c r="P3322" t="s">
        <v>353</v>
      </c>
      <c r="Q3322" t="s">
        <v>33</v>
      </c>
      <c r="R3322" t="s">
        <v>61</v>
      </c>
      <c r="S3322" t="s">
        <v>35</v>
      </c>
      <c r="T3322" s="1">
        <v>40528</v>
      </c>
    </row>
    <row r="3323" spans="1:20" x14ac:dyDescent="0.25">
      <c r="A3323">
        <v>23748</v>
      </c>
      <c r="B3323">
        <v>41131</v>
      </c>
      <c r="C3323" t="s">
        <v>36</v>
      </c>
      <c r="D3323" t="s">
        <v>21</v>
      </c>
      <c r="E3323" t="s">
        <v>22</v>
      </c>
      <c r="F3323" t="s">
        <v>642</v>
      </c>
      <c r="G3323">
        <v>26</v>
      </c>
      <c r="H3323">
        <v>9276.26</v>
      </c>
      <c r="I3323">
        <v>0.38</v>
      </c>
      <c r="J3323">
        <v>0.02</v>
      </c>
      <c r="K3323">
        <v>3397.08</v>
      </c>
      <c r="L3323">
        <v>362.94</v>
      </c>
      <c r="M3323">
        <v>225.02</v>
      </c>
      <c r="N3323">
        <v>28.66</v>
      </c>
      <c r="O3323" t="s">
        <v>48</v>
      </c>
      <c r="P3323" t="s">
        <v>1690</v>
      </c>
      <c r="Q3323" t="s">
        <v>64</v>
      </c>
      <c r="R3323" t="s">
        <v>27</v>
      </c>
      <c r="S3323" t="s">
        <v>132</v>
      </c>
      <c r="T3323" s="1">
        <v>41133</v>
      </c>
    </row>
    <row r="3324" spans="1:20" x14ac:dyDescent="0.25">
      <c r="A3324">
        <v>23751</v>
      </c>
      <c r="B3324">
        <v>39890</v>
      </c>
      <c r="C3324" t="s">
        <v>79</v>
      </c>
      <c r="D3324" t="s">
        <v>42</v>
      </c>
      <c r="E3324" t="s">
        <v>92</v>
      </c>
      <c r="F3324" t="s">
        <v>375</v>
      </c>
      <c r="G3324">
        <v>44</v>
      </c>
      <c r="H3324">
        <v>14873.72</v>
      </c>
      <c r="I3324">
        <v>0.35</v>
      </c>
      <c r="J3324">
        <v>0.01</v>
      </c>
      <c r="K3324">
        <v>5085.9399999999996</v>
      </c>
      <c r="L3324">
        <v>339.97</v>
      </c>
      <c r="M3324">
        <v>220.98</v>
      </c>
      <c r="N3324">
        <v>64.66</v>
      </c>
      <c r="O3324" t="s">
        <v>48</v>
      </c>
      <c r="P3324" t="s">
        <v>162</v>
      </c>
      <c r="Q3324" t="s">
        <v>83</v>
      </c>
      <c r="R3324" t="s">
        <v>34</v>
      </c>
      <c r="S3324" t="s">
        <v>49</v>
      </c>
      <c r="T3324" s="1">
        <v>39891</v>
      </c>
    </row>
    <row r="3325" spans="1:20" x14ac:dyDescent="0.25">
      <c r="A3325">
        <v>23777</v>
      </c>
      <c r="B3325">
        <v>41239</v>
      </c>
      <c r="C3325" t="s">
        <v>29</v>
      </c>
      <c r="D3325" t="s">
        <v>21</v>
      </c>
      <c r="E3325" t="s">
        <v>22</v>
      </c>
      <c r="F3325" t="s">
        <v>350</v>
      </c>
      <c r="G3325">
        <v>16</v>
      </c>
      <c r="H3325">
        <v>1075.56</v>
      </c>
      <c r="I3325">
        <v>0.55000000000000004</v>
      </c>
      <c r="J3325">
        <v>0.06</v>
      </c>
      <c r="K3325">
        <v>557.16</v>
      </c>
      <c r="L3325">
        <v>71.069999999999993</v>
      </c>
      <c r="M3325">
        <v>31.98</v>
      </c>
      <c r="N3325">
        <v>6.72</v>
      </c>
      <c r="O3325" t="s">
        <v>24</v>
      </c>
      <c r="P3325" t="s">
        <v>94</v>
      </c>
      <c r="Q3325" t="s">
        <v>95</v>
      </c>
      <c r="R3325" t="s">
        <v>67</v>
      </c>
      <c r="S3325" t="s">
        <v>57</v>
      </c>
      <c r="T3325" s="1">
        <v>41240</v>
      </c>
    </row>
    <row r="3326" spans="1:20" x14ac:dyDescent="0.25">
      <c r="A3326">
        <v>23778</v>
      </c>
      <c r="B3326">
        <v>40007</v>
      </c>
      <c r="C3326" t="s">
        <v>20</v>
      </c>
      <c r="D3326" t="s">
        <v>21</v>
      </c>
      <c r="E3326" t="s">
        <v>126</v>
      </c>
      <c r="F3326" t="s">
        <v>249</v>
      </c>
      <c r="G3326">
        <v>13</v>
      </c>
      <c r="H3326">
        <v>170.66</v>
      </c>
      <c r="I3326">
        <v>0.55000000000000004</v>
      </c>
      <c r="J3326">
        <v>0.06</v>
      </c>
      <c r="K3326">
        <v>63.42</v>
      </c>
      <c r="L3326">
        <v>9.9600000000000009</v>
      </c>
      <c r="M3326">
        <v>4.4800000000000004</v>
      </c>
      <c r="N3326">
        <v>49</v>
      </c>
      <c r="O3326" t="s">
        <v>24</v>
      </c>
      <c r="P3326" t="s">
        <v>876</v>
      </c>
      <c r="Q3326" t="s">
        <v>83</v>
      </c>
      <c r="R3326" t="s">
        <v>34</v>
      </c>
      <c r="S3326" t="s">
        <v>28</v>
      </c>
      <c r="T3326" s="1">
        <v>40011</v>
      </c>
    </row>
    <row r="3327" spans="1:20" x14ac:dyDescent="0.25">
      <c r="A3327">
        <v>23781</v>
      </c>
      <c r="B3327">
        <v>40847</v>
      </c>
      <c r="C3327" t="s">
        <v>58</v>
      </c>
      <c r="D3327" t="s">
        <v>21</v>
      </c>
      <c r="E3327" t="s">
        <v>84</v>
      </c>
      <c r="F3327" t="s">
        <v>1881</v>
      </c>
      <c r="G3327">
        <v>30</v>
      </c>
      <c r="H3327">
        <v>365.84</v>
      </c>
      <c r="I3327">
        <v>0.46</v>
      </c>
      <c r="J3327">
        <v>0</v>
      </c>
      <c r="K3327">
        <v>165.6</v>
      </c>
      <c r="L3327">
        <v>12</v>
      </c>
      <c r="M3327">
        <v>6.48</v>
      </c>
      <c r="N3327">
        <v>5.84</v>
      </c>
      <c r="O3327" t="s">
        <v>24</v>
      </c>
      <c r="P3327" t="s">
        <v>968</v>
      </c>
      <c r="Q3327" t="s">
        <v>41</v>
      </c>
      <c r="R3327" t="s">
        <v>61</v>
      </c>
      <c r="S3327" t="s">
        <v>57</v>
      </c>
      <c r="T3327" s="1">
        <v>40849</v>
      </c>
    </row>
    <row r="3328" spans="1:20" x14ac:dyDescent="0.25">
      <c r="A3328">
        <v>23782</v>
      </c>
      <c r="B3328">
        <v>40188</v>
      </c>
      <c r="C3328" t="s">
        <v>20</v>
      </c>
      <c r="D3328" t="s">
        <v>42</v>
      </c>
      <c r="E3328" t="s">
        <v>192</v>
      </c>
      <c r="F3328" t="s">
        <v>500</v>
      </c>
      <c r="G3328">
        <v>46</v>
      </c>
      <c r="H3328">
        <v>42824.01</v>
      </c>
      <c r="I3328">
        <v>0.51</v>
      </c>
      <c r="J3328">
        <v>0.09</v>
      </c>
      <c r="K3328">
        <v>19752.93</v>
      </c>
      <c r="L3328">
        <v>1022.41</v>
      </c>
      <c r="M3328">
        <v>500.98</v>
      </c>
      <c r="N3328">
        <v>26</v>
      </c>
      <c r="O3328" t="s">
        <v>48</v>
      </c>
      <c r="P3328" t="s">
        <v>1824</v>
      </c>
      <c r="Q3328" t="s">
        <v>75</v>
      </c>
      <c r="R3328" t="s">
        <v>34</v>
      </c>
      <c r="S3328" t="s">
        <v>132</v>
      </c>
      <c r="T3328" s="1">
        <v>40188</v>
      </c>
    </row>
    <row r="3329" spans="1:20" x14ac:dyDescent="0.25">
      <c r="A3329">
        <v>23782</v>
      </c>
      <c r="B3329">
        <v>40188</v>
      </c>
      <c r="C3329" t="s">
        <v>20</v>
      </c>
      <c r="D3329" t="s">
        <v>21</v>
      </c>
      <c r="E3329" t="s">
        <v>22</v>
      </c>
      <c r="F3329" t="s">
        <v>1571</v>
      </c>
      <c r="G3329">
        <v>7</v>
      </c>
      <c r="H3329">
        <v>316.66000000000003</v>
      </c>
      <c r="I3329">
        <v>0.54</v>
      </c>
      <c r="J3329">
        <v>0.09</v>
      </c>
      <c r="K3329">
        <v>139.28</v>
      </c>
      <c r="L3329">
        <v>44.22</v>
      </c>
      <c r="M3329">
        <v>20.34</v>
      </c>
      <c r="N3329">
        <v>35</v>
      </c>
      <c r="O3329" t="s">
        <v>24</v>
      </c>
      <c r="P3329" t="s">
        <v>1824</v>
      </c>
      <c r="Q3329" t="s">
        <v>75</v>
      </c>
      <c r="R3329" t="s">
        <v>34</v>
      </c>
      <c r="S3329" t="s">
        <v>28</v>
      </c>
      <c r="T3329" s="1">
        <v>40193</v>
      </c>
    </row>
    <row r="3330" spans="1:20" x14ac:dyDescent="0.25">
      <c r="A3330">
        <v>23808</v>
      </c>
      <c r="B3330">
        <v>39851</v>
      </c>
      <c r="C3330" t="s">
        <v>20</v>
      </c>
      <c r="D3330" t="s">
        <v>21</v>
      </c>
      <c r="E3330" t="s">
        <v>84</v>
      </c>
      <c r="F3330" t="s">
        <v>1172</v>
      </c>
      <c r="G3330">
        <v>30</v>
      </c>
      <c r="H3330">
        <v>1207.48</v>
      </c>
      <c r="I3330">
        <v>0.52</v>
      </c>
      <c r="J3330">
        <v>0.04</v>
      </c>
      <c r="K3330">
        <v>599.4</v>
      </c>
      <c r="L3330">
        <v>41.63</v>
      </c>
      <c r="M3330">
        <v>19.98</v>
      </c>
      <c r="N3330">
        <v>8.68</v>
      </c>
      <c r="O3330" t="s">
        <v>24</v>
      </c>
      <c r="P3330" t="s">
        <v>327</v>
      </c>
      <c r="Q3330" t="s">
        <v>83</v>
      </c>
      <c r="R3330" t="s">
        <v>67</v>
      </c>
      <c r="S3330" t="s">
        <v>57</v>
      </c>
      <c r="T3330" s="1">
        <v>39858</v>
      </c>
    </row>
    <row r="3331" spans="1:20" x14ac:dyDescent="0.25">
      <c r="A3331">
        <v>23808</v>
      </c>
      <c r="B3331">
        <v>39851</v>
      </c>
      <c r="C3331" t="s">
        <v>20</v>
      </c>
      <c r="D3331" t="s">
        <v>37</v>
      </c>
      <c r="E3331" t="s">
        <v>50</v>
      </c>
      <c r="F3331" t="s">
        <v>776</v>
      </c>
      <c r="G3331">
        <v>28</v>
      </c>
      <c r="H3331">
        <v>5078.79</v>
      </c>
      <c r="I3331">
        <v>0.36</v>
      </c>
      <c r="J3331">
        <v>0.08</v>
      </c>
      <c r="K3331">
        <v>1543.38</v>
      </c>
      <c r="L3331">
        <v>196.86</v>
      </c>
      <c r="M3331">
        <v>125.99</v>
      </c>
      <c r="N3331">
        <v>7.69</v>
      </c>
      <c r="O3331" t="s">
        <v>24</v>
      </c>
      <c r="P3331" t="s">
        <v>327</v>
      </c>
      <c r="Q3331" t="s">
        <v>83</v>
      </c>
      <c r="R3331" t="s">
        <v>67</v>
      </c>
      <c r="S3331" t="s">
        <v>57</v>
      </c>
      <c r="T3331" s="1">
        <v>39853</v>
      </c>
    </row>
    <row r="3332" spans="1:20" x14ac:dyDescent="0.25">
      <c r="A3332">
        <v>23809</v>
      </c>
      <c r="B3332">
        <v>41064</v>
      </c>
      <c r="C3332" t="s">
        <v>29</v>
      </c>
      <c r="D3332" t="s">
        <v>21</v>
      </c>
      <c r="E3332" t="s">
        <v>120</v>
      </c>
      <c r="F3332" t="s">
        <v>786</v>
      </c>
      <c r="G3332">
        <v>7</v>
      </c>
      <c r="H3332">
        <v>139.97999999999999</v>
      </c>
      <c r="I3332">
        <v>0.41</v>
      </c>
      <c r="J3332">
        <v>0.1</v>
      </c>
      <c r="K3332">
        <v>47.7</v>
      </c>
      <c r="L3332">
        <v>21.98</v>
      </c>
      <c r="M3332">
        <v>12.97</v>
      </c>
      <c r="N3332">
        <v>1.49</v>
      </c>
      <c r="O3332" t="s">
        <v>24</v>
      </c>
      <c r="P3332" t="s">
        <v>649</v>
      </c>
      <c r="Q3332" t="s">
        <v>95</v>
      </c>
      <c r="R3332" t="s">
        <v>61</v>
      </c>
      <c r="S3332" t="s">
        <v>57</v>
      </c>
      <c r="T3332" s="1">
        <v>41066</v>
      </c>
    </row>
    <row r="3333" spans="1:20" x14ac:dyDescent="0.25">
      <c r="A3333">
        <v>23812</v>
      </c>
      <c r="B3333">
        <v>41117</v>
      </c>
      <c r="C3333" t="s">
        <v>58</v>
      </c>
      <c r="D3333" t="s">
        <v>37</v>
      </c>
      <c r="E3333" t="s">
        <v>87</v>
      </c>
      <c r="F3333" t="s">
        <v>1607</v>
      </c>
      <c r="G3333">
        <v>32</v>
      </c>
      <c r="H3333">
        <v>9059.24</v>
      </c>
      <c r="I3333">
        <v>0.36</v>
      </c>
      <c r="J3333">
        <v>0.1</v>
      </c>
      <c r="K3333">
        <v>2612.61</v>
      </c>
      <c r="L3333">
        <v>314.02</v>
      </c>
      <c r="M3333">
        <v>200.97</v>
      </c>
      <c r="N3333">
        <v>15.59</v>
      </c>
      <c r="O3333" t="s">
        <v>48</v>
      </c>
      <c r="P3333" t="s">
        <v>1033</v>
      </c>
      <c r="Q3333" t="s">
        <v>41</v>
      </c>
      <c r="R3333" t="s">
        <v>61</v>
      </c>
      <c r="S3333" t="s">
        <v>132</v>
      </c>
      <c r="T3333" s="1">
        <v>41117</v>
      </c>
    </row>
    <row r="3334" spans="1:20" x14ac:dyDescent="0.25">
      <c r="A3334">
        <v>23842</v>
      </c>
      <c r="B3334">
        <v>40438</v>
      </c>
      <c r="C3334" t="s">
        <v>20</v>
      </c>
      <c r="D3334" t="s">
        <v>21</v>
      </c>
      <c r="E3334" t="s">
        <v>84</v>
      </c>
      <c r="F3334" t="s">
        <v>792</v>
      </c>
      <c r="G3334">
        <v>20</v>
      </c>
      <c r="H3334">
        <v>238.15</v>
      </c>
      <c r="I3334">
        <v>0.48</v>
      </c>
      <c r="J3334">
        <v>0.1</v>
      </c>
      <c r="K3334">
        <v>97.63</v>
      </c>
      <c r="L3334">
        <v>12.85</v>
      </c>
      <c r="M3334">
        <v>6.68</v>
      </c>
      <c r="N3334">
        <v>6.92</v>
      </c>
      <c r="O3334" t="s">
        <v>24</v>
      </c>
      <c r="P3334" t="s">
        <v>646</v>
      </c>
      <c r="Q3334" t="s">
        <v>33</v>
      </c>
      <c r="R3334" t="s">
        <v>67</v>
      </c>
      <c r="S3334" t="s">
        <v>57</v>
      </c>
      <c r="T3334" s="1">
        <v>40445</v>
      </c>
    </row>
    <row r="3335" spans="1:20" x14ac:dyDescent="0.25">
      <c r="A3335">
        <v>23844</v>
      </c>
      <c r="B3335">
        <v>40000</v>
      </c>
      <c r="C3335" t="s">
        <v>29</v>
      </c>
      <c r="D3335" t="s">
        <v>21</v>
      </c>
      <c r="E3335" t="s">
        <v>126</v>
      </c>
      <c r="F3335" t="s">
        <v>1552</v>
      </c>
      <c r="G3335">
        <v>40</v>
      </c>
      <c r="H3335">
        <v>2690.87</v>
      </c>
      <c r="I3335">
        <v>0.36</v>
      </c>
      <c r="J3335">
        <v>0</v>
      </c>
      <c r="K3335">
        <v>967.05</v>
      </c>
      <c r="L3335">
        <v>67.16</v>
      </c>
      <c r="M3335">
        <v>42.98</v>
      </c>
      <c r="N3335">
        <v>4.62</v>
      </c>
      <c r="O3335" t="s">
        <v>24</v>
      </c>
      <c r="P3335" t="s">
        <v>709</v>
      </c>
      <c r="Q3335" t="s">
        <v>95</v>
      </c>
      <c r="R3335" t="s">
        <v>61</v>
      </c>
      <c r="S3335" t="s">
        <v>57</v>
      </c>
      <c r="T3335" s="1">
        <v>40002</v>
      </c>
    </row>
    <row r="3336" spans="1:20" x14ac:dyDescent="0.25">
      <c r="A3336">
        <v>23844</v>
      </c>
      <c r="B3336">
        <v>40000</v>
      </c>
      <c r="C3336" t="s">
        <v>29</v>
      </c>
      <c r="D3336" t="s">
        <v>21</v>
      </c>
      <c r="E3336" t="s">
        <v>126</v>
      </c>
      <c r="F3336" t="s">
        <v>197</v>
      </c>
      <c r="G3336">
        <v>42</v>
      </c>
      <c r="H3336">
        <v>1509.87</v>
      </c>
      <c r="I3336">
        <v>0.41</v>
      </c>
      <c r="J3336">
        <v>0.03</v>
      </c>
      <c r="K3336">
        <v>589.16999999999996</v>
      </c>
      <c r="L3336">
        <v>36.92</v>
      </c>
      <c r="M3336">
        <v>21.78</v>
      </c>
      <c r="N3336">
        <v>5.94</v>
      </c>
      <c r="O3336" t="s">
        <v>24</v>
      </c>
      <c r="P3336" t="s">
        <v>709</v>
      </c>
      <c r="Q3336" t="s">
        <v>95</v>
      </c>
      <c r="R3336" t="s">
        <v>61</v>
      </c>
      <c r="S3336" t="s">
        <v>45</v>
      </c>
      <c r="T3336" s="1">
        <v>40002</v>
      </c>
    </row>
    <row r="3337" spans="1:20" x14ac:dyDescent="0.25">
      <c r="A3337">
        <v>23844</v>
      </c>
      <c r="B3337">
        <v>40000</v>
      </c>
      <c r="C3337" t="s">
        <v>29</v>
      </c>
      <c r="D3337" t="s">
        <v>21</v>
      </c>
      <c r="E3337" t="s">
        <v>80</v>
      </c>
      <c r="F3337" t="s">
        <v>1597</v>
      </c>
      <c r="G3337">
        <v>11</v>
      </c>
      <c r="H3337">
        <v>51.92</v>
      </c>
      <c r="I3337">
        <v>0.38</v>
      </c>
      <c r="J3337">
        <v>0.08</v>
      </c>
      <c r="K3337">
        <v>16.77</v>
      </c>
      <c r="L3337">
        <v>5.08</v>
      </c>
      <c r="M3337">
        <v>3.15</v>
      </c>
      <c r="N3337">
        <v>0.5</v>
      </c>
      <c r="O3337" t="s">
        <v>24</v>
      </c>
      <c r="P3337" t="s">
        <v>709</v>
      </c>
      <c r="Q3337" t="s">
        <v>95</v>
      </c>
      <c r="R3337" t="s">
        <v>61</v>
      </c>
      <c r="S3337" t="s">
        <v>57</v>
      </c>
      <c r="T3337" s="1">
        <v>40001</v>
      </c>
    </row>
    <row r="3338" spans="1:20" x14ac:dyDescent="0.25">
      <c r="A3338">
        <v>23847</v>
      </c>
      <c r="B3338">
        <v>41222</v>
      </c>
      <c r="C3338" t="s">
        <v>29</v>
      </c>
      <c r="D3338" t="s">
        <v>37</v>
      </c>
      <c r="E3338" t="s">
        <v>50</v>
      </c>
      <c r="F3338" t="s">
        <v>656</v>
      </c>
      <c r="G3338">
        <v>7</v>
      </c>
      <c r="H3338">
        <v>2583.5700000000002</v>
      </c>
      <c r="I3338">
        <v>0.46</v>
      </c>
      <c r="J3338">
        <v>0.01</v>
      </c>
      <c r="K3338">
        <v>1172.44</v>
      </c>
      <c r="L3338">
        <v>372.2</v>
      </c>
      <c r="M3338">
        <v>200.99</v>
      </c>
      <c r="N3338">
        <v>4.2</v>
      </c>
      <c r="O3338" t="s">
        <v>24</v>
      </c>
      <c r="P3338" t="s">
        <v>1182</v>
      </c>
      <c r="Q3338" t="s">
        <v>64</v>
      </c>
      <c r="R3338" t="s">
        <v>61</v>
      </c>
      <c r="S3338" t="s">
        <v>57</v>
      </c>
      <c r="T3338" s="1">
        <v>41224</v>
      </c>
    </row>
    <row r="3339" spans="1:20" x14ac:dyDescent="0.25">
      <c r="A3339">
        <v>23877</v>
      </c>
      <c r="B3339">
        <v>40006</v>
      </c>
      <c r="C3339" t="s">
        <v>29</v>
      </c>
      <c r="D3339" t="s">
        <v>37</v>
      </c>
      <c r="E3339" t="s">
        <v>50</v>
      </c>
      <c r="F3339" t="s">
        <v>76</v>
      </c>
      <c r="G3339">
        <v>31</v>
      </c>
      <c r="H3339">
        <v>3891.44</v>
      </c>
      <c r="I3339">
        <v>0.51</v>
      </c>
      <c r="J3339">
        <v>7.0000000000000007E-2</v>
      </c>
      <c r="K3339">
        <v>1836.95</v>
      </c>
      <c r="L3339">
        <v>134.66999999999999</v>
      </c>
      <c r="M3339">
        <v>65.989999999999995</v>
      </c>
      <c r="N3339">
        <v>8.8000000000000007</v>
      </c>
      <c r="O3339" t="s">
        <v>24</v>
      </c>
      <c r="P3339" t="s">
        <v>349</v>
      </c>
      <c r="Q3339" t="s">
        <v>83</v>
      </c>
      <c r="R3339" t="s">
        <v>61</v>
      </c>
      <c r="S3339" t="s">
        <v>57</v>
      </c>
      <c r="T3339" s="1">
        <v>40006</v>
      </c>
    </row>
    <row r="3340" spans="1:20" x14ac:dyDescent="0.25">
      <c r="A3340">
        <v>23877</v>
      </c>
      <c r="B3340">
        <v>40006</v>
      </c>
      <c r="C3340" t="s">
        <v>29</v>
      </c>
      <c r="D3340" t="s">
        <v>37</v>
      </c>
      <c r="E3340" t="s">
        <v>38</v>
      </c>
      <c r="F3340" t="s">
        <v>397</v>
      </c>
      <c r="G3340">
        <v>35</v>
      </c>
      <c r="H3340">
        <v>585.91</v>
      </c>
      <c r="I3340">
        <v>0.4</v>
      </c>
      <c r="J3340">
        <v>0</v>
      </c>
      <c r="K3340">
        <v>233.57</v>
      </c>
      <c r="L3340">
        <v>16.68</v>
      </c>
      <c r="M3340">
        <v>10.01</v>
      </c>
      <c r="N3340">
        <v>1.99</v>
      </c>
      <c r="O3340" t="s">
        <v>71</v>
      </c>
      <c r="P3340" t="s">
        <v>349</v>
      </c>
      <c r="Q3340" t="s">
        <v>83</v>
      </c>
      <c r="R3340" t="s">
        <v>61</v>
      </c>
      <c r="S3340" t="s">
        <v>35</v>
      </c>
      <c r="T3340" s="1">
        <v>40008</v>
      </c>
    </row>
    <row r="3341" spans="1:20" x14ac:dyDescent="0.25">
      <c r="A3341">
        <v>23906</v>
      </c>
      <c r="B3341">
        <v>40441</v>
      </c>
      <c r="C3341" t="s">
        <v>58</v>
      </c>
      <c r="D3341" t="s">
        <v>21</v>
      </c>
      <c r="E3341" t="s">
        <v>126</v>
      </c>
      <c r="F3341" t="s">
        <v>757</v>
      </c>
      <c r="G3341">
        <v>37</v>
      </c>
      <c r="H3341">
        <v>617.78</v>
      </c>
      <c r="I3341">
        <v>0.53</v>
      </c>
      <c r="J3341">
        <v>0.1</v>
      </c>
      <c r="K3341">
        <v>293.49</v>
      </c>
      <c r="L3341">
        <v>18.45</v>
      </c>
      <c r="M3341">
        <v>8.67</v>
      </c>
      <c r="N3341">
        <v>3.5</v>
      </c>
      <c r="O3341" t="s">
        <v>71</v>
      </c>
      <c r="P3341" t="s">
        <v>1756</v>
      </c>
      <c r="Q3341" t="s">
        <v>33</v>
      </c>
      <c r="R3341" t="s">
        <v>34</v>
      </c>
      <c r="S3341" t="s">
        <v>57</v>
      </c>
      <c r="T3341" s="1">
        <v>40442</v>
      </c>
    </row>
    <row r="3342" spans="1:20" x14ac:dyDescent="0.25">
      <c r="A3342">
        <v>23907</v>
      </c>
      <c r="B3342">
        <v>40738</v>
      </c>
      <c r="C3342" t="s">
        <v>29</v>
      </c>
      <c r="D3342" t="s">
        <v>37</v>
      </c>
      <c r="E3342" t="s">
        <v>50</v>
      </c>
      <c r="F3342" t="s">
        <v>76</v>
      </c>
      <c r="G3342">
        <v>7</v>
      </c>
      <c r="H3342">
        <v>846.41</v>
      </c>
      <c r="I3342">
        <v>0.48</v>
      </c>
      <c r="J3342">
        <v>0.05</v>
      </c>
      <c r="K3342">
        <v>381.98</v>
      </c>
      <c r="L3342">
        <v>126.9</v>
      </c>
      <c r="M3342">
        <v>65.989999999999995</v>
      </c>
      <c r="N3342">
        <v>2.5</v>
      </c>
      <c r="O3342" t="s">
        <v>24</v>
      </c>
      <c r="P3342" t="s">
        <v>54</v>
      </c>
      <c r="Q3342" t="s">
        <v>33</v>
      </c>
      <c r="R3342" t="s">
        <v>34</v>
      </c>
      <c r="S3342" t="s">
        <v>57</v>
      </c>
      <c r="T3342" s="1">
        <v>40738</v>
      </c>
    </row>
    <row r="3343" spans="1:20" x14ac:dyDescent="0.25">
      <c r="A3343">
        <v>23911</v>
      </c>
      <c r="B3343">
        <v>41061</v>
      </c>
      <c r="C3343" t="s">
        <v>58</v>
      </c>
      <c r="D3343" t="s">
        <v>42</v>
      </c>
      <c r="E3343" t="s">
        <v>192</v>
      </c>
      <c r="F3343" t="s">
        <v>735</v>
      </c>
      <c r="G3343">
        <v>21</v>
      </c>
      <c r="H3343">
        <v>4296.58</v>
      </c>
      <c r="I3343">
        <v>0.45</v>
      </c>
      <c r="J3343">
        <v>0.1</v>
      </c>
      <c r="K3343">
        <v>1643.59</v>
      </c>
      <c r="L3343">
        <v>223.62</v>
      </c>
      <c r="M3343">
        <v>122.99</v>
      </c>
      <c r="N3343">
        <v>70.2</v>
      </c>
      <c r="O3343" t="s">
        <v>48</v>
      </c>
      <c r="P3343" t="s">
        <v>1315</v>
      </c>
      <c r="Q3343" t="s">
        <v>33</v>
      </c>
      <c r="R3343" t="s">
        <v>61</v>
      </c>
      <c r="S3343" t="s">
        <v>132</v>
      </c>
      <c r="T3343" s="1">
        <v>41062</v>
      </c>
    </row>
    <row r="3344" spans="1:20" x14ac:dyDescent="0.25">
      <c r="A3344">
        <v>23911</v>
      </c>
      <c r="B3344">
        <v>41061</v>
      </c>
      <c r="C3344" t="s">
        <v>58</v>
      </c>
      <c r="D3344" t="s">
        <v>37</v>
      </c>
      <c r="E3344" t="s">
        <v>38</v>
      </c>
      <c r="F3344" t="s">
        <v>1312</v>
      </c>
      <c r="G3344">
        <v>19</v>
      </c>
      <c r="H3344">
        <v>1923.97</v>
      </c>
      <c r="I3344">
        <v>0.51</v>
      </c>
      <c r="J3344">
        <v>0.03</v>
      </c>
      <c r="K3344">
        <v>948.85</v>
      </c>
      <c r="L3344">
        <v>104.04</v>
      </c>
      <c r="M3344">
        <v>50.98</v>
      </c>
      <c r="N3344">
        <v>6.5</v>
      </c>
      <c r="O3344" t="s">
        <v>24</v>
      </c>
      <c r="P3344" t="s">
        <v>1315</v>
      </c>
      <c r="Q3344" t="s">
        <v>33</v>
      </c>
      <c r="R3344" t="s">
        <v>61</v>
      </c>
      <c r="S3344" t="s">
        <v>57</v>
      </c>
      <c r="T3344" s="1">
        <v>41062</v>
      </c>
    </row>
    <row r="3345" spans="1:20" x14ac:dyDescent="0.25">
      <c r="A3345">
        <v>23911</v>
      </c>
      <c r="B3345">
        <v>41061</v>
      </c>
      <c r="C3345" t="s">
        <v>58</v>
      </c>
      <c r="D3345" t="s">
        <v>21</v>
      </c>
      <c r="E3345" t="s">
        <v>84</v>
      </c>
      <c r="F3345" t="s">
        <v>1579</v>
      </c>
      <c r="G3345">
        <v>3</v>
      </c>
      <c r="H3345">
        <v>176.26</v>
      </c>
      <c r="I3345">
        <v>0.37</v>
      </c>
      <c r="J3345">
        <v>0</v>
      </c>
      <c r="K3345">
        <v>62.44</v>
      </c>
      <c r="L3345">
        <v>56.25</v>
      </c>
      <c r="M3345">
        <v>35.44</v>
      </c>
      <c r="N3345">
        <v>7.5</v>
      </c>
      <c r="O3345" t="s">
        <v>24</v>
      </c>
      <c r="P3345" t="s">
        <v>1315</v>
      </c>
      <c r="Q3345" t="s">
        <v>33</v>
      </c>
      <c r="R3345" t="s">
        <v>61</v>
      </c>
      <c r="S3345" t="s">
        <v>57</v>
      </c>
      <c r="T3345" s="1">
        <v>41062</v>
      </c>
    </row>
    <row r="3346" spans="1:20" x14ac:dyDescent="0.25">
      <c r="A3346">
        <v>23936</v>
      </c>
      <c r="B3346">
        <v>40164</v>
      </c>
      <c r="C3346" t="s">
        <v>79</v>
      </c>
      <c r="D3346" t="s">
        <v>21</v>
      </c>
      <c r="E3346" t="s">
        <v>52</v>
      </c>
      <c r="F3346" t="s">
        <v>1657</v>
      </c>
      <c r="G3346">
        <v>27</v>
      </c>
      <c r="H3346">
        <v>135.49</v>
      </c>
      <c r="I3346">
        <v>0.52</v>
      </c>
      <c r="J3346">
        <v>0.09</v>
      </c>
      <c r="K3346">
        <v>62.89</v>
      </c>
      <c r="L3346">
        <v>5.42</v>
      </c>
      <c r="M3346">
        <v>2.6</v>
      </c>
      <c r="N3346">
        <v>2.4</v>
      </c>
      <c r="O3346" t="s">
        <v>24</v>
      </c>
      <c r="P3346" t="s">
        <v>244</v>
      </c>
      <c r="Q3346" t="s">
        <v>41</v>
      </c>
      <c r="R3346" t="s">
        <v>61</v>
      </c>
      <c r="S3346" t="s">
        <v>55</v>
      </c>
      <c r="T3346" s="1">
        <v>40166</v>
      </c>
    </row>
    <row r="3347" spans="1:20" x14ac:dyDescent="0.25">
      <c r="A3347">
        <v>23940</v>
      </c>
      <c r="B3347">
        <v>40641</v>
      </c>
      <c r="C3347" t="s">
        <v>79</v>
      </c>
      <c r="D3347" t="s">
        <v>21</v>
      </c>
      <c r="E3347" t="s">
        <v>126</v>
      </c>
      <c r="F3347" t="s">
        <v>249</v>
      </c>
      <c r="G3347">
        <v>20</v>
      </c>
      <c r="H3347">
        <v>193.85</v>
      </c>
      <c r="I3347">
        <v>0.4</v>
      </c>
      <c r="J3347">
        <v>0.03</v>
      </c>
      <c r="K3347">
        <v>55.25</v>
      </c>
      <c r="L3347">
        <v>7.47</v>
      </c>
      <c r="M3347">
        <v>4.4800000000000004</v>
      </c>
      <c r="N3347">
        <v>49</v>
      </c>
      <c r="O3347" t="s">
        <v>24</v>
      </c>
      <c r="P3347" t="s">
        <v>948</v>
      </c>
      <c r="Q3347" t="s">
        <v>33</v>
      </c>
      <c r="R3347" t="s">
        <v>61</v>
      </c>
      <c r="S3347" t="s">
        <v>28</v>
      </c>
      <c r="T3347" s="1">
        <v>40642</v>
      </c>
    </row>
    <row r="3348" spans="1:20" x14ac:dyDescent="0.25">
      <c r="A3348">
        <v>23940</v>
      </c>
      <c r="B3348">
        <v>40641</v>
      </c>
      <c r="C3348" t="s">
        <v>79</v>
      </c>
      <c r="D3348" t="s">
        <v>42</v>
      </c>
      <c r="E3348" t="s">
        <v>192</v>
      </c>
      <c r="F3348" t="s">
        <v>195</v>
      </c>
      <c r="G3348">
        <v>11</v>
      </c>
      <c r="H3348">
        <v>3017.64</v>
      </c>
      <c r="I3348">
        <v>0.45</v>
      </c>
      <c r="J3348">
        <v>0.02</v>
      </c>
      <c r="K3348">
        <v>1297.6500000000001</v>
      </c>
      <c r="L3348">
        <v>274.35000000000002</v>
      </c>
      <c r="M3348">
        <v>150.88999999999999</v>
      </c>
      <c r="N3348">
        <v>60.2</v>
      </c>
      <c r="O3348" t="s">
        <v>48</v>
      </c>
      <c r="P3348" t="s">
        <v>948</v>
      </c>
      <c r="Q3348" t="s">
        <v>33</v>
      </c>
      <c r="R3348" t="s">
        <v>61</v>
      </c>
      <c r="S3348" t="s">
        <v>132</v>
      </c>
      <c r="T3348" s="1">
        <v>40644</v>
      </c>
    </row>
    <row r="3349" spans="1:20" x14ac:dyDescent="0.25">
      <c r="A3349">
        <v>23943</v>
      </c>
      <c r="B3349">
        <v>40717</v>
      </c>
      <c r="C3349" t="s">
        <v>58</v>
      </c>
      <c r="D3349" t="s">
        <v>21</v>
      </c>
      <c r="E3349" t="s">
        <v>52</v>
      </c>
      <c r="F3349" t="s">
        <v>672</v>
      </c>
      <c r="G3349">
        <v>24</v>
      </c>
      <c r="H3349">
        <v>656.47</v>
      </c>
      <c r="I3349">
        <v>0.43</v>
      </c>
      <c r="J3349">
        <v>0.03</v>
      </c>
      <c r="K3349">
        <v>268.45999999999998</v>
      </c>
      <c r="L3349">
        <v>27.96</v>
      </c>
      <c r="M3349">
        <v>15.94</v>
      </c>
      <c r="N3349">
        <v>5.45</v>
      </c>
      <c r="O3349" t="s">
        <v>24</v>
      </c>
      <c r="P3349" t="s">
        <v>1511</v>
      </c>
      <c r="Q3349" t="s">
        <v>83</v>
      </c>
      <c r="R3349" t="s">
        <v>34</v>
      </c>
      <c r="S3349" t="s">
        <v>35</v>
      </c>
      <c r="T3349" s="1">
        <v>40719</v>
      </c>
    </row>
    <row r="3350" spans="1:20" x14ac:dyDescent="0.25">
      <c r="A3350">
        <v>23968</v>
      </c>
      <c r="B3350">
        <v>40606</v>
      </c>
      <c r="C3350" t="s">
        <v>58</v>
      </c>
      <c r="D3350" t="s">
        <v>21</v>
      </c>
      <c r="E3350" t="s">
        <v>84</v>
      </c>
      <c r="F3350" t="s">
        <v>1881</v>
      </c>
      <c r="G3350">
        <v>19</v>
      </c>
      <c r="H3350">
        <v>235.18</v>
      </c>
      <c r="I3350">
        <v>0.49</v>
      </c>
      <c r="J3350">
        <v>0.05</v>
      </c>
      <c r="K3350">
        <v>106.22</v>
      </c>
      <c r="L3350">
        <v>12.71</v>
      </c>
      <c r="M3350">
        <v>6.48</v>
      </c>
      <c r="N3350">
        <v>5.84</v>
      </c>
      <c r="O3350" t="s">
        <v>24</v>
      </c>
      <c r="P3350" t="s">
        <v>169</v>
      </c>
      <c r="Q3350" t="s">
        <v>75</v>
      </c>
      <c r="R3350" t="s">
        <v>34</v>
      </c>
      <c r="S3350" t="s">
        <v>57</v>
      </c>
      <c r="T3350" s="1">
        <v>40609</v>
      </c>
    </row>
    <row r="3351" spans="1:20" x14ac:dyDescent="0.25">
      <c r="A3351">
        <v>23971</v>
      </c>
      <c r="B3351">
        <v>40138</v>
      </c>
      <c r="C3351" t="s">
        <v>58</v>
      </c>
      <c r="D3351" t="s">
        <v>21</v>
      </c>
      <c r="E3351" t="s">
        <v>126</v>
      </c>
      <c r="F3351" t="s">
        <v>1613</v>
      </c>
      <c r="G3351">
        <v>5</v>
      </c>
      <c r="H3351">
        <v>97.06</v>
      </c>
      <c r="I3351">
        <v>0.35</v>
      </c>
      <c r="J3351">
        <v>0</v>
      </c>
      <c r="K3351">
        <v>32.229999999999997</v>
      </c>
      <c r="L3351">
        <v>18.420000000000002</v>
      </c>
      <c r="M3351">
        <v>11.97</v>
      </c>
      <c r="N3351">
        <v>4.9800000000000004</v>
      </c>
      <c r="O3351" t="s">
        <v>24</v>
      </c>
      <c r="P3351" t="s">
        <v>1079</v>
      </c>
      <c r="Q3351" t="s">
        <v>64</v>
      </c>
      <c r="R3351" t="s">
        <v>61</v>
      </c>
      <c r="S3351" t="s">
        <v>57</v>
      </c>
      <c r="T3351" s="1">
        <v>40141</v>
      </c>
    </row>
    <row r="3352" spans="1:20" x14ac:dyDescent="0.25">
      <c r="A3352">
        <v>24003</v>
      </c>
      <c r="B3352">
        <v>40117</v>
      </c>
      <c r="C3352" t="s">
        <v>58</v>
      </c>
      <c r="D3352" t="s">
        <v>21</v>
      </c>
      <c r="E3352" t="s">
        <v>52</v>
      </c>
      <c r="F3352" t="s">
        <v>453</v>
      </c>
      <c r="G3352">
        <v>49</v>
      </c>
      <c r="H3352">
        <v>142.91999999999999</v>
      </c>
      <c r="I3352">
        <v>0.43</v>
      </c>
      <c r="J3352">
        <v>0.06</v>
      </c>
      <c r="K3352">
        <v>55.98</v>
      </c>
      <c r="L3352">
        <v>3.09</v>
      </c>
      <c r="M3352">
        <v>1.76</v>
      </c>
      <c r="N3352">
        <v>0.7</v>
      </c>
      <c r="O3352" t="s">
        <v>24</v>
      </c>
      <c r="P3352" t="s">
        <v>851</v>
      </c>
      <c r="Q3352" t="s">
        <v>95</v>
      </c>
      <c r="R3352" t="s">
        <v>34</v>
      </c>
      <c r="S3352" t="s">
        <v>55</v>
      </c>
      <c r="T3352" s="1">
        <v>40119</v>
      </c>
    </row>
    <row r="3353" spans="1:20" x14ac:dyDescent="0.25">
      <c r="A3353">
        <v>24003</v>
      </c>
      <c r="B3353">
        <v>40117</v>
      </c>
      <c r="C3353" t="s">
        <v>58</v>
      </c>
      <c r="D3353" t="s">
        <v>21</v>
      </c>
      <c r="E3353" t="s">
        <v>22</v>
      </c>
      <c r="F3353" t="s">
        <v>1498</v>
      </c>
      <c r="G3353">
        <v>50</v>
      </c>
      <c r="H3353">
        <v>2234.2800000000002</v>
      </c>
      <c r="I3353">
        <v>0.45</v>
      </c>
      <c r="J3353">
        <v>0.02</v>
      </c>
      <c r="K3353">
        <v>976.49</v>
      </c>
      <c r="L3353">
        <v>45.42</v>
      </c>
      <c r="M3353">
        <v>24.98</v>
      </c>
      <c r="N3353">
        <v>8.7899999999999991</v>
      </c>
      <c r="O3353" t="s">
        <v>24</v>
      </c>
      <c r="P3353" t="s">
        <v>851</v>
      </c>
      <c r="Q3353" t="s">
        <v>95</v>
      </c>
      <c r="R3353" t="s">
        <v>34</v>
      </c>
      <c r="S3353" t="s">
        <v>57</v>
      </c>
      <c r="T3353" s="1">
        <v>40118</v>
      </c>
    </row>
    <row r="3354" spans="1:20" x14ac:dyDescent="0.25">
      <c r="A3354">
        <v>24003</v>
      </c>
      <c r="B3354">
        <v>40117</v>
      </c>
      <c r="C3354" t="s">
        <v>58</v>
      </c>
      <c r="D3354" t="s">
        <v>37</v>
      </c>
      <c r="E3354" t="s">
        <v>50</v>
      </c>
      <c r="F3354" t="s">
        <v>1462</v>
      </c>
      <c r="G3354">
        <v>4</v>
      </c>
      <c r="H3354">
        <v>303.3</v>
      </c>
      <c r="I3354">
        <v>0.54</v>
      </c>
      <c r="J3354">
        <v>0.05</v>
      </c>
      <c r="K3354">
        <v>153.35</v>
      </c>
      <c r="L3354">
        <v>78.239999999999995</v>
      </c>
      <c r="M3354">
        <v>35.99</v>
      </c>
      <c r="N3354">
        <v>5.99</v>
      </c>
      <c r="O3354" t="s">
        <v>71</v>
      </c>
      <c r="P3354" t="s">
        <v>851</v>
      </c>
      <c r="Q3354" t="s">
        <v>95</v>
      </c>
      <c r="R3354" t="s">
        <v>34</v>
      </c>
      <c r="S3354" t="s">
        <v>55</v>
      </c>
      <c r="T3354" s="1">
        <v>40119</v>
      </c>
    </row>
    <row r="3355" spans="1:20" x14ac:dyDescent="0.25">
      <c r="A3355">
        <v>24003</v>
      </c>
      <c r="B3355">
        <v>40117</v>
      </c>
      <c r="C3355" t="s">
        <v>58</v>
      </c>
      <c r="D3355" t="s">
        <v>21</v>
      </c>
      <c r="E3355" t="s">
        <v>72</v>
      </c>
      <c r="F3355" t="s">
        <v>251</v>
      </c>
      <c r="G3355">
        <v>9</v>
      </c>
      <c r="H3355">
        <v>18.77</v>
      </c>
      <c r="I3355">
        <v>0.41</v>
      </c>
      <c r="J3355">
        <v>0.06</v>
      </c>
      <c r="K3355">
        <v>6.73</v>
      </c>
      <c r="L3355">
        <v>2.14</v>
      </c>
      <c r="M3355">
        <v>1.26</v>
      </c>
      <c r="N3355">
        <v>0.7</v>
      </c>
      <c r="O3355" t="s">
        <v>24</v>
      </c>
      <c r="P3355" t="s">
        <v>851</v>
      </c>
      <c r="Q3355" t="s">
        <v>83</v>
      </c>
      <c r="R3355" t="s">
        <v>34</v>
      </c>
      <c r="S3355" t="s">
        <v>55</v>
      </c>
      <c r="T3355" s="1">
        <v>40117</v>
      </c>
    </row>
    <row r="3356" spans="1:20" x14ac:dyDescent="0.25">
      <c r="A3356">
        <v>24007</v>
      </c>
      <c r="B3356">
        <v>40416</v>
      </c>
      <c r="C3356" t="s">
        <v>20</v>
      </c>
      <c r="D3356" t="s">
        <v>37</v>
      </c>
      <c r="E3356" t="s">
        <v>38</v>
      </c>
      <c r="F3356" t="s">
        <v>1535</v>
      </c>
      <c r="G3356">
        <v>26</v>
      </c>
      <c r="H3356">
        <v>1001.37</v>
      </c>
      <c r="I3356">
        <v>0.5</v>
      </c>
      <c r="J3356">
        <v>0.08</v>
      </c>
      <c r="K3356">
        <v>456.24</v>
      </c>
      <c r="L3356">
        <v>41.78</v>
      </c>
      <c r="M3356">
        <v>20.89</v>
      </c>
      <c r="N3356">
        <v>1.99</v>
      </c>
      <c r="O3356" t="s">
        <v>24</v>
      </c>
      <c r="P3356" t="s">
        <v>1018</v>
      </c>
      <c r="Q3356" t="s">
        <v>83</v>
      </c>
      <c r="R3356" t="s">
        <v>61</v>
      </c>
      <c r="S3356" t="s">
        <v>35</v>
      </c>
      <c r="T3356" s="1">
        <v>40423</v>
      </c>
    </row>
    <row r="3357" spans="1:20" x14ac:dyDescent="0.25">
      <c r="A3357">
        <v>24007</v>
      </c>
      <c r="B3357">
        <v>40416</v>
      </c>
      <c r="C3357" t="s">
        <v>20</v>
      </c>
      <c r="D3357" t="s">
        <v>21</v>
      </c>
      <c r="E3357" t="s">
        <v>139</v>
      </c>
      <c r="F3357" t="s">
        <v>888</v>
      </c>
      <c r="G3357">
        <v>28</v>
      </c>
      <c r="H3357">
        <v>532.46</v>
      </c>
      <c r="I3357">
        <v>0.42</v>
      </c>
      <c r="J3357">
        <v>0.06</v>
      </c>
      <c r="K3357">
        <v>201.25</v>
      </c>
      <c r="L3357">
        <v>19.97</v>
      </c>
      <c r="M3357">
        <v>11.58</v>
      </c>
      <c r="N3357">
        <v>6.97</v>
      </c>
      <c r="O3357" t="s">
        <v>24</v>
      </c>
      <c r="P3357" t="s">
        <v>1018</v>
      </c>
      <c r="Q3357" t="s">
        <v>83</v>
      </c>
      <c r="R3357" t="s">
        <v>61</v>
      </c>
      <c r="S3357" t="s">
        <v>57</v>
      </c>
      <c r="T3357" s="1">
        <v>40423</v>
      </c>
    </row>
    <row r="3358" spans="1:20" x14ac:dyDescent="0.25">
      <c r="A3358">
        <v>24007</v>
      </c>
      <c r="B3358">
        <v>40416</v>
      </c>
      <c r="C3358" t="s">
        <v>20</v>
      </c>
      <c r="D3358" t="s">
        <v>21</v>
      </c>
      <c r="E3358" t="s">
        <v>80</v>
      </c>
      <c r="F3358" t="s">
        <v>575</v>
      </c>
      <c r="G3358">
        <v>42</v>
      </c>
      <c r="H3358">
        <v>247.14</v>
      </c>
      <c r="I3358">
        <v>0.36</v>
      </c>
      <c r="J3358">
        <v>0.09</v>
      </c>
      <c r="K3358">
        <v>73.180000000000007</v>
      </c>
      <c r="L3358">
        <v>6.45</v>
      </c>
      <c r="M3358">
        <v>4.13</v>
      </c>
      <c r="N3358">
        <v>0.5</v>
      </c>
      <c r="O3358" t="s">
        <v>24</v>
      </c>
      <c r="P3358" t="s">
        <v>1018</v>
      </c>
      <c r="Q3358" t="s">
        <v>83</v>
      </c>
      <c r="R3358" t="s">
        <v>61</v>
      </c>
      <c r="S3358" t="s">
        <v>57</v>
      </c>
      <c r="T3358" s="1">
        <v>40420</v>
      </c>
    </row>
    <row r="3359" spans="1:20" x14ac:dyDescent="0.25">
      <c r="A3359">
        <v>24033</v>
      </c>
      <c r="B3359">
        <v>40545</v>
      </c>
      <c r="C3359" t="s">
        <v>36</v>
      </c>
      <c r="D3359" t="s">
        <v>42</v>
      </c>
      <c r="E3359" t="s">
        <v>43</v>
      </c>
      <c r="F3359" t="s">
        <v>1829</v>
      </c>
      <c r="G3359">
        <v>50</v>
      </c>
      <c r="H3359">
        <v>1982.07</v>
      </c>
      <c r="I3359">
        <v>0.39</v>
      </c>
      <c r="J3359">
        <v>0</v>
      </c>
      <c r="K3359">
        <v>766.89</v>
      </c>
      <c r="L3359">
        <v>39.33</v>
      </c>
      <c r="M3359">
        <v>23.99</v>
      </c>
      <c r="N3359">
        <v>15.68</v>
      </c>
      <c r="O3359" t="s">
        <v>48</v>
      </c>
      <c r="P3359" t="s">
        <v>766</v>
      </c>
      <c r="Q3359" t="s">
        <v>41</v>
      </c>
      <c r="R3359" t="s">
        <v>67</v>
      </c>
      <c r="S3359" t="s">
        <v>132</v>
      </c>
      <c r="T3359" s="1">
        <v>40547</v>
      </c>
    </row>
    <row r="3360" spans="1:20" x14ac:dyDescent="0.25">
      <c r="A3360">
        <v>24038</v>
      </c>
      <c r="B3360">
        <v>40714</v>
      </c>
      <c r="C3360" t="s">
        <v>36</v>
      </c>
      <c r="D3360" t="s">
        <v>21</v>
      </c>
      <c r="E3360" t="s">
        <v>52</v>
      </c>
      <c r="F3360" t="s">
        <v>354</v>
      </c>
      <c r="G3360">
        <v>38</v>
      </c>
      <c r="H3360">
        <v>195.37</v>
      </c>
      <c r="I3360">
        <v>0.51</v>
      </c>
      <c r="J3360">
        <v>0.1</v>
      </c>
      <c r="K3360">
        <v>88.39</v>
      </c>
      <c r="L3360">
        <v>5.67</v>
      </c>
      <c r="M3360">
        <v>2.78</v>
      </c>
      <c r="N3360">
        <v>1.34</v>
      </c>
      <c r="O3360" t="s">
        <v>24</v>
      </c>
      <c r="P3360" t="s">
        <v>817</v>
      </c>
      <c r="Q3360" t="s">
        <v>83</v>
      </c>
      <c r="R3360" t="s">
        <v>34</v>
      </c>
      <c r="S3360" t="s">
        <v>55</v>
      </c>
      <c r="T3360" s="1">
        <v>40716</v>
      </c>
    </row>
    <row r="3361" spans="1:20" x14ac:dyDescent="0.25">
      <c r="A3361">
        <v>24038</v>
      </c>
      <c r="B3361">
        <v>40714</v>
      </c>
      <c r="C3361" t="s">
        <v>36</v>
      </c>
      <c r="D3361" t="s">
        <v>37</v>
      </c>
      <c r="E3361" t="s">
        <v>50</v>
      </c>
      <c r="F3361" t="s">
        <v>76</v>
      </c>
      <c r="G3361">
        <v>15</v>
      </c>
      <c r="H3361">
        <v>1627.96</v>
      </c>
      <c r="I3361">
        <v>0.39</v>
      </c>
      <c r="J3361">
        <v>0</v>
      </c>
      <c r="K3361">
        <v>632.85</v>
      </c>
      <c r="L3361">
        <v>108.18</v>
      </c>
      <c r="M3361">
        <v>65.989999999999995</v>
      </c>
      <c r="N3361">
        <v>5.26</v>
      </c>
      <c r="O3361" t="s">
        <v>71</v>
      </c>
      <c r="P3361" t="s">
        <v>817</v>
      </c>
      <c r="Q3361" t="s">
        <v>95</v>
      </c>
      <c r="R3361" t="s">
        <v>34</v>
      </c>
      <c r="S3361" t="s">
        <v>57</v>
      </c>
      <c r="T3361" s="1">
        <v>40716</v>
      </c>
    </row>
    <row r="3362" spans="1:20" x14ac:dyDescent="0.25">
      <c r="A3362">
        <v>24039</v>
      </c>
      <c r="B3362">
        <v>41107</v>
      </c>
      <c r="C3362" t="s">
        <v>29</v>
      </c>
      <c r="D3362" t="s">
        <v>37</v>
      </c>
      <c r="E3362" t="s">
        <v>38</v>
      </c>
      <c r="F3362" t="s">
        <v>432</v>
      </c>
      <c r="G3362">
        <v>5</v>
      </c>
      <c r="H3362">
        <v>370.81</v>
      </c>
      <c r="I3362">
        <v>0.5</v>
      </c>
      <c r="J3362">
        <v>0.1</v>
      </c>
      <c r="K3362">
        <v>163.92</v>
      </c>
      <c r="L3362">
        <v>81.96</v>
      </c>
      <c r="M3362">
        <v>40.98</v>
      </c>
      <c r="N3362">
        <v>1.99</v>
      </c>
      <c r="O3362" t="s">
        <v>24</v>
      </c>
      <c r="P3362" t="s">
        <v>932</v>
      </c>
      <c r="Q3362" t="s">
        <v>95</v>
      </c>
      <c r="R3362" t="s">
        <v>34</v>
      </c>
      <c r="S3362" t="s">
        <v>35</v>
      </c>
      <c r="T3362" s="1">
        <v>41109</v>
      </c>
    </row>
    <row r="3363" spans="1:20" x14ac:dyDescent="0.25">
      <c r="A3363">
        <v>24064</v>
      </c>
      <c r="B3363">
        <v>40384</v>
      </c>
      <c r="C3363" t="s">
        <v>79</v>
      </c>
      <c r="D3363" t="s">
        <v>37</v>
      </c>
      <c r="E3363" t="s">
        <v>87</v>
      </c>
      <c r="F3363" t="s">
        <v>1799</v>
      </c>
      <c r="G3363">
        <v>23</v>
      </c>
      <c r="H3363">
        <v>10625.57</v>
      </c>
      <c r="I3363">
        <v>0.4</v>
      </c>
      <c r="J3363">
        <v>7.0000000000000007E-2</v>
      </c>
      <c r="K3363">
        <v>3765.15</v>
      </c>
      <c r="L3363">
        <v>496.07</v>
      </c>
      <c r="M3363">
        <v>297.64</v>
      </c>
      <c r="N3363">
        <v>14.7</v>
      </c>
      <c r="O3363" t="s">
        <v>48</v>
      </c>
      <c r="P3363" t="s">
        <v>145</v>
      </c>
      <c r="Q3363" t="s">
        <v>33</v>
      </c>
      <c r="R3363" t="s">
        <v>61</v>
      </c>
      <c r="S3363" t="s">
        <v>132</v>
      </c>
      <c r="T3363" s="1">
        <v>40387</v>
      </c>
    </row>
    <row r="3364" spans="1:20" x14ac:dyDescent="0.25">
      <c r="A3364">
        <v>24066</v>
      </c>
      <c r="B3364">
        <v>41012</v>
      </c>
      <c r="C3364" t="s">
        <v>36</v>
      </c>
      <c r="D3364" t="s">
        <v>42</v>
      </c>
      <c r="E3364" t="s">
        <v>92</v>
      </c>
      <c r="F3364" t="s">
        <v>1020</v>
      </c>
      <c r="G3364">
        <v>30</v>
      </c>
      <c r="H3364">
        <v>8662.89</v>
      </c>
      <c r="I3364">
        <v>0.51</v>
      </c>
      <c r="J3364">
        <v>7.0000000000000007E-2</v>
      </c>
      <c r="K3364">
        <v>4067.22</v>
      </c>
      <c r="L3364">
        <v>308.12</v>
      </c>
      <c r="M3364">
        <v>150.97999999999999</v>
      </c>
      <c r="N3364">
        <v>66.27</v>
      </c>
      <c r="O3364" t="s">
        <v>48</v>
      </c>
      <c r="P3364" t="s">
        <v>1235</v>
      </c>
      <c r="Q3364" t="s">
        <v>41</v>
      </c>
      <c r="R3364" t="s">
        <v>61</v>
      </c>
      <c r="S3364" t="s">
        <v>49</v>
      </c>
      <c r="T3364" s="1">
        <v>41014</v>
      </c>
    </row>
    <row r="3365" spans="1:20" x14ac:dyDescent="0.25">
      <c r="A3365">
        <v>24067</v>
      </c>
      <c r="B3365">
        <v>41143</v>
      </c>
      <c r="C3365" t="s">
        <v>36</v>
      </c>
      <c r="D3365" t="s">
        <v>21</v>
      </c>
      <c r="E3365" t="s">
        <v>84</v>
      </c>
      <c r="F3365" t="s">
        <v>1674</v>
      </c>
      <c r="G3365">
        <v>19</v>
      </c>
      <c r="H3365">
        <v>237.21</v>
      </c>
      <c r="I3365">
        <v>0.54</v>
      </c>
      <c r="J3365">
        <v>7.0000000000000007E-2</v>
      </c>
      <c r="K3365">
        <v>116.09</v>
      </c>
      <c r="L3365">
        <v>13</v>
      </c>
      <c r="M3365">
        <v>5.98</v>
      </c>
      <c r="N3365">
        <v>7.5</v>
      </c>
      <c r="O3365" t="s">
        <v>24</v>
      </c>
      <c r="P3365" t="s">
        <v>1838</v>
      </c>
      <c r="Q3365" t="s">
        <v>95</v>
      </c>
      <c r="R3365" t="s">
        <v>34</v>
      </c>
      <c r="S3365" t="s">
        <v>57</v>
      </c>
      <c r="T3365" s="1">
        <v>41144</v>
      </c>
    </row>
    <row r="3366" spans="1:20" x14ac:dyDescent="0.25">
      <c r="A3366">
        <v>24067</v>
      </c>
      <c r="B3366">
        <v>41143</v>
      </c>
      <c r="C3366" t="s">
        <v>36</v>
      </c>
      <c r="D3366" t="s">
        <v>37</v>
      </c>
      <c r="E3366" t="s">
        <v>50</v>
      </c>
      <c r="F3366" t="s">
        <v>76</v>
      </c>
      <c r="G3366">
        <v>46</v>
      </c>
      <c r="H3366">
        <v>4996.55</v>
      </c>
      <c r="I3366">
        <v>0.41</v>
      </c>
      <c r="J3366">
        <v>0.03</v>
      </c>
      <c r="K3366">
        <v>1955.09</v>
      </c>
      <c r="L3366">
        <v>111.85</v>
      </c>
      <c r="M3366">
        <v>65.989999999999995</v>
      </c>
      <c r="N3366">
        <v>5.92</v>
      </c>
      <c r="O3366" t="s">
        <v>71</v>
      </c>
      <c r="P3366" t="s">
        <v>1838</v>
      </c>
      <c r="Q3366" t="s">
        <v>95</v>
      </c>
      <c r="R3366" t="s">
        <v>34</v>
      </c>
      <c r="S3366" t="s">
        <v>57</v>
      </c>
      <c r="T3366" s="1">
        <v>41144</v>
      </c>
    </row>
    <row r="3367" spans="1:20" x14ac:dyDescent="0.25">
      <c r="A3367">
        <v>24067</v>
      </c>
      <c r="B3367">
        <v>41143</v>
      </c>
      <c r="C3367" t="s">
        <v>36</v>
      </c>
      <c r="D3367" t="s">
        <v>21</v>
      </c>
      <c r="E3367" t="s">
        <v>120</v>
      </c>
      <c r="F3367" t="s">
        <v>374</v>
      </c>
      <c r="G3367">
        <v>30</v>
      </c>
      <c r="H3367">
        <v>196.71</v>
      </c>
      <c r="I3367">
        <v>0.42</v>
      </c>
      <c r="J3367">
        <v>7.0000000000000007E-2</v>
      </c>
      <c r="K3367">
        <v>72.05</v>
      </c>
      <c r="L3367">
        <v>6.86</v>
      </c>
      <c r="M3367">
        <v>3.98</v>
      </c>
      <c r="N3367">
        <v>5.26</v>
      </c>
      <c r="O3367" t="s">
        <v>71</v>
      </c>
      <c r="P3367" t="s">
        <v>1838</v>
      </c>
      <c r="Q3367" t="s">
        <v>95</v>
      </c>
      <c r="R3367" t="s">
        <v>34</v>
      </c>
      <c r="S3367" t="s">
        <v>57</v>
      </c>
      <c r="T3367" s="1">
        <v>41145</v>
      </c>
    </row>
    <row r="3368" spans="1:20" x14ac:dyDescent="0.25">
      <c r="A3368">
        <v>24069</v>
      </c>
      <c r="B3368">
        <v>40375</v>
      </c>
      <c r="C3368" t="s">
        <v>20</v>
      </c>
      <c r="D3368" t="s">
        <v>42</v>
      </c>
      <c r="E3368" t="s">
        <v>46</v>
      </c>
      <c r="F3368" t="s">
        <v>1062</v>
      </c>
      <c r="G3368">
        <v>21</v>
      </c>
      <c r="H3368">
        <v>14690.83</v>
      </c>
      <c r="I3368">
        <v>0.47</v>
      </c>
      <c r="J3368">
        <v>0.02</v>
      </c>
      <c r="K3368">
        <v>6706.47</v>
      </c>
      <c r="L3368">
        <v>709.68</v>
      </c>
      <c r="M3368">
        <v>376.13</v>
      </c>
      <c r="N3368">
        <v>85.63</v>
      </c>
      <c r="O3368" t="s">
        <v>48</v>
      </c>
      <c r="P3368" t="s">
        <v>99</v>
      </c>
      <c r="Q3368" t="s">
        <v>75</v>
      </c>
      <c r="R3368" t="s">
        <v>61</v>
      </c>
      <c r="S3368" t="s">
        <v>49</v>
      </c>
      <c r="T3368" s="1">
        <v>40382</v>
      </c>
    </row>
    <row r="3369" spans="1:20" x14ac:dyDescent="0.25">
      <c r="A3369">
        <v>24070</v>
      </c>
      <c r="B3369">
        <v>40617</v>
      </c>
      <c r="C3369" t="s">
        <v>36</v>
      </c>
      <c r="D3369" t="s">
        <v>21</v>
      </c>
      <c r="E3369" t="s">
        <v>120</v>
      </c>
      <c r="F3369" t="s">
        <v>1852</v>
      </c>
      <c r="G3369">
        <v>36</v>
      </c>
      <c r="H3369">
        <v>358.49</v>
      </c>
      <c r="I3369">
        <v>0.55000000000000004</v>
      </c>
      <c r="J3369">
        <v>0.1</v>
      </c>
      <c r="K3369">
        <v>176.76</v>
      </c>
      <c r="L3369">
        <v>10.91</v>
      </c>
      <c r="M3369">
        <v>4.91</v>
      </c>
      <c r="N3369">
        <v>4.97</v>
      </c>
      <c r="O3369" t="s">
        <v>24</v>
      </c>
      <c r="P3369" t="s">
        <v>134</v>
      </c>
      <c r="Q3369" t="s">
        <v>33</v>
      </c>
      <c r="R3369" t="s">
        <v>34</v>
      </c>
      <c r="S3369" t="s">
        <v>57</v>
      </c>
      <c r="T3369" s="1">
        <v>40618</v>
      </c>
    </row>
    <row r="3370" spans="1:20" x14ac:dyDescent="0.25">
      <c r="A3370">
        <v>24070</v>
      </c>
      <c r="B3370">
        <v>40617</v>
      </c>
      <c r="C3370" t="s">
        <v>36</v>
      </c>
      <c r="D3370" t="s">
        <v>42</v>
      </c>
      <c r="E3370" t="s">
        <v>192</v>
      </c>
      <c r="F3370" t="s">
        <v>1287</v>
      </c>
      <c r="G3370">
        <v>3</v>
      </c>
      <c r="H3370">
        <v>691.48</v>
      </c>
      <c r="I3370">
        <v>0.43</v>
      </c>
      <c r="J3370">
        <v>0.1</v>
      </c>
      <c r="K3370">
        <v>244.56</v>
      </c>
      <c r="L3370">
        <v>247.04</v>
      </c>
      <c r="M3370">
        <v>140.81</v>
      </c>
      <c r="N3370">
        <v>24.49</v>
      </c>
      <c r="O3370" t="s">
        <v>24</v>
      </c>
      <c r="P3370" t="s">
        <v>134</v>
      </c>
      <c r="Q3370" t="s">
        <v>33</v>
      </c>
      <c r="R3370" t="s">
        <v>34</v>
      </c>
      <c r="S3370" t="s">
        <v>28</v>
      </c>
      <c r="T3370" s="1">
        <v>40618</v>
      </c>
    </row>
    <row r="3371" spans="1:20" x14ac:dyDescent="0.25">
      <c r="A3371">
        <v>24070</v>
      </c>
      <c r="B3371">
        <v>40617</v>
      </c>
      <c r="C3371" t="s">
        <v>36</v>
      </c>
      <c r="D3371" t="s">
        <v>21</v>
      </c>
      <c r="E3371" t="s">
        <v>52</v>
      </c>
      <c r="F3371" t="s">
        <v>115</v>
      </c>
      <c r="G3371">
        <v>48</v>
      </c>
      <c r="H3371">
        <v>432.7</v>
      </c>
      <c r="I3371">
        <v>0.38</v>
      </c>
      <c r="J3371">
        <v>0</v>
      </c>
      <c r="K3371">
        <v>164.16</v>
      </c>
      <c r="L3371">
        <v>9</v>
      </c>
      <c r="M3371">
        <v>5.58</v>
      </c>
      <c r="N3371">
        <v>0.7</v>
      </c>
      <c r="O3371" t="s">
        <v>71</v>
      </c>
      <c r="P3371" t="s">
        <v>134</v>
      </c>
      <c r="Q3371" t="s">
        <v>33</v>
      </c>
      <c r="R3371" t="s">
        <v>34</v>
      </c>
      <c r="S3371" t="s">
        <v>55</v>
      </c>
      <c r="T3371" s="1">
        <v>40618</v>
      </c>
    </row>
    <row r="3372" spans="1:20" x14ac:dyDescent="0.25">
      <c r="A3372">
        <v>24097</v>
      </c>
      <c r="B3372">
        <v>40394</v>
      </c>
      <c r="C3372" t="s">
        <v>36</v>
      </c>
      <c r="D3372" t="s">
        <v>37</v>
      </c>
      <c r="E3372" t="s">
        <v>38</v>
      </c>
      <c r="F3372" t="s">
        <v>579</v>
      </c>
      <c r="G3372">
        <v>1</v>
      </c>
      <c r="H3372">
        <v>26.12</v>
      </c>
      <c r="I3372">
        <v>0.4</v>
      </c>
      <c r="J3372">
        <v>0</v>
      </c>
      <c r="K3372">
        <v>9.65</v>
      </c>
      <c r="L3372">
        <v>24.13</v>
      </c>
      <c r="M3372">
        <v>14.48</v>
      </c>
      <c r="N3372">
        <v>1.99</v>
      </c>
      <c r="O3372" t="s">
        <v>24</v>
      </c>
      <c r="P3372" t="s">
        <v>1423</v>
      </c>
      <c r="Q3372" t="s">
        <v>83</v>
      </c>
      <c r="R3372" t="s">
        <v>27</v>
      </c>
      <c r="S3372" t="s">
        <v>35</v>
      </c>
      <c r="T3372" s="1">
        <v>40394</v>
      </c>
    </row>
    <row r="3373" spans="1:20" x14ac:dyDescent="0.25">
      <c r="A3373">
        <v>24097</v>
      </c>
      <c r="B3373">
        <v>40394</v>
      </c>
      <c r="C3373" t="s">
        <v>36</v>
      </c>
      <c r="D3373" t="s">
        <v>37</v>
      </c>
      <c r="E3373" t="s">
        <v>38</v>
      </c>
      <c r="F3373" t="s">
        <v>1673</v>
      </c>
      <c r="G3373">
        <v>27</v>
      </c>
      <c r="H3373">
        <v>4069.59</v>
      </c>
      <c r="I3373">
        <v>0.36</v>
      </c>
      <c r="J3373">
        <v>0.04</v>
      </c>
      <c r="K3373">
        <v>1349.87</v>
      </c>
      <c r="L3373">
        <v>156.22999999999999</v>
      </c>
      <c r="M3373">
        <v>99.99</v>
      </c>
      <c r="N3373">
        <v>19.989999999999998</v>
      </c>
      <c r="O3373" t="s">
        <v>24</v>
      </c>
      <c r="P3373" t="s">
        <v>1423</v>
      </c>
      <c r="Q3373" t="s">
        <v>83</v>
      </c>
      <c r="R3373" t="s">
        <v>27</v>
      </c>
      <c r="S3373" t="s">
        <v>57</v>
      </c>
      <c r="T3373" s="1">
        <v>40396</v>
      </c>
    </row>
    <row r="3374" spans="1:20" x14ac:dyDescent="0.25">
      <c r="A3374">
        <v>24097</v>
      </c>
      <c r="B3374">
        <v>40394</v>
      </c>
      <c r="C3374" t="s">
        <v>36</v>
      </c>
      <c r="D3374" t="s">
        <v>21</v>
      </c>
      <c r="E3374" t="s">
        <v>84</v>
      </c>
      <c r="F3374" t="s">
        <v>177</v>
      </c>
      <c r="G3374">
        <v>2</v>
      </c>
      <c r="H3374">
        <v>22.16</v>
      </c>
      <c r="I3374">
        <v>0.43</v>
      </c>
      <c r="J3374">
        <v>0.01</v>
      </c>
      <c r="K3374">
        <v>7.34</v>
      </c>
      <c r="L3374">
        <v>8.74</v>
      </c>
      <c r="M3374">
        <v>4.9800000000000004</v>
      </c>
      <c r="N3374">
        <v>4.8600000000000003</v>
      </c>
      <c r="O3374" t="s">
        <v>24</v>
      </c>
      <c r="P3374" t="s">
        <v>1423</v>
      </c>
      <c r="Q3374" t="s">
        <v>83</v>
      </c>
      <c r="R3374" t="s">
        <v>27</v>
      </c>
      <c r="S3374" t="s">
        <v>57</v>
      </c>
      <c r="T3374" s="1">
        <v>40396</v>
      </c>
    </row>
    <row r="3375" spans="1:20" x14ac:dyDescent="0.25">
      <c r="A3375">
        <v>24098</v>
      </c>
      <c r="B3375">
        <v>41016</v>
      </c>
      <c r="C3375" t="s">
        <v>58</v>
      </c>
      <c r="D3375" t="s">
        <v>21</v>
      </c>
      <c r="E3375" t="s">
        <v>120</v>
      </c>
      <c r="F3375" t="s">
        <v>1662</v>
      </c>
      <c r="G3375">
        <v>42</v>
      </c>
      <c r="H3375">
        <v>311.68</v>
      </c>
      <c r="I3375">
        <v>0.38</v>
      </c>
      <c r="J3375">
        <v>0.05</v>
      </c>
      <c r="K3375">
        <v>107.75</v>
      </c>
      <c r="L3375">
        <v>7.77</v>
      </c>
      <c r="M3375">
        <v>4.82</v>
      </c>
      <c r="N3375">
        <v>1.49</v>
      </c>
      <c r="O3375" t="s">
        <v>24</v>
      </c>
      <c r="P3375" t="s">
        <v>1696</v>
      </c>
      <c r="Q3375" t="s">
        <v>95</v>
      </c>
      <c r="R3375" t="s">
        <v>27</v>
      </c>
      <c r="S3375" t="s">
        <v>57</v>
      </c>
      <c r="T3375" s="1">
        <v>41017</v>
      </c>
    </row>
    <row r="3376" spans="1:20" x14ac:dyDescent="0.25">
      <c r="A3376">
        <v>24098</v>
      </c>
      <c r="B3376">
        <v>41016</v>
      </c>
      <c r="C3376" t="s">
        <v>58</v>
      </c>
      <c r="D3376" t="s">
        <v>21</v>
      </c>
      <c r="E3376" t="s">
        <v>84</v>
      </c>
      <c r="F3376" t="s">
        <v>137</v>
      </c>
      <c r="G3376">
        <v>10</v>
      </c>
      <c r="H3376">
        <v>140.24</v>
      </c>
      <c r="I3376">
        <v>0.46</v>
      </c>
      <c r="J3376">
        <v>0.05</v>
      </c>
      <c r="K3376">
        <v>58.01</v>
      </c>
      <c r="L3376">
        <v>14.15</v>
      </c>
      <c r="M3376">
        <v>7.64</v>
      </c>
      <c r="N3376">
        <v>5.83</v>
      </c>
      <c r="O3376" t="s">
        <v>24</v>
      </c>
      <c r="P3376" t="s">
        <v>1696</v>
      </c>
      <c r="Q3376" t="s">
        <v>95</v>
      </c>
      <c r="R3376" t="s">
        <v>27</v>
      </c>
      <c r="S3376" t="s">
        <v>55</v>
      </c>
      <c r="T3376" s="1">
        <v>41018</v>
      </c>
    </row>
    <row r="3377" spans="1:20" x14ac:dyDescent="0.25">
      <c r="A3377">
        <v>24098</v>
      </c>
      <c r="B3377">
        <v>41016</v>
      </c>
      <c r="C3377" t="s">
        <v>58</v>
      </c>
      <c r="D3377" t="s">
        <v>37</v>
      </c>
      <c r="E3377" t="s">
        <v>50</v>
      </c>
      <c r="F3377" t="s">
        <v>368</v>
      </c>
      <c r="G3377">
        <v>32</v>
      </c>
      <c r="H3377">
        <v>10643.44</v>
      </c>
      <c r="I3377">
        <v>0.54</v>
      </c>
      <c r="J3377">
        <v>0.02</v>
      </c>
      <c r="K3377">
        <v>5642.77</v>
      </c>
      <c r="L3377">
        <v>339.11</v>
      </c>
      <c r="M3377">
        <v>155.99</v>
      </c>
      <c r="N3377">
        <v>8.99</v>
      </c>
      <c r="O3377" t="s">
        <v>24</v>
      </c>
      <c r="P3377" t="s">
        <v>1696</v>
      </c>
      <c r="Q3377" t="s">
        <v>95</v>
      </c>
      <c r="R3377" t="s">
        <v>27</v>
      </c>
      <c r="S3377" t="s">
        <v>57</v>
      </c>
      <c r="T3377" s="1">
        <v>41017</v>
      </c>
    </row>
    <row r="3378" spans="1:20" x14ac:dyDescent="0.25">
      <c r="A3378">
        <v>24099</v>
      </c>
      <c r="B3378">
        <v>40683</v>
      </c>
      <c r="C3378" t="s">
        <v>29</v>
      </c>
      <c r="D3378" t="s">
        <v>37</v>
      </c>
      <c r="E3378" t="s">
        <v>38</v>
      </c>
      <c r="F3378" t="s">
        <v>1242</v>
      </c>
      <c r="G3378">
        <v>6</v>
      </c>
      <c r="H3378">
        <v>360.39</v>
      </c>
      <c r="I3378">
        <v>0.48</v>
      </c>
      <c r="J3378">
        <v>0.01</v>
      </c>
      <c r="K3378">
        <v>168.01</v>
      </c>
      <c r="L3378">
        <v>59.58</v>
      </c>
      <c r="M3378">
        <v>30.98</v>
      </c>
      <c r="N3378">
        <v>6.5</v>
      </c>
      <c r="O3378" t="s">
        <v>24</v>
      </c>
      <c r="P3378" t="s">
        <v>906</v>
      </c>
      <c r="Q3378" t="s">
        <v>75</v>
      </c>
      <c r="R3378" t="s">
        <v>34</v>
      </c>
      <c r="S3378" t="s">
        <v>57</v>
      </c>
      <c r="T3378" s="1">
        <v>40684</v>
      </c>
    </row>
    <row r="3379" spans="1:20" x14ac:dyDescent="0.25">
      <c r="A3379">
        <v>24099</v>
      </c>
      <c r="B3379">
        <v>40683</v>
      </c>
      <c r="C3379" t="s">
        <v>29</v>
      </c>
      <c r="D3379" t="s">
        <v>21</v>
      </c>
      <c r="E3379" t="s">
        <v>22</v>
      </c>
      <c r="F3379" t="s">
        <v>1571</v>
      </c>
      <c r="G3379">
        <v>36</v>
      </c>
      <c r="H3379">
        <v>1319.63</v>
      </c>
      <c r="I3379">
        <v>0.43</v>
      </c>
      <c r="J3379">
        <v>0</v>
      </c>
      <c r="K3379">
        <v>552.39</v>
      </c>
      <c r="L3379">
        <v>35.68</v>
      </c>
      <c r="M3379">
        <v>20.34</v>
      </c>
      <c r="N3379">
        <v>35</v>
      </c>
      <c r="O3379" t="s">
        <v>24</v>
      </c>
      <c r="P3379" t="s">
        <v>906</v>
      </c>
      <c r="Q3379" t="s">
        <v>75</v>
      </c>
      <c r="R3379" t="s">
        <v>34</v>
      </c>
      <c r="S3379" t="s">
        <v>28</v>
      </c>
      <c r="T3379" s="1">
        <v>40684</v>
      </c>
    </row>
    <row r="3380" spans="1:20" x14ac:dyDescent="0.25">
      <c r="A3380">
        <v>24102</v>
      </c>
      <c r="B3380">
        <v>40512</v>
      </c>
      <c r="C3380" t="s">
        <v>58</v>
      </c>
      <c r="D3380" t="s">
        <v>21</v>
      </c>
      <c r="E3380" t="s">
        <v>22</v>
      </c>
      <c r="F3380" t="s">
        <v>1318</v>
      </c>
      <c r="G3380">
        <v>50</v>
      </c>
      <c r="H3380">
        <v>3065.17</v>
      </c>
      <c r="I3380">
        <v>0.4</v>
      </c>
      <c r="J3380">
        <v>0.03</v>
      </c>
      <c r="K3380">
        <v>1164.27</v>
      </c>
      <c r="L3380">
        <v>62.93</v>
      </c>
      <c r="M3380">
        <v>37.76</v>
      </c>
      <c r="N3380">
        <v>12.9</v>
      </c>
      <c r="O3380" t="s">
        <v>24</v>
      </c>
      <c r="P3380" t="s">
        <v>1254</v>
      </c>
      <c r="Q3380" t="s">
        <v>95</v>
      </c>
      <c r="R3380" t="s">
        <v>27</v>
      </c>
      <c r="S3380" t="s">
        <v>57</v>
      </c>
      <c r="T3380" s="1">
        <v>40513</v>
      </c>
    </row>
    <row r="3381" spans="1:20" x14ac:dyDescent="0.25">
      <c r="A3381">
        <v>24128</v>
      </c>
      <c r="B3381">
        <v>40505</v>
      </c>
      <c r="C3381" t="s">
        <v>36</v>
      </c>
      <c r="D3381" t="s">
        <v>21</v>
      </c>
      <c r="E3381" t="s">
        <v>84</v>
      </c>
      <c r="F3381" t="s">
        <v>1837</v>
      </c>
      <c r="G3381">
        <v>13</v>
      </c>
      <c r="H3381">
        <v>579.79999999999995</v>
      </c>
      <c r="I3381">
        <v>0.55000000000000004</v>
      </c>
      <c r="J3381">
        <v>0.1</v>
      </c>
      <c r="K3381">
        <v>285.74</v>
      </c>
      <c r="L3381">
        <v>48.84</v>
      </c>
      <c r="M3381">
        <v>21.98</v>
      </c>
      <c r="N3381">
        <v>8.32</v>
      </c>
      <c r="O3381" t="s">
        <v>24</v>
      </c>
      <c r="P3381" t="s">
        <v>631</v>
      </c>
      <c r="Q3381" t="s">
        <v>83</v>
      </c>
      <c r="R3381" t="s">
        <v>34</v>
      </c>
      <c r="S3381" t="s">
        <v>55</v>
      </c>
      <c r="T3381" s="1">
        <v>40507</v>
      </c>
    </row>
    <row r="3382" spans="1:20" x14ac:dyDescent="0.25">
      <c r="A3382">
        <v>24128</v>
      </c>
      <c r="B3382">
        <v>40505</v>
      </c>
      <c r="C3382" t="s">
        <v>36</v>
      </c>
      <c r="D3382" t="s">
        <v>37</v>
      </c>
      <c r="E3382" t="s">
        <v>50</v>
      </c>
      <c r="F3382" t="s">
        <v>1877</v>
      </c>
      <c r="G3382">
        <v>43</v>
      </c>
      <c r="H3382">
        <v>14473.97</v>
      </c>
      <c r="I3382">
        <v>0.47</v>
      </c>
      <c r="J3382">
        <v>0.09</v>
      </c>
      <c r="K3382">
        <v>6042.41</v>
      </c>
      <c r="L3382">
        <v>369.79</v>
      </c>
      <c r="M3382">
        <v>195.99</v>
      </c>
      <c r="N3382">
        <v>3.99</v>
      </c>
      <c r="O3382" t="s">
        <v>24</v>
      </c>
      <c r="P3382" t="s">
        <v>631</v>
      </c>
      <c r="Q3382" t="s">
        <v>83</v>
      </c>
      <c r="R3382" t="s">
        <v>34</v>
      </c>
      <c r="S3382" t="s">
        <v>57</v>
      </c>
      <c r="T3382" s="1">
        <v>40507</v>
      </c>
    </row>
    <row r="3383" spans="1:20" x14ac:dyDescent="0.25">
      <c r="A3383">
        <v>24132</v>
      </c>
      <c r="B3383">
        <v>40000</v>
      </c>
      <c r="C3383" t="s">
        <v>20</v>
      </c>
      <c r="D3383" t="s">
        <v>21</v>
      </c>
      <c r="E3383" t="s">
        <v>120</v>
      </c>
      <c r="F3383" t="s">
        <v>1344</v>
      </c>
      <c r="G3383">
        <v>4</v>
      </c>
      <c r="H3383">
        <v>48.15</v>
      </c>
      <c r="I3383">
        <v>0.42</v>
      </c>
      <c r="J3383">
        <v>0.03</v>
      </c>
      <c r="K3383">
        <v>18.16</v>
      </c>
      <c r="L3383">
        <v>11.64</v>
      </c>
      <c r="M3383">
        <v>6.75</v>
      </c>
      <c r="N3383">
        <v>2.99</v>
      </c>
      <c r="O3383" t="s">
        <v>24</v>
      </c>
      <c r="P3383" t="s">
        <v>364</v>
      </c>
      <c r="Q3383" t="s">
        <v>33</v>
      </c>
      <c r="R3383" t="s">
        <v>34</v>
      </c>
      <c r="S3383" t="s">
        <v>57</v>
      </c>
      <c r="T3383" s="1">
        <v>40005</v>
      </c>
    </row>
    <row r="3384" spans="1:20" x14ac:dyDescent="0.25">
      <c r="A3384">
        <v>24132</v>
      </c>
      <c r="B3384">
        <v>40000</v>
      </c>
      <c r="C3384" t="s">
        <v>20</v>
      </c>
      <c r="D3384" t="s">
        <v>21</v>
      </c>
      <c r="E3384" t="s">
        <v>120</v>
      </c>
      <c r="F3384" t="s">
        <v>826</v>
      </c>
      <c r="G3384">
        <v>46</v>
      </c>
      <c r="H3384">
        <v>652.45000000000005</v>
      </c>
      <c r="I3384">
        <v>0.52</v>
      </c>
      <c r="J3384">
        <v>0.05</v>
      </c>
      <c r="K3384">
        <v>319.8</v>
      </c>
      <c r="L3384">
        <v>14.79</v>
      </c>
      <c r="M3384">
        <v>7.1</v>
      </c>
      <c r="N3384">
        <v>6.05</v>
      </c>
      <c r="O3384" t="s">
        <v>24</v>
      </c>
      <c r="P3384" t="s">
        <v>364</v>
      </c>
      <c r="Q3384" t="s">
        <v>33</v>
      </c>
      <c r="R3384" t="s">
        <v>34</v>
      </c>
      <c r="S3384" t="s">
        <v>57</v>
      </c>
      <c r="T3384" s="1">
        <v>40000</v>
      </c>
    </row>
    <row r="3385" spans="1:20" x14ac:dyDescent="0.25">
      <c r="A3385">
        <v>24132</v>
      </c>
      <c r="B3385">
        <v>40000</v>
      </c>
      <c r="C3385" t="s">
        <v>20</v>
      </c>
      <c r="D3385" t="s">
        <v>37</v>
      </c>
      <c r="E3385" t="s">
        <v>38</v>
      </c>
      <c r="F3385" t="s">
        <v>1159</v>
      </c>
      <c r="G3385">
        <v>22</v>
      </c>
      <c r="H3385">
        <v>854.89</v>
      </c>
      <c r="I3385">
        <v>0.48</v>
      </c>
      <c r="J3385">
        <v>0.04</v>
      </c>
      <c r="K3385">
        <v>389.99</v>
      </c>
      <c r="L3385">
        <v>40.29</v>
      </c>
      <c r="M3385">
        <v>20.95</v>
      </c>
      <c r="N3385">
        <v>4</v>
      </c>
      <c r="O3385" t="s">
        <v>24</v>
      </c>
      <c r="P3385" t="s">
        <v>364</v>
      </c>
      <c r="Q3385" t="s">
        <v>33</v>
      </c>
      <c r="R3385" t="s">
        <v>34</v>
      </c>
      <c r="S3385" t="s">
        <v>57</v>
      </c>
      <c r="T3385" s="1">
        <v>40005</v>
      </c>
    </row>
    <row r="3386" spans="1:20" x14ac:dyDescent="0.25">
      <c r="A3386">
        <v>24132</v>
      </c>
      <c r="B3386">
        <v>40000</v>
      </c>
      <c r="C3386" t="s">
        <v>20</v>
      </c>
      <c r="D3386" t="s">
        <v>21</v>
      </c>
      <c r="E3386" t="s">
        <v>120</v>
      </c>
      <c r="F3386" t="s">
        <v>1088</v>
      </c>
      <c r="G3386">
        <v>31</v>
      </c>
      <c r="H3386">
        <v>1836.45</v>
      </c>
      <c r="I3386">
        <v>0.37</v>
      </c>
      <c r="J3386">
        <v>0.05</v>
      </c>
      <c r="K3386">
        <v>615.04</v>
      </c>
      <c r="L3386">
        <v>62</v>
      </c>
      <c r="M3386">
        <v>39.06</v>
      </c>
      <c r="N3386">
        <v>10.55</v>
      </c>
      <c r="O3386" t="s">
        <v>24</v>
      </c>
      <c r="P3386" t="s">
        <v>364</v>
      </c>
      <c r="Q3386" t="s">
        <v>33</v>
      </c>
      <c r="R3386" t="s">
        <v>34</v>
      </c>
      <c r="S3386" t="s">
        <v>57</v>
      </c>
      <c r="T3386" s="1">
        <v>40007</v>
      </c>
    </row>
    <row r="3387" spans="1:20" x14ac:dyDescent="0.25">
      <c r="A3387">
        <v>24132</v>
      </c>
      <c r="B3387">
        <v>40000</v>
      </c>
      <c r="C3387" t="s">
        <v>20</v>
      </c>
      <c r="D3387" t="s">
        <v>21</v>
      </c>
      <c r="E3387" t="s">
        <v>120</v>
      </c>
      <c r="F3387" t="s">
        <v>1726</v>
      </c>
      <c r="G3387">
        <v>12</v>
      </c>
      <c r="H3387">
        <v>72.23</v>
      </c>
      <c r="I3387">
        <v>0.38</v>
      </c>
      <c r="J3387">
        <v>0.04</v>
      </c>
      <c r="K3387">
        <v>23.16</v>
      </c>
      <c r="L3387">
        <v>5.68</v>
      </c>
      <c r="M3387">
        <v>3.52</v>
      </c>
      <c r="N3387">
        <v>6.83</v>
      </c>
      <c r="O3387" t="s">
        <v>24</v>
      </c>
      <c r="P3387" t="s">
        <v>364</v>
      </c>
      <c r="Q3387" t="s">
        <v>33</v>
      </c>
      <c r="R3387" t="s">
        <v>34</v>
      </c>
      <c r="S3387" t="s">
        <v>57</v>
      </c>
      <c r="T3387" s="1">
        <v>40009</v>
      </c>
    </row>
    <row r="3388" spans="1:20" x14ac:dyDescent="0.25">
      <c r="A3388">
        <v>24132</v>
      </c>
      <c r="B3388">
        <v>40000</v>
      </c>
      <c r="C3388" t="s">
        <v>20</v>
      </c>
      <c r="D3388" t="s">
        <v>21</v>
      </c>
      <c r="E3388" t="s">
        <v>22</v>
      </c>
      <c r="F3388" t="s">
        <v>1325</v>
      </c>
      <c r="G3388">
        <v>3</v>
      </c>
      <c r="H3388">
        <v>116.91</v>
      </c>
      <c r="I3388">
        <v>0.54</v>
      </c>
      <c r="J3388">
        <v>0.02</v>
      </c>
      <c r="K3388">
        <v>52.6</v>
      </c>
      <c r="L3388">
        <v>33.72</v>
      </c>
      <c r="M3388">
        <v>15.51</v>
      </c>
      <c r="N3388">
        <v>17.78</v>
      </c>
      <c r="O3388" t="s">
        <v>24</v>
      </c>
      <c r="P3388" t="s">
        <v>364</v>
      </c>
      <c r="Q3388" t="s">
        <v>33</v>
      </c>
      <c r="R3388" t="s">
        <v>34</v>
      </c>
      <c r="S3388" t="s">
        <v>57</v>
      </c>
      <c r="T3388" s="1">
        <v>40007</v>
      </c>
    </row>
    <row r="3389" spans="1:20" x14ac:dyDescent="0.25">
      <c r="A3389">
        <v>24135</v>
      </c>
      <c r="B3389">
        <v>40200</v>
      </c>
      <c r="C3389" t="s">
        <v>20</v>
      </c>
      <c r="D3389" t="s">
        <v>21</v>
      </c>
      <c r="E3389" t="s">
        <v>120</v>
      </c>
      <c r="F3389" t="s">
        <v>1717</v>
      </c>
      <c r="G3389">
        <v>12</v>
      </c>
      <c r="H3389">
        <v>672.41</v>
      </c>
      <c r="I3389">
        <v>0.51</v>
      </c>
      <c r="J3389">
        <v>0.1</v>
      </c>
      <c r="K3389">
        <v>305.64</v>
      </c>
      <c r="L3389">
        <v>62.12</v>
      </c>
      <c r="M3389">
        <v>30.44</v>
      </c>
      <c r="N3389">
        <v>1.49</v>
      </c>
      <c r="O3389" t="s">
        <v>24</v>
      </c>
      <c r="P3389" t="s">
        <v>433</v>
      </c>
      <c r="Q3389" t="s">
        <v>64</v>
      </c>
      <c r="R3389" t="s">
        <v>67</v>
      </c>
      <c r="S3389" t="s">
        <v>57</v>
      </c>
      <c r="T3389" s="1">
        <v>40202</v>
      </c>
    </row>
    <row r="3390" spans="1:20" x14ac:dyDescent="0.25">
      <c r="A3390">
        <v>24160</v>
      </c>
      <c r="B3390">
        <v>40575</v>
      </c>
      <c r="C3390" t="s">
        <v>79</v>
      </c>
      <c r="D3390" t="s">
        <v>37</v>
      </c>
      <c r="E3390" t="s">
        <v>50</v>
      </c>
      <c r="F3390" t="s">
        <v>403</v>
      </c>
      <c r="G3390">
        <v>44</v>
      </c>
      <c r="H3390">
        <v>6408.36</v>
      </c>
      <c r="I3390">
        <v>0.38</v>
      </c>
      <c r="J3390">
        <v>0.06</v>
      </c>
      <c r="K3390">
        <v>2179.9</v>
      </c>
      <c r="L3390">
        <v>154.82</v>
      </c>
      <c r="M3390">
        <v>95.99</v>
      </c>
      <c r="N3390">
        <v>4.9000000000000004</v>
      </c>
      <c r="O3390" t="s">
        <v>24</v>
      </c>
      <c r="P3390" t="s">
        <v>1180</v>
      </c>
      <c r="Q3390" t="s">
        <v>41</v>
      </c>
      <c r="R3390" t="s">
        <v>61</v>
      </c>
      <c r="S3390" t="s">
        <v>57</v>
      </c>
      <c r="T3390" s="1">
        <v>40576</v>
      </c>
    </row>
    <row r="3391" spans="1:20" x14ac:dyDescent="0.25">
      <c r="A3391">
        <v>24162</v>
      </c>
      <c r="B3391">
        <v>40047</v>
      </c>
      <c r="C3391" t="s">
        <v>29</v>
      </c>
      <c r="D3391" t="s">
        <v>21</v>
      </c>
      <c r="E3391" t="s">
        <v>84</v>
      </c>
      <c r="F3391" t="s">
        <v>969</v>
      </c>
      <c r="G3391">
        <v>1</v>
      </c>
      <c r="H3391">
        <v>19.489999999999998</v>
      </c>
      <c r="I3391">
        <v>0.49</v>
      </c>
      <c r="J3391">
        <v>0.08</v>
      </c>
      <c r="K3391">
        <v>7.78</v>
      </c>
      <c r="L3391">
        <v>18.98</v>
      </c>
      <c r="M3391">
        <v>9.68</v>
      </c>
      <c r="N3391">
        <v>2.0299999999999998</v>
      </c>
      <c r="O3391" t="s">
        <v>24</v>
      </c>
      <c r="P3391" t="s">
        <v>128</v>
      </c>
      <c r="Q3391" t="s">
        <v>41</v>
      </c>
      <c r="R3391" t="s">
        <v>27</v>
      </c>
      <c r="S3391" t="s">
        <v>55</v>
      </c>
      <c r="T3391" s="1">
        <v>40049</v>
      </c>
    </row>
    <row r="3392" spans="1:20" x14ac:dyDescent="0.25">
      <c r="A3392">
        <v>24162</v>
      </c>
      <c r="B3392">
        <v>40047</v>
      </c>
      <c r="C3392" t="s">
        <v>29</v>
      </c>
      <c r="D3392" t="s">
        <v>42</v>
      </c>
      <c r="E3392" t="s">
        <v>46</v>
      </c>
      <c r="F3392" t="s">
        <v>854</v>
      </c>
      <c r="G3392">
        <v>12</v>
      </c>
      <c r="H3392">
        <v>3426.38</v>
      </c>
      <c r="I3392">
        <v>0.49</v>
      </c>
      <c r="J3392">
        <v>0.04</v>
      </c>
      <c r="K3392">
        <v>1598.61</v>
      </c>
      <c r="L3392">
        <v>296.04000000000002</v>
      </c>
      <c r="M3392">
        <v>150.97999999999999</v>
      </c>
      <c r="N3392">
        <v>16.010000000000002</v>
      </c>
      <c r="O3392" t="s">
        <v>48</v>
      </c>
      <c r="P3392" t="s">
        <v>128</v>
      </c>
      <c r="Q3392" t="s">
        <v>41</v>
      </c>
      <c r="R3392" t="s">
        <v>27</v>
      </c>
      <c r="S3392" t="s">
        <v>49</v>
      </c>
      <c r="T3392" s="1">
        <v>40048</v>
      </c>
    </row>
    <row r="3393" spans="1:20" x14ac:dyDescent="0.25">
      <c r="A3393">
        <v>24193</v>
      </c>
      <c r="B3393">
        <v>39886</v>
      </c>
      <c r="C3393" t="s">
        <v>29</v>
      </c>
      <c r="D3393" t="s">
        <v>42</v>
      </c>
      <c r="E3393" t="s">
        <v>92</v>
      </c>
      <c r="F3393" t="s">
        <v>1882</v>
      </c>
      <c r="G3393">
        <v>45</v>
      </c>
      <c r="H3393">
        <v>18144.16</v>
      </c>
      <c r="I3393">
        <v>0.51</v>
      </c>
      <c r="J3393">
        <v>0.02</v>
      </c>
      <c r="K3393">
        <v>9044.1</v>
      </c>
      <c r="L3393">
        <v>410.16</v>
      </c>
      <c r="M3393">
        <v>200.98</v>
      </c>
      <c r="N3393">
        <v>55.96</v>
      </c>
      <c r="O3393" t="s">
        <v>48</v>
      </c>
      <c r="P3393" t="s">
        <v>1707</v>
      </c>
      <c r="Q3393" t="s">
        <v>41</v>
      </c>
      <c r="R3393" t="s">
        <v>27</v>
      </c>
      <c r="S3393" t="s">
        <v>49</v>
      </c>
      <c r="T3393" s="1">
        <v>39888</v>
      </c>
    </row>
    <row r="3394" spans="1:20" x14ac:dyDescent="0.25">
      <c r="A3394">
        <v>24193</v>
      </c>
      <c r="B3394">
        <v>39886</v>
      </c>
      <c r="C3394" t="s">
        <v>29</v>
      </c>
      <c r="D3394" t="s">
        <v>21</v>
      </c>
      <c r="E3394" t="s">
        <v>84</v>
      </c>
      <c r="F3394" t="s">
        <v>1750</v>
      </c>
      <c r="G3394">
        <v>24</v>
      </c>
      <c r="H3394">
        <v>224.01</v>
      </c>
      <c r="I3394">
        <v>0.54</v>
      </c>
      <c r="J3394">
        <v>0.02</v>
      </c>
      <c r="K3394">
        <v>116.12</v>
      </c>
      <c r="L3394">
        <v>9.3000000000000007</v>
      </c>
      <c r="M3394">
        <v>4.28</v>
      </c>
      <c r="N3394">
        <v>5.17</v>
      </c>
      <c r="O3394" t="s">
        <v>24</v>
      </c>
      <c r="P3394" t="s">
        <v>1707</v>
      </c>
      <c r="Q3394" t="s">
        <v>41</v>
      </c>
      <c r="R3394" t="s">
        <v>27</v>
      </c>
      <c r="S3394" t="s">
        <v>57</v>
      </c>
      <c r="T3394" s="1">
        <v>39887</v>
      </c>
    </row>
    <row r="3395" spans="1:20" x14ac:dyDescent="0.25">
      <c r="A3395">
        <v>24193</v>
      </c>
      <c r="B3395">
        <v>39886</v>
      </c>
      <c r="C3395" t="s">
        <v>29</v>
      </c>
      <c r="D3395" t="s">
        <v>37</v>
      </c>
      <c r="E3395" t="s">
        <v>50</v>
      </c>
      <c r="F3395" t="s">
        <v>159</v>
      </c>
      <c r="G3395">
        <v>19</v>
      </c>
      <c r="H3395">
        <v>2451.71</v>
      </c>
      <c r="I3395">
        <v>0.36</v>
      </c>
      <c r="J3395">
        <v>0.04</v>
      </c>
      <c r="K3395">
        <v>816.91</v>
      </c>
      <c r="L3395">
        <v>134.36000000000001</v>
      </c>
      <c r="M3395">
        <v>85.99</v>
      </c>
      <c r="N3395">
        <v>0.99</v>
      </c>
      <c r="O3395" t="s">
        <v>24</v>
      </c>
      <c r="P3395" t="s">
        <v>1707</v>
      </c>
      <c r="Q3395" t="s">
        <v>41</v>
      </c>
      <c r="R3395" t="s">
        <v>27</v>
      </c>
      <c r="S3395" t="s">
        <v>55</v>
      </c>
      <c r="T3395" s="1">
        <v>39888</v>
      </c>
    </row>
    <row r="3396" spans="1:20" x14ac:dyDescent="0.25">
      <c r="A3396">
        <v>24196</v>
      </c>
      <c r="B3396">
        <v>40389</v>
      </c>
      <c r="C3396" t="s">
        <v>36</v>
      </c>
      <c r="D3396" t="s">
        <v>21</v>
      </c>
      <c r="E3396" t="s">
        <v>84</v>
      </c>
      <c r="F3396" t="s">
        <v>1750</v>
      </c>
      <c r="G3396">
        <v>2</v>
      </c>
      <c r="H3396">
        <v>17.29</v>
      </c>
      <c r="I3396">
        <v>0.35</v>
      </c>
      <c r="J3396">
        <v>0.08</v>
      </c>
      <c r="K3396">
        <v>3.56</v>
      </c>
      <c r="L3396">
        <v>6.58</v>
      </c>
      <c r="M3396">
        <v>4.28</v>
      </c>
      <c r="N3396">
        <v>5.17</v>
      </c>
      <c r="O3396" t="s">
        <v>24</v>
      </c>
      <c r="P3396" t="s">
        <v>1790</v>
      </c>
      <c r="Q3396" t="s">
        <v>64</v>
      </c>
      <c r="R3396" t="s">
        <v>61</v>
      </c>
      <c r="S3396" t="s">
        <v>57</v>
      </c>
      <c r="T3396" s="1">
        <v>40390</v>
      </c>
    </row>
    <row r="3397" spans="1:20" x14ac:dyDescent="0.25">
      <c r="A3397">
        <v>24196</v>
      </c>
      <c r="B3397">
        <v>40389</v>
      </c>
      <c r="C3397" t="s">
        <v>36</v>
      </c>
      <c r="D3397" t="s">
        <v>21</v>
      </c>
      <c r="E3397" t="s">
        <v>22</v>
      </c>
      <c r="F3397" t="s">
        <v>1265</v>
      </c>
      <c r="G3397">
        <v>24</v>
      </c>
      <c r="H3397">
        <v>1890.69</v>
      </c>
      <c r="I3397">
        <v>0.47</v>
      </c>
      <c r="J3397">
        <v>0.05</v>
      </c>
      <c r="K3397">
        <v>828.65</v>
      </c>
      <c r="L3397">
        <v>82.21</v>
      </c>
      <c r="M3397">
        <v>43.57</v>
      </c>
      <c r="N3397">
        <v>16.36</v>
      </c>
      <c r="O3397" t="s">
        <v>24</v>
      </c>
      <c r="P3397" t="s">
        <v>1790</v>
      </c>
      <c r="Q3397" t="s">
        <v>64</v>
      </c>
      <c r="R3397" t="s">
        <v>61</v>
      </c>
      <c r="S3397" t="s">
        <v>57</v>
      </c>
      <c r="T3397" s="1">
        <v>40391</v>
      </c>
    </row>
    <row r="3398" spans="1:20" x14ac:dyDescent="0.25">
      <c r="A3398">
        <v>24197</v>
      </c>
      <c r="B3398">
        <v>40212</v>
      </c>
      <c r="C3398" t="s">
        <v>20</v>
      </c>
      <c r="D3398" t="s">
        <v>37</v>
      </c>
      <c r="E3398" t="s">
        <v>38</v>
      </c>
      <c r="F3398" t="s">
        <v>621</v>
      </c>
      <c r="G3398">
        <v>41</v>
      </c>
      <c r="H3398">
        <v>4417.2</v>
      </c>
      <c r="I3398">
        <v>0.48</v>
      </c>
      <c r="J3398">
        <v>0</v>
      </c>
      <c r="K3398">
        <v>2117.11</v>
      </c>
      <c r="L3398">
        <v>107.58</v>
      </c>
      <c r="M3398">
        <v>55.94</v>
      </c>
      <c r="N3398">
        <v>6.55</v>
      </c>
      <c r="O3398" t="s">
        <v>71</v>
      </c>
      <c r="P3398" t="s">
        <v>1650</v>
      </c>
      <c r="Q3398" t="s">
        <v>64</v>
      </c>
      <c r="R3398" t="s">
        <v>27</v>
      </c>
      <c r="S3398" t="s">
        <v>57</v>
      </c>
      <c r="T3398" s="1">
        <v>40219</v>
      </c>
    </row>
    <row r="3399" spans="1:20" x14ac:dyDescent="0.25">
      <c r="A3399">
        <v>24197</v>
      </c>
      <c r="B3399">
        <v>40212</v>
      </c>
      <c r="C3399" t="s">
        <v>20</v>
      </c>
      <c r="D3399" t="s">
        <v>37</v>
      </c>
      <c r="E3399" t="s">
        <v>50</v>
      </c>
      <c r="F3399" t="s">
        <v>1160</v>
      </c>
      <c r="G3399">
        <v>2</v>
      </c>
      <c r="H3399">
        <v>89.87</v>
      </c>
      <c r="I3399">
        <v>0.55000000000000004</v>
      </c>
      <c r="J3399">
        <v>0.05</v>
      </c>
      <c r="K3399">
        <v>46.64</v>
      </c>
      <c r="L3399">
        <v>46.64</v>
      </c>
      <c r="M3399">
        <v>20.99</v>
      </c>
      <c r="N3399">
        <v>1.25</v>
      </c>
      <c r="O3399" t="s">
        <v>24</v>
      </c>
      <c r="P3399" t="s">
        <v>1650</v>
      </c>
      <c r="Q3399" t="s">
        <v>64</v>
      </c>
      <c r="R3399" t="s">
        <v>27</v>
      </c>
      <c r="S3399" t="s">
        <v>35</v>
      </c>
      <c r="T3399" s="1">
        <v>40219</v>
      </c>
    </row>
    <row r="3400" spans="1:20" x14ac:dyDescent="0.25">
      <c r="A3400">
        <v>24199</v>
      </c>
      <c r="B3400">
        <v>39980</v>
      </c>
      <c r="C3400" t="s">
        <v>58</v>
      </c>
      <c r="D3400" t="s">
        <v>37</v>
      </c>
      <c r="E3400" t="s">
        <v>38</v>
      </c>
      <c r="F3400" t="s">
        <v>1147</v>
      </c>
      <c r="G3400">
        <v>16</v>
      </c>
      <c r="H3400">
        <v>1136.68</v>
      </c>
      <c r="I3400">
        <v>0.42</v>
      </c>
      <c r="J3400">
        <v>0</v>
      </c>
      <c r="K3400">
        <v>469.01</v>
      </c>
      <c r="L3400">
        <v>69.790000000000006</v>
      </c>
      <c r="M3400">
        <v>40.479999999999997</v>
      </c>
      <c r="N3400">
        <v>19.989999999999998</v>
      </c>
      <c r="O3400" t="s">
        <v>24</v>
      </c>
      <c r="P3400" t="s">
        <v>930</v>
      </c>
      <c r="Q3400" t="s">
        <v>41</v>
      </c>
      <c r="R3400" t="s">
        <v>27</v>
      </c>
      <c r="S3400" t="s">
        <v>57</v>
      </c>
      <c r="T3400" s="1">
        <v>39981</v>
      </c>
    </row>
    <row r="3401" spans="1:20" x14ac:dyDescent="0.25">
      <c r="A3401">
        <v>24227</v>
      </c>
      <c r="B3401">
        <v>40406</v>
      </c>
      <c r="C3401" t="s">
        <v>79</v>
      </c>
      <c r="D3401" t="s">
        <v>37</v>
      </c>
      <c r="E3401" t="s">
        <v>50</v>
      </c>
      <c r="F3401" t="s">
        <v>76</v>
      </c>
      <c r="G3401">
        <v>24</v>
      </c>
      <c r="H3401">
        <v>3857.74</v>
      </c>
      <c r="I3401">
        <v>0.47</v>
      </c>
      <c r="J3401">
        <v>0.01</v>
      </c>
      <c r="K3401">
        <v>1791.19</v>
      </c>
      <c r="L3401">
        <v>162.25</v>
      </c>
      <c r="M3401">
        <v>85.99</v>
      </c>
      <c r="N3401">
        <v>2.79</v>
      </c>
      <c r="O3401" t="s">
        <v>24</v>
      </c>
      <c r="P3401" t="s">
        <v>1236</v>
      </c>
      <c r="Q3401" t="s">
        <v>95</v>
      </c>
      <c r="R3401" t="s">
        <v>67</v>
      </c>
      <c r="S3401" t="s">
        <v>57</v>
      </c>
      <c r="T3401" s="1">
        <v>40408</v>
      </c>
    </row>
    <row r="3402" spans="1:20" x14ac:dyDescent="0.25">
      <c r="A3402">
        <v>24228</v>
      </c>
      <c r="B3402">
        <v>40011</v>
      </c>
      <c r="C3402" t="s">
        <v>20</v>
      </c>
      <c r="D3402" t="s">
        <v>21</v>
      </c>
      <c r="E3402" t="s">
        <v>72</v>
      </c>
      <c r="F3402" t="s">
        <v>73</v>
      </c>
      <c r="G3402">
        <v>31</v>
      </c>
      <c r="H3402">
        <v>114.37</v>
      </c>
      <c r="I3402">
        <v>0.51</v>
      </c>
      <c r="J3402">
        <v>0.05</v>
      </c>
      <c r="K3402">
        <v>54.13</v>
      </c>
      <c r="L3402">
        <v>3.8</v>
      </c>
      <c r="M3402">
        <v>1.86</v>
      </c>
      <c r="N3402">
        <v>2.58</v>
      </c>
      <c r="O3402" t="s">
        <v>24</v>
      </c>
      <c r="P3402" t="s">
        <v>99</v>
      </c>
      <c r="Q3402" t="s">
        <v>75</v>
      </c>
      <c r="R3402" t="s">
        <v>61</v>
      </c>
      <c r="S3402" t="s">
        <v>55</v>
      </c>
      <c r="T3402" s="1">
        <v>40015</v>
      </c>
    </row>
    <row r="3403" spans="1:20" x14ac:dyDescent="0.25">
      <c r="A3403">
        <v>24231</v>
      </c>
      <c r="B3403">
        <v>40032</v>
      </c>
      <c r="C3403" t="s">
        <v>29</v>
      </c>
      <c r="D3403" t="s">
        <v>37</v>
      </c>
      <c r="E3403" t="s">
        <v>50</v>
      </c>
      <c r="F3403" t="s">
        <v>1463</v>
      </c>
      <c r="G3403">
        <v>48</v>
      </c>
      <c r="H3403">
        <v>4945.1000000000004</v>
      </c>
      <c r="I3403">
        <v>0.41</v>
      </c>
      <c r="J3403">
        <v>0.08</v>
      </c>
      <c r="K3403">
        <v>1771.66</v>
      </c>
      <c r="L3403">
        <v>111.85</v>
      </c>
      <c r="M3403">
        <v>65.989999999999995</v>
      </c>
      <c r="N3403">
        <v>5.92</v>
      </c>
      <c r="O3403" t="s">
        <v>24</v>
      </c>
      <c r="P3403" t="s">
        <v>985</v>
      </c>
      <c r="Q3403" t="s">
        <v>75</v>
      </c>
      <c r="R3403" t="s">
        <v>27</v>
      </c>
      <c r="S3403" t="s">
        <v>57</v>
      </c>
      <c r="T3403" s="1">
        <v>40032</v>
      </c>
    </row>
    <row r="3404" spans="1:20" x14ac:dyDescent="0.25">
      <c r="A3404">
        <v>24260</v>
      </c>
      <c r="B3404">
        <v>40454</v>
      </c>
      <c r="C3404" t="s">
        <v>29</v>
      </c>
      <c r="D3404" t="s">
        <v>21</v>
      </c>
      <c r="E3404" t="s">
        <v>126</v>
      </c>
      <c r="F3404" t="s">
        <v>1613</v>
      </c>
      <c r="G3404">
        <v>48</v>
      </c>
      <c r="H3404">
        <v>1050.68</v>
      </c>
      <c r="I3404">
        <v>0.5</v>
      </c>
      <c r="J3404">
        <v>0.09</v>
      </c>
      <c r="K3404">
        <v>471.14</v>
      </c>
      <c r="L3404">
        <v>23.94</v>
      </c>
      <c r="M3404">
        <v>11.97</v>
      </c>
      <c r="N3404">
        <v>4.9800000000000004</v>
      </c>
      <c r="O3404" t="s">
        <v>71</v>
      </c>
      <c r="P3404" t="s">
        <v>441</v>
      </c>
      <c r="Q3404" t="s">
        <v>33</v>
      </c>
      <c r="R3404" t="s">
        <v>34</v>
      </c>
      <c r="S3404" t="s">
        <v>57</v>
      </c>
      <c r="T3404" s="1">
        <v>40455</v>
      </c>
    </row>
    <row r="3405" spans="1:20" x14ac:dyDescent="0.25">
      <c r="A3405">
        <v>24261</v>
      </c>
      <c r="B3405">
        <v>41169</v>
      </c>
      <c r="C3405" t="s">
        <v>58</v>
      </c>
      <c r="D3405" t="s">
        <v>21</v>
      </c>
      <c r="E3405" t="s">
        <v>22</v>
      </c>
      <c r="F3405" t="s">
        <v>1753</v>
      </c>
      <c r="G3405">
        <v>28</v>
      </c>
      <c r="H3405">
        <v>1631.32</v>
      </c>
      <c r="I3405">
        <v>0.46</v>
      </c>
      <c r="J3405">
        <v>0.06</v>
      </c>
      <c r="K3405">
        <v>690.46</v>
      </c>
      <c r="L3405">
        <v>61.65</v>
      </c>
      <c r="M3405">
        <v>33.29</v>
      </c>
      <c r="N3405">
        <v>8.74</v>
      </c>
      <c r="O3405" t="s">
        <v>24</v>
      </c>
      <c r="P3405" t="s">
        <v>466</v>
      </c>
      <c r="Q3405" t="s">
        <v>33</v>
      </c>
      <c r="R3405" t="s">
        <v>27</v>
      </c>
      <c r="S3405" t="s">
        <v>57</v>
      </c>
      <c r="T3405" s="1">
        <v>41171</v>
      </c>
    </row>
    <row r="3406" spans="1:20" x14ac:dyDescent="0.25">
      <c r="A3406">
        <v>24263</v>
      </c>
      <c r="B3406">
        <v>41167</v>
      </c>
      <c r="C3406" t="s">
        <v>20</v>
      </c>
      <c r="D3406" t="s">
        <v>42</v>
      </c>
      <c r="E3406" t="s">
        <v>192</v>
      </c>
      <c r="F3406" t="s">
        <v>1883</v>
      </c>
      <c r="G3406">
        <v>16</v>
      </c>
      <c r="H3406">
        <v>807.47</v>
      </c>
      <c r="I3406">
        <v>0.38</v>
      </c>
      <c r="J3406">
        <v>0.1</v>
      </c>
      <c r="K3406">
        <v>245.24</v>
      </c>
      <c r="L3406">
        <v>54.74</v>
      </c>
      <c r="M3406">
        <v>33.94</v>
      </c>
      <c r="N3406">
        <v>19.190000000000001</v>
      </c>
      <c r="O3406" t="s">
        <v>48</v>
      </c>
      <c r="P3406" t="s">
        <v>543</v>
      </c>
      <c r="Q3406" t="s">
        <v>64</v>
      </c>
      <c r="R3406" t="s">
        <v>67</v>
      </c>
      <c r="S3406" t="s">
        <v>132</v>
      </c>
      <c r="T3406" s="1">
        <v>41174</v>
      </c>
    </row>
    <row r="3407" spans="1:20" x14ac:dyDescent="0.25">
      <c r="A3407">
        <v>24294</v>
      </c>
      <c r="B3407">
        <v>40027</v>
      </c>
      <c r="C3407" t="s">
        <v>29</v>
      </c>
      <c r="D3407" t="s">
        <v>37</v>
      </c>
      <c r="E3407" t="s">
        <v>87</v>
      </c>
      <c r="F3407" t="s">
        <v>1607</v>
      </c>
      <c r="G3407">
        <v>24</v>
      </c>
      <c r="H3407">
        <v>9189.2800000000007</v>
      </c>
      <c r="I3407">
        <v>0.49</v>
      </c>
      <c r="J3407">
        <v>0.03</v>
      </c>
      <c r="K3407">
        <v>4350.41</v>
      </c>
      <c r="L3407">
        <v>394.06</v>
      </c>
      <c r="M3407">
        <v>200.97</v>
      </c>
      <c r="N3407">
        <v>15.59</v>
      </c>
      <c r="O3407" t="s">
        <v>48</v>
      </c>
      <c r="P3407" t="s">
        <v>1686</v>
      </c>
      <c r="Q3407" t="s">
        <v>83</v>
      </c>
      <c r="R3407" t="s">
        <v>61</v>
      </c>
      <c r="S3407" t="s">
        <v>132</v>
      </c>
      <c r="T3407" s="1">
        <v>40028</v>
      </c>
    </row>
    <row r="3408" spans="1:20" x14ac:dyDescent="0.25">
      <c r="A3408">
        <v>24326</v>
      </c>
      <c r="B3408">
        <v>40815</v>
      </c>
      <c r="C3408" t="s">
        <v>58</v>
      </c>
      <c r="D3408" t="s">
        <v>21</v>
      </c>
      <c r="E3408" t="s">
        <v>126</v>
      </c>
      <c r="F3408" t="s">
        <v>1394</v>
      </c>
      <c r="G3408">
        <v>37</v>
      </c>
      <c r="H3408">
        <v>3441.17</v>
      </c>
      <c r="I3408">
        <v>0.55000000000000004</v>
      </c>
      <c r="J3408">
        <v>0.05</v>
      </c>
      <c r="K3408">
        <v>1809.3</v>
      </c>
      <c r="L3408">
        <v>97.8</v>
      </c>
      <c r="M3408">
        <v>44.01</v>
      </c>
      <c r="N3408">
        <v>3.5</v>
      </c>
      <c r="O3408" t="s">
        <v>24</v>
      </c>
      <c r="P3408" t="s">
        <v>1817</v>
      </c>
      <c r="Q3408" t="s">
        <v>41</v>
      </c>
      <c r="R3408" t="s">
        <v>34</v>
      </c>
      <c r="S3408" t="s">
        <v>57</v>
      </c>
      <c r="T3408" s="1">
        <v>40817</v>
      </c>
    </row>
    <row r="3409" spans="1:20" x14ac:dyDescent="0.25">
      <c r="A3409">
        <v>24326</v>
      </c>
      <c r="B3409">
        <v>40815</v>
      </c>
      <c r="C3409" t="s">
        <v>58</v>
      </c>
      <c r="D3409" t="s">
        <v>21</v>
      </c>
      <c r="E3409" t="s">
        <v>52</v>
      </c>
      <c r="F3409" t="s">
        <v>772</v>
      </c>
      <c r="G3409">
        <v>12</v>
      </c>
      <c r="H3409">
        <v>125.03</v>
      </c>
      <c r="I3409">
        <v>0.39</v>
      </c>
      <c r="J3409">
        <v>0.06</v>
      </c>
      <c r="K3409">
        <v>43.37</v>
      </c>
      <c r="L3409">
        <v>10.95</v>
      </c>
      <c r="M3409">
        <v>6.68</v>
      </c>
      <c r="N3409">
        <v>1.5</v>
      </c>
      <c r="O3409" t="s">
        <v>24</v>
      </c>
      <c r="P3409" t="s">
        <v>1817</v>
      </c>
      <c r="Q3409" t="s">
        <v>41</v>
      </c>
      <c r="R3409" t="s">
        <v>34</v>
      </c>
      <c r="S3409" t="s">
        <v>55</v>
      </c>
      <c r="T3409" s="1">
        <v>40816</v>
      </c>
    </row>
    <row r="3410" spans="1:20" x14ac:dyDescent="0.25">
      <c r="A3410">
        <v>24352</v>
      </c>
      <c r="B3410">
        <v>40308</v>
      </c>
      <c r="C3410" t="s">
        <v>58</v>
      </c>
      <c r="D3410" t="s">
        <v>21</v>
      </c>
      <c r="E3410" t="s">
        <v>84</v>
      </c>
      <c r="F3410" t="s">
        <v>1884</v>
      </c>
      <c r="G3410">
        <v>32</v>
      </c>
      <c r="H3410">
        <v>160.91999999999999</v>
      </c>
      <c r="I3410">
        <v>0.39</v>
      </c>
      <c r="J3410">
        <v>0.03</v>
      </c>
      <c r="K3410">
        <v>59.3</v>
      </c>
      <c r="L3410">
        <v>5.15</v>
      </c>
      <c r="M3410">
        <v>3.14</v>
      </c>
      <c r="N3410">
        <v>1.1399999999999999</v>
      </c>
      <c r="O3410" t="s">
        <v>24</v>
      </c>
      <c r="P3410" t="s">
        <v>260</v>
      </c>
      <c r="Q3410" t="s">
        <v>41</v>
      </c>
      <c r="R3410" t="s">
        <v>27</v>
      </c>
      <c r="S3410" t="s">
        <v>55</v>
      </c>
      <c r="T3410" s="1">
        <v>40308</v>
      </c>
    </row>
    <row r="3411" spans="1:20" x14ac:dyDescent="0.25">
      <c r="A3411">
        <v>24356</v>
      </c>
      <c r="B3411">
        <v>40309</v>
      </c>
      <c r="C3411" t="s">
        <v>79</v>
      </c>
      <c r="D3411" t="s">
        <v>42</v>
      </c>
      <c r="E3411" t="s">
        <v>192</v>
      </c>
      <c r="F3411" t="s">
        <v>1153</v>
      </c>
      <c r="G3411">
        <v>37</v>
      </c>
      <c r="H3411">
        <v>22234.33</v>
      </c>
      <c r="I3411">
        <v>0.45</v>
      </c>
      <c r="J3411">
        <v>0.06</v>
      </c>
      <c r="K3411">
        <v>9208.7000000000007</v>
      </c>
      <c r="L3411">
        <v>638.16</v>
      </c>
      <c r="M3411">
        <v>350.99</v>
      </c>
      <c r="N3411">
        <v>39</v>
      </c>
      <c r="O3411" t="s">
        <v>48</v>
      </c>
      <c r="P3411" t="s">
        <v>396</v>
      </c>
      <c r="Q3411" t="s">
        <v>75</v>
      </c>
      <c r="R3411" t="s">
        <v>67</v>
      </c>
      <c r="S3411" t="s">
        <v>132</v>
      </c>
      <c r="T3411" s="1">
        <v>40311</v>
      </c>
    </row>
    <row r="3412" spans="1:20" x14ac:dyDescent="0.25">
      <c r="A3412">
        <v>24358</v>
      </c>
      <c r="B3412">
        <v>39949</v>
      </c>
      <c r="C3412" t="s">
        <v>58</v>
      </c>
      <c r="D3412" t="s">
        <v>21</v>
      </c>
      <c r="E3412" t="s">
        <v>22</v>
      </c>
      <c r="F3412" t="s">
        <v>818</v>
      </c>
      <c r="G3412">
        <v>27</v>
      </c>
      <c r="H3412">
        <v>11353.94</v>
      </c>
      <c r="I3412">
        <v>0.38</v>
      </c>
      <c r="J3412">
        <v>7.0000000000000007E-2</v>
      </c>
      <c r="K3412">
        <v>3772.98</v>
      </c>
      <c r="L3412">
        <v>450.77</v>
      </c>
      <c r="M3412">
        <v>279.48</v>
      </c>
      <c r="N3412">
        <v>35</v>
      </c>
      <c r="O3412" t="s">
        <v>24</v>
      </c>
      <c r="P3412" t="s">
        <v>822</v>
      </c>
      <c r="Q3412" t="s">
        <v>41</v>
      </c>
      <c r="R3412" t="s">
        <v>27</v>
      </c>
      <c r="S3412" t="s">
        <v>28</v>
      </c>
      <c r="T3412" s="1">
        <v>39949</v>
      </c>
    </row>
    <row r="3413" spans="1:20" x14ac:dyDescent="0.25">
      <c r="A3413">
        <v>24384</v>
      </c>
      <c r="B3413">
        <v>40628</v>
      </c>
      <c r="C3413" t="s">
        <v>79</v>
      </c>
      <c r="D3413" t="s">
        <v>21</v>
      </c>
      <c r="E3413" t="s">
        <v>80</v>
      </c>
      <c r="F3413" t="s">
        <v>702</v>
      </c>
      <c r="G3413">
        <v>44</v>
      </c>
      <c r="H3413">
        <v>398.69</v>
      </c>
      <c r="I3413">
        <v>0.49</v>
      </c>
      <c r="J3413">
        <v>0.06</v>
      </c>
      <c r="K3413">
        <v>182.15</v>
      </c>
      <c r="L3413">
        <v>9.6300000000000008</v>
      </c>
      <c r="M3413">
        <v>4.91</v>
      </c>
      <c r="N3413">
        <v>0.5</v>
      </c>
      <c r="O3413" t="s">
        <v>24</v>
      </c>
      <c r="P3413" t="s">
        <v>411</v>
      </c>
      <c r="Q3413" t="s">
        <v>41</v>
      </c>
      <c r="R3413" t="s">
        <v>67</v>
      </c>
      <c r="S3413" t="s">
        <v>57</v>
      </c>
      <c r="T3413" s="1">
        <v>40630</v>
      </c>
    </row>
    <row r="3414" spans="1:20" x14ac:dyDescent="0.25">
      <c r="A3414">
        <v>24384</v>
      </c>
      <c r="B3414">
        <v>40628</v>
      </c>
      <c r="C3414" t="s">
        <v>79</v>
      </c>
      <c r="D3414" t="s">
        <v>21</v>
      </c>
      <c r="E3414" t="s">
        <v>22</v>
      </c>
      <c r="F3414" t="s">
        <v>144</v>
      </c>
      <c r="G3414">
        <v>21</v>
      </c>
      <c r="H3414">
        <v>6638.6</v>
      </c>
      <c r="I3414">
        <v>0.43</v>
      </c>
      <c r="J3414">
        <v>7.0000000000000007E-2</v>
      </c>
      <c r="K3414">
        <v>2562.04</v>
      </c>
      <c r="L3414">
        <v>338.89</v>
      </c>
      <c r="M3414">
        <v>193.17</v>
      </c>
      <c r="N3414">
        <v>19.989999999999998</v>
      </c>
      <c r="O3414" t="s">
        <v>24</v>
      </c>
      <c r="P3414" t="s">
        <v>411</v>
      </c>
      <c r="Q3414" t="s">
        <v>41</v>
      </c>
      <c r="R3414" t="s">
        <v>67</v>
      </c>
      <c r="S3414" t="s">
        <v>57</v>
      </c>
      <c r="T3414" s="1">
        <v>40630</v>
      </c>
    </row>
    <row r="3415" spans="1:20" x14ac:dyDescent="0.25">
      <c r="A3415">
        <v>24384</v>
      </c>
      <c r="B3415">
        <v>40628</v>
      </c>
      <c r="C3415" t="s">
        <v>79</v>
      </c>
      <c r="D3415" t="s">
        <v>37</v>
      </c>
      <c r="E3415" t="s">
        <v>50</v>
      </c>
      <c r="F3415" t="s">
        <v>56</v>
      </c>
      <c r="G3415">
        <v>20</v>
      </c>
      <c r="H3415">
        <v>4934.99</v>
      </c>
      <c r="I3415">
        <v>0.43</v>
      </c>
      <c r="J3415">
        <v>0.1</v>
      </c>
      <c r="K3415">
        <v>1806.2</v>
      </c>
      <c r="L3415">
        <v>273.67</v>
      </c>
      <c r="M3415">
        <v>155.99</v>
      </c>
      <c r="N3415">
        <v>8.99</v>
      </c>
      <c r="O3415" t="s">
        <v>24</v>
      </c>
      <c r="P3415" t="s">
        <v>411</v>
      </c>
      <c r="Q3415" t="s">
        <v>41</v>
      </c>
      <c r="R3415" t="s">
        <v>67</v>
      </c>
      <c r="S3415" t="s">
        <v>57</v>
      </c>
      <c r="T3415" s="1">
        <v>40630</v>
      </c>
    </row>
    <row r="3416" spans="1:20" x14ac:dyDescent="0.25">
      <c r="A3416">
        <v>24386</v>
      </c>
      <c r="B3416">
        <v>41086</v>
      </c>
      <c r="C3416" t="s">
        <v>36</v>
      </c>
      <c r="D3416" t="s">
        <v>37</v>
      </c>
      <c r="E3416" t="s">
        <v>38</v>
      </c>
      <c r="F3416" t="s">
        <v>1885</v>
      </c>
      <c r="G3416">
        <v>41</v>
      </c>
      <c r="H3416">
        <v>7729.44</v>
      </c>
      <c r="I3416">
        <v>0.48</v>
      </c>
      <c r="J3416">
        <v>0.03</v>
      </c>
      <c r="K3416">
        <v>3582.49</v>
      </c>
      <c r="L3416">
        <v>194.17</v>
      </c>
      <c r="M3416">
        <v>100.97</v>
      </c>
      <c r="N3416">
        <v>7.18</v>
      </c>
      <c r="O3416" t="s">
        <v>24</v>
      </c>
      <c r="P3416" t="s">
        <v>825</v>
      </c>
      <c r="Q3416" t="s">
        <v>41</v>
      </c>
      <c r="R3416" t="s">
        <v>34</v>
      </c>
      <c r="S3416" t="s">
        <v>57</v>
      </c>
      <c r="T3416" s="1">
        <v>41088</v>
      </c>
    </row>
    <row r="3417" spans="1:20" x14ac:dyDescent="0.25">
      <c r="A3417">
        <v>24386</v>
      </c>
      <c r="B3417">
        <v>41086</v>
      </c>
      <c r="C3417" t="s">
        <v>36</v>
      </c>
      <c r="D3417" t="s">
        <v>37</v>
      </c>
      <c r="E3417" t="s">
        <v>38</v>
      </c>
      <c r="F3417" t="s">
        <v>1264</v>
      </c>
      <c r="G3417">
        <v>12</v>
      </c>
      <c r="H3417">
        <v>942.74</v>
      </c>
      <c r="I3417">
        <v>0.48</v>
      </c>
      <c r="J3417">
        <v>0.01</v>
      </c>
      <c r="K3417">
        <v>444.48</v>
      </c>
      <c r="L3417">
        <v>78.81</v>
      </c>
      <c r="M3417">
        <v>40.98</v>
      </c>
      <c r="N3417">
        <v>6.5</v>
      </c>
      <c r="O3417" t="s">
        <v>24</v>
      </c>
      <c r="P3417" t="s">
        <v>825</v>
      </c>
      <c r="Q3417" t="s">
        <v>41</v>
      </c>
      <c r="R3417" t="s">
        <v>34</v>
      </c>
      <c r="S3417" t="s">
        <v>57</v>
      </c>
      <c r="T3417" s="1">
        <v>41088</v>
      </c>
    </row>
    <row r="3418" spans="1:20" x14ac:dyDescent="0.25">
      <c r="A3418">
        <v>24386</v>
      </c>
      <c r="B3418">
        <v>41086</v>
      </c>
      <c r="C3418" t="s">
        <v>36</v>
      </c>
      <c r="D3418" t="s">
        <v>21</v>
      </c>
      <c r="E3418" t="s">
        <v>80</v>
      </c>
      <c r="F3418" t="s">
        <v>839</v>
      </c>
      <c r="G3418">
        <v>15</v>
      </c>
      <c r="H3418">
        <v>96.3</v>
      </c>
      <c r="I3418">
        <v>0.35</v>
      </c>
      <c r="J3418">
        <v>0</v>
      </c>
      <c r="K3418">
        <v>33.36</v>
      </c>
      <c r="L3418">
        <v>6.35</v>
      </c>
      <c r="M3418">
        <v>4.13</v>
      </c>
      <c r="N3418">
        <v>0.99</v>
      </c>
      <c r="O3418" t="s">
        <v>71</v>
      </c>
      <c r="P3418" t="s">
        <v>825</v>
      </c>
      <c r="Q3418" t="s">
        <v>41</v>
      </c>
      <c r="R3418" t="s">
        <v>34</v>
      </c>
      <c r="S3418" t="s">
        <v>57</v>
      </c>
      <c r="T3418" s="1">
        <v>41087</v>
      </c>
    </row>
    <row r="3419" spans="1:20" x14ac:dyDescent="0.25">
      <c r="A3419">
        <v>24387</v>
      </c>
      <c r="B3419">
        <v>40765</v>
      </c>
      <c r="C3419" t="s">
        <v>58</v>
      </c>
      <c r="D3419" t="s">
        <v>42</v>
      </c>
      <c r="E3419" t="s">
        <v>43</v>
      </c>
      <c r="F3419" t="s">
        <v>434</v>
      </c>
      <c r="G3419">
        <v>23</v>
      </c>
      <c r="H3419">
        <v>1742.02</v>
      </c>
      <c r="I3419">
        <v>0.46</v>
      </c>
      <c r="J3419">
        <v>0.01</v>
      </c>
      <c r="K3419">
        <v>785.26</v>
      </c>
      <c r="L3419">
        <v>75.87</v>
      </c>
      <c r="M3419">
        <v>40.97</v>
      </c>
      <c r="N3419">
        <v>14.45</v>
      </c>
      <c r="O3419" t="s">
        <v>24</v>
      </c>
      <c r="P3419" t="s">
        <v>1807</v>
      </c>
      <c r="Q3419" t="s">
        <v>83</v>
      </c>
      <c r="R3419" t="s">
        <v>27</v>
      </c>
      <c r="S3419" t="s">
        <v>28</v>
      </c>
      <c r="T3419" s="1">
        <v>40766</v>
      </c>
    </row>
    <row r="3420" spans="1:20" x14ac:dyDescent="0.25">
      <c r="A3420">
        <v>24387</v>
      </c>
      <c r="B3420">
        <v>40765</v>
      </c>
      <c r="C3420" t="s">
        <v>58</v>
      </c>
      <c r="D3420" t="s">
        <v>42</v>
      </c>
      <c r="E3420" t="s">
        <v>46</v>
      </c>
      <c r="F3420" t="s">
        <v>940</v>
      </c>
      <c r="G3420">
        <v>17</v>
      </c>
      <c r="H3420">
        <v>10065.31</v>
      </c>
      <c r="I3420">
        <v>0.43</v>
      </c>
      <c r="J3420">
        <v>0.04</v>
      </c>
      <c r="K3420">
        <v>4064.66</v>
      </c>
      <c r="L3420">
        <v>613.07000000000005</v>
      </c>
      <c r="M3420">
        <v>349.45</v>
      </c>
      <c r="N3420">
        <v>60</v>
      </c>
      <c r="O3420" t="s">
        <v>48</v>
      </c>
      <c r="P3420" t="s">
        <v>1807</v>
      </c>
      <c r="Q3420" t="s">
        <v>83</v>
      </c>
      <c r="R3420" t="s">
        <v>27</v>
      </c>
      <c r="S3420" t="s">
        <v>132</v>
      </c>
      <c r="T3420" s="1">
        <v>40765</v>
      </c>
    </row>
    <row r="3421" spans="1:20" x14ac:dyDescent="0.25">
      <c r="A3421">
        <v>24388</v>
      </c>
      <c r="B3421">
        <v>40569</v>
      </c>
      <c r="C3421" t="s">
        <v>58</v>
      </c>
      <c r="D3421" t="s">
        <v>37</v>
      </c>
      <c r="E3421" t="s">
        <v>387</v>
      </c>
      <c r="F3421" t="s">
        <v>628</v>
      </c>
      <c r="G3421">
        <v>15</v>
      </c>
      <c r="H3421">
        <v>15614.75</v>
      </c>
      <c r="I3421">
        <v>0.47</v>
      </c>
      <c r="J3421">
        <v>0</v>
      </c>
      <c r="K3421">
        <v>7315.9</v>
      </c>
      <c r="L3421">
        <v>1037.72</v>
      </c>
      <c r="M3421">
        <v>549.99</v>
      </c>
      <c r="N3421">
        <v>49</v>
      </c>
      <c r="O3421" t="s">
        <v>48</v>
      </c>
      <c r="P3421" t="s">
        <v>858</v>
      </c>
      <c r="Q3421" t="s">
        <v>95</v>
      </c>
      <c r="R3421" t="s">
        <v>34</v>
      </c>
      <c r="S3421" t="s">
        <v>132</v>
      </c>
      <c r="T3421" s="1">
        <v>40570</v>
      </c>
    </row>
    <row r="3422" spans="1:20" x14ac:dyDescent="0.25">
      <c r="A3422">
        <v>24390</v>
      </c>
      <c r="B3422">
        <v>41066</v>
      </c>
      <c r="C3422" t="s">
        <v>20</v>
      </c>
      <c r="D3422" t="s">
        <v>37</v>
      </c>
      <c r="E3422" t="s">
        <v>38</v>
      </c>
      <c r="F3422" t="s">
        <v>1312</v>
      </c>
      <c r="G3422">
        <v>2</v>
      </c>
      <c r="H3422">
        <v>167.49</v>
      </c>
      <c r="I3422">
        <v>0.43</v>
      </c>
      <c r="J3422">
        <v>0.1</v>
      </c>
      <c r="K3422">
        <v>59.03</v>
      </c>
      <c r="L3422">
        <v>89.44</v>
      </c>
      <c r="M3422">
        <v>50.98</v>
      </c>
      <c r="N3422">
        <v>6.5</v>
      </c>
      <c r="O3422" t="s">
        <v>71</v>
      </c>
      <c r="P3422" t="s">
        <v>1594</v>
      </c>
      <c r="Q3422" t="s">
        <v>64</v>
      </c>
      <c r="R3422" t="s">
        <v>61</v>
      </c>
      <c r="S3422" t="s">
        <v>57</v>
      </c>
      <c r="T3422" s="1">
        <v>41068</v>
      </c>
    </row>
    <row r="3423" spans="1:20" x14ac:dyDescent="0.25">
      <c r="A3423">
        <v>24391</v>
      </c>
      <c r="B3423">
        <v>39878</v>
      </c>
      <c r="C3423" t="s">
        <v>20</v>
      </c>
      <c r="D3423" t="s">
        <v>42</v>
      </c>
      <c r="E3423" t="s">
        <v>46</v>
      </c>
      <c r="F3423" t="s">
        <v>1004</v>
      </c>
      <c r="G3423">
        <v>14</v>
      </c>
      <c r="H3423">
        <v>5533.08</v>
      </c>
      <c r="I3423">
        <v>0.46</v>
      </c>
      <c r="J3423">
        <v>0.08</v>
      </c>
      <c r="K3423">
        <v>2275.58</v>
      </c>
      <c r="L3423">
        <v>427.74</v>
      </c>
      <c r="M3423">
        <v>230.98</v>
      </c>
      <c r="N3423">
        <v>23.78</v>
      </c>
      <c r="O3423" t="s">
        <v>48</v>
      </c>
      <c r="P3423" t="s">
        <v>700</v>
      </c>
      <c r="Q3423" t="s">
        <v>33</v>
      </c>
      <c r="R3423" t="s">
        <v>67</v>
      </c>
      <c r="S3423" t="s">
        <v>49</v>
      </c>
      <c r="T3423" s="1">
        <v>39882</v>
      </c>
    </row>
    <row r="3424" spans="1:20" x14ac:dyDescent="0.25">
      <c r="A3424">
        <v>24422</v>
      </c>
      <c r="B3424">
        <v>40906</v>
      </c>
      <c r="C3424" t="s">
        <v>58</v>
      </c>
      <c r="D3424" t="s">
        <v>42</v>
      </c>
      <c r="E3424" t="s">
        <v>46</v>
      </c>
      <c r="F3424" t="s">
        <v>514</v>
      </c>
      <c r="G3424">
        <v>20</v>
      </c>
      <c r="H3424">
        <v>7051.4</v>
      </c>
      <c r="I3424">
        <v>0.52</v>
      </c>
      <c r="J3424">
        <v>0.06</v>
      </c>
      <c r="K3424">
        <v>3436.39</v>
      </c>
      <c r="L3424">
        <v>373.52</v>
      </c>
      <c r="M3424">
        <v>179.29</v>
      </c>
      <c r="N3424">
        <v>29.21</v>
      </c>
      <c r="O3424" t="s">
        <v>48</v>
      </c>
      <c r="P3424" t="s">
        <v>82</v>
      </c>
      <c r="Q3424" t="s">
        <v>95</v>
      </c>
      <c r="R3424" t="s">
        <v>34</v>
      </c>
      <c r="S3424" t="s">
        <v>49</v>
      </c>
      <c r="T3424" s="1">
        <v>40908</v>
      </c>
    </row>
    <row r="3425" spans="1:20" x14ac:dyDescent="0.25">
      <c r="A3425">
        <v>24448</v>
      </c>
      <c r="B3425">
        <v>40945</v>
      </c>
      <c r="C3425" t="s">
        <v>36</v>
      </c>
      <c r="D3425" t="s">
        <v>42</v>
      </c>
      <c r="E3425" t="s">
        <v>46</v>
      </c>
      <c r="F3425" t="s">
        <v>1886</v>
      </c>
      <c r="G3425">
        <v>46</v>
      </c>
      <c r="H3425">
        <v>17035.62</v>
      </c>
      <c r="I3425">
        <v>0.39</v>
      </c>
      <c r="J3425">
        <v>0.05</v>
      </c>
      <c r="K3425">
        <v>6075.76</v>
      </c>
      <c r="L3425">
        <v>388.48</v>
      </c>
      <c r="M3425">
        <v>236.97</v>
      </c>
      <c r="N3425">
        <v>59.24</v>
      </c>
      <c r="O3425" t="s">
        <v>48</v>
      </c>
      <c r="P3425" t="s">
        <v>738</v>
      </c>
      <c r="Q3425" t="s">
        <v>41</v>
      </c>
      <c r="R3425" t="s">
        <v>34</v>
      </c>
      <c r="S3425" t="s">
        <v>49</v>
      </c>
      <c r="T3425" s="1">
        <v>40947</v>
      </c>
    </row>
    <row r="3426" spans="1:20" x14ac:dyDescent="0.25">
      <c r="A3426">
        <v>24450</v>
      </c>
      <c r="B3426">
        <v>41099</v>
      </c>
      <c r="C3426" t="s">
        <v>58</v>
      </c>
      <c r="D3426" t="s">
        <v>21</v>
      </c>
      <c r="E3426" t="s">
        <v>126</v>
      </c>
      <c r="F3426" t="s">
        <v>1613</v>
      </c>
      <c r="G3426">
        <v>37</v>
      </c>
      <c r="H3426">
        <v>890.76</v>
      </c>
      <c r="I3426">
        <v>0.51</v>
      </c>
      <c r="J3426">
        <v>0.02</v>
      </c>
      <c r="K3426">
        <v>442.89</v>
      </c>
      <c r="L3426">
        <v>24.43</v>
      </c>
      <c r="M3426">
        <v>11.97</v>
      </c>
      <c r="N3426">
        <v>4.9800000000000004</v>
      </c>
      <c r="O3426" t="s">
        <v>24</v>
      </c>
      <c r="P3426" t="s">
        <v>994</v>
      </c>
      <c r="Q3426" t="s">
        <v>33</v>
      </c>
      <c r="R3426" t="s">
        <v>67</v>
      </c>
      <c r="S3426" t="s">
        <v>57</v>
      </c>
      <c r="T3426" s="1">
        <v>41101</v>
      </c>
    </row>
    <row r="3427" spans="1:20" x14ac:dyDescent="0.25">
      <c r="A3427">
        <v>24450</v>
      </c>
      <c r="B3427">
        <v>41099</v>
      </c>
      <c r="C3427" t="s">
        <v>58</v>
      </c>
      <c r="D3427" t="s">
        <v>42</v>
      </c>
      <c r="E3427" t="s">
        <v>43</v>
      </c>
      <c r="F3427" t="s">
        <v>715</v>
      </c>
      <c r="G3427">
        <v>41</v>
      </c>
      <c r="H3427">
        <v>574.89</v>
      </c>
      <c r="I3427">
        <v>0.37</v>
      </c>
      <c r="J3427">
        <v>0.08</v>
      </c>
      <c r="K3427">
        <v>178.92</v>
      </c>
      <c r="L3427">
        <v>15.05</v>
      </c>
      <c r="M3427">
        <v>9.48</v>
      </c>
      <c r="N3427">
        <v>7.29</v>
      </c>
      <c r="O3427" t="s">
        <v>71</v>
      </c>
      <c r="P3427" t="s">
        <v>994</v>
      </c>
      <c r="Q3427" t="s">
        <v>33</v>
      </c>
      <c r="R3427" t="s">
        <v>67</v>
      </c>
      <c r="S3427" t="s">
        <v>35</v>
      </c>
      <c r="T3427" s="1">
        <v>41102</v>
      </c>
    </row>
    <row r="3428" spans="1:20" x14ac:dyDescent="0.25">
      <c r="A3428">
        <v>24450</v>
      </c>
      <c r="B3428">
        <v>41099</v>
      </c>
      <c r="C3428" t="s">
        <v>58</v>
      </c>
      <c r="D3428" t="s">
        <v>21</v>
      </c>
      <c r="E3428" t="s">
        <v>84</v>
      </c>
      <c r="F3428" t="s">
        <v>785</v>
      </c>
      <c r="G3428">
        <v>4</v>
      </c>
      <c r="H3428">
        <v>51.28</v>
      </c>
      <c r="I3428">
        <v>0.49</v>
      </c>
      <c r="J3428">
        <v>0.03</v>
      </c>
      <c r="K3428">
        <v>21.57</v>
      </c>
      <c r="L3428">
        <v>11.73</v>
      </c>
      <c r="M3428">
        <v>5.98</v>
      </c>
      <c r="N3428">
        <v>5.79</v>
      </c>
      <c r="O3428" t="s">
        <v>24</v>
      </c>
      <c r="P3428" t="s">
        <v>994</v>
      </c>
      <c r="Q3428" t="s">
        <v>33</v>
      </c>
      <c r="R3428" t="s">
        <v>67</v>
      </c>
      <c r="S3428" t="s">
        <v>57</v>
      </c>
      <c r="T3428" s="1">
        <v>41101</v>
      </c>
    </row>
    <row r="3429" spans="1:20" x14ac:dyDescent="0.25">
      <c r="A3429">
        <v>24451</v>
      </c>
      <c r="B3429">
        <v>41246</v>
      </c>
      <c r="C3429" t="s">
        <v>58</v>
      </c>
      <c r="D3429" t="s">
        <v>21</v>
      </c>
      <c r="E3429" t="s">
        <v>126</v>
      </c>
      <c r="F3429" t="s">
        <v>296</v>
      </c>
      <c r="G3429">
        <v>24</v>
      </c>
      <c r="H3429">
        <v>2604.84</v>
      </c>
      <c r="I3429">
        <v>0.39</v>
      </c>
      <c r="J3429">
        <v>0.06</v>
      </c>
      <c r="K3429">
        <v>893.4</v>
      </c>
      <c r="L3429">
        <v>112.8</v>
      </c>
      <c r="M3429">
        <v>68.81</v>
      </c>
      <c r="N3429">
        <v>60</v>
      </c>
      <c r="O3429" t="s">
        <v>48</v>
      </c>
      <c r="P3429" t="s">
        <v>817</v>
      </c>
      <c r="Q3429" t="s">
        <v>95</v>
      </c>
      <c r="R3429" t="s">
        <v>34</v>
      </c>
      <c r="S3429" t="s">
        <v>132</v>
      </c>
      <c r="T3429" s="1">
        <v>41247</v>
      </c>
    </row>
    <row r="3430" spans="1:20" x14ac:dyDescent="0.25">
      <c r="A3430">
        <v>24452</v>
      </c>
      <c r="B3430">
        <v>39940</v>
      </c>
      <c r="C3430" t="s">
        <v>36</v>
      </c>
      <c r="D3430" t="s">
        <v>21</v>
      </c>
      <c r="E3430" t="s">
        <v>84</v>
      </c>
      <c r="F3430" t="s">
        <v>648</v>
      </c>
      <c r="G3430">
        <v>18</v>
      </c>
      <c r="H3430">
        <v>246.86</v>
      </c>
      <c r="I3430">
        <v>0.55000000000000004</v>
      </c>
      <c r="J3430">
        <v>0.08</v>
      </c>
      <c r="K3430">
        <v>121.82</v>
      </c>
      <c r="L3430">
        <v>14.4</v>
      </c>
      <c r="M3430">
        <v>6.48</v>
      </c>
      <c r="N3430">
        <v>8.4</v>
      </c>
      <c r="O3430" t="s">
        <v>24</v>
      </c>
      <c r="P3430" t="s">
        <v>101</v>
      </c>
      <c r="Q3430" t="s">
        <v>41</v>
      </c>
      <c r="R3430" t="s">
        <v>67</v>
      </c>
      <c r="S3430" t="s">
        <v>57</v>
      </c>
      <c r="T3430" s="1">
        <v>39940</v>
      </c>
    </row>
    <row r="3431" spans="1:20" x14ac:dyDescent="0.25">
      <c r="A3431">
        <v>24455</v>
      </c>
      <c r="B3431">
        <v>40153</v>
      </c>
      <c r="C3431" t="s">
        <v>29</v>
      </c>
      <c r="D3431" t="s">
        <v>37</v>
      </c>
      <c r="E3431" t="s">
        <v>38</v>
      </c>
      <c r="F3431" t="s">
        <v>1535</v>
      </c>
      <c r="G3431">
        <v>8</v>
      </c>
      <c r="H3431">
        <v>259.10000000000002</v>
      </c>
      <c r="I3431">
        <v>0.35</v>
      </c>
      <c r="J3431">
        <v>0</v>
      </c>
      <c r="K3431">
        <v>89.99</v>
      </c>
      <c r="L3431">
        <v>32.14</v>
      </c>
      <c r="M3431">
        <v>20.89</v>
      </c>
      <c r="N3431">
        <v>1.99</v>
      </c>
      <c r="O3431" t="s">
        <v>24</v>
      </c>
      <c r="P3431" t="s">
        <v>1844</v>
      </c>
      <c r="Q3431" t="s">
        <v>64</v>
      </c>
      <c r="R3431" t="s">
        <v>61</v>
      </c>
      <c r="S3431" t="s">
        <v>35</v>
      </c>
      <c r="T3431" s="1">
        <v>40155</v>
      </c>
    </row>
    <row r="3432" spans="1:20" x14ac:dyDescent="0.25">
      <c r="A3432">
        <v>24455</v>
      </c>
      <c r="B3432">
        <v>40153</v>
      </c>
      <c r="C3432" t="s">
        <v>29</v>
      </c>
      <c r="D3432" t="s">
        <v>21</v>
      </c>
      <c r="E3432" t="s">
        <v>52</v>
      </c>
      <c r="F3432" t="s">
        <v>1363</v>
      </c>
      <c r="G3432">
        <v>41</v>
      </c>
      <c r="H3432">
        <v>292.67</v>
      </c>
      <c r="I3432">
        <v>0.48</v>
      </c>
      <c r="J3432">
        <v>7.0000000000000007E-2</v>
      </c>
      <c r="K3432">
        <v>128.66</v>
      </c>
      <c r="L3432">
        <v>7.65</v>
      </c>
      <c r="M3432">
        <v>3.98</v>
      </c>
      <c r="N3432">
        <v>0.83</v>
      </c>
      <c r="O3432" t="s">
        <v>24</v>
      </c>
      <c r="P3432" t="s">
        <v>1844</v>
      </c>
      <c r="Q3432" t="s">
        <v>64</v>
      </c>
      <c r="R3432" t="s">
        <v>61</v>
      </c>
      <c r="S3432" t="s">
        <v>55</v>
      </c>
      <c r="T3432" s="1">
        <v>40156</v>
      </c>
    </row>
    <row r="3433" spans="1:20" x14ac:dyDescent="0.25">
      <c r="A3433">
        <v>24486</v>
      </c>
      <c r="B3433">
        <v>40655</v>
      </c>
      <c r="C3433" t="s">
        <v>79</v>
      </c>
      <c r="D3433" t="s">
        <v>37</v>
      </c>
      <c r="E3433" t="s">
        <v>38</v>
      </c>
      <c r="F3433" t="s">
        <v>793</v>
      </c>
      <c r="G3433">
        <v>3</v>
      </c>
      <c r="H3433">
        <v>43.57</v>
      </c>
      <c r="I3433">
        <v>0.42</v>
      </c>
      <c r="J3433">
        <v>0.03</v>
      </c>
      <c r="K3433">
        <v>16.38</v>
      </c>
      <c r="L3433">
        <v>14</v>
      </c>
      <c r="M3433">
        <v>8.1199999999999992</v>
      </c>
      <c r="N3433">
        <v>2.83</v>
      </c>
      <c r="O3433" t="s">
        <v>24</v>
      </c>
      <c r="P3433" t="s">
        <v>521</v>
      </c>
      <c r="Q3433" t="s">
        <v>64</v>
      </c>
      <c r="R3433" t="s">
        <v>67</v>
      </c>
      <c r="S3433" t="s">
        <v>35</v>
      </c>
      <c r="T3433" s="1">
        <v>40656</v>
      </c>
    </row>
    <row r="3434" spans="1:20" x14ac:dyDescent="0.25">
      <c r="A3434">
        <v>24486</v>
      </c>
      <c r="B3434">
        <v>40655</v>
      </c>
      <c r="C3434" t="s">
        <v>79</v>
      </c>
      <c r="D3434" t="s">
        <v>21</v>
      </c>
      <c r="E3434" t="s">
        <v>52</v>
      </c>
      <c r="F3434" t="s">
        <v>453</v>
      </c>
      <c r="G3434">
        <v>14</v>
      </c>
      <c r="H3434">
        <v>38.61</v>
      </c>
      <c r="I3434">
        <v>0.35</v>
      </c>
      <c r="J3434">
        <v>0</v>
      </c>
      <c r="K3434">
        <v>13.27</v>
      </c>
      <c r="L3434">
        <v>2.71</v>
      </c>
      <c r="M3434">
        <v>1.76</v>
      </c>
      <c r="N3434">
        <v>0.7</v>
      </c>
      <c r="O3434" t="s">
        <v>24</v>
      </c>
      <c r="P3434" t="s">
        <v>521</v>
      </c>
      <c r="Q3434" t="s">
        <v>64</v>
      </c>
      <c r="R3434" t="s">
        <v>67</v>
      </c>
      <c r="S3434" t="s">
        <v>55</v>
      </c>
      <c r="T3434" s="1">
        <v>40656</v>
      </c>
    </row>
    <row r="3435" spans="1:20" x14ac:dyDescent="0.25">
      <c r="A3435">
        <v>24515</v>
      </c>
      <c r="B3435">
        <v>40304</v>
      </c>
      <c r="C3435" t="s">
        <v>58</v>
      </c>
      <c r="D3435" t="s">
        <v>37</v>
      </c>
      <c r="E3435" t="s">
        <v>87</v>
      </c>
      <c r="F3435" t="s">
        <v>1036</v>
      </c>
      <c r="G3435">
        <v>41</v>
      </c>
      <c r="H3435">
        <v>5566.55</v>
      </c>
      <c r="I3435">
        <v>0.46</v>
      </c>
      <c r="J3435">
        <v>0.1</v>
      </c>
      <c r="K3435">
        <v>2213.1799999999998</v>
      </c>
      <c r="L3435">
        <v>149.94</v>
      </c>
      <c r="M3435">
        <v>80.97</v>
      </c>
      <c r="N3435">
        <v>33.6</v>
      </c>
      <c r="O3435" t="s">
        <v>48</v>
      </c>
      <c r="P3435" t="s">
        <v>631</v>
      </c>
      <c r="Q3435" t="s">
        <v>83</v>
      </c>
      <c r="R3435" t="s">
        <v>61</v>
      </c>
      <c r="S3435" t="s">
        <v>132</v>
      </c>
      <c r="T3435" s="1">
        <v>40306</v>
      </c>
    </row>
    <row r="3436" spans="1:20" x14ac:dyDescent="0.25">
      <c r="A3436">
        <v>24519</v>
      </c>
      <c r="B3436">
        <v>40705</v>
      </c>
      <c r="C3436" t="s">
        <v>58</v>
      </c>
      <c r="D3436" t="s">
        <v>21</v>
      </c>
      <c r="E3436" t="s">
        <v>120</v>
      </c>
      <c r="F3436" t="s">
        <v>855</v>
      </c>
      <c r="G3436">
        <v>22</v>
      </c>
      <c r="H3436">
        <v>195.56</v>
      </c>
      <c r="I3436">
        <v>0.4</v>
      </c>
      <c r="J3436">
        <v>0.03</v>
      </c>
      <c r="K3436">
        <v>72.45</v>
      </c>
      <c r="L3436">
        <v>8.9</v>
      </c>
      <c r="M3436">
        <v>5.34</v>
      </c>
      <c r="N3436">
        <v>5.63</v>
      </c>
      <c r="O3436" t="s">
        <v>24</v>
      </c>
      <c r="P3436" t="s">
        <v>227</v>
      </c>
      <c r="Q3436" t="s">
        <v>64</v>
      </c>
      <c r="R3436" t="s">
        <v>67</v>
      </c>
      <c r="S3436" t="s">
        <v>57</v>
      </c>
      <c r="T3436" s="1">
        <v>40706</v>
      </c>
    </row>
    <row r="3437" spans="1:20" x14ac:dyDescent="0.25">
      <c r="A3437">
        <v>24544</v>
      </c>
      <c r="B3437">
        <v>39839</v>
      </c>
      <c r="C3437" t="s">
        <v>36</v>
      </c>
      <c r="D3437" t="s">
        <v>37</v>
      </c>
      <c r="E3437" t="s">
        <v>87</v>
      </c>
      <c r="F3437" t="s">
        <v>88</v>
      </c>
      <c r="G3437">
        <v>31</v>
      </c>
      <c r="H3437">
        <v>8984.7199999999993</v>
      </c>
      <c r="I3437">
        <v>0.52</v>
      </c>
      <c r="J3437">
        <v>0.08</v>
      </c>
      <c r="K3437">
        <v>4290.3500000000004</v>
      </c>
      <c r="L3437">
        <v>314.54000000000002</v>
      </c>
      <c r="M3437">
        <v>150.97999999999999</v>
      </c>
      <c r="N3437">
        <v>13.99</v>
      </c>
      <c r="O3437" t="s">
        <v>71</v>
      </c>
      <c r="P3437" t="s">
        <v>351</v>
      </c>
      <c r="Q3437" t="s">
        <v>41</v>
      </c>
      <c r="R3437" t="s">
        <v>34</v>
      </c>
      <c r="S3437" t="s">
        <v>45</v>
      </c>
      <c r="T3437" s="1">
        <v>39840</v>
      </c>
    </row>
    <row r="3438" spans="1:20" x14ac:dyDescent="0.25">
      <c r="A3438">
        <v>24544</v>
      </c>
      <c r="B3438">
        <v>39839</v>
      </c>
      <c r="C3438" t="s">
        <v>36</v>
      </c>
      <c r="D3438" t="s">
        <v>42</v>
      </c>
      <c r="E3438" t="s">
        <v>192</v>
      </c>
      <c r="F3438" t="s">
        <v>1322</v>
      </c>
      <c r="G3438">
        <v>15</v>
      </c>
      <c r="H3438">
        <v>666.1</v>
      </c>
      <c r="I3438">
        <v>0.42</v>
      </c>
      <c r="J3438">
        <v>0.03</v>
      </c>
      <c r="K3438">
        <v>262.04000000000002</v>
      </c>
      <c r="L3438">
        <v>44.79</v>
      </c>
      <c r="M3438">
        <v>25.98</v>
      </c>
      <c r="N3438">
        <v>14.36</v>
      </c>
      <c r="O3438" t="s">
        <v>48</v>
      </c>
      <c r="P3438" t="s">
        <v>351</v>
      </c>
      <c r="Q3438" t="s">
        <v>41</v>
      </c>
      <c r="R3438" t="s">
        <v>34</v>
      </c>
      <c r="S3438" t="s">
        <v>132</v>
      </c>
      <c r="T3438" s="1">
        <v>39840</v>
      </c>
    </row>
    <row r="3439" spans="1:20" x14ac:dyDescent="0.25">
      <c r="A3439">
        <v>24544</v>
      </c>
      <c r="B3439">
        <v>39839</v>
      </c>
      <c r="C3439" t="s">
        <v>36</v>
      </c>
      <c r="D3439" t="s">
        <v>21</v>
      </c>
      <c r="E3439" t="s">
        <v>22</v>
      </c>
      <c r="F3439" t="s">
        <v>1723</v>
      </c>
      <c r="G3439">
        <v>39</v>
      </c>
      <c r="H3439">
        <v>2146.1999999999998</v>
      </c>
      <c r="I3439">
        <v>0.46</v>
      </c>
      <c r="J3439">
        <v>0.1</v>
      </c>
      <c r="K3439">
        <v>844.48</v>
      </c>
      <c r="L3439">
        <v>60.15</v>
      </c>
      <c r="M3439">
        <v>32.479999999999997</v>
      </c>
      <c r="N3439">
        <v>35</v>
      </c>
      <c r="O3439" t="s">
        <v>24</v>
      </c>
      <c r="P3439" t="s">
        <v>351</v>
      </c>
      <c r="Q3439" t="s">
        <v>41</v>
      </c>
      <c r="R3439" t="s">
        <v>34</v>
      </c>
      <c r="S3439" t="s">
        <v>28</v>
      </c>
      <c r="T3439" s="1">
        <v>39840</v>
      </c>
    </row>
    <row r="3440" spans="1:20" x14ac:dyDescent="0.25">
      <c r="A3440">
        <v>24546</v>
      </c>
      <c r="B3440">
        <v>40994</v>
      </c>
      <c r="C3440" t="s">
        <v>58</v>
      </c>
      <c r="D3440" t="s">
        <v>21</v>
      </c>
      <c r="E3440" t="s">
        <v>30</v>
      </c>
      <c r="F3440" t="s">
        <v>1580</v>
      </c>
      <c r="G3440">
        <v>7</v>
      </c>
      <c r="H3440">
        <v>148.05000000000001</v>
      </c>
      <c r="I3440">
        <v>0.49</v>
      </c>
      <c r="J3440">
        <v>0.04</v>
      </c>
      <c r="K3440">
        <v>67.819999999999993</v>
      </c>
      <c r="L3440">
        <v>21.53</v>
      </c>
      <c r="M3440">
        <v>10.98</v>
      </c>
      <c r="N3440">
        <v>3.37</v>
      </c>
      <c r="O3440" t="s">
        <v>24</v>
      </c>
      <c r="P3440" t="s">
        <v>275</v>
      </c>
      <c r="Q3440" t="s">
        <v>64</v>
      </c>
      <c r="R3440" t="s">
        <v>61</v>
      </c>
      <c r="S3440" t="s">
        <v>35</v>
      </c>
      <c r="T3440" s="1">
        <v>40995</v>
      </c>
    </row>
    <row r="3441" spans="1:20" x14ac:dyDescent="0.25">
      <c r="A3441">
        <v>24548</v>
      </c>
      <c r="B3441">
        <v>40616</v>
      </c>
      <c r="C3441" t="s">
        <v>36</v>
      </c>
      <c r="D3441" t="s">
        <v>42</v>
      </c>
      <c r="E3441" t="s">
        <v>43</v>
      </c>
      <c r="F3441" t="s">
        <v>1021</v>
      </c>
      <c r="G3441">
        <v>32</v>
      </c>
      <c r="H3441">
        <v>514.39</v>
      </c>
      <c r="I3441">
        <v>0.52</v>
      </c>
      <c r="J3441">
        <v>0.04</v>
      </c>
      <c r="K3441">
        <v>254.72</v>
      </c>
      <c r="L3441">
        <v>16.579999999999998</v>
      </c>
      <c r="M3441">
        <v>7.96</v>
      </c>
      <c r="N3441">
        <v>4.95</v>
      </c>
      <c r="O3441" t="s">
        <v>71</v>
      </c>
      <c r="P3441" t="s">
        <v>446</v>
      </c>
      <c r="Q3441" t="s">
        <v>83</v>
      </c>
      <c r="R3441" t="s">
        <v>34</v>
      </c>
      <c r="S3441" t="s">
        <v>57</v>
      </c>
      <c r="T3441" s="1">
        <v>40617</v>
      </c>
    </row>
    <row r="3442" spans="1:20" x14ac:dyDescent="0.25">
      <c r="A3442">
        <v>24576</v>
      </c>
      <c r="B3442">
        <v>41254</v>
      </c>
      <c r="C3442" t="s">
        <v>29</v>
      </c>
      <c r="D3442" t="s">
        <v>37</v>
      </c>
      <c r="E3442" t="s">
        <v>50</v>
      </c>
      <c r="F3442" t="s">
        <v>576</v>
      </c>
      <c r="G3442">
        <v>29</v>
      </c>
      <c r="H3442">
        <v>927.39</v>
      </c>
      <c r="I3442">
        <v>0.36</v>
      </c>
      <c r="J3442">
        <v>0.03</v>
      </c>
      <c r="K3442">
        <v>313.87</v>
      </c>
      <c r="L3442">
        <v>32.799999999999997</v>
      </c>
      <c r="M3442">
        <v>20.99</v>
      </c>
      <c r="N3442">
        <v>4.8099999999999996</v>
      </c>
      <c r="O3442" t="s">
        <v>24</v>
      </c>
      <c r="P3442" t="s">
        <v>1810</v>
      </c>
      <c r="Q3442" t="s">
        <v>33</v>
      </c>
      <c r="R3442" t="s">
        <v>34</v>
      </c>
      <c r="S3442" t="s">
        <v>45</v>
      </c>
      <c r="T3442" s="1">
        <v>41256</v>
      </c>
    </row>
    <row r="3443" spans="1:20" x14ac:dyDescent="0.25">
      <c r="A3443">
        <v>24576</v>
      </c>
      <c r="B3443">
        <v>41254</v>
      </c>
      <c r="C3443" t="s">
        <v>29</v>
      </c>
      <c r="D3443" t="s">
        <v>42</v>
      </c>
      <c r="E3443" t="s">
        <v>43</v>
      </c>
      <c r="F3443" t="s">
        <v>285</v>
      </c>
      <c r="G3443">
        <v>10</v>
      </c>
      <c r="H3443">
        <v>259.24</v>
      </c>
      <c r="I3443">
        <v>0.45</v>
      </c>
      <c r="J3443">
        <v>0.05</v>
      </c>
      <c r="K3443">
        <v>106.04</v>
      </c>
      <c r="L3443">
        <v>26.51</v>
      </c>
      <c r="M3443">
        <v>14.58</v>
      </c>
      <c r="N3443">
        <v>7.4</v>
      </c>
      <c r="O3443" t="s">
        <v>24</v>
      </c>
      <c r="P3443" t="s">
        <v>1810</v>
      </c>
      <c r="Q3443" t="s">
        <v>33</v>
      </c>
      <c r="R3443" t="s">
        <v>34</v>
      </c>
      <c r="S3443" t="s">
        <v>57</v>
      </c>
      <c r="T3443" s="1">
        <v>41256</v>
      </c>
    </row>
    <row r="3444" spans="1:20" x14ac:dyDescent="0.25">
      <c r="A3444">
        <v>24577</v>
      </c>
      <c r="B3444">
        <v>40238</v>
      </c>
      <c r="C3444" t="s">
        <v>79</v>
      </c>
      <c r="D3444" t="s">
        <v>21</v>
      </c>
      <c r="E3444" t="s">
        <v>84</v>
      </c>
      <c r="F3444" t="s">
        <v>565</v>
      </c>
      <c r="G3444">
        <v>8</v>
      </c>
      <c r="H3444">
        <v>339.29</v>
      </c>
      <c r="I3444">
        <v>0.48</v>
      </c>
      <c r="J3444">
        <v>0.05</v>
      </c>
      <c r="K3444">
        <v>151.1</v>
      </c>
      <c r="L3444">
        <v>43.92</v>
      </c>
      <c r="M3444">
        <v>22.84</v>
      </c>
      <c r="N3444">
        <v>5.47</v>
      </c>
      <c r="O3444" t="s">
        <v>24</v>
      </c>
      <c r="P3444" t="s">
        <v>1130</v>
      </c>
      <c r="Q3444" t="s">
        <v>41</v>
      </c>
      <c r="R3444" t="s">
        <v>34</v>
      </c>
      <c r="S3444" t="s">
        <v>57</v>
      </c>
      <c r="T3444" s="1">
        <v>40239</v>
      </c>
    </row>
    <row r="3445" spans="1:20" x14ac:dyDescent="0.25">
      <c r="A3445">
        <v>24579</v>
      </c>
      <c r="B3445">
        <v>41231</v>
      </c>
      <c r="C3445" t="s">
        <v>36</v>
      </c>
      <c r="D3445" t="s">
        <v>21</v>
      </c>
      <c r="E3445" t="s">
        <v>126</v>
      </c>
      <c r="F3445" t="s">
        <v>847</v>
      </c>
      <c r="G3445">
        <v>45</v>
      </c>
      <c r="H3445">
        <v>22496.799999999999</v>
      </c>
      <c r="I3445">
        <v>0.41</v>
      </c>
      <c r="J3445">
        <v>0.02</v>
      </c>
      <c r="K3445">
        <v>8943.06</v>
      </c>
      <c r="L3445">
        <v>509.58</v>
      </c>
      <c r="M3445">
        <v>300.64999999999998</v>
      </c>
      <c r="N3445">
        <v>24.49</v>
      </c>
      <c r="O3445" t="s">
        <v>24</v>
      </c>
      <c r="P3445" t="s">
        <v>275</v>
      </c>
      <c r="Q3445" t="s">
        <v>64</v>
      </c>
      <c r="R3445" t="s">
        <v>27</v>
      </c>
      <c r="S3445" t="s">
        <v>28</v>
      </c>
      <c r="T3445" s="1">
        <v>41232</v>
      </c>
    </row>
    <row r="3446" spans="1:20" x14ac:dyDescent="0.25">
      <c r="A3446">
        <v>24579</v>
      </c>
      <c r="B3446">
        <v>41231</v>
      </c>
      <c r="C3446" t="s">
        <v>36</v>
      </c>
      <c r="D3446" t="s">
        <v>21</v>
      </c>
      <c r="E3446" t="s">
        <v>126</v>
      </c>
      <c r="F3446" t="s">
        <v>1613</v>
      </c>
      <c r="G3446">
        <v>40</v>
      </c>
      <c r="H3446">
        <v>942.21</v>
      </c>
      <c r="I3446">
        <v>0.53</v>
      </c>
      <c r="J3446">
        <v>0.08</v>
      </c>
      <c r="K3446">
        <v>458.43</v>
      </c>
      <c r="L3446">
        <v>25.47</v>
      </c>
      <c r="M3446">
        <v>11.97</v>
      </c>
      <c r="N3446">
        <v>4.9800000000000004</v>
      </c>
      <c r="O3446" t="s">
        <v>24</v>
      </c>
      <c r="P3446" t="s">
        <v>275</v>
      </c>
      <c r="Q3446" t="s">
        <v>64</v>
      </c>
      <c r="R3446" t="s">
        <v>27</v>
      </c>
      <c r="S3446" t="s">
        <v>57</v>
      </c>
      <c r="T3446" s="1">
        <v>41233</v>
      </c>
    </row>
    <row r="3447" spans="1:20" x14ac:dyDescent="0.25">
      <c r="A3447">
        <v>24580</v>
      </c>
      <c r="B3447">
        <v>41083</v>
      </c>
      <c r="C3447" t="s">
        <v>36</v>
      </c>
      <c r="D3447" t="s">
        <v>21</v>
      </c>
      <c r="E3447" t="s">
        <v>52</v>
      </c>
      <c r="F3447" t="s">
        <v>123</v>
      </c>
      <c r="G3447">
        <v>25</v>
      </c>
      <c r="H3447">
        <v>2116.37</v>
      </c>
      <c r="I3447">
        <v>0.52</v>
      </c>
      <c r="J3447">
        <v>0.08</v>
      </c>
      <c r="K3447">
        <v>1007.88</v>
      </c>
      <c r="L3447">
        <v>91.63</v>
      </c>
      <c r="M3447">
        <v>43.98</v>
      </c>
      <c r="N3447">
        <v>8.99</v>
      </c>
      <c r="O3447" t="s">
        <v>24</v>
      </c>
      <c r="P3447" t="s">
        <v>1490</v>
      </c>
      <c r="Q3447" t="s">
        <v>33</v>
      </c>
      <c r="R3447" t="s">
        <v>34</v>
      </c>
      <c r="S3447" t="s">
        <v>35</v>
      </c>
      <c r="T3447" s="1">
        <v>41084</v>
      </c>
    </row>
    <row r="3448" spans="1:20" x14ac:dyDescent="0.25">
      <c r="A3448">
        <v>24580</v>
      </c>
      <c r="B3448">
        <v>41083</v>
      </c>
      <c r="C3448" t="s">
        <v>36</v>
      </c>
      <c r="D3448" t="s">
        <v>42</v>
      </c>
      <c r="E3448" t="s">
        <v>43</v>
      </c>
      <c r="F3448" t="s">
        <v>1149</v>
      </c>
      <c r="G3448">
        <v>14</v>
      </c>
      <c r="H3448">
        <v>54.42</v>
      </c>
      <c r="I3448">
        <v>0.38</v>
      </c>
      <c r="J3448">
        <v>0.01</v>
      </c>
      <c r="K3448">
        <v>18.63</v>
      </c>
      <c r="L3448">
        <v>3.6</v>
      </c>
      <c r="M3448">
        <v>2.23</v>
      </c>
      <c r="N3448">
        <v>4.57</v>
      </c>
      <c r="O3448" t="s">
        <v>24</v>
      </c>
      <c r="P3448" t="s">
        <v>1490</v>
      </c>
      <c r="Q3448" t="s">
        <v>33</v>
      </c>
      <c r="R3448" t="s">
        <v>34</v>
      </c>
      <c r="S3448" t="s">
        <v>35</v>
      </c>
      <c r="T3448" s="1">
        <v>41085</v>
      </c>
    </row>
    <row r="3449" spans="1:20" x14ac:dyDescent="0.25">
      <c r="A3449">
        <v>24581</v>
      </c>
      <c r="B3449">
        <v>40277</v>
      </c>
      <c r="C3449" t="s">
        <v>36</v>
      </c>
      <c r="D3449" t="s">
        <v>21</v>
      </c>
      <c r="E3449" t="s">
        <v>120</v>
      </c>
      <c r="F3449" t="s">
        <v>1465</v>
      </c>
      <c r="G3449">
        <v>8</v>
      </c>
      <c r="H3449">
        <v>63.43</v>
      </c>
      <c r="I3449">
        <v>0.43</v>
      </c>
      <c r="J3449">
        <v>0.03</v>
      </c>
      <c r="K3449">
        <v>25.54</v>
      </c>
      <c r="L3449">
        <v>7.98</v>
      </c>
      <c r="M3449">
        <v>4.55</v>
      </c>
      <c r="N3449">
        <v>1.49</v>
      </c>
      <c r="O3449" t="s">
        <v>24</v>
      </c>
      <c r="P3449" t="s">
        <v>1543</v>
      </c>
      <c r="Q3449" t="s">
        <v>64</v>
      </c>
      <c r="R3449" t="s">
        <v>67</v>
      </c>
      <c r="S3449" t="s">
        <v>57</v>
      </c>
      <c r="T3449" s="1">
        <v>40278</v>
      </c>
    </row>
    <row r="3450" spans="1:20" x14ac:dyDescent="0.25">
      <c r="A3450">
        <v>24583</v>
      </c>
      <c r="B3450">
        <v>40764</v>
      </c>
      <c r="C3450" t="s">
        <v>58</v>
      </c>
      <c r="D3450" t="s">
        <v>21</v>
      </c>
      <c r="E3450" t="s">
        <v>120</v>
      </c>
      <c r="F3450" t="s">
        <v>401</v>
      </c>
      <c r="G3450">
        <v>17</v>
      </c>
      <c r="H3450">
        <v>59.98</v>
      </c>
      <c r="I3450">
        <v>0.36</v>
      </c>
      <c r="J3450">
        <v>0.06</v>
      </c>
      <c r="K3450">
        <v>17.21</v>
      </c>
      <c r="L3450">
        <v>3.38</v>
      </c>
      <c r="M3450">
        <v>2.16</v>
      </c>
      <c r="N3450">
        <v>6.05</v>
      </c>
      <c r="O3450" t="s">
        <v>24</v>
      </c>
      <c r="P3450" t="s">
        <v>451</v>
      </c>
      <c r="Q3450" t="s">
        <v>33</v>
      </c>
      <c r="R3450" t="s">
        <v>34</v>
      </c>
      <c r="S3450" t="s">
        <v>57</v>
      </c>
      <c r="T3450" s="1">
        <v>40767</v>
      </c>
    </row>
    <row r="3451" spans="1:20" x14ac:dyDescent="0.25">
      <c r="A3451">
        <v>24608</v>
      </c>
      <c r="B3451">
        <v>41135</v>
      </c>
      <c r="C3451" t="s">
        <v>79</v>
      </c>
      <c r="D3451" t="s">
        <v>21</v>
      </c>
      <c r="E3451" t="s">
        <v>120</v>
      </c>
      <c r="F3451" t="s">
        <v>1343</v>
      </c>
      <c r="G3451">
        <v>50</v>
      </c>
      <c r="H3451">
        <v>311.51</v>
      </c>
      <c r="I3451">
        <v>0.37</v>
      </c>
      <c r="J3451">
        <v>7.0000000000000007E-2</v>
      </c>
      <c r="K3451">
        <v>99.52</v>
      </c>
      <c r="L3451">
        <v>6.63</v>
      </c>
      <c r="M3451">
        <v>4.18</v>
      </c>
      <c r="N3451">
        <v>2.99</v>
      </c>
      <c r="O3451" t="s">
        <v>24</v>
      </c>
      <c r="P3451" t="s">
        <v>570</v>
      </c>
      <c r="Q3451" t="s">
        <v>83</v>
      </c>
      <c r="R3451" t="s">
        <v>61</v>
      </c>
      <c r="S3451" t="s">
        <v>57</v>
      </c>
      <c r="T3451" s="1">
        <v>41136</v>
      </c>
    </row>
    <row r="3452" spans="1:20" x14ac:dyDescent="0.25">
      <c r="A3452">
        <v>24610</v>
      </c>
      <c r="B3452">
        <v>40196</v>
      </c>
      <c r="C3452" t="s">
        <v>29</v>
      </c>
      <c r="D3452" t="s">
        <v>42</v>
      </c>
      <c r="E3452" t="s">
        <v>192</v>
      </c>
      <c r="F3452" t="s">
        <v>1175</v>
      </c>
      <c r="G3452">
        <v>4</v>
      </c>
      <c r="H3452">
        <v>1648.01</v>
      </c>
      <c r="I3452">
        <v>0.51</v>
      </c>
      <c r="J3452">
        <v>0.01</v>
      </c>
      <c r="K3452">
        <v>820.33</v>
      </c>
      <c r="L3452">
        <v>410.16</v>
      </c>
      <c r="M3452">
        <v>200.98</v>
      </c>
      <c r="N3452">
        <v>23.76</v>
      </c>
      <c r="O3452" t="s">
        <v>48</v>
      </c>
      <c r="P3452" t="s">
        <v>1119</v>
      </c>
      <c r="Q3452" t="s">
        <v>83</v>
      </c>
      <c r="R3452" t="s">
        <v>61</v>
      </c>
      <c r="S3452" t="s">
        <v>132</v>
      </c>
      <c r="T3452" s="1">
        <v>40198</v>
      </c>
    </row>
    <row r="3453" spans="1:20" x14ac:dyDescent="0.25">
      <c r="A3453">
        <v>24613</v>
      </c>
      <c r="B3453">
        <v>41106</v>
      </c>
      <c r="C3453" t="s">
        <v>20</v>
      </c>
      <c r="D3453" t="s">
        <v>37</v>
      </c>
      <c r="E3453" t="s">
        <v>387</v>
      </c>
      <c r="F3453" t="s">
        <v>520</v>
      </c>
      <c r="G3453">
        <v>16</v>
      </c>
      <c r="H3453">
        <v>19616</v>
      </c>
      <c r="I3453">
        <v>0.51</v>
      </c>
      <c r="J3453">
        <v>0</v>
      </c>
      <c r="K3453">
        <v>9991.67</v>
      </c>
      <c r="L3453">
        <v>1224.47</v>
      </c>
      <c r="M3453">
        <v>599.99</v>
      </c>
      <c r="N3453">
        <v>24.49</v>
      </c>
      <c r="O3453" t="s">
        <v>24</v>
      </c>
      <c r="P3453" t="s">
        <v>667</v>
      </c>
      <c r="Q3453" t="s">
        <v>75</v>
      </c>
      <c r="R3453" t="s">
        <v>61</v>
      </c>
      <c r="S3453" t="s">
        <v>28</v>
      </c>
      <c r="T3453" s="1">
        <v>41115</v>
      </c>
    </row>
    <row r="3454" spans="1:20" x14ac:dyDescent="0.25">
      <c r="A3454">
        <v>24613</v>
      </c>
      <c r="B3454">
        <v>41106</v>
      </c>
      <c r="C3454" t="s">
        <v>20</v>
      </c>
      <c r="D3454" t="s">
        <v>21</v>
      </c>
      <c r="E3454" t="s">
        <v>84</v>
      </c>
      <c r="F3454" t="s">
        <v>663</v>
      </c>
      <c r="G3454">
        <v>36</v>
      </c>
      <c r="H3454">
        <v>426.5</v>
      </c>
      <c r="I3454">
        <v>0.45</v>
      </c>
      <c r="J3454">
        <v>0.01</v>
      </c>
      <c r="K3454">
        <v>186.62</v>
      </c>
      <c r="L3454">
        <v>11.78</v>
      </c>
      <c r="M3454">
        <v>6.48</v>
      </c>
      <c r="N3454">
        <v>6.6</v>
      </c>
      <c r="O3454" t="s">
        <v>24</v>
      </c>
      <c r="P3454" t="s">
        <v>667</v>
      </c>
      <c r="Q3454" t="s">
        <v>75</v>
      </c>
      <c r="R3454" t="s">
        <v>61</v>
      </c>
      <c r="S3454" t="s">
        <v>57</v>
      </c>
      <c r="T3454" s="1">
        <v>41115</v>
      </c>
    </row>
    <row r="3455" spans="1:20" x14ac:dyDescent="0.25">
      <c r="A3455">
        <v>24613</v>
      </c>
      <c r="B3455">
        <v>41106</v>
      </c>
      <c r="C3455" t="s">
        <v>20</v>
      </c>
      <c r="D3455" t="s">
        <v>21</v>
      </c>
      <c r="E3455" t="s">
        <v>52</v>
      </c>
      <c r="F3455" t="s">
        <v>117</v>
      </c>
      <c r="G3455">
        <v>39</v>
      </c>
      <c r="H3455">
        <v>1449.43</v>
      </c>
      <c r="I3455">
        <v>0.47</v>
      </c>
      <c r="J3455">
        <v>0.01</v>
      </c>
      <c r="K3455">
        <v>671.57</v>
      </c>
      <c r="L3455">
        <v>37.43</v>
      </c>
      <c r="M3455">
        <v>19.84</v>
      </c>
      <c r="N3455">
        <v>4.0999999999999996</v>
      </c>
      <c r="O3455" t="s">
        <v>24</v>
      </c>
      <c r="P3455" t="s">
        <v>667</v>
      </c>
      <c r="Q3455" t="s">
        <v>75</v>
      </c>
      <c r="R3455" t="s">
        <v>61</v>
      </c>
      <c r="S3455" t="s">
        <v>55</v>
      </c>
      <c r="T3455" s="1">
        <v>41115</v>
      </c>
    </row>
    <row r="3456" spans="1:20" x14ac:dyDescent="0.25">
      <c r="A3456">
        <v>24614</v>
      </c>
      <c r="B3456">
        <v>40138</v>
      </c>
      <c r="C3456" t="s">
        <v>20</v>
      </c>
      <c r="D3456" t="s">
        <v>37</v>
      </c>
      <c r="E3456" t="s">
        <v>38</v>
      </c>
      <c r="F3456" t="s">
        <v>1312</v>
      </c>
      <c r="G3456">
        <v>33</v>
      </c>
      <c r="H3456">
        <v>3195.94</v>
      </c>
      <c r="I3456">
        <v>0.52</v>
      </c>
      <c r="J3456">
        <v>0.09</v>
      </c>
      <c r="K3456">
        <v>1507.1</v>
      </c>
      <c r="L3456">
        <v>106.21</v>
      </c>
      <c r="M3456">
        <v>50.98</v>
      </c>
      <c r="N3456">
        <v>6.5</v>
      </c>
      <c r="O3456" t="s">
        <v>24</v>
      </c>
      <c r="P3456" t="s">
        <v>335</v>
      </c>
      <c r="Q3456" t="s">
        <v>95</v>
      </c>
      <c r="R3456" t="s">
        <v>61</v>
      </c>
      <c r="S3456" t="s">
        <v>57</v>
      </c>
      <c r="T3456" s="1">
        <v>40145</v>
      </c>
    </row>
    <row r="3457" spans="1:20" x14ac:dyDescent="0.25">
      <c r="A3457">
        <v>24640</v>
      </c>
      <c r="B3457">
        <v>40572</v>
      </c>
      <c r="C3457" t="s">
        <v>79</v>
      </c>
      <c r="D3457" t="s">
        <v>42</v>
      </c>
      <c r="E3457" t="s">
        <v>192</v>
      </c>
      <c r="F3457" t="s">
        <v>447</v>
      </c>
      <c r="G3457">
        <v>12</v>
      </c>
      <c r="H3457">
        <v>2103.6999999999998</v>
      </c>
      <c r="I3457">
        <v>0.38</v>
      </c>
      <c r="J3457">
        <v>0.06</v>
      </c>
      <c r="K3457">
        <v>705.94</v>
      </c>
      <c r="L3457">
        <v>183.84</v>
      </c>
      <c r="M3457">
        <v>113.98</v>
      </c>
      <c r="N3457">
        <v>30</v>
      </c>
      <c r="O3457" t="s">
        <v>48</v>
      </c>
      <c r="P3457" t="s">
        <v>1806</v>
      </c>
      <c r="Q3457" t="s">
        <v>64</v>
      </c>
      <c r="R3457" t="s">
        <v>61</v>
      </c>
      <c r="S3457" t="s">
        <v>132</v>
      </c>
      <c r="T3457" s="1">
        <v>40573</v>
      </c>
    </row>
    <row r="3458" spans="1:20" x14ac:dyDescent="0.25">
      <c r="A3458">
        <v>24643</v>
      </c>
      <c r="B3458">
        <v>41028</v>
      </c>
      <c r="C3458" t="s">
        <v>79</v>
      </c>
      <c r="D3458" t="s">
        <v>37</v>
      </c>
      <c r="E3458" t="s">
        <v>50</v>
      </c>
      <c r="F3458" t="s">
        <v>607</v>
      </c>
      <c r="G3458">
        <v>30</v>
      </c>
      <c r="H3458">
        <v>4230.2700000000004</v>
      </c>
      <c r="I3458">
        <v>0.39</v>
      </c>
      <c r="J3458">
        <v>0</v>
      </c>
      <c r="K3458">
        <v>1649.32</v>
      </c>
      <c r="L3458">
        <v>140.97</v>
      </c>
      <c r="M3458">
        <v>85.99</v>
      </c>
      <c r="N3458">
        <v>1.25</v>
      </c>
      <c r="O3458" t="s">
        <v>24</v>
      </c>
      <c r="P3458" t="s">
        <v>1568</v>
      </c>
      <c r="Q3458" t="s">
        <v>64</v>
      </c>
      <c r="R3458" t="s">
        <v>34</v>
      </c>
      <c r="S3458" t="s">
        <v>35</v>
      </c>
      <c r="T3458" s="1">
        <v>41030</v>
      </c>
    </row>
    <row r="3459" spans="1:20" x14ac:dyDescent="0.25">
      <c r="A3459">
        <v>24644</v>
      </c>
      <c r="B3459">
        <v>40022</v>
      </c>
      <c r="C3459" t="s">
        <v>58</v>
      </c>
      <c r="D3459" t="s">
        <v>42</v>
      </c>
      <c r="E3459" t="s">
        <v>192</v>
      </c>
      <c r="F3459" t="s">
        <v>735</v>
      </c>
      <c r="G3459">
        <v>46</v>
      </c>
      <c r="H3459">
        <v>10950.08</v>
      </c>
      <c r="I3459">
        <v>0.48</v>
      </c>
      <c r="J3459">
        <v>0</v>
      </c>
      <c r="K3459">
        <v>5222.34</v>
      </c>
      <c r="L3459">
        <v>236.52</v>
      </c>
      <c r="M3459">
        <v>122.99</v>
      </c>
      <c r="N3459">
        <v>70.2</v>
      </c>
      <c r="O3459" t="s">
        <v>48</v>
      </c>
      <c r="P3459" t="s">
        <v>1285</v>
      </c>
      <c r="Q3459" t="s">
        <v>95</v>
      </c>
      <c r="R3459" t="s">
        <v>34</v>
      </c>
      <c r="S3459" t="s">
        <v>132</v>
      </c>
      <c r="T3459" s="1">
        <v>40023</v>
      </c>
    </row>
    <row r="3460" spans="1:20" x14ac:dyDescent="0.25">
      <c r="A3460">
        <v>24644</v>
      </c>
      <c r="B3460">
        <v>40022</v>
      </c>
      <c r="C3460" t="s">
        <v>58</v>
      </c>
      <c r="D3460" t="s">
        <v>21</v>
      </c>
      <c r="E3460" t="s">
        <v>126</v>
      </c>
      <c r="F3460" t="s">
        <v>495</v>
      </c>
      <c r="G3460">
        <v>40</v>
      </c>
      <c r="H3460">
        <v>4931.87</v>
      </c>
      <c r="I3460">
        <v>0.51</v>
      </c>
      <c r="J3460">
        <v>0.01</v>
      </c>
      <c r="K3460">
        <v>2488.5700000000002</v>
      </c>
      <c r="L3460">
        <v>124.43</v>
      </c>
      <c r="M3460">
        <v>60.97</v>
      </c>
      <c r="N3460">
        <v>4.5</v>
      </c>
      <c r="O3460" t="s">
        <v>71</v>
      </c>
      <c r="P3460" t="s">
        <v>1285</v>
      </c>
      <c r="Q3460" t="s">
        <v>75</v>
      </c>
      <c r="R3460" t="s">
        <v>34</v>
      </c>
      <c r="S3460" t="s">
        <v>57</v>
      </c>
      <c r="T3460" s="1">
        <v>40024</v>
      </c>
    </row>
    <row r="3461" spans="1:20" x14ac:dyDescent="0.25">
      <c r="A3461">
        <v>24646</v>
      </c>
      <c r="B3461">
        <v>40648</v>
      </c>
      <c r="C3461" t="s">
        <v>29</v>
      </c>
      <c r="D3461" t="s">
        <v>21</v>
      </c>
      <c r="E3461" t="s">
        <v>139</v>
      </c>
      <c r="F3461" t="s">
        <v>881</v>
      </c>
      <c r="G3461">
        <v>46</v>
      </c>
      <c r="H3461">
        <v>1076.71</v>
      </c>
      <c r="I3461">
        <v>0.39</v>
      </c>
      <c r="J3461">
        <v>0.09</v>
      </c>
      <c r="K3461">
        <v>354.5</v>
      </c>
      <c r="L3461">
        <v>25.69</v>
      </c>
      <c r="M3461">
        <v>15.67</v>
      </c>
      <c r="N3461">
        <v>1.39</v>
      </c>
      <c r="O3461" t="s">
        <v>24</v>
      </c>
      <c r="P3461" t="s">
        <v>1380</v>
      </c>
      <c r="Q3461" t="s">
        <v>41</v>
      </c>
      <c r="R3461" t="s">
        <v>27</v>
      </c>
      <c r="S3461" t="s">
        <v>57</v>
      </c>
      <c r="T3461" s="1">
        <v>40649</v>
      </c>
    </row>
    <row r="3462" spans="1:20" x14ac:dyDescent="0.25">
      <c r="A3462">
        <v>24646</v>
      </c>
      <c r="B3462">
        <v>40648</v>
      </c>
      <c r="C3462" t="s">
        <v>29</v>
      </c>
      <c r="D3462" t="s">
        <v>21</v>
      </c>
      <c r="E3462" t="s">
        <v>52</v>
      </c>
      <c r="F3462" t="s">
        <v>65</v>
      </c>
      <c r="G3462">
        <v>21</v>
      </c>
      <c r="H3462">
        <v>124.13</v>
      </c>
      <c r="I3462">
        <v>0.51</v>
      </c>
      <c r="J3462">
        <v>0</v>
      </c>
      <c r="K3462">
        <v>62.95</v>
      </c>
      <c r="L3462">
        <v>5.88</v>
      </c>
      <c r="M3462">
        <v>2.88</v>
      </c>
      <c r="N3462">
        <v>0.7</v>
      </c>
      <c r="O3462" t="s">
        <v>24</v>
      </c>
      <c r="P3462" t="s">
        <v>1380</v>
      </c>
      <c r="Q3462" t="s">
        <v>41</v>
      </c>
      <c r="R3462" t="s">
        <v>27</v>
      </c>
      <c r="S3462" t="s">
        <v>55</v>
      </c>
      <c r="T3462" s="1">
        <v>40650</v>
      </c>
    </row>
    <row r="3463" spans="1:20" x14ac:dyDescent="0.25">
      <c r="A3463">
        <v>24647</v>
      </c>
      <c r="B3463">
        <v>39968</v>
      </c>
      <c r="C3463" t="s">
        <v>29</v>
      </c>
      <c r="D3463" t="s">
        <v>37</v>
      </c>
      <c r="E3463" t="s">
        <v>87</v>
      </c>
      <c r="F3463" t="s">
        <v>1383</v>
      </c>
      <c r="G3463">
        <v>3</v>
      </c>
      <c r="H3463">
        <v>6535.66</v>
      </c>
      <c r="I3463">
        <v>0.54</v>
      </c>
      <c r="J3463">
        <v>0</v>
      </c>
      <c r="K3463">
        <v>3521.7</v>
      </c>
      <c r="L3463">
        <v>2173.89</v>
      </c>
      <c r="M3463">
        <v>999.99</v>
      </c>
      <c r="N3463">
        <v>13.99</v>
      </c>
      <c r="O3463" t="s">
        <v>24</v>
      </c>
      <c r="P3463" t="s">
        <v>1793</v>
      </c>
      <c r="Q3463" t="s">
        <v>75</v>
      </c>
      <c r="R3463" t="s">
        <v>34</v>
      </c>
      <c r="S3463" t="s">
        <v>45</v>
      </c>
      <c r="T3463" s="1">
        <v>39970</v>
      </c>
    </row>
    <row r="3464" spans="1:20" x14ac:dyDescent="0.25">
      <c r="A3464">
        <v>24647</v>
      </c>
      <c r="B3464">
        <v>39968</v>
      </c>
      <c r="C3464" t="s">
        <v>29</v>
      </c>
      <c r="D3464" t="s">
        <v>21</v>
      </c>
      <c r="E3464" t="s">
        <v>84</v>
      </c>
      <c r="F3464" t="s">
        <v>238</v>
      </c>
      <c r="G3464">
        <v>34</v>
      </c>
      <c r="H3464">
        <v>366.01</v>
      </c>
      <c r="I3464">
        <v>0.42</v>
      </c>
      <c r="J3464">
        <v>0.05</v>
      </c>
      <c r="K3464">
        <v>140.55000000000001</v>
      </c>
      <c r="L3464">
        <v>11.17</v>
      </c>
      <c r="M3464">
        <v>6.48</v>
      </c>
      <c r="N3464">
        <v>5.14</v>
      </c>
      <c r="O3464" t="s">
        <v>71</v>
      </c>
      <c r="P3464" t="s">
        <v>1793</v>
      </c>
      <c r="Q3464" t="s">
        <v>75</v>
      </c>
      <c r="R3464" t="s">
        <v>34</v>
      </c>
      <c r="S3464" t="s">
        <v>57</v>
      </c>
      <c r="T3464" s="1">
        <v>39969</v>
      </c>
    </row>
    <row r="3465" spans="1:20" x14ac:dyDescent="0.25">
      <c r="A3465">
        <v>24672</v>
      </c>
      <c r="B3465">
        <v>40985</v>
      </c>
      <c r="C3465" t="s">
        <v>79</v>
      </c>
      <c r="D3465" t="s">
        <v>42</v>
      </c>
      <c r="E3465" t="s">
        <v>43</v>
      </c>
      <c r="F3465" t="s">
        <v>863</v>
      </c>
      <c r="G3465">
        <v>5</v>
      </c>
      <c r="H3465">
        <v>83.13</v>
      </c>
      <c r="I3465">
        <v>0.53</v>
      </c>
      <c r="J3465">
        <v>0.02</v>
      </c>
      <c r="K3465">
        <v>41.18</v>
      </c>
      <c r="L3465">
        <v>16.149999999999999</v>
      </c>
      <c r="M3465">
        <v>7.59</v>
      </c>
      <c r="N3465">
        <v>4</v>
      </c>
      <c r="O3465" t="s">
        <v>24</v>
      </c>
      <c r="P3465" t="s">
        <v>1093</v>
      </c>
      <c r="Q3465" t="s">
        <v>75</v>
      </c>
      <c r="R3465" t="s">
        <v>67</v>
      </c>
      <c r="S3465" t="s">
        <v>55</v>
      </c>
      <c r="T3465" s="1">
        <v>40988</v>
      </c>
    </row>
    <row r="3466" spans="1:20" x14ac:dyDescent="0.25">
      <c r="A3466">
        <v>24672</v>
      </c>
      <c r="B3466">
        <v>40985</v>
      </c>
      <c r="C3466" t="s">
        <v>79</v>
      </c>
      <c r="D3466" t="s">
        <v>21</v>
      </c>
      <c r="E3466" t="s">
        <v>84</v>
      </c>
      <c r="F3466" t="s">
        <v>1144</v>
      </c>
      <c r="G3466">
        <v>37</v>
      </c>
      <c r="H3466">
        <v>291.14999999999998</v>
      </c>
      <c r="I3466">
        <v>0.37</v>
      </c>
      <c r="J3466">
        <v>0.09</v>
      </c>
      <c r="K3466">
        <v>89.29</v>
      </c>
      <c r="L3466">
        <v>8.6199999999999992</v>
      </c>
      <c r="M3466">
        <v>5.43</v>
      </c>
      <c r="N3466">
        <v>0.95</v>
      </c>
      <c r="O3466" t="s">
        <v>24</v>
      </c>
      <c r="P3466" t="s">
        <v>1093</v>
      </c>
      <c r="Q3466" t="s">
        <v>75</v>
      </c>
      <c r="R3466" t="s">
        <v>67</v>
      </c>
      <c r="S3466" t="s">
        <v>55</v>
      </c>
      <c r="T3466" s="1">
        <v>40987</v>
      </c>
    </row>
    <row r="3467" spans="1:20" x14ac:dyDescent="0.25">
      <c r="A3467">
        <v>24672</v>
      </c>
      <c r="B3467">
        <v>40985</v>
      </c>
      <c r="C3467" t="s">
        <v>79</v>
      </c>
      <c r="D3467" t="s">
        <v>21</v>
      </c>
      <c r="E3467" t="s">
        <v>22</v>
      </c>
      <c r="F3467" t="s">
        <v>818</v>
      </c>
      <c r="G3467">
        <v>37</v>
      </c>
      <c r="H3467">
        <v>21166.12</v>
      </c>
      <c r="I3467">
        <v>0.54</v>
      </c>
      <c r="J3467">
        <v>0.06</v>
      </c>
      <c r="K3467">
        <v>10790.36</v>
      </c>
      <c r="L3467">
        <v>607.57000000000005</v>
      </c>
      <c r="M3467">
        <v>279.48</v>
      </c>
      <c r="N3467">
        <v>35</v>
      </c>
      <c r="O3467" t="s">
        <v>24</v>
      </c>
      <c r="P3467" t="s">
        <v>1093</v>
      </c>
      <c r="Q3467" t="s">
        <v>75</v>
      </c>
      <c r="R3467" t="s">
        <v>67</v>
      </c>
      <c r="S3467" t="s">
        <v>28</v>
      </c>
      <c r="T3467" s="1">
        <v>40987</v>
      </c>
    </row>
    <row r="3468" spans="1:20" x14ac:dyDescent="0.25">
      <c r="A3468">
        <v>24677</v>
      </c>
      <c r="B3468">
        <v>40973</v>
      </c>
      <c r="C3468" t="s">
        <v>20</v>
      </c>
      <c r="D3468" t="s">
        <v>37</v>
      </c>
      <c r="E3468" t="s">
        <v>38</v>
      </c>
      <c r="F3468" t="s">
        <v>841</v>
      </c>
      <c r="G3468">
        <v>44</v>
      </c>
      <c r="H3468">
        <v>604.19000000000005</v>
      </c>
      <c r="I3468">
        <v>0.41</v>
      </c>
      <c r="J3468">
        <v>0.05</v>
      </c>
      <c r="K3468">
        <v>228.2</v>
      </c>
      <c r="L3468">
        <v>14.41</v>
      </c>
      <c r="M3468">
        <v>8.5</v>
      </c>
      <c r="N3468">
        <v>1.99</v>
      </c>
      <c r="O3468" t="s">
        <v>24</v>
      </c>
      <c r="P3468" t="s">
        <v>1407</v>
      </c>
      <c r="Q3468" t="s">
        <v>83</v>
      </c>
      <c r="R3468" t="s">
        <v>67</v>
      </c>
      <c r="S3468" t="s">
        <v>35</v>
      </c>
      <c r="T3468" s="1">
        <v>40975</v>
      </c>
    </row>
    <row r="3469" spans="1:20" x14ac:dyDescent="0.25">
      <c r="A3469">
        <v>24679</v>
      </c>
      <c r="B3469">
        <v>40670</v>
      </c>
      <c r="C3469" t="s">
        <v>29</v>
      </c>
      <c r="D3469" t="s">
        <v>37</v>
      </c>
      <c r="E3469" t="s">
        <v>38</v>
      </c>
      <c r="F3469" t="s">
        <v>1226</v>
      </c>
      <c r="G3469">
        <v>7</v>
      </c>
      <c r="H3469">
        <v>50.62</v>
      </c>
      <c r="I3469">
        <v>0.37</v>
      </c>
      <c r="J3469">
        <v>0.09</v>
      </c>
      <c r="K3469">
        <v>14.84</v>
      </c>
      <c r="L3469">
        <v>7.57</v>
      </c>
      <c r="M3469">
        <v>4.7699999999999996</v>
      </c>
      <c r="N3469">
        <v>2.39</v>
      </c>
      <c r="O3469" t="s">
        <v>24</v>
      </c>
      <c r="P3469" t="s">
        <v>1451</v>
      </c>
      <c r="Q3469" t="s">
        <v>64</v>
      </c>
      <c r="R3469" t="s">
        <v>34</v>
      </c>
      <c r="S3469" t="s">
        <v>35</v>
      </c>
      <c r="T3469" s="1">
        <v>40671</v>
      </c>
    </row>
    <row r="3470" spans="1:20" x14ac:dyDescent="0.25">
      <c r="A3470">
        <v>24705</v>
      </c>
      <c r="B3470">
        <v>40801</v>
      </c>
      <c r="C3470" t="s">
        <v>58</v>
      </c>
      <c r="D3470" t="s">
        <v>21</v>
      </c>
      <c r="E3470" t="s">
        <v>120</v>
      </c>
      <c r="F3470" t="s">
        <v>211</v>
      </c>
      <c r="G3470">
        <v>34</v>
      </c>
      <c r="H3470">
        <v>430.1</v>
      </c>
      <c r="I3470">
        <v>0.43</v>
      </c>
      <c r="J3470">
        <v>0.03</v>
      </c>
      <c r="K3470">
        <v>174.18</v>
      </c>
      <c r="L3470">
        <v>12.81</v>
      </c>
      <c r="M3470">
        <v>7.3</v>
      </c>
      <c r="N3470">
        <v>7.72</v>
      </c>
      <c r="O3470" t="s">
        <v>24</v>
      </c>
      <c r="P3470" t="s">
        <v>686</v>
      </c>
      <c r="Q3470" t="s">
        <v>33</v>
      </c>
      <c r="R3470" t="s">
        <v>67</v>
      </c>
      <c r="S3470" t="s">
        <v>57</v>
      </c>
      <c r="T3470" s="1">
        <v>40803</v>
      </c>
    </row>
    <row r="3471" spans="1:20" x14ac:dyDescent="0.25">
      <c r="A3471">
        <v>24705</v>
      </c>
      <c r="B3471">
        <v>40801</v>
      </c>
      <c r="C3471" t="s">
        <v>58</v>
      </c>
      <c r="D3471" t="s">
        <v>37</v>
      </c>
      <c r="E3471" t="s">
        <v>38</v>
      </c>
      <c r="F3471" t="s">
        <v>742</v>
      </c>
      <c r="G3471">
        <v>15</v>
      </c>
      <c r="H3471">
        <v>936.05</v>
      </c>
      <c r="I3471">
        <v>0.52</v>
      </c>
      <c r="J3471">
        <v>0</v>
      </c>
      <c r="K3471">
        <v>485.71</v>
      </c>
      <c r="L3471">
        <v>62.27</v>
      </c>
      <c r="M3471">
        <v>29.89</v>
      </c>
      <c r="N3471">
        <v>1.99</v>
      </c>
      <c r="O3471" t="s">
        <v>24</v>
      </c>
      <c r="P3471" t="s">
        <v>686</v>
      </c>
      <c r="Q3471" t="s">
        <v>33</v>
      </c>
      <c r="R3471" t="s">
        <v>67</v>
      </c>
      <c r="S3471" t="s">
        <v>35</v>
      </c>
      <c r="T3471" s="1">
        <v>40803</v>
      </c>
    </row>
    <row r="3472" spans="1:20" x14ac:dyDescent="0.25">
      <c r="A3472">
        <v>24707</v>
      </c>
      <c r="B3472">
        <v>40978</v>
      </c>
      <c r="C3472" t="s">
        <v>79</v>
      </c>
      <c r="D3472" t="s">
        <v>42</v>
      </c>
      <c r="E3472" t="s">
        <v>43</v>
      </c>
      <c r="F3472" t="s">
        <v>485</v>
      </c>
      <c r="G3472">
        <v>14</v>
      </c>
      <c r="H3472">
        <v>4104.75</v>
      </c>
      <c r="I3472">
        <v>0.53</v>
      </c>
      <c r="J3472">
        <v>0</v>
      </c>
      <c r="K3472">
        <v>2162.54</v>
      </c>
      <c r="L3472">
        <v>291.45</v>
      </c>
      <c r="M3472">
        <v>136.97999999999999</v>
      </c>
      <c r="N3472">
        <v>24.49</v>
      </c>
      <c r="O3472" t="s">
        <v>24</v>
      </c>
      <c r="P3472" t="s">
        <v>1212</v>
      </c>
      <c r="Q3472" t="s">
        <v>64</v>
      </c>
      <c r="R3472" t="s">
        <v>34</v>
      </c>
      <c r="S3472" t="s">
        <v>28</v>
      </c>
      <c r="T3472" s="1">
        <v>40979</v>
      </c>
    </row>
    <row r="3473" spans="1:20" x14ac:dyDescent="0.25">
      <c r="A3473">
        <v>24707</v>
      </c>
      <c r="B3473">
        <v>40978</v>
      </c>
      <c r="C3473" t="s">
        <v>79</v>
      </c>
      <c r="D3473" t="s">
        <v>21</v>
      </c>
      <c r="E3473" t="s">
        <v>72</v>
      </c>
      <c r="F3473" t="s">
        <v>1067</v>
      </c>
      <c r="G3473">
        <v>3</v>
      </c>
      <c r="H3473">
        <v>6.94</v>
      </c>
      <c r="I3473">
        <v>0.36</v>
      </c>
      <c r="J3473">
        <v>0.1</v>
      </c>
      <c r="K3473">
        <v>1.8</v>
      </c>
      <c r="L3473">
        <v>2.31</v>
      </c>
      <c r="M3473">
        <v>1.48</v>
      </c>
      <c r="N3473">
        <v>0.7</v>
      </c>
      <c r="O3473" t="s">
        <v>24</v>
      </c>
      <c r="P3473" t="s">
        <v>1212</v>
      </c>
      <c r="Q3473" t="s">
        <v>64</v>
      </c>
      <c r="R3473" t="s">
        <v>34</v>
      </c>
      <c r="S3473" t="s">
        <v>55</v>
      </c>
      <c r="T3473" s="1">
        <v>40980</v>
      </c>
    </row>
    <row r="3474" spans="1:20" x14ac:dyDescent="0.25">
      <c r="A3474">
        <v>24710</v>
      </c>
      <c r="B3474">
        <v>40451</v>
      </c>
      <c r="C3474" t="s">
        <v>20</v>
      </c>
      <c r="D3474" t="s">
        <v>21</v>
      </c>
      <c r="E3474" t="s">
        <v>84</v>
      </c>
      <c r="F3474" t="s">
        <v>204</v>
      </c>
      <c r="G3474">
        <v>3</v>
      </c>
      <c r="H3474">
        <v>37.01</v>
      </c>
      <c r="I3474">
        <v>0.52</v>
      </c>
      <c r="J3474">
        <v>0.05</v>
      </c>
      <c r="K3474">
        <v>14.63</v>
      </c>
      <c r="L3474">
        <v>10.38</v>
      </c>
      <c r="M3474">
        <v>4.9800000000000004</v>
      </c>
      <c r="N3474">
        <v>7.44</v>
      </c>
      <c r="O3474" t="s">
        <v>24</v>
      </c>
      <c r="P3474" t="s">
        <v>1763</v>
      </c>
      <c r="Q3474" t="s">
        <v>64</v>
      </c>
      <c r="R3474" t="s">
        <v>67</v>
      </c>
      <c r="S3474" t="s">
        <v>57</v>
      </c>
      <c r="T3474" s="1">
        <v>40455</v>
      </c>
    </row>
    <row r="3475" spans="1:20" x14ac:dyDescent="0.25">
      <c r="A3475">
        <v>24737</v>
      </c>
      <c r="B3475">
        <v>40153</v>
      </c>
      <c r="C3475" t="s">
        <v>36</v>
      </c>
      <c r="D3475" t="s">
        <v>42</v>
      </c>
      <c r="E3475" t="s">
        <v>192</v>
      </c>
      <c r="F3475" t="s">
        <v>1387</v>
      </c>
      <c r="G3475">
        <v>3</v>
      </c>
      <c r="H3475">
        <v>849.66</v>
      </c>
      <c r="I3475">
        <v>0.4</v>
      </c>
      <c r="J3475">
        <v>0.09</v>
      </c>
      <c r="K3475">
        <v>280.52</v>
      </c>
      <c r="L3475">
        <v>301.63</v>
      </c>
      <c r="M3475">
        <v>180.98</v>
      </c>
      <c r="N3475">
        <v>26.2</v>
      </c>
      <c r="O3475" t="s">
        <v>48</v>
      </c>
      <c r="P3475" t="s">
        <v>134</v>
      </c>
      <c r="Q3475" t="s">
        <v>33</v>
      </c>
      <c r="R3475" t="s">
        <v>27</v>
      </c>
      <c r="S3475" t="s">
        <v>132</v>
      </c>
      <c r="T3475" s="1">
        <v>40156</v>
      </c>
    </row>
    <row r="3476" spans="1:20" x14ac:dyDescent="0.25">
      <c r="A3476">
        <v>24737</v>
      </c>
      <c r="B3476">
        <v>40153</v>
      </c>
      <c r="C3476" t="s">
        <v>36</v>
      </c>
      <c r="D3476" t="s">
        <v>21</v>
      </c>
      <c r="E3476" t="s">
        <v>84</v>
      </c>
      <c r="F3476" t="s">
        <v>1887</v>
      </c>
      <c r="G3476">
        <v>26</v>
      </c>
      <c r="H3476">
        <v>379.59</v>
      </c>
      <c r="I3476">
        <v>0.55000000000000004</v>
      </c>
      <c r="J3476">
        <v>0</v>
      </c>
      <c r="K3476">
        <v>205.92</v>
      </c>
      <c r="L3476">
        <v>14.4</v>
      </c>
      <c r="M3476">
        <v>6.48</v>
      </c>
      <c r="N3476">
        <v>5.19</v>
      </c>
      <c r="O3476" t="s">
        <v>24</v>
      </c>
      <c r="P3476" t="s">
        <v>134</v>
      </c>
      <c r="Q3476" t="s">
        <v>33</v>
      </c>
      <c r="R3476" t="s">
        <v>27</v>
      </c>
      <c r="S3476" t="s">
        <v>57</v>
      </c>
      <c r="T3476" s="1">
        <v>40154</v>
      </c>
    </row>
    <row r="3477" spans="1:20" x14ac:dyDescent="0.25">
      <c r="A3477">
        <v>24740</v>
      </c>
      <c r="B3477">
        <v>40188</v>
      </c>
      <c r="C3477" t="s">
        <v>79</v>
      </c>
      <c r="D3477" t="s">
        <v>42</v>
      </c>
      <c r="E3477" t="s">
        <v>43</v>
      </c>
      <c r="F3477" t="s">
        <v>1017</v>
      </c>
      <c r="G3477">
        <v>11</v>
      </c>
      <c r="H3477">
        <v>1561.41</v>
      </c>
      <c r="I3477">
        <v>0.36</v>
      </c>
      <c r="J3477">
        <v>0.04</v>
      </c>
      <c r="K3477">
        <v>507.27</v>
      </c>
      <c r="L3477">
        <v>144.11000000000001</v>
      </c>
      <c r="M3477">
        <v>92.23</v>
      </c>
      <c r="N3477">
        <v>39.61</v>
      </c>
      <c r="O3477" t="s">
        <v>24</v>
      </c>
      <c r="P3477" t="s">
        <v>751</v>
      </c>
      <c r="Q3477" t="s">
        <v>75</v>
      </c>
      <c r="R3477" t="s">
        <v>34</v>
      </c>
      <c r="S3477" t="s">
        <v>45</v>
      </c>
      <c r="T3477" s="1">
        <v>40189</v>
      </c>
    </row>
    <row r="3478" spans="1:20" x14ac:dyDescent="0.25">
      <c r="A3478">
        <v>24740</v>
      </c>
      <c r="B3478">
        <v>40188</v>
      </c>
      <c r="C3478" t="s">
        <v>79</v>
      </c>
      <c r="D3478" t="s">
        <v>21</v>
      </c>
      <c r="E3478" t="s">
        <v>52</v>
      </c>
      <c r="F3478" t="s">
        <v>779</v>
      </c>
      <c r="G3478">
        <v>35</v>
      </c>
      <c r="H3478">
        <v>176.26</v>
      </c>
      <c r="I3478">
        <v>0.39</v>
      </c>
      <c r="J3478">
        <v>0.09</v>
      </c>
      <c r="K3478">
        <v>56.46</v>
      </c>
      <c r="L3478">
        <v>5.38</v>
      </c>
      <c r="M3478">
        <v>3.28</v>
      </c>
      <c r="N3478">
        <v>5</v>
      </c>
      <c r="O3478" t="s">
        <v>71</v>
      </c>
      <c r="P3478" t="s">
        <v>751</v>
      </c>
      <c r="Q3478" t="s">
        <v>75</v>
      </c>
      <c r="R3478" t="s">
        <v>34</v>
      </c>
      <c r="S3478" t="s">
        <v>55</v>
      </c>
      <c r="T3478" s="1">
        <v>40188</v>
      </c>
    </row>
    <row r="3479" spans="1:20" x14ac:dyDescent="0.25">
      <c r="A3479">
        <v>24743</v>
      </c>
      <c r="B3479">
        <v>41088</v>
      </c>
      <c r="C3479" t="s">
        <v>20</v>
      </c>
      <c r="D3479" t="s">
        <v>42</v>
      </c>
      <c r="E3479" t="s">
        <v>192</v>
      </c>
      <c r="F3479" t="s">
        <v>771</v>
      </c>
      <c r="G3479">
        <v>47</v>
      </c>
      <c r="H3479">
        <v>15751.72</v>
      </c>
      <c r="I3479">
        <v>0.39</v>
      </c>
      <c r="J3479">
        <v>0.06</v>
      </c>
      <c r="K3479">
        <v>5507.32</v>
      </c>
      <c r="L3479">
        <v>355.08</v>
      </c>
      <c r="M3479">
        <v>216.6</v>
      </c>
      <c r="N3479">
        <v>64.2</v>
      </c>
      <c r="O3479" t="s">
        <v>48</v>
      </c>
      <c r="P3479" t="s">
        <v>330</v>
      </c>
      <c r="Q3479" t="s">
        <v>83</v>
      </c>
      <c r="R3479" t="s">
        <v>34</v>
      </c>
      <c r="S3479" t="s">
        <v>132</v>
      </c>
      <c r="T3479" s="1">
        <v>41095</v>
      </c>
    </row>
    <row r="3480" spans="1:20" x14ac:dyDescent="0.25">
      <c r="A3480">
        <v>24743</v>
      </c>
      <c r="B3480">
        <v>41088</v>
      </c>
      <c r="C3480" t="s">
        <v>20</v>
      </c>
      <c r="D3480" t="s">
        <v>42</v>
      </c>
      <c r="E3480" t="s">
        <v>192</v>
      </c>
      <c r="F3480" t="s">
        <v>1287</v>
      </c>
      <c r="G3480">
        <v>26</v>
      </c>
      <c r="H3480">
        <v>6680.96</v>
      </c>
      <c r="I3480">
        <v>0.45</v>
      </c>
      <c r="J3480">
        <v>0</v>
      </c>
      <c r="K3480">
        <v>2995.41</v>
      </c>
      <c r="L3480">
        <v>256.02</v>
      </c>
      <c r="M3480">
        <v>140.81</v>
      </c>
      <c r="N3480">
        <v>24.49</v>
      </c>
      <c r="O3480" t="s">
        <v>24</v>
      </c>
      <c r="P3480" t="s">
        <v>330</v>
      </c>
      <c r="Q3480" t="s">
        <v>83</v>
      </c>
      <c r="R3480" t="s">
        <v>34</v>
      </c>
      <c r="S3480" t="s">
        <v>28</v>
      </c>
      <c r="T3480" s="1">
        <v>41093</v>
      </c>
    </row>
    <row r="3481" spans="1:20" x14ac:dyDescent="0.25">
      <c r="A3481">
        <v>24775</v>
      </c>
      <c r="B3481">
        <v>40956</v>
      </c>
      <c r="C3481" t="s">
        <v>58</v>
      </c>
      <c r="D3481" t="s">
        <v>42</v>
      </c>
      <c r="E3481" t="s">
        <v>92</v>
      </c>
      <c r="F3481" t="s">
        <v>329</v>
      </c>
      <c r="G3481">
        <v>15</v>
      </c>
      <c r="H3481">
        <v>2623.51</v>
      </c>
      <c r="I3481">
        <v>0.41</v>
      </c>
      <c r="J3481">
        <v>0</v>
      </c>
      <c r="K3481">
        <v>1052.5899999999999</v>
      </c>
      <c r="L3481">
        <v>171.15</v>
      </c>
      <c r="M3481">
        <v>100.98</v>
      </c>
      <c r="N3481">
        <v>56.22</v>
      </c>
      <c r="O3481" t="s">
        <v>48</v>
      </c>
      <c r="P3481" t="s">
        <v>1645</v>
      </c>
      <c r="Q3481" t="s">
        <v>41</v>
      </c>
      <c r="R3481" t="s">
        <v>61</v>
      </c>
      <c r="S3481" t="s">
        <v>49</v>
      </c>
      <c r="T3481" s="1">
        <v>40958</v>
      </c>
    </row>
    <row r="3482" spans="1:20" x14ac:dyDescent="0.25">
      <c r="A3482">
        <v>24775</v>
      </c>
      <c r="B3482">
        <v>40956</v>
      </c>
      <c r="C3482" t="s">
        <v>58</v>
      </c>
      <c r="D3482" t="s">
        <v>42</v>
      </c>
      <c r="E3482" t="s">
        <v>43</v>
      </c>
      <c r="F3482" t="s">
        <v>285</v>
      </c>
      <c r="G3482">
        <v>6</v>
      </c>
      <c r="H3482">
        <v>228.72</v>
      </c>
      <c r="I3482">
        <v>0.52</v>
      </c>
      <c r="J3482">
        <v>0.06</v>
      </c>
      <c r="K3482">
        <v>83.84</v>
      </c>
      <c r="L3482">
        <v>30.38</v>
      </c>
      <c r="M3482">
        <v>14.58</v>
      </c>
      <c r="N3482">
        <v>57.4</v>
      </c>
      <c r="O3482" t="s">
        <v>24</v>
      </c>
      <c r="P3482" t="s">
        <v>1645</v>
      </c>
      <c r="Q3482" t="s">
        <v>41</v>
      </c>
      <c r="R3482" t="s">
        <v>61</v>
      </c>
      <c r="S3482" t="s">
        <v>57</v>
      </c>
      <c r="T3482" s="1">
        <v>40957</v>
      </c>
    </row>
    <row r="3483" spans="1:20" x14ac:dyDescent="0.25">
      <c r="A3483">
        <v>24801</v>
      </c>
      <c r="B3483">
        <v>41228</v>
      </c>
      <c r="C3483" t="s">
        <v>36</v>
      </c>
      <c r="D3483" t="s">
        <v>21</v>
      </c>
      <c r="E3483" t="s">
        <v>120</v>
      </c>
      <c r="F3483" t="s">
        <v>630</v>
      </c>
      <c r="G3483">
        <v>3</v>
      </c>
      <c r="H3483">
        <v>32.380000000000003</v>
      </c>
      <c r="I3483">
        <v>0.54</v>
      </c>
      <c r="J3483">
        <v>0</v>
      </c>
      <c r="K3483">
        <v>13.7</v>
      </c>
      <c r="L3483">
        <v>8.4600000000000009</v>
      </c>
      <c r="M3483">
        <v>3.89</v>
      </c>
      <c r="N3483">
        <v>7.01</v>
      </c>
      <c r="O3483" t="s">
        <v>24</v>
      </c>
      <c r="P3483" t="s">
        <v>438</v>
      </c>
      <c r="Q3483" t="s">
        <v>33</v>
      </c>
      <c r="R3483" t="s">
        <v>61</v>
      </c>
      <c r="S3483" t="s">
        <v>57</v>
      </c>
      <c r="T3483" s="1">
        <v>41229</v>
      </c>
    </row>
    <row r="3484" spans="1:20" x14ac:dyDescent="0.25">
      <c r="A3484">
        <v>24801</v>
      </c>
      <c r="B3484">
        <v>41228</v>
      </c>
      <c r="C3484" t="s">
        <v>36</v>
      </c>
      <c r="D3484" t="s">
        <v>42</v>
      </c>
      <c r="E3484" t="s">
        <v>43</v>
      </c>
      <c r="F3484" t="s">
        <v>1888</v>
      </c>
      <c r="G3484">
        <v>7</v>
      </c>
      <c r="H3484">
        <v>1140.17</v>
      </c>
      <c r="I3484">
        <v>0.45</v>
      </c>
      <c r="J3484">
        <v>0.01</v>
      </c>
      <c r="K3484">
        <v>497.5</v>
      </c>
      <c r="L3484">
        <v>161.53</v>
      </c>
      <c r="M3484">
        <v>88.84</v>
      </c>
      <c r="N3484">
        <v>20.79</v>
      </c>
      <c r="O3484" t="s">
        <v>24</v>
      </c>
      <c r="P3484" t="s">
        <v>438</v>
      </c>
      <c r="Q3484" t="s">
        <v>33</v>
      </c>
      <c r="R3484" t="s">
        <v>61</v>
      </c>
      <c r="S3484" t="s">
        <v>28</v>
      </c>
      <c r="T3484" s="1">
        <v>41229</v>
      </c>
    </row>
    <row r="3485" spans="1:20" x14ac:dyDescent="0.25">
      <c r="A3485">
        <v>24801</v>
      </c>
      <c r="B3485">
        <v>41228</v>
      </c>
      <c r="C3485" t="s">
        <v>36</v>
      </c>
      <c r="D3485" t="s">
        <v>37</v>
      </c>
      <c r="E3485" t="s">
        <v>50</v>
      </c>
      <c r="F3485" t="s">
        <v>76</v>
      </c>
      <c r="G3485">
        <v>10</v>
      </c>
      <c r="H3485">
        <v>1839.38</v>
      </c>
      <c r="I3485">
        <v>0.38</v>
      </c>
      <c r="J3485">
        <v>0.02</v>
      </c>
      <c r="K3485">
        <v>673.49</v>
      </c>
      <c r="L3485">
        <v>187.08</v>
      </c>
      <c r="M3485">
        <v>115.99</v>
      </c>
      <c r="N3485">
        <v>5.99</v>
      </c>
      <c r="O3485" t="s">
        <v>24</v>
      </c>
      <c r="P3485" t="s">
        <v>438</v>
      </c>
      <c r="Q3485" t="s">
        <v>33</v>
      </c>
      <c r="R3485" t="s">
        <v>61</v>
      </c>
      <c r="S3485" t="s">
        <v>57</v>
      </c>
      <c r="T3485" s="1">
        <v>41229</v>
      </c>
    </row>
    <row r="3486" spans="1:20" x14ac:dyDescent="0.25">
      <c r="A3486">
        <v>24802</v>
      </c>
      <c r="B3486">
        <v>39836</v>
      </c>
      <c r="C3486" t="s">
        <v>79</v>
      </c>
      <c r="D3486" t="s">
        <v>37</v>
      </c>
      <c r="E3486" t="s">
        <v>38</v>
      </c>
      <c r="F3486" t="s">
        <v>492</v>
      </c>
      <c r="G3486">
        <v>18</v>
      </c>
      <c r="H3486">
        <v>2878.06</v>
      </c>
      <c r="I3486">
        <v>0.54</v>
      </c>
      <c r="J3486">
        <v>0.01</v>
      </c>
      <c r="K3486">
        <v>1534.28</v>
      </c>
      <c r="L3486">
        <v>160.83000000000001</v>
      </c>
      <c r="M3486">
        <v>73.98</v>
      </c>
      <c r="N3486">
        <v>12.14</v>
      </c>
      <c r="O3486" t="s">
        <v>24</v>
      </c>
      <c r="P3486" t="s">
        <v>1889</v>
      </c>
      <c r="Q3486" t="s">
        <v>33</v>
      </c>
      <c r="R3486" t="s">
        <v>27</v>
      </c>
      <c r="S3486" t="s">
        <v>57</v>
      </c>
      <c r="T3486" s="1">
        <v>39838</v>
      </c>
    </row>
    <row r="3487" spans="1:20" x14ac:dyDescent="0.25">
      <c r="A3487">
        <v>24804</v>
      </c>
      <c r="B3487">
        <v>40690</v>
      </c>
      <c r="C3487" t="s">
        <v>29</v>
      </c>
      <c r="D3487" t="s">
        <v>21</v>
      </c>
      <c r="E3487" t="s">
        <v>22</v>
      </c>
      <c r="F3487" t="s">
        <v>91</v>
      </c>
      <c r="G3487">
        <v>20</v>
      </c>
      <c r="H3487">
        <v>362.54</v>
      </c>
      <c r="I3487">
        <v>0.45</v>
      </c>
      <c r="J3487">
        <v>0</v>
      </c>
      <c r="K3487">
        <v>158.88999999999999</v>
      </c>
      <c r="L3487">
        <v>17.649999999999999</v>
      </c>
      <c r="M3487">
        <v>9.7100000000000009</v>
      </c>
      <c r="N3487">
        <v>9.4499999999999993</v>
      </c>
      <c r="O3487" t="s">
        <v>24</v>
      </c>
      <c r="P3487" t="s">
        <v>1269</v>
      </c>
      <c r="Q3487" t="s">
        <v>33</v>
      </c>
      <c r="R3487" t="s">
        <v>61</v>
      </c>
      <c r="S3487" t="s">
        <v>57</v>
      </c>
      <c r="T3487" s="1">
        <v>40692</v>
      </c>
    </row>
    <row r="3488" spans="1:20" x14ac:dyDescent="0.25">
      <c r="A3488">
        <v>24806</v>
      </c>
      <c r="B3488">
        <v>40427</v>
      </c>
      <c r="C3488" t="s">
        <v>29</v>
      </c>
      <c r="D3488" t="s">
        <v>21</v>
      </c>
      <c r="E3488" t="s">
        <v>120</v>
      </c>
      <c r="F3488" t="s">
        <v>357</v>
      </c>
      <c r="G3488">
        <v>20</v>
      </c>
      <c r="H3488">
        <v>215.14</v>
      </c>
      <c r="I3488">
        <v>0.53</v>
      </c>
      <c r="J3488">
        <v>0.05</v>
      </c>
      <c r="K3488">
        <v>105.8</v>
      </c>
      <c r="L3488">
        <v>11.02</v>
      </c>
      <c r="M3488">
        <v>5.18</v>
      </c>
      <c r="N3488">
        <v>5.74</v>
      </c>
      <c r="O3488" t="s">
        <v>24</v>
      </c>
      <c r="P3488" t="s">
        <v>1023</v>
      </c>
      <c r="Q3488" t="s">
        <v>95</v>
      </c>
      <c r="R3488" t="s">
        <v>27</v>
      </c>
      <c r="S3488" t="s">
        <v>57</v>
      </c>
      <c r="T3488" s="1">
        <v>40429</v>
      </c>
    </row>
    <row r="3489" spans="1:20" x14ac:dyDescent="0.25">
      <c r="A3489">
        <v>24833</v>
      </c>
      <c r="B3489">
        <v>40375</v>
      </c>
      <c r="C3489" t="s">
        <v>29</v>
      </c>
      <c r="D3489" t="s">
        <v>42</v>
      </c>
      <c r="E3489" t="s">
        <v>46</v>
      </c>
      <c r="F3489" t="s">
        <v>164</v>
      </c>
      <c r="G3489">
        <v>45</v>
      </c>
      <c r="H3489">
        <v>9255.31</v>
      </c>
      <c r="I3489">
        <v>0.44</v>
      </c>
      <c r="J3489">
        <v>0.08</v>
      </c>
      <c r="K3489">
        <v>3601.32</v>
      </c>
      <c r="L3489">
        <v>222.3</v>
      </c>
      <c r="M3489">
        <v>124.49</v>
      </c>
      <c r="N3489">
        <v>51.94</v>
      </c>
      <c r="O3489" t="s">
        <v>48</v>
      </c>
      <c r="P3489" t="s">
        <v>1349</v>
      </c>
      <c r="Q3489" t="s">
        <v>33</v>
      </c>
      <c r="R3489" t="s">
        <v>27</v>
      </c>
      <c r="S3489" t="s">
        <v>49</v>
      </c>
      <c r="T3489" s="1">
        <v>40377</v>
      </c>
    </row>
    <row r="3490" spans="1:20" x14ac:dyDescent="0.25">
      <c r="A3490">
        <v>24865</v>
      </c>
      <c r="B3490">
        <v>40987</v>
      </c>
      <c r="C3490" t="s">
        <v>36</v>
      </c>
      <c r="D3490" t="s">
        <v>21</v>
      </c>
      <c r="E3490" t="s">
        <v>139</v>
      </c>
      <c r="F3490" t="s">
        <v>1739</v>
      </c>
      <c r="G3490">
        <v>46</v>
      </c>
      <c r="H3490">
        <v>364.61</v>
      </c>
      <c r="I3490">
        <v>0.55000000000000004</v>
      </c>
      <c r="J3490">
        <v>0.04</v>
      </c>
      <c r="K3490">
        <v>192.37</v>
      </c>
      <c r="L3490">
        <v>8.1999999999999993</v>
      </c>
      <c r="M3490">
        <v>3.69</v>
      </c>
      <c r="N3490">
        <v>2.5</v>
      </c>
      <c r="O3490" t="s">
        <v>24</v>
      </c>
      <c r="P3490" t="s">
        <v>101</v>
      </c>
      <c r="Q3490" t="s">
        <v>41</v>
      </c>
      <c r="R3490" t="s">
        <v>67</v>
      </c>
      <c r="S3490" t="s">
        <v>57</v>
      </c>
      <c r="T3490" s="1">
        <v>40988</v>
      </c>
    </row>
    <row r="3491" spans="1:20" x14ac:dyDescent="0.25">
      <c r="A3491">
        <v>24869</v>
      </c>
      <c r="B3491">
        <v>39974</v>
      </c>
      <c r="C3491" t="s">
        <v>29</v>
      </c>
      <c r="D3491" t="s">
        <v>21</v>
      </c>
      <c r="E3491" t="s">
        <v>120</v>
      </c>
      <c r="F3491" t="s">
        <v>1120</v>
      </c>
      <c r="G3491">
        <v>14</v>
      </c>
      <c r="H3491">
        <v>227.68</v>
      </c>
      <c r="I3491">
        <v>0.47</v>
      </c>
      <c r="J3491">
        <v>0.05</v>
      </c>
      <c r="K3491">
        <v>98.18</v>
      </c>
      <c r="L3491">
        <v>16.7</v>
      </c>
      <c r="M3491">
        <v>8.85</v>
      </c>
      <c r="N3491">
        <v>5.6</v>
      </c>
      <c r="O3491" t="s">
        <v>24</v>
      </c>
      <c r="P3491" t="s">
        <v>1014</v>
      </c>
      <c r="Q3491" t="s">
        <v>64</v>
      </c>
      <c r="R3491" t="s">
        <v>67</v>
      </c>
      <c r="S3491" t="s">
        <v>57</v>
      </c>
      <c r="T3491" s="1">
        <v>39975</v>
      </c>
    </row>
    <row r="3492" spans="1:20" x14ac:dyDescent="0.25">
      <c r="A3492">
        <v>24870</v>
      </c>
      <c r="B3492">
        <v>39927</v>
      </c>
      <c r="C3492" t="s">
        <v>20</v>
      </c>
      <c r="D3492" t="s">
        <v>37</v>
      </c>
      <c r="E3492" t="s">
        <v>38</v>
      </c>
      <c r="F3492" t="s">
        <v>914</v>
      </c>
      <c r="G3492">
        <v>38</v>
      </c>
      <c r="H3492">
        <v>2252.36</v>
      </c>
      <c r="I3492">
        <v>0.42</v>
      </c>
      <c r="J3492">
        <v>0.03</v>
      </c>
      <c r="K3492">
        <v>904.79</v>
      </c>
      <c r="L3492">
        <v>61.05</v>
      </c>
      <c r="M3492">
        <v>35.409999999999997</v>
      </c>
      <c r="N3492">
        <v>1.99</v>
      </c>
      <c r="O3492" t="s">
        <v>24</v>
      </c>
      <c r="P3492" t="s">
        <v>320</v>
      </c>
      <c r="Q3492" t="s">
        <v>95</v>
      </c>
      <c r="R3492" t="s">
        <v>27</v>
      </c>
      <c r="S3492" t="s">
        <v>35</v>
      </c>
      <c r="T3492" s="1">
        <v>39929</v>
      </c>
    </row>
    <row r="3493" spans="1:20" x14ac:dyDescent="0.25">
      <c r="A3493">
        <v>24870</v>
      </c>
      <c r="B3493">
        <v>39927</v>
      </c>
      <c r="C3493" t="s">
        <v>20</v>
      </c>
      <c r="D3493" t="s">
        <v>21</v>
      </c>
      <c r="E3493" t="s">
        <v>22</v>
      </c>
      <c r="F3493" t="s">
        <v>928</v>
      </c>
      <c r="G3493">
        <v>45</v>
      </c>
      <c r="H3493">
        <v>10064.83</v>
      </c>
      <c r="I3493">
        <v>0.36</v>
      </c>
      <c r="J3493">
        <v>0</v>
      </c>
      <c r="K3493">
        <v>3616.14</v>
      </c>
      <c r="L3493">
        <v>223.22</v>
      </c>
      <c r="M3493">
        <v>142.86000000000001</v>
      </c>
      <c r="N3493">
        <v>19.989999999999998</v>
      </c>
      <c r="O3493" t="s">
        <v>24</v>
      </c>
      <c r="P3493" t="s">
        <v>320</v>
      </c>
      <c r="Q3493" t="s">
        <v>95</v>
      </c>
      <c r="R3493" t="s">
        <v>27</v>
      </c>
      <c r="S3493" t="s">
        <v>57</v>
      </c>
      <c r="T3493" s="1">
        <v>39936</v>
      </c>
    </row>
    <row r="3494" spans="1:20" x14ac:dyDescent="0.25">
      <c r="A3494">
        <v>24871</v>
      </c>
      <c r="B3494">
        <v>40625</v>
      </c>
      <c r="C3494" t="s">
        <v>79</v>
      </c>
      <c r="D3494" t="s">
        <v>42</v>
      </c>
      <c r="E3494" t="s">
        <v>43</v>
      </c>
      <c r="F3494" t="s">
        <v>840</v>
      </c>
      <c r="G3494">
        <v>6</v>
      </c>
      <c r="H3494">
        <v>276.07</v>
      </c>
      <c r="I3494">
        <v>0.51</v>
      </c>
      <c r="J3494">
        <v>0.04</v>
      </c>
      <c r="K3494">
        <v>130.76</v>
      </c>
      <c r="L3494">
        <v>46.37</v>
      </c>
      <c r="M3494">
        <v>22.72</v>
      </c>
      <c r="N3494">
        <v>8.99</v>
      </c>
      <c r="O3494" t="s">
        <v>24</v>
      </c>
      <c r="P3494" t="s">
        <v>406</v>
      </c>
      <c r="Q3494" t="s">
        <v>83</v>
      </c>
      <c r="R3494" t="s">
        <v>34</v>
      </c>
      <c r="S3494" t="s">
        <v>35</v>
      </c>
      <c r="T3494" s="1">
        <v>40626</v>
      </c>
    </row>
    <row r="3495" spans="1:20" x14ac:dyDescent="0.25">
      <c r="A3495">
        <v>24899</v>
      </c>
      <c r="B3495">
        <v>40775</v>
      </c>
      <c r="C3495" t="s">
        <v>29</v>
      </c>
      <c r="D3495" t="s">
        <v>21</v>
      </c>
      <c r="E3495" t="s">
        <v>52</v>
      </c>
      <c r="F3495" t="s">
        <v>1703</v>
      </c>
      <c r="G3495">
        <v>37</v>
      </c>
      <c r="H3495">
        <v>384.89</v>
      </c>
      <c r="I3495">
        <v>0.37</v>
      </c>
      <c r="J3495">
        <v>0.08</v>
      </c>
      <c r="K3495">
        <v>120.58</v>
      </c>
      <c r="L3495">
        <v>11.24</v>
      </c>
      <c r="M3495">
        <v>7.08</v>
      </c>
      <c r="N3495">
        <v>2.35</v>
      </c>
      <c r="O3495" t="s">
        <v>24</v>
      </c>
      <c r="P3495" t="s">
        <v>1374</v>
      </c>
      <c r="Q3495" t="s">
        <v>41</v>
      </c>
      <c r="R3495" t="s">
        <v>61</v>
      </c>
      <c r="S3495" t="s">
        <v>55</v>
      </c>
      <c r="T3495" s="1">
        <v>40777</v>
      </c>
    </row>
    <row r="3496" spans="1:20" x14ac:dyDescent="0.25">
      <c r="A3496">
        <v>24902</v>
      </c>
      <c r="B3496">
        <v>40324</v>
      </c>
      <c r="C3496" t="s">
        <v>36</v>
      </c>
      <c r="D3496" t="s">
        <v>21</v>
      </c>
      <c r="E3496" t="s">
        <v>84</v>
      </c>
      <c r="F3496" t="s">
        <v>1334</v>
      </c>
      <c r="G3496">
        <v>43</v>
      </c>
      <c r="H3496">
        <v>350.52</v>
      </c>
      <c r="I3496">
        <v>0.38</v>
      </c>
      <c r="J3496">
        <v>0.03</v>
      </c>
      <c r="K3496">
        <v>125.74</v>
      </c>
      <c r="L3496">
        <v>8.35</v>
      </c>
      <c r="M3496">
        <v>5.18</v>
      </c>
      <c r="N3496">
        <v>2.04</v>
      </c>
      <c r="O3496" t="s">
        <v>24</v>
      </c>
      <c r="P3496" t="s">
        <v>1494</v>
      </c>
      <c r="Q3496" t="s">
        <v>41</v>
      </c>
      <c r="R3496" t="s">
        <v>67</v>
      </c>
      <c r="S3496" t="s">
        <v>55</v>
      </c>
      <c r="T3496" s="1">
        <v>40326</v>
      </c>
    </row>
    <row r="3497" spans="1:20" x14ac:dyDescent="0.25">
      <c r="A3497">
        <v>24903</v>
      </c>
      <c r="B3497">
        <v>40470</v>
      </c>
      <c r="C3497" t="s">
        <v>20</v>
      </c>
      <c r="D3497" t="s">
        <v>21</v>
      </c>
      <c r="E3497" t="s">
        <v>84</v>
      </c>
      <c r="F3497" t="s">
        <v>584</v>
      </c>
      <c r="G3497">
        <v>33</v>
      </c>
      <c r="H3497">
        <v>2743.9</v>
      </c>
      <c r="I3497">
        <v>0.44</v>
      </c>
      <c r="J3497">
        <v>0.05</v>
      </c>
      <c r="K3497">
        <v>1124.06</v>
      </c>
      <c r="L3497">
        <v>87.34</v>
      </c>
      <c r="M3497">
        <v>48.91</v>
      </c>
      <c r="N3497">
        <v>5.81</v>
      </c>
      <c r="O3497" t="s">
        <v>24</v>
      </c>
      <c r="P3497" t="s">
        <v>678</v>
      </c>
      <c r="Q3497" t="s">
        <v>64</v>
      </c>
      <c r="R3497" t="s">
        <v>34</v>
      </c>
      <c r="S3497" t="s">
        <v>57</v>
      </c>
      <c r="T3497" s="1">
        <v>40477</v>
      </c>
    </row>
    <row r="3498" spans="1:20" x14ac:dyDescent="0.25">
      <c r="A3498">
        <v>24931</v>
      </c>
      <c r="B3498">
        <v>40854</v>
      </c>
      <c r="C3498" t="s">
        <v>20</v>
      </c>
      <c r="D3498" t="s">
        <v>21</v>
      </c>
      <c r="E3498" t="s">
        <v>120</v>
      </c>
      <c r="F3498" t="s">
        <v>1890</v>
      </c>
      <c r="G3498">
        <v>9</v>
      </c>
      <c r="H3498">
        <v>256.18</v>
      </c>
      <c r="I3498">
        <v>0.43</v>
      </c>
      <c r="J3498">
        <v>0.05</v>
      </c>
      <c r="K3498">
        <v>100.44</v>
      </c>
      <c r="L3498">
        <v>29.37</v>
      </c>
      <c r="M3498">
        <v>16.739999999999998</v>
      </c>
      <c r="N3498">
        <v>5.08</v>
      </c>
      <c r="O3498" t="s">
        <v>24</v>
      </c>
      <c r="P3498" t="s">
        <v>1612</v>
      </c>
      <c r="Q3498" t="s">
        <v>41</v>
      </c>
      <c r="R3498" t="s">
        <v>61</v>
      </c>
      <c r="S3498" t="s">
        <v>57</v>
      </c>
      <c r="T3498" s="1">
        <v>40858</v>
      </c>
    </row>
    <row r="3499" spans="1:20" x14ac:dyDescent="0.25">
      <c r="A3499">
        <v>24933</v>
      </c>
      <c r="B3499">
        <v>40020</v>
      </c>
      <c r="C3499" t="s">
        <v>20</v>
      </c>
      <c r="D3499" t="s">
        <v>42</v>
      </c>
      <c r="E3499" t="s">
        <v>92</v>
      </c>
      <c r="F3499" t="s">
        <v>547</v>
      </c>
      <c r="G3499">
        <v>32</v>
      </c>
      <c r="H3499">
        <v>5669.74</v>
      </c>
      <c r="I3499">
        <v>0.43</v>
      </c>
      <c r="J3499">
        <v>0.01</v>
      </c>
      <c r="K3499">
        <v>2381</v>
      </c>
      <c r="L3499">
        <v>177.16</v>
      </c>
      <c r="M3499">
        <v>100.98</v>
      </c>
      <c r="N3499">
        <v>57.38</v>
      </c>
      <c r="O3499" t="s">
        <v>48</v>
      </c>
      <c r="P3499" t="s">
        <v>393</v>
      </c>
      <c r="Q3499" t="s">
        <v>33</v>
      </c>
      <c r="R3499" t="s">
        <v>67</v>
      </c>
      <c r="S3499" t="s">
        <v>49</v>
      </c>
      <c r="T3499" s="1">
        <v>40022</v>
      </c>
    </row>
    <row r="3500" spans="1:20" x14ac:dyDescent="0.25">
      <c r="A3500">
        <v>24933</v>
      </c>
      <c r="B3500">
        <v>40020</v>
      </c>
      <c r="C3500" t="s">
        <v>20</v>
      </c>
      <c r="D3500" t="s">
        <v>21</v>
      </c>
      <c r="E3500" t="s">
        <v>84</v>
      </c>
      <c r="F3500" t="s">
        <v>1339</v>
      </c>
      <c r="G3500">
        <v>14</v>
      </c>
      <c r="H3500">
        <v>277.83999999999997</v>
      </c>
      <c r="I3500">
        <v>0.49</v>
      </c>
      <c r="J3500">
        <v>0.01</v>
      </c>
      <c r="K3500">
        <v>133.61000000000001</v>
      </c>
      <c r="L3500">
        <v>19.88</v>
      </c>
      <c r="M3500">
        <v>10.14</v>
      </c>
      <c r="N3500">
        <v>2.27</v>
      </c>
      <c r="O3500" t="s">
        <v>24</v>
      </c>
      <c r="P3500" t="s">
        <v>393</v>
      </c>
      <c r="Q3500" t="s">
        <v>33</v>
      </c>
      <c r="R3500" t="s">
        <v>67</v>
      </c>
      <c r="S3500" t="s">
        <v>55</v>
      </c>
      <c r="T3500" s="1">
        <v>40022</v>
      </c>
    </row>
    <row r="3501" spans="1:20" x14ac:dyDescent="0.25">
      <c r="A3501">
        <v>24960</v>
      </c>
      <c r="B3501">
        <v>40570</v>
      </c>
      <c r="C3501" t="s">
        <v>36</v>
      </c>
      <c r="D3501" t="s">
        <v>37</v>
      </c>
      <c r="E3501" t="s">
        <v>38</v>
      </c>
      <c r="F3501" t="s">
        <v>1576</v>
      </c>
      <c r="G3501">
        <v>48</v>
      </c>
      <c r="H3501">
        <v>2873.48</v>
      </c>
      <c r="I3501">
        <v>0.42</v>
      </c>
      <c r="J3501">
        <v>0.01</v>
      </c>
      <c r="K3501">
        <v>1186.9100000000001</v>
      </c>
      <c r="L3501">
        <v>60.31</v>
      </c>
      <c r="M3501">
        <v>34.979999999999997</v>
      </c>
      <c r="N3501">
        <v>7.53</v>
      </c>
      <c r="O3501" t="s">
        <v>71</v>
      </c>
      <c r="P3501" t="s">
        <v>1079</v>
      </c>
      <c r="Q3501" t="s">
        <v>64</v>
      </c>
      <c r="R3501" t="s">
        <v>27</v>
      </c>
      <c r="S3501" t="s">
        <v>57</v>
      </c>
      <c r="T3501" s="1">
        <v>40571</v>
      </c>
    </row>
    <row r="3502" spans="1:20" x14ac:dyDescent="0.25">
      <c r="A3502">
        <v>24960</v>
      </c>
      <c r="B3502">
        <v>40570</v>
      </c>
      <c r="C3502" t="s">
        <v>36</v>
      </c>
      <c r="D3502" t="s">
        <v>21</v>
      </c>
      <c r="E3502" t="s">
        <v>84</v>
      </c>
      <c r="F3502" t="s">
        <v>815</v>
      </c>
      <c r="G3502">
        <v>37</v>
      </c>
      <c r="H3502">
        <v>2557.41</v>
      </c>
      <c r="I3502">
        <v>0.45</v>
      </c>
      <c r="J3502">
        <v>0</v>
      </c>
      <c r="K3502">
        <v>1148.55</v>
      </c>
      <c r="L3502">
        <v>68.98</v>
      </c>
      <c r="M3502">
        <v>37.94</v>
      </c>
      <c r="N3502">
        <v>5.08</v>
      </c>
      <c r="O3502" t="s">
        <v>24</v>
      </c>
      <c r="P3502" t="s">
        <v>1079</v>
      </c>
      <c r="Q3502" t="s">
        <v>64</v>
      </c>
      <c r="R3502" t="s">
        <v>27</v>
      </c>
      <c r="S3502" t="s">
        <v>55</v>
      </c>
      <c r="T3502" s="1">
        <v>40571</v>
      </c>
    </row>
    <row r="3503" spans="1:20" x14ac:dyDescent="0.25">
      <c r="A3503">
        <v>24960</v>
      </c>
      <c r="B3503">
        <v>40570</v>
      </c>
      <c r="C3503" t="s">
        <v>36</v>
      </c>
      <c r="D3503" t="s">
        <v>21</v>
      </c>
      <c r="E3503" t="s">
        <v>84</v>
      </c>
      <c r="F3503" t="s">
        <v>1891</v>
      </c>
      <c r="G3503">
        <v>18</v>
      </c>
      <c r="H3503">
        <v>207.91</v>
      </c>
      <c r="I3503">
        <v>0.44</v>
      </c>
      <c r="J3503">
        <v>0.03</v>
      </c>
      <c r="K3503">
        <v>85.4</v>
      </c>
      <c r="L3503">
        <v>11.57</v>
      </c>
      <c r="M3503">
        <v>6.48</v>
      </c>
      <c r="N3503">
        <v>5.87</v>
      </c>
      <c r="O3503" t="s">
        <v>24</v>
      </c>
      <c r="P3503" t="s">
        <v>1079</v>
      </c>
      <c r="Q3503" t="s">
        <v>64</v>
      </c>
      <c r="R3503" t="s">
        <v>27</v>
      </c>
      <c r="S3503" t="s">
        <v>57</v>
      </c>
      <c r="T3503" s="1">
        <v>40572</v>
      </c>
    </row>
    <row r="3504" spans="1:20" x14ac:dyDescent="0.25">
      <c r="A3504">
        <v>24960</v>
      </c>
      <c r="B3504">
        <v>40570</v>
      </c>
      <c r="C3504" t="s">
        <v>36</v>
      </c>
      <c r="D3504" t="s">
        <v>37</v>
      </c>
      <c r="E3504" t="s">
        <v>50</v>
      </c>
      <c r="F3504" t="s">
        <v>656</v>
      </c>
      <c r="G3504">
        <v>35</v>
      </c>
      <c r="H3504">
        <v>12991.25</v>
      </c>
      <c r="I3504">
        <v>0.48</v>
      </c>
      <c r="J3504">
        <v>0.04</v>
      </c>
      <c r="K3504">
        <v>5952.4</v>
      </c>
      <c r="L3504">
        <v>386.52</v>
      </c>
      <c r="M3504">
        <v>200.99</v>
      </c>
      <c r="N3504">
        <v>4.2</v>
      </c>
      <c r="O3504" t="s">
        <v>24</v>
      </c>
      <c r="P3504" t="s">
        <v>1079</v>
      </c>
      <c r="Q3504" t="s">
        <v>64</v>
      </c>
      <c r="R3504" t="s">
        <v>27</v>
      </c>
      <c r="S3504" t="s">
        <v>57</v>
      </c>
      <c r="T3504" s="1">
        <v>40571</v>
      </c>
    </row>
    <row r="3505" spans="1:20" x14ac:dyDescent="0.25">
      <c r="A3505">
        <v>24961</v>
      </c>
      <c r="B3505">
        <v>40204</v>
      </c>
      <c r="C3505" t="s">
        <v>20</v>
      </c>
      <c r="D3505" t="s">
        <v>42</v>
      </c>
      <c r="E3505" t="s">
        <v>92</v>
      </c>
      <c r="F3505" t="s">
        <v>1197</v>
      </c>
      <c r="G3505">
        <v>8</v>
      </c>
      <c r="H3505">
        <v>1007.3</v>
      </c>
      <c r="I3505">
        <v>0.54</v>
      </c>
      <c r="J3505">
        <v>0.04</v>
      </c>
      <c r="K3505">
        <v>505.57</v>
      </c>
      <c r="L3505">
        <v>126.39</v>
      </c>
      <c r="M3505">
        <v>58.14</v>
      </c>
      <c r="N3505">
        <v>36.61</v>
      </c>
      <c r="O3505" t="s">
        <v>48</v>
      </c>
      <c r="P3505" t="s">
        <v>787</v>
      </c>
      <c r="Q3505" t="s">
        <v>41</v>
      </c>
      <c r="R3505" t="s">
        <v>67</v>
      </c>
      <c r="S3505" t="s">
        <v>49</v>
      </c>
      <c r="T3505" s="1">
        <v>40211</v>
      </c>
    </row>
    <row r="3506" spans="1:20" x14ac:dyDescent="0.25">
      <c r="A3506">
        <v>24965</v>
      </c>
      <c r="B3506">
        <v>40631</v>
      </c>
      <c r="C3506" t="s">
        <v>20</v>
      </c>
      <c r="D3506" t="s">
        <v>21</v>
      </c>
      <c r="E3506" t="s">
        <v>120</v>
      </c>
      <c r="F3506" t="s">
        <v>392</v>
      </c>
      <c r="G3506">
        <v>6</v>
      </c>
      <c r="H3506">
        <v>3870.92</v>
      </c>
      <c r="I3506">
        <v>0.39</v>
      </c>
      <c r="J3506">
        <v>7.0000000000000007E-2</v>
      </c>
      <c r="K3506">
        <v>1325.05</v>
      </c>
      <c r="L3506">
        <v>690.13</v>
      </c>
      <c r="M3506">
        <v>420.98</v>
      </c>
      <c r="N3506">
        <v>19.989999999999998</v>
      </c>
      <c r="O3506" t="s">
        <v>71</v>
      </c>
      <c r="P3506" t="s">
        <v>817</v>
      </c>
      <c r="Q3506" t="s">
        <v>95</v>
      </c>
      <c r="R3506" t="s">
        <v>34</v>
      </c>
      <c r="S3506" t="s">
        <v>57</v>
      </c>
      <c r="T3506" s="1">
        <v>40636</v>
      </c>
    </row>
    <row r="3507" spans="1:20" x14ac:dyDescent="0.25">
      <c r="A3507">
        <v>24965</v>
      </c>
      <c r="B3507">
        <v>40631</v>
      </c>
      <c r="C3507" t="s">
        <v>20</v>
      </c>
      <c r="D3507" t="s">
        <v>42</v>
      </c>
      <c r="E3507" t="s">
        <v>43</v>
      </c>
      <c r="F3507" t="s">
        <v>782</v>
      </c>
      <c r="G3507">
        <v>42</v>
      </c>
      <c r="H3507">
        <v>1898.82</v>
      </c>
      <c r="I3507">
        <v>0.41</v>
      </c>
      <c r="J3507">
        <v>0.09</v>
      </c>
      <c r="K3507">
        <v>664.71</v>
      </c>
      <c r="L3507">
        <v>49.46</v>
      </c>
      <c r="M3507">
        <v>29.18</v>
      </c>
      <c r="N3507">
        <v>8.5500000000000007</v>
      </c>
      <c r="O3507" t="s">
        <v>24</v>
      </c>
      <c r="P3507" t="s">
        <v>817</v>
      </c>
      <c r="Q3507" t="s">
        <v>95</v>
      </c>
      <c r="R3507" t="s">
        <v>34</v>
      </c>
      <c r="S3507" t="s">
        <v>57</v>
      </c>
      <c r="T3507" s="1">
        <v>40631</v>
      </c>
    </row>
    <row r="3508" spans="1:20" x14ac:dyDescent="0.25">
      <c r="A3508">
        <v>24966</v>
      </c>
      <c r="B3508">
        <v>40894</v>
      </c>
      <c r="C3508" t="s">
        <v>79</v>
      </c>
      <c r="D3508" t="s">
        <v>21</v>
      </c>
      <c r="E3508" t="s">
        <v>22</v>
      </c>
      <c r="F3508" t="s">
        <v>545</v>
      </c>
      <c r="G3508">
        <v>34</v>
      </c>
      <c r="H3508">
        <v>8369.42</v>
      </c>
      <c r="I3508">
        <v>0.51</v>
      </c>
      <c r="J3508">
        <v>0</v>
      </c>
      <c r="K3508">
        <v>4258.21</v>
      </c>
      <c r="L3508">
        <v>245.57</v>
      </c>
      <c r="M3508">
        <v>120.33</v>
      </c>
      <c r="N3508">
        <v>19.989999999999998</v>
      </c>
      <c r="O3508" t="s">
        <v>24</v>
      </c>
      <c r="P3508" t="s">
        <v>1416</v>
      </c>
      <c r="Q3508" t="s">
        <v>41</v>
      </c>
      <c r="R3508" t="s">
        <v>34</v>
      </c>
      <c r="S3508" t="s">
        <v>57</v>
      </c>
      <c r="T3508" s="1">
        <v>40895</v>
      </c>
    </row>
    <row r="3509" spans="1:20" x14ac:dyDescent="0.25">
      <c r="A3509">
        <v>24993</v>
      </c>
      <c r="B3509">
        <v>40248</v>
      </c>
      <c r="C3509" t="s">
        <v>36</v>
      </c>
      <c r="D3509" t="s">
        <v>37</v>
      </c>
      <c r="E3509" t="s">
        <v>50</v>
      </c>
      <c r="F3509" t="s">
        <v>1054</v>
      </c>
      <c r="G3509">
        <v>36</v>
      </c>
      <c r="H3509">
        <v>3905.12</v>
      </c>
      <c r="I3509">
        <v>0.53</v>
      </c>
      <c r="J3509">
        <v>0.09</v>
      </c>
      <c r="K3509">
        <v>1886.98</v>
      </c>
      <c r="L3509">
        <v>119.13</v>
      </c>
      <c r="M3509">
        <v>55.99</v>
      </c>
      <c r="N3509">
        <v>2.5</v>
      </c>
      <c r="O3509" t="s">
        <v>24</v>
      </c>
      <c r="P3509" t="s">
        <v>1707</v>
      </c>
      <c r="Q3509" t="s">
        <v>41</v>
      </c>
      <c r="R3509" t="s">
        <v>27</v>
      </c>
      <c r="S3509" t="s">
        <v>35</v>
      </c>
      <c r="T3509" s="1">
        <v>40250</v>
      </c>
    </row>
    <row r="3510" spans="1:20" x14ac:dyDescent="0.25">
      <c r="A3510">
        <v>24996</v>
      </c>
      <c r="B3510">
        <v>40811</v>
      </c>
      <c r="C3510" t="s">
        <v>58</v>
      </c>
      <c r="D3510" t="s">
        <v>21</v>
      </c>
      <c r="E3510" t="s">
        <v>126</v>
      </c>
      <c r="F3510" t="s">
        <v>1341</v>
      </c>
      <c r="G3510">
        <v>36</v>
      </c>
      <c r="H3510">
        <v>3560.76</v>
      </c>
      <c r="I3510">
        <v>0.53</v>
      </c>
      <c r="J3510">
        <v>0.01</v>
      </c>
      <c r="K3510">
        <v>1867.62</v>
      </c>
      <c r="L3510">
        <v>99.77</v>
      </c>
      <c r="M3510">
        <v>46.89</v>
      </c>
      <c r="N3510">
        <v>5.0999999999999996</v>
      </c>
      <c r="O3510" t="s">
        <v>24</v>
      </c>
      <c r="P3510" t="s">
        <v>464</v>
      </c>
      <c r="Q3510" t="s">
        <v>33</v>
      </c>
      <c r="R3510" t="s">
        <v>67</v>
      </c>
      <c r="S3510" t="s">
        <v>45</v>
      </c>
      <c r="T3510" s="1">
        <v>40812</v>
      </c>
    </row>
    <row r="3511" spans="1:20" x14ac:dyDescent="0.25">
      <c r="A3511">
        <v>24996</v>
      </c>
      <c r="B3511">
        <v>40811</v>
      </c>
      <c r="C3511" t="s">
        <v>58</v>
      </c>
      <c r="D3511" t="s">
        <v>37</v>
      </c>
      <c r="E3511" t="s">
        <v>50</v>
      </c>
      <c r="F3511" t="s">
        <v>607</v>
      </c>
      <c r="G3511">
        <v>2</v>
      </c>
      <c r="H3511">
        <v>249.67</v>
      </c>
      <c r="I3511">
        <v>0.37</v>
      </c>
      <c r="J3511">
        <v>0.09</v>
      </c>
      <c r="K3511">
        <v>76.44</v>
      </c>
      <c r="L3511">
        <v>136.49</v>
      </c>
      <c r="M3511">
        <v>85.99</v>
      </c>
      <c r="N3511">
        <v>1.25</v>
      </c>
      <c r="O3511" t="s">
        <v>24</v>
      </c>
      <c r="P3511" t="s">
        <v>464</v>
      </c>
      <c r="Q3511" t="s">
        <v>33</v>
      </c>
      <c r="R3511" t="s">
        <v>67</v>
      </c>
      <c r="S3511" t="s">
        <v>35</v>
      </c>
      <c r="T3511" s="1">
        <v>40813</v>
      </c>
    </row>
    <row r="3512" spans="1:20" x14ac:dyDescent="0.25">
      <c r="A3512">
        <v>25027</v>
      </c>
      <c r="B3512">
        <v>40163</v>
      </c>
      <c r="C3512" t="s">
        <v>79</v>
      </c>
      <c r="D3512" t="s">
        <v>42</v>
      </c>
      <c r="E3512" t="s">
        <v>46</v>
      </c>
      <c r="F3512" t="s">
        <v>866</v>
      </c>
      <c r="G3512">
        <v>25</v>
      </c>
      <c r="H3512">
        <v>6412.25</v>
      </c>
      <c r="I3512">
        <v>0.46</v>
      </c>
      <c r="J3512">
        <v>0.06</v>
      </c>
      <c r="K3512">
        <v>2710</v>
      </c>
      <c r="L3512">
        <v>271</v>
      </c>
      <c r="M3512">
        <v>146.34</v>
      </c>
      <c r="N3512">
        <v>43.75</v>
      </c>
      <c r="O3512" t="s">
        <v>48</v>
      </c>
      <c r="P3512" t="s">
        <v>1892</v>
      </c>
      <c r="Q3512" t="s">
        <v>83</v>
      </c>
      <c r="R3512" t="s">
        <v>67</v>
      </c>
      <c r="S3512" t="s">
        <v>49</v>
      </c>
      <c r="T3512" s="1">
        <v>40165</v>
      </c>
    </row>
    <row r="3513" spans="1:20" x14ac:dyDescent="0.25">
      <c r="A3513">
        <v>25028</v>
      </c>
      <c r="B3513">
        <v>40548</v>
      </c>
      <c r="C3513" t="s">
        <v>58</v>
      </c>
      <c r="D3513" t="s">
        <v>42</v>
      </c>
      <c r="E3513" t="s">
        <v>92</v>
      </c>
      <c r="F3513" t="s">
        <v>1187</v>
      </c>
      <c r="G3513">
        <v>5</v>
      </c>
      <c r="H3513">
        <v>760.21</v>
      </c>
      <c r="I3513">
        <v>0.43</v>
      </c>
      <c r="J3513">
        <v>0.02</v>
      </c>
      <c r="K3513">
        <v>294.7</v>
      </c>
      <c r="L3513">
        <v>143.75</v>
      </c>
      <c r="M3513">
        <v>81.94</v>
      </c>
      <c r="N3513">
        <v>55.81</v>
      </c>
      <c r="O3513" t="s">
        <v>48</v>
      </c>
      <c r="P3513" t="s">
        <v>1893</v>
      </c>
      <c r="Q3513" t="s">
        <v>33</v>
      </c>
      <c r="R3513" t="s">
        <v>61</v>
      </c>
      <c r="S3513" t="s">
        <v>49</v>
      </c>
      <c r="T3513" s="1">
        <v>40549</v>
      </c>
    </row>
    <row r="3514" spans="1:20" x14ac:dyDescent="0.25">
      <c r="A3514">
        <v>25028</v>
      </c>
      <c r="B3514">
        <v>40548</v>
      </c>
      <c r="C3514" t="s">
        <v>58</v>
      </c>
      <c r="D3514" t="s">
        <v>21</v>
      </c>
      <c r="E3514" t="s">
        <v>84</v>
      </c>
      <c r="F3514" t="s">
        <v>815</v>
      </c>
      <c r="G3514">
        <v>14</v>
      </c>
      <c r="H3514">
        <v>1185.44</v>
      </c>
      <c r="I3514">
        <v>0.55000000000000004</v>
      </c>
      <c r="J3514">
        <v>0</v>
      </c>
      <c r="K3514">
        <v>649.20000000000005</v>
      </c>
      <c r="L3514">
        <v>84.31</v>
      </c>
      <c r="M3514">
        <v>37.94</v>
      </c>
      <c r="N3514">
        <v>5.08</v>
      </c>
      <c r="O3514" t="s">
        <v>71</v>
      </c>
      <c r="P3514" t="s">
        <v>1893</v>
      </c>
      <c r="Q3514" t="s">
        <v>33</v>
      </c>
      <c r="R3514" t="s">
        <v>61</v>
      </c>
      <c r="S3514" t="s">
        <v>55</v>
      </c>
      <c r="T3514" s="1">
        <v>40550</v>
      </c>
    </row>
    <row r="3515" spans="1:20" x14ac:dyDescent="0.25">
      <c r="A3515">
        <v>25031</v>
      </c>
      <c r="B3515">
        <v>40048</v>
      </c>
      <c r="C3515" t="s">
        <v>36</v>
      </c>
      <c r="D3515" t="s">
        <v>42</v>
      </c>
      <c r="E3515" t="s">
        <v>46</v>
      </c>
      <c r="F3515" t="s">
        <v>1038</v>
      </c>
      <c r="G3515">
        <v>24</v>
      </c>
      <c r="H3515">
        <v>7247.4</v>
      </c>
      <c r="I3515">
        <v>0.37</v>
      </c>
      <c r="J3515">
        <v>0.1</v>
      </c>
      <c r="K3515">
        <v>2153.52</v>
      </c>
      <c r="L3515">
        <v>332.33</v>
      </c>
      <c r="M3515">
        <v>209.37</v>
      </c>
      <c r="N3515">
        <v>69</v>
      </c>
      <c r="O3515" t="s">
        <v>24</v>
      </c>
      <c r="P3515" t="s">
        <v>1349</v>
      </c>
      <c r="Q3515" t="s">
        <v>33</v>
      </c>
      <c r="R3515" t="s">
        <v>67</v>
      </c>
      <c r="S3515" t="s">
        <v>28</v>
      </c>
      <c r="T3515" s="1">
        <v>40050</v>
      </c>
    </row>
    <row r="3516" spans="1:20" x14ac:dyDescent="0.25">
      <c r="A3516">
        <v>25031</v>
      </c>
      <c r="B3516">
        <v>40048</v>
      </c>
      <c r="C3516" t="s">
        <v>36</v>
      </c>
      <c r="D3516" t="s">
        <v>21</v>
      </c>
      <c r="E3516" t="s">
        <v>84</v>
      </c>
      <c r="F3516" t="s">
        <v>1450</v>
      </c>
      <c r="G3516">
        <v>20</v>
      </c>
      <c r="H3516">
        <v>154.1</v>
      </c>
      <c r="I3516">
        <v>0.38</v>
      </c>
      <c r="J3516">
        <v>7.0000000000000007E-2</v>
      </c>
      <c r="K3516">
        <v>49.8</v>
      </c>
      <c r="L3516">
        <v>8.0299999999999994</v>
      </c>
      <c r="M3516">
        <v>4.9800000000000004</v>
      </c>
      <c r="N3516">
        <v>4.7</v>
      </c>
      <c r="O3516" t="s">
        <v>24</v>
      </c>
      <c r="P3516" t="s">
        <v>1349</v>
      </c>
      <c r="Q3516" t="s">
        <v>33</v>
      </c>
      <c r="R3516" t="s">
        <v>67</v>
      </c>
      <c r="S3516" t="s">
        <v>57</v>
      </c>
      <c r="T3516" s="1">
        <v>40049</v>
      </c>
    </row>
    <row r="3517" spans="1:20" x14ac:dyDescent="0.25">
      <c r="A3517">
        <v>25056</v>
      </c>
      <c r="B3517">
        <v>40442</v>
      </c>
      <c r="C3517" t="s">
        <v>29</v>
      </c>
      <c r="D3517" t="s">
        <v>21</v>
      </c>
      <c r="E3517" t="s">
        <v>84</v>
      </c>
      <c r="F3517" t="s">
        <v>85</v>
      </c>
      <c r="G3517">
        <v>41</v>
      </c>
      <c r="H3517">
        <v>466.26</v>
      </c>
      <c r="I3517">
        <v>0.42</v>
      </c>
      <c r="J3517">
        <v>0</v>
      </c>
      <c r="K3517">
        <v>192.39</v>
      </c>
      <c r="L3517">
        <v>11.17</v>
      </c>
      <c r="M3517">
        <v>6.48</v>
      </c>
      <c r="N3517">
        <v>8.19</v>
      </c>
      <c r="O3517" t="s">
        <v>24</v>
      </c>
      <c r="P3517" t="s">
        <v>1113</v>
      </c>
      <c r="Q3517" t="s">
        <v>64</v>
      </c>
      <c r="R3517" t="s">
        <v>34</v>
      </c>
      <c r="S3517" t="s">
        <v>57</v>
      </c>
      <c r="T3517" s="1">
        <v>40444</v>
      </c>
    </row>
    <row r="3518" spans="1:20" x14ac:dyDescent="0.25">
      <c r="A3518">
        <v>25060</v>
      </c>
      <c r="B3518">
        <v>40014</v>
      </c>
      <c r="C3518" t="s">
        <v>29</v>
      </c>
      <c r="D3518" t="s">
        <v>21</v>
      </c>
      <c r="E3518" t="s">
        <v>120</v>
      </c>
      <c r="F3518" t="s">
        <v>799</v>
      </c>
      <c r="G3518">
        <v>6</v>
      </c>
      <c r="H3518">
        <v>14814.31</v>
      </c>
      <c r="I3518">
        <v>0.5</v>
      </c>
      <c r="J3518">
        <v>0.03</v>
      </c>
      <c r="K3518">
        <v>7168.38</v>
      </c>
      <c r="L3518">
        <v>2541.98</v>
      </c>
      <c r="M3518">
        <v>1270.99</v>
      </c>
      <c r="N3518">
        <v>19.989999999999998</v>
      </c>
      <c r="O3518" t="s">
        <v>24</v>
      </c>
      <c r="P3518" t="s">
        <v>1796</v>
      </c>
      <c r="Q3518" t="s">
        <v>41</v>
      </c>
      <c r="R3518" t="s">
        <v>67</v>
      </c>
      <c r="S3518" t="s">
        <v>57</v>
      </c>
      <c r="T3518" s="1">
        <v>40016</v>
      </c>
    </row>
    <row r="3519" spans="1:20" x14ac:dyDescent="0.25">
      <c r="A3519">
        <v>25060</v>
      </c>
      <c r="B3519">
        <v>40014</v>
      </c>
      <c r="C3519" t="s">
        <v>29</v>
      </c>
      <c r="D3519" t="s">
        <v>37</v>
      </c>
      <c r="E3519" t="s">
        <v>87</v>
      </c>
      <c r="F3519" t="s">
        <v>564</v>
      </c>
      <c r="G3519">
        <v>1</v>
      </c>
      <c r="H3519">
        <v>3960.38</v>
      </c>
      <c r="I3519">
        <v>0.52</v>
      </c>
      <c r="J3519">
        <v>7.0000000000000007E-2</v>
      </c>
      <c r="K3519">
        <v>1909.2</v>
      </c>
      <c r="L3519">
        <v>4242.67</v>
      </c>
      <c r="M3519">
        <v>2036.48</v>
      </c>
      <c r="N3519">
        <v>14.7</v>
      </c>
      <c r="O3519" t="s">
        <v>48</v>
      </c>
      <c r="P3519" t="s">
        <v>1796</v>
      </c>
      <c r="Q3519" t="s">
        <v>41</v>
      </c>
      <c r="R3519" t="s">
        <v>67</v>
      </c>
      <c r="S3519" t="s">
        <v>132</v>
      </c>
      <c r="T3519" s="1">
        <v>40016</v>
      </c>
    </row>
    <row r="3520" spans="1:20" x14ac:dyDescent="0.25">
      <c r="A3520">
        <v>25061</v>
      </c>
      <c r="B3520">
        <v>40895</v>
      </c>
      <c r="C3520" t="s">
        <v>79</v>
      </c>
      <c r="D3520" t="s">
        <v>21</v>
      </c>
      <c r="E3520" t="s">
        <v>84</v>
      </c>
      <c r="F3520" t="s">
        <v>804</v>
      </c>
      <c r="G3520">
        <v>20</v>
      </c>
      <c r="H3520">
        <v>1579.45</v>
      </c>
      <c r="I3520">
        <v>0.45</v>
      </c>
      <c r="J3520">
        <v>0.1</v>
      </c>
      <c r="K3520">
        <v>611.41999999999996</v>
      </c>
      <c r="L3520">
        <v>87.35</v>
      </c>
      <c r="M3520">
        <v>48.04</v>
      </c>
      <c r="N3520">
        <v>7.23</v>
      </c>
      <c r="O3520" t="s">
        <v>24</v>
      </c>
      <c r="P3520" t="s">
        <v>1894</v>
      </c>
      <c r="Q3520" t="s">
        <v>64</v>
      </c>
      <c r="R3520" t="s">
        <v>61</v>
      </c>
      <c r="S3520" t="s">
        <v>57</v>
      </c>
      <c r="T3520" s="1">
        <v>40897</v>
      </c>
    </row>
    <row r="3521" spans="1:20" x14ac:dyDescent="0.25">
      <c r="A3521">
        <v>25062</v>
      </c>
      <c r="B3521">
        <v>40481</v>
      </c>
      <c r="C3521" t="s">
        <v>58</v>
      </c>
      <c r="D3521" t="s">
        <v>21</v>
      </c>
      <c r="E3521" t="s">
        <v>126</v>
      </c>
      <c r="F3521" t="s">
        <v>342</v>
      </c>
      <c r="G3521">
        <v>5</v>
      </c>
      <c r="H3521">
        <v>121.4</v>
      </c>
      <c r="I3521">
        <v>0.39</v>
      </c>
      <c r="J3521">
        <v>0.03</v>
      </c>
      <c r="K3521">
        <v>42.55</v>
      </c>
      <c r="L3521">
        <v>23.64</v>
      </c>
      <c r="M3521">
        <v>14.42</v>
      </c>
      <c r="N3521">
        <v>6.75</v>
      </c>
      <c r="O3521" t="s">
        <v>24</v>
      </c>
      <c r="P3521" t="s">
        <v>560</v>
      </c>
      <c r="Q3521" t="s">
        <v>64</v>
      </c>
      <c r="R3521" t="s">
        <v>67</v>
      </c>
      <c r="S3521" t="s">
        <v>45</v>
      </c>
      <c r="T3521" s="1">
        <v>40483</v>
      </c>
    </row>
    <row r="3522" spans="1:20" x14ac:dyDescent="0.25">
      <c r="A3522">
        <v>25062</v>
      </c>
      <c r="B3522">
        <v>40481</v>
      </c>
      <c r="C3522" t="s">
        <v>58</v>
      </c>
      <c r="D3522" t="s">
        <v>21</v>
      </c>
      <c r="E3522" t="s">
        <v>120</v>
      </c>
      <c r="F3522" t="s">
        <v>392</v>
      </c>
      <c r="G3522">
        <v>9</v>
      </c>
      <c r="H3522">
        <v>7151.89</v>
      </c>
      <c r="I3522">
        <v>0.49</v>
      </c>
      <c r="J3522">
        <v>0.04</v>
      </c>
      <c r="K3522">
        <v>3343.08</v>
      </c>
      <c r="L3522">
        <v>825.45</v>
      </c>
      <c r="M3522">
        <v>420.98</v>
      </c>
      <c r="N3522">
        <v>19.989999999999998</v>
      </c>
      <c r="O3522" t="s">
        <v>24</v>
      </c>
      <c r="P3522" t="s">
        <v>560</v>
      </c>
      <c r="Q3522" t="s">
        <v>64</v>
      </c>
      <c r="R3522" t="s">
        <v>67</v>
      </c>
      <c r="S3522" t="s">
        <v>57</v>
      </c>
      <c r="T3522" s="1">
        <v>40483</v>
      </c>
    </row>
    <row r="3523" spans="1:20" x14ac:dyDescent="0.25">
      <c r="A3523">
        <v>25063</v>
      </c>
      <c r="B3523">
        <v>39993</v>
      </c>
      <c r="C3523" t="s">
        <v>29</v>
      </c>
      <c r="D3523" t="s">
        <v>37</v>
      </c>
      <c r="E3523" t="s">
        <v>50</v>
      </c>
      <c r="F3523" t="s">
        <v>1599</v>
      </c>
      <c r="G3523">
        <v>24</v>
      </c>
      <c r="H3523">
        <v>1629.2</v>
      </c>
      <c r="I3523">
        <v>0.49</v>
      </c>
      <c r="J3523">
        <v>0.04</v>
      </c>
      <c r="K3523">
        <v>762.14</v>
      </c>
      <c r="L3523">
        <v>70.569999999999993</v>
      </c>
      <c r="M3523">
        <v>35.99</v>
      </c>
      <c r="N3523">
        <v>3.3</v>
      </c>
      <c r="O3523" t="s">
        <v>24</v>
      </c>
      <c r="P3523" t="s">
        <v>353</v>
      </c>
      <c r="Q3523" t="s">
        <v>33</v>
      </c>
      <c r="R3523" t="s">
        <v>61</v>
      </c>
      <c r="S3523" t="s">
        <v>35</v>
      </c>
      <c r="T3523" s="1">
        <v>39993</v>
      </c>
    </row>
    <row r="3524" spans="1:20" x14ac:dyDescent="0.25">
      <c r="A3524">
        <v>25091</v>
      </c>
      <c r="B3524">
        <v>40228</v>
      </c>
      <c r="C3524" t="s">
        <v>79</v>
      </c>
      <c r="D3524" t="s">
        <v>21</v>
      </c>
      <c r="E3524" t="s">
        <v>120</v>
      </c>
      <c r="F3524" t="s">
        <v>1203</v>
      </c>
      <c r="G3524">
        <v>4</v>
      </c>
      <c r="H3524">
        <v>318.67</v>
      </c>
      <c r="I3524">
        <v>0.55000000000000004</v>
      </c>
      <c r="J3524">
        <v>0.01</v>
      </c>
      <c r="K3524">
        <v>165.79</v>
      </c>
      <c r="L3524">
        <v>76.760000000000005</v>
      </c>
      <c r="M3524">
        <v>34.54</v>
      </c>
      <c r="N3524">
        <v>14.72</v>
      </c>
      <c r="O3524" t="s">
        <v>24</v>
      </c>
      <c r="P3524" t="s">
        <v>358</v>
      </c>
      <c r="Q3524" t="s">
        <v>64</v>
      </c>
      <c r="R3524" t="s">
        <v>34</v>
      </c>
      <c r="S3524" t="s">
        <v>57</v>
      </c>
      <c r="T3524" s="1">
        <v>40231</v>
      </c>
    </row>
    <row r="3525" spans="1:20" x14ac:dyDescent="0.25">
      <c r="A3525">
        <v>25092</v>
      </c>
      <c r="B3525">
        <v>40513</v>
      </c>
      <c r="C3525" t="s">
        <v>36</v>
      </c>
      <c r="D3525" t="s">
        <v>21</v>
      </c>
      <c r="E3525" t="s">
        <v>120</v>
      </c>
      <c r="F3525" t="s">
        <v>1895</v>
      </c>
      <c r="G3525">
        <v>6</v>
      </c>
      <c r="H3525">
        <v>206.47</v>
      </c>
      <c r="I3525">
        <v>0.42</v>
      </c>
      <c r="J3525">
        <v>0.08</v>
      </c>
      <c r="K3525">
        <v>75.2</v>
      </c>
      <c r="L3525">
        <v>36.86</v>
      </c>
      <c r="M3525">
        <v>21.38</v>
      </c>
      <c r="N3525">
        <v>2.99</v>
      </c>
      <c r="O3525" t="s">
        <v>71</v>
      </c>
      <c r="P3525" t="s">
        <v>502</v>
      </c>
      <c r="Q3525" t="s">
        <v>95</v>
      </c>
      <c r="R3525" t="s">
        <v>67</v>
      </c>
      <c r="S3525" t="s">
        <v>57</v>
      </c>
      <c r="T3525" s="1">
        <v>40515</v>
      </c>
    </row>
    <row r="3526" spans="1:20" x14ac:dyDescent="0.25">
      <c r="A3526">
        <v>25092</v>
      </c>
      <c r="B3526">
        <v>40513</v>
      </c>
      <c r="C3526" t="s">
        <v>36</v>
      </c>
      <c r="D3526" t="s">
        <v>21</v>
      </c>
      <c r="E3526" t="s">
        <v>72</v>
      </c>
      <c r="F3526" t="s">
        <v>1097</v>
      </c>
      <c r="G3526">
        <v>9</v>
      </c>
      <c r="H3526">
        <v>25.88</v>
      </c>
      <c r="I3526">
        <v>0.41</v>
      </c>
      <c r="J3526">
        <v>0.09</v>
      </c>
      <c r="K3526">
        <v>8.84</v>
      </c>
      <c r="L3526">
        <v>3.07</v>
      </c>
      <c r="M3526">
        <v>1.81</v>
      </c>
      <c r="N3526">
        <v>0.75</v>
      </c>
      <c r="O3526" t="s">
        <v>24</v>
      </c>
      <c r="P3526" t="s">
        <v>502</v>
      </c>
      <c r="Q3526" t="s">
        <v>95</v>
      </c>
      <c r="R3526" t="s">
        <v>67</v>
      </c>
      <c r="S3526" t="s">
        <v>55</v>
      </c>
      <c r="T3526" s="1">
        <v>40515</v>
      </c>
    </row>
    <row r="3527" spans="1:20" x14ac:dyDescent="0.25">
      <c r="A3527">
        <v>25092</v>
      </c>
      <c r="B3527">
        <v>40513</v>
      </c>
      <c r="C3527" t="s">
        <v>36</v>
      </c>
      <c r="D3527" t="s">
        <v>21</v>
      </c>
      <c r="E3527" t="s">
        <v>52</v>
      </c>
      <c r="F3527" t="s">
        <v>1051</v>
      </c>
      <c r="G3527">
        <v>42</v>
      </c>
      <c r="H3527">
        <v>423.43</v>
      </c>
      <c r="I3527">
        <v>0.46</v>
      </c>
      <c r="J3527">
        <v>7.0000000000000007E-2</v>
      </c>
      <c r="K3527">
        <v>177.15</v>
      </c>
      <c r="L3527">
        <v>10.81</v>
      </c>
      <c r="M3527">
        <v>5.84</v>
      </c>
      <c r="N3527">
        <v>1</v>
      </c>
      <c r="O3527" t="s">
        <v>24</v>
      </c>
      <c r="P3527" t="s">
        <v>502</v>
      </c>
      <c r="Q3527" t="s">
        <v>64</v>
      </c>
      <c r="R3527" t="s">
        <v>67</v>
      </c>
      <c r="S3527" t="s">
        <v>55</v>
      </c>
      <c r="T3527" s="1">
        <v>40515</v>
      </c>
    </row>
    <row r="3528" spans="1:20" x14ac:dyDescent="0.25">
      <c r="A3528">
        <v>25095</v>
      </c>
      <c r="B3528">
        <v>40568</v>
      </c>
      <c r="C3528" t="s">
        <v>20</v>
      </c>
      <c r="D3528" t="s">
        <v>21</v>
      </c>
      <c r="E3528" t="s">
        <v>139</v>
      </c>
      <c r="F3528" t="s">
        <v>1499</v>
      </c>
      <c r="G3528">
        <v>18</v>
      </c>
      <c r="H3528">
        <v>1286.17</v>
      </c>
      <c r="I3528">
        <v>0.47</v>
      </c>
      <c r="J3528">
        <v>0.06</v>
      </c>
      <c r="K3528">
        <v>556.70000000000005</v>
      </c>
      <c r="L3528">
        <v>75.430000000000007</v>
      </c>
      <c r="M3528">
        <v>39.979999999999997</v>
      </c>
      <c r="N3528">
        <v>9.83</v>
      </c>
      <c r="O3528" t="s">
        <v>24</v>
      </c>
      <c r="P3528" t="s">
        <v>1370</v>
      </c>
      <c r="Q3528" t="s">
        <v>64</v>
      </c>
      <c r="R3528" t="s">
        <v>67</v>
      </c>
      <c r="S3528" t="s">
        <v>57</v>
      </c>
      <c r="T3528" s="1">
        <v>40573</v>
      </c>
    </row>
    <row r="3529" spans="1:20" x14ac:dyDescent="0.25">
      <c r="A3529">
        <v>25095</v>
      </c>
      <c r="B3529">
        <v>40568</v>
      </c>
      <c r="C3529" t="s">
        <v>20</v>
      </c>
      <c r="D3529" t="s">
        <v>37</v>
      </c>
      <c r="E3529" t="s">
        <v>87</v>
      </c>
      <c r="F3529" t="s">
        <v>241</v>
      </c>
      <c r="G3529">
        <v>41</v>
      </c>
      <c r="H3529">
        <v>9171.02</v>
      </c>
      <c r="I3529">
        <v>0.52</v>
      </c>
      <c r="J3529">
        <v>0.08</v>
      </c>
      <c r="K3529">
        <v>4359.29</v>
      </c>
      <c r="L3529">
        <v>241.65</v>
      </c>
      <c r="M3529">
        <v>115.99</v>
      </c>
      <c r="N3529">
        <v>56.14</v>
      </c>
      <c r="O3529" t="s">
        <v>48</v>
      </c>
      <c r="P3529" t="s">
        <v>1370</v>
      </c>
      <c r="Q3529" t="s">
        <v>64</v>
      </c>
      <c r="R3529" t="s">
        <v>67</v>
      </c>
      <c r="S3529" t="s">
        <v>132</v>
      </c>
      <c r="T3529" s="1">
        <v>40568</v>
      </c>
    </row>
    <row r="3530" spans="1:20" x14ac:dyDescent="0.25">
      <c r="A3530">
        <v>25120</v>
      </c>
      <c r="B3530">
        <v>39848</v>
      </c>
      <c r="C3530" t="s">
        <v>79</v>
      </c>
      <c r="D3530" t="s">
        <v>21</v>
      </c>
      <c r="E3530" t="s">
        <v>80</v>
      </c>
      <c r="F3530" t="s">
        <v>333</v>
      </c>
      <c r="G3530">
        <v>46</v>
      </c>
      <c r="H3530">
        <v>383.31</v>
      </c>
      <c r="I3530">
        <v>0.41</v>
      </c>
      <c r="J3530">
        <v>0</v>
      </c>
      <c r="K3530">
        <v>156.94999999999999</v>
      </c>
      <c r="L3530">
        <v>8.32</v>
      </c>
      <c r="M3530">
        <v>4.91</v>
      </c>
      <c r="N3530">
        <v>0.5</v>
      </c>
      <c r="O3530" t="s">
        <v>24</v>
      </c>
      <c r="P3530" t="s">
        <v>1399</v>
      </c>
      <c r="Q3530" t="s">
        <v>41</v>
      </c>
      <c r="R3530" t="s">
        <v>34</v>
      </c>
      <c r="S3530" t="s">
        <v>57</v>
      </c>
      <c r="T3530" s="1">
        <v>39850</v>
      </c>
    </row>
    <row r="3531" spans="1:20" x14ac:dyDescent="0.25">
      <c r="A3531">
        <v>25120</v>
      </c>
      <c r="B3531">
        <v>39848</v>
      </c>
      <c r="C3531" t="s">
        <v>79</v>
      </c>
      <c r="D3531" t="s">
        <v>21</v>
      </c>
      <c r="E3531" t="s">
        <v>84</v>
      </c>
      <c r="F3531" t="s">
        <v>1222</v>
      </c>
      <c r="G3531">
        <v>22</v>
      </c>
      <c r="H3531">
        <v>355.84</v>
      </c>
      <c r="I3531">
        <v>0.54</v>
      </c>
      <c r="J3531">
        <v>0.01</v>
      </c>
      <c r="K3531">
        <v>184.53</v>
      </c>
      <c r="L3531">
        <v>15.83</v>
      </c>
      <c r="M3531">
        <v>7.28</v>
      </c>
      <c r="N3531">
        <v>11.15</v>
      </c>
      <c r="O3531" t="s">
        <v>24</v>
      </c>
      <c r="P3531" t="s">
        <v>1399</v>
      </c>
      <c r="Q3531" t="s">
        <v>41</v>
      </c>
      <c r="R3531" t="s">
        <v>34</v>
      </c>
      <c r="S3531" t="s">
        <v>57</v>
      </c>
      <c r="T3531" s="1">
        <v>39849</v>
      </c>
    </row>
    <row r="3532" spans="1:20" x14ac:dyDescent="0.25">
      <c r="A3532">
        <v>25120</v>
      </c>
      <c r="B3532">
        <v>39848</v>
      </c>
      <c r="C3532" t="s">
        <v>79</v>
      </c>
      <c r="D3532" t="s">
        <v>21</v>
      </c>
      <c r="E3532" t="s">
        <v>84</v>
      </c>
      <c r="F3532" t="s">
        <v>869</v>
      </c>
      <c r="G3532">
        <v>10</v>
      </c>
      <c r="H3532">
        <v>100.87</v>
      </c>
      <c r="I3532">
        <v>0.36</v>
      </c>
      <c r="J3532">
        <v>0.1</v>
      </c>
      <c r="K3532">
        <v>27.14</v>
      </c>
      <c r="L3532">
        <v>10.44</v>
      </c>
      <c r="M3532">
        <v>6.68</v>
      </c>
      <c r="N3532">
        <v>6.93</v>
      </c>
      <c r="O3532" t="s">
        <v>24</v>
      </c>
      <c r="P3532" t="s">
        <v>1399</v>
      </c>
      <c r="Q3532" t="s">
        <v>41</v>
      </c>
      <c r="R3532" t="s">
        <v>34</v>
      </c>
      <c r="S3532" t="s">
        <v>57</v>
      </c>
      <c r="T3532" s="1">
        <v>39851</v>
      </c>
    </row>
    <row r="3533" spans="1:20" x14ac:dyDescent="0.25">
      <c r="A3533">
        <v>25152</v>
      </c>
      <c r="B3533">
        <v>41197</v>
      </c>
      <c r="C3533" t="s">
        <v>58</v>
      </c>
      <c r="D3533" t="s">
        <v>21</v>
      </c>
      <c r="E3533" t="s">
        <v>52</v>
      </c>
      <c r="F3533" t="s">
        <v>1703</v>
      </c>
      <c r="G3533">
        <v>29</v>
      </c>
      <c r="H3533">
        <v>417.45</v>
      </c>
      <c r="I3533">
        <v>0.54</v>
      </c>
      <c r="J3533">
        <v>7.0000000000000007E-2</v>
      </c>
      <c r="K3533">
        <v>209.78</v>
      </c>
      <c r="L3533">
        <v>15.39</v>
      </c>
      <c r="M3533">
        <v>7.08</v>
      </c>
      <c r="N3533">
        <v>2.35</v>
      </c>
      <c r="O3533" t="s">
        <v>24</v>
      </c>
      <c r="P3533" t="s">
        <v>1467</v>
      </c>
      <c r="Q3533" t="s">
        <v>64</v>
      </c>
      <c r="R3533" t="s">
        <v>34</v>
      </c>
      <c r="S3533" t="s">
        <v>55</v>
      </c>
      <c r="T3533" s="1">
        <v>41199</v>
      </c>
    </row>
    <row r="3534" spans="1:20" x14ac:dyDescent="0.25">
      <c r="A3534">
        <v>25154</v>
      </c>
      <c r="B3534">
        <v>40410</v>
      </c>
      <c r="C3534" t="s">
        <v>36</v>
      </c>
      <c r="D3534" t="s">
        <v>21</v>
      </c>
      <c r="E3534" t="s">
        <v>52</v>
      </c>
      <c r="F3534" t="s">
        <v>772</v>
      </c>
      <c r="G3534">
        <v>16</v>
      </c>
      <c r="H3534">
        <v>206.16</v>
      </c>
      <c r="I3534">
        <v>0.53</v>
      </c>
      <c r="J3534">
        <v>0.1</v>
      </c>
      <c r="K3534">
        <v>97.78</v>
      </c>
      <c r="L3534">
        <v>14.21</v>
      </c>
      <c r="M3534">
        <v>6.68</v>
      </c>
      <c r="N3534">
        <v>1.5</v>
      </c>
      <c r="O3534" t="s">
        <v>24</v>
      </c>
      <c r="P3534" t="s">
        <v>741</v>
      </c>
      <c r="Q3534" t="s">
        <v>95</v>
      </c>
      <c r="R3534" t="s">
        <v>61</v>
      </c>
      <c r="S3534" t="s">
        <v>55</v>
      </c>
      <c r="T3534" s="1">
        <v>40411</v>
      </c>
    </row>
    <row r="3535" spans="1:20" x14ac:dyDescent="0.25">
      <c r="A3535">
        <v>25155</v>
      </c>
      <c r="B3535">
        <v>40198</v>
      </c>
      <c r="C3535" t="s">
        <v>20</v>
      </c>
      <c r="D3535" t="s">
        <v>42</v>
      </c>
      <c r="E3535" t="s">
        <v>43</v>
      </c>
      <c r="F3535" t="s">
        <v>1896</v>
      </c>
      <c r="G3535">
        <v>48</v>
      </c>
      <c r="H3535">
        <v>1891.58</v>
      </c>
      <c r="I3535">
        <v>0.49</v>
      </c>
      <c r="J3535">
        <v>0</v>
      </c>
      <c r="K3535">
        <v>919.59</v>
      </c>
      <c r="L3535">
        <v>39.1</v>
      </c>
      <c r="M3535">
        <v>19.940000000000001</v>
      </c>
      <c r="N3535">
        <v>14.87</v>
      </c>
      <c r="O3535" t="s">
        <v>24</v>
      </c>
      <c r="P3535" t="s">
        <v>587</v>
      </c>
      <c r="Q3535" t="s">
        <v>41</v>
      </c>
      <c r="R3535" t="s">
        <v>34</v>
      </c>
      <c r="S3535" t="s">
        <v>28</v>
      </c>
      <c r="T3535" s="1">
        <v>40205</v>
      </c>
    </row>
    <row r="3536" spans="1:20" x14ac:dyDescent="0.25">
      <c r="A3536">
        <v>25155</v>
      </c>
      <c r="B3536">
        <v>40198</v>
      </c>
      <c r="C3536" t="s">
        <v>20</v>
      </c>
      <c r="D3536" t="s">
        <v>21</v>
      </c>
      <c r="E3536" t="s">
        <v>84</v>
      </c>
      <c r="F3536" t="s">
        <v>1870</v>
      </c>
      <c r="G3536">
        <v>17</v>
      </c>
      <c r="H3536">
        <v>177.49</v>
      </c>
      <c r="I3536">
        <v>0.4</v>
      </c>
      <c r="J3536">
        <v>0.08</v>
      </c>
      <c r="K3536">
        <v>60.66</v>
      </c>
      <c r="L3536">
        <v>11.15</v>
      </c>
      <c r="M3536">
        <v>6.69</v>
      </c>
      <c r="N3536">
        <v>3.1</v>
      </c>
      <c r="O3536" t="s">
        <v>24</v>
      </c>
      <c r="P3536" t="s">
        <v>587</v>
      </c>
      <c r="Q3536" t="s">
        <v>41</v>
      </c>
      <c r="R3536" t="s">
        <v>34</v>
      </c>
      <c r="S3536" t="s">
        <v>55</v>
      </c>
      <c r="T3536" s="1">
        <v>40205</v>
      </c>
    </row>
    <row r="3537" spans="1:20" x14ac:dyDescent="0.25">
      <c r="A3537">
        <v>25155</v>
      </c>
      <c r="B3537">
        <v>40198</v>
      </c>
      <c r="C3537" t="s">
        <v>20</v>
      </c>
      <c r="D3537" t="s">
        <v>21</v>
      </c>
      <c r="E3537" t="s">
        <v>84</v>
      </c>
      <c r="F3537" t="s">
        <v>493</v>
      </c>
      <c r="G3537">
        <v>3</v>
      </c>
      <c r="H3537">
        <v>34.49</v>
      </c>
      <c r="I3537">
        <v>0.49</v>
      </c>
      <c r="J3537">
        <v>0.01</v>
      </c>
      <c r="K3537">
        <v>14.06</v>
      </c>
      <c r="L3537">
        <v>9.76</v>
      </c>
      <c r="M3537">
        <v>4.9800000000000004</v>
      </c>
      <c r="N3537">
        <v>5.49</v>
      </c>
      <c r="O3537" t="s">
        <v>71</v>
      </c>
      <c r="P3537" t="s">
        <v>587</v>
      </c>
      <c r="Q3537" t="s">
        <v>41</v>
      </c>
      <c r="R3537" t="s">
        <v>34</v>
      </c>
      <c r="S3537" t="s">
        <v>57</v>
      </c>
      <c r="T3537" s="1">
        <v>40203</v>
      </c>
    </row>
    <row r="3538" spans="1:20" x14ac:dyDescent="0.25">
      <c r="A3538">
        <v>25157</v>
      </c>
      <c r="B3538">
        <v>40323</v>
      </c>
      <c r="C3538" t="s">
        <v>29</v>
      </c>
      <c r="D3538" t="s">
        <v>21</v>
      </c>
      <c r="E3538" t="s">
        <v>52</v>
      </c>
      <c r="F3538" t="s">
        <v>1292</v>
      </c>
      <c r="G3538">
        <v>47</v>
      </c>
      <c r="H3538">
        <v>473.92</v>
      </c>
      <c r="I3538">
        <v>0.46</v>
      </c>
      <c r="J3538">
        <v>7.0000000000000007E-2</v>
      </c>
      <c r="K3538">
        <v>198.24</v>
      </c>
      <c r="L3538">
        <v>10.81</v>
      </c>
      <c r="M3538">
        <v>5.84</v>
      </c>
      <c r="N3538">
        <v>1.2</v>
      </c>
      <c r="O3538" t="s">
        <v>24</v>
      </c>
      <c r="P3538" t="s">
        <v>1285</v>
      </c>
      <c r="Q3538" t="s">
        <v>64</v>
      </c>
      <c r="R3538" t="s">
        <v>34</v>
      </c>
      <c r="S3538" t="s">
        <v>55</v>
      </c>
      <c r="T3538" s="1">
        <v>40324</v>
      </c>
    </row>
    <row r="3539" spans="1:20" x14ac:dyDescent="0.25">
      <c r="A3539">
        <v>25157</v>
      </c>
      <c r="B3539">
        <v>40323</v>
      </c>
      <c r="C3539" t="s">
        <v>29</v>
      </c>
      <c r="D3539" t="s">
        <v>21</v>
      </c>
      <c r="E3539" t="s">
        <v>84</v>
      </c>
      <c r="F3539" t="s">
        <v>1379</v>
      </c>
      <c r="G3539">
        <v>24</v>
      </c>
      <c r="H3539">
        <v>1104.5</v>
      </c>
      <c r="I3539">
        <v>0.51</v>
      </c>
      <c r="J3539">
        <v>0.02</v>
      </c>
      <c r="K3539">
        <v>548.16</v>
      </c>
      <c r="L3539">
        <v>46.61</v>
      </c>
      <c r="M3539">
        <v>22.84</v>
      </c>
      <c r="N3539">
        <v>8.18</v>
      </c>
      <c r="O3539" t="s">
        <v>24</v>
      </c>
      <c r="P3539" t="s">
        <v>1285</v>
      </c>
      <c r="Q3539" t="s">
        <v>83</v>
      </c>
      <c r="R3539" t="s">
        <v>34</v>
      </c>
      <c r="S3539" t="s">
        <v>57</v>
      </c>
      <c r="T3539" s="1">
        <v>40325</v>
      </c>
    </row>
    <row r="3540" spans="1:20" x14ac:dyDescent="0.25">
      <c r="A3540">
        <v>25188</v>
      </c>
      <c r="B3540">
        <v>40546</v>
      </c>
      <c r="C3540" t="s">
        <v>79</v>
      </c>
      <c r="D3540" t="s">
        <v>37</v>
      </c>
      <c r="E3540" t="s">
        <v>50</v>
      </c>
      <c r="F3540" t="s">
        <v>1897</v>
      </c>
      <c r="G3540">
        <v>20</v>
      </c>
      <c r="H3540">
        <v>2868.83</v>
      </c>
      <c r="I3540">
        <v>0.4</v>
      </c>
      <c r="J3540">
        <v>0</v>
      </c>
      <c r="K3540">
        <v>1146.53</v>
      </c>
      <c r="L3540">
        <v>143.32</v>
      </c>
      <c r="M3540">
        <v>85.99</v>
      </c>
      <c r="N3540">
        <v>2.5</v>
      </c>
      <c r="O3540" t="s">
        <v>24</v>
      </c>
      <c r="P3540" t="s">
        <v>1484</v>
      </c>
      <c r="Q3540" t="s">
        <v>75</v>
      </c>
      <c r="R3540" t="s">
        <v>61</v>
      </c>
      <c r="S3540" t="s">
        <v>57</v>
      </c>
      <c r="T3540" s="1">
        <v>40548</v>
      </c>
    </row>
    <row r="3541" spans="1:20" x14ac:dyDescent="0.25">
      <c r="A3541">
        <v>25191</v>
      </c>
      <c r="B3541">
        <v>40632</v>
      </c>
      <c r="C3541" t="s">
        <v>79</v>
      </c>
      <c r="D3541" t="s">
        <v>37</v>
      </c>
      <c r="E3541" t="s">
        <v>50</v>
      </c>
      <c r="F3541" t="s">
        <v>733</v>
      </c>
      <c r="G3541">
        <v>42</v>
      </c>
      <c r="H3541">
        <v>9447.4</v>
      </c>
      <c r="I3541">
        <v>0.51</v>
      </c>
      <c r="J3541">
        <v>0.05</v>
      </c>
      <c r="K3541">
        <v>4573.32</v>
      </c>
      <c r="L3541">
        <v>236.71</v>
      </c>
      <c r="M3541">
        <v>115.99</v>
      </c>
      <c r="N3541">
        <v>2.5</v>
      </c>
      <c r="O3541" t="s">
        <v>24</v>
      </c>
      <c r="P3541" t="s">
        <v>250</v>
      </c>
      <c r="Q3541" t="s">
        <v>33</v>
      </c>
      <c r="R3541" t="s">
        <v>27</v>
      </c>
      <c r="S3541" t="s">
        <v>57</v>
      </c>
      <c r="T3541" s="1">
        <v>40632</v>
      </c>
    </row>
    <row r="3542" spans="1:20" x14ac:dyDescent="0.25">
      <c r="A3542">
        <v>25248</v>
      </c>
      <c r="B3542">
        <v>40878</v>
      </c>
      <c r="C3542" t="s">
        <v>79</v>
      </c>
      <c r="D3542" t="s">
        <v>37</v>
      </c>
      <c r="E3542" t="s">
        <v>38</v>
      </c>
      <c r="F3542" t="s">
        <v>879</v>
      </c>
      <c r="G3542">
        <v>33</v>
      </c>
      <c r="H3542">
        <v>423.19</v>
      </c>
      <c r="I3542">
        <v>0.38</v>
      </c>
      <c r="J3542">
        <v>0.05</v>
      </c>
      <c r="K3542">
        <v>146.31</v>
      </c>
      <c r="L3542">
        <v>13.44</v>
      </c>
      <c r="M3542">
        <v>8.33</v>
      </c>
      <c r="N3542">
        <v>1.99</v>
      </c>
      <c r="O3542" t="s">
        <v>71</v>
      </c>
      <c r="P3542" t="s">
        <v>711</v>
      </c>
      <c r="Q3542" t="s">
        <v>33</v>
      </c>
      <c r="R3542" t="s">
        <v>27</v>
      </c>
      <c r="S3542" t="s">
        <v>35</v>
      </c>
      <c r="T3542" s="1">
        <v>40880</v>
      </c>
    </row>
    <row r="3543" spans="1:20" x14ac:dyDescent="0.25">
      <c r="A3543">
        <v>25248</v>
      </c>
      <c r="B3543">
        <v>40878</v>
      </c>
      <c r="C3543" t="s">
        <v>79</v>
      </c>
      <c r="D3543" t="s">
        <v>21</v>
      </c>
      <c r="E3543" t="s">
        <v>84</v>
      </c>
      <c r="F3543" t="s">
        <v>584</v>
      </c>
      <c r="G3543">
        <v>26</v>
      </c>
      <c r="H3543">
        <v>1794.08</v>
      </c>
      <c r="I3543">
        <v>0.36</v>
      </c>
      <c r="J3543">
        <v>0.1</v>
      </c>
      <c r="K3543">
        <v>516.61</v>
      </c>
      <c r="L3543">
        <v>76.42</v>
      </c>
      <c r="M3543">
        <v>48.91</v>
      </c>
      <c r="N3543">
        <v>5.81</v>
      </c>
      <c r="O3543" t="s">
        <v>24</v>
      </c>
      <c r="P3543" t="s">
        <v>711</v>
      </c>
      <c r="Q3543" t="s">
        <v>33</v>
      </c>
      <c r="R3543" t="s">
        <v>27</v>
      </c>
      <c r="S3543" t="s">
        <v>57</v>
      </c>
      <c r="T3543" s="1">
        <v>40879</v>
      </c>
    </row>
    <row r="3544" spans="1:20" x14ac:dyDescent="0.25">
      <c r="A3544">
        <v>25249</v>
      </c>
      <c r="B3544">
        <v>41219</v>
      </c>
      <c r="C3544" t="s">
        <v>79</v>
      </c>
      <c r="D3544" t="s">
        <v>21</v>
      </c>
      <c r="E3544" t="s">
        <v>120</v>
      </c>
      <c r="F3544" t="s">
        <v>1452</v>
      </c>
      <c r="G3544">
        <v>34</v>
      </c>
      <c r="H3544">
        <v>1879.61</v>
      </c>
      <c r="I3544">
        <v>0.53</v>
      </c>
      <c r="J3544">
        <v>0.09</v>
      </c>
      <c r="K3544">
        <v>908.1</v>
      </c>
      <c r="L3544">
        <v>60.7</v>
      </c>
      <c r="M3544">
        <v>28.53</v>
      </c>
      <c r="N3544">
        <v>1.49</v>
      </c>
      <c r="O3544" t="s">
        <v>24</v>
      </c>
      <c r="P3544" t="s">
        <v>515</v>
      </c>
      <c r="Q3544" t="s">
        <v>75</v>
      </c>
      <c r="R3544" t="s">
        <v>67</v>
      </c>
      <c r="S3544" t="s">
        <v>57</v>
      </c>
      <c r="T3544" s="1">
        <v>41221</v>
      </c>
    </row>
    <row r="3545" spans="1:20" x14ac:dyDescent="0.25">
      <c r="A3545">
        <v>25254</v>
      </c>
      <c r="B3545">
        <v>40438</v>
      </c>
      <c r="C3545" t="s">
        <v>58</v>
      </c>
      <c r="D3545" t="s">
        <v>21</v>
      </c>
      <c r="E3545" t="s">
        <v>120</v>
      </c>
      <c r="F3545" t="s">
        <v>1120</v>
      </c>
      <c r="G3545">
        <v>35</v>
      </c>
      <c r="H3545">
        <v>544.79</v>
      </c>
      <c r="I3545">
        <v>0.46</v>
      </c>
      <c r="J3545">
        <v>0.06</v>
      </c>
      <c r="K3545">
        <v>229.44</v>
      </c>
      <c r="L3545">
        <v>16.39</v>
      </c>
      <c r="M3545">
        <v>8.85</v>
      </c>
      <c r="N3545">
        <v>5.6</v>
      </c>
      <c r="O3545" t="s">
        <v>24</v>
      </c>
      <c r="P3545" t="s">
        <v>1251</v>
      </c>
      <c r="Q3545" t="s">
        <v>64</v>
      </c>
      <c r="R3545" t="s">
        <v>27</v>
      </c>
      <c r="S3545" t="s">
        <v>57</v>
      </c>
      <c r="T3545" s="1">
        <v>40440</v>
      </c>
    </row>
    <row r="3546" spans="1:20" x14ac:dyDescent="0.25">
      <c r="A3546">
        <v>25280</v>
      </c>
      <c r="B3546">
        <v>40684</v>
      </c>
      <c r="C3546" t="s">
        <v>29</v>
      </c>
      <c r="D3546" t="s">
        <v>21</v>
      </c>
      <c r="E3546" t="s">
        <v>52</v>
      </c>
      <c r="F3546" t="s">
        <v>1675</v>
      </c>
      <c r="G3546">
        <v>47</v>
      </c>
      <c r="H3546">
        <v>290.83999999999997</v>
      </c>
      <c r="I3546">
        <v>0.35</v>
      </c>
      <c r="J3546">
        <v>0.03</v>
      </c>
      <c r="K3546">
        <v>95.56</v>
      </c>
      <c r="L3546">
        <v>6.35</v>
      </c>
      <c r="M3546">
        <v>4.13</v>
      </c>
      <c r="N3546">
        <v>1.17</v>
      </c>
      <c r="O3546" t="s">
        <v>24</v>
      </c>
      <c r="P3546" t="s">
        <v>298</v>
      </c>
      <c r="Q3546" t="s">
        <v>95</v>
      </c>
      <c r="R3546" t="s">
        <v>34</v>
      </c>
      <c r="S3546" t="s">
        <v>55</v>
      </c>
      <c r="T3546" s="1">
        <v>40685</v>
      </c>
    </row>
    <row r="3547" spans="1:20" x14ac:dyDescent="0.25">
      <c r="A3547">
        <v>25280</v>
      </c>
      <c r="B3547">
        <v>40684</v>
      </c>
      <c r="C3547" t="s">
        <v>29</v>
      </c>
      <c r="D3547" t="s">
        <v>21</v>
      </c>
      <c r="E3547" t="s">
        <v>120</v>
      </c>
      <c r="F3547" t="s">
        <v>479</v>
      </c>
      <c r="G3547">
        <v>16</v>
      </c>
      <c r="H3547">
        <v>268.86</v>
      </c>
      <c r="I3547">
        <v>0.35</v>
      </c>
      <c r="J3547">
        <v>0.01</v>
      </c>
      <c r="K3547">
        <v>91.31</v>
      </c>
      <c r="L3547">
        <v>16.78</v>
      </c>
      <c r="M3547">
        <v>10.91</v>
      </c>
      <c r="N3547">
        <v>2.99</v>
      </c>
      <c r="O3547" t="s">
        <v>24</v>
      </c>
      <c r="P3547" t="s">
        <v>298</v>
      </c>
      <c r="Q3547" t="s">
        <v>64</v>
      </c>
      <c r="R3547" t="s">
        <v>34</v>
      </c>
      <c r="S3547" t="s">
        <v>57</v>
      </c>
      <c r="T3547" s="1">
        <v>40686</v>
      </c>
    </row>
    <row r="3548" spans="1:20" x14ac:dyDescent="0.25">
      <c r="A3548">
        <v>25313</v>
      </c>
      <c r="B3548">
        <v>41142</v>
      </c>
      <c r="C3548" t="s">
        <v>58</v>
      </c>
      <c r="D3548" t="s">
        <v>21</v>
      </c>
      <c r="E3548" t="s">
        <v>52</v>
      </c>
      <c r="F3548" t="s">
        <v>629</v>
      </c>
      <c r="G3548">
        <v>19</v>
      </c>
      <c r="H3548">
        <v>636.13</v>
      </c>
      <c r="I3548">
        <v>0.37</v>
      </c>
      <c r="J3548">
        <v>0.05</v>
      </c>
      <c r="K3548">
        <v>212.41</v>
      </c>
      <c r="L3548">
        <v>34.94</v>
      </c>
      <c r="M3548">
        <v>22.01</v>
      </c>
      <c r="N3548">
        <v>5.53</v>
      </c>
      <c r="O3548" t="s">
        <v>24</v>
      </c>
      <c r="P3548" t="s">
        <v>340</v>
      </c>
      <c r="Q3548" t="s">
        <v>64</v>
      </c>
      <c r="R3548" t="s">
        <v>34</v>
      </c>
      <c r="S3548" t="s">
        <v>35</v>
      </c>
      <c r="T3548" s="1">
        <v>41144</v>
      </c>
    </row>
    <row r="3549" spans="1:20" x14ac:dyDescent="0.25">
      <c r="A3549">
        <v>25314</v>
      </c>
      <c r="B3549">
        <v>40963</v>
      </c>
      <c r="C3549" t="s">
        <v>36</v>
      </c>
      <c r="D3549" t="s">
        <v>37</v>
      </c>
      <c r="E3549" t="s">
        <v>50</v>
      </c>
      <c r="F3549" t="s">
        <v>1736</v>
      </c>
      <c r="G3549">
        <v>43</v>
      </c>
      <c r="H3549">
        <v>14525.61</v>
      </c>
      <c r="I3549">
        <v>0.39</v>
      </c>
      <c r="J3549">
        <v>0</v>
      </c>
      <c r="K3549">
        <v>5663.04</v>
      </c>
      <c r="L3549">
        <v>337.69</v>
      </c>
      <c r="M3549">
        <v>205.99</v>
      </c>
      <c r="N3549">
        <v>5</v>
      </c>
      <c r="O3549" t="s">
        <v>24</v>
      </c>
      <c r="P3549" t="s">
        <v>1757</v>
      </c>
      <c r="Q3549" t="s">
        <v>41</v>
      </c>
      <c r="R3549" t="s">
        <v>34</v>
      </c>
      <c r="S3549" t="s">
        <v>57</v>
      </c>
      <c r="T3549" s="1">
        <v>40965</v>
      </c>
    </row>
    <row r="3550" spans="1:20" x14ac:dyDescent="0.25">
      <c r="A3550">
        <v>25315</v>
      </c>
      <c r="B3550">
        <v>40514</v>
      </c>
      <c r="C3550" t="s">
        <v>20</v>
      </c>
      <c r="D3550" t="s">
        <v>21</v>
      </c>
      <c r="E3550" t="s">
        <v>126</v>
      </c>
      <c r="F3550" t="s">
        <v>1898</v>
      </c>
      <c r="G3550">
        <v>36</v>
      </c>
      <c r="H3550">
        <v>12569.02</v>
      </c>
      <c r="I3550">
        <v>0.4</v>
      </c>
      <c r="J3550">
        <v>7.0000000000000007E-2</v>
      </c>
      <c r="K3550">
        <v>4455.79</v>
      </c>
      <c r="L3550">
        <v>375.07</v>
      </c>
      <c r="M3550">
        <v>225.04</v>
      </c>
      <c r="N3550">
        <v>11.79</v>
      </c>
      <c r="O3550" t="s">
        <v>71</v>
      </c>
      <c r="P3550" t="s">
        <v>1329</v>
      </c>
      <c r="Q3550" t="s">
        <v>95</v>
      </c>
      <c r="R3550" t="s">
        <v>67</v>
      </c>
      <c r="S3550" t="s">
        <v>45</v>
      </c>
      <c r="T3550" s="1">
        <v>40514</v>
      </c>
    </row>
    <row r="3551" spans="1:20" x14ac:dyDescent="0.25">
      <c r="A3551">
        <v>25315</v>
      </c>
      <c r="B3551">
        <v>40514</v>
      </c>
      <c r="C3551" t="s">
        <v>20</v>
      </c>
      <c r="D3551" t="s">
        <v>21</v>
      </c>
      <c r="E3551" t="s">
        <v>52</v>
      </c>
      <c r="F3551" t="s">
        <v>435</v>
      </c>
      <c r="G3551">
        <v>21</v>
      </c>
      <c r="H3551">
        <v>120.21</v>
      </c>
      <c r="I3551">
        <v>0.5</v>
      </c>
      <c r="J3551">
        <v>0</v>
      </c>
      <c r="K3551">
        <v>59.64</v>
      </c>
      <c r="L3551">
        <v>5.68</v>
      </c>
      <c r="M3551">
        <v>2.84</v>
      </c>
      <c r="N3551">
        <v>0.93</v>
      </c>
      <c r="O3551" t="s">
        <v>24</v>
      </c>
      <c r="P3551" t="s">
        <v>1329</v>
      </c>
      <c r="Q3551" t="s">
        <v>95</v>
      </c>
      <c r="R3551" t="s">
        <v>67</v>
      </c>
      <c r="S3551" t="s">
        <v>55</v>
      </c>
      <c r="T3551" s="1">
        <v>40514</v>
      </c>
    </row>
    <row r="3552" spans="1:20" x14ac:dyDescent="0.25">
      <c r="A3552">
        <v>25315</v>
      </c>
      <c r="B3552">
        <v>40514</v>
      </c>
      <c r="C3552" t="s">
        <v>20</v>
      </c>
      <c r="D3552" t="s">
        <v>42</v>
      </c>
      <c r="E3552" t="s">
        <v>46</v>
      </c>
      <c r="F3552" t="s">
        <v>467</v>
      </c>
      <c r="G3552">
        <v>36</v>
      </c>
      <c r="H3552">
        <v>2244.2800000000002</v>
      </c>
      <c r="I3552">
        <v>0.48</v>
      </c>
      <c r="J3552">
        <v>0</v>
      </c>
      <c r="K3552">
        <v>1055.4100000000001</v>
      </c>
      <c r="L3552">
        <v>61.08</v>
      </c>
      <c r="M3552">
        <v>31.76</v>
      </c>
      <c r="N3552">
        <v>45.51</v>
      </c>
      <c r="O3552" t="s">
        <v>48</v>
      </c>
      <c r="P3552" t="s">
        <v>1329</v>
      </c>
      <c r="Q3552" t="s">
        <v>95</v>
      </c>
      <c r="R3552" t="s">
        <v>67</v>
      </c>
      <c r="S3552" t="s">
        <v>49</v>
      </c>
      <c r="T3552" s="1">
        <v>40516</v>
      </c>
    </row>
    <row r="3553" spans="1:20" x14ac:dyDescent="0.25">
      <c r="A3553">
        <v>25318</v>
      </c>
      <c r="B3553">
        <v>40866</v>
      </c>
      <c r="C3553" t="s">
        <v>58</v>
      </c>
      <c r="D3553" t="s">
        <v>42</v>
      </c>
      <c r="E3553" t="s">
        <v>43</v>
      </c>
      <c r="F3553" t="s">
        <v>802</v>
      </c>
      <c r="G3553">
        <v>22</v>
      </c>
      <c r="H3553">
        <v>918.28</v>
      </c>
      <c r="I3553">
        <v>0.54</v>
      </c>
      <c r="J3553">
        <v>0.05</v>
      </c>
      <c r="K3553">
        <v>468.23</v>
      </c>
      <c r="L3553">
        <v>43.43</v>
      </c>
      <c r="M3553">
        <v>19.98</v>
      </c>
      <c r="N3553">
        <v>10.49</v>
      </c>
      <c r="O3553" t="s">
        <v>71</v>
      </c>
      <c r="P3553" t="s">
        <v>624</v>
      </c>
      <c r="Q3553" t="s">
        <v>83</v>
      </c>
      <c r="R3553" t="s">
        <v>27</v>
      </c>
      <c r="S3553" t="s">
        <v>57</v>
      </c>
      <c r="T3553" s="1">
        <v>40868</v>
      </c>
    </row>
    <row r="3554" spans="1:20" x14ac:dyDescent="0.25">
      <c r="A3554">
        <v>25318</v>
      </c>
      <c r="B3554">
        <v>40866</v>
      </c>
      <c r="C3554" t="s">
        <v>58</v>
      </c>
      <c r="D3554" t="s">
        <v>21</v>
      </c>
      <c r="E3554" t="s">
        <v>120</v>
      </c>
      <c r="F3554" t="s">
        <v>1250</v>
      </c>
      <c r="G3554">
        <v>1</v>
      </c>
      <c r="H3554">
        <v>4.21</v>
      </c>
      <c r="I3554">
        <v>0.37</v>
      </c>
      <c r="J3554">
        <v>0.09</v>
      </c>
      <c r="K3554">
        <v>0.84</v>
      </c>
      <c r="L3554">
        <v>2.98</v>
      </c>
      <c r="M3554">
        <v>1.88</v>
      </c>
      <c r="N3554">
        <v>1.49</v>
      </c>
      <c r="O3554" t="s">
        <v>24</v>
      </c>
      <c r="P3554" t="s">
        <v>1497</v>
      </c>
      <c r="Q3554" t="s">
        <v>33</v>
      </c>
      <c r="R3554" t="s">
        <v>27</v>
      </c>
      <c r="S3554" t="s">
        <v>57</v>
      </c>
      <c r="T3554" s="1">
        <v>40868</v>
      </c>
    </row>
    <row r="3555" spans="1:20" x14ac:dyDescent="0.25">
      <c r="A3555">
        <v>25347</v>
      </c>
      <c r="B3555">
        <v>39976</v>
      </c>
      <c r="C3555" t="s">
        <v>20</v>
      </c>
      <c r="D3555" t="s">
        <v>21</v>
      </c>
      <c r="E3555" t="s">
        <v>84</v>
      </c>
      <c r="F3555" t="s">
        <v>1579</v>
      </c>
      <c r="G3555">
        <v>28</v>
      </c>
      <c r="H3555">
        <v>1853.22</v>
      </c>
      <c r="I3555">
        <v>0.5</v>
      </c>
      <c r="J3555">
        <v>7.0000000000000007E-2</v>
      </c>
      <c r="K3555">
        <v>853.4</v>
      </c>
      <c r="L3555">
        <v>70.88</v>
      </c>
      <c r="M3555">
        <v>35.44</v>
      </c>
      <c r="N3555">
        <v>7.5</v>
      </c>
      <c r="O3555" t="s">
        <v>24</v>
      </c>
      <c r="P3555" t="s">
        <v>371</v>
      </c>
      <c r="Q3555" t="s">
        <v>95</v>
      </c>
      <c r="R3555" t="s">
        <v>34</v>
      </c>
      <c r="S3555" t="s">
        <v>57</v>
      </c>
      <c r="T3555" s="1">
        <v>39983</v>
      </c>
    </row>
    <row r="3556" spans="1:20" x14ac:dyDescent="0.25">
      <c r="A3556">
        <v>25348</v>
      </c>
      <c r="B3556">
        <v>41038</v>
      </c>
      <c r="C3556" t="s">
        <v>58</v>
      </c>
      <c r="D3556" t="s">
        <v>21</v>
      </c>
      <c r="E3556" t="s">
        <v>126</v>
      </c>
      <c r="F3556" t="s">
        <v>816</v>
      </c>
      <c r="G3556">
        <v>6</v>
      </c>
      <c r="H3556">
        <v>584.89</v>
      </c>
      <c r="I3556">
        <v>0.45</v>
      </c>
      <c r="J3556">
        <v>0.08</v>
      </c>
      <c r="K3556">
        <v>229.91</v>
      </c>
      <c r="L3556">
        <v>103.56</v>
      </c>
      <c r="M3556">
        <v>56.96</v>
      </c>
      <c r="N3556">
        <v>13.22</v>
      </c>
      <c r="O3556" t="s">
        <v>24</v>
      </c>
      <c r="P3556" t="s">
        <v>870</v>
      </c>
      <c r="Q3556" t="s">
        <v>41</v>
      </c>
      <c r="R3556" t="s">
        <v>27</v>
      </c>
      <c r="S3556" t="s">
        <v>57</v>
      </c>
      <c r="T3556" s="1">
        <v>41040</v>
      </c>
    </row>
    <row r="3557" spans="1:20" x14ac:dyDescent="0.25">
      <c r="A3557">
        <v>25348</v>
      </c>
      <c r="B3557">
        <v>41038</v>
      </c>
      <c r="C3557" t="s">
        <v>58</v>
      </c>
      <c r="D3557" t="s">
        <v>37</v>
      </c>
      <c r="E3557" t="s">
        <v>50</v>
      </c>
      <c r="F3557" t="s">
        <v>731</v>
      </c>
      <c r="G3557">
        <v>7</v>
      </c>
      <c r="H3557">
        <v>687.13</v>
      </c>
      <c r="I3557">
        <v>0.48</v>
      </c>
      <c r="J3557">
        <v>0.09</v>
      </c>
      <c r="K3557">
        <v>293.95</v>
      </c>
      <c r="L3557">
        <v>107.67</v>
      </c>
      <c r="M3557">
        <v>55.99</v>
      </c>
      <c r="N3557">
        <v>1.25</v>
      </c>
      <c r="O3557" t="s">
        <v>24</v>
      </c>
      <c r="P3557" t="s">
        <v>870</v>
      </c>
      <c r="Q3557" t="s">
        <v>41</v>
      </c>
      <c r="R3557" t="s">
        <v>27</v>
      </c>
      <c r="S3557" t="s">
        <v>35</v>
      </c>
      <c r="T3557" s="1">
        <v>41040</v>
      </c>
    </row>
    <row r="3558" spans="1:20" x14ac:dyDescent="0.25">
      <c r="A3558">
        <v>25350</v>
      </c>
      <c r="B3558">
        <v>40515</v>
      </c>
      <c r="C3558" t="s">
        <v>29</v>
      </c>
      <c r="D3558" t="s">
        <v>21</v>
      </c>
      <c r="E3558" t="s">
        <v>126</v>
      </c>
      <c r="F3558" t="s">
        <v>236</v>
      </c>
      <c r="G3558">
        <v>30</v>
      </c>
      <c r="H3558">
        <v>4768.03</v>
      </c>
      <c r="I3558">
        <v>0.49</v>
      </c>
      <c r="J3558">
        <v>0</v>
      </c>
      <c r="K3558">
        <v>2334.13</v>
      </c>
      <c r="L3558">
        <v>158.78</v>
      </c>
      <c r="M3558">
        <v>80.98</v>
      </c>
      <c r="N3558">
        <v>4.5</v>
      </c>
      <c r="O3558" t="s">
        <v>24</v>
      </c>
      <c r="P3558" t="s">
        <v>604</v>
      </c>
      <c r="Q3558" t="s">
        <v>41</v>
      </c>
      <c r="R3558" t="s">
        <v>61</v>
      </c>
      <c r="S3558" t="s">
        <v>57</v>
      </c>
      <c r="T3558" s="1">
        <v>40517</v>
      </c>
    </row>
    <row r="3559" spans="1:20" x14ac:dyDescent="0.25">
      <c r="A3559">
        <v>25350</v>
      </c>
      <c r="B3559">
        <v>40515</v>
      </c>
      <c r="C3559" t="s">
        <v>29</v>
      </c>
      <c r="D3559" t="s">
        <v>21</v>
      </c>
      <c r="E3559" t="s">
        <v>52</v>
      </c>
      <c r="F3559" t="s">
        <v>1716</v>
      </c>
      <c r="G3559">
        <v>23</v>
      </c>
      <c r="H3559">
        <v>80.349999999999994</v>
      </c>
      <c r="I3559">
        <v>0.43</v>
      </c>
      <c r="J3559">
        <v>0.06</v>
      </c>
      <c r="K3559">
        <v>31.35</v>
      </c>
      <c r="L3559">
        <v>3.68</v>
      </c>
      <c r="M3559">
        <v>2.1</v>
      </c>
      <c r="N3559">
        <v>0.7</v>
      </c>
      <c r="O3559" t="s">
        <v>24</v>
      </c>
      <c r="P3559" t="s">
        <v>604</v>
      </c>
      <c r="Q3559" t="s">
        <v>41</v>
      </c>
      <c r="R3559" t="s">
        <v>61</v>
      </c>
      <c r="S3559" t="s">
        <v>55</v>
      </c>
      <c r="T3559" s="1">
        <v>40517</v>
      </c>
    </row>
    <row r="3560" spans="1:20" x14ac:dyDescent="0.25">
      <c r="A3560">
        <v>25376</v>
      </c>
      <c r="B3560">
        <v>40628</v>
      </c>
      <c r="C3560" t="s">
        <v>58</v>
      </c>
      <c r="D3560" t="s">
        <v>42</v>
      </c>
      <c r="E3560" t="s">
        <v>43</v>
      </c>
      <c r="F3560" t="s">
        <v>452</v>
      </c>
      <c r="G3560">
        <v>12</v>
      </c>
      <c r="H3560">
        <v>110.79</v>
      </c>
      <c r="I3560">
        <v>0.35</v>
      </c>
      <c r="J3560">
        <v>0.09</v>
      </c>
      <c r="K3560">
        <v>30.14</v>
      </c>
      <c r="L3560">
        <v>9.66</v>
      </c>
      <c r="M3560">
        <v>6.28</v>
      </c>
      <c r="N3560">
        <v>5.29</v>
      </c>
      <c r="O3560" t="s">
        <v>24</v>
      </c>
      <c r="P3560" t="s">
        <v>1554</v>
      </c>
      <c r="Q3560" t="s">
        <v>95</v>
      </c>
      <c r="R3560" t="s">
        <v>34</v>
      </c>
      <c r="S3560" t="s">
        <v>57</v>
      </c>
      <c r="T3560" s="1">
        <v>40629</v>
      </c>
    </row>
    <row r="3561" spans="1:20" x14ac:dyDescent="0.25">
      <c r="A3561">
        <v>25377</v>
      </c>
      <c r="B3561">
        <v>41239</v>
      </c>
      <c r="C3561" t="s">
        <v>20</v>
      </c>
      <c r="D3561" t="s">
        <v>37</v>
      </c>
      <c r="E3561" t="s">
        <v>87</v>
      </c>
      <c r="F3561" t="s">
        <v>1230</v>
      </c>
      <c r="G3561">
        <v>3</v>
      </c>
      <c r="H3561">
        <v>8225</v>
      </c>
      <c r="I3561">
        <v>0.5</v>
      </c>
      <c r="J3561">
        <v>0.09</v>
      </c>
      <c r="K3561">
        <v>3692.39</v>
      </c>
      <c r="L3561">
        <v>3001.94</v>
      </c>
      <c r="M3561">
        <v>1500.97</v>
      </c>
      <c r="N3561">
        <v>29.7</v>
      </c>
      <c r="O3561" t="s">
        <v>48</v>
      </c>
      <c r="P3561" t="s">
        <v>957</v>
      </c>
      <c r="Q3561" t="s">
        <v>83</v>
      </c>
      <c r="R3561" t="s">
        <v>34</v>
      </c>
      <c r="S3561" t="s">
        <v>132</v>
      </c>
      <c r="T3561" s="1">
        <v>41246</v>
      </c>
    </row>
    <row r="3562" spans="1:20" x14ac:dyDescent="0.25">
      <c r="A3562">
        <v>25378</v>
      </c>
      <c r="B3562">
        <v>40895</v>
      </c>
      <c r="C3562" t="s">
        <v>29</v>
      </c>
      <c r="D3562" t="s">
        <v>37</v>
      </c>
      <c r="E3562" t="s">
        <v>50</v>
      </c>
      <c r="F3562" t="s">
        <v>1899</v>
      </c>
      <c r="G3562">
        <v>48</v>
      </c>
      <c r="H3562">
        <v>6458.22</v>
      </c>
      <c r="I3562">
        <v>0.35</v>
      </c>
      <c r="J3562">
        <v>0.09</v>
      </c>
      <c r="K3562">
        <v>1843.01</v>
      </c>
      <c r="L3562">
        <v>147.68</v>
      </c>
      <c r="M3562">
        <v>95.99</v>
      </c>
      <c r="N3562">
        <v>7.69</v>
      </c>
      <c r="O3562" t="s">
        <v>24</v>
      </c>
      <c r="P3562" t="s">
        <v>1638</v>
      </c>
      <c r="Q3562" t="s">
        <v>83</v>
      </c>
      <c r="R3562" t="s">
        <v>34</v>
      </c>
      <c r="S3562" t="s">
        <v>57</v>
      </c>
      <c r="T3562" s="1">
        <v>40897</v>
      </c>
    </row>
    <row r="3563" spans="1:20" x14ac:dyDescent="0.25">
      <c r="A3563">
        <v>25412</v>
      </c>
      <c r="B3563">
        <v>40700</v>
      </c>
      <c r="C3563" t="s">
        <v>29</v>
      </c>
      <c r="D3563" t="s">
        <v>21</v>
      </c>
      <c r="E3563" t="s">
        <v>84</v>
      </c>
      <c r="F3563" t="s">
        <v>1676</v>
      </c>
      <c r="G3563">
        <v>18</v>
      </c>
      <c r="H3563">
        <v>208.77</v>
      </c>
      <c r="I3563">
        <v>0.42</v>
      </c>
      <c r="J3563">
        <v>0.01</v>
      </c>
      <c r="K3563">
        <v>82.45</v>
      </c>
      <c r="L3563">
        <v>11.17</v>
      </c>
      <c r="M3563">
        <v>6.48</v>
      </c>
      <c r="N3563">
        <v>9.68</v>
      </c>
      <c r="O3563" t="s">
        <v>24</v>
      </c>
      <c r="P3563" t="s">
        <v>1900</v>
      </c>
      <c r="Q3563" t="s">
        <v>33</v>
      </c>
      <c r="R3563" t="s">
        <v>34</v>
      </c>
      <c r="S3563" t="s">
        <v>57</v>
      </c>
      <c r="T3563" s="1">
        <v>40702</v>
      </c>
    </row>
    <row r="3564" spans="1:20" x14ac:dyDescent="0.25">
      <c r="A3564">
        <v>25440</v>
      </c>
      <c r="B3564">
        <v>39850</v>
      </c>
      <c r="C3564" t="s">
        <v>36</v>
      </c>
      <c r="D3564" t="s">
        <v>42</v>
      </c>
      <c r="E3564" t="s">
        <v>46</v>
      </c>
      <c r="F3564" t="s">
        <v>1190</v>
      </c>
      <c r="G3564">
        <v>30</v>
      </c>
      <c r="H3564">
        <v>11997.1</v>
      </c>
      <c r="I3564">
        <v>0.36</v>
      </c>
      <c r="J3564">
        <v>0.02</v>
      </c>
      <c r="K3564">
        <v>4139.13</v>
      </c>
      <c r="L3564">
        <v>405.8</v>
      </c>
      <c r="M3564">
        <v>259.70999999999998</v>
      </c>
      <c r="N3564">
        <v>66.67</v>
      </c>
      <c r="O3564" t="s">
        <v>48</v>
      </c>
      <c r="P3564" t="s">
        <v>853</v>
      </c>
      <c r="Q3564" t="s">
        <v>41</v>
      </c>
      <c r="R3564" t="s">
        <v>61</v>
      </c>
      <c r="S3564" t="s">
        <v>49</v>
      </c>
      <c r="T3564" s="1">
        <v>39850</v>
      </c>
    </row>
    <row r="3565" spans="1:20" x14ac:dyDescent="0.25">
      <c r="A3565">
        <v>25442</v>
      </c>
      <c r="B3565">
        <v>40913</v>
      </c>
      <c r="C3565" t="s">
        <v>36</v>
      </c>
      <c r="D3565" t="s">
        <v>21</v>
      </c>
      <c r="E3565" t="s">
        <v>84</v>
      </c>
      <c r="F3565" t="s">
        <v>1901</v>
      </c>
      <c r="G3565">
        <v>32</v>
      </c>
      <c r="H3565">
        <v>2820.94</v>
      </c>
      <c r="I3565">
        <v>0.42</v>
      </c>
      <c r="J3565">
        <v>0.08</v>
      </c>
      <c r="K3565">
        <v>1040.73</v>
      </c>
      <c r="L3565">
        <v>95.66</v>
      </c>
      <c r="M3565">
        <v>55.48</v>
      </c>
      <c r="N3565">
        <v>4.8499999999999996</v>
      </c>
      <c r="O3565" t="s">
        <v>24</v>
      </c>
      <c r="P3565" t="s">
        <v>724</v>
      </c>
      <c r="Q3565" t="s">
        <v>95</v>
      </c>
      <c r="R3565" t="s">
        <v>61</v>
      </c>
      <c r="S3565" t="s">
        <v>57</v>
      </c>
      <c r="T3565" s="1">
        <v>40915</v>
      </c>
    </row>
    <row r="3566" spans="1:20" x14ac:dyDescent="0.25">
      <c r="A3566">
        <v>25442</v>
      </c>
      <c r="B3566">
        <v>40913</v>
      </c>
      <c r="C3566" t="s">
        <v>36</v>
      </c>
      <c r="D3566" t="s">
        <v>21</v>
      </c>
      <c r="E3566" t="s">
        <v>84</v>
      </c>
      <c r="F3566" t="s">
        <v>1316</v>
      </c>
      <c r="G3566">
        <v>40</v>
      </c>
      <c r="H3566">
        <v>758.45</v>
      </c>
      <c r="I3566">
        <v>0.41</v>
      </c>
      <c r="J3566">
        <v>0.02</v>
      </c>
      <c r="K3566">
        <v>299.83999999999997</v>
      </c>
      <c r="L3566">
        <v>19.22</v>
      </c>
      <c r="M3566">
        <v>11.34</v>
      </c>
      <c r="N3566">
        <v>5.01</v>
      </c>
      <c r="O3566" t="s">
        <v>24</v>
      </c>
      <c r="P3566" t="s">
        <v>724</v>
      </c>
      <c r="Q3566" t="s">
        <v>95</v>
      </c>
      <c r="R3566" t="s">
        <v>61</v>
      </c>
      <c r="S3566" t="s">
        <v>57</v>
      </c>
      <c r="T3566" s="1">
        <v>40915</v>
      </c>
    </row>
    <row r="3567" spans="1:20" x14ac:dyDescent="0.25">
      <c r="A3567">
        <v>25443</v>
      </c>
      <c r="B3567">
        <v>41174</v>
      </c>
      <c r="C3567" t="s">
        <v>79</v>
      </c>
      <c r="D3567" t="s">
        <v>37</v>
      </c>
      <c r="E3567" t="s">
        <v>87</v>
      </c>
      <c r="F3567" t="s">
        <v>1815</v>
      </c>
      <c r="G3567">
        <v>33</v>
      </c>
      <c r="H3567">
        <v>1122.76</v>
      </c>
      <c r="I3567">
        <v>0.53</v>
      </c>
      <c r="J3567">
        <v>0.01</v>
      </c>
      <c r="K3567">
        <v>583.80999999999995</v>
      </c>
      <c r="L3567">
        <v>34.020000000000003</v>
      </c>
      <c r="M3567">
        <v>15.99</v>
      </c>
      <c r="N3567">
        <v>11.28</v>
      </c>
      <c r="O3567" t="s">
        <v>24</v>
      </c>
      <c r="P3567" t="s">
        <v>419</v>
      </c>
      <c r="Q3567" t="s">
        <v>41</v>
      </c>
      <c r="R3567" t="s">
        <v>34</v>
      </c>
      <c r="S3567" t="s">
        <v>45</v>
      </c>
      <c r="T3567" s="1">
        <v>41174</v>
      </c>
    </row>
    <row r="3568" spans="1:20" x14ac:dyDescent="0.25">
      <c r="A3568">
        <v>25445</v>
      </c>
      <c r="B3568">
        <v>39958</v>
      </c>
      <c r="C3568" t="s">
        <v>20</v>
      </c>
      <c r="D3568" t="s">
        <v>21</v>
      </c>
      <c r="E3568" t="s">
        <v>120</v>
      </c>
      <c r="F3568" t="s">
        <v>1276</v>
      </c>
      <c r="G3568">
        <v>48</v>
      </c>
      <c r="H3568">
        <v>2936.75</v>
      </c>
      <c r="I3568">
        <v>0.54</v>
      </c>
      <c r="J3568">
        <v>0.08</v>
      </c>
      <c r="K3568">
        <v>1466.88</v>
      </c>
      <c r="L3568">
        <v>66.430000000000007</v>
      </c>
      <c r="M3568">
        <v>30.56</v>
      </c>
      <c r="N3568">
        <v>2.99</v>
      </c>
      <c r="O3568" t="s">
        <v>24</v>
      </c>
      <c r="P3568" t="s">
        <v>1305</v>
      </c>
      <c r="Q3568" t="s">
        <v>83</v>
      </c>
      <c r="R3568" t="s">
        <v>27</v>
      </c>
      <c r="S3568" t="s">
        <v>57</v>
      </c>
      <c r="T3568" s="1">
        <v>39960</v>
      </c>
    </row>
    <row r="3569" spans="1:20" x14ac:dyDescent="0.25">
      <c r="A3569">
        <v>25447</v>
      </c>
      <c r="B3569">
        <v>41052</v>
      </c>
      <c r="C3569" t="s">
        <v>29</v>
      </c>
      <c r="D3569" t="s">
        <v>42</v>
      </c>
      <c r="E3569" t="s">
        <v>43</v>
      </c>
      <c r="F3569" t="s">
        <v>840</v>
      </c>
      <c r="G3569">
        <v>25</v>
      </c>
      <c r="H3569">
        <v>1042.75</v>
      </c>
      <c r="I3569">
        <v>0.5</v>
      </c>
      <c r="J3569">
        <v>0.09</v>
      </c>
      <c r="K3569">
        <v>465.76</v>
      </c>
      <c r="L3569">
        <v>45.44</v>
      </c>
      <c r="M3569">
        <v>22.72</v>
      </c>
      <c r="N3569">
        <v>8.99</v>
      </c>
      <c r="O3569" t="s">
        <v>24</v>
      </c>
      <c r="P3569" t="s">
        <v>974</v>
      </c>
      <c r="Q3569" t="s">
        <v>41</v>
      </c>
      <c r="R3569" t="s">
        <v>34</v>
      </c>
      <c r="S3569" t="s">
        <v>35</v>
      </c>
      <c r="T3569" s="1">
        <v>41053</v>
      </c>
    </row>
    <row r="3570" spans="1:20" x14ac:dyDescent="0.25">
      <c r="A3570">
        <v>25447</v>
      </c>
      <c r="B3570">
        <v>41052</v>
      </c>
      <c r="C3570" t="s">
        <v>29</v>
      </c>
      <c r="D3570" t="s">
        <v>42</v>
      </c>
      <c r="E3570" t="s">
        <v>46</v>
      </c>
      <c r="F3570" t="s">
        <v>278</v>
      </c>
      <c r="G3570">
        <v>18</v>
      </c>
      <c r="H3570">
        <v>10607.8</v>
      </c>
      <c r="I3570">
        <v>0.51</v>
      </c>
      <c r="J3570">
        <v>0.03</v>
      </c>
      <c r="K3570">
        <v>5222.4399999999996</v>
      </c>
      <c r="L3570">
        <v>604.45000000000005</v>
      </c>
      <c r="M3570">
        <v>296.18</v>
      </c>
      <c r="N3570">
        <v>54.12</v>
      </c>
      <c r="O3570" t="s">
        <v>48</v>
      </c>
      <c r="P3570" t="s">
        <v>974</v>
      </c>
      <c r="Q3570" t="s">
        <v>41</v>
      </c>
      <c r="R3570" t="s">
        <v>34</v>
      </c>
      <c r="S3570" t="s">
        <v>49</v>
      </c>
      <c r="T3570" s="1">
        <v>41055</v>
      </c>
    </row>
    <row r="3571" spans="1:20" x14ac:dyDescent="0.25">
      <c r="A3571">
        <v>25472</v>
      </c>
      <c r="B3571">
        <v>39954</v>
      </c>
      <c r="C3571" t="s">
        <v>36</v>
      </c>
      <c r="D3571" t="s">
        <v>21</v>
      </c>
      <c r="E3571" t="s">
        <v>84</v>
      </c>
      <c r="F3571" t="s">
        <v>415</v>
      </c>
      <c r="G3571">
        <v>40</v>
      </c>
      <c r="H3571">
        <v>379.67</v>
      </c>
      <c r="I3571">
        <v>0.49</v>
      </c>
      <c r="J3571">
        <v>0.03</v>
      </c>
      <c r="K3571">
        <v>179.67</v>
      </c>
      <c r="L3571">
        <v>9.76</v>
      </c>
      <c r="M3571">
        <v>4.9800000000000004</v>
      </c>
      <c r="N3571">
        <v>0.8</v>
      </c>
      <c r="O3571" t="s">
        <v>24</v>
      </c>
      <c r="P3571" t="s">
        <v>606</v>
      </c>
      <c r="Q3571" t="s">
        <v>75</v>
      </c>
      <c r="R3571" t="s">
        <v>27</v>
      </c>
      <c r="S3571" t="s">
        <v>55</v>
      </c>
      <c r="T3571" s="1">
        <v>39955</v>
      </c>
    </row>
    <row r="3572" spans="1:20" x14ac:dyDescent="0.25">
      <c r="A3572">
        <v>25473</v>
      </c>
      <c r="B3572">
        <v>41196</v>
      </c>
      <c r="C3572" t="s">
        <v>36</v>
      </c>
      <c r="D3572" t="s">
        <v>37</v>
      </c>
      <c r="E3572" t="s">
        <v>87</v>
      </c>
      <c r="F3572" t="s">
        <v>174</v>
      </c>
      <c r="G3572">
        <v>36</v>
      </c>
      <c r="H3572">
        <v>26387.4</v>
      </c>
      <c r="I3572">
        <v>0.35</v>
      </c>
      <c r="J3572">
        <v>0.05</v>
      </c>
      <c r="K3572">
        <v>8323.98</v>
      </c>
      <c r="L3572">
        <v>770.74</v>
      </c>
      <c r="M3572">
        <v>500.98</v>
      </c>
      <c r="N3572">
        <v>28.14</v>
      </c>
      <c r="O3572" t="s">
        <v>48</v>
      </c>
      <c r="P3572" t="s">
        <v>1142</v>
      </c>
      <c r="Q3572" t="s">
        <v>41</v>
      </c>
      <c r="R3572" t="s">
        <v>34</v>
      </c>
      <c r="S3572" t="s">
        <v>132</v>
      </c>
      <c r="T3572" s="1">
        <v>41198</v>
      </c>
    </row>
    <row r="3573" spans="1:20" x14ac:dyDescent="0.25">
      <c r="A3573">
        <v>25473</v>
      </c>
      <c r="B3573">
        <v>41196</v>
      </c>
      <c r="C3573" t="s">
        <v>36</v>
      </c>
      <c r="D3573" t="s">
        <v>21</v>
      </c>
      <c r="E3573" t="s">
        <v>84</v>
      </c>
      <c r="F3573" t="s">
        <v>506</v>
      </c>
      <c r="G3573">
        <v>20</v>
      </c>
      <c r="H3573">
        <v>1657.08</v>
      </c>
      <c r="I3573">
        <v>0.54</v>
      </c>
      <c r="J3573">
        <v>0.08</v>
      </c>
      <c r="K3573">
        <v>819.8</v>
      </c>
      <c r="L3573">
        <v>89.11</v>
      </c>
      <c r="M3573">
        <v>40.99</v>
      </c>
      <c r="N3573">
        <v>17.48</v>
      </c>
      <c r="O3573" t="s">
        <v>24</v>
      </c>
      <c r="P3573" t="s">
        <v>1142</v>
      </c>
      <c r="Q3573" t="s">
        <v>41</v>
      </c>
      <c r="R3573" t="s">
        <v>34</v>
      </c>
      <c r="S3573" t="s">
        <v>57</v>
      </c>
      <c r="T3573" s="1">
        <v>41199</v>
      </c>
    </row>
    <row r="3574" spans="1:20" x14ac:dyDescent="0.25">
      <c r="A3574">
        <v>25475</v>
      </c>
      <c r="B3574">
        <v>39907</v>
      </c>
      <c r="C3574" t="s">
        <v>58</v>
      </c>
      <c r="D3574" t="s">
        <v>21</v>
      </c>
      <c r="E3574" t="s">
        <v>84</v>
      </c>
      <c r="F3574" t="s">
        <v>898</v>
      </c>
      <c r="G3574">
        <v>49</v>
      </c>
      <c r="H3574">
        <v>473.85</v>
      </c>
      <c r="I3574">
        <v>0.36</v>
      </c>
      <c r="J3574">
        <v>0.06</v>
      </c>
      <c r="K3574">
        <v>148.84</v>
      </c>
      <c r="L3574">
        <v>10.130000000000001</v>
      </c>
      <c r="M3574">
        <v>6.48</v>
      </c>
      <c r="N3574">
        <v>7.49</v>
      </c>
      <c r="O3574" t="s">
        <v>24</v>
      </c>
      <c r="P3574" t="s">
        <v>756</v>
      </c>
      <c r="Q3574" t="s">
        <v>33</v>
      </c>
      <c r="R3574" t="s">
        <v>61</v>
      </c>
      <c r="S3574" t="s">
        <v>57</v>
      </c>
      <c r="T3574" s="1">
        <v>39907</v>
      </c>
    </row>
    <row r="3575" spans="1:20" x14ac:dyDescent="0.25">
      <c r="A3575">
        <v>25476</v>
      </c>
      <c r="B3575">
        <v>41184</v>
      </c>
      <c r="C3575" t="s">
        <v>29</v>
      </c>
      <c r="D3575" t="s">
        <v>37</v>
      </c>
      <c r="E3575" t="s">
        <v>38</v>
      </c>
      <c r="F3575" t="s">
        <v>914</v>
      </c>
      <c r="G3575">
        <v>21</v>
      </c>
      <c r="H3575">
        <v>1411.75</v>
      </c>
      <c r="I3575">
        <v>0.52</v>
      </c>
      <c r="J3575">
        <v>0.09</v>
      </c>
      <c r="K3575">
        <v>666.15</v>
      </c>
      <c r="L3575">
        <v>73.77</v>
      </c>
      <c r="M3575">
        <v>35.409999999999997</v>
      </c>
      <c r="N3575">
        <v>1.99</v>
      </c>
      <c r="O3575" t="s">
        <v>24</v>
      </c>
      <c r="P3575" t="s">
        <v>1304</v>
      </c>
      <c r="Q3575" t="s">
        <v>83</v>
      </c>
      <c r="R3575" t="s">
        <v>67</v>
      </c>
      <c r="S3575" t="s">
        <v>35</v>
      </c>
      <c r="T3575" s="1">
        <v>41186</v>
      </c>
    </row>
    <row r="3576" spans="1:20" x14ac:dyDescent="0.25">
      <c r="A3576">
        <v>25476</v>
      </c>
      <c r="B3576">
        <v>41184</v>
      </c>
      <c r="C3576" t="s">
        <v>29</v>
      </c>
      <c r="D3576" t="s">
        <v>37</v>
      </c>
      <c r="E3576" t="s">
        <v>387</v>
      </c>
      <c r="F3576" t="s">
        <v>1639</v>
      </c>
      <c r="G3576">
        <v>4</v>
      </c>
      <c r="H3576">
        <v>20485.97</v>
      </c>
      <c r="I3576">
        <v>0.35</v>
      </c>
      <c r="J3576">
        <v>0.05</v>
      </c>
      <c r="K3576">
        <v>6461.52</v>
      </c>
      <c r="L3576">
        <v>5384.6</v>
      </c>
      <c r="M3576">
        <v>3499.99</v>
      </c>
      <c r="N3576">
        <v>24.49</v>
      </c>
      <c r="O3576" t="s">
        <v>24</v>
      </c>
      <c r="P3576" t="s">
        <v>1304</v>
      </c>
      <c r="Q3576" t="s">
        <v>83</v>
      </c>
      <c r="R3576" t="s">
        <v>67</v>
      </c>
      <c r="S3576" t="s">
        <v>28</v>
      </c>
      <c r="T3576" s="1">
        <v>41185</v>
      </c>
    </row>
    <row r="3577" spans="1:20" x14ac:dyDescent="0.25">
      <c r="A3577">
        <v>25478</v>
      </c>
      <c r="B3577">
        <v>41023</v>
      </c>
      <c r="C3577" t="s">
        <v>58</v>
      </c>
      <c r="D3577" t="s">
        <v>37</v>
      </c>
      <c r="E3577" t="s">
        <v>50</v>
      </c>
      <c r="F3577" t="s">
        <v>1902</v>
      </c>
      <c r="G3577">
        <v>47</v>
      </c>
      <c r="H3577">
        <v>9149.98</v>
      </c>
      <c r="I3577">
        <v>0.41</v>
      </c>
      <c r="J3577">
        <v>0.01</v>
      </c>
      <c r="K3577">
        <v>3695.95</v>
      </c>
      <c r="L3577">
        <v>196.59</v>
      </c>
      <c r="M3577">
        <v>115.99</v>
      </c>
      <c r="N3577">
        <v>2.5</v>
      </c>
      <c r="O3577" t="s">
        <v>24</v>
      </c>
      <c r="P3577" t="s">
        <v>293</v>
      </c>
      <c r="Q3577" t="s">
        <v>64</v>
      </c>
      <c r="R3577" t="s">
        <v>67</v>
      </c>
      <c r="S3577" t="s">
        <v>57</v>
      </c>
      <c r="T3577" s="1">
        <v>41023</v>
      </c>
    </row>
    <row r="3578" spans="1:20" x14ac:dyDescent="0.25">
      <c r="A3578">
        <v>25478</v>
      </c>
      <c r="B3578">
        <v>41023</v>
      </c>
      <c r="C3578" t="s">
        <v>58</v>
      </c>
      <c r="D3578" t="s">
        <v>21</v>
      </c>
      <c r="E3578" t="s">
        <v>72</v>
      </c>
      <c r="F3578" t="s">
        <v>185</v>
      </c>
      <c r="G3578">
        <v>50</v>
      </c>
      <c r="H3578">
        <v>533.82000000000005</v>
      </c>
      <c r="I3578">
        <v>0.48</v>
      </c>
      <c r="J3578">
        <v>0.09</v>
      </c>
      <c r="K3578">
        <v>228</v>
      </c>
      <c r="L3578">
        <v>11.69</v>
      </c>
      <c r="M3578">
        <v>6.08</v>
      </c>
      <c r="N3578">
        <v>1.82</v>
      </c>
      <c r="O3578" t="s">
        <v>24</v>
      </c>
      <c r="P3578" t="s">
        <v>293</v>
      </c>
      <c r="Q3578" t="s">
        <v>64</v>
      </c>
      <c r="R3578" t="s">
        <v>67</v>
      </c>
      <c r="S3578" t="s">
        <v>55</v>
      </c>
      <c r="T3578" s="1">
        <v>41025</v>
      </c>
    </row>
    <row r="3579" spans="1:20" x14ac:dyDescent="0.25">
      <c r="A3579">
        <v>25479</v>
      </c>
      <c r="B3579">
        <v>40661</v>
      </c>
      <c r="C3579" t="s">
        <v>58</v>
      </c>
      <c r="D3579" t="s">
        <v>37</v>
      </c>
      <c r="E3579" t="s">
        <v>50</v>
      </c>
      <c r="F3579" t="s">
        <v>607</v>
      </c>
      <c r="G3579">
        <v>3</v>
      </c>
      <c r="H3579">
        <v>528.16999999999996</v>
      </c>
      <c r="I3579">
        <v>0.53</v>
      </c>
      <c r="J3579">
        <v>0.04</v>
      </c>
      <c r="K3579">
        <v>268.95</v>
      </c>
      <c r="L3579">
        <v>182.96</v>
      </c>
      <c r="M3579">
        <v>85.99</v>
      </c>
      <c r="N3579">
        <v>1.25</v>
      </c>
      <c r="O3579" t="s">
        <v>24</v>
      </c>
      <c r="P3579" t="s">
        <v>223</v>
      </c>
      <c r="Q3579" t="s">
        <v>75</v>
      </c>
      <c r="R3579" t="s">
        <v>34</v>
      </c>
      <c r="S3579" t="s">
        <v>35</v>
      </c>
      <c r="T3579" s="1">
        <v>40661</v>
      </c>
    </row>
    <row r="3580" spans="1:20" x14ac:dyDescent="0.25">
      <c r="A3580">
        <v>25507</v>
      </c>
      <c r="B3580">
        <v>40030</v>
      </c>
      <c r="C3580" t="s">
        <v>29</v>
      </c>
      <c r="D3580" t="s">
        <v>21</v>
      </c>
      <c r="E3580" t="s">
        <v>22</v>
      </c>
      <c r="F3580" t="s">
        <v>1145</v>
      </c>
      <c r="G3580">
        <v>8</v>
      </c>
      <c r="H3580">
        <v>832</v>
      </c>
      <c r="I3580">
        <v>0.39</v>
      </c>
      <c r="J3580">
        <v>0.06</v>
      </c>
      <c r="K3580">
        <v>279.8</v>
      </c>
      <c r="L3580">
        <v>105.98</v>
      </c>
      <c r="M3580">
        <v>64.650000000000006</v>
      </c>
      <c r="N3580">
        <v>35</v>
      </c>
      <c r="O3580" t="s">
        <v>24</v>
      </c>
      <c r="P3580" t="s">
        <v>327</v>
      </c>
      <c r="Q3580" t="s">
        <v>83</v>
      </c>
      <c r="R3580" t="s">
        <v>61</v>
      </c>
      <c r="S3580" t="s">
        <v>28</v>
      </c>
      <c r="T3580" s="1">
        <v>40031</v>
      </c>
    </row>
    <row r="3581" spans="1:20" x14ac:dyDescent="0.25">
      <c r="A3581">
        <v>25509</v>
      </c>
      <c r="B3581">
        <v>39955</v>
      </c>
      <c r="C3581" t="s">
        <v>58</v>
      </c>
      <c r="D3581" t="s">
        <v>21</v>
      </c>
      <c r="E3581" t="s">
        <v>120</v>
      </c>
      <c r="F3581" t="s">
        <v>1455</v>
      </c>
      <c r="G3581">
        <v>43</v>
      </c>
      <c r="H3581">
        <v>384.75</v>
      </c>
      <c r="I3581">
        <v>0.47</v>
      </c>
      <c r="J3581">
        <v>0.06</v>
      </c>
      <c r="K3581">
        <v>165.66</v>
      </c>
      <c r="L3581">
        <v>9.4</v>
      </c>
      <c r="M3581">
        <v>4.9800000000000004</v>
      </c>
      <c r="N3581">
        <v>4.95</v>
      </c>
      <c r="O3581" t="s">
        <v>24</v>
      </c>
      <c r="P3581" t="s">
        <v>570</v>
      </c>
      <c r="Q3581" t="s">
        <v>83</v>
      </c>
      <c r="R3581" t="s">
        <v>34</v>
      </c>
      <c r="S3581" t="s">
        <v>57</v>
      </c>
      <c r="T3581" s="1">
        <v>39957</v>
      </c>
    </row>
    <row r="3582" spans="1:20" x14ac:dyDescent="0.25">
      <c r="A3582">
        <v>25536</v>
      </c>
      <c r="B3582">
        <v>40746</v>
      </c>
      <c r="C3582" t="s">
        <v>20</v>
      </c>
      <c r="D3582" t="s">
        <v>21</v>
      </c>
      <c r="E3582" t="s">
        <v>52</v>
      </c>
      <c r="F3582" t="s">
        <v>297</v>
      </c>
      <c r="G3582">
        <v>19</v>
      </c>
      <c r="H3582">
        <v>353.03</v>
      </c>
      <c r="I3582">
        <v>0.48</v>
      </c>
      <c r="J3582">
        <v>0.03</v>
      </c>
      <c r="K3582">
        <v>163.27000000000001</v>
      </c>
      <c r="L3582">
        <v>19.100000000000001</v>
      </c>
      <c r="M3582">
        <v>9.93</v>
      </c>
      <c r="N3582">
        <v>1.0900000000000001</v>
      </c>
      <c r="O3582" t="s">
        <v>24</v>
      </c>
      <c r="P3582" t="s">
        <v>1786</v>
      </c>
      <c r="Q3582" t="s">
        <v>64</v>
      </c>
      <c r="R3582" t="s">
        <v>27</v>
      </c>
      <c r="S3582" t="s">
        <v>55</v>
      </c>
      <c r="T3582" s="1">
        <v>40746</v>
      </c>
    </row>
    <row r="3583" spans="1:20" x14ac:dyDescent="0.25">
      <c r="A3583">
        <v>25541</v>
      </c>
      <c r="B3583">
        <v>39826</v>
      </c>
      <c r="C3583" t="s">
        <v>20</v>
      </c>
      <c r="D3583" t="s">
        <v>21</v>
      </c>
      <c r="E3583" t="s">
        <v>84</v>
      </c>
      <c r="F3583" t="s">
        <v>785</v>
      </c>
      <c r="G3583">
        <v>50</v>
      </c>
      <c r="H3583">
        <v>551.03</v>
      </c>
      <c r="I3583">
        <v>0.49</v>
      </c>
      <c r="J3583">
        <v>7.0000000000000007E-2</v>
      </c>
      <c r="K3583">
        <v>246.24</v>
      </c>
      <c r="L3583">
        <v>11.73</v>
      </c>
      <c r="M3583">
        <v>5.98</v>
      </c>
      <c r="N3583">
        <v>5.79</v>
      </c>
      <c r="O3583" t="s">
        <v>24</v>
      </c>
      <c r="P3583" t="s">
        <v>1494</v>
      </c>
      <c r="Q3583" t="s">
        <v>41</v>
      </c>
      <c r="R3583" t="s">
        <v>67</v>
      </c>
      <c r="S3583" t="s">
        <v>57</v>
      </c>
      <c r="T3583" s="1">
        <v>39828</v>
      </c>
    </row>
    <row r="3584" spans="1:20" x14ac:dyDescent="0.25">
      <c r="A3584">
        <v>25542</v>
      </c>
      <c r="B3584">
        <v>41273</v>
      </c>
      <c r="C3584" t="s">
        <v>20</v>
      </c>
      <c r="D3584" t="s">
        <v>21</v>
      </c>
      <c r="E3584" t="s">
        <v>84</v>
      </c>
      <c r="F3584" t="s">
        <v>1832</v>
      </c>
      <c r="G3584">
        <v>37</v>
      </c>
      <c r="H3584">
        <v>475.61</v>
      </c>
      <c r="I3584">
        <v>0.48</v>
      </c>
      <c r="J3584">
        <v>0.09</v>
      </c>
      <c r="K3584">
        <v>202.02</v>
      </c>
      <c r="L3584">
        <v>14</v>
      </c>
      <c r="M3584">
        <v>7.28</v>
      </c>
      <c r="N3584">
        <v>4.2300000000000004</v>
      </c>
      <c r="O3584" t="s">
        <v>71</v>
      </c>
      <c r="P3584" t="s">
        <v>1825</v>
      </c>
      <c r="Q3584" t="s">
        <v>64</v>
      </c>
      <c r="R3584" t="s">
        <v>61</v>
      </c>
      <c r="S3584" t="s">
        <v>55</v>
      </c>
      <c r="T3584" s="1">
        <v>41273</v>
      </c>
    </row>
    <row r="3585" spans="1:20" x14ac:dyDescent="0.25">
      <c r="A3585">
        <v>25569</v>
      </c>
      <c r="B3585">
        <v>41099</v>
      </c>
      <c r="C3585" t="s">
        <v>36</v>
      </c>
      <c r="D3585" t="s">
        <v>21</v>
      </c>
      <c r="E3585" t="s">
        <v>84</v>
      </c>
      <c r="F3585" t="s">
        <v>747</v>
      </c>
      <c r="G3585">
        <v>27</v>
      </c>
      <c r="H3585">
        <v>535.79999999999995</v>
      </c>
      <c r="I3585">
        <v>0.43</v>
      </c>
      <c r="J3585">
        <v>0.09</v>
      </c>
      <c r="K3585">
        <v>197.77</v>
      </c>
      <c r="L3585">
        <v>21.54</v>
      </c>
      <c r="M3585">
        <v>12.28</v>
      </c>
      <c r="N3585">
        <v>6.47</v>
      </c>
      <c r="O3585" t="s">
        <v>24</v>
      </c>
      <c r="P3585" t="s">
        <v>959</v>
      </c>
      <c r="Q3585" t="s">
        <v>64</v>
      </c>
      <c r="R3585" t="s">
        <v>27</v>
      </c>
      <c r="S3585" t="s">
        <v>57</v>
      </c>
      <c r="T3585" s="1">
        <v>41101</v>
      </c>
    </row>
    <row r="3586" spans="1:20" x14ac:dyDescent="0.25">
      <c r="A3586">
        <v>25571</v>
      </c>
      <c r="B3586">
        <v>41139</v>
      </c>
      <c r="C3586" t="s">
        <v>58</v>
      </c>
      <c r="D3586" t="s">
        <v>21</v>
      </c>
      <c r="E3586" t="s">
        <v>22</v>
      </c>
      <c r="F3586" t="s">
        <v>1644</v>
      </c>
      <c r="G3586">
        <v>42</v>
      </c>
      <c r="H3586">
        <v>5375.05</v>
      </c>
      <c r="I3586">
        <v>0.35</v>
      </c>
      <c r="J3586">
        <v>0.08</v>
      </c>
      <c r="K3586">
        <v>1567.19</v>
      </c>
      <c r="L3586">
        <v>138.19999999999999</v>
      </c>
      <c r="M3586">
        <v>89.83</v>
      </c>
      <c r="N3586">
        <v>35</v>
      </c>
      <c r="O3586" t="s">
        <v>24</v>
      </c>
      <c r="P3586" t="s">
        <v>717</v>
      </c>
      <c r="Q3586" t="s">
        <v>33</v>
      </c>
      <c r="R3586" t="s">
        <v>67</v>
      </c>
      <c r="S3586" t="s">
        <v>28</v>
      </c>
      <c r="T3586" s="1">
        <v>41141</v>
      </c>
    </row>
    <row r="3587" spans="1:20" x14ac:dyDescent="0.25">
      <c r="A3587">
        <v>25574</v>
      </c>
      <c r="B3587">
        <v>39884</v>
      </c>
      <c r="C3587" t="s">
        <v>29</v>
      </c>
      <c r="D3587" t="s">
        <v>42</v>
      </c>
      <c r="E3587" t="s">
        <v>92</v>
      </c>
      <c r="F3587" t="s">
        <v>547</v>
      </c>
      <c r="G3587">
        <v>46</v>
      </c>
      <c r="H3587">
        <v>9165.3799999999992</v>
      </c>
      <c r="I3587">
        <v>0.49</v>
      </c>
      <c r="J3587">
        <v>0</v>
      </c>
      <c r="K3587">
        <v>4462.92</v>
      </c>
      <c r="L3587">
        <v>198</v>
      </c>
      <c r="M3587">
        <v>100.98</v>
      </c>
      <c r="N3587">
        <v>57.38</v>
      </c>
      <c r="O3587" t="s">
        <v>48</v>
      </c>
      <c r="P3587" t="s">
        <v>1903</v>
      </c>
      <c r="Q3587" t="s">
        <v>41</v>
      </c>
      <c r="R3587" t="s">
        <v>67</v>
      </c>
      <c r="S3587" t="s">
        <v>49</v>
      </c>
      <c r="T3587" s="1">
        <v>39884</v>
      </c>
    </row>
    <row r="3588" spans="1:20" x14ac:dyDescent="0.25">
      <c r="A3588">
        <v>25574</v>
      </c>
      <c r="B3588">
        <v>39884</v>
      </c>
      <c r="C3588" t="s">
        <v>29</v>
      </c>
      <c r="D3588" t="s">
        <v>37</v>
      </c>
      <c r="E3588" t="s">
        <v>38</v>
      </c>
      <c r="F3588" t="s">
        <v>271</v>
      </c>
      <c r="G3588">
        <v>31</v>
      </c>
      <c r="H3588">
        <v>3136.6</v>
      </c>
      <c r="I3588">
        <v>0.53</v>
      </c>
      <c r="J3588">
        <v>0.01</v>
      </c>
      <c r="K3588">
        <v>1645.61</v>
      </c>
      <c r="L3588">
        <v>102.09</v>
      </c>
      <c r="M3588">
        <v>47.98</v>
      </c>
      <c r="N3588">
        <v>3.61</v>
      </c>
      <c r="O3588" t="s">
        <v>71</v>
      </c>
      <c r="P3588" t="s">
        <v>1903</v>
      </c>
      <c r="Q3588" t="s">
        <v>41</v>
      </c>
      <c r="R3588" t="s">
        <v>67</v>
      </c>
      <c r="S3588" t="s">
        <v>35</v>
      </c>
      <c r="T3588" s="1">
        <v>39885</v>
      </c>
    </row>
    <row r="3589" spans="1:20" x14ac:dyDescent="0.25">
      <c r="A3589">
        <v>25601</v>
      </c>
      <c r="B3589">
        <v>39818</v>
      </c>
      <c r="C3589" t="s">
        <v>79</v>
      </c>
      <c r="D3589" t="s">
        <v>21</v>
      </c>
      <c r="E3589" t="s">
        <v>22</v>
      </c>
      <c r="F3589" t="s">
        <v>729</v>
      </c>
      <c r="G3589">
        <v>43</v>
      </c>
      <c r="H3589">
        <v>492.18</v>
      </c>
      <c r="I3589">
        <v>0.52</v>
      </c>
      <c r="J3589">
        <v>0.09</v>
      </c>
      <c r="K3589">
        <v>230.35</v>
      </c>
      <c r="L3589">
        <v>12.46</v>
      </c>
      <c r="M3589">
        <v>5.98</v>
      </c>
      <c r="N3589">
        <v>4.6900000000000004</v>
      </c>
      <c r="O3589" t="s">
        <v>24</v>
      </c>
      <c r="P3589" t="s">
        <v>191</v>
      </c>
      <c r="Q3589" t="s">
        <v>41</v>
      </c>
      <c r="R3589" t="s">
        <v>34</v>
      </c>
      <c r="S3589" t="s">
        <v>57</v>
      </c>
      <c r="T3589" s="1">
        <v>39819</v>
      </c>
    </row>
    <row r="3590" spans="1:20" x14ac:dyDescent="0.25">
      <c r="A3590">
        <v>25603</v>
      </c>
      <c r="B3590">
        <v>40607</v>
      </c>
      <c r="C3590" t="s">
        <v>20</v>
      </c>
      <c r="D3590" t="s">
        <v>21</v>
      </c>
      <c r="E3590" t="s">
        <v>139</v>
      </c>
      <c r="F3590" t="s">
        <v>1559</v>
      </c>
      <c r="G3590">
        <v>23</v>
      </c>
      <c r="H3590">
        <v>1455.54</v>
      </c>
      <c r="I3590">
        <v>0.45</v>
      </c>
      <c r="J3590">
        <v>0.04</v>
      </c>
      <c r="K3590">
        <v>615.35</v>
      </c>
      <c r="L3590">
        <v>65.25</v>
      </c>
      <c r="M3590">
        <v>35.89</v>
      </c>
      <c r="N3590">
        <v>14.72</v>
      </c>
      <c r="O3590" t="s">
        <v>24</v>
      </c>
      <c r="P3590" t="s">
        <v>1756</v>
      </c>
      <c r="Q3590" t="s">
        <v>33</v>
      </c>
      <c r="R3590" t="s">
        <v>34</v>
      </c>
      <c r="S3590" t="s">
        <v>57</v>
      </c>
      <c r="T3590" s="1">
        <v>40609</v>
      </c>
    </row>
    <row r="3591" spans="1:20" x14ac:dyDescent="0.25">
      <c r="A3591">
        <v>25633</v>
      </c>
      <c r="B3591">
        <v>40756</v>
      </c>
      <c r="C3591" t="s">
        <v>20</v>
      </c>
      <c r="D3591" t="s">
        <v>42</v>
      </c>
      <c r="E3591" t="s">
        <v>46</v>
      </c>
      <c r="F3591" t="s">
        <v>823</v>
      </c>
      <c r="G3591">
        <v>36</v>
      </c>
      <c r="H3591">
        <v>7893.13</v>
      </c>
      <c r="I3591">
        <v>0.37</v>
      </c>
      <c r="J3591">
        <v>0.06</v>
      </c>
      <c r="K3591">
        <v>2585.9299999999998</v>
      </c>
      <c r="L3591">
        <v>231.71</v>
      </c>
      <c r="M3591">
        <v>145.97999999999999</v>
      </c>
      <c r="N3591">
        <v>51.92</v>
      </c>
      <c r="O3591" t="s">
        <v>48</v>
      </c>
      <c r="P3591" t="s">
        <v>1349</v>
      </c>
      <c r="Q3591" t="s">
        <v>33</v>
      </c>
      <c r="R3591" t="s">
        <v>61</v>
      </c>
      <c r="S3591" t="s">
        <v>49</v>
      </c>
      <c r="T3591" s="1">
        <v>40761</v>
      </c>
    </row>
    <row r="3592" spans="1:20" x14ac:dyDescent="0.25">
      <c r="A3592">
        <v>25634</v>
      </c>
      <c r="B3592">
        <v>40388</v>
      </c>
      <c r="C3592" t="s">
        <v>29</v>
      </c>
      <c r="D3592" t="s">
        <v>37</v>
      </c>
      <c r="E3592" t="s">
        <v>38</v>
      </c>
      <c r="F3592" t="s">
        <v>1159</v>
      </c>
      <c r="G3592">
        <v>29</v>
      </c>
      <c r="H3592">
        <v>1285.1400000000001</v>
      </c>
      <c r="I3592">
        <v>0.54</v>
      </c>
      <c r="J3592">
        <v>0.03</v>
      </c>
      <c r="K3592">
        <v>673.59</v>
      </c>
      <c r="L3592">
        <v>45.54</v>
      </c>
      <c r="M3592">
        <v>20.95</v>
      </c>
      <c r="N3592">
        <v>4</v>
      </c>
      <c r="O3592" t="s">
        <v>24</v>
      </c>
      <c r="P3592" t="s">
        <v>1904</v>
      </c>
      <c r="Q3592" t="s">
        <v>83</v>
      </c>
      <c r="R3592" t="s">
        <v>34</v>
      </c>
      <c r="S3592" t="s">
        <v>57</v>
      </c>
      <c r="T3592" s="1">
        <v>40391</v>
      </c>
    </row>
    <row r="3593" spans="1:20" x14ac:dyDescent="0.25">
      <c r="A3593">
        <v>25634</v>
      </c>
      <c r="B3593">
        <v>40388</v>
      </c>
      <c r="C3593" t="s">
        <v>29</v>
      </c>
      <c r="D3593" t="s">
        <v>21</v>
      </c>
      <c r="E3593" t="s">
        <v>139</v>
      </c>
      <c r="F3593" t="s">
        <v>1442</v>
      </c>
      <c r="G3593">
        <v>26</v>
      </c>
      <c r="H3593">
        <v>1087.1199999999999</v>
      </c>
      <c r="I3593">
        <v>0.44</v>
      </c>
      <c r="J3593">
        <v>0.03</v>
      </c>
      <c r="K3593">
        <v>456.67</v>
      </c>
      <c r="L3593">
        <v>42.84</v>
      </c>
      <c r="M3593">
        <v>23.99</v>
      </c>
      <c r="N3593">
        <v>6.71</v>
      </c>
      <c r="O3593" t="s">
        <v>71</v>
      </c>
      <c r="P3593" t="s">
        <v>1904</v>
      </c>
      <c r="Q3593" t="s">
        <v>83</v>
      </c>
      <c r="R3593" t="s">
        <v>34</v>
      </c>
      <c r="S3593" t="s">
        <v>57</v>
      </c>
      <c r="T3593" s="1">
        <v>40389</v>
      </c>
    </row>
    <row r="3594" spans="1:20" x14ac:dyDescent="0.25">
      <c r="A3594">
        <v>25635</v>
      </c>
      <c r="B3594">
        <v>41058</v>
      </c>
      <c r="C3594" t="s">
        <v>58</v>
      </c>
      <c r="D3594" t="s">
        <v>21</v>
      </c>
      <c r="E3594" t="s">
        <v>126</v>
      </c>
      <c r="F3594" t="s">
        <v>1552</v>
      </c>
      <c r="G3594">
        <v>14</v>
      </c>
      <c r="H3594">
        <v>983.69</v>
      </c>
      <c r="I3594">
        <v>0.41</v>
      </c>
      <c r="J3594">
        <v>0.04</v>
      </c>
      <c r="K3594">
        <v>377.35</v>
      </c>
      <c r="L3594">
        <v>72.849999999999994</v>
      </c>
      <c r="M3594">
        <v>42.98</v>
      </c>
      <c r="N3594">
        <v>4.62</v>
      </c>
      <c r="O3594" t="s">
        <v>71</v>
      </c>
      <c r="P3594" t="s">
        <v>1349</v>
      </c>
      <c r="Q3594" t="s">
        <v>33</v>
      </c>
      <c r="R3594" t="s">
        <v>34</v>
      </c>
      <c r="S3594" t="s">
        <v>57</v>
      </c>
      <c r="T3594" s="1">
        <v>41059</v>
      </c>
    </row>
    <row r="3595" spans="1:20" x14ac:dyDescent="0.25">
      <c r="A3595">
        <v>25635</v>
      </c>
      <c r="B3595">
        <v>41058</v>
      </c>
      <c r="C3595" t="s">
        <v>58</v>
      </c>
      <c r="D3595" t="s">
        <v>42</v>
      </c>
      <c r="E3595" t="s">
        <v>43</v>
      </c>
      <c r="F3595" t="s">
        <v>1223</v>
      </c>
      <c r="G3595">
        <v>22</v>
      </c>
      <c r="H3595">
        <v>215.51</v>
      </c>
      <c r="I3595">
        <v>0.52</v>
      </c>
      <c r="J3595">
        <v>0.09</v>
      </c>
      <c r="K3595">
        <v>100.12</v>
      </c>
      <c r="L3595">
        <v>10.58</v>
      </c>
      <c r="M3595">
        <v>5.08</v>
      </c>
      <c r="N3595">
        <v>3.63</v>
      </c>
      <c r="O3595" t="s">
        <v>24</v>
      </c>
      <c r="P3595" t="s">
        <v>1349</v>
      </c>
      <c r="Q3595" t="s">
        <v>33</v>
      </c>
      <c r="R3595" t="s">
        <v>34</v>
      </c>
      <c r="S3595" t="s">
        <v>55</v>
      </c>
      <c r="T3595" s="1">
        <v>41059</v>
      </c>
    </row>
    <row r="3596" spans="1:20" x14ac:dyDescent="0.25">
      <c r="A3596">
        <v>25637</v>
      </c>
      <c r="B3596">
        <v>40964</v>
      </c>
      <c r="C3596" t="s">
        <v>29</v>
      </c>
      <c r="D3596" t="s">
        <v>42</v>
      </c>
      <c r="E3596" t="s">
        <v>46</v>
      </c>
      <c r="F3596" t="s">
        <v>1190</v>
      </c>
      <c r="G3596">
        <v>12</v>
      </c>
      <c r="H3596">
        <v>4381.8500000000004</v>
      </c>
      <c r="I3596">
        <v>0.35</v>
      </c>
      <c r="J3596">
        <v>0.1</v>
      </c>
      <c r="K3596">
        <v>1198.6600000000001</v>
      </c>
      <c r="L3596">
        <v>399.55</v>
      </c>
      <c r="M3596">
        <v>259.70999999999998</v>
      </c>
      <c r="N3596">
        <v>66.67</v>
      </c>
      <c r="O3596" t="s">
        <v>48</v>
      </c>
      <c r="P3596" t="s">
        <v>1696</v>
      </c>
      <c r="Q3596" t="s">
        <v>95</v>
      </c>
      <c r="R3596" t="s">
        <v>27</v>
      </c>
      <c r="S3596" t="s">
        <v>49</v>
      </c>
      <c r="T3596" s="1">
        <v>40966</v>
      </c>
    </row>
    <row r="3597" spans="1:20" x14ac:dyDescent="0.25">
      <c r="A3597">
        <v>25638</v>
      </c>
      <c r="B3597">
        <v>40031</v>
      </c>
      <c r="C3597" t="s">
        <v>36</v>
      </c>
      <c r="D3597" t="s">
        <v>37</v>
      </c>
      <c r="E3597" t="s">
        <v>38</v>
      </c>
      <c r="F3597" t="s">
        <v>407</v>
      </c>
      <c r="G3597">
        <v>31</v>
      </c>
      <c r="H3597">
        <v>296.22000000000003</v>
      </c>
      <c r="I3597">
        <v>0.49</v>
      </c>
      <c r="J3597">
        <v>0.02</v>
      </c>
      <c r="K3597">
        <v>139.69999999999999</v>
      </c>
      <c r="L3597">
        <v>9.59</v>
      </c>
      <c r="M3597">
        <v>4.8899999999999997</v>
      </c>
      <c r="N3597">
        <v>4.93</v>
      </c>
      <c r="O3597" t="s">
        <v>24</v>
      </c>
      <c r="P3597" t="s">
        <v>1905</v>
      </c>
      <c r="Q3597" t="s">
        <v>41</v>
      </c>
      <c r="R3597" t="s">
        <v>34</v>
      </c>
      <c r="S3597" t="s">
        <v>35</v>
      </c>
      <c r="T3597" s="1">
        <v>40032</v>
      </c>
    </row>
    <row r="3598" spans="1:20" x14ac:dyDescent="0.25">
      <c r="A3598">
        <v>25638</v>
      </c>
      <c r="B3598">
        <v>40031</v>
      </c>
      <c r="C3598" t="s">
        <v>36</v>
      </c>
      <c r="D3598" t="s">
        <v>21</v>
      </c>
      <c r="E3598" t="s">
        <v>84</v>
      </c>
      <c r="F3598" t="s">
        <v>752</v>
      </c>
      <c r="G3598">
        <v>12</v>
      </c>
      <c r="H3598">
        <v>213.89</v>
      </c>
      <c r="I3598">
        <v>0.47</v>
      </c>
      <c r="J3598">
        <v>7.0000000000000007E-2</v>
      </c>
      <c r="K3598">
        <v>91.11</v>
      </c>
      <c r="L3598">
        <v>18.98</v>
      </c>
      <c r="M3598">
        <v>10.06</v>
      </c>
      <c r="N3598">
        <v>2.06</v>
      </c>
      <c r="O3598" t="s">
        <v>24</v>
      </c>
      <c r="P3598" t="s">
        <v>1905</v>
      </c>
      <c r="Q3598" t="s">
        <v>41</v>
      </c>
      <c r="R3598" t="s">
        <v>34</v>
      </c>
      <c r="S3598" t="s">
        <v>55</v>
      </c>
      <c r="T3598" s="1">
        <v>40032</v>
      </c>
    </row>
    <row r="3599" spans="1:20" x14ac:dyDescent="0.25">
      <c r="A3599">
        <v>25666</v>
      </c>
      <c r="B3599">
        <v>41154</v>
      </c>
      <c r="C3599" t="s">
        <v>58</v>
      </c>
      <c r="D3599" t="s">
        <v>21</v>
      </c>
      <c r="E3599" t="s">
        <v>22</v>
      </c>
      <c r="F3599" t="s">
        <v>555</v>
      </c>
      <c r="G3599">
        <v>36</v>
      </c>
      <c r="H3599">
        <v>9365.7999999999993</v>
      </c>
      <c r="I3599">
        <v>0.49</v>
      </c>
      <c r="J3599">
        <v>0.06</v>
      </c>
      <c r="K3599">
        <v>4275.21</v>
      </c>
      <c r="L3599">
        <v>276.18</v>
      </c>
      <c r="M3599">
        <v>140.85</v>
      </c>
      <c r="N3599">
        <v>19.989999999999998</v>
      </c>
      <c r="O3599" t="s">
        <v>24</v>
      </c>
      <c r="P3599" t="s">
        <v>1331</v>
      </c>
      <c r="Q3599" t="s">
        <v>95</v>
      </c>
      <c r="R3599" t="s">
        <v>67</v>
      </c>
      <c r="S3599" t="s">
        <v>57</v>
      </c>
      <c r="T3599" s="1">
        <v>41155</v>
      </c>
    </row>
    <row r="3600" spans="1:20" x14ac:dyDescent="0.25">
      <c r="A3600">
        <v>25666</v>
      </c>
      <c r="B3600">
        <v>41154</v>
      </c>
      <c r="C3600" t="s">
        <v>58</v>
      </c>
      <c r="D3600" t="s">
        <v>21</v>
      </c>
      <c r="E3600" t="s">
        <v>22</v>
      </c>
      <c r="F3600" t="s">
        <v>1556</v>
      </c>
      <c r="G3600">
        <v>23</v>
      </c>
      <c r="H3600">
        <v>510.3</v>
      </c>
      <c r="I3600">
        <v>0.5</v>
      </c>
      <c r="J3600">
        <v>0.1</v>
      </c>
      <c r="K3600">
        <v>224.66</v>
      </c>
      <c r="L3600">
        <v>24.42</v>
      </c>
      <c r="M3600">
        <v>12.21</v>
      </c>
      <c r="N3600">
        <v>4.8099999999999996</v>
      </c>
      <c r="O3600" t="s">
        <v>24</v>
      </c>
      <c r="P3600" t="s">
        <v>1331</v>
      </c>
      <c r="Q3600" t="s">
        <v>64</v>
      </c>
      <c r="R3600" t="s">
        <v>67</v>
      </c>
      <c r="S3600" t="s">
        <v>57</v>
      </c>
      <c r="T3600" s="1">
        <v>41154</v>
      </c>
    </row>
    <row r="3601" spans="1:20" x14ac:dyDescent="0.25">
      <c r="A3601">
        <v>25669</v>
      </c>
      <c r="B3601">
        <v>40559</v>
      </c>
      <c r="C3601" t="s">
        <v>58</v>
      </c>
      <c r="D3601" t="s">
        <v>21</v>
      </c>
      <c r="E3601" t="s">
        <v>80</v>
      </c>
      <c r="F3601" t="s">
        <v>1071</v>
      </c>
      <c r="G3601">
        <v>12</v>
      </c>
      <c r="H3601">
        <v>72.819999999999993</v>
      </c>
      <c r="I3601">
        <v>0.4</v>
      </c>
      <c r="J3601">
        <v>0.02</v>
      </c>
      <c r="K3601">
        <v>28.04</v>
      </c>
      <c r="L3601">
        <v>6.15</v>
      </c>
      <c r="M3601">
        <v>3.69</v>
      </c>
      <c r="N3601">
        <v>0.5</v>
      </c>
      <c r="O3601" t="s">
        <v>24</v>
      </c>
      <c r="P3601" t="s">
        <v>753</v>
      </c>
      <c r="Q3601" t="s">
        <v>95</v>
      </c>
      <c r="R3601" t="s">
        <v>27</v>
      </c>
      <c r="S3601" t="s">
        <v>57</v>
      </c>
      <c r="T3601" s="1">
        <v>40559</v>
      </c>
    </row>
    <row r="3602" spans="1:20" x14ac:dyDescent="0.25">
      <c r="A3602">
        <v>25697</v>
      </c>
      <c r="B3602">
        <v>40659</v>
      </c>
      <c r="C3602" t="s">
        <v>20</v>
      </c>
      <c r="D3602" t="s">
        <v>37</v>
      </c>
      <c r="E3602" t="s">
        <v>38</v>
      </c>
      <c r="F3602" t="s">
        <v>317</v>
      </c>
      <c r="G3602">
        <v>46</v>
      </c>
      <c r="H3602">
        <v>751.42</v>
      </c>
      <c r="I3602">
        <v>0.49</v>
      </c>
      <c r="J3602">
        <v>0.02</v>
      </c>
      <c r="K3602">
        <v>358.64</v>
      </c>
      <c r="L3602">
        <v>16.59</v>
      </c>
      <c r="M3602">
        <v>8.4600000000000009</v>
      </c>
      <c r="N3602">
        <v>3.62</v>
      </c>
      <c r="O3602" t="s">
        <v>24</v>
      </c>
      <c r="P3602" t="s">
        <v>444</v>
      </c>
      <c r="Q3602" t="s">
        <v>64</v>
      </c>
      <c r="R3602" t="s">
        <v>67</v>
      </c>
      <c r="S3602" t="s">
        <v>35</v>
      </c>
      <c r="T3602" s="1">
        <v>40659</v>
      </c>
    </row>
    <row r="3603" spans="1:20" x14ac:dyDescent="0.25">
      <c r="A3603">
        <v>25733</v>
      </c>
      <c r="B3603">
        <v>41041</v>
      </c>
      <c r="C3603" t="s">
        <v>20</v>
      </c>
      <c r="D3603" t="s">
        <v>21</v>
      </c>
      <c r="E3603" t="s">
        <v>120</v>
      </c>
      <c r="F3603" t="s">
        <v>121</v>
      </c>
      <c r="G3603">
        <v>24</v>
      </c>
      <c r="H3603">
        <v>951.35</v>
      </c>
      <c r="I3603">
        <v>0.42</v>
      </c>
      <c r="J3603">
        <v>0.09</v>
      </c>
      <c r="K3603">
        <v>340.29</v>
      </c>
      <c r="L3603">
        <v>42.97</v>
      </c>
      <c r="M3603">
        <v>24.92</v>
      </c>
      <c r="N3603">
        <v>12.98</v>
      </c>
      <c r="O3603" t="s">
        <v>24</v>
      </c>
      <c r="P3603" t="s">
        <v>631</v>
      </c>
      <c r="Q3603" t="s">
        <v>83</v>
      </c>
      <c r="R3603" t="s">
        <v>61</v>
      </c>
      <c r="S3603" t="s">
        <v>57</v>
      </c>
      <c r="T3603" s="1">
        <v>41046</v>
      </c>
    </row>
    <row r="3604" spans="1:20" x14ac:dyDescent="0.25">
      <c r="A3604">
        <v>25735</v>
      </c>
      <c r="B3604">
        <v>40542</v>
      </c>
      <c r="C3604" t="s">
        <v>29</v>
      </c>
      <c r="D3604" t="s">
        <v>21</v>
      </c>
      <c r="E3604" t="s">
        <v>52</v>
      </c>
      <c r="F3604" t="s">
        <v>463</v>
      </c>
      <c r="G3604">
        <v>45</v>
      </c>
      <c r="H3604">
        <v>466.29</v>
      </c>
      <c r="I3604">
        <v>0.47</v>
      </c>
      <c r="J3604">
        <v>0.02</v>
      </c>
      <c r="K3604">
        <v>213.2</v>
      </c>
      <c r="L3604">
        <v>10.53</v>
      </c>
      <c r="M3604">
        <v>5.58</v>
      </c>
      <c r="N3604">
        <v>1.99</v>
      </c>
      <c r="O3604" t="s">
        <v>24</v>
      </c>
      <c r="P3604" t="s">
        <v>726</v>
      </c>
      <c r="Q3604" t="s">
        <v>64</v>
      </c>
      <c r="R3604" t="s">
        <v>67</v>
      </c>
      <c r="S3604" t="s">
        <v>55</v>
      </c>
      <c r="T3604" s="1">
        <v>40556</v>
      </c>
    </row>
    <row r="3605" spans="1:20" x14ac:dyDescent="0.25">
      <c r="A3605">
        <v>25767</v>
      </c>
      <c r="B3605">
        <v>40971</v>
      </c>
      <c r="C3605" t="s">
        <v>36</v>
      </c>
      <c r="D3605" t="s">
        <v>37</v>
      </c>
      <c r="E3605" t="s">
        <v>38</v>
      </c>
      <c r="F3605" t="s">
        <v>163</v>
      </c>
      <c r="G3605">
        <v>7</v>
      </c>
      <c r="H3605">
        <v>440.35</v>
      </c>
      <c r="I3605">
        <v>0.42</v>
      </c>
      <c r="J3605">
        <v>0.08</v>
      </c>
      <c r="K3605">
        <v>162</v>
      </c>
      <c r="L3605">
        <v>68.069999999999993</v>
      </c>
      <c r="M3605">
        <v>39.479999999999997</v>
      </c>
      <c r="N3605">
        <v>1.99</v>
      </c>
      <c r="O3605" t="s">
        <v>24</v>
      </c>
      <c r="P3605" t="s">
        <v>1011</v>
      </c>
      <c r="Q3605" t="s">
        <v>83</v>
      </c>
      <c r="R3605" t="s">
        <v>34</v>
      </c>
      <c r="S3605" t="s">
        <v>35</v>
      </c>
      <c r="T3605" s="1">
        <v>40971</v>
      </c>
    </row>
    <row r="3606" spans="1:20" x14ac:dyDescent="0.25">
      <c r="A3606">
        <v>25767</v>
      </c>
      <c r="B3606">
        <v>40971</v>
      </c>
      <c r="C3606" t="s">
        <v>36</v>
      </c>
      <c r="D3606" t="s">
        <v>21</v>
      </c>
      <c r="E3606" t="s">
        <v>84</v>
      </c>
      <c r="F3606" t="s">
        <v>640</v>
      </c>
      <c r="G3606">
        <v>15</v>
      </c>
      <c r="H3606">
        <v>1253.58</v>
      </c>
      <c r="I3606">
        <v>0.55000000000000004</v>
      </c>
      <c r="J3606">
        <v>0.04</v>
      </c>
      <c r="K3606">
        <v>658.92</v>
      </c>
      <c r="L3606">
        <v>86.13</v>
      </c>
      <c r="M3606">
        <v>38.76</v>
      </c>
      <c r="N3606">
        <v>13.26</v>
      </c>
      <c r="O3606" t="s">
        <v>24</v>
      </c>
      <c r="P3606" t="s">
        <v>1011</v>
      </c>
      <c r="Q3606" t="s">
        <v>83</v>
      </c>
      <c r="R3606" t="s">
        <v>34</v>
      </c>
      <c r="S3606" t="s">
        <v>57</v>
      </c>
      <c r="T3606" s="1">
        <v>40972</v>
      </c>
    </row>
    <row r="3607" spans="1:20" x14ac:dyDescent="0.25">
      <c r="A3607">
        <v>25793</v>
      </c>
      <c r="B3607">
        <v>41006</v>
      </c>
      <c r="C3607" t="s">
        <v>20</v>
      </c>
      <c r="D3607" t="s">
        <v>37</v>
      </c>
      <c r="E3607" t="s">
        <v>50</v>
      </c>
      <c r="F3607" t="s">
        <v>368</v>
      </c>
      <c r="G3607">
        <v>27</v>
      </c>
      <c r="H3607">
        <v>6326.59</v>
      </c>
      <c r="I3607">
        <v>0.36</v>
      </c>
      <c r="J3607">
        <v>0.04</v>
      </c>
      <c r="K3607">
        <v>2105.87</v>
      </c>
      <c r="L3607">
        <v>243.73</v>
      </c>
      <c r="M3607">
        <v>155.99</v>
      </c>
      <c r="N3607">
        <v>8.99</v>
      </c>
      <c r="O3607" t="s">
        <v>24</v>
      </c>
      <c r="P3607" t="s">
        <v>497</v>
      </c>
      <c r="Q3607" t="s">
        <v>95</v>
      </c>
      <c r="R3607" t="s">
        <v>67</v>
      </c>
      <c r="S3607" t="s">
        <v>57</v>
      </c>
      <c r="T3607" s="1">
        <v>41008</v>
      </c>
    </row>
    <row r="3608" spans="1:20" x14ac:dyDescent="0.25">
      <c r="A3608">
        <v>25797</v>
      </c>
      <c r="B3608">
        <v>41153</v>
      </c>
      <c r="C3608" t="s">
        <v>29</v>
      </c>
      <c r="D3608" t="s">
        <v>37</v>
      </c>
      <c r="E3608" t="s">
        <v>38</v>
      </c>
      <c r="F3608" t="s">
        <v>352</v>
      </c>
      <c r="G3608">
        <v>28</v>
      </c>
      <c r="H3608">
        <v>1437.22</v>
      </c>
      <c r="I3608">
        <v>0.38</v>
      </c>
      <c r="J3608">
        <v>0</v>
      </c>
      <c r="K3608">
        <v>545.39</v>
      </c>
      <c r="L3608">
        <v>51.26</v>
      </c>
      <c r="M3608">
        <v>31.78</v>
      </c>
      <c r="N3608">
        <v>1.99</v>
      </c>
      <c r="O3608" t="s">
        <v>24</v>
      </c>
      <c r="P3608" t="s">
        <v>580</v>
      </c>
      <c r="Q3608" t="s">
        <v>83</v>
      </c>
      <c r="R3608" t="s">
        <v>34</v>
      </c>
      <c r="S3608" t="s">
        <v>35</v>
      </c>
      <c r="T3608" s="1">
        <v>41155</v>
      </c>
    </row>
    <row r="3609" spans="1:20" x14ac:dyDescent="0.25">
      <c r="A3609">
        <v>25799</v>
      </c>
      <c r="B3609">
        <v>40598</v>
      </c>
      <c r="C3609" t="s">
        <v>20</v>
      </c>
      <c r="D3609" t="s">
        <v>21</v>
      </c>
      <c r="E3609" t="s">
        <v>52</v>
      </c>
      <c r="F3609" t="s">
        <v>1706</v>
      </c>
      <c r="G3609">
        <v>38</v>
      </c>
      <c r="H3609">
        <v>201.96</v>
      </c>
      <c r="I3609">
        <v>0.38</v>
      </c>
      <c r="J3609">
        <v>0.05</v>
      </c>
      <c r="K3609">
        <v>67.55</v>
      </c>
      <c r="L3609">
        <v>5.39</v>
      </c>
      <c r="M3609">
        <v>3.34</v>
      </c>
      <c r="N3609">
        <v>7.49</v>
      </c>
      <c r="O3609" t="s">
        <v>24</v>
      </c>
      <c r="P3609" t="s">
        <v>1419</v>
      </c>
      <c r="Q3609" t="s">
        <v>41</v>
      </c>
      <c r="R3609" t="s">
        <v>34</v>
      </c>
      <c r="S3609" t="s">
        <v>55</v>
      </c>
      <c r="T3609" s="1">
        <v>40601</v>
      </c>
    </row>
    <row r="3610" spans="1:20" x14ac:dyDescent="0.25">
      <c r="A3610">
        <v>25824</v>
      </c>
      <c r="B3610">
        <v>40060</v>
      </c>
      <c r="C3610" t="s">
        <v>79</v>
      </c>
      <c r="D3610" t="s">
        <v>21</v>
      </c>
      <c r="E3610" t="s">
        <v>126</v>
      </c>
      <c r="F3610" t="s">
        <v>490</v>
      </c>
      <c r="G3610">
        <v>5</v>
      </c>
      <c r="H3610">
        <v>43.47</v>
      </c>
      <c r="I3610">
        <v>0.49</v>
      </c>
      <c r="J3610">
        <v>0.01</v>
      </c>
      <c r="K3610">
        <v>18.59</v>
      </c>
      <c r="L3610">
        <v>7.75</v>
      </c>
      <c r="M3610">
        <v>3.95</v>
      </c>
      <c r="N3610">
        <v>5.13</v>
      </c>
      <c r="O3610" t="s">
        <v>24</v>
      </c>
      <c r="P3610" t="s">
        <v>953</v>
      </c>
      <c r="Q3610" t="s">
        <v>33</v>
      </c>
      <c r="R3610" t="s">
        <v>34</v>
      </c>
      <c r="S3610" t="s">
        <v>57</v>
      </c>
      <c r="T3610" s="1">
        <v>40061</v>
      </c>
    </row>
    <row r="3611" spans="1:20" x14ac:dyDescent="0.25">
      <c r="A3611">
        <v>25824</v>
      </c>
      <c r="B3611">
        <v>40060</v>
      </c>
      <c r="C3611" t="s">
        <v>79</v>
      </c>
      <c r="D3611" t="s">
        <v>21</v>
      </c>
      <c r="E3611" t="s">
        <v>120</v>
      </c>
      <c r="F3611" t="s">
        <v>1874</v>
      </c>
      <c r="G3611">
        <v>37</v>
      </c>
      <c r="H3611">
        <v>28410.03</v>
      </c>
      <c r="I3611">
        <v>0.53</v>
      </c>
      <c r="J3611">
        <v>0.02</v>
      </c>
      <c r="K3611">
        <v>14774.41</v>
      </c>
      <c r="L3611">
        <v>782.96</v>
      </c>
      <c r="M3611">
        <v>367.99</v>
      </c>
      <c r="N3611">
        <v>19.989999999999998</v>
      </c>
      <c r="O3611" t="s">
        <v>24</v>
      </c>
      <c r="P3611" t="s">
        <v>953</v>
      </c>
      <c r="Q3611" t="s">
        <v>33</v>
      </c>
      <c r="R3611" t="s">
        <v>34</v>
      </c>
      <c r="S3611" t="s">
        <v>57</v>
      </c>
      <c r="T3611" s="1">
        <v>40061</v>
      </c>
    </row>
    <row r="3612" spans="1:20" x14ac:dyDescent="0.25">
      <c r="A3612">
        <v>25824</v>
      </c>
      <c r="B3612">
        <v>40060</v>
      </c>
      <c r="C3612" t="s">
        <v>79</v>
      </c>
      <c r="D3612" t="s">
        <v>42</v>
      </c>
      <c r="E3612" t="s">
        <v>46</v>
      </c>
      <c r="F3612" t="s">
        <v>1062</v>
      </c>
      <c r="G3612">
        <v>39</v>
      </c>
      <c r="H3612">
        <v>25377.13</v>
      </c>
      <c r="I3612">
        <v>0.42</v>
      </c>
      <c r="J3612">
        <v>0</v>
      </c>
      <c r="K3612">
        <v>10622.43</v>
      </c>
      <c r="L3612">
        <v>648.5</v>
      </c>
      <c r="M3612">
        <v>376.13</v>
      </c>
      <c r="N3612">
        <v>85.63</v>
      </c>
      <c r="O3612" t="s">
        <v>48</v>
      </c>
      <c r="P3612" t="s">
        <v>953</v>
      </c>
      <c r="Q3612" t="s">
        <v>33</v>
      </c>
      <c r="R3612" t="s">
        <v>34</v>
      </c>
      <c r="S3612" t="s">
        <v>49</v>
      </c>
      <c r="T3612" s="1">
        <v>40061</v>
      </c>
    </row>
    <row r="3613" spans="1:20" x14ac:dyDescent="0.25">
      <c r="A3613">
        <v>25824</v>
      </c>
      <c r="B3613">
        <v>40060</v>
      </c>
      <c r="C3613" t="s">
        <v>79</v>
      </c>
      <c r="D3613" t="s">
        <v>37</v>
      </c>
      <c r="E3613" t="s">
        <v>50</v>
      </c>
      <c r="F3613" t="s">
        <v>403</v>
      </c>
      <c r="G3613">
        <v>6</v>
      </c>
      <c r="H3613">
        <v>942.02</v>
      </c>
      <c r="I3613">
        <v>0.41</v>
      </c>
      <c r="J3613">
        <v>0.04</v>
      </c>
      <c r="K3613">
        <v>361.18</v>
      </c>
      <c r="L3613">
        <v>162.69</v>
      </c>
      <c r="M3613">
        <v>95.99</v>
      </c>
      <c r="N3613">
        <v>4.9000000000000004</v>
      </c>
      <c r="O3613" t="s">
        <v>24</v>
      </c>
      <c r="P3613" t="s">
        <v>953</v>
      </c>
      <c r="Q3613" t="s">
        <v>33</v>
      </c>
      <c r="R3613" t="s">
        <v>34</v>
      </c>
      <c r="S3613" t="s">
        <v>57</v>
      </c>
      <c r="T3613" s="1">
        <v>40062</v>
      </c>
    </row>
    <row r="3614" spans="1:20" x14ac:dyDescent="0.25">
      <c r="A3614">
        <v>25825</v>
      </c>
      <c r="B3614">
        <v>41109</v>
      </c>
      <c r="C3614" t="s">
        <v>29</v>
      </c>
      <c r="D3614" t="s">
        <v>21</v>
      </c>
      <c r="E3614" t="s">
        <v>84</v>
      </c>
      <c r="F3614" t="s">
        <v>921</v>
      </c>
      <c r="G3614">
        <v>45</v>
      </c>
      <c r="H3614">
        <v>828.46</v>
      </c>
      <c r="I3614">
        <v>0.45</v>
      </c>
      <c r="J3614">
        <v>0.02</v>
      </c>
      <c r="K3614">
        <v>362.72</v>
      </c>
      <c r="L3614">
        <v>18.75</v>
      </c>
      <c r="M3614">
        <v>10.31</v>
      </c>
      <c r="N3614">
        <v>1.79</v>
      </c>
      <c r="O3614" t="s">
        <v>24</v>
      </c>
      <c r="P3614" t="s">
        <v>709</v>
      </c>
      <c r="Q3614" t="s">
        <v>95</v>
      </c>
      <c r="R3614" t="s">
        <v>34</v>
      </c>
      <c r="S3614" t="s">
        <v>55</v>
      </c>
      <c r="T3614" s="1">
        <v>41112</v>
      </c>
    </row>
    <row r="3615" spans="1:20" x14ac:dyDescent="0.25">
      <c r="A3615">
        <v>25825</v>
      </c>
      <c r="B3615">
        <v>41109</v>
      </c>
      <c r="C3615" t="s">
        <v>29</v>
      </c>
      <c r="D3615" t="s">
        <v>21</v>
      </c>
      <c r="E3615" t="s">
        <v>52</v>
      </c>
      <c r="F3615" t="s">
        <v>710</v>
      </c>
      <c r="G3615">
        <v>27</v>
      </c>
      <c r="H3615">
        <v>245.67</v>
      </c>
      <c r="I3615">
        <v>0.39</v>
      </c>
      <c r="J3615">
        <v>0.06</v>
      </c>
      <c r="K3615">
        <v>85.45</v>
      </c>
      <c r="L3615">
        <v>9.59</v>
      </c>
      <c r="M3615">
        <v>5.85</v>
      </c>
      <c r="N3615">
        <v>2.27</v>
      </c>
      <c r="O3615" t="s">
        <v>24</v>
      </c>
      <c r="P3615" t="s">
        <v>709</v>
      </c>
      <c r="Q3615" t="s">
        <v>95</v>
      </c>
      <c r="R3615" t="s">
        <v>34</v>
      </c>
      <c r="S3615" t="s">
        <v>55</v>
      </c>
      <c r="T3615" s="1">
        <v>41109</v>
      </c>
    </row>
    <row r="3616" spans="1:20" x14ac:dyDescent="0.25">
      <c r="A3616">
        <v>25828</v>
      </c>
      <c r="B3616">
        <v>40505</v>
      </c>
      <c r="C3616" t="s">
        <v>29</v>
      </c>
      <c r="D3616" t="s">
        <v>21</v>
      </c>
      <c r="E3616" t="s">
        <v>30</v>
      </c>
      <c r="F3616" t="s">
        <v>1906</v>
      </c>
      <c r="G3616">
        <v>35</v>
      </c>
      <c r="H3616">
        <v>380.62</v>
      </c>
      <c r="I3616">
        <v>0.37</v>
      </c>
      <c r="J3616">
        <v>0.01</v>
      </c>
      <c r="K3616">
        <v>136.80000000000001</v>
      </c>
      <c r="L3616">
        <v>10.86</v>
      </c>
      <c r="M3616">
        <v>6.84</v>
      </c>
      <c r="N3616">
        <v>4.42</v>
      </c>
      <c r="O3616" t="s">
        <v>24</v>
      </c>
      <c r="P3616" t="s">
        <v>1562</v>
      </c>
      <c r="Q3616" t="s">
        <v>41</v>
      </c>
      <c r="R3616" t="s">
        <v>27</v>
      </c>
      <c r="S3616" t="s">
        <v>35</v>
      </c>
      <c r="T3616" s="1">
        <v>40507</v>
      </c>
    </row>
    <row r="3617" spans="1:20" x14ac:dyDescent="0.25">
      <c r="A3617">
        <v>25828</v>
      </c>
      <c r="B3617">
        <v>40505</v>
      </c>
      <c r="C3617" t="s">
        <v>29</v>
      </c>
      <c r="D3617" t="s">
        <v>21</v>
      </c>
      <c r="E3617" t="s">
        <v>52</v>
      </c>
      <c r="F3617" t="s">
        <v>1051</v>
      </c>
      <c r="G3617">
        <v>29</v>
      </c>
      <c r="H3617">
        <v>332.51</v>
      </c>
      <c r="I3617">
        <v>0.53</v>
      </c>
      <c r="J3617">
        <v>0.08</v>
      </c>
      <c r="K3617">
        <v>162.15</v>
      </c>
      <c r="L3617">
        <v>12.43</v>
      </c>
      <c r="M3617">
        <v>5.84</v>
      </c>
      <c r="N3617">
        <v>1</v>
      </c>
      <c r="O3617" t="s">
        <v>24</v>
      </c>
      <c r="P3617" t="s">
        <v>1562</v>
      </c>
      <c r="Q3617" t="s">
        <v>41</v>
      </c>
      <c r="R3617" t="s">
        <v>27</v>
      </c>
      <c r="S3617" t="s">
        <v>55</v>
      </c>
      <c r="T3617" s="1">
        <v>40506</v>
      </c>
    </row>
    <row r="3618" spans="1:20" x14ac:dyDescent="0.25">
      <c r="A3618">
        <v>25828</v>
      </c>
      <c r="B3618">
        <v>40505</v>
      </c>
      <c r="C3618" t="s">
        <v>29</v>
      </c>
      <c r="D3618" t="s">
        <v>42</v>
      </c>
      <c r="E3618" t="s">
        <v>46</v>
      </c>
      <c r="F3618" t="s">
        <v>1096</v>
      </c>
      <c r="G3618">
        <v>31</v>
      </c>
      <c r="H3618">
        <v>14493.61</v>
      </c>
      <c r="I3618">
        <v>0.39</v>
      </c>
      <c r="J3618">
        <v>0.01</v>
      </c>
      <c r="K3618">
        <v>5539.5</v>
      </c>
      <c r="L3618">
        <v>470.25</v>
      </c>
      <c r="M3618">
        <v>286.85000000000002</v>
      </c>
      <c r="N3618">
        <v>61.76</v>
      </c>
      <c r="O3618" t="s">
        <v>48</v>
      </c>
      <c r="P3618" t="s">
        <v>1562</v>
      </c>
      <c r="Q3618" t="s">
        <v>41</v>
      </c>
      <c r="R3618" t="s">
        <v>27</v>
      </c>
      <c r="S3618" t="s">
        <v>49</v>
      </c>
      <c r="T3618" s="1">
        <v>40505</v>
      </c>
    </row>
    <row r="3619" spans="1:20" x14ac:dyDescent="0.25">
      <c r="A3619">
        <v>25830</v>
      </c>
      <c r="B3619">
        <v>40304</v>
      </c>
      <c r="C3619" t="s">
        <v>20</v>
      </c>
      <c r="D3619" t="s">
        <v>21</v>
      </c>
      <c r="E3619" t="s">
        <v>126</v>
      </c>
      <c r="F3619" t="s">
        <v>1124</v>
      </c>
      <c r="G3619">
        <v>5</v>
      </c>
      <c r="H3619">
        <v>44.18</v>
      </c>
      <c r="I3619">
        <v>0.51</v>
      </c>
      <c r="J3619">
        <v>0.1</v>
      </c>
      <c r="K3619">
        <v>16.989999999999998</v>
      </c>
      <c r="L3619">
        <v>8.2899999999999991</v>
      </c>
      <c r="M3619">
        <v>4.0599999999999996</v>
      </c>
      <c r="N3619">
        <v>6.89</v>
      </c>
      <c r="O3619" t="s">
        <v>24</v>
      </c>
      <c r="P3619" t="s">
        <v>103</v>
      </c>
      <c r="Q3619" t="s">
        <v>33</v>
      </c>
      <c r="R3619" t="s">
        <v>67</v>
      </c>
      <c r="S3619" t="s">
        <v>57</v>
      </c>
      <c r="T3619" s="1">
        <v>40304</v>
      </c>
    </row>
    <row r="3620" spans="1:20" x14ac:dyDescent="0.25">
      <c r="A3620">
        <v>25830</v>
      </c>
      <c r="B3620">
        <v>40304</v>
      </c>
      <c r="C3620" t="s">
        <v>20</v>
      </c>
      <c r="D3620" t="s">
        <v>21</v>
      </c>
      <c r="E3620" t="s">
        <v>120</v>
      </c>
      <c r="F3620" t="s">
        <v>1428</v>
      </c>
      <c r="G3620">
        <v>11</v>
      </c>
      <c r="H3620">
        <v>312.19</v>
      </c>
      <c r="I3620">
        <v>0.47</v>
      </c>
      <c r="J3620">
        <v>0.05</v>
      </c>
      <c r="K3620">
        <v>133.19999999999999</v>
      </c>
      <c r="L3620">
        <v>28.83</v>
      </c>
      <c r="M3620">
        <v>15.28</v>
      </c>
      <c r="N3620">
        <v>10.91</v>
      </c>
      <c r="O3620" t="s">
        <v>24</v>
      </c>
      <c r="P3620" t="s">
        <v>103</v>
      </c>
      <c r="Q3620" t="s">
        <v>33</v>
      </c>
      <c r="R3620" t="s">
        <v>67</v>
      </c>
      <c r="S3620" t="s">
        <v>57</v>
      </c>
      <c r="T3620" s="1">
        <v>40309</v>
      </c>
    </row>
    <row r="3621" spans="1:20" x14ac:dyDescent="0.25">
      <c r="A3621">
        <v>25831</v>
      </c>
      <c r="B3621">
        <v>40070</v>
      </c>
      <c r="C3621" t="s">
        <v>79</v>
      </c>
      <c r="D3621" t="s">
        <v>37</v>
      </c>
      <c r="E3621" t="s">
        <v>50</v>
      </c>
      <c r="F3621" t="s">
        <v>966</v>
      </c>
      <c r="G3621">
        <v>6</v>
      </c>
      <c r="H3621">
        <v>586.23</v>
      </c>
      <c r="I3621">
        <v>0.53</v>
      </c>
      <c r="J3621">
        <v>0.01</v>
      </c>
      <c r="K3621">
        <v>305.3</v>
      </c>
      <c r="L3621">
        <v>97.85</v>
      </c>
      <c r="M3621">
        <v>45.99</v>
      </c>
      <c r="N3621">
        <v>4.99</v>
      </c>
      <c r="O3621" t="s">
        <v>24</v>
      </c>
      <c r="P3621" t="s">
        <v>1645</v>
      </c>
      <c r="Q3621" t="s">
        <v>41</v>
      </c>
      <c r="R3621" t="s">
        <v>61</v>
      </c>
      <c r="S3621" t="s">
        <v>57</v>
      </c>
      <c r="T3621" s="1">
        <v>40072</v>
      </c>
    </row>
    <row r="3622" spans="1:20" x14ac:dyDescent="0.25">
      <c r="A3622">
        <v>25860</v>
      </c>
      <c r="B3622">
        <v>40180</v>
      </c>
      <c r="C3622" t="s">
        <v>20</v>
      </c>
      <c r="D3622" t="s">
        <v>21</v>
      </c>
      <c r="E3622" t="s">
        <v>139</v>
      </c>
      <c r="F3622" t="s">
        <v>1907</v>
      </c>
      <c r="G3622">
        <v>9</v>
      </c>
      <c r="H3622">
        <v>1500.9</v>
      </c>
      <c r="I3622">
        <v>0.52</v>
      </c>
      <c r="J3622">
        <v>0.05</v>
      </c>
      <c r="K3622">
        <v>740.07</v>
      </c>
      <c r="L3622">
        <v>174.96</v>
      </c>
      <c r="M3622">
        <v>83.98</v>
      </c>
      <c r="N3622">
        <v>5.01</v>
      </c>
      <c r="O3622" t="s">
        <v>71</v>
      </c>
      <c r="P3622" t="s">
        <v>533</v>
      </c>
      <c r="Q3622" t="s">
        <v>95</v>
      </c>
      <c r="R3622" t="s">
        <v>67</v>
      </c>
      <c r="S3622" t="s">
        <v>57</v>
      </c>
      <c r="T3622" s="1">
        <v>40182</v>
      </c>
    </row>
    <row r="3623" spans="1:20" x14ac:dyDescent="0.25">
      <c r="A3623">
        <v>25860</v>
      </c>
      <c r="B3623">
        <v>40180</v>
      </c>
      <c r="C3623" t="s">
        <v>20</v>
      </c>
      <c r="D3623" t="s">
        <v>37</v>
      </c>
      <c r="E3623" t="s">
        <v>50</v>
      </c>
      <c r="F3623" t="s">
        <v>1509</v>
      </c>
      <c r="G3623">
        <v>23</v>
      </c>
      <c r="H3623">
        <v>2787.69</v>
      </c>
      <c r="I3623">
        <v>0.49</v>
      </c>
      <c r="J3623">
        <v>7.0000000000000007E-2</v>
      </c>
      <c r="K3623">
        <v>1249.93</v>
      </c>
      <c r="L3623">
        <v>129.38999999999999</v>
      </c>
      <c r="M3623">
        <v>65.989999999999995</v>
      </c>
      <c r="N3623">
        <v>19.989999999999998</v>
      </c>
      <c r="O3623" t="s">
        <v>24</v>
      </c>
      <c r="P3623" t="s">
        <v>533</v>
      </c>
      <c r="Q3623" t="s">
        <v>95</v>
      </c>
      <c r="R3623" t="s">
        <v>67</v>
      </c>
      <c r="S3623" t="s">
        <v>57</v>
      </c>
      <c r="T3623" s="1">
        <v>40189</v>
      </c>
    </row>
    <row r="3624" spans="1:20" x14ac:dyDescent="0.25">
      <c r="A3624">
        <v>25861</v>
      </c>
      <c r="B3624">
        <v>41128</v>
      </c>
      <c r="C3624" t="s">
        <v>36</v>
      </c>
      <c r="D3624" t="s">
        <v>37</v>
      </c>
      <c r="E3624" t="s">
        <v>87</v>
      </c>
      <c r="F3624" t="s">
        <v>483</v>
      </c>
      <c r="G3624">
        <v>44</v>
      </c>
      <c r="H3624">
        <v>37491.94</v>
      </c>
      <c r="I3624">
        <v>0.39</v>
      </c>
      <c r="J3624">
        <v>0.03</v>
      </c>
      <c r="K3624">
        <v>13909.08</v>
      </c>
      <c r="L3624">
        <v>878.1</v>
      </c>
      <c r="M3624">
        <v>535.64</v>
      </c>
      <c r="N3624">
        <v>14.7</v>
      </c>
      <c r="O3624" t="s">
        <v>48</v>
      </c>
      <c r="P3624" t="s">
        <v>1095</v>
      </c>
      <c r="Q3624" t="s">
        <v>33</v>
      </c>
      <c r="R3624" t="s">
        <v>27</v>
      </c>
      <c r="S3624" t="s">
        <v>132</v>
      </c>
      <c r="T3624" s="1">
        <v>41129</v>
      </c>
    </row>
    <row r="3625" spans="1:20" x14ac:dyDescent="0.25">
      <c r="A3625">
        <v>25863</v>
      </c>
      <c r="B3625">
        <v>40655</v>
      </c>
      <c r="C3625" t="s">
        <v>29</v>
      </c>
      <c r="D3625" t="s">
        <v>37</v>
      </c>
      <c r="E3625" t="s">
        <v>50</v>
      </c>
      <c r="F3625" t="s">
        <v>576</v>
      </c>
      <c r="G3625">
        <v>18</v>
      </c>
      <c r="H3625">
        <v>791.94</v>
      </c>
      <c r="I3625">
        <v>0.52</v>
      </c>
      <c r="J3625">
        <v>0</v>
      </c>
      <c r="K3625">
        <v>409.31</v>
      </c>
      <c r="L3625">
        <v>43.73</v>
      </c>
      <c r="M3625">
        <v>20.99</v>
      </c>
      <c r="N3625">
        <v>4.8099999999999996</v>
      </c>
      <c r="O3625" t="s">
        <v>71</v>
      </c>
      <c r="P3625" t="s">
        <v>1908</v>
      </c>
      <c r="Q3625" t="s">
        <v>64</v>
      </c>
      <c r="R3625" t="s">
        <v>34</v>
      </c>
      <c r="S3625" t="s">
        <v>45</v>
      </c>
      <c r="T3625" s="1">
        <v>40657</v>
      </c>
    </row>
    <row r="3626" spans="1:20" x14ac:dyDescent="0.25">
      <c r="A3626">
        <v>25889</v>
      </c>
      <c r="B3626">
        <v>40337</v>
      </c>
      <c r="C3626" t="s">
        <v>20</v>
      </c>
      <c r="D3626" t="s">
        <v>42</v>
      </c>
      <c r="E3626" t="s">
        <v>43</v>
      </c>
      <c r="F3626" t="s">
        <v>214</v>
      </c>
      <c r="G3626">
        <v>23</v>
      </c>
      <c r="H3626">
        <v>638.25</v>
      </c>
      <c r="I3626">
        <v>0.5</v>
      </c>
      <c r="J3626">
        <v>0.04</v>
      </c>
      <c r="K3626">
        <v>303.43</v>
      </c>
      <c r="L3626">
        <v>28.68</v>
      </c>
      <c r="M3626">
        <v>14.34</v>
      </c>
      <c r="N3626">
        <v>5</v>
      </c>
      <c r="O3626" t="s">
        <v>24</v>
      </c>
      <c r="P3626" t="s">
        <v>1909</v>
      </c>
      <c r="Q3626" t="s">
        <v>83</v>
      </c>
      <c r="R3626" t="s">
        <v>67</v>
      </c>
      <c r="S3626" t="s">
        <v>35</v>
      </c>
      <c r="T3626" s="1">
        <v>40339</v>
      </c>
    </row>
    <row r="3627" spans="1:20" x14ac:dyDescent="0.25">
      <c r="A3627">
        <v>25895</v>
      </c>
      <c r="B3627">
        <v>41016</v>
      </c>
      <c r="C3627" t="s">
        <v>79</v>
      </c>
      <c r="D3627" t="s">
        <v>21</v>
      </c>
      <c r="E3627" t="s">
        <v>120</v>
      </c>
      <c r="F3627" t="s">
        <v>1847</v>
      </c>
      <c r="G3627">
        <v>37</v>
      </c>
      <c r="H3627">
        <v>1155.8</v>
      </c>
      <c r="I3627">
        <v>0.43</v>
      </c>
      <c r="J3627">
        <v>0.09</v>
      </c>
      <c r="K3627">
        <v>427.06</v>
      </c>
      <c r="L3627">
        <v>33.950000000000003</v>
      </c>
      <c r="M3627">
        <v>19.350000000000001</v>
      </c>
      <c r="N3627">
        <v>12.79</v>
      </c>
      <c r="O3627" t="s">
        <v>24</v>
      </c>
      <c r="P3627" t="s">
        <v>181</v>
      </c>
      <c r="Q3627" t="s">
        <v>64</v>
      </c>
      <c r="R3627" t="s">
        <v>34</v>
      </c>
      <c r="S3627" t="s">
        <v>57</v>
      </c>
      <c r="T3627" s="1">
        <v>41019</v>
      </c>
    </row>
    <row r="3628" spans="1:20" x14ac:dyDescent="0.25">
      <c r="A3628">
        <v>25926</v>
      </c>
      <c r="B3628">
        <v>40137</v>
      </c>
      <c r="C3628" t="s">
        <v>36</v>
      </c>
      <c r="D3628" t="s">
        <v>42</v>
      </c>
      <c r="E3628" t="s">
        <v>46</v>
      </c>
      <c r="F3628" t="s">
        <v>356</v>
      </c>
      <c r="G3628">
        <v>20</v>
      </c>
      <c r="H3628">
        <v>6420.45</v>
      </c>
      <c r="I3628">
        <v>0.38</v>
      </c>
      <c r="J3628">
        <v>0.1</v>
      </c>
      <c r="K3628">
        <v>1975.81</v>
      </c>
      <c r="L3628">
        <v>352.82</v>
      </c>
      <c r="M3628">
        <v>218.75</v>
      </c>
      <c r="N3628">
        <v>69.64</v>
      </c>
      <c r="O3628" t="s">
        <v>48</v>
      </c>
      <c r="P3628" t="s">
        <v>1176</v>
      </c>
      <c r="Q3628" t="s">
        <v>41</v>
      </c>
      <c r="R3628" t="s">
        <v>34</v>
      </c>
      <c r="S3628" t="s">
        <v>49</v>
      </c>
      <c r="T3628" s="1">
        <v>40138</v>
      </c>
    </row>
    <row r="3629" spans="1:20" x14ac:dyDescent="0.25">
      <c r="A3629">
        <v>25926</v>
      </c>
      <c r="B3629">
        <v>40137</v>
      </c>
      <c r="C3629" t="s">
        <v>36</v>
      </c>
      <c r="D3629" t="s">
        <v>21</v>
      </c>
      <c r="E3629" t="s">
        <v>120</v>
      </c>
      <c r="F3629" t="s">
        <v>1125</v>
      </c>
      <c r="G3629">
        <v>23</v>
      </c>
      <c r="H3629">
        <v>574.17999999999995</v>
      </c>
      <c r="I3629">
        <v>0.45</v>
      </c>
      <c r="J3629">
        <v>0.05</v>
      </c>
      <c r="K3629">
        <v>238.7</v>
      </c>
      <c r="L3629">
        <v>25.95</v>
      </c>
      <c r="M3629">
        <v>14.27</v>
      </c>
      <c r="N3629">
        <v>7.27</v>
      </c>
      <c r="O3629" t="s">
        <v>24</v>
      </c>
      <c r="P3629" t="s">
        <v>1176</v>
      </c>
      <c r="Q3629" t="s">
        <v>41</v>
      </c>
      <c r="R3629" t="s">
        <v>34</v>
      </c>
      <c r="S3629" t="s">
        <v>57</v>
      </c>
      <c r="T3629" s="1">
        <v>40139</v>
      </c>
    </row>
    <row r="3630" spans="1:20" x14ac:dyDescent="0.25">
      <c r="A3630">
        <v>25927</v>
      </c>
      <c r="B3630">
        <v>39925</v>
      </c>
      <c r="C3630" t="s">
        <v>79</v>
      </c>
      <c r="D3630" t="s">
        <v>21</v>
      </c>
      <c r="E3630" t="s">
        <v>52</v>
      </c>
      <c r="F3630" t="s">
        <v>629</v>
      </c>
      <c r="G3630">
        <v>43</v>
      </c>
      <c r="H3630">
        <v>1648.39</v>
      </c>
      <c r="I3630">
        <v>0.47</v>
      </c>
      <c r="J3630">
        <v>0.08</v>
      </c>
      <c r="K3630">
        <v>696.43</v>
      </c>
      <c r="L3630">
        <v>41.53</v>
      </c>
      <c r="M3630">
        <v>22.01</v>
      </c>
      <c r="N3630">
        <v>5.53</v>
      </c>
      <c r="O3630" t="s">
        <v>24</v>
      </c>
      <c r="P3630" t="s">
        <v>1634</v>
      </c>
      <c r="Q3630" t="s">
        <v>95</v>
      </c>
      <c r="R3630" t="s">
        <v>34</v>
      </c>
      <c r="S3630" t="s">
        <v>35</v>
      </c>
      <c r="T3630" s="1">
        <v>39927</v>
      </c>
    </row>
    <row r="3631" spans="1:20" x14ac:dyDescent="0.25">
      <c r="A3631">
        <v>25927</v>
      </c>
      <c r="B3631">
        <v>39925</v>
      </c>
      <c r="C3631" t="s">
        <v>79</v>
      </c>
      <c r="D3631" t="s">
        <v>21</v>
      </c>
      <c r="E3631" t="s">
        <v>22</v>
      </c>
      <c r="F3631" t="s">
        <v>1267</v>
      </c>
      <c r="G3631">
        <v>14</v>
      </c>
      <c r="H3631">
        <v>675.55</v>
      </c>
      <c r="I3631">
        <v>0.39</v>
      </c>
      <c r="J3631">
        <v>0.02</v>
      </c>
      <c r="K3631">
        <v>252.55</v>
      </c>
      <c r="L3631">
        <v>48.75</v>
      </c>
      <c r="M3631">
        <v>29.74</v>
      </c>
      <c r="N3631">
        <v>6.64</v>
      </c>
      <c r="O3631" t="s">
        <v>24</v>
      </c>
      <c r="P3631" t="s">
        <v>1634</v>
      </c>
      <c r="Q3631" t="s">
        <v>75</v>
      </c>
      <c r="R3631" t="s">
        <v>34</v>
      </c>
      <c r="S3631" t="s">
        <v>57</v>
      </c>
      <c r="T3631" s="1">
        <v>39925</v>
      </c>
    </row>
    <row r="3632" spans="1:20" x14ac:dyDescent="0.25">
      <c r="A3632">
        <v>25952</v>
      </c>
      <c r="B3632">
        <v>40425</v>
      </c>
      <c r="C3632" t="s">
        <v>36</v>
      </c>
      <c r="D3632" t="s">
        <v>37</v>
      </c>
      <c r="E3632" t="s">
        <v>50</v>
      </c>
      <c r="F3632" t="s">
        <v>100</v>
      </c>
      <c r="G3632">
        <v>50</v>
      </c>
      <c r="H3632">
        <v>5089.17</v>
      </c>
      <c r="I3632">
        <v>0.37</v>
      </c>
      <c r="J3632">
        <v>0.03</v>
      </c>
      <c r="K3632">
        <v>1780.68</v>
      </c>
      <c r="L3632">
        <v>104.75</v>
      </c>
      <c r="M3632">
        <v>65.989999999999995</v>
      </c>
      <c r="N3632">
        <v>8.99</v>
      </c>
      <c r="O3632" t="s">
        <v>24</v>
      </c>
      <c r="P3632" t="s">
        <v>327</v>
      </c>
      <c r="Q3632" t="s">
        <v>83</v>
      </c>
      <c r="R3632" t="s">
        <v>61</v>
      </c>
      <c r="S3632" t="s">
        <v>57</v>
      </c>
      <c r="T3632" s="1">
        <v>40426</v>
      </c>
    </row>
    <row r="3633" spans="1:20" x14ac:dyDescent="0.25">
      <c r="A3633">
        <v>25953</v>
      </c>
      <c r="B3633">
        <v>40083</v>
      </c>
      <c r="C3633" t="s">
        <v>58</v>
      </c>
      <c r="D3633" t="s">
        <v>21</v>
      </c>
      <c r="E3633" t="s">
        <v>52</v>
      </c>
      <c r="F3633" t="s">
        <v>1910</v>
      </c>
      <c r="G3633">
        <v>27</v>
      </c>
      <c r="H3633">
        <v>536.72</v>
      </c>
      <c r="I3633">
        <v>0.55000000000000004</v>
      </c>
      <c r="J3633">
        <v>0.1</v>
      </c>
      <c r="K3633">
        <v>265.95</v>
      </c>
      <c r="L3633">
        <v>21.89</v>
      </c>
      <c r="M3633">
        <v>9.85</v>
      </c>
      <c r="N3633">
        <v>4.82</v>
      </c>
      <c r="O3633" t="s">
        <v>24</v>
      </c>
      <c r="P3633" t="s">
        <v>684</v>
      </c>
      <c r="Q3633" t="s">
        <v>41</v>
      </c>
      <c r="R3633" t="s">
        <v>34</v>
      </c>
      <c r="S3633" t="s">
        <v>55</v>
      </c>
      <c r="T3633" s="1">
        <v>40084</v>
      </c>
    </row>
    <row r="3634" spans="1:20" x14ac:dyDescent="0.25">
      <c r="A3634">
        <v>25953</v>
      </c>
      <c r="B3634">
        <v>40083</v>
      </c>
      <c r="C3634" t="s">
        <v>58</v>
      </c>
      <c r="D3634" t="s">
        <v>37</v>
      </c>
      <c r="E3634" t="s">
        <v>50</v>
      </c>
      <c r="F3634" t="s">
        <v>776</v>
      </c>
      <c r="G3634">
        <v>19</v>
      </c>
      <c r="H3634">
        <v>4513.6899999999996</v>
      </c>
      <c r="I3634">
        <v>0.49</v>
      </c>
      <c r="J3634">
        <v>0.04</v>
      </c>
      <c r="K3634">
        <v>2112.19</v>
      </c>
      <c r="L3634">
        <v>247.04</v>
      </c>
      <c r="M3634">
        <v>125.99</v>
      </c>
      <c r="N3634">
        <v>7.69</v>
      </c>
      <c r="O3634" t="s">
        <v>24</v>
      </c>
      <c r="P3634" t="s">
        <v>684</v>
      </c>
      <c r="Q3634" t="s">
        <v>41</v>
      </c>
      <c r="R3634" t="s">
        <v>34</v>
      </c>
      <c r="S3634" t="s">
        <v>57</v>
      </c>
      <c r="T3634" s="1">
        <v>40084</v>
      </c>
    </row>
    <row r="3635" spans="1:20" x14ac:dyDescent="0.25">
      <c r="A3635">
        <v>25955</v>
      </c>
      <c r="B3635">
        <v>40667</v>
      </c>
      <c r="C3635" t="s">
        <v>29</v>
      </c>
      <c r="D3635" t="s">
        <v>21</v>
      </c>
      <c r="E3635" t="s">
        <v>22</v>
      </c>
      <c r="F3635" t="s">
        <v>1558</v>
      </c>
      <c r="G3635">
        <v>10</v>
      </c>
      <c r="H3635">
        <v>302.27</v>
      </c>
      <c r="I3635">
        <v>0.47</v>
      </c>
      <c r="J3635">
        <v>0.03</v>
      </c>
      <c r="K3635">
        <v>133.33000000000001</v>
      </c>
      <c r="L3635">
        <v>30.3</v>
      </c>
      <c r="M3635">
        <v>16.059999999999999</v>
      </c>
      <c r="N3635">
        <v>8.34</v>
      </c>
      <c r="O3635" t="s">
        <v>24</v>
      </c>
      <c r="P3635" t="s">
        <v>1721</v>
      </c>
      <c r="Q3635" t="s">
        <v>75</v>
      </c>
      <c r="R3635" t="s">
        <v>34</v>
      </c>
      <c r="S3635" t="s">
        <v>57</v>
      </c>
      <c r="T3635" s="1">
        <v>40669</v>
      </c>
    </row>
    <row r="3636" spans="1:20" x14ac:dyDescent="0.25">
      <c r="A3636">
        <v>25985</v>
      </c>
      <c r="B3636">
        <v>41154</v>
      </c>
      <c r="C3636" t="s">
        <v>20</v>
      </c>
      <c r="D3636" t="s">
        <v>42</v>
      </c>
      <c r="E3636" t="s">
        <v>43</v>
      </c>
      <c r="F3636" t="s">
        <v>1911</v>
      </c>
      <c r="G3636">
        <v>50</v>
      </c>
      <c r="H3636">
        <v>390.68</v>
      </c>
      <c r="I3636">
        <v>0.43</v>
      </c>
      <c r="J3636">
        <v>0.1</v>
      </c>
      <c r="K3636">
        <v>142.13</v>
      </c>
      <c r="L3636">
        <v>8.61</v>
      </c>
      <c r="M3636">
        <v>4.91</v>
      </c>
      <c r="N3636">
        <v>3.05</v>
      </c>
      <c r="O3636" t="s">
        <v>24</v>
      </c>
      <c r="P3636" t="s">
        <v>178</v>
      </c>
      <c r="Q3636" t="s">
        <v>75</v>
      </c>
      <c r="R3636" t="s">
        <v>27</v>
      </c>
      <c r="S3636" t="s">
        <v>35</v>
      </c>
      <c r="T3636" s="1">
        <v>41156</v>
      </c>
    </row>
    <row r="3637" spans="1:20" x14ac:dyDescent="0.25">
      <c r="A3637">
        <v>25985</v>
      </c>
      <c r="B3637">
        <v>41154</v>
      </c>
      <c r="C3637" t="s">
        <v>20</v>
      </c>
      <c r="D3637" t="s">
        <v>21</v>
      </c>
      <c r="E3637" t="s">
        <v>72</v>
      </c>
      <c r="F3637" t="s">
        <v>614</v>
      </c>
      <c r="G3637">
        <v>22</v>
      </c>
      <c r="H3637">
        <v>132.02000000000001</v>
      </c>
      <c r="I3637">
        <v>0.43</v>
      </c>
      <c r="J3637">
        <v>0.1</v>
      </c>
      <c r="K3637">
        <v>48.15</v>
      </c>
      <c r="L3637">
        <v>6.63</v>
      </c>
      <c r="M3637">
        <v>3.78</v>
      </c>
      <c r="N3637">
        <v>0.71</v>
      </c>
      <c r="O3637" t="s">
        <v>24</v>
      </c>
      <c r="P3637" t="s">
        <v>178</v>
      </c>
      <c r="Q3637" t="s">
        <v>75</v>
      </c>
      <c r="R3637" t="s">
        <v>27</v>
      </c>
      <c r="S3637" t="s">
        <v>55</v>
      </c>
      <c r="T3637" s="1">
        <v>41158</v>
      </c>
    </row>
    <row r="3638" spans="1:20" x14ac:dyDescent="0.25">
      <c r="A3638">
        <v>25986</v>
      </c>
      <c r="B3638">
        <v>41082</v>
      </c>
      <c r="C3638" t="s">
        <v>79</v>
      </c>
      <c r="D3638" t="s">
        <v>21</v>
      </c>
      <c r="E3638" t="s">
        <v>84</v>
      </c>
      <c r="F3638" t="s">
        <v>557</v>
      </c>
      <c r="G3638">
        <v>48</v>
      </c>
      <c r="H3638">
        <v>515.45000000000005</v>
      </c>
      <c r="I3638">
        <v>0.5</v>
      </c>
      <c r="J3638">
        <v>0.08</v>
      </c>
      <c r="K3638">
        <v>233.05</v>
      </c>
      <c r="L3638">
        <v>11.56</v>
      </c>
      <c r="M3638">
        <v>5.78</v>
      </c>
      <c r="N3638">
        <v>4.96</v>
      </c>
      <c r="O3638" t="s">
        <v>24</v>
      </c>
      <c r="P3638" t="s">
        <v>1283</v>
      </c>
      <c r="Q3638" t="s">
        <v>83</v>
      </c>
      <c r="R3638" t="s">
        <v>67</v>
      </c>
      <c r="S3638" t="s">
        <v>57</v>
      </c>
      <c r="T3638" s="1">
        <v>41083</v>
      </c>
    </row>
    <row r="3639" spans="1:20" x14ac:dyDescent="0.25">
      <c r="A3639">
        <v>26016</v>
      </c>
      <c r="B3639">
        <v>40093</v>
      </c>
      <c r="C3639" t="s">
        <v>36</v>
      </c>
      <c r="D3639" t="s">
        <v>37</v>
      </c>
      <c r="E3639" t="s">
        <v>38</v>
      </c>
      <c r="F3639" t="s">
        <v>1855</v>
      </c>
      <c r="G3639">
        <v>2</v>
      </c>
      <c r="H3639">
        <v>260.49</v>
      </c>
      <c r="I3639">
        <v>0.45</v>
      </c>
      <c r="J3639">
        <v>0.09</v>
      </c>
      <c r="K3639">
        <v>101.47</v>
      </c>
      <c r="L3639">
        <v>140.93</v>
      </c>
      <c r="M3639">
        <v>77.510000000000005</v>
      </c>
      <c r="N3639">
        <v>4</v>
      </c>
      <c r="O3639" t="s">
        <v>24</v>
      </c>
      <c r="P3639" t="s">
        <v>1279</v>
      </c>
      <c r="Q3639" t="s">
        <v>41</v>
      </c>
      <c r="R3639" t="s">
        <v>67</v>
      </c>
      <c r="S3639" t="s">
        <v>57</v>
      </c>
      <c r="T3639" s="1">
        <v>40095</v>
      </c>
    </row>
    <row r="3640" spans="1:20" x14ac:dyDescent="0.25">
      <c r="A3640">
        <v>26016</v>
      </c>
      <c r="B3640">
        <v>40093</v>
      </c>
      <c r="C3640" t="s">
        <v>36</v>
      </c>
      <c r="D3640" t="s">
        <v>37</v>
      </c>
      <c r="E3640" t="s">
        <v>50</v>
      </c>
      <c r="F3640" t="s">
        <v>966</v>
      </c>
      <c r="G3640">
        <v>44</v>
      </c>
      <c r="H3640">
        <v>2869.11</v>
      </c>
      <c r="I3640">
        <v>0.35</v>
      </c>
      <c r="J3640">
        <v>0.08</v>
      </c>
      <c r="K3640">
        <v>840.56</v>
      </c>
      <c r="L3640">
        <v>70.75</v>
      </c>
      <c r="M3640">
        <v>45.99</v>
      </c>
      <c r="N3640">
        <v>4.99</v>
      </c>
      <c r="O3640" t="s">
        <v>71</v>
      </c>
      <c r="P3640" t="s">
        <v>1279</v>
      </c>
      <c r="Q3640" t="s">
        <v>41</v>
      </c>
      <c r="R3640" t="s">
        <v>67</v>
      </c>
      <c r="S3640" t="s">
        <v>57</v>
      </c>
      <c r="T3640" s="1">
        <v>40095</v>
      </c>
    </row>
    <row r="3641" spans="1:20" x14ac:dyDescent="0.25">
      <c r="A3641">
        <v>26021</v>
      </c>
      <c r="B3641">
        <v>41166</v>
      </c>
      <c r="C3641" t="s">
        <v>58</v>
      </c>
      <c r="D3641" t="s">
        <v>37</v>
      </c>
      <c r="E3641" t="s">
        <v>50</v>
      </c>
      <c r="F3641" t="s">
        <v>576</v>
      </c>
      <c r="G3641">
        <v>17</v>
      </c>
      <c r="H3641">
        <v>748.21</v>
      </c>
      <c r="I3641">
        <v>0.52</v>
      </c>
      <c r="J3641">
        <v>0</v>
      </c>
      <c r="K3641">
        <v>386.57</v>
      </c>
      <c r="L3641">
        <v>43.73</v>
      </c>
      <c r="M3641">
        <v>20.99</v>
      </c>
      <c r="N3641">
        <v>4.8099999999999996</v>
      </c>
      <c r="O3641" t="s">
        <v>24</v>
      </c>
      <c r="P3641" t="s">
        <v>349</v>
      </c>
      <c r="Q3641" t="s">
        <v>83</v>
      </c>
      <c r="R3641" t="s">
        <v>67</v>
      </c>
      <c r="S3641" t="s">
        <v>45</v>
      </c>
      <c r="T3641" s="1">
        <v>41168</v>
      </c>
    </row>
    <row r="3642" spans="1:20" x14ac:dyDescent="0.25">
      <c r="A3642">
        <v>26023</v>
      </c>
      <c r="B3642">
        <v>40410</v>
      </c>
      <c r="C3642" t="s">
        <v>36</v>
      </c>
      <c r="D3642" t="s">
        <v>21</v>
      </c>
      <c r="E3642" t="s">
        <v>72</v>
      </c>
      <c r="F3642" t="s">
        <v>1912</v>
      </c>
      <c r="G3642">
        <v>49</v>
      </c>
      <c r="H3642">
        <v>190.37</v>
      </c>
      <c r="I3642">
        <v>0.38</v>
      </c>
      <c r="J3642">
        <v>0.03</v>
      </c>
      <c r="K3642">
        <v>68.319999999999993</v>
      </c>
      <c r="L3642">
        <v>3.98</v>
      </c>
      <c r="M3642">
        <v>2.4700000000000002</v>
      </c>
      <c r="N3642">
        <v>1.02</v>
      </c>
      <c r="O3642" t="s">
        <v>24</v>
      </c>
      <c r="P3642" t="s">
        <v>1913</v>
      </c>
      <c r="Q3642" t="s">
        <v>83</v>
      </c>
      <c r="R3642" t="s">
        <v>34</v>
      </c>
      <c r="S3642" t="s">
        <v>55</v>
      </c>
      <c r="T3642" s="1">
        <v>40411</v>
      </c>
    </row>
    <row r="3643" spans="1:20" x14ac:dyDescent="0.25">
      <c r="A3643">
        <v>26050</v>
      </c>
      <c r="B3643">
        <v>40710</v>
      </c>
      <c r="C3643" t="s">
        <v>36</v>
      </c>
      <c r="D3643" t="s">
        <v>21</v>
      </c>
      <c r="E3643" t="s">
        <v>139</v>
      </c>
      <c r="F3643" t="s">
        <v>504</v>
      </c>
      <c r="G3643">
        <v>44</v>
      </c>
      <c r="H3643">
        <v>572.72</v>
      </c>
      <c r="I3643">
        <v>0.38</v>
      </c>
      <c r="J3643">
        <v>0.09</v>
      </c>
      <c r="K3643">
        <v>179.87</v>
      </c>
      <c r="L3643">
        <v>14.1</v>
      </c>
      <c r="M3643">
        <v>8.74</v>
      </c>
      <c r="N3643">
        <v>8.2899999999999991</v>
      </c>
      <c r="O3643" t="s">
        <v>24</v>
      </c>
      <c r="P3643" t="s">
        <v>275</v>
      </c>
      <c r="Q3643" t="s">
        <v>64</v>
      </c>
      <c r="R3643" t="s">
        <v>61</v>
      </c>
      <c r="S3643" t="s">
        <v>57</v>
      </c>
      <c r="T3643" s="1">
        <v>40711</v>
      </c>
    </row>
    <row r="3644" spans="1:20" x14ac:dyDescent="0.25">
      <c r="A3644">
        <v>26051</v>
      </c>
      <c r="B3644">
        <v>40356</v>
      </c>
      <c r="C3644" t="s">
        <v>29</v>
      </c>
      <c r="D3644" t="s">
        <v>42</v>
      </c>
      <c r="E3644" t="s">
        <v>192</v>
      </c>
      <c r="F3644" t="s">
        <v>1883</v>
      </c>
      <c r="G3644">
        <v>22</v>
      </c>
      <c r="H3644">
        <v>1243.26</v>
      </c>
      <c r="I3644">
        <v>0.39</v>
      </c>
      <c r="J3644">
        <v>0</v>
      </c>
      <c r="K3644">
        <v>477.39</v>
      </c>
      <c r="L3644">
        <v>55.64</v>
      </c>
      <c r="M3644">
        <v>33.94</v>
      </c>
      <c r="N3644">
        <v>19.190000000000001</v>
      </c>
      <c r="O3644" t="s">
        <v>48</v>
      </c>
      <c r="P3644" t="s">
        <v>436</v>
      </c>
      <c r="Q3644" t="s">
        <v>83</v>
      </c>
      <c r="R3644" t="s">
        <v>61</v>
      </c>
      <c r="S3644" t="s">
        <v>132</v>
      </c>
      <c r="T3644" s="1">
        <v>40358</v>
      </c>
    </row>
    <row r="3645" spans="1:20" x14ac:dyDescent="0.25">
      <c r="A3645">
        <v>26051</v>
      </c>
      <c r="B3645">
        <v>40356</v>
      </c>
      <c r="C3645" t="s">
        <v>29</v>
      </c>
      <c r="D3645" t="s">
        <v>37</v>
      </c>
      <c r="E3645" t="s">
        <v>38</v>
      </c>
      <c r="F3645" t="s">
        <v>879</v>
      </c>
      <c r="G3645">
        <v>31</v>
      </c>
      <c r="H3645">
        <v>395.68</v>
      </c>
      <c r="I3645">
        <v>0.39</v>
      </c>
      <c r="J3645">
        <v>7.0000000000000007E-2</v>
      </c>
      <c r="K3645">
        <v>135.46</v>
      </c>
      <c r="L3645">
        <v>13.66</v>
      </c>
      <c r="M3645">
        <v>8.33</v>
      </c>
      <c r="N3645">
        <v>1.99</v>
      </c>
      <c r="O3645" t="s">
        <v>24</v>
      </c>
      <c r="P3645" t="s">
        <v>436</v>
      </c>
      <c r="Q3645" t="s">
        <v>83</v>
      </c>
      <c r="R3645" t="s">
        <v>61</v>
      </c>
      <c r="S3645" t="s">
        <v>35</v>
      </c>
      <c r="T3645" s="1">
        <v>40357</v>
      </c>
    </row>
    <row r="3646" spans="1:20" x14ac:dyDescent="0.25">
      <c r="A3646">
        <v>26053</v>
      </c>
      <c r="B3646">
        <v>40932</v>
      </c>
      <c r="C3646" t="s">
        <v>20</v>
      </c>
      <c r="D3646" t="s">
        <v>21</v>
      </c>
      <c r="E3646" t="s">
        <v>84</v>
      </c>
      <c r="F3646" t="s">
        <v>90</v>
      </c>
      <c r="G3646">
        <v>48</v>
      </c>
      <c r="H3646">
        <v>1444.32</v>
      </c>
      <c r="I3646">
        <v>0.41</v>
      </c>
      <c r="J3646">
        <v>7.0000000000000007E-2</v>
      </c>
      <c r="K3646">
        <v>524.73</v>
      </c>
      <c r="L3646">
        <v>32.15</v>
      </c>
      <c r="M3646">
        <v>18.97</v>
      </c>
      <c r="N3646">
        <v>9.0299999999999994</v>
      </c>
      <c r="O3646" t="s">
        <v>71</v>
      </c>
      <c r="P3646" t="s">
        <v>1445</v>
      </c>
      <c r="Q3646" t="s">
        <v>33</v>
      </c>
      <c r="R3646" t="s">
        <v>34</v>
      </c>
      <c r="S3646" t="s">
        <v>57</v>
      </c>
      <c r="T3646" s="1">
        <v>40932</v>
      </c>
    </row>
    <row r="3647" spans="1:20" x14ac:dyDescent="0.25">
      <c r="A3647">
        <v>26054</v>
      </c>
      <c r="B3647">
        <v>40221</v>
      </c>
      <c r="C3647" t="s">
        <v>58</v>
      </c>
      <c r="D3647" t="s">
        <v>42</v>
      </c>
      <c r="E3647" t="s">
        <v>43</v>
      </c>
      <c r="F3647" t="s">
        <v>1404</v>
      </c>
      <c r="G3647">
        <v>47</v>
      </c>
      <c r="H3647">
        <v>661.04</v>
      </c>
      <c r="I3647">
        <v>0.45</v>
      </c>
      <c r="J3647">
        <v>0.09</v>
      </c>
      <c r="K3647">
        <v>257.49</v>
      </c>
      <c r="L3647">
        <v>15.22</v>
      </c>
      <c r="M3647">
        <v>8.3699999999999992</v>
      </c>
      <c r="N3647">
        <v>10.16</v>
      </c>
      <c r="O3647" t="s">
        <v>24</v>
      </c>
      <c r="P3647" t="s">
        <v>1168</v>
      </c>
      <c r="Q3647" t="s">
        <v>33</v>
      </c>
      <c r="R3647" t="s">
        <v>27</v>
      </c>
      <c r="S3647" t="s">
        <v>28</v>
      </c>
      <c r="T3647" s="1">
        <v>40223</v>
      </c>
    </row>
    <row r="3648" spans="1:20" x14ac:dyDescent="0.25">
      <c r="A3648">
        <v>26055</v>
      </c>
      <c r="B3648">
        <v>41238</v>
      </c>
      <c r="C3648" t="s">
        <v>29</v>
      </c>
      <c r="D3648" t="s">
        <v>37</v>
      </c>
      <c r="E3648" t="s">
        <v>38</v>
      </c>
      <c r="F3648" t="s">
        <v>399</v>
      </c>
      <c r="G3648">
        <v>46</v>
      </c>
      <c r="H3648">
        <v>11613.51</v>
      </c>
      <c r="I3648">
        <v>0.42</v>
      </c>
      <c r="J3648">
        <v>0.04</v>
      </c>
      <c r="K3648">
        <v>4595.43</v>
      </c>
      <c r="L3648">
        <v>262.89999999999998</v>
      </c>
      <c r="M3648">
        <v>152.47999999999999</v>
      </c>
      <c r="N3648">
        <v>4</v>
      </c>
      <c r="O3648" t="s">
        <v>24</v>
      </c>
      <c r="P3648" t="s">
        <v>1294</v>
      </c>
      <c r="Q3648" t="s">
        <v>83</v>
      </c>
      <c r="R3648" t="s">
        <v>61</v>
      </c>
      <c r="S3648" t="s">
        <v>57</v>
      </c>
      <c r="T3648" s="1">
        <v>41239</v>
      </c>
    </row>
    <row r="3649" spans="1:20" x14ac:dyDescent="0.25">
      <c r="A3649">
        <v>26084</v>
      </c>
      <c r="B3649">
        <v>41198</v>
      </c>
      <c r="C3649" t="s">
        <v>20</v>
      </c>
      <c r="D3649" t="s">
        <v>21</v>
      </c>
      <c r="E3649" t="s">
        <v>84</v>
      </c>
      <c r="F3649" t="s">
        <v>1729</v>
      </c>
      <c r="G3649">
        <v>33</v>
      </c>
      <c r="H3649">
        <v>357.84</v>
      </c>
      <c r="I3649">
        <v>0.39</v>
      </c>
      <c r="J3649">
        <v>0.03</v>
      </c>
      <c r="K3649">
        <v>130.1</v>
      </c>
      <c r="L3649">
        <v>10.95</v>
      </c>
      <c r="M3649">
        <v>6.68</v>
      </c>
      <c r="N3649">
        <v>7.3</v>
      </c>
      <c r="O3649" t="s">
        <v>71</v>
      </c>
      <c r="P3649" t="s">
        <v>597</v>
      </c>
      <c r="Q3649" t="s">
        <v>41</v>
      </c>
      <c r="R3649" t="s">
        <v>34</v>
      </c>
      <c r="S3649" t="s">
        <v>57</v>
      </c>
      <c r="T3649" s="1">
        <v>41203</v>
      </c>
    </row>
    <row r="3650" spans="1:20" x14ac:dyDescent="0.25">
      <c r="A3650">
        <v>26116</v>
      </c>
      <c r="B3650">
        <v>41211</v>
      </c>
      <c r="C3650" t="s">
        <v>58</v>
      </c>
      <c r="D3650" t="s">
        <v>21</v>
      </c>
      <c r="E3650" t="s">
        <v>84</v>
      </c>
      <c r="F3650" t="s">
        <v>90</v>
      </c>
      <c r="G3650">
        <v>36</v>
      </c>
      <c r="H3650">
        <v>1033.4100000000001</v>
      </c>
      <c r="I3650">
        <v>0.36</v>
      </c>
      <c r="J3650">
        <v>0.04</v>
      </c>
      <c r="K3650">
        <v>341.46</v>
      </c>
      <c r="L3650">
        <v>29.64</v>
      </c>
      <c r="M3650">
        <v>18.97</v>
      </c>
      <c r="N3650">
        <v>9.0299999999999994</v>
      </c>
      <c r="O3650" t="s">
        <v>24</v>
      </c>
      <c r="P3650" t="s">
        <v>198</v>
      </c>
      <c r="Q3650" t="s">
        <v>83</v>
      </c>
      <c r="R3650" t="s">
        <v>27</v>
      </c>
      <c r="S3650" t="s">
        <v>57</v>
      </c>
      <c r="T3650" s="1">
        <v>41212</v>
      </c>
    </row>
    <row r="3651" spans="1:20" x14ac:dyDescent="0.25">
      <c r="A3651">
        <v>26144</v>
      </c>
      <c r="B3651">
        <v>40842</v>
      </c>
      <c r="C3651" t="s">
        <v>36</v>
      </c>
      <c r="D3651" t="s">
        <v>21</v>
      </c>
      <c r="E3651" t="s">
        <v>80</v>
      </c>
      <c r="F3651" t="s">
        <v>1057</v>
      </c>
      <c r="G3651">
        <v>28</v>
      </c>
      <c r="H3651">
        <v>143.30000000000001</v>
      </c>
      <c r="I3651">
        <v>0.49</v>
      </c>
      <c r="J3651">
        <v>0.1</v>
      </c>
      <c r="K3651">
        <v>61.67</v>
      </c>
      <c r="L3651">
        <v>5.65</v>
      </c>
      <c r="M3651">
        <v>2.88</v>
      </c>
      <c r="N3651">
        <v>0.99</v>
      </c>
      <c r="O3651" t="s">
        <v>24</v>
      </c>
      <c r="P3651" t="s">
        <v>1099</v>
      </c>
      <c r="Q3651" t="s">
        <v>41</v>
      </c>
      <c r="R3651" t="s">
        <v>27</v>
      </c>
      <c r="S3651" t="s">
        <v>57</v>
      </c>
      <c r="T3651" s="1">
        <v>40843</v>
      </c>
    </row>
    <row r="3652" spans="1:20" x14ac:dyDescent="0.25">
      <c r="A3652">
        <v>26145</v>
      </c>
      <c r="B3652">
        <v>40728</v>
      </c>
      <c r="C3652" t="s">
        <v>20</v>
      </c>
      <c r="D3652" t="s">
        <v>21</v>
      </c>
      <c r="E3652" t="s">
        <v>120</v>
      </c>
      <c r="F3652" t="s">
        <v>1183</v>
      </c>
      <c r="G3652">
        <v>18</v>
      </c>
      <c r="H3652">
        <v>148.22999999999999</v>
      </c>
      <c r="I3652">
        <v>0.38</v>
      </c>
      <c r="J3652">
        <v>0</v>
      </c>
      <c r="K3652">
        <v>54.17</v>
      </c>
      <c r="L3652">
        <v>7.92</v>
      </c>
      <c r="M3652">
        <v>4.91</v>
      </c>
      <c r="N3652">
        <v>5.68</v>
      </c>
      <c r="O3652" t="s">
        <v>24</v>
      </c>
      <c r="P3652" t="s">
        <v>1908</v>
      </c>
      <c r="Q3652" t="s">
        <v>64</v>
      </c>
      <c r="R3652" t="s">
        <v>34</v>
      </c>
      <c r="S3652" t="s">
        <v>57</v>
      </c>
      <c r="T3652" s="1">
        <v>40732</v>
      </c>
    </row>
    <row r="3653" spans="1:20" x14ac:dyDescent="0.25">
      <c r="A3653">
        <v>26145</v>
      </c>
      <c r="B3653">
        <v>40728</v>
      </c>
      <c r="C3653" t="s">
        <v>20</v>
      </c>
      <c r="D3653" t="s">
        <v>42</v>
      </c>
      <c r="E3653" t="s">
        <v>43</v>
      </c>
      <c r="F3653" t="s">
        <v>1848</v>
      </c>
      <c r="G3653">
        <v>49</v>
      </c>
      <c r="H3653">
        <v>915.33</v>
      </c>
      <c r="I3653">
        <v>0.48</v>
      </c>
      <c r="J3653">
        <v>0.04</v>
      </c>
      <c r="K3653">
        <v>413.79</v>
      </c>
      <c r="L3653">
        <v>19.190000000000001</v>
      </c>
      <c r="M3653">
        <v>9.98</v>
      </c>
      <c r="N3653">
        <v>12.52</v>
      </c>
      <c r="O3653" t="s">
        <v>24</v>
      </c>
      <c r="P3653" t="s">
        <v>1908</v>
      </c>
      <c r="Q3653" t="s">
        <v>64</v>
      </c>
      <c r="R3653" t="s">
        <v>34</v>
      </c>
      <c r="S3653" t="s">
        <v>57</v>
      </c>
      <c r="T3653" s="1">
        <v>40728</v>
      </c>
    </row>
    <row r="3654" spans="1:20" x14ac:dyDescent="0.25">
      <c r="A3654">
        <v>26145</v>
      </c>
      <c r="B3654">
        <v>40728</v>
      </c>
      <c r="C3654" t="s">
        <v>20</v>
      </c>
      <c r="D3654" t="s">
        <v>42</v>
      </c>
      <c r="E3654" t="s">
        <v>43</v>
      </c>
      <c r="F3654" t="s">
        <v>1520</v>
      </c>
      <c r="G3654">
        <v>27</v>
      </c>
      <c r="H3654">
        <v>1157.81</v>
      </c>
      <c r="I3654">
        <v>0.38</v>
      </c>
      <c r="J3654">
        <v>0.1</v>
      </c>
      <c r="K3654">
        <v>357.76</v>
      </c>
      <c r="L3654">
        <v>47.32</v>
      </c>
      <c r="M3654">
        <v>29.34</v>
      </c>
      <c r="N3654">
        <v>7.87</v>
      </c>
      <c r="O3654" t="s">
        <v>24</v>
      </c>
      <c r="P3654" t="s">
        <v>1908</v>
      </c>
      <c r="Q3654" t="s">
        <v>64</v>
      </c>
      <c r="R3654" t="s">
        <v>34</v>
      </c>
      <c r="S3654" t="s">
        <v>57</v>
      </c>
      <c r="T3654" s="1">
        <v>40730</v>
      </c>
    </row>
    <row r="3655" spans="1:20" x14ac:dyDescent="0.25">
      <c r="A3655">
        <v>26146</v>
      </c>
      <c r="B3655">
        <v>40097</v>
      </c>
      <c r="C3655" t="s">
        <v>20</v>
      </c>
      <c r="D3655" t="s">
        <v>21</v>
      </c>
      <c r="E3655" t="s">
        <v>126</v>
      </c>
      <c r="F3655" t="s">
        <v>1914</v>
      </c>
      <c r="G3655">
        <v>13</v>
      </c>
      <c r="H3655">
        <v>2658.2</v>
      </c>
      <c r="I3655">
        <v>0.5</v>
      </c>
      <c r="J3655">
        <v>0.03</v>
      </c>
      <c r="K3655">
        <v>1278.82</v>
      </c>
      <c r="L3655">
        <v>209.3</v>
      </c>
      <c r="M3655">
        <v>104.65</v>
      </c>
      <c r="N3655">
        <v>18.93</v>
      </c>
      <c r="O3655" t="s">
        <v>24</v>
      </c>
      <c r="P3655" t="s">
        <v>587</v>
      </c>
      <c r="Q3655" t="s">
        <v>41</v>
      </c>
      <c r="R3655" t="s">
        <v>34</v>
      </c>
      <c r="S3655" t="s">
        <v>57</v>
      </c>
      <c r="T3655" s="1">
        <v>40104</v>
      </c>
    </row>
    <row r="3656" spans="1:20" x14ac:dyDescent="0.25">
      <c r="A3656">
        <v>26146</v>
      </c>
      <c r="B3656">
        <v>40097</v>
      </c>
      <c r="C3656" t="s">
        <v>20</v>
      </c>
      <c r="D3656" t="s">
        <v>21</v>
      </c>
      <c r="E3656" t="s">
        <v>52</v>
      </c>
      <c r="F3656" t="s">
        <v>1390</v>
      </c>
      <c r="G3656">
        <v>49</v>
      </c>
      <c r="H3656">
        <v>1239.51</v>
      </c>
      <c r="I3656">
        <v>0.55000000000000004</v>
      </c>
      <c r="J3656">
        <v>0.03</v>
      </c>
      <c r="K3656">
        <v>660.22</v>
      </c>
      <c r="L3656">
        <v>25.91</v>
      </c>
      <c r="M3656">
        <v>11.66</v>
      </c>
      <c r="N3656">
        <v>7.95</v>
      </c>
      <c r="O3656" t="s">
        <v>24</v>
      </c>
      <c r="P3656" t="s">
        <v>587</v>
      </c>
      <c r="Q3656" t="s">
        <v>41</v>
      </c>
      <c r="R3656" t="s">
        <v>34</v>
      </c>
      <c r="S3656" t="s">
        <v>35</v>
      </c>
      <c r="T3656" s="1">
        <v>40106</v>
      </c>
    </row>
    <row r="3657" spans="1:20" x14ac:dyDescent="0.25">
      <c r="A3657">
        <v>26176</v>
      </c>
      <c r="B3657">
        <v>40866</v>
      </c>
      <c r="C3657" t="s">
        <v>36</v>
      </c>
      <c r="D3657" t="s">
        <v>21</v>
      </c>
      <c r="E3657" t="s">
        <v>84</v>
      </c>
      <c r="F3657" t="s">
        <v>85</v>
      </c>
      <c r="G3657">
        <v>14</v>
      </c>
      <c r="H3657">
        <v>147.99</v>
      </c>
      <c r="I3657">
        <v>0.39</v>
      </c>
      <c r="J3657">
        <v>0.06</v>
      </c>
      <c r="K3657">
        <v>49.08</v>
      </c>
      <c r="L3657">
        <v>10.62</v>
      </c>
      <c r="M3657">
        <v>6.48</v>
      </c>
      <c r="N3657">
        <v>8.19</v>
      </c>
      <c r="O3657" t="s">
        <v>24</v>
      </c>
      <c r="P3657" t="s">
        <v>728</v>
      </c>
      <c r="Q3657" t="s">
        <v>41</v>
      </c>
      <c r="R3657" t="s">
        <v>61</v>
      </c>
      <c r="S3657" t="s">
        <v>57</v>
      </c>
      <c r="T3657" s="1">
        <v>40868</v>
      </c>
    </row>
    <row r="3658" spans="1:20" x14ac:dyDescent="0.25">
      <c r="A3658">
        <v>26176</v>
      </c>
      <c r="B3658">
        <v>40866</v>
      </c>
      <c r="C3658" t="s">
        <v>36</v>
      </c>
      <c r="D3658" t="s">
        <v>37</v>
      </c>
      <c r="E3658" t="s">
        <v>50</v>
      </c>
      <c r="F3658" t="s">
        <v>576</v>
      </c>
      <c r="G3658">
        <v>30</v>
      </c>
      <c r="H3658">
        <v>1040.08</v>
      </c>
      <c r="I3658">
        <v>0.41</v>
      </c>
      <c r="J3658">
        <v>0.03</v>
      </c>
      <c r="K3658">
        <v>405.57</v>
      </c>
      <c r="L3658">
        <v>35.58</v>
      </c>
      <c r="M3658">
        <v>20.99</v>
      </c>
      <c r="N3658">
        <v>4.8099999999999996</v>
      </c>
      <c r="O3658" t="s">
        <v>24</v>
      </c>
      <c r="P3658" t="s">
        <v>728</v>
      </c>
      <c r="Q3658" t="s">
        <v>41</v>
      </c>
      <c r="R3658" t="s">
        <v>61</v>
      </c>
      <c r="S3658" t="s">
        <v>45</v>
      </c>
      <c r="T3658" s="1">
        <v>40867</v>
      </c>
    </row>
    <row r="3659" spans="1:20" x14ac:dyDescent="0.25">
      <c r="A3659">
        <v>26182</v>
      </c>
      <c r="B3659">
        <v>40194</v>
      </c>
      <c r="C3659" t="s">
        <v>29</v>
      </c>
      <c r="D3659" t="s">
        <v>42</v>
      </c>
      <c r="E3659" t="s">
        <v>92</v>
      </c>
      <c r="F3659" t="s">
        <v>1020</v>
      </c>
      <c r="G3659">
        <v>30</v>
      </c>
      <c r="H3659">
        <v>7072.69</v>
      </c>
      <c r="I3659">
        <v>0.36</v>
      </c>
      <c r="J3659">
        <v>0.01</v>
      </c>
      <c r="K3659">
        <v>2477.02</v>
      </c>
      <c r="L3659">
        <v>235.91</v>
      </c>
      <c r="M3659">
        <v>150.97999999999999</v>
      </c>
      <c r="N3659">
        <v>66.27</v>
      </c>
      <c r="O3659" t="s">
        <v>48</v>
      </c>
      <c r="P3659" t="s">
        <v>1398</v>
      </c>
      <c r="Q3659" t="s">
        <v>83</v>
      </c>
      <c r="R3659" t="s">
        <v>34</v>
      </c>
      <c r="S3659" t="s">
        <v>49</v>
      </c>
      <c r="T3659" s="1">
        <v>40197</v>
      </c>
    </row>
    <row r="3660" spans="1:20" x14ac:dyDescent="0.25">
      <c r="A3660">
        <v>26182</v>
      </c>
      <c r="B3660">
        <v>40194</v>
      </c>
      <c r="C3660" t="s">
        <v>29</v>
      </c>
      <c r="D3660" t="s">
        <v>42</v>
      </c>
      <c r="E3660" t="s">
        <v>192</v>
      </c>
      <c r="F3660" t="s">
        <v>1175</v>
      </c>
      <c r="G3660">
        <v>4</v>
      </c>
      <c r="H3660">
        <v>1631.6</v>
      </c>
      <c r="I3660">
        <v>0.54</v>
      </c>
      <c r="J3660">
        <v>0.08</v>
      </c>
      <c r="K3660">
        <v>803.92</v>
      </c>
      <c r="L3660">
        <v>436.91</v>
      </c>
      <c r="M3660">
        <v>200.98</v>
      </c>
      <c r="N3660">
        <v>23.76</v>
      </c>
      <c r="O3660" t="s">
        <v>48</v>
      </c>
      <c r="P3660" t="s">
        <v>1398</v>
      </c>
      <c r="Q3660" t="s">
        <v>64</v>
      </c>
      <c r="R3660" t="s">
        <v>34</v>
      </c>
      <c r="S3660" t="s">
        <v>132</v>
      </c>
      <c r="T3660" s="1">
        <v>40194</v>
      </c>
    </row>
    <row r="3661" spans="1:20" x14ac:dyDescent="0.25">
      <c r="A3661">
        <v>26214</v>
      </c>
      <c r="B3661">
        <v>40867</v>
      </c>
      <c r="C3661" t="s">
        <v>79</v>
      </c>
      <c r="D3661" t="s">
        <v>21</v>
      </c>
      <c r="E3661" t="s">
        <v>139</v>
      </c>
      <c r="F3661" t="s">
        <v>309</v>
      </c>
      <c r="G3661">
        <v>19</v>
      </c>
      <c r="H3661">
        <v>457.58</v>
      </c>
      <c r="I3661">
        <v>0.41</v>
      </c>
      <c r="J3661">
        <v>0.1</v>
      </c>
      <c r="K3661">
        <v>157.13</v>
      </c>
      <c r="L3661">
        <v>26.68</v>
      </c>
      <c r="M3661">
        <v>15.74</v>
      </c>
      <c r="N3661">
        <v>1.39</v>
      </c>
      <c r="O3661" t="s">
        <v>71</v>
      </c>
      <c r="P3661" t="s">
        <v>1707</v>
      </c>
      <c r="Q3661" t="s">
        <v>41</v>
      </c>
      <c r="R3661" t="s">
        <v>27</v>
      </c>
      <c r="S3661" t="s">
        <v>57</v>
      </c>
      <c r="T3661" s="1">
        <v>40868</v>
      </c>
    </row>
    <row r="3662" spans="1:20" x14ac:dyDescent="0.25">
      <c r="A3662">
        <v>26214</v>
      </c>
      <c r="B3662">
        <v>40867</v>
      </c>
      <c r="C3662" t="s">
        <v>79</v>
      </c>
      <c r="D3662" t="s">
        <v>42</v>
      </c>
      <c r="E3662" t="s">
        <v>43</v>
      </c>
      <c r="F3662" t="s">
        <v>1319</v>
      </c>
      <c r="G3662">
        <v>41</v>
      </c>
      <c r="H3662">
        <v>3620.19</v>
      </c>
      <c r="I3662">
        <v>0.51</v>
      </c>
      <c r="J3662">
        <v>0.08</v>
      </c>
      <c r="K3662">
        <v>1688.88</v>
      </c>
      <c r="L3662">
        <v>95.8</v>
      </c>
      <c r="M3662">
        <v>46.94</v>
      </c>
      <c r="N3662">
        <v>6.77</v>
      </c>
      <c r="O3662" t="s">
        <v>24</v>
      </c>
      <c r="P3662" t="s">
        <v>1707</v>
      </c>
      <c r="Q3662" t="s">
        <v>41</v>
      </c>
      <c r="R3662" t="s">
        <v>27</v>
      </c>
      <c r="S3662" t="s">
        <v>57</v>
      </c>
      <c r="T3662" s="1">
        <v>40868</v>
      </c>
    </row>
    <row r="3663" spans="1:20" x14ac:dyDescent="0.25">
      <c r="A3663">
        <v>26240</v>
      </c>
      <c r="B3663">
        <v>40166</v>
      </c>
      <c r="C3663" t="s">
        <v>58</v>
      </c>
      <c r="D3663" t="s">
        <v>37</v>
      </c>
      <c r="E3663" t="s">
        <v>38</v>
      </c>
      <c r="F3663" t="s">
        <v>163</v>
      </c>
      <c r="G3663">
        <v>38</v>
      </c>
      <c r="H3663">
        <v>2719.41</v>
      </c>
      <c r="I3663">
        <v>0.47</v>
      </c>
      <c r="J3663">
        <v>0.04</v>
      </c>
      <c r="K3663">
        <v>1217.18</v>
      </c>
      <c r="L3663">
        <v>74.489999999999995</v>
      </c>
      <c r="M3663">
        <v>39.479999999999997</v>
      </c>
      <c r="N3663">
        <v>1.99</v>
      </c>
      <c r="O3663" t="s">
        <v>24</v>
      </c>
      <c r="P3663" t="s">
        <v>198</v>
      </c>
      <c r="Q3663" t="s">
        <v>95</v>
      </c>
      <c r="R3663" t="s">
        <v>67</v>
      </c>
      <c r="S3663" t="s">
        <v>35</v>
      </c>
      <c r="T3663" s="1">
        <v>40169</v>
      </c>
    </row>
    <row r="3664" spans="1:20" x14ac:dyDescent="0.25">
      <c r="A3664">
        <v>26240</v>
      </c>
      <c r="B3664">
        <v>40166</v>
      </c>
      <c r="C3664" t="s">
        <v>58</v>
      </c>
      <c r="D3664" t="s">
        <v>42</v>
      </c>
      <c r="E3664" t="s">
        <v>43</v>
      </c>
      <c r="F3664" t="s">
        <v>1685</v>
      </c>
      <c r="G3664">
        <v>39</v>
      </c>
      <c r="H3664">
        <v>262.98</v>
      </c>
      <c r="I3664">
        <v>0.47</v>
      </c>
      <c r="J3664">
        <v>0.04</v>
      </c>
      <c r="K3664">
        <v>117.07</v>
      </c>
      <c r="L3664">
        <v>6.98</v>
      </c>
      <c r="M3664">
        <v>3.7</v>
      </c>
      <c r="N3664">
        <v>1.61</v>
      </c>
      <c r="O3664" t="s">
        <v>24</v>
      </c>
      <c r="P3664" t="s">
        <v>198</v>
      </c>
      <c r="Q3664" t="s">
        <v>95</v>
      </c>
      <c r="R3664" t="s">
        <v>67</v>
      </c>
      <c r="S3664" t="s">
        <v>55</v>
      </c>
      <c r="T3664" s="1">
        <v>40167</v>
      </c>
    </row>
    <row r="3665" spans="1:20" x14ac:dyDescent="0.25">
      <c r="A3665">
        <v>26243</v>
      </c>
      <c r="B3665">
        <v>40740</v>
      </c>
      <c r="C3665" t="s">
        <v>20</v>
      </c>
      <c r="D3665" t="s">
        <v>21</v>
      </c>
      <c r="E3665" t="s">
        <v>52</v>
      </c>
      <c r="F3665" t="s">
        <v>673</v>
      </c>
      <c r="G3665">
        <v>42</v>
      </c>
      <c r="H3665">
        <v>138.88999999999999</v>
      </c>
      <c r="I3665">
        <v>0.49</v>
      </c>
      <c r="J3665">
        <v>0.08</v>
      </c>
      <c r="K3665">
        <v>61.45</v>
      </c>
      <c r="L3665">
        <v>3.57</v>
      </c>
      <c r="M3665">
        <v>1.82</v>
      </c>
      <c r="N3665">
        <v>1</v>
      </c>
      <c r="O3665" t="s">
        <v>24</v>
      </c>
      <c r="P3665" t="s">
        <v>1915</v>
      </c>
      <c r="Q3665" t="s">
        <v>95</v>
      </c>
      <c r="R3665" t="s">
        <v>34</v>
      </c>
      <c r="S3665" t="s">
        <v>55</v>
      </c>
      <c r="T3665" s="1">
        <v>40744</v>
      </c>
    </row>
    <row r="3666" spans="1:20" x14ac:dyDescent="0.25">
      <c r="A3666">
        <v>26244</v>
      </c>
      <c r="B3666">
        <v>40393</v>
      </c>
      <c r="C3666" t="s">
        <v>36</v>
      </c>
      <c r="D3666" t="s">
        <v>37</v>
      </c>
      <c r="E3666" t="s">
        <v>38</v>
      </c>
      <c r="F3666" t="s">
        <v>317</v>
      </c>
      <c r="G3666">
        <v>16</v>
      </c>
      <c r="H3666">
        <v>199.14</v>
      </c>
      <c r="I3666">
        <v>0.37</v>
      </c>
      <c r="J3666">
        <v>0.09</v>
      </c>
      <c r="K3666">
        <v>60.16</v>
      </c>
      <c r="L3666">
        <v>13.43</v>
      </c>
      <c r="M3666">
        <v>8.4600000000000009</v>
      </c>
      <c r="N3666">
        <v>3.62</v>
      </c>
      <c r="O3666" t="s">
        <v>24</v>
      </c>
      <c r="P3666" t="s">
        <v>97</v>
      </c>
      <c r="Q3666" t="s">
        <v>64</v>
      </c>
      <c r="R3666" t="s">
        <v>61</v>
      </c>
      <c r="S3666" t="s">
        <v>35</v>
      </c>
      <c r="T3666" s="1">
        <v>40395</v>
      </c>
    </row>
    <row r="3667" spans="1:20" x14ac:dyDescent="0.25">
      <c r="A3667">
        <v>26272</v>
      </c>
      <c r="B3667">
        <v>41089</v>
      </c>
      <c r="C3667" t="s">
        <v>20</v>
      </c>
      <c r="D3667" t="s">
        <v>42</v>
      </c>
      <c r="E3667" t="s">
        <v>192</v>
      </c>
      <c r="F3667" t="s">
        <v>1287</v>
      </c>
      <c r="G3667">
        <v>6</v>
      </c>
      <c r="H3667">
        <v>1332.66</v>
      </c>
      <c r="I3667">
        <v>0.38</v>
      </c>
      <c r="J3667">
        <v>0.04</v>
      </c>
      <c r="K3667">
        <v>463.31</v>
      </c>
      <c r="L3667">
        <v>227.11</v>
      </c>
      <c r="M3667">
        <v>140.81</v>
      </c>
      <c r="N3667">
        <v>24.49</v>
      </c>
      <c r="O3667" t="s">
        <v>71</v>
      </c>
      <c r="P3667" t="s">
        <v>270</v>
      </c>
      <c r="Q3667" t="s">
        <v>83</v>
      </c>
      <c r="R3667" t="s">
        <v>61</v>
      </c>
      <c r="S3667" t="s">
        <v>28</v>
      </c>
      <c r="T3667" s="1">
        <v>41098</v>
      </c>
    </row>
    <row r="3668" spans="1:20" x14ac:dyDescent="0.25">
      <c r="A3668">
        <v>26274</v>
      </c>
      <c r="B3668">
        <v>41072</v>
      </c>
      <c r="C3668" t="s">
        <v>29</v>
      </c>
      <c r="D3668" t="s">
        <v>21</v>
      </c>
      <c r="E3668" t="s">
        <v>84</v>
      </c>
      <c r="F3668" t="s">
        <v>1268</v>
      </c>
      <c r="G3668">
        <v>41</v>
      </c>
      <c r="H3668">
        <v>652.33000000000004</v>
      </c>
      <c r="I3668">
        <v>0.46</v>
      </c>
      <c r="J3668">
        <v>0.06</v>
      </c>
      <c r="K3668">
        <v>276.67</v>
      </c>
      <c r="L3668">
        <v>16.87</v>
      </c>
      <c r="M3668">
        <v>9.11</v>
      </c>
      <c r="N3668">
        <v>2.15</v>
      </c>
      <c r="O3668" t="s">
        <v>24</v>
      </c>
      <c r="P3668" t="s">
        <v>657</v>
      </c>
      <c r="Q3668" t="s">
        <v>83</v>
      </c>
      <c r="R3668" t="s">
        <v>34</v>
      </c>
      <c r="S3668" t="s">
        <v>55</v>
      </c>
      <c r="T3668" s="1">
        <v>41073</v>
      </c>
    </row>
    <row r="3669" spans="1:20" x14ac:dyDescent="0.25">
      <c r="A3669">
        <v>26276</v>
      </c>
      <c r="B3669">
        <v>40433</v>
      </c>
      <c r="C3669" t="s">
        <v>20</v>
      </c>
      <c r="D3669" t="s">
        <v>42</v>
      </c>
      <c r="E3669" t="s">
        <v>43</v>
      </c>
      <c r="F3669" t="s">
        <v>1916</v>
      </c>
      <c r="G3669">
        <v>21</v>
      </c>
      <c r="H3669">
        <v>6918.95</v>
      </c>
      <c r="I3669">
        <v>0.48</v>
      </c>
      <c r="J3669">
        <v>0</v>
      </c>
      <c r="K3669">
        <v>3314.38</v>
      </c>
      <c r="L3669">
        <v>328.81</v>
      </c>
      <c r="M3669">
        <v>170.98</v>
      </c>
      <c r="N3669">
        <v>13.99</v>
      </c>
      <c r="O3669" t="s">
        <v>71</v>
      </c>
      <c r="P3669" t="s">
        <v>1721</v>
      </c>
      <c r="Q3669" t="s">
        <v>95</v>
      </c>
      <c r="R3669" t="s">
        <v>34</v>
      </c>
      <c r="S3669" t="s">
        <v>45</v>
      </c>
      <c r="T3669" s="1">
        <v>40440</v>
      </c>
    </row>
    <row r="3670" spans="1:20" x14ac:dyDescent="0.25">
      <c r="A3670">
        <v>26276</v>
      </c>
      <c r="B3670">
        <v>40433</v>
      </c>
      <c r="C3670" t="s">
        <v>20</v>
      </c>
      <c r="D3670" t="s">
        <v>37</v>
      </c>
      <c r="E3670" t="s">
        <v>87</v>
      </c>
      <c r="F3670" t="s">
        <v>1383</v>
      </c>
      <c r="G3670">
        <v>19</v>
      </c>
      <c r="H3670">
        <v>33346.99</v>
      </c>
      <c r="I3670">
        <v>0.43</v>
      </c>
      <c r="J3670">
        <v>0</v>
      </c>
      <c r="K3670">
        <v>14333.19</v>
      </c>
      <c r="L3670">
        <v>1754.37</v>
      </c>
      <c r="M3670">
        <v>999.99</v>
      </c>
      <c r="N3670">
        <v>13.99</v>
      </c>
      <c r="O3670" t="s">
        <v>24</v>
      </c>
      <c r="P3670" t="s">
        <v>1721</v>
      </c>
      <c r="Q3670" t="s">
        <v>75</v>
      </c>
      <c r="R3670" t="s">
        <v>34</v>
      </c>
      <c r="S3670" t="s">
        <v>45</v>
      </c>
      <c r="T3670" s="1">
        <v>40437</v>
      </c>
    </row>
    <row r="3671" spans="1:20" x14ac:dyDescent="0.25">
      <c r="A3671">
        <v>26277</v>
      </c>
      <c r="B3671">
        <v>40721</v>
      </c>
      <c r="C3671" t="s">
        <v>79</v>
      </c>
      <c r="D3671" t="s">
        <v>37</v>
      </c>
      <c r="E3671" t="s">
        <v>38</v>
      </c>
      <c r="F3671" t="s">
        <v>1163</v>
      </c>
      <c r="G3671">
        <v>17</v>
      </c>
      <c r="H3671">
        <v>1755.06</v>
      </c>
      <c r="I3671">
        <v>0.52</v>
      </c>
      <c r="J3671">
        <v>0.02</v>
      </c>
      <c r="K3671">
        <v>885.24</v>
      </c>
      <c r="L3671">
        <v>104.15</v>
      </c>
      <c r="M3671">
        <v>49.99</v>
      </c>
      <c r="N3671">
        <v>19.989999999999998</v>
      </c>
      <c r="O3671" t="s">
        <v>24</v>
      </c>
      <c r="P3671" t="s">
        <v>590</v>
      </c>
      <c r="Q3671" t="s">
        <v>33</v>
      </c>
      <c r="R3671" t="s">
        <v>34</v>
      </c>
      <c r="S3671" t="s">
        <v>57</v>
      </c>
      <c r="T3671" s="1">
        <v>40722</v>
      </c>
    </row>
    <row r="3672" spans="1:20" x14ac:dyDescent="0.25">
      <c r="A3672">
        <v>26279</v>
      </c>
      <c r="B3672">
        <v>40024</v>
      </c>
      <c r="C3672" t="s">
        <v>29</v>
      </c>
      <c r="D3672" t="s">
        <v>37</v>
      </c>
      <c r="E3672" t="s">
        <v>50</v>
      </c>
      <c r="F3672" t="s">
        <v>1604</v>
      </c>
      <c r="G3672">
        <v>7</v>
      </c>
      <c r="H3672">
        <v>404.34</v>
      </c>
      <c r="I3672">
        <v>0.4</v>
      </c>
      <c r="J3672">
        <v>0.04</v>
      </c>
      <c r="K3672">
        <v>151.16</v>
      </c>
      <c r="L3672">
        <v>59.98</v>
      </c>
      <c r="M3672">
        <v>35.99</v>
      </c>
      <c r="N3672">
        <v>1.25</v>
      </c>
      <c r="O3672" t="s">
        <v>24</v>
      </c>
      <c r="P3672" t="s">
        <v>275</v>
      </c>
      <c r="Q3672" t="s">
        <v>64</v>
      </c>
      <c r="R3672" t="s">
        <v>61</v>
      </c>
      <c r="S3672" t="s">
        <v>35</v>
      </c>
      <c r="T3672" s="1">
        <v>40026</v>
      </c>
    </row>
    <row r="3673" spans="1:20" x14ac:dyDescent="0.25">
      <c r="A3673">
        <v>26304</v>
      </c>
      <c r="B3673">
        <v>40621</v>
      </c>
      <c r="C3673" t="s">
        <v>79</v>
      </c>
      <c r="D3673" t="s">
        <v>37</v>
      </c>
      <c r="E3673" t="s">
        <v>50</v>
      </c>
      <c r="F3673" t="s">
        <v>76</v>
      </c>
      <c r="G3673">
        <v>43</v>
      </c>
      <c r="H3673">
        <v>14236.18</v>
      </c>
      <c r="I3673">
        <v>0.39</v>
      </c>
      <c r="J3673">
        <v>0.02</v>
      </c>
      <c r="K3673">
        <v>5372.62</v>
      </c>
      <c r="L3673">
        <v>337.69</v>
      </c>
      <c r="M3673">
        <v>205.99</v>
      </c>
      <c r="N3673">
        <v>5.99</v>
      </c>
      <c r="O3673" t="s">
        <v>24</v>
      </c>
      <c r="P3673" t="s">
        <v>431</v>
      </c>
      <c r="Q3673" t="s">
        <v>95</v>
      </c>
      <c r="R3673" t="s">
        <v>34</v>
      </c>
      <c r="S3673" t="s">
        <v>57</v>
      </c>
      <c r="T3673" s="1">
        <v>40622</v>
      </c>
    </row>
    <row r="3674" spans="1:20" x14ac:dyDescent="0.25">
      <c r="A3674">
        <v>26305</v>
      </c>
      <c r="B3674">
        <v>40514</v>
      </c>
      <c r="C3674" t="s">
        <v>79</v>
      </c>
      <c r="D3674" t="s">
        <v>21</v>
      </c>
      <c r="E3674" t="s">
        <v>120</v>
      </c>
      <c r="F3674" t="s">
        <v>806</v>
      </c>
      <c r="G3674">
        <v>50</v>
      </c>
      <c r="H3674">
        <v>1809.36</v>
      </c>
      <c r="I3674">
        <v>0.42</v>
      </c>
      <c r="J3674">
        <v>7.0000000000000007E-2</v>
      </c>
      <c r="K3674">
        <v>675.26</v>
      </c>
      <c r="L3674">
        <v>38.590000000000003</v>
      </c>
      <c r="M3674">
        <v>22.38</v>
      </c>
      <c r="N3674">
        <v>15.1</v>
      </c>
      <c r="O3674" t="s">
        <v>24</v>
      </c>
      <c r="P3674" t="s">
        <v>312</v>
      </c>
      <c r="Q3674" t="s">
        <v>64</v>
      </c>
      <c r="R3674" t="s">
        <v>61</v>
      </c>
      <c r="S3674" t="s">
        <v>57</v>
      </c>
      <c r="T3674" s="1">
        <v>40516</v>
      </c>
    </row>
    <row r="3675" spans="1:20" x14ac:dyDescent="0.25">
      <c r="A3675">
        <v>26305</v>
      </c>
      <c r="B3675">
        <v>40514</v>
      </c>
      <c r="C3675" t="s">
        <v>79</v>
      </c>
      <c r="D3675" t="s">
        <v>42</v>
      </c>
      <c r="E3675" t="s">
        <v>46</v>
      </c>
      <c r="F3675" t="s">
        <v>1397</v>
      </c>
      <c r="G3675">
        <v>13</v>
      </c>
      <c r="H3675">
        <v>7240.09</v>
      </c>
      <c r="I3675">
        <v>0.53</v>
      </c>
      <c r="J3675">
        <v>0.01</v>
      </c>
      <c r="K3675">
        <v>3769.92</v>
      </c>
      <c r="L3675">
        <v>557.67999999999995</v>
      </c>
      <c r="M3675">
        <v>262.11</v>
      </c>
      <c r="N3675">
        <v>62.74</v>
      </c>
      <c r="O3675" t="s">
        <v>48</v>
      </c>
      <c r="P3675" t="s">
        <v>312</v>
      </c>
      <c r="Q3675" t="s">
        <v>64</v>
      </c>
      <c r="R3675" t="s">
        <v>61</v>
      </c>
      <c r="S3675" t="s">
        <v>49</v>
      </c>
      <c r="T3675" s="1">
        <v>40515</v>
      </c>
    </row>
    <row r="3676" spans="1:20" x14ac:dyDescent="0.25">
      <c r="A3676">
        <v>26306</v>
      </c>
      <c r="B3676">
        <v>41212</v>
      </c>
      <c r="C3676" t="s">
        <v>20</v>
      </c>
      <c r="D3676" t="s">
        <v>42</v>
      </c>
      <c r="E3676" t="s">
        <v>46</v>
      </c>
      <c r="F3676" t="s">
        <v>1038</v>
      </c>
      <c r="G3676">
        <v>15</v>
      </c>
      <c r="H3676">
        <v>5578.74</v>
      </c>
      <c r="I3676">
        <v>0.43</v>
      </c>
      <c r="J3676">
        <v>0</v>
      </c>
      <c r="K3676">
        <v>2369.19</v>
      </c>
      <c r="L3676">
        <v>367.32</v>
      </c>
      <c r="M3676">
        <v>209.37</v>
      </c>
      <c r="N3676">
        <v>69</v>
      </c>
      <c r="O3676" t="s">
        <v>24</v>
      </c>
      <c r="P3676" t="s">
        <v>1778</v>
      </c>
      <c r="Q3676" t="s">
        <v>75</v>
      </c>
      <c r="R3676" t="s">
        <v>34</v>
      </c>
      <c r="S3676" t="s">
        <v>28</v>
      </c>
      <c r="T3676" s="1">
        <v>41217</v>
      </c>
    </row>
    <row r="3677" spans="1:20" x14ac:dyDescent="0.25">
      <c r="A3677">
        <v>26306</v>
      </c>
      <c r="B3677">
        <v>41212</v>
      </c>
      <c r="C3677" t="s">
        <v>20</v>
      </c>
      <c r="D3677" t="s">
        <v>42</v>
      </c>
      <c r="E3677" t="s">
        <v>92</v>
      </c>
      <c r="F3677" t="s">
        <v>1882</v>
      </c>
      <c r="G3677">
        <v>39</v>
      </c>
      <c r="H3677">
        <v>13119.66</v>
      </c>
      <c r="I3677">
        <v>0.43</v>
      </c>
      <c r="J3677">
        <v>0.05</v>
      </c>
      <c r="K3677">
        <v>5225.4799999999996</v>
      </c>
      <c r="L3677">
        <v>352.6</v>
      </c>
      <c r="M3677">
        <v>200.98</v>
      </c>
      <c r="N3677">
        <v>55.96</v>
      </c>
      <c r="O3677" t="s">
        <v>48</v>
      </c>
      <c r="P3677" t="s">
        <v>1778</v>
      </c>
      <c r="Q3677" t="s">
        <v>83</v>
      </c>
      <c r="R3677" t="s">
        <v>34</v>
      </c>
      <c r="S3677" t="s">
        <v>49</v>
      </c>
      <c r="T3677" s="1">
        <v>41216</v>
      </c>
    </row>
    <row r="3678" spans="1:20" x14ac:dyDescent="0.25">
      <c r="A3678">
        <v>26309</v>
      </c>
      <c r="B3678">
        <v>40958</v>
      </c>
      <c r="C3678" t="s">
        <v>20</v>
      </c>
      <c r="D3678" t="s">
        <v>21</v>
      </c>
      <c r="E3678" t="s">
        <v>80</v>
      </c>
      <c r="F3678" t="s">
        <v>200</v>
      </c>
      <c r="G3678">
        <v>42</v>
      </c>
      <c r="H3678">
        <v>182.09</v>
      </c>
      <c r="I3678">
        <v>0.35</v>
      </c>
      <c r="J3678">
        <v>0.09</v>
      </c>
      <c r="K3678">
        <v>51.74</v>
      </c>
      <c r="L3678">
        <v>4.74</v>
      </c>
      <c r="M3678">
        <v>3.08</v>
      </c>
      <c r="N3678">
        <v>0.99</v>
      </c>
      <c r="O3678" t="s">
        <v>24</v>
      </c>
      <c r="P3678" t="s">
        <v>784</v>
      </c>
      <c r="Q3678" t="s">
        <v>33</v>
      </c>
      <c r="R3678" t="s">
        <v>34</v>
      </c>
      <c r="S3678" t="s">
        <v>57</v>
      </c>
      <c r="T3678" s="1">
        <v>40960</v>
      </c>
    </row>
    <row r="3679" spans="1:20" x14ac:dyDescent="0.25">
      <c r="A3679">
        <v>26310</v>
      </c>
      <c r="B3679">
        <v>41119</v>
      </c>
      <c r="C3679" t="s">
        <v>29</v>
      </c>
      <c r="D3679" t="s">
        <v>21</v>
      </c>
      <c r="E3679" t="s">
        <v>139</v>
      </c>
      <c r="F3679" t="s">
        <v>881</v>
      </c>
      <c r="G3679">
        <v>5</v>
      </c>
      <c r="H3679">
        <v>144.53</v>
      </c>
      <c r="I3679">
        <v>0.48</v>
      </c>
      <c r="J3679">
        <v>0.05</v>
      </c>
      <c r="K3679">
        <v>64.790000000000006</v>
      </c>
      <c r="L3679">
        <v>30.13</v>
      </c>
      <c r="M3679">
        <v>15.67</v>
      </c>
      <c r="N3679">
        <v>1.39</v>
      </c>
      <c r="O3679" t="s">
        <v>24</v>
      </c>
      <c r="P3679" t="s">
        <v>913</v>
      </c>
      <c r="Q3679" t="s">
        <v>41</v>
      </c>
      <c r="R3679" t="s">
        <v>34</v>
      </c>
      <c r="S3679" t="s">
        <v>57</v>
      </c>
      <c r="T3679" s="1">
        <v>41121</v>
      </c>
    </row>
    <row r="3680" spans="1:20" x14ac:dyDescent="0.25">
      <c r="A3680">
        <v>26310</v>
      </c>
      <c r="B3680">
        <v>41119</v>
      </c>
      <c r="C3680" t="s">
        <v>29</v>
      </c>
      <c r="D3680" t="s">
        <v>21</v>
      </c>
      <c r="E3680" t="s">
        <v>84</v>
      </c>
      <c r="F3680" t="s">
        <v>1917</v>
      </c>
      <c r="G3680">
        <v>19</v>
      </c>
      <c r="H3680">
        <v>169.26</v>
      </c>
      <c r="I3680">
        <v>0.37</v>
      </c>
      <c r="J3680">
        <v>0.09</v>
      </c>
      <c r="K3680">
        <v>50.5</v>
      </c>
      <c r="L3680">
        <v>9.49</v>
      </c>
      <c r="M3680">
        <v>5.98</v>
      </c>
      <c r="N3680">
        <v>5.14</v>
      </c>
      <c r="O3680" t="s">
        <v>24</v>
      </c>
      <c r="P3680" t="s">
        <v>913</v>
      </c>
      <c r="Q3680" t="s">
        <v>41</v>
      </c>
      <c r="R3680" t="s">
        <v>34</v>
      </c>
      <c r="S3680" t="s">
        <v>57</v>
      </c>
      <c r="T3680" s="1">
        <v>41120</v>
      </c>
    </row>
    <row r="3681" spans="1:20" x14ac:dyDescent="0.25">
      <c r="A3681">
        <v>26336</v>
      </c>
      <c r="B3681">
        <v>41055</v>
      </c>
      <c r="C3681" t="s">
        <v>36</v>
      </c>
      <c r="D3681" t="s">
        <v>37</v>
      </c>
      <c r="E3681" t="s">
        <v>38</v>
      </c>
      <c r="F3681" t="s">
        <v>1264</v>
      </c>
      <c r="G3681">
        <v>39</v>
      </c>
      <c r="H3681">
        <v>3202.94</v>
      </c>
      <c r="I3681">
        <v>0.55000000000000004</v>
      </c>
      <c r="J3681">
        <v>0.1</v>
      </c>
      <c r="K3681">
        <v>1598.22</v>
      </c>
      <c r="L3681">
        <v>91.07</v>
      </c>
      <c r="M3681">
        <v>40.98</v>
      </c>
      <c r="N3681">
        <v>6.5</v>
      </c>
      <c r="O3681" t="s">
        <v>24</v>
      </c>
      <c r="P3681" t="s">
        <v>1219</v>
      </c>
      <c r="Q3681" t="s">
        <v>83</v>
      </c>
      <c r="R3681" t="s">
        <v>61</v>
      </c>
      <c r="S3681" t="s">
        <v>57</v>
      </c>
      <c r="T3681" s="1">
        <v>41057</v>
      </c>
    </row>
    <row r="3682" spans="1:20" x14ac:dyDescent="0.25">
      <c r="A3682">
        <v>26336</v>
      </c>
      <c r="B3682">
        <v>41055</v>
      </c>
      <c r="C3682" t="s">
        <v>36</v>
      </c>
      <c r="D3682" t="s">
        <v>21</v>
      </c>
      <c r="E3682" t="s">
        <v>22</v>
      </c>
      <c r="F3682" t="s">
        <v>1918</v>
      </c>
      <c r="G3682">
        <v>45</v>
      </c>
      <c r="H3682">
        <v>5728.05</v>
      </c>
      <c r="I3682">
        <v>0.53</v>
      </c>
      <c r="J3682">
        <v>0.04</v>
      </c>
      <c r="K3682">
        <v>2917.17</v>
      </c>
      <c r="L3682">
        <v>132.30000000000001</v>
      </c>
      <c r="M3682">
        <v>62.18</v>
      </c>
      <c r="N3682">
        <v>12.78</v>
      </c>
      <c r="O3682" t="s">
        <v>24</v>
      </c>
      <c r="P3682" t="s">
        <v>1219</v>
      </c>
      <c r="Q3682" t="s">
        <v>83</v>
      </c>
      <c r="R3682" t="s">
        <v>61</v>
      </c>
      <c r="S3682" t="s">
        <v>57</v>
      </c>
      <c r="T3682" s="1">
        <v>41056</v>
      </c>
    </row>
    <row r="3683" spans="1:20" x14ac:dyDescent="0.25">
      <c r="A3683">
        <v>26337</v>
      </c>
      <c r="B3683">
        <v>40124</v>
      </c>
      <c r="C3683" t="s">
        <v>58</v>
      </c>
      <c r="D3683" t="s">
        <v>21</v>
      </c>
      <c r="E3683" t="s">
        <v>80</v>
      </c>
      <c r="F3683" t="s">
        <v>1071</v>
      </c>
      <c r="G3683">
        <v>45</v>
      </c>
      <c r="H3683">
        <v>263.89</v>
      </c>
      <c r="I3683">
        <v>0.42</v>
      </c>
      <c r="J3683">
        <v>0.08</v>
      </c>
      <c r="K3683">
        <v>97.34</v>
      </c>
      <c r="L3683">
        <v>6.36</v>
      </c>
      <c r="M3683">
        <v>3.69</v>
      </c>
      <c r="N3683">
        <v>0.5</v>
      </c>
      <c r="O3683" t="s">
        <v>24</v>
      </c>
      <c r="P3683" t="s">
        <v>1052</v>
      </c>
      <c r="Q3683" t="s">
        <v>41</v>
      </c>
      <c r="R3683" t="s">
        <v>27</v>
      </c>
      <c r="S3683" t="s">
        <v>57</v>
      </c>
      <c r="T3683" s="1">
        <v>40127</v>
      </c>
    </row>
    <row r="3684" spans="1:20" x14ac:dyDescent="0.25">
      <c r="A3684">
        <v>26341</v>
      </c>
      <c r="B3684">
        <v>40387</v>
      </c>
      <c r="C3684" t="s">
        <v>58</v>
      </c>
      <c r="D3684" t="s">
        <v>42</v>
      </c>
      <c r="E3684" t="s">
        <v>46</v>
      </c>
      <c r="F3684" t="s">
        <v>164</v>
      </c>
      <c r="G3684">
        <v>8</v>
      </c>
      <c r="H3684">
        <v>1635.62</v>
      </c>
      <c r="I3684">
        <v>0.39</v>
      </c>
      <c r="J3684">
        <v>0.03</v>
      </c>
      <c r="K3684">
        <v>587.76</v>
      </c>
      <c r="L3684">
        <v>204.08</v>
      </c>
      <c r="M3684">
        <v>124.49</v>
      </c>
      <c r="N3684">
        <v>51.94</v>
      </c>
      <c r="O3684" t="s">
        <v>48</v>
      </c>
      <c r="P3684" t="s">
        <v>116</v>
      </c>
      <c r="Q3684" t="s">
        <v>75</v>
      </c>
      <c r="R3684" t="s">
        <v>34</v>
      </c>
      <c r="S3684" t="s">
        <v>49</v>
      </c>
      <c r="T3684" s="1">
        <v>40389</v>
      </c>
    </row>
    <row r="3685" spans="1:20" x14ac:dyDescent="0.25">
      <c r="A3685">
        <v>26342</v>
      </c>
      <c r="B3685">
        <v>40104</v>
      </c>
      <c r="C3685" t="s">
        <v>20</v>
      </c>
      <c r="D3685" t="s">
        <v>21</v>
      </c>
      <c r="E3685" t="s">
        <v>84</v>
      </c>
      <c r="F3685" t="s">
        <v>1284</v>
      </c>
      <c r="G3685">
        <v>24</v>
      </c>
      <c r="H3685">
        <v>403.2</v>
      </c>
      <c r="I3685">
        <v>0.4</v>
      </c>
      <c r="J3685">
        <v>0.02</v>
      </c>
      <c r="K3685">
        <v>151.85</v>
      </c>
      <c r="L3685">
        <v>16.649999999999999</v>
      </c>
      <c r="M3685">
        <v>9.99</v>
      </c>
      <c r="N3685">
        <v>11.59</v>
      </c>
      <c r="O3685" t="s">
        <v>24</v>
      </c>
      <c r="P3685" t="s">
        <v>948</v>
      </c>
      <c r="Q3685" t="s">
        <v>33</v>
      </c>
      <c r="R3685" t="s">
        <v>61</v>
      </c>
      <c r="S3685" t="s">
        <v>57</v>
      </c>
      <c r="T3685" s="1">
        <v>40113</v>
      </c>
    </row>
    <row r="3686" spans="1:20" x14ac:dyDescent="0.25">
      <c r="A3686">
        <v>26342</v>
      </c>
      <c r="B3686">
        <v>40104</v>
      </c>
      <c r="C3686" t="s">
        <v>20</v>
      </c>
      <c r="D3686" t="s">
        <v>21</v>
      </c>
      <c r="E3686" t="s">
        <v>84</v>
      </c>
      <c r="F3686" t="s">
        <v>1836</v>
      </c>
      <c r="G3686">
        <v>41</v>
      </c>
      <c r="H3686">
        <v>3647.77</v>
      </c>
      <c r="I3686">
        <v>0.47</v>
      </c>
      <c r="J3686">
        <v>0.02</v>
      </c>
      <c r="K3686">
        <v>1672.34</v>
      </c>
      <c r="L3686">
        <v>90.64</v>
      </c>
      <c r="M3686">
        <v>48.04</v>
      </c>
      <c r="N3686">
        <v>5.79</v>
      </c>
      <c r="O3686" t="s">
        <v>24</v>
      </c>
      <c r="P3686" t="s">
        <v>948</v>
      </c>
      <c r="Q3686" t="s">
        <v>33</v>
      </c>
      <c r="R3686" t="s">
        <v>61</v>
      </c>
      <c r="S3686" t="s">
        <v>57</v>
      </c>
      <c r="T3686" s="1">
        <v>40109</v>
      </c>
    </row>
    <row r="3687" spans="1:20" x14ac:dyDescent="0.25">
      <c r="A3687">
        <v>26342</v>
      </c>
      <c r="B3687">
        <v>40104</v>
      </c>
      <c r="C3687" t="s">
        <v>20</v>
      </c>
      <c r="D3687" t="s">
        <v>21</v>
      </c>
      <c r="E3687" t="s">
        <v>84</v>
      </c>
      <c r="F3687" t="s">
        <v>1919</v>
      </c>
      <c r="G3687">
        <v>3</v>
      </c>
      <c r="H3687">
        <v>35.450000000000003</v>
      </c>
      <c r="I3687">
        <v>0.37</v>
      </c>
      <c r="J3687">
        <v>0.04</v>
      </c>
      <c r="K3687">
        <v>10.5</v>
      </c>
      <c r="L3687">
        <v>10.6</v>
      </c>
      <c r="M3687">
        <v>6.68</v>
      </c>
      <c r="N3687">
        <v>4.91</v>
      </c>
      <c r="O3687" t="s">
        <v>24</v>
      </c>
      <c r="P3687" t="s">
        <v>948</v>
      </c>
      <c r="Q3687" t="s">
        <v>33</v>
      </c>
      <c r="R3687" t="s">
        <v>61</v>
      </c>
      <c r="S3687" t="s">
        <v>57</v>
      </c>
      <c r="T3687" s="1">
        <v>40111</v>
      </c>
    </row>
    <row r="3688" spans="1:20" x14ac:dyDescent="0.25">
      <c r="A3688">
        <v>26368</v>
      </c>
      <c r="B3688">
        <v>40374</v>
      </c>
      <c r="C3688" t="s">
        <v>79</v>
      </c>
      <c r="D3688" t="s">
        <v>37</v>
      </c>
      <c r="E3688" t="s">
        <v>50</v>
      </c>
      <c r="F3688" t="s">
        <v>1897</v>
      </c>
      <c r="G3688">
        <v>25</v>
      </c>
      <c r="H3688">
        <v>3802.95</v>
      </c>
      <c r="I3688">
        <v>0.44</v>
      </c>
      <c r="J3688">
        <v>0.01</v>
      </c>
      <c r="K3688">
        <v>1650.7</v>
      </c>
      <c r="L3688">
        <v>153.55000000000001</v>
      </c>
      <c r="M3688">
        <v>85.99</v>
      </c>
      <c r="N3688">
        <v>2.5</v>
      </c>
      <c r="O3688" t="s">
        <v>24</v>
      </c>
      <c r="P3688" t="s">
        <v>393</v>
      </c>
      <c r="Q3688" t="s">
        <v>33</v>
      </c>
      <c r="R3688" t="s">
        <v>34</v>
      </c>
      <c r="S3688" t="s">
        <v>57</v>
      </c>
      <c r="T3688" s="1">
        <v>40376</v>
      </c>
    </row>
    <row r="3689" spans="1:20" x14ac:dyDescent="0.25">
      <c r="A3689">
        <v>26370</v>
      </c>
      <c r="B3689">
        <v>40763</v>
      </c>
      <c r="C3689" t="s">
        <v>29</v>
      </c>
      <c r="D3689" t="s">
        <v>21</v>
      </c>
      <c r="E3689" t="s">
        <v>84</v>
      </c>
      <c r="F3689" t="s">
        <v>565</v>
      </c>
      <c r="G3689">
        <v>12</v>
      </c>
      <c r="H3689">
        <v>490.38</v>
      </c>
      <c r="I3689">
        <v>0.48</v>
      </c>
      <c r="J3689">
        <v>0.08</v>
      </c>
      <c r="K3689">
        <v>210.83</v>
      </c>
      <c r="L3689">
        <v>43.92</v>
      </c>
      <c r="M3689">
        <v>22.84</v>
      </c>
      <c r="N3689">
        <v>5.47</v>
      </c>
      <c r="O3689" t="s">
        <v>24</v>
      </c>
      <c r="P3689" t="s">
        <v>1844</v>
      </c>
      <c r="Q3689" t="s">
        <v>83</v>
      </c>
      <c r="R3689" t="s">
        <v>61</v>
      </c>
      <c r="S3689" t="s">
        <v>57</v>
      </c>
      <c r="T3689" s="1">
        <v>40765</v>
      </c>
    </row>
    <row r="3690" spans="1:20" x14ac:dyDescent="0.25">
      <c r="A3690">
        <v>26370</v>
      </c>
      <c r="B3690">
        <v>40763</v>
      </c>
      <c r="C3690" t="s">
        <v>29</v>
      </c>
      <c r="D3690" t="s">
        <v>21</v>
      </c>
      <c r="E3690" t="s">
        <v>22</v>
      </c>
      <c r="F3690" t="s">
        <v>820</v>
      </c>
      <c r="G3690">
        <v>20</v>
      </c>
      <c r="H3690">
        <v>1115.3699999999999</v>
      </c>
      <c r="I3690">
        <v>0.43</v>
      </c>
      <c r="J3690">
        <v>0.09</v>
      </c>
      <c r="K3690">
        <v>414.68</v>
      </c>
      <c r="L3690">
        <v>60.98</v>
      </c>
      <c r="M3690">
        <v>34.76</v>
      </c>
      <c r="N3690">
        <v>5.49</v>
      </c>
      <c r="O3690" t="s">
        <v>71</v>
      </c>
      <c r="P3690" t="s">
        <v>1844</v>
      </c>
      <c r="Q3690" t="s">
        <v>83</v>
      </c>
      <c r="R3690" t="s">
        <v>61</v>
      </c>
      <c r="S3690" t="s">
        <v>57</v>
      </c>
      <c r="T3690" s="1">
        <v>40765</v>
      </c>
    </row>
    <row r="3691" spans="1:20" x14ac:dyDescent="0.25">
      <c r="A3691">
        <v>26372</v>
      </c>
      <c r="B3691">
        <v>40006</v>
      </c>
      <c r="C3691" t="s">
        <v>20</v>
      </c>
      <c r="D3691" t="s">
        <v>37</v>
      </c>
      <c r="E3691" t="s">
        <v>38</v>
      </c>
      <c r="F3691" t="s">
        <v>742</v>
      </c>
      <c r="G3691">
        <v>1</v>
      </c>
      <c r="H3691">
        <v>57.82</v>
      </c>
      <c r="I3691">
        <v>0.47</v>
      </c>
      <c r="J3691">
        <v>0.01</v>
      </c>
      <c r="K3691">
        <v>25.94</v>
      </c>
      <c r="L3691">
        <v>56.4</v>
      </c>
      <c r="M3691">
        <v>29.89</v>
      </c>
      <c r="N3691">
        <v>1.99</v>
      </c>
      <c r="O3691" t="s">
        <v>24</v>
      </c>
      <c r="P3691" t="s">
        <v>911</v>
      </c>
      <c r="Q3691" t="s">
        <v>33</v>
      </c>
      <c r="R3691" t="s">
        <v>34</v>
      </c>
      <c r="S3691" t="s">
        <v>35</v>
      </c>
      <c r="T3691" s="1">
        <v>40010</v>
      </c>
    </row>
    <row r="3692" spans="1:20" x14ac:dyDescent="0.25">
      <c r="A3692">
        <v>26373</v>
      </c>
      <c r="B3692">
        <v>40381</v>
      </c>
      <c r="C3692" t="s">
        <v>79</v>
      </c>
      <c r="D3692" t="s">
        <v>21</v>
      </c>
      <c r="E3692" t="s">
        <v>126</v>
      </c>
      <c r="F3692" t="s">
        <v>511</v>
      </c>
      <c r="G3692">
        <v>7</v>
      </c>
      <c r="H3692">
        <v>476.6</v>
      </c>
      <c r="I3692">
        <v>0.44</v>
      </c>
      <c r="J3692">
        <v>0.08</v>
      </c>
      <c r="K3692">
        <v>184.41</v>
      </c>
      <c r="L3692">
        <v>73.180000000000007</v>
      </c>
      <c r="M3692">
        <v>40.98</v>
      </c>
      <c r="N3692">
        <v>5.33</v>
      </c>
      <c r="O3692" t="s">
        <v>24</v>
      </c>
      <c r="P3692" t="s">
        <v>965</v>
      </c>
      <c r="Q3692" t="s">
        <v>33</v>
      </c>
      <c r="R3692" t="s">
        <v>27</v>
      </c>
      <c r="S3692" t="s">
        <v>57</v>
      </c>
      <c r="T3692" s="1">
        <v>40384</v>
      </c>
    </row>
    <row r="3693" spans="1:20" x14ac:dyDescent="0.25">
      <c r="A3693">
        <v>26374</v>
      </c>
      <c r="B3693">
        <v>40122</v>
      </c>
      <c r="C3693" t="s">
        <v>29</v>
      </c>
      <c r="D3693" t="s">
        <v>37</v>
      </c>
      <c r="E3693" t="s">
        <v>50</v>
      </c>
      <c r="F3693" t="s">
        <v>685</v>
      </c>
      <c r="G3693">
        <v>5</v>
      </c>
      <c r="H3693">
        <v>198.8</v>
      </c>
      <c r="I3693">
        <v>0.49</v>
      </c>
      <c r="J3693">
        <v>0.05</v>
      </c>
      <c r="K3693">
        <v>90.55</v>
      </c>
      <c r="L3693">
        <v>41.16</v>
      </c>
      <c r="M3693">
        <v>20.99</v>
      </c>
      <c r="N3693">
        <v>3.3</v>
      </c>
      <c r="O3693" t="s">
        <v>24</v>
      </c>
      <c r="P3693" t="s">
        <v>590</v>
      </c>
      <c r="Q3693" t="s">
        <v>33</v>
      </c>
      <c r="R3693" t="s">
        <v>34</v>
      </c>
      <c r="S3693" t="s">
        <v>35</v>
      </c>
      <c r="T3693" s="1">
        <v>40123</v>
      </c>
    </row>
    <row r="3694" spans="1:20" x14ac:dyDescent="0.25">
      <c r="A3694">
        <v>26401</v>
      </c>
      <c r="B3694">
        <v>40464</v>
      </c>
      <c r="C3694" t="s">
        <v>79</v>
      </c>
      <c r="D3694" t="s">
        <v>21</v>
      </c>
      <c r="E3694" t="s">
        <v>120</v>
      </c>
      <c r="F3694" t="s">
        <v>392</v>
      </c>
      <c r="G3694">
        <v>1</v>
      </c>
      <c r="H3694">
        <v>818.99</v>
      </c>
      <c r="I3694">
        <v>0.51</v>
      </c>
      <c r="J3694">
        <v>7.0000000000000007E-2</v>
      </c>
      <c r="K3694">
        <v>378.02</v>
      </c>
      <c r="L3694">
        <v>859.14</v>
      </c>
      <c r="M3694">
        <v>420.98</v>
      </c>
      <c r="N3694">
        <v>19.989999999999998</v>
      </c>
      <c r="O3694" t="s">
        <v>24</v>
      </c>
      <c r="P3694" t="s">
        <v>416</v>
      </c>
      <c r="Q3694" t="s">
        <v>95</v>
      </c>
      <c r="R3694" t="s">
        <v>27</v>
      </c>
      <c r="S3694" t="s">
        <v>57</v>
      </c>
      <c r="T3694" s="1">
        <v>40466</v>
      </c>
    </row>
    <row r="3695" spans="1:20" x14ac:dyDescent="0.25">
      <c r="A3695">
        <v>26406</v>
      </c>
      <c r="B3695">
        <v>40645</v>
      </c>
      <c r="C3695" t="s">
        <v>29</v>
      </c>
      <c r="D3695" t="s">
        <v>21</v>
      </c>
      <c r="E3695" t="s">
        <v>120</v>
      </c>
      <c r="F3695" t="s">
        <v>347</v>
      </c>
      <c r="G3695">
        <v>40</v>
      </c>
      <c r="H3695">
        <v>271.51</v>
      </c>
      <c r="I3695">
        <v>0.42</v>
      </c>
      <c r="J3695">
        <v>0.09</v>
      </c>
      <c r="K3695">
        <v>96.5</v>
      </c>
      <c r="L3695">
        <v>7.31</v>
      </c>
      <c r="M3695">
        <v>4.24</v>
      </c>
      <c r="N3695">
        <v>5.41</v>
      </c>
      <c r="O3695" t="s">
        <v>24</v>
      </c>
      <c r="P3695" t="s">
        <v>696</v>
      </c>
      <c r="Q3695" t="s">
        <v>64</v>
      </c>
      <c r="R3695" t="s">
        <v>61</v>
      </c>
      <c r="S3695" t="s">
        <v>57</v>
      </c>
      <c r="T3695" s="1">
        <v>40648</v>
      </c>
    </row>
    <row r="3696" spans="1:20" x14ac:dyDescent="0.25">
      <c r="A3696">
        <v>26407</v>
      </c>
      <c r="B3696">
        <v>41079</v>
      </c>
      <c r="C3696" t="s">
        <v>58</v>
      </c>
      <c r="D3696" t="s">
        <v>21</v>
      </c>
      <c r="E3696" t="s">
        <v>22</v>
      </c>
      <c r="F3696" t="s">
        <v>818</v>
      </c>
      <c r="G3696">
        <v>34</v>
      </c>
      <c r="H3696">
        <v>19443.990000000002</v>
      </c>
      <c r="I3696">
        <v>0.53</v>
      </c>
      <c r="J3696">
        <v>0.04</v>
      </c>
      <c r="K3696">
        <v>9906.67</v>
      </c>
      <c r="L3696">
        <v>594.64</v>
      </c>
      <c r="M3696">
        <v>279.48</v>
      </c>
      <c r="N3696">
        <v>35</v>
      </c>
      <c r="O3696" t="s">
        <v>24</v>
      </c>
      <c r="P3696" t="s">
        <v>116</v>
      </c>
      <c r="Q3696" t="s">
        <v>75</v>
      </c>
      <c r="R3696" t="s">
        <v>61</v>
      </c>
      <c r="S3696" t="s">
        <v>28</v>
      </c>
      <c r="T3696" s="1">
        <v>41081</v>
      </c>
    </row>
    <row r="3697" spans="1:20" x14ac:dyDescent="0.25">
      <c r="A3697">
        <v>26407</v>
      </c>
      <c r="B3697">
        <v>41079</v>
      </c>
      <c r="C3697" t="s">
        <v>58</v>
      </c>
      <c r="D3697" t="s">
        <v>37</v>
      </c>
      <c r="E3697" t="s">
        <v>50</v>
      </c>
      <c r="F3697" t="s">
        <v>1920</v>
      </c>
      <c r="G3697">
        <v>16</v>
      </c>
      <c r="H3697">
        <v>3464.77</v>
      </c>
      <c r="I3697">
        <v>0.35</v>
      </c>
      <c r="J3697">
        <v>0.1</v>
      </c>
      <c r="K3697">
        <v>959.94</v>
      </c>
      <c r="L3697">
        <v>239.98</v>
      </c>
      <c r="M3697">
        <v>155.99</v>
      </c>
      <c r="N3697">
        <v>8.99</v>
      </c>
      <c r="O3697" t="s">
        <v>24</v>
      </c>
      <c r="P3697" t="s">
        <v>116</v>
      </c>
      <c r="Q3697" t="s">
        <v>75</v>
      </c>
      <c r="R3697" t="s">
        <v>61</v>
      </c>
      <c r="S3697" t="s">
        <v>57</v>
      </c>
      <c r="T3697" s="1">
        <v>41080</v>
      </c>
    </row>
    <row r="3698" spans="1:20" x14ac:dyDescent="0.25">
      <c r="A3698">
        <v>26432</v>
      </c>
      <c r="B3698">
        <v>40177</v>
      </c>
      <c r="C3698" t="s">
        <v>20</v>
      </c>
      <c r="D3698" t="s">
        <v>21</v>
      </c>
      <c r="E3698" t="s">
        <v>126</v>
      </c>
      <c r="F3698" t="s">
        <v>1921</v>
      </c>
      <c r="G3698">
        <v>37</v>
      </c>
      <c r="H3698">
        <v>2762.26</v>
      </c>
      <c r="I3698">
        <v>0.52</v>
      </c>
      <c r="J3698">
        <v>0.06</v>
      </c>
      <c r="K3698">
        <v>1349.54</v>
      </c>
      <c r="L3698">
        <v>79.290000000000006</v>
      </c>
      <c r="M3698">
        <v>38.06</v>
      </c>
      <c r="N3698">
        <v>4.5</v>
      </c>
      <c r="O3698" t="s">
        <v>24</v>
      </c>
      <c r="P3698" t="s">
        <v>751</v>
      </c>
      <c r="Q3698" t="s">
        <v>75</v>
      </c>
      <c r="R3698" t="s">
        <v>34</v>
      </c>
      <c r="S3698" t="s">
        <v>57</v>
      </c>
      <c r="T3698" s="1">
        <v>40184</v>
      </c>
    </row>
    <row r="3699" spans="1:20" x14ac:dyDescent="0.25">
      <c r="A3699">
        <v>26432</v>
      </c>
      <c r="B3699">
        <v>40177</v>
      </c>
      <c r="C3699" t="s">
        <v>20</v>
      </c>
      <c r="D3699" t="s">
        <v>37</v>
      </c>
      <c r="E3699" t="s">
        <v>387</v>
      </c>
      <c r="F3699" t="s">
        <v>520</v>
      </c>
      <c r="G3699">
        <v>48</v>
      </c>
      <c r="H3699">
        <v>54097.06</v>
      </c>
      <c r="I3699">
        <v>0.51</v>
      </c>
      <c r="J3699">
        <v>0.08</v>
      </c>
      <c r="K3699">
        <v>25273.05</v>
      </c>
      <c r="L3699">
        <v>1224.47</v>
      </c>
      <c r="M3699">
        <v>599.99</v>
      </c>
      <c r="N3699">
        <v>24.49</v>
      </c>
      <c r="O3699" t="s">
        <v>24</v>
      </c>
      <c r="P3699" t="s">
        <v>751</v>
      </c>
      <c r="Q3699" t="s">
        <v>75</v>
      </c>
      <c r="R3699" t="s">
        <v>34</v>
      </c>
      <c r="S3699" t="s">
        <v>28</v>
      </c>
      <c r="T3699" s="1">
        <v>40186</v>
      </c>
    </row>
    <row r="3700" spans="1:20" x14ac:dyDescent="0.25">
      <c r="A3700">
        <v>26432</v>
      </c>
      <c r="B3700">
        <v>40177</v>
      </c>
      <c r="C3700" t="s">
        <v>20</v>
      </c>
      <c r="D3700" t="s">
        <v>21</v>
      </c>
      <c r="E3700" t="s">
        <v>84</v>
      </c>
      <c r="F3700" t="s">
        <v>956</v>
      </c>
      <c r="G3700">
        <v>11</v>
      </c>
      <c r="H3700">
        <v>72.099999999999994</v>
      </c>
      <c r="I3700">
        <v>0.43</v>
      </c>
      <c r="J3700">
        <v>0.1</v>
      </c>
      <c r="K3700">
        <v>25.35</v>
      </c>
      <c r="L3700">
        <v>6.98</v>
      </c>
      <c r="M3700">
        <v>3.98</v>
      </c>
      <c r="N3700">
        <v>2.97</v>
      </c>
      <c r="O3700" t="s">
        <v>71</v>
      </c>
      <c r="P3700" t="s">
        <v>751</v>
      </c>
      <c r="Q3700" t="s">
        <v>75</v>
      </c>
      <c r="R3700" t="s">
        <v>34</v>
      </c>
      <c r="S3700" t="s">
        <v>55</v>
      </c>
      <c r="T3700" s="1">
        <v>40182</v>
      </c>
    </row>
    <row r="3701" spans="1:20" x14ac:dyDescent="0.25">
      <c r="A3701">
        <v>26437</v>
      </c>
      <c r="B3701">
        <v>40875</v>
      </c>
      <c r="C3701" t="s">
        <v>58</v>
      </c>
      <c r="D3701" t="s">
        <v>42</v>
      </c>
      <c r="E3701" t="s">
        <v>43</v>
      </c>
      <c r="F3701" t="s">
        <v>417</v>
      </c>
      <c r="G3701">
        <v>4</v>
      </c>
      <c r="H3701">
        <v>63.82</v>
      </c>
      <c r="I3701">
        <v>0.35</v>
      </c>
      <c r="J3701">
        <v>0.03</v>
      </c>
      <c r="K3701">
        <v>19</v>
      </c>
      <c r="L3701">
        <v>14.85</v>
      </c>
      <c r="M3701">
        <v>9.65</v>
      </c>
      <c r="N3701">
        <v>6.22</v>
      </c>
      <c r="O3701" t="s">
        <v>71</v>
      </c>
      <c r="P3701" t="s">
        <v>558</v>
      </c>
      <c r="Q3701" t="s">
        <v>83</v>
      </c>
      <c r="R3701" t="s">
        <v>34</v>
      </c>
      <c r="S3701" t="s">
        <v>57</v>
      </c>
      <c r="T3701" s="1">
        <v>40876</v>
      </c>
    </row>
    <row r="3702" spans="1:20" x14ac:dyDescent="0.25">
      <c r="A3702">
        <v>26437</v>
      </c>
      <c r="B3702">
        <v>40875</v>
      </c>
      <c r="C3702" t="s">
        <v>58</v>
      </c>
      <c r="D3702" t="s">
        <v>21</v>
      </c>
      <c r="E3702" t="s">
        <v>52</v>
      </c>
      <c r="F3702" t="s">
        <v>115</v>
      </c>
      <c r="G3702">
        <v>48</v>
      </c>
      <c r="H3702">
        <v>493.53</v>
      </c>
      <c r="I3702">
        <v>0.5</v>
      </c>
      <c r="J3702">
        <v>0.08</v>
      </c>
      <c r="K3702">
        <v>224.99</v>
      </c>
      <c r="L3702">
        <v>11.16</v>
      </c>
      <c r="M3702">
        <v>5.58</v>
      </c>
      <c r="N3702">
        <v>0.7</v>
      </c>
      <c r="O3702" t="s">
        <v>24</v>
      </c>
      <c r="P3702" t="s">
        <v>558</v>
      </c>
      <c r="Q3702" t="s">
        <v>83</v>
      </c>
      <c r="R3702" t="s">
        <v>34</v>
      </c>
      <c r="S3702" t="s">
        <v>55</v>
      </c>
      <c r="T3702" s="1">
        <v>40877</v>
      </c>
    </row>
    <row r="3703" spans="1:20" x14ac:dyDescent="0.25">
      <c r="A3703">
        <v>26439</v>
      </c>
      <c r="B3703">
        <v>40801</v>
      </c>
      <c r="C3703" t="s">
        <v>79</v>
      </c>
      <c r="D3703" t="s">
        <v>37</v>
      </c>
      <c r="E3703" t="s">
        <v>38</v>
      </c>
      <c r="F3703" t="s">
        <v>626</v>
      </c>
      <c r="G3703">
        <v>38</v>
      </c>
      <c r="H3703">
        <v>2360.98</v>
      </c>
      <c r="I3703">
        <v>0.5</v>
      </c>
      <c r="J3703">
        <v>0</v>
      </c>
      <c r="K3703">
        <v>1177.24</v>
      </c>
      <c r="L3703">
        <v>61.96</v>
      </c>
      <c r="M3703">
        <v>30.98</v>
      </c>
      <c r="N3703">
        <v>6.5</v>
      </c>
      <c r="O3703" t="s">
        <v>24</v>
      </c>
      <c r="P3703" t="s">
        <v>1922</v>
      </c>
      <c r="Q3703" t="s">
        <v>41</v>
      </c>
      <c r="R3703" t="s">
        <v>34</v>
      </c>
      <c r="S3703" t="s">
        <v>57</v>
      </c>
      <c r="T3703" s="1">
        <v>40802</v>
      </c>
    </row>
    <row r="3704" spans="1:20" x14ac:dyDescent="0.25">
      <c r="A3704">
        <v>26439</v>
      </c>
      <c r="B3704">
        <v>40801</v>
      </c>
      <c r="C3704" t="s">
        <v>79</v>
      </c>
      <c r="D3704" t="s">
        <v>21</v>
      </c>
      <c r="E3704" t="s">
        <v>84</v>
      </c>
      <c r="F3704" t="s">
        <v>1624</v>
      </c>
      <c r="G3704">
        <v>37</v>
      </c>
      <c r="H3704">
        <v>250.94</v>
      </c>
      <c r="I3704">
        <v>0.38</v>
      </c>
      <c r="J3704">
        <v>0.04</v>
      </c>
      <c r="K3704">
        <v>86.84</v>
      </c>
      <c r="L3704">
        <v>6.9</v>
      </c>
      <c r="M3704">
        <v>4.28</v>
      </c>
      <c r="N3704">
        <v>5.74</v>
      </c>
      <c r="O3704" t="s">
        <v>24</v>
      </c>
      <c r="P3704" t="s">
        <v>1922</v>
      </c>
      <c r="Q3704" t="s">
        <v>41</v>
      </c>
      <c r="R3704" t="s">
        <v>34</v>
      </c>
      <c r="S3704" t="s">
        <v>57</v>
      </c>
      <c r="T3704" s="1">
        <v>40801</v>
      </c>
    </row>
    <row r="3705" spans="1:20" x14ac:dyDescent="0.25">
      <c r="A3705">
        <v>26439</v>
      </c>
      <c r="B3705">
        <v>40801</v>
      </c>
      <c r="C3705" t="s">
        <v>79</v>
      </c>
      <c r="D3705" t="s">
        <v>37</v>
      </c>
      <c r="E3705" t="s">
        <v>50</v>
      </c>
      <c r="F3705" t="s">
        <v>1923</v>
      </c>
      <c r="G3705">
        <v>23</v>
      </c>
      <c r="H3705">
        <v>2173.23</v>
      </c>
      <c r="I3705">
        <v>0.37</v>
      </c>
      <c r="J3705">
        <v>0.1</v>
      </c>
      <c r="K3705">
        <v>650.47</v>
      </c>
      <c r="L3705">
        <v>104.75</v>
      </c>
      <c r="M3705">
        <v>65.989999999999995</v>
      </c>
      <c r="N3705">
        <v>4.99</v>
      </c>
      <c r="O3705" t="s">
        <v>24</v>
      </c>
      <c r="P3705" t="s">
        <v>1922</v>
      </c>
      <c r="Q3705" t="s">
        <v>41</v>
      </c>
      <c r="R3705" t="s">
        <v>34</v>
      </c>
      <c r="S3705" t="s">
        <v>57</v>
      </c>
      <c r="T3705" s="1">
        <v>40803</v>
      </c>
    </row>
    <row r="3706" spans="1:20" x14ac:dyDescent="0.25">
      <c r="A3706">
        <v>26464</v>
      </c>
      <c r="B3706">
        <v>40888</v>
      </c>
      <c r="C3706" t="s">
        <v>36</v>
      </c>
      <c r="D3706" t="s">
        <v>21</v>
      </c>
      <c r="E3706" t="s">
        <v>126</v>
      </c>
      <c r="F3706" t="s">
        <v>190</v>
      </c>
      <c r="G3706">
        <v>25</v>
      </c>
      <c r="H3706">
        <v>452.1</v>
      </c>
      <c r="I3706">
        <v>0.41</v>
      </c>
      <c r="J3706">
        <v>0.03</v>
      </c>
      <c r="K3706">
        <v>175.35</v>
      </c>
      <c r="L3706">
        <v>18.46</v>
      </c>
      <c r="M3706">
        <v>10.89</v>
      </c>
      <c r="N3706">
        <v>4.5</v>
      </c>
      <c r="O3706" t="s">
        <v>24</v>
      </c>
      <c r="P3706" t="s">
        <v>844</v>
      </c>
      <c r="Q3706" t="s">
        <v>83</v>
      </c>
      <c r="R3706" t="s">
        <v>34</v>
      </c>
      <c r="S3706" t="s">
        <v>57</v>
      </c>
      <c r="T3706" s="1">
        <v>40888</v>
      </c>
    </row>
    <row r="3707" spans="1:20" x14ac:dyDescent="0.25">
      <c r="A3707">
        <v>26464</v>
      </c>
      <c r="B3707">
        <v>40888</v>
      </c>
      <c r="C3707" t="s">
        <v>36</v>
      </c>
      <c r="D3707" t="s">
        <v>42</v>
      </c>
      <c r="E3707" t="s">
        <v>43</v>
      </c>
      <c r="F3707" t="s">
        <v>1434</v>
      </c>
      <c r="G3707">
        <v>26</v>
      </c>
      <c r="H3707">
        <v>1939.09</v>
      </c>
      <c r="I3707">
        <v>0.35</v>
      </c>
      <c r="J3707">
        <v>0.06</v>
      </c>
      <c r="K3707">
        <v>591.37</v>
      </c>
      <c r="L3707">
        <v>78.430000000000007</v>
      </c>
      <c r="M3707">
        <v>50.98</v>
      </c>
      <c r="N3707">
        <v>22.24</v>
      </c>
      <c r="O3707" t="s">
        <v>24</v>
      </c>
      <c r="P3707" t="s">
        <v>844</v>
      </c>
      <c r="Q3707" t="s">
        <v>83</v>
      </c>
      <c r="R3707" t="s">
        <v>34</v>
      </c>
      <c r="S3707" t="s">
        <v>28</v>
      </c>
      <c r="T3707" s="1">
        <v>40889</v>
      </c>
    </row>
    <row r="3708" spans="1:20" x14ac:dyDescent="0.25">
      <c r="A3708">
        <v>26466</v>
      </c>
      <c r="B3708">
        <v>39975</v>
      </c>
      <c r="C3708" t="s">
        <v>58</v>
      </c>
      <c r="D3708" t="s">
        <v>37</v>
      </c>
      <c r="E3708" t="s">
        <v>50</v>
      </c>
      <c r="F3708" t="s">
        <v>1462</v>
      </c>
      <c r="G3708">
        <v>29</v>
      </c>
      <c r="H3708">
        <v>1993.05</v>
      </c>
      <c r="I3708">
        <v>0.48</v>
      </c>
      <c r="J3708">
        <v>0.01</v>
      </c>
      <c r="K3708">
        <v>943.35</v>
      </c>
      <c r="L3708">
        <v>69.209999999999994</v>
      </c>
      <c r="M3708">
        <v>35.99</v>
      </c>
      <c r="N3708">
        <v>5.99</v>
      </c>
      <c r="O3708" t="s">
        <v>24</v>
      </c>
      <c r="P3708" t="s">
        <v>419</v>
      </c>
      <c r="Q3708" t="s">
        <v>41</v>
      </c>
      <c r="R3708" t="s">
        <v>34</v>
      </c>
      <c r="S3708" t="s">
        <v>55</v>
      </c>
      <c r="T3708" s="1">
        <v>39976</v>
      </c>
    </row>
    <row r="3709" spans="1:20" x14ac:dyDescent="0.25">
      <c r="A3709">
        <v>26469</v>
      </c>
      <c r="B3709">
        <v>41120</v>
      </c>
      <c r="C3709" t="s">
        <v>79</v>
      </c>
      <c r="D3709" t="s">
        <v>21</v>
      </c>
      <c r="E3709" t="s">
        <v>120</v>
      </c>
      <c r="F3709" t="s">
        <v>1924</v>
      </c>
      <c r="G3709">
        <v>4</v>
      </c>
      <c r="H3709">
        <v>11659.93</v>
      </c>
      <c r="I3709">
        <v>0.37</v>
      </c>
      <c r="J3709">
        <v>0.03</v>
      </c>
      <c r="K3709">
        <v>4079.98</v>
      </c>
      <c r="L3709">
        <v>2999.98</v>
      </c>
      <c r="M3709">
        <v>1889.99</v>
      </c>
      <c r="N3709">
        <v>19.989999999999998</v>
      </c>
      <c r="O3709" t="s">
        <v>24</v>
      </c>
      <c r="P3709" t="s">
        <v>196</v>
      </c>
      <c r="Q3709" t="s">
        <v>64</v>
      </c>
      <c r="R3709" t="s">
        <v>61</v>
      </c>
      <c r="S3709" t="s">
        <v>57</v>
      </c>
      <c r="T3709" s="1">
        <v>41122</v>
      </c>
    </row>
    <row r="3710" spans="1:20" x14ac:dyDescent="0.25">
      <c r="A3710">
        <v>26469</v>
      </c>
      <c r="B3710">
        <v>41120</v>
      </c>
      <c r="C3710" t="s">
        <v>79</v>
      </c>
      <c r="D3710" t="s">
        <v>21</v>
      </c>
      <c r="E3710" t="s">
        <v>84</v>
      </c>
      <c r="F3710" t="s">
        <v>869</v>
      </c>
      <c r="G3710">
        <v>50</v>
      </c>
      <c r="H3710">
        <v>507.93</v>
      </c>
      <c r="I3710">
        <v>0.36</v>
      </c>
      <c r="J3710">
        <v>0.04</v>
      </c>
      <c r="K3710">
        <v>167</v>
      </c>
      <c r="L3710">
        <v>10.44</v>
      </c>
      <c r="M3710">
        <v>6.68</v>
      </c>
      <c r="N3710">
        <v>6.93</v>
      </c>
      <c r="O3710" t="s">
        <v>24</v>
      </c>
      <c r="P3710" t="s">
        <v>196</v>
      </c>
      <c r="Q3710" t="s">
        <v>64</v>
      </c>
      <c r="R3710" t="s">
        <v>61</v>
      </c>
      <c r="S3710" t="s">
        <v>57</v>
      </c>
      <c r="T3710" s="1">
        <v>41121</v>
      </c>
    </row>
    <row r="3711" spans="1:20" x14ac:dyDescent="0.25">
      <c r="A3711">
        <v>26470</v>
      </c>
      <c r="B3711">
        <v>39893</v>
      </c>
      <c r="C3711" t="s">
        <v>36</v>
      </c>
      <c r="D3711" t="s">
        <v>21</v>
      </c>
      <c r="E3711" t="s">
        <v>120</v>
      </c>
      <c r="F3711" t="s">
        <v>392</v>
      </c>
      <c r="G3711">
        <v>41</v>
      </c>
      <c r="H3711">
        <v>28886.15</v>
      </c>
      <c r="I3711">
        <v>0.42</v>
      </c>
      <c r="J3711">
        <v>0.03</v>
      </c>
      <c r="K3711">
        <v>11605.98</v>
      </c>
      <c r="L3711">
        <v>725.83</v>
      </c>
      <c r="M3711">
        <v>420.98</v>
      </c>
      <c r="N3711">
        <v>19.989999999999998</v>
      </c>
      <c r="O3711" t="s">
        <v>24</v>
      </c>
      <c r="P3711" t="s">
        <v>400</v>
      </c>
      <c r="Q3711" t="s">
        <v>64</v>
      </c>
      <c r="R3711" t="s">
        <v>61</v>
      </c>
      <c r="S3711" t="s">
        <v>57</v>
      </c>
      <c r="T3711" s="1">
        <v>39894</v>
      </c>
    </row>
    <row r="3712" spans="1:20" x14ac:dyDescent="0.25">
      <c r="A3712">
        <v>26499</v>
      </c>
      <c r="B3712">
        <v>40230</v>
      </c>
      <c r="C3712" t="s">
        <v>79</v>
      </c>
      <c r="D3712" t="s">
        <v>21</v>
      </c>
      <c r="E3712" t="s">
        <v>80</v>
      </c>
      <c r="F3712" t="s">
        <v>1925</v>
      </c>
      <c r="G3712">
        <v>11</v>
      </c>
      <c r="H3712">
        <v>59.51</v>
      </c>
      <c r="I3712">
        <v>0.49</v>
      </c>
      <c r="J3712">
        <v>0.05</v>
      </c>
      <c r="K3712">
        <v>27.33</v>
      </c>
      <c r="L3712">
        <v>5.65</v>
      </c>
      <c r="M3712">
        <v>2.88</v>
      </c>
      <c r="N3712">
        <v>0.5</v>
      </c>
      <c r="O3712" t="s">
        <v>24</v>
      </c>
      <c r="P3712" t="s">
        <v>330</v>
      </c>
      <c r="Q3712" t="s">
        <v>83</v>
      </c>
      <c r="R3712" t="s">
        <v>34</v>
      </c>
      <c r="S3712" t="s">
        <v>57</v>
      </c>
      <c r="T3712" s="1">
        <v>40231</v>
      </c>
    </row>
    <row r="3713" spans="1:20" x14ac:dyDescent="0.25">
      <c r="A3713">
        <v>26503</v>
      </c>
      <c r="B3713">
        <v>40654</v>
      </c>
      <c r="C3713" t="s">
        <v>79</v>
      </c>
      <c r="D3713" t="s">
        <v>21</v>
      </c>
      <c r="E3713" t="s">
        <v>139</v>
      </c>
      <c r="F3713" t="s">
        <v>719</v>
      </c>
      <c r="G3713">
        <v>47</v>
      </c>
      <c r="H3713">
        <v>1156.8499999999999</v>
      </c>
      <c r="I3713">
        <v>0.43</v>
      </c>
      <c r="J3713">
        <v>0.1</v>
      </c>
      <c r="K3713">
        <v>423.67</v>
      </c>
      <c r="L3713">
        <v>27.32</v>
      </c>
      <c r="M3713">
        <v>15.57</v>
      </c>
      <c r="N3713">
        <v>1.39</v>
      </c>
      <c r="O3713" t="s">
        <v>24</v>
      </c>
      <c r="P3713" t="s">
        <v>255</v>
      </c>
      <c r="Q3713" t="s">
        <v>41</v>
      </c>
      <c r="R3713" t="s">
        <v>27</v>
      </c>
      <c r="S3713" t="s">
        <v>57</v>
      </c>
      <c r="T3713" s="1">
        <v>40656</v>
      </c>
    </row>
    <row r="3714" spans="1:20" x14ac:dyDescent="0.25">
      <c r="A3714">
        <v>26503</v>
      </c>
      <c r="B3714">
        <v>40654</v>
      </c>
      <c r="C3714" t="s">
        <v>79</v>
      </c>
      <c r="D3714" t="s">
        <v>42</v>
      </c>
      <c r="E3714" t="s">
        <v>43</v>
      </c>
      <c r="F3714" t="s">
        <v>802</v>
      </c>
      <c r="G3714">
        <v>12</v>
      </c>
      <c r="H3714">
        <v>466.96</v>
      </c>
      <c r="I3714">
        <v>0.48</v>
      </c>
      <c r="J3714">
        <v>0.01</v>
      </c>
      <c r="K3714">
        <v>216.71</v>
      </c>
      <c r="L3714">
        <v>38.42</v>
      </c>
      <c r="M3714">
        <v>19.98</v>
      </c>
      <c r="N3714">
        <v>10.49</v>
      </c>
      <c r="O3714" t="s">
        <v>24</v>
      </c>
      <c r="P3714" t="s">
        <v>255</v>
      </c>
      <c r="Q3714" t="s">
        <v>41</v>
      </c>
      <c r="R3714" t="s">
        <v>27</v>
      </c>
      <c r="S3714" t="s">
        <v>57</v>
      </c>
      <c r="T3714" s="1">
        <v>40655</v>
      </c>
    </row>
    <row r="3715" spans="1:20" x14ac:dyDescent="0.25">
      <c r="A3715">
        <v>26529</v>
      </c>
      <c r="B3715">
        <v>40571</v>
      </c>
      <c r="C3715" t="s">
        <v>20</v>
      </c>
      <c r="D3715" t="s">
        <v>37</v>
      </c>
      <c r="E3715" t="s">
        <v>87</v>
      </c>
      <c r="F3715" t="s">
        <v>1799</v>
      </c>
      <c r="G3715">
        <v>41</v>
      </c>
      <c r="H3715">
        <v>23404.240000000002</v>
      </c>
      <c r="I3715">
        <v>0.52</v>
      </c>
      <c r="J3715">
        <v>0.08</v>
      </c>
      <c r="K3715">
        <v>11186.3</v>
      </c>
      <c r="L3715">
        <v>620.08000000000004</v>
      </c>
      <c r="M3715">
        <v>297.64</v>
      </c>
      <c r="N3715">
        <v>14.7</v>
      </c>
      <c r="O3715" t="s">
        <v>48</v>
      </c>
      <c r="P3715" t="s">
        <v>1733</v>
      </c>
      <c r="Q3715" t="s">
        <v>41</v>
      </c>
      <c r="R3715" t="s">
        <v>67</v>
      </c>
      <c r="S3715" t="s">
        <v>132</v>
      </c>
      <c r="T3715" s="1">
        <v>40575</v>
      </c>
    </row>
    <row r="3716" spans="1:20" x14ac:dyDescent="0.25">
      <c r="A3716">
        <v>26529</v>
      </c>
      <c r="B3716">
        <v>40571</v>
      </c>
      <c r="C3716" t="s">
        <v>20</v>
      </c>
      <c r="D3716" t="s">
        <v>21</v>
      </c>
      <c r="E3716" t="s">
        <v>84</v>
      </c>
      <c r="F3716" t="s">
        <v>583</v>
      </c>
      <c r="G3716">
        <v>17</v>
      </c>
      <c r="H3716">
        <v>370.35</v>
      </c>
      <c r="I3716">
        <v>0.49</v>
      </c>
      <c r="J3716">
        <v>0.05</v>
      </c>
      <c r="K3716">
        <v>166.32</v>
      </c>
      <c r="L3716">
        <v>22.24</v>
      </c>
      <c r="M3716">
        <v>11.34</v>
      </c>
      <c r="N3716">
        <v>11.25</v>
      </c>
      <c r="O3716" t="s">
        <v>24</v>
      </c>
      <c r="P3716" t="s">
        <v>1733</v>
      </c>
      <c r="Q3716" t="s">
        <v>33</v>
      </c>
      <c r="R3716" t="s">
        <v>67</v>
      </c>
      <c r="S3716" t="s">
        <v>57</v>
      </c>
      <c r="T3716" s="1">
        <v>40575</v>
      </c>
    </row>
    <row r="3717" spans="1:20" x14ac:dyDescent="0.25">
      <c r="A3717">
        <v>26531</v>
      </c>
      <c r="B3717">
        <v>40714</v>
      </c>
      <c r="C3717" t="s">
        <v>79</v>
      </c>
      <c r="D3717" t="s">
        <v>37</v>
      </c>
      <c r="E3717" t="s">
        <v>50</v>
      </c>
      <c r="F3717" t="s">
        <v>571</v>
      </c>
      <c r="G3717">
        <v>26</v>
      </c>
      <c r="H3717">
        <v>9401.2999999999993</v>
      </c>
      <c r="I3717">
        <v>0.43</v>
      </c>
      <c r="J3717">
        <v>0</v>
      </c>
      <c r="K3717">
        <v>4040.3</v>
      </c>
      <c r="L3717">
        <v>361.39</v>
      </c>
      <c r="M3717">
        <v>205.99</v>
      </c>
      <c r="N3717">
        <v>5.26</v>
      </c>
      <c r="O3717" t="s">
        <v>24</v>
      </c>
      <c r="P3717" t="s">
        <v>982</v>
      </c>
      <c r="Q3717" t="s">
        <v>83</v>
      </c>
      <c r="R3717" t="s">
        <v>34</v>
      </c>
      <c r="S3717" t="s">
        <v>57</v>
      </c>
      <c r="T3717" s="1">
        <v>40716</v>
      </c>
    </row>
    <row r="3718" spans="1:20" x14ac:dyDescent="0.25">
      <c r="A3718">
        <v>26535</v>
      </c>
      <c r="B3718">
        <v>40988</v>
      </c>
      <c r="C3718" t="s">
        <v>29</v>
      </c>
      <c r="D3718" t="s">
        <v>21</v>
      </c>
      <c r="E3718" t="s">
        <v>120</v>
      </c>
      <c r="F3718" t="s">
        <v>374</v>
      </c>
      <c r="G3718">
        <v>33</v>
      </c>
      <c r="H3718">
        <v>223.42</v>
      </c>
      <c r="I3718">
        <v>0.41</v>
      </c>
      <c r="J3718">
        <v>0.02</v>
      </c>
      <c r="K3718">
        <v>86.82</v>
      </c>
      <c r="L3718">
        <v>6.75</v>
      </c>
      <c r="M3718">
        <v>3.98</v>
      </c>
      <c r="N3718">
        <v>5.26</v>
      </c>
      <c r="O3718" t="s">
        <v>24</v>
      </c>
      <c r="P3718" t="s">
        <v>181</v>
      </c>
      <c r="Q3718" t="s">
        <v>64</v>
      </c>
      <c r="R3718" t="s">
        <v>34</v>
      </c>
      <c r="S3718" t="s">
        <v>57</v>
      </c>
      <c r="T3718" s="1">
        <v>40990</v>
      </c>
    </row>
    <row r="3719" spans="1:20" x14ac:dyDescent="0.25">
      <c r="A3719">
        <v>26565</v>
      </c>
      <c r="B3719">
        <v>40107</v>
      </c>
      <c r="C3719" t="s">
        <v>79</v>
      </c>
      <c r="D3719" t="s">
        <v>21</v>
      </c>
      <c r="E3719" t="s">
        <v>22</v>
      </c>
      <c r="F3719" t="s">
        <v>1070</v>
      </c>
      <c r="G3719">
        <v>49</v>
      </c>
      <c r="H3719">
        <v>40279</v>
      </c>
      <c r="I3719">
        <v>0.5</v>
      </c>
      <c r="J3719">
        <v>0.02</v>
      </c>
      <c r="K3719">
        <v>19718.7</v>
      </c>
      <c r="L3719">
        <v>838.38</v>
      </c>
      <c r="M3719">
        <v>419.19</v>
      </c>
      <c r="N3719">
        <v>19.989999999999998</v>
      </c>
      <c r="O3719" t="s">
        <v>24</v>
      </c>
      <c r="P3719" t="s">
        <v>1526</v>
      </c>
      <c r="Q3719" t="s">
        <v>64</v>
      </c>
      <c r="R3719" t="s">
        <v>34</v>
      </c>
      <c r="S3719" t="s">
        <v>57</v>
      </c>
      <c r="T3719" s="1">
        <v>40108</v>
      </c>
    </row>
    <row r="3720" spans="1:20" x14ac:dyDescent="0.25">
      <c r="A3720">
        <v>26567</v>
      </c>
      <c r="B3720">
        <v>40060</v>
      </c>
      <c r="C3720" t="s">
        <v>58</v>
      </c>
      <c r="D3720" t="s">
        <v>21</v>
      </c>
      <c r="E3720" t="s">
        <v>120</v>
      </c>
      <c r="F3720" t="s">
        <v>135</v>
      </c>
      <c r="G3720">
        <v>8</v>
      </c>
      <c r="H3720">
        <v>72.930000000000007</v>
      </c>
      <c r="I3720">
        <v>0.39</v>
      </c>
      <c r="J3720">
        <v>0.08</v>
      </c>
      <c r="K3720">
        <v>21.95</v>
      </c>
      <c r="L3720">
        <v>8.85</v>
      </c>
      <c r="M3720">
        <v>5.4</v>
      </c>
      <c r="N3720">
        <v>7.78</v>
      </c>
      <c r="O3720" t="s">
        <v>24</v>
      </c>
      <c r="P3720" t="s">
        <v>330</v>
      </c>
      <c r="Q3720" t="s">
        <v>83</v>
      </c>
      <c r="R3720" t="s">
        <v>34</v>
      </c>
      <c r="S3720" t="s">
        <v>57</v>
      </c>
      <c r="T3720" s="1">
        <v>40060</v>
      </c>
    </row>
    <row r="3721" spans="1:20" x14ac:dyDescent="0.25">
      <c r="A3721">
        <v>26567</v>
      </c>
      <c r="B3721">
        <v>40060</v>
      </c>
      <c r="C3721" t="s">
        <v>58</v>
      </c>
      <c r="D3721" t="s">
        <v>37</v>
      </c>
      <c r="E3721" t="s">
        <v>38</v>
      </c>
      <c r="F3721" t="s">
        <v>39</v>
      </c>
      <c r="G3721">
        <v>10</v>
      </c>
      <c r="H3721">
        <v>144.05000000000001</v>
      </c>
      <c r="I3721">
        <v>0.43</v>
      </c>
      <c r="J3721">
        <v>0.09</v>
      </c>
      <c r="K3721">
        <v>50.46</v>
      </c>
      <c r="L3721">
        <v>14.84</v>
      </c>
      <c r="M3721">
        <v>8.4600000000000009</v>
      </c>
      <c r="N3721">
        <v>8.99</v>
      </c>
      <c r="O3721" t="s">
        <v>71</v>
      </c>
      <c r="P3721" t="s">
        <v>330</v>
      </c>
      <c r="Q3721" t="s">
        <v>83</v>
      </c>
      <c r="R3721" t="s">
        <v>34</v>
      </c>
      <c r="S3721" t="s">
        <v>35</v>
      </c>
      <c r="T3721" s="1">
        <v>40063</v>
      </c>
    </row>
    <row r="3722" spans="1:20" x14ac:dyDescent="0.25">
      <c r="A3722">
        <v>26567</v>
      </c>
      <c r="B3722">
        <v>40060</v>
      </c>
      <c r="C3722" t="s">
        <v>58</v>
      </c>
      <c r="D3722" t="s">
        <v>42</v>
      </c>
      <c r="E3722" t="s">
        <v>43</v>
      </c>
      <c r="F3722" t="s">
        <v>639</v>
      </c>
      <c r="G3722">
        <v>22</v>
      </c>
      <c r="H3722">
        <v>491.12</v>
      </c>
      <c r="I3722">
        <v>0.46</v>
      </c>
      <c r="J3722">
        <v>0.21</v>
      </c>
      <c r="K3722">
        <v>152.57</v>
      </c>
      <c r="L3722">
        <v>27.74</v>
      </c>
      <c r="M3722">
        <v>14.98</v>
      </c>
      <c r="N3722">
        <v>8.99</v>
      </c>
      <c r="O3722" t="s">
        <v>24</v>
      </c>
      <c r="P3722" t="s">
        <v>330</v>
      </c>
      <c r="Q3722" t="s">
        <v>83</v>
      </c>
      <c r="R3722" t="s">
        <v>34</v>
      </c>
      <c r="S3722" t="s">
        <v>35</v>
      </c>
      <c r="T3722" s="1">
        <v>40061</v>
      </c>
    </row>
    <row r="3723" spans="1:20" x14ac:dyDescent="0.25">
      <c r="A3723">
        <v>26567</v>
      </c>
      <c r="B3723">
        <v>40060</v>
      </c>
      <c r="C3723" t="s">
        <v>58</v>
      </c>
      <c r="D3723" t="s">
        <v>37</v>
      </c>
      <c r="E3723" t="s">
        <v>50</v>
      </c>
      <c r="F3723" t="s">
        <v>1792</v>
      </c>
      <c r="G3723">
        <v>48</v>
      </c>
      <c r="H3723">
        <v>13570.38</v>
      </c>
      <c r="I3723">
        <v>0.47</v>
      </c>
      <c r="J3723">
        <v>0.04</v>
      </c>
      <c r="K3723">
        <v>6074.78</v>
      </c>
      <c r="L3723">
        <v>294.32</v>
      </c>
      <c r="M3723">
        <v>155.99</v>
      </c>
      <c r="N3723">
        <v>8.08</v>
      </c>
      <c r="O3723" t="s">
        <v>24</v>
      </c>
      <c r="P3723" t="s">
        <v>330</v>
      </c>
      <c r="Q3723" t="s">
        <v>83</v>
      </c>
      <c r="R3723" t="s">
        <v>34</v>
      </c>
      <c r="S3723" t="s">
        <v>57</v>
      </c>
      <c r="T3723" s="1">
        <v>40061</v>
      </c>
    </row>
    <row r="3724" spans="1:20" x14ac:dyDescent="0.25">
      <c r="A3724">
        <v>26627</v>
      </c>
      <c r="B3724">
        <v>40116</v>
      </c>
      <c r="C3724" t="s">
        <v>79</v>
      </c>
      <c r="D3724" t="s">
        <v>21</v>
      </c>
      <c r="E3724" t="s">
        <v>52</v>
      </c>
      <c r="F3724" t="s">
        <v>1926</v>
      </c>
      <c r="G3724">
        <v>25</v>
      </c>
      <c r="H3724">
        <v>69.209999999999994</v>
      </c>
      <c r="I3724">
        <v>0.47</v>
      </c>
      <c r="J3724">
        <v>0.1</v>
      </c>
      <c r="K3724">
        <v>27.92</v>
      </c>
      <c r="L3724">
        <v>3.02</v>
      </c>
      <c r="M3724">
        <v>1.6</v>
      </c>
      <c r="N3724">
        <v>1.29</v>
      </c>
      <c r="O3724" t="s">
        <v>24</v>
      </c>
      <c r="P3724" t="s">
        <v>1348</v>
      </c>
      <c r="Q3724" t="s">
        <v>33</v>
      </c>
      <c r="R3724" t="s">
        <v>61</v>
      </c>
      <c r="S3724" t="s">
        <v>55</v>
      </c>
      <c r="T3724" s="1">
        <v>40116</v>
      </c>
    </row>
    <row r="3725" spans="1:20" x14ac:dyDescent="0.25">
      <c r="A3725">
        <v>26629</v>
      </c>
      <c r="B3725">
        <v>40004</v>
      </c>
      <c r="C3725" t="s">
        <v>36</v>
      </c>
      <c r="D3725" t="s">
        <v>37</v>
      </c>
      <c r="E3725" t="s">
        <v>387</v>
      </c>
      <c r="F3725" t="s">
        <v>1573</v>
      </c>
      <c r="G3725">
        <v>38</v>
      </c>
      <c r="H3725">
        <v>45623.73</v>
      </c>
      <c r="I3725">
        <v>0.55000000000000004</v>
      </c>
      <c r="J3725">
        <v>0.1</v>
      </c>
      <c r="K3725">
        <v>22799.62</v>
      </c>
      <c r="L3725">
        <v>1333.31</v>
      </c>
      <c r="M3725">
        <v>599.99</v>
      </c>
      <c r="N3725">
        <v>24.49</v>
      </c>
      <c r="O3725" t="s">
        <v>24</v>
      </c>
      <c r="P3725" t="s">
        <v>326</v>
      </c>
      <c r="Q3725" t="s">
        <v>95</v>
      </c>
      <c r="R3725" t="s">
        <v>67</v>
      </c>
      <c r="S3725" t="s">
        <v>28</v>
      </c>
      <c r="T3725" s="1">
        <v>40005</v>
      </c>
    </row>
    <row r="3726" spans="1:20" x14ac:dyDescent="0.25">
      <c r="A3726">
        <v>26629</v>
      </c>
      <c r="B3726">
        <v>40004</v>
      </c>
      <c r="C3726" t="s">
        <v>36</v>
      </c>
      <c r="D3726" t="s">
        <v>21</v>
      </c>
      <c r="E3726" t="s">
        <v>52</v>
      </c>
      <c r="F3726" t="s">
        <v>739</v>
      </c>
      <c r="G3726">
        <v>32</v>
      </c>
      <c r="H3726">
        <v>145.43</v>
      </c>
      <c r="I3726">
        <v>0.42</v>
      </c>
      <c r="J3726">
        <v>0.06</v>
      </c>
      <c r="K3726">
        <v>55.22</v>
      </c>
      <c r="L3726">
        <v>4.79</v>
      </c>
      <c r="M3726">
        <v>2.78</v>
      </c>
      <c r="N3726">
        <v>1.25</v>
      </c>
      <c r="O3726" t="s">
        <v>24</v>
      </c>
      <c r="P3726" t="s">
        <v>326</v>
      </c>
      <c r="Q3726" t="s">
        <v>95</v>
      </c>
      <c r="R3726" t="s">
        <v>67</v>
      </c>
      <c r="S3726" t="s">
        <v>55</v>
      </c>
      <c r="T3726" s="1">
        <v>40006</v>
      </c>
    </row>
    <row r="3727" spans="1:20" x14ac:dyDescent="0.25">
      <c r="A3727">
        <v>26630</v>
      </c>
      <c r="B3727">
        <v>40509</v>
      </c>
      <c r="C3727" t="s">
        <v>36</v>
      </c>
      <c r="D3727" t="s">
        <v>21</v>
      </c>
      <c r="E3727" t="s">
        <v>84</v>
      </c>
      <c r="F3727" t="s">
        <v>909</v>
      </c>
      <c r="G3727">
        <v>9</v>
      </c>
      <c r="H3727">
        <v>99.55</v>
      </c>
      <c r="I3727">
        <v>0.38</v>
      </c>
      <c r="J3727">
        <v>0.02</v>
      </c>
      <c r="K3727">
        <v>33.86</v>
      </c>
      <c r="L3727">
        <v>10.45</v>
      </c>
      <c r="M3727">
        <v>6.48</v>
      </c>
      <c r="N3727">
        <v>7.37</v>
      </c>
      <c r="O3727" t="s">
        <v>24</v>
      </c>
      <c r="P3727" t="s">
        <v>751</v>
      </c>
      <c r="Q3727" t="s">
        <v>75</v>
      </c>
      <c r="R3727" t="s">
        <v>34</v>
      </c>
      <c r="S3727" t="s">
        <v>57</v>
      </c>
      <c r="T3727" s="1">
        <v>40511</v>
      </c>
    </row>
    <row r="3728" spans="1:20" x14ac:dyDescent="0.25">
      <c r="A3728">
        <v>26631</v>
      </c>
      <c r="B3728">
        <v>40483</v>
      </c>
      <c r="C3728" t="s">
        <v>58</v>
      </c>
      <c r="D3728" t="s">
        <v>21</v>
      </c>
      <c r="E3728" t="s">
        <v>84</v>
      </c>
      <c r="F3728" t="s">
        <v>978</v>
      </c>
      <c r="G3728">
        <v>37</v>
      </c>
      <c r="H3728">
        <v>367.26</v>
      </c>
      <c r="I3728">
        <v>0.38</v>
      </c>
      <c r="J3728">
        <v>0</v>
      </c>
      <c r="K3728">
        <v>135.61000000000001</v>
      </c>
      <c r="L3728">
        <v>9.65</v>
      </c>
      <c r="M3728">
        <v>5.98</v>
      </c>
      <c r="N3728">
        <v>10.39</v>
      </c>
      <c r="O3728" t="s">
        <v>24</v>
      </c>
      <c r="P3728" t="s">
        <v>1303</v>
      </c>
      <c r="Q3728" t="s">
        <v>83</v>
      </c>
      <c r="R3728" t="s">
        <v>34</v>
      </c>
      <c r="S3728" t="s">
        <v>57</v>
      </c>
      <c r="T3728" s="1">
        <v>40483</v>
      </c>
    </row>
    <row r="3729" spans="1:20" x14ac:dyDescent="0.25">
      <c r="A3729">
        <v>26657</v>
      </c>
      <c r="B3729">
        <v>41181</v>
      </c>
      <c r="C3729" t="s">
        <v>79</v>
      </c>
      <c r="D3729" t="s">
        <v>21</v>
      </c>
      <c r="E3729" t="s">
        <v>120</v>
      </c>
      <c r="F3729" t="s">
        <v>322</v>
      </c>
      <c r="G3729">
        <v>28</v>
      </c>
      <c r="H3729">
        <v>1867.11</v>
      </c>
      <c r="I3729">
        <v>0.42</v>
      </c>
      <c r="J3729">
        <v>0.06</v>
      </c>
      <c r="K3729">
        <v>712.2</v>
      </c>
      <c r="L3729">
        <v>70.66</v>
      </c>
      <c r="M3729">
        <v>40.98</v>
      </c>
      <c r="N3729">
        <v>7.47</v>
      </c>
      <c r="O3729" t="s">
        <v>24</v>
      </c>
      <c r="P3729" t="s">
        <v>604</v>
      </c>
      <c r="Q3729" t="s">
        <v>41</v>
      </c>
      <c r="R3729" t="s">
        <v>61</v>
      </c>
      <c r="S3729" t="s">
        <v>57</v>
      </c>
      <c r="T3729" s="1">
        <v>41183</v>
      </c>
    </row>
    <row r="3730" spans="1:20" x14ac:dyDescent="0.25">
      <c r="A3730">
        <v>26658</v>
      </c>
      <c r="B3730">
        <v>40899</v>
      </c>
      <c r="C3730" t="s">
        <v>36</v>
      </c>
      <c r="D3730" t="s">
        <v>21</v>
      </c>
      <c r="E3730" t="s">
        <v>120</v>
      </c>
      <c r="F3730" t="s">
        <v>374</v>
      </c>
      <c r="G3730">
        <v>17</v>
      </c>
      <c r="H3730">
        <v>108.93</v>
      </c>
      <c r="I3730">
        <v>0.38</v>
      </c>
      <c r="J3730">
        <v>0.05</v>
      </c>
      <c r="K3730">
        <v>36.01</v>
      </c>
      <c r="L3730">
        <v>6.42</v>
      </c>
      <c r="M3730">
        <v>3.98</v>
      </c>
      <c r="N3730">
        <v>5.26</v>
      </c>
      <c r="O3730" t="s">
        <v>24</v>
      </c>
      <c r="P3730" t="s">
        <v>745</v>
      </c>
      <c r="Q3730" t="s">
        <v>75</v>
      </c>
      <c r="R3730" t="s">
        <v>27</v>
      </c>
      <c r="S3730" t="s">
        <v>57</v>
      </c>
      <c r="T3730" s="1">
        <v>40899</v>
      </c>
    </row>
    <row r="3731" spans="1:20" x14ac:dyDescent="0.25">
      <c r="A3731">
        <v>26660</v>
      </c>
      <c r="B3731">
        <v>40986</v>
      </c>
      <c r="C3731" t="s">
        <v>79</v>
      </c>
      <c r="D3731" t="s">
        <v>21</v>
      </c>
      <c r="E3731" t="s">
        <v>84</v>
      </c>
      <c r="F3731" t="s">
        <v>1811</v>
      </c>
      <c r="G3731">
        <v>1</v>
      </c>
      <c r="H3731">
        <v>17.8</v>
      </c>
      <c r="I3731">
        <v>0.49</v>
      </c>
      <c r="J3731">
        <v>0.1</v>
      </c>
      <c r="K3731">
        <v>6.84</v>
      </c>
      <c r="L3731">
        <v>17.55</v>
      </c>
      <c r="M3731">
        <v>8.9499999999999993</v>
      </c>
      <c r="N3731">
        <v>2.0099999999999998</v>
      </c>
      <c r="O3731" t="s">
        <v>24</v>
      </c>
      <c r="P3731" t="s">
        <v>1801</v>
      </c>
      <c r="Q3731" t="s">
        <v>75</v>
      </c>
      <c r="R3731" t="s">
        <v>61</v>
      </c>
      <c r="S3731" t="s">
        <v>55</v>
      </c>
      <c r="T3731" s="1">
        <v>40986</v>
      </c>
    </row>
    <row r="3732" spans="1:20" x14ac:dyDescent="0.25">
      <c r="A3732">
        <v>26661</v>
      </c>
      <c r="B3732">
        <v>41262</v>
      </c>
      <c r="C3732" t="s">
        <v>79</v>
      </c>
      <c r="D3732" t="s">
        <v>37</v>
      </c>
      <c r="E3732" t="s">
        <v>50</v>
      </c>
      <c r="F3732" t="s">
        <v>1586</v>
      </c>
      <c r="G3732">
        <v>31</v>
      </c>
      <c r="H3732">
        <v>4270.47</v>
      </c>
      <c r="I3732">
        <v>0.53</v>
      </c>
      <c r="J3732">
        <v>0.02</v>
      </c>
      <c r="K3732">
        <v>2219.79</v>
      </c>
      <c r="L3732">
        <v>140.4</v>
      </c>
      <c r="M3732">
        <v>65.989999999999995</v>
      </c>
      <c r="N3732">
        <v>4.99</v>
      </c>
      <c r="O3732" t="s">
        <v>24</v>
      </c>
      <c r="P3732" t="s">
        <v>1692</v>
      </c>
      <c r="Q3732" t="s">
        <v>64</v>
      </c>
      <c r="R3732" t="s">
        <v>34</v>
      </c>
      <c r="S3732" t="s">
        <v>57</v>
      </c>
      <c r="T3732" s="1">
        <v>41263</v>
      </c>
    </row>
    <row r="3733" spans="1:20" x14ac:dyDescent="0.25">
      <c r="A3733">
        <v>26688</v>
      </c>
      <c r="B3733">
        <v>40408</v>
      </c>
      <c r="C3733" t="s">
        <v>79</v>
      </c>
      <c r="D3733" t="s">
        <v>21</v>
      </c>
      <c r="E3733" t="s">
        <v>126</v>
      </c>
      <c r="F3733" t="s">
        <v>1927</v>
      </c>
      <c r="G3733">
        <v>21</v>
      </c>
      <c r="H3733">
        <v>705.97</v>
      </c>
      <c r="I3733">
        <v>0.43</v>
      </c>
      <c r="J3733">
        <v>0.06</v>
      </c>
      <c r="K3733">
        <v>276.31</v>
      </c>
      <c r="L3733">
        <v>35.56</v>
      </c>
      <c r="M3733">
        <v>20.27</v>
      </c>
      <c r="N3733">
        <v>3.99</v>
      </c>
      <c r="O3733" t="s">
        <v>24</v>
      </c>
      <c r="P3733" t="s">
        <v>1865</v>
      </c>
      <c r="Q3733" t="s">
        <v>33</v>
      </c>
      <c r="R3733" t="s">
        <v>61</v>
      </c>
      <c r="S3733" t="s">
        <v>57</v>
      </c>
      <c r="T3733" s="1">
        <v>40410</v>
      </c>
    </row>
    <row r="3734" spans="1:20" x14ac:dyDescent="0.25">
      <c r="A3734">
        <v>26688</v>
      </c>
      <c r="B3734">
        <v>40408</v>
      </c>
      <c r="C3734" t="s">
        <v>79</v>
      </c>
      <c r="D3734" t="s">
        <v>21</v>
      </c>
      <c r="E3734" t="s">
        <v>52</v>
      </c>
      <c r="F3734" t="s">
        <v>297</v>
      </c>
      <c r="G3734">
        <v>7</v>
      </c>
      <c r="H3734">
        <v>120.44</v>
      </c>
      <c r="I3734">
        <v>0.47</v>
      </c>
      <c r="J3734">
        <v>0.09</v>
      </c>
      <c r="K3734">
        <v>49.84</v>
      </c>
      <c r="L3734">
        <v>18.739999999999998</v>
      </c>
      <c r="M3734">
        <v>9.93</v>
      </c>
      <c r="N3734">
        <v>1.0900000000000001</v>
      </c>
      <c r="O3734" t="s">
        <v>24</v>
      </c>
      <c r="P3734" t="s">
        <v>1865</v>
      </c>
      <c r="Q3734" t="s">
        <v>33</v>
      </c>
      <c r="R3734" t="s">
        <v>61</v>
      </c>
      <c r="S3734" t="s">
        <v>55</v>
      </c>
      <c r="T3734" s="1">
        <v>40409</v>
      </c>
    </row>
    <row r="3735" spans="1:20" x14ac:dyDescent="0.25">
      <c r="A3735">
        <v>26689</v>
      </c>
      <c r="B3735">
        <v>40085</v>
      </c>
      <c r="C3735" t="s">
        <v>36</v>
      </c>
      <c r="D3735" t="s">
        <v>42</v>
      </c>
      <c r="E3735" t="s">
        <v>43</v>
      </c>
      <c r="F3735" t="s">
        <v>1298</v>
      </c>
      <c r="G3735">
        <v>2</v>
      </c>
      <c r="H3735">
        <v>359.84</v>
      </c>
      <c r="I3735">
        <v>0.44</v>
      </c>
      <c r="J3735">
        <v>0.01</v>
      </c>
      <c r="K3735">
        <v>152.38999999999999</v>
      </c>
      <c r="L3735">
        <v>177.2</v>
      </c>
      <c r="M3735">
        <v>99.23</v>
      </c>
      <c r="N3735">
        <v>8.99</v>
      </c>
      <c r="O3735" t="s">
        <v>24</v>
      </c>
      <c r="P3735" t="s">
        <v>844</v>
      </c>
      <c r="Q3735" t="s">
        <v>83</v>
      </c>
      <c r="R3735" t="s">
        <v>34</v>
      </c>
      <c r="S3735" t="s">
        <v>35</v>
      </c>
      <c r="T3735" s="1">
        <v>40088</v>
      </c>
    </row>
    <row r="3736" spans="1:20" x14ac:dyDescent="0.25">
      <c r="A3736">
        <v>26691</v>
      </c>
      <c r="B3736">
        <v>41124</v>
      </c>
      <c r="C3736" t="s">
        <v>29</v>
      </c>
      <c r="D3736" t="s">
        <v>21</v>
      </c>
      <c r="E3736" t="s">
        <v>120</v>
      </c>
      <c r="F3736" t="s">
        <v>1103</v>
      </c>
      <c r="G3736">
        <v>37</v>
      </c>
      <c r="H3736">
        <v>446.61</v>
      </c>
      <c r="I3736">
        <v>0.4</v>
      </c>
      <c r="J3736">
        <v>7.0000000000000007E-2</v>
      </c>
      <c r="K3736">
        <v>156.29</v>
      </c>
      <c r="L3736">
        <v>12.8</v>
      </c>
      <c r="M3736">
        <v>7.68</v>
      </c>
      <c r="N3736">
        <v>6.16</v>
      </c>
      <c r="O3736" t="s">
        <v>24</v>
      </c>
      <c r="P3736" t="s">
        <v>550</v>
      </c>
      <c r="Q3736" t="s">
        <v>64</v>
      </c>
      <c r="R3736" t="s">
        <v>34</v>
      </c>
      <c r="S3736" t="s">
        <v>57</v>
      </c>
      <c r="T3736" s="1">
        <v>41125</v>
      </c>
    </row>
    <row r="3737" spans="1:20" x14ac:dyDescent="0.25">
      <c r="A3737">
        <v>26693</v>
      </c>
      <c r="B3737">
        <v>40411</v>
      </c>
      <c r="C3737" t="s">
        <v>79</v>
      </c>
      <c r="D3737" t="s">
        <v>37</v>
      </c>
      <c r="E3737" t="s">
        <v>50</v>
      </c>
      <c r="F3737" t="s">
        <v>937</v>
      </c>
      <c r="G3737">
        <v>44</v>
      </c>
      <c r="H3737">
        <v>3563.94</v>
      </c>
      <c r="I3737">
        <v>0.35</v>
      </c>
      <c r="J3737">
        <v>0.06</v>
      </c>
      <c r="K3737">
        <v>1099.1300000000001</v>
      </c>
      <c r="L3737">
        <v>86.14</v>
      </c>
      <c r="M3737">
        <v>55.99</v>
      </c>
      <c r="N3737">
        <v>1.25</v>
      </c>
      <c r="O3737" t="s">
        <v>71</v>
      </c>
      <c r="P3737" t="s">
        <v>942</v>
      </c>
      <c r="Q3737" t="s">
        <v>41</v>
      </c>
      <c r="R3737" t="s">
        <v>34</v>
      </c>
      <c r="S3737" t="s">
        <v>35</v>
      </c>
      <c r="T3737" s="1">
        <v>40413</v>
      </c>
    </row>
    <row r="3738" spans="1:20" x14ac:dyDescent="0.25">
      <c r="A3738">
        <v>26695</v>
      </c>
      <c r="B3738">
        <v>40335</v>
      </c>
      <c r="C3738" t="s">
        <v>29</v>
      </c>
      <c r="D3738" t="s">
        <v>21</v>
      </c>
      <c r="E3738" t="s">
        <v>84</v>
      </c>
      <c r="F3738" t="s">
        <v>698</v>
      </c>
      <c r="G3738">
        <v>43</v>
      </c>
      <c r="H3738">
        <v>646.95000000000005</v>
      </c>
      <c r="I3738">
        <v>0.45</v>
      </c>
      <c r="J3738">
        <v>0.01</v>
      </c>
      <c r="K3738">
        <v>286.89999999999998</v>
      </c>
      <c r="L3738">
        <v>15.16</v>
      </c>
      <c r="M3738">
        <v>8.34</v>
      </c>
      <c r="N3738">
        <v>1.43</v>
      </c>
      <c r="O3738" t="s">
        <v>24</v>
      </c>
      <c r="P3738" t="s">
        <v>1922</v>
      </c>
      <c r="Q3738" t="s">
        <v>95</v>
      </c>
      <c r="R3738" t="s">
        <v>34</v>
      </c>
      <c r="S3738" t="s">
        <v>55</v>
      </c>
      <c r="T3738" s="1">
        <v>40337</v>
      </c>
    </row>
    <row r="3739" spans="1:20" x14ac:dyDescent="0.25">
      <c r="A3739">
        <v>26723</v>
      </c>
      <c r="B3739">
        <v>40605</v>
      </c>
      <c r="C3739" t="s">
        <v>20</v>
      </c>
      <c r="D3739" t="s">
        <v>37</v>
      </c>
      <c r="E3739" t="s">
        <v>50</v>
      </c>
      <c r="F3739" t="s">
        <v>76</v>
      </c>
      <c r="G3739">
        <v>8</v>
      </c>
      <c r="H3739">
        <v>938.75</v>
      </c>
      <c r="I3739">
        <v>0.45</v>
      </c>
      <c r="J3739">
        <v>0.03</v>
      </c>
      <c r="K3739">
        <v>403.14</v>
      </c>
      <c r="L3739">
        <v>119.98</v>
      </c>
      <c r="M3739">
        <v>65.989999999999995</v>
      </c>
      <c r="N3739">
        <v>7.69</v>
      </c>
      <c r="O3739" t="s">
        <v>24</v>
      </c>
      <c r="P3739" t="s">
        <v>464</v>
      </c>
      <c r="Q3739" t="s">
        <v>33</v>
      </c>
      <c r="R3739" t="s">
        <v>67</v>
      </c>
      <c r="S3739" t="s">
        <v>57</v>
      </c>
      <c r="T3739" s="1">
        <v>40610</v>
      </c>
    </row>
    <row r="3740" spans="1:20" x14ac:dyDescent="0.25">
      <c r="A3740">
        <v>26724</v>
      </c>
      <c r="B3740">
        <v>39850</v>
      </c>
      <c r="C3740" t="s">
        <v>58</v>
      </c>
      <c r="D3740" t="s">
        <v>37</v>
      </c>
      <c r="E3740" t="s">
        <v>87</v>
      </c>
      <c r="F3740" t="s">
        <v>1383</v>
      </c>
      <c r="G3740">
        <v>2</v>
      </c>
      <c r="H3740">
        <v>3047.29</v>
      </c>
      <c r="I3740">
        <v>0.4</v>
      </c>
      <c r="J3740">
        <v>0.09</v>
      </c>
      <c r="K3740">
        <v>1033.32</v>
      </c>
      <c r="L3740">
        <v>1666.65</v>
      </c>
      <c r="M3740">
        <v>999.99</v>
      </c>
      <c r="N3740">
        <v>13.99</v>
      </c>
      <c r="O3740" t="s">
        <v>24</v>
      </c>
      <c r="P3740" t="s">
        <v>574</v>
      </c>
      <c r="Q3740" t="s">
        <v>75</v>
      </c>
      <c r="R3740" t="s">
        <v>27</v>
      </c>
      <c r="S3740" t="s">
        <v>45</v>
      </c>
      <c r="T3740" s="1">
        <v>39852</v>
      </c>
    </row>
    <row r="3741" spans="1:20" x14ac:dyDescent="0.25">
      <c r="A3741">
        <v>26726</v>
      </c>
      <c r="B3741">
        <v>41270</v>
      </c>
      <c r="C3741" t="s">
        <v>36</v>
      </c>
      <c r="D3741" t="s">
        <v>21</v>
      </c>
      <c r="E3741" t="s">
        <v>126</v>
      </c>
      <c r="F3741" t="s">
        <v>1080</v>
      </c>
      <c r="G3741">
        <v>37</v>
      </c>
      <c r="H3741">
        <v>357.27</v>
      </c>
      <c r="I3741">
        <v>0.55000000000000004</v>
      </c>
      <c r="J3741">
        <v>0.02</v>
      </c>
      <c r="K3741">
        <v>190.43</v>
      </c>
      <c r="L3741">
        <v>9.7100000000000009</v>
      </c>
      <c r="M3741">
        <v>4.37</v>
      </c>
      <c r="N3741">
        <v>5.15</v>
      </c>
      <c r="O3741" t="s">
        <v>24</v>
      </c>
      <c r="P3741" t="s">
        <v>1764</v>
      </c>
      <c r="Q3741" t="s">
        <v>95</v>
      </c>
      <c r="R3741" t="s">
        <v>27</v>
      </c>
      <c r="S3741" t="s">
        <v>57</v>
      </c>
      <c r="T3741" s="1">
        <v>41270</v>
      </c>
    </row>
    <row r="3742" spans="1:20" x14ac:dyDescent="0.25">
      <c r="A3742">
        <v>26726</v>
      </c>
      <c r="B3742">
        <v>41270</v>
      </c>
      <c r="C3742" t="s">
        <v>36</v>
      </c>
      <c r="D3742" t="s">
        <v>21</v>
      </c>
      <c r="E3742" t="s">
        <v>126</v>
      </c>
      <c r="F3742" t="s">
        <v>1928</v>
      </c>
      <c r="G3742">
        <v>11</v>
      </c>
      <c r="H3742">
        <v>105.8</v>
      </c>
      <c r="I3742">
        <v>0.38</v>
      </c>
      <c r="J3742">
        <v>0.08</v>
      </c>
      <c r="K3742">
        <v>18.52</v>
      </c>
      <c r="L3742">
        <v>5.61</v>
      </c>
      <c r="M3742">
        <v>3.48</v>
      </c>
      <c r="N3742">
        <v>49</v>
      </c>
      <c r="O3742" t="s">
        <v>24</v>
      </c>
      <c r="P3742" t="s">
        <v>1764</v>
      </c>
      <c r="Q3742" t="s">
        <v>95</v>
      </c>
      <c r="R3742" t="s">
        <v>27</v>
      </c>
      <c r="S3742" t="s">
        <v>28</v>
      </c>
      <c r="T3742" s="1">
        <v>41272</v>
      </c>
    </row>
    <row r="3743" spans="1:20" x14ac:dyDescent="0.25">
      <c r="A3743">
        <v>26726</v>
      </c>
      <c r="B3743">
        <v>41270</v>
      </c>
      <c r="C3743" t="s">
        <v>36</v>
      </c>
      <c r="D3743" t="s">
        <v>21</v>
      </c>
      <c r="E3743" t="s">
        <v>120</v>
      </c>
      <c r="F3743" t="s">
        <v>1009</v>
      </c>
      <c r="G3743">
        <v>41</v>
      </c>
      <c r="H3743">
        <v>1603.79</v>
      </c>
      <c r="I3743">
        <v>0.49</v>
      </c>
      <c r="J3743">
        <v>0.05</v>
      </c>
      <c r="K3743">
        <v>742.12</v>
      </c>
      <c r="L3743">
        <v>41.14</v>
      </c>
      <c r="M3743">
        <v>20.98</v>
      </c>
      <c r="N3743">
        <v>1.49</v>
      </c>
      <c r="O3743" t="s">
        <v>24</v>
      </c>
      <c r="P3743" t="s">
        <v>1764</v>
      </c>
      <c r="Q3743" t="s">
        <v>95</v>
      </c>
      <c r="R3743" t="s">
        <v>27</v>
      </c>
      <c r="S3743" t="s">
        <v>57</v>
      </c>
      <c r="T3743" s="1">
        <v>41271</v>
      </c>
    </row>
    <row r="3744" spans="1:20" x14ac:dyDescent="0.25">
      <c r="A3744">
        <v>26756</v>
      </c>
      <c r="B3744">
        <v>41039</v>
      </c>
      <c r="C3744" t="s">
        <v>79</v>
      </c>
      <c r="D3744" t="s">
        <v>37</v>
      </c>
      <c r="E3744" t="s">
        <v>38</v>
      </c>
      <c r="F3744" t="s">
        <v>837</v>
      </c>
      <c r="G3744">
        <v>25</v>
      </c>
      <c r="H3744">
        <v>1146.94</v>
      </c>
      <c r="I3744">
        <v>0.37</v>
      </c>
      <c r="J3744">
        <v>7.0000000000000007E-2</v>
      </c>
      <c r="K3744">
        <v>368.69</v>
      </c>
      <c r="L3744">
        <v>49.16</v>
      </c>
      <c r="M3744">
        <v>30.97</v>
      </c>
      <c r="N3744">
        <v>4</v>
      </c>
      <c r="O3744" t="s">
        <v>24</v>
      </c>
      <c r="P3744" t="s">
        <v>147</v>
      </c>
      <c r="Q3744" t="s">
        <v>33</v>
      </c>
      <c r="R3744" t="s">
        <v>61</v>
      </c>
      <c r="S3744" t="s">
        <v>57</v>
      </c>
      <c r="T3744" s="1">
        <v>41039</v>
      </c>
    </row>
    <row r="3745" spans="1:20" x14ac:dyDescent="0.25">
      <c r="A3745">
        <v>26756</v>
      </c>
      <c r="B3745">
        <v>41039</v>
      </c>
      <c r="C3745" t="s">
        <v>79</v>
      </c>
      <c r="D3745" t="s">
        <v>21</v>
      </c>
      <c r="E3745" t="s">
        <v>84</v>
      </c>
      <c r="F3745" t="s">
        <v>1221</v>
      </c>
      <c r="G3745">
        <v>40</v>
      </c>
      <c r="H3745">
        <v>477.96</v>
      </c>
      <c r="I3745">
        <v>0.5</v>
      </c>
      <c r="J3745">
        <v>0.09</v>
      </c>
      <c r="K3745">
        <v>212.54</v>
      </c>
      <c r="L3745">
        <v>12.96</v>
      </c>
      <c r="M3745">
        <v>6.48</v>
      </c>
      <c r="N3745">
        <v>6.22</v>
      </c>
      <c r="O3745" t="s">
        <v>24</v>
      </c>
      <c r="P3745" t="s">
        <v>147</v>
      </c>
      <c r="Q3745" t="s">
        <v>33</v>
      </c>
      <c r="R3745" t="s">
        <v>61</v>
      </c>
      <c r="S3745" t="s">
        <v>57</v>
      </c>
      <c r="T3745" s="1">
        <v>41041</v>
      </c>
    </row>
    <row r="3746" spans="1:20" x14ac:dyDescent="0.25">
      <c r="A3746">
        <v>26756</v>
      </c>
      <c r="B3746">
        <v>41039</v>
      </c>
      <c r="C3746" t="s">
        <v>79</v>
      </c>
      <c r="D3746" t="s">
        <v>21</v>
      </c>
      <c r="E3746" t="s">
        <v>84</v>
      </c>
      <c r="F3746" t="s">
        <v>909</v>
      </c>
      <c r="G3746">
        <v>20</v>
      </c>
      <c r="H3746">
        <v>208.25</v>
      </c>
      <c r="I3746">
        <v>0.4</v>
      </c>
      <c r="J3746">
        <v>7.0000000000000007E-2</v>
      </c>
      <c r="K3746">
        <v>71.28</v>
      </c>
      <c r="L3746">
        <v>10.8</v>
      </c>
      <c r="M3746">
        <v>6.48</v>
      </c>
      <c r="N3746">
        <v>7.37</v>
      </c>
      <c r="O3746" t="s">
        <v>24</v>
      </c>
      <c r="P3746" t="s">
        <v>147</v>
      </c>
      <c r="Q3746" t="s">
        <v>33</v>
      </c>
      <c r="R3746" t="s">
        <v>61</v>
      </c>
      <c r="S3746" t="s">
        <v>57</v>
      </c>
      <c r="T3746" s="1">
        <v>41041</v>
      </c>
    </row>
    <row r="3747" spans="1:20" x14ac:dyDescent="0.25">
      <c r="A3747">
        <v>26758</v>
      </c>
      <c r="B3747">
        <v>39956</v>
      </c>
      <c r="C3747" t="s">
        <v>29</v>
      </c>
      <c r="D3747" t="s">
        <v>37</v>
      </c>
      <c r="E3747" t="s">
        <v>38</v>
      </c>
      <c r="F3747" t="s">
        <v>1855</v>
      </c>
      <c r="G3747">
        <v>46</v>
      </c>
      <c r="H3747">
        <v>5154.1099999999997</v>
      </c>
      <c r="I3747">
        <v>0.37</v>
      </c>
      <c r="J3747">
        <v>0.09</v>
      </c>
      <c r="K3747">
        <v>1584.65</v>
      </c>
      <c r="L3747">
        <v>123.03</v>
      </c>
      <c r="M3747">
        <v>77.510000000000005</v>
      </c>
      <c r="N3747">
        <v>4</v>
      </c>
      <c r="O3747" t="s">
        <v>71</v>
      </c>
      <c r="P3747" t="s">
        <v>1546</v>
      </c>
      <c r="Q3747" t="s">
        <v>41</v>
      </c>
      <c r="R3747" t="s">
        <v>61</v>
      </c>
      <c r="S3747" t="s">
        <v>57</v>
      </c>
      <c r="T3747" s="1">
        <v>39958</v>
      </c>
    </row>
    <row r="3748" spans="1:20" x14ac:dyDescent="0.25">
      <c r="A3748">
        <v>26758</v>
      </c>
      <c r="B3748">
        <v>39956</v>
      </c>
      <c r="C3748" t="s">
        <v>29</v>
      </c>
      <c r="D3748" t="s">
        <v>21</v>
      </c>
      <c r="E3748" t="s">
        <v>52</v>
      </c>
      <c r="F3748" t="s">
        <v>65</v>
      </c>
      <c r="G3748">
        <v>37</v>
      </c>
      <c r="H3748">
        <v>227.42</v>
      </c>
      <c r="I3748">
        <v>0.53</v>
      </c>
      <c r="J3748">
        <v>0</v>
      </c>
      <c r="K3748">
        <v>120.16</v>
      </c>
      <c r="L3748">
        <v>6.13</v>
      </c>
      <c r="M3748">
        <v>2.88</v>
      </c>
      <c r="N3748">
        <v>0.7</v>
      </c>
      <c r="O3748" t="s">
        <v>24</v>
      </c>
      <c r="P3748" t="s">
        <v>1546</v>
      </c>
      <c r="Q3748" t="s">
        <v>41</v>
      </c>
      <c r="R3748" t="s">
        <v>61</v>
      </c>
      <c r="S3748" t="s">
        <v>55</v>
      </c>
      <c r="T3748" s="1">
        <v>39958</v>
      </c>
    </row>
    <row r="3749" spans="1:20" x14ac:dyDescent="0.25">
      <c r="A3749">
        <v>26759</v>
      </c>
      <c r="B3749">
        <v>40933</v>
      </c>
      <c r="C3749" t="s">
        <v>29</v>
      </c>
      <c r="D3749" t="s">
        <v>21</v>
      </c>
      <c r="E3749" t="s">
        <v>120</v>
      </c>
      <c r="F3749" t="s">
        <v>692</v>
      </c>
      <c r="G3749">
        <v>30</v>
      </c>
      <c r="H3749">
        <v>419.52</v>
      </c>
      <c r="I3749">
        <v>0.45</v>
      </c>
      <c r="J3749">
        <v>0.03</v>
      </c>
      <c r="K3749">
        <v>179.61</v>
      </c>
      <c r="L3749">
        <v>14.25</v>
      </c>
      <c r="M3749">
        <v>7.84</v>
      </c>
      <c r="N3749">
        <v>4.71</v>
      </c>
      <c r="O3749" t="s">
        <v>24</v>
      </c>
      <c r="P3749" t="s">
        <v>813</v>
      </c>
      <c r="Q3749" t="s">
        <v>64</v>
      </c>
      <c r="R3749" t="s">
        <v>67</v>
      </c>
      <c r="S3749" t="s">
        <v>57</v>
      </c>
      <c r="T3749" s="1">
        <v>40935</v>
      </c>
    </row>
    <row r="3750" spans="1:20" x14ac:dyDescent="0.25">
      <c r="A3750">
        <v>26784</v>
      </c>
      <c r="B3750">
        <v>40382</v>
      </c>
      <c r="C3750" t="s">
        <v>58</v>
      </c>
      <c r="D3750" t="s">
        <v>42</v>
      </c>
      <c r="E3750" t="s">
        <v>192</v>
      </c>
      <c r="F3750" t="s">
        <v>632</v>
      </c>
      <c r="G3750">
        <v>12</v>
      </c>
      <c r="H3750">
        <v>2253.0100000000002</v>
      </c>
      <c r="I3750">
        <v>0.36</v>
      </c>
      <c r="J3750">
        <v>0.02</v>
      </c>
      <c r="K3750">
        <v>771.25</v>
      </c>
      <c r="L3750">
        <v>189.03</v>
      </c>
      <c r="M3750">
        <v>120.98</v>
      </c>
      <c r="N3750">
        <v>30</v>
      </c>
      <c r="O3750" t="s">
        <v>48</v>
      </c>
      <c r="P3750" t="s">
        <v>665</v>
      </c>
      <c r="Q3750" t="s">
        <v>75</v>
      </c>
      <c r="R3750" t="s">
        <v>67</v>
      </c>
      <c r="S3750" t="s">
        <v>132</v>
      </c>
      <c r="T3750" s="1">
        <v>40383</v>
      </c>
    </row>
    <row r="3751" spans="1:20" x14ac:dyDescent="0.25">
      <c r="A3751">
        <v>26784</v>
      </c>
      <c r="B3751">
        <v>40382</v>
      </c>
      <c r="C3751" t="s">
        <v>58</v>
      </c>
      <c r="D3751" t="s">
        <v>37</v>
      </c>
      <c r="E3751" t="s">
        <v>87</v>
      </c>
      <c r="F3751" t="s">
        <v>302</v>
      </c>
      <c r="G3751">
        <v>33</v>
      </c>
      <c r="H3751">
        <v>696.23</v>
      </c>
      <c r="I3751">
        <v>0.39</v>
      </c>
      <c r="J3751">
        <v>0.09</v>
      </c>
      <c r="K3751">
        <v>227.05</v>
      </c>
      <c r="L3751">
        <v>22.93</v>
      </c>
      <c r="M3751">
        <v>13.99</v>
      </c>
      <c r="N3751">
        <v>7.51</v>
      </c>
      <c r="O3751" t="s">
        <v>24</v>
      </c>
      <c r="P3751" t="s">
        <v>665</v>
      </c>
      <c r="Q3751" t="s">
        <v>75</v>
      </c>
      <c r="R3751" t="s">
        <v>67</v>
      </c>
      <c r="S3751" t="s">
        <v>45</v>
      </c>
      <c r="T3751" s="1">
        <v>40383</v>
      </c>
    </row>
    <row r="3752" spans="1:20" x14ac:dyDescent="0.25">
      <c r="A3752">
        <v>26786</v>
      </c>
      <c r="B3752">
        <v>40275</v>
      </c>
      <c r="C3752" t="s">
        <v>79</v>
      </c>
      <c r="D3752" t="s">
        <v>21</v>
      </c>
      <c r="E3752" t="s">
        <v>126</v>
      </c>
      <c r="F3752" t="s">
        <v>1208</v>
      </c>
      <c r="G3752">
        <v>29</v>
      </c>
      <c r="H3752">
        <v>627.28</v>
      </c>
      <c r="I3752">
        <v>0.53</v>
      </c>
      <c r="J3752">
        <v>0.08</v>
      </c>
      <c r="K3752">
        <v>304.87</v>
      </c>
      <c r="L3752">
        <v>23.36</v>
      </c>
      <c r="M3752">
        <v>10.98</v>
      </c>
      <c r="N3752">
        <v>3.99</v>
      </c>
      <c r="O3752" t="s">
        <v>24</v>
      </c>
      <c r="P3752" t="s">
        <v>778</v>
      </c>
      <c r="Q3752" t="s">
        <v>83</v>
      </c>
      <c r="R3752" t="s">
        <v>34</v>
      </c>
      <c r="S3752" t="s">
        <v>57</v>
      </c>
      <c r="T3752" s="1">
        <v>40276</v>
      </c>
    </row>
    <row r="3753" spans="1:20" x14ac:dyDescent="0.25">
      <c r="A3753">
        <v>26787</v>
      </c>
      <c r="B3753">
        <v>40805</v>
      </c>
      <c r="C3753" t="s">
        <v>36</v>
      </c>
      <c r="D3753" t="s">
        <v>21</v>
      </c>
      <c r="E3753" t="s">
        <v>84</v>
      </c>
      <c r="F3753" t="s">
        <v>1836</v>
      </c>
      <c r="G3753">
        <v>25</v>
      </c>
      <c r="H3753">
        <v>2260.73</v>
      </c>
      <c r="I3753">
        <v>0.51</v>
      </c>
      <c r="J3753">
        <v>0.08</v>
      </c>
      <c r="K3753">
        <v>1053.94</v>
      </c>
      <c r="L3753">
        <v>98.04</v>
      </c>
      <c r="M3753">
        <v>48.04</v>
      </c>
      <c r="N3753">
        <v>5.79</v>
      </c>
      <c r="O3753" t="s">
        <v>71</v>
      </c>
      <c r="P3753" t="s">
        <v>1859</v>
      </c>
      <c r="Q3753" t="s">
        <v>41</v>
      </c>
      <c r="R3753" t="s">
        <v>27</v>
      </c>
      <c r="S3753" t="s">
        <v>57</v>
      </c>
      <c r="T3753" s="1">
        <v>40807</v>
      </c>
    </row>
    <row r="3754" spans="1:20" x14ac:dyDescent="0.25">
      <c r="A3754">
        <v>26791</v>
      </c>
      <c r="B3754">
        <v>40662</v>
      </c>
      <c r="C3754" t="s">
        <v>20</v>
      </c>
      <c r="D3754" t="s">
        <v>21</v>
      </c>
      <c r="E3754" t="s">
        <v>22</v>
      </c>
      <c r="F3754" t="s">
        <v>992</v>
      </c>
      <c r="G3754">
        <v>45</v>
      </c>
      <c r="H3754">
        <v>771.27</v>
      </c>
      <c r="I3754">
        <v>0.39</v>
      </c>
      <c r="J3754">
        <v>0.08</v>
      </c>
      <c r="K3754">
        <v>258.19</v>
      </c>
      <c r="L3754">
        <v>18.510000000000002</v>
      </c>
      <c r="M3754">
        <v>11.29</v>
      </c>
      <c r="N3754">
        <v>5.03</v>
      </c>
      <c r="O3754" t="s">
        <v>24</v>
      </c>
      <c r="P3754" t="s">
        <v>225</v>
      </c>
      <c r="Q3754" t="s">
        <v>95</v>
      </c>
      <c r="R3754" t="s">
        <v>61</v>
      </c>
      <c r="S3754" t="s">
        <v>57</v>
      </c>
      <c r="T3754" s="1">
        <v>40669</v>
      </c>
    </row>
    <row r="3755" spans="1:20" x14ac:dyDescent="0.25">
      <c r="A3755">
        <v>26818</v>
      </c>
      <c r="B3755">
        <v>40916</v>
      </c>
      <c r="C3755" t="s">
        <v>29</v>
      </c>
      <c r="D3755" t="s">
        <v>21</v>
      </c>
      <c r="E3755" t="s">
        <v>120</v>
      </c>
      <c r="F3755" t="s">
        <v>1120</v>
      </c>
      <c r="G3755">
        <v>23</v>
      </c>
      <c r="H3755">
        <v>392.35</v>
      </c>
      <c r="I3755">
        <v>0.5</v>
      </c>
      <c r="J3755">
        <v>0.05</v>
      </c>
      <c r="K3755">
        <v>183.2</v>
      </c>
      <c r="L3755">
        <v>17.7</v>
      </c>
      <c r="M3755">
        <v>8.85</v>
      </c>
      <c r="N3755">
        <v>5.6</v>
      </c>
      <c r="O3755" t="s">
        <v>24</v>
      </c>
      <c r="P3755" t="s">
        <v>1929</v>
      </c>
      <c r="Q3755" t="s">
        <v>75</v>
      </c>
      <c r="R3755" t="s">
        <v>27</v>
      </c>
      <c r="S3755" t="s">
        <v>57</v>
      </c>
      <c r="T3755" s="1">
        <v>40917</v>
      </c>
    </row>
    <row r="3756" spans="1:20" x14ac:dyDescent="0.25">
      <c r="A3756">
        <v>26818</v>
      </c>
      <c r="B3756">
        <v>40916</v>
      </c>
      <c r="C3756" t="s">
        <v>29</v>
      </c>
      <c r="D3756" t="s">
        <v>21</v>
      </c>
      <c r="E3756" t="s">
        <v>126</v>
      </c>
      <c r="F3756" t="s">
        <v>1613</v>
      </c>
      <c r="G3756">
        <v>5</v>
      </c>
      <c r="H3756">
        <v>105.41</v>
      </c>
      <c r="I3756">
        <v>0.41</v>
      </c>
      <c r="J3756">
        <v>0.01</v>
      </c>
      <c r="K3756">
        <v>40.58</v>
      </c>
      <c r="L3756">
        <v>20.29</v>
      </c>
      <c r="M3756">
        <v>11.97</v>
      </c>
      <c r="N3756">
        <v>4.9800000000000004</v>
      </c>
      <c r="O3756" t="s">
        <v>71</v>
      </c>
      <c r="P3756" t="s">
        <v>1929</v>
      </c>
      <c r="Q3756" t="s">
        <v>75</v>
      </c>
      <c r="R3756" t="s">
        <v>27</v>
      </c>
      <c r="S3756" t="s">
        <v>57</v>
      </c>
      <c r="T3756" s="1">
        <v>40918</v>
      </c>
    </row>
    <row r="3757" spans="1:20" x14ac:dyDescent="0.25">
      <c r="A3757">
        <v>26818</v>
      </c>
      <c r="B3757">
        <v>40916</v>
      </c>
      <c r="C3757" t="s">
        <v>29</v>
      </c>
      <c r="D3757" t="s">
        <v>21</v>
      </c>
      <c r="E3757" t="s">
        <v>120</v>
      </c>
      <c r="F3757" t="s">
        <v>211</v>
      </c>
      <c r="G3757">
        <v>36</v>
      </c>
      <c r="H3757">
        <v>371.6</v>
      </c>
      <c r="I3757">
        <v>0.35</v>
      </c>
      <c r="J3757">
        <v>0.1</v>
      </c>
      <c r="K3757">
        <v>101.08</v>
      </c>
      <c r="L3757">
        <v>11.23</v>
      </c>
      <c r="M3757">
        <v>7.3</v>
      </c>
      <c r="N3757">
        <v>7.72</v>
      </c>
      <c r="O3757" t="s">
        <v>24</v>
      </c>
      <c r="P3757" t="s">
        <v>1929</v>
      </c>
      <c r="Q3757" t="s">
        <v>75</v>
      </c>
      <c r="R3757" t="s">
        <v>27</v>
      </c>
      <c r="S3757" t="s">
        <v>57</v>
      </c>
      <c r="T3757" s="1">
        <v>40917</v>
      </c>
    </row>
    <row r="3758" spans="1:20" x14ac:dyDescent="0.25">
      <c r="A3758">
        <v>26851</v>
      </c>
      <c r="B3758">
        <v>40748</v>
      </c>
      <c r="C3758" t="s">
        <v>36</v>
      </c>
      <c r="D3758" t="s">
        <v>37</v>
      </c>
      <c r="E3758" t="s">
        <v>38</v>
      </c>
      <c r="F3758" t="s">
        <v>1719</v>
      </c>
      <c r="G3758">
        <v>44</v>
      </c>
      <c r="H3758">
        <v>121.93</v>
      </c>
      <c r="I3758">
        <v>0.42</v>
      </c>
      <c r="J3758">
        <v>7.0000000000000007E-2</v>
      </c>
      <c r="K3758">
        <v>45.14</v>
      </c>
      <c r="L3758">
        <v>2.93</v>
      </c>
      <c r="M3758">
        <v>1.7</v>
      </c>
      <c r="N3758">
        <v>1.99</v>
      </c>
      <c r="O3758" t="s">
        <v>24</v>
      </c>
      <c r="P3758" t="s">
        <v>1930</v>
      </c>
      <c r="Q3758" t="s">
        <v>33</v>
      </c>
      <c r="R3758" t="s">
        <v>34</v>
      </c>
      <c r="S3758" t="s">
        <v>35</v>
      </c>
      <c r="T3758" s="1">
        <v>40750</v>
      </c>
    </row>
    <row r="3759" spans="1:20" x14ac:dyDescent="0.25">
      <c r="A3759">
        <v>26852</v>
      </c>
      <c r="B3759">
        <v>40243</v>
      </c>
      <c r="C3759" t="s">
        <v>58</v>
      </c>
      <c r="D3759" t="s">
        <v>21</v>
      </c>
      <c r="E3759" t="s">
        <v>84</v>
      </c>
      <c r="F3759" t="s">
        <v>1393</v>
      </c>
      <c r="G3759">
        <v>2</v>
      </c>
      <c r="H3759">
        <v>23.41</v>
      </c>
      <c r="I3759">
        <v>0.46</v>
      </c>
      <c r="J3759">
        <v>0.06</v>
      </c>
      <c r="K3759">
        <v>7.38</v>
      </c>
      <c r="L3759">
        <v>9.2200000000000006</v>
      </c>
      <c r="M3759">
        <v>4.9800000000000004</v>
      </c>
      <c r="N3759">
        <v>6.07</v>
      </c>
      <c r="O3759" t="s">
        <v>24</v>
      </c>
      <c r="P3759" t="s">
        <v>293</v>
      </c>
      <c r="Q3759" t="s">
        <v>64</v>
      </c>
      <c r="R3759" t="s">
        <v>67</v>
      </c>
      <c r="S3759" t="s">
        <v>57</v>
      </c>
      <c r="T3759" s="1">
        <v>40245</v>
      </c>
    </row>
    <row r="3760" spans="1:20" x14ac:dyDescent="0.25">
      <c r="A3760">
        <v>26853</v>
      </c>
      <c r="B3760">
        <v>41072</v>
      </c>
      <c r="C3760" t="s">
        <v>20</v>
      </c>
      <c r="D3760" t="s">
        <v>21</v>
      </c>
      <c r="E3760" t="s">
        <v>139</v>
      </c>
      <c r="F3760" t="s">
        <v>1931</v>
      </c>
      <c r="G3760">
        <v>21</v>
      </c>
      <c r="H3760">
        <v>96.45</v>
      </c>
      <c r="I3760">
        <v>0.38</v>
      </c>
      <c r="J3760">
        <v>0</v>
      </c>
      <c r="K3760">
        <v>34.24</v>
      </c>
      <c r="L3760">
        <v>4.29</v>
      </c>
      <c r="M3760">
        <v>2.66</v>
      </c>
      <c r="N3760">
        <v>6.35</v>
      </c>
      <c r="O3760" t="s">
        <v>24</v>
      </c>
      <c r="P3760" t="s">
        <v>1299</v>
      </c>
      <c r="Q3760" t="s">
        <v>64</v>
      </c>
      <c r="R3760" t="s">
        <v>27</v>
      </c>
      <c r="S3760" t="s">
        <v>57</v>
      </c>
      <c r="T3760" s="1">
        <v>41076</v>
      </c>
    </row>
    <row r="3761" spans="1:20" x14ac:dyDescent="0.25">
      <c r="A3761">
        <v>26854</v>
      </c>
      <c r="B3761">
        <v>39985</v>
      </c>
      <c r="C3761" t="s">
        <v>29</v>
      </c>
      <c r="D3761" t="s">
        <v>42</v>
      </c>
      <c r="E3761" t="s">
        <v>43</v>
      </c>
      <c r="F3761" t="s">
        <v>859</v>
      </c>
      <c r="G3761">
        <v>1</v>
      </c>
      <c r="H3761">
        <v>61.91</v>
      </c>
      <c r="I3761">
        <v>0.53</v>
      </c>
      <c r="J3761">
        <v>0.02</v>
      </c>
      <c r="K3761">
        <v>27.54</v>
      </c>
      <c r="L3761">
        <v>54</v>
      </c>
      <c r="M3761">
        <v>25.38</v>
      </c>
      <c r="N3761">
        <v>8.99</v>
      </c>
      <c r="O3761" t="s">
        <v>24</v>
      </c>
      <c r="P3761" t="s">
        <v>1932</v>
      </c>
      <c r="Q3761" t="s">
        <v>83</v>
      </c>
      <c r="R3761" t="s">
        <v>61</v>
      </c>
      <c r="S3761" t="s">
        <v>35</v>
      </c>
      <c r="T3761" s="1">
        <v>39986</v>
      </c>
    </row>
    <row r="3762" spans="1:20" x14ac:dyDescent="0.25">
      <c r="A3762">
        <v>26855</v>
      </c>
      <c r="B3762">
        <v>39887</v>
      </c>
      <c r="C3762" t="s">
        <v>36</v>
      </c>
      <c r="D3762" t="s">
        <v>42</v>
      </c>
      <c r="E3762" t="s">
        <v>43</v>
      </c>
      <c r="F3762" t="s">
        <v>68</v>
      </c>
      <c r="G3762">
        <v>13</v>
      </c>
      <c r="H3762">
        <v>743.77</v>
      </c>
      <c r="I3762">
        <v>0.5</v>
      </c>
      <c r="J3762">
        <v>0.08</v>
      </c>
      <c r="K3762">
        <v>337.76</v>
      </c>
      <c r="L3762">
        <v>61.86</v>
      </c>
      <c r="M3762">
        <v>30.93</v>
      </c>
      <c r="N3762">
        <v>3.92</v>
      </c>
      <c r="O3762" t="s">
        <v>24</v>
      </c>
      <c r="P3762" t="s">
        <v>1690</v>
      </c>
      <c r="Q3762" t="s">
        <v>64</v>
      </c>
      <c r="R3762" t="s">
        <v>27</v>
      </c>
      <c r="S3762" t="s">
        <v>35</v>
      </c>
      <c r="T3762" s="1">
        <v>39888</v>
      </c>
    </row>
    <row r="3763" spans="1:20" x14ac:dyDescent="0.25">
      <c r="A3763">
        <v>26881</v>
      </c>
      <c r="B3763">
        <v>40026</v>
      </c>
      <c r="C3763" t="s">
        <v>20</v>
      </c>
      <c r="D3763" t="s">
        <v>42</v>
      </c>
      <c r="E3763" t="s">
        <v>46</v>
      </c>
      <c r="F3763" t="s">
        <v>1933</v>
      </c>
      <c r="G3763">
        <v>26</v>
      </c>
      <c r="H3763">
        <v>18175.689999999999</v>
      </c>
      <c r="I3763">
        <v>0.42</v>
      </c>
      <c r="J3763">
        <v>0.05</v>
      </c>
      <c r="K3763">
        <v>7036.03</v>
      </c>
      <c r="L3763">
        <v>731.4</v>
      </c>
      <c r="M3763">
        <v>424.21</v>
      </c>
      <c r="N3763">
        <v>110.2</v>
      </c>
      <c r="O3763" t="s">
        <v>48</v>
      </c>
      <c r="P3763" t="s">
        <v>1497</v>
      </c>
      <c r="Q3763" t="s">
        <v>33</v>
      </c>
      <c r="R3763" t="s">
        <v>27</v>
      </c>
      <c r="S3763" t="s">
        <v>49</v>
      </c>
      <c r="T3763" s="1">
        <v>40030</v>
      </c>
    </row>
    <row r="3764" spans="1:20" x14ac:dyDescent="0.25">
      <c r="A3764">
        <v>26887</v>
      </c>
      <c r="B3764">
        <v>40678</v>
      </c>
      <c r="C3764" t="s">
        <v>58</v>
      </c>
      <c r="D3764" t="s">
        <v>21</v>
      </c>
      <c r="E3764" t="s">
        <v>126</v>
      </c>
      <c r="F3764" t="s">
        <v>1552</v>
      </c>
      <c r="G3764">
        <v>38</v>
      </c>
      <c r="H3764">
        <v>2787.18</v>
      </c>
      <c r="I3764">
        <v>0.46</v>
      </c>
      <c r="J3764">
        <v>0.08</v>
      </c>
      <c r="K3764">
        <v>1149.32</v>
      </c>
      <c r="L3764">
        <v>79.59</v>
      </c>
      <c r="M3764">
        <v>42.98</v>
      </c>
      <c r="N3764">
        <v>4.62</v>
      </c>
      <c r="O3764" t="s">
        <v>71</v>
      </c>
      <c r="P3764" t="s">
        <v>1358</v>
      </c>
      <c r="Q3764" t="s">
        <v>33</v>
      </c>
      <c r="R3764" t="s">
        <v>27</v>
      </c>
      <c r="S3764" t="s">
        <v>57</v>
      </c>
      <c r="T3764" s="1">
        <v>40679</v>
      </c>
    </row>
    <row r="3765" spans="1:20" x14ac:dyDescent="0.25">
      <c r="A3765">
        <v>26887</v>
      </c>
      <c r="B3765">
        <v>40678</v>
      </c>
      <c r="C3765" t="s">
        <v>58</v>
      </c>
      <c r="D3765" t="s">
        <v>21</v>
      </c>
      <c r="E3765" t="s">
        <v>120</v>
      </c>
      <c r="F3765" t="s">
        <v>905</v>
      </c>
      <c r="G3765">
        <v>23</v>
      </c>
      <c r="H3765">
        <v>290.87</v>
      </c>
      <c r="I3765">
        <v>0.39</v>
      </c>
      <c r="J3765">
        <v>7.0000000000000007E-2</v>
      </c>
      <c r="K3765">
        <v>97.01</v>
      </c>
      <c r="L3765">
        <v>13.18</v>
      </c>
      <c r="M3765">
        <v>8.0399999999999991</v>
      </c>
      <c r="N3765">
        <v>8.94</v>
      </c>
      <c r="O3765" t="s">
        <v>71</v>
      </c>
      <c r="P3765" t="s">
        <v>1358</v>
      </c>
      <c r="Q3765" t="s">
        <v>33</v>
      </c>
      <c r="R3765" t="s">
        <v>27</v>
      </c>
      <c r="S3765" t="s">
        <v>57</v>
      </c>
      <c r="T3765" s="1">
        <v>40678</v>
      </c>
    </row>
    <row r="3766" spans="1:20" x14ac:dyDescent="0.25">
      <c r="A3766">
        <v>26912</v>
      </c>
      <c r="B3766">
        <v>41026</v>
      </c>
      <c r="C3766" t="s">
        <v>20</v>
      </c>
      <c r="D3766" t="s">
        <v>37</v>
      </c>
      <c r="E3766" t="s">
        <v>38</v>
      </c>
      <c r="F3766" t="s">
        <v>689</v>
      </c>
      <c r="G3766">
        <v>21</v>
      </c>
      <c r="H3766">
        <v>1867.81</v>
      </c>
      <c r="I3766">
        <v>0.44</v>
      </c>
      <c r="J3766">
        <v>0.08</v>
      </c>
      <c r="K3766">
        <v>728.73</v>
      </c>
      <c r="L3766">
        <v>96.39</v>
      </c>
      <c r="M3766">
        <v>53.98</v>
      </c>
      <c r="N3766">
        <v>5.5</v>
      </c>
      <c r="O3766" t="s">
        <v>24</v>
      </c>
      <c r="P3766" t="s">
        <v>386</v>
      </c>
      <c r="Q3766" t="s">
        <v>95</v>
      </c>
      <c r="R3766" t="s">
        <v>61</v>
      </c>
      <c r="S3766" t="s">
        <v>57</v>
      </c>
      <c r="T3766" s="1">
        <v>41035</v>
      </c>
    </row>
    <row r="3767" spans="1:20" x14ac:dyDescent="0.25">
      <c r="A3767">
        <v>26912</v>
      </c>
      <c r="B3767">
        <v>41026</v>
      </c>
      <c r="C3767" t="s">
        <v>20</v>
      </c>
      <c r="D3767" t="s">
        <v>37</v>
      </c>
      <c r="E3767" t="s">
        <v>50</v>
      </c>
      <c r="F3767" t="s">
        <v>571</v>
      </c>
      <c r="G3767">
        <v>18</v>
      </c>
      <c r="H3767">
        <v>5849.79</v>
      </c>
      <c r="I3767">
        <v>0.41</v>
      </c>
      <c r="J3767">
        <v>7.0000000000000007E-2</v>
      </c>
      <c r="K3767">
        <v>2136.71</v>
      </c>
      <c r="L3767">
        <v>349.14</v>
      </c>
      <c r="M3767">
        <v>205.99</v>
      </c>
      <c r="N3767">
        <v>5.26</v>
      </c>
      <c r="O3767" t="s">
        <v>24</v>
      </c>
      <c r="P3767" t="s">
        <v>386</v>
      </c>
      <c r="Q3767" t="s">
        <v>75</v>
      </c>
      <c r="R3767" t="s">
        <v>61</v>
      </c>
      <c r="S3767" t="s">
        <v>57</v>
      </c>
      <c r="T3767" s="1">
        <v>41030</v>
      </c>
    </row>
    <row r="3768" spans="1:20" x14ac:dyDescent="0.25">
      <c r="A3768">
        <v>26913</v>
      </c>
      <c r="B3768">
        <v>40085</v>
      </c>
      <c r="C3768" t="s">
        <v>36</v>
      </c>
      <c r="D3768" t="s">
        <v>37</v>
      </c>
      <c r="E3768" t="s">
        <v>50</v>
      </c>
      <c r="F3768" t="s">
        <v>1873</v>
      </c>
      <c r="G3768">
        <v>11</v>
      </c>
      <c r="H3768">
        <v>1114.58</v>
      </c>
      <c r="I3768">
        <v>0.35</v>
      </c>
      <c r="J3768">
        <v>0.01</v>
      </c>
      <c r="K3768">
        <v>379.7</v>
      </c>
      <c r="L3768">
        <v>101.52</v>
      </c>
      <c r="M3768">
        <v>65.989999999999995</v>
      </c>
      <c r="N3768">
        <v>8.99</v>
      </c>
      <c r="O3768" t="s">
        <v>24</v>
      </c>
      <c r="P3768" t="s">
        <v>1180</v>
      </c>
      <c r="Q3768" t="s">
        <v>41</v>
      </c>
      <c r="R3768" t="s">
        <v>67</v>
      </c>
      <c r="S3768" t="s">
        <v>57</v>
      </c>
      <c r="T3768" s="1">
        <v>40087</v>
      </c>
    </row>
    <row r="3769" spans="1:20" x14ac:dyDescent="0.25">
      <c r="A3769">
        <v>26918</v>
      </c>
      <c r="B3769">
        <v>39909</v>
      </c>
      <c r="C3769" t="s">
        <v>20</v>
      </c>
      <c r="D3769" t="s">
        <v>21</v>
      </c>
      <c r="E3769" t="s">
        <v>52</v>
      </c>
      <c r="F3769" t="s">
        <v>814</v>
      </c>
      <c r="G3769">
        <v>16</v>
      </c>
      <c r="H3769">
        <v>129.78</v>
      </c>
      <c r="I3769">
        <v>0.43</v>
      </c>
      <c r="J3769">
        <v>0.05</v>
      </c>
      <c r="K3769">
        <v>51.63</v>
      </c>
      <c r="L3769">
        <v>8.49</v>
      </c>
      <c r="M3769">
        <v>4.84</v>
      </c>
      <c r="N3769">
        <v>0.71</v>
      </c>
      <c r="O3769" t="s">
        <v>24</v>
      </c>
      <c r="P3769" t="s">
        <v>1299</v>
      </c>
      <c r="Q3769" t="s">
        <v>64</v>
      </c>
      <c r="R3769" t="s">
        <v>61</v>
      </c>
      <c r="S3769" t="s">
        <v>55</v>
      </c>
      <c r="T3769" s="1">
        <v>39918</v>
      </c>
    </row>
    <row r="3770" spans="1:20" x14ac:dyDescent="0.25">
      <c r="A3770">
        <v>26919</v>
      </c>
      <c r="B3770">
        <v>41253</v>
      </c>
      <c r="C3770" t="s">
        <v>20</v>
      </c>
      <c r="D3770" t="s">
        <v>21</v>
      </c>
      <c r="E3770" t="s">
        <v>126</v>
      </c>
      <c r="F3770" t="s">
        <v>847</v>
      </c>
      <c r="G3770">
        <v>12</v>
      </c>
      <c r="H3770">
        <v>5955.96</v>
      </c>
      <c r="I3770">
        <v>0.41</v>
      </c>
      <c r="J3770">
        <v>0.03</v>
      </c>
      <c r="K3770">
        <v>2323.67</v>
      </c>
      <c r="L3770">
        <v>509.58</v>
      </c>
      <c r="M3770">
        <v>300.64999999999998</v>
      </c>
      <c r="N3770">
        <v>24.49</v>
      </c>
      <c r="O3770" t="s">
        <v>24</v>
      </c>
      <c r="P3770" t="s">
        <v>736</v>
      </c>
      <c r="Q3770" t="s">
        <v>41</v>
      </c>
      <c r="R3770" t="s">
        <v>61</v>
      </c>
      <c r="S3770" t="s">
        <v>28</v>
      </c>
      <c r="T3770" s="1">
        <v>41255</v>
      </c>
    </row>
    <row r="3771" spans="1:20" x14ac:dyDescent="0.25">
      <c r="A3771">
        <v>26919</v>
      </c>
      <c r="B3771">
        <v>41253</v>
      </c>
      <c r="C3771" t="s">
        <v>20</v>
      </c>
      <c r="D3771" t="s">
        <v>21</v>
      </c>
      <c r="E3771" t="s">
        <v>84</v>
      </c>
      <c r="F3771" t="s">
        <v>1934</v>
      </c>
      <c r="G3771">
        <v>32</v>
      </c>
      <c r="H3771">
        <v>238.87</v>
      </c>
      <c r="I3771">
        <v>0.38</v>
      </c>
      <c r="J3771">
        <v>0.1</v>
      </c>
      <c r="K3771">
        <v>71.97</v>
      </c>
      <c r="L3771">
        <v>8.0299999999999994</v>
      </c>
      <c r="M3771">
        <v>4.9800000000000004</v>
      </c>
      <c r="N3771">
        <v>7.54</v>
      </c>
      <c r="O3771" t="s">
        <v>24</v>
      </c>
      <c r="P3771" t="s">
        <v>736</v>
      </c>
      <c r="Q3771" t="s">
        <v>41</v>
      </c>
      <c r="R3771" t="s">
        <v>61</v>
      </c>
      <c r="S3771" t="s">
        <v>57</v>
      </c>
      <c r="T3771" s="1">
        <v>41255</v>
      </c>
    </row>
    <row r="3772" spans="1:20" x14ac:dyDescent="0.25">
      <c r="A3772">
        <v>26944</v>
      </c>
      <c r="B3772">
        <v>40124</v>
      </c>
      <c r="C3772" t="s">
        <v>58</v>
      </c>
      <c r="D3772" t="s">
        <v>37</v>
      </c>
      <c r="E3772" t="s">
        <v>38</v>
      </c>
      <c r="F3772" t="s">
        <v>758</v>
      </c>
      <c r="G3772">
        <v>6</v>
      </c>
      <c r="H3772">
        <v>694.21</v>
      </c>
      <c r="I3772">
        <v>0.36</v>
      </c>
      <c r="J3772">
        <v>0.02</v>
      </c>
      <c r="K3772">
        <v>235.81</v>
      </c>
      <c r="L3772">
        <v>115.59</v>
      </c>
      <c r="M3772">
        <v>73.98</v>
      </c>
      <c r="N3772">
        <v>14.52</v>
      </c>
      <c r="O3772" t="s">
        <v>24</v>
      </c>
      <c r="P3772" t="s">
        <v>1249</v>
      </c>
      <c r="Q3772" t="s">
        <v>33</v>
      </c>
      <c r="R3772" t="s">
        <v>61</v>
      </c>
      <c r="S3772" t="s">
        <v>57</v>
      </c>
      <c r="T3772" s="1">
        <v>40127</v>
      </c>
    </row>
    <row r="3773" spans="1:20" x14ac:dyDescent="0.25">
      <c r="A3773">
        <v>26945</v>
      </c>
      <c r="B3773">
        <v>39849</v>
      </c>
      <c r="C3773" t="s">
        <v>58</v>
      </c>
      <c r="D3773" t="s">
        <v>21</v>
      </c>
      <c r="E3773" t="s">
        <v>84</v>
      </c>
      <c r="F3773" t="s">
        <v>1487</v>
      </c>
      <c r="G3773">
        <v>29</v>
      </c>
      <c r="H3773">
        <v>415.73</v>
      </c>
      <c r="I3773">
        <v>0.49</v>
      </c>
      <c r="J3773">
        <v>0</v>
      </c>
      <c r="K3773">
        <v>202.84</v>
      </c>
      <c r="L3773">
        <v>14.27</v>
      </c>
      <c r="M3773">
        <v>7.28</v>
      </c>
      <c r="N3773">
        <v>1.77</v>
      </c>
      <c r="O3773" t="s">
        <v>24</v>
      </c>
      <c r="P3773" t="s">
        <v>736</v>
      </c>
      <c r="Q3773" t="s">
        <v>41</v>
      </c>
      <c r="R3773" t="s">
        <v>61</v>
      </c>
      <c r="S3773" t="s">
        <v>55</v>
      </c>
      <c r="T3773" s="1">
        <v>39849</v>
      </c>
    </row>
    <row r="3774" spans="1:20" x14ac:dyDescent="0.25">
      <c r="A3774">
        <v>26947</v>
      </c>
      <c r="B3774">
        <v>40333</v>
      </c>
      <c r="C3774" t="s">
        <v>36</v>
      </c>
      <c r="D3774" t="s">
        <v>42</v>
      </c>
      <c r="E3774" t="s">
        <v>46</v>
      </c>
      <c r="F3774" t="s">
        <v>339</v>
      </c>
      <c r="G3774">
        <v>4</v>
      </c>
      <c r="H3774">
        <v>683.7</v>
      </c>
      <c r="I3774">
        <v>0.36</v>
      </c>
      <c r="J3774">
        <v>0.01</v>
      </c>
      <c r="K3774">
        <v>220.5</v>
      </c>
      <c r="L3774">
        <v>157.5</v>
      </c>
      <c r="M3774">
        <v>100.8</v>
      </c>
      <c r="N3774">
        <v>60</v>
      </c>
      <c r="O3774" t="s">
        <v>48</v>
      </c>
      <c r="P3774" t="s">
        <v>843</v>
      </c>
      <c r="Q3774" t="s">
        <v>33</v>
      </c>
      <c r="R3774" t="s">
        <v>34</v>
      </c>
      <c r="S3774" t="s">
        <v>132</v>
      </c>
      <c r="T3774" s="1">
        <v>40336</v>
      </c>
    </row>
    <row r="3775" spans="1:20" x14ac:dyDescent="0.25">
      <c r="A3775">
        <v>26948</v>
      </c>
      <c r="B3775">
        <v>40869</v>
      </c>
      <c r="C3775" t="s">
        <v>36</v>
      </c>
      <c r="D3775" t="s">
        <v>21</v>
      </c>
      <c r="E3775" t="s">
        <v>52</v>
      </c>
      <c r="F3775" t="s">
        <v>53</v>
      </c>
      <c r="G3775">
        <v>21</v>
      </c>
      <c r="H3775">
        <v>292.2</v>
      </c>
      <c r="I3775">
        <v>0.36</v>
      </c>
      <c r="J3775">
        <v>0.03</v>
      </c>
      <c r="K3775">
        <v>98.64</v>
      </c>
      <c r="L3775">
        <v>14.23</v>
      </c>
      <c r="M3775">
        <v>9.11</v>
      </c>
      <c r="N3775">
        <v>2.25</v>
      </c>
      <c r="O3775" t="s">
        <v>71</v>
      </c>
      <c r="P3775" t="s">
        <v>682</v>
      </c>
      <c r="Q3775" t="s">
        <v>75</v>
      </c>
      <c r="R3775" t="s">
        <v>61</v>
      </c>
      <c r="S3775" t="s">
        <v>55</v>
      </c>
      <c r="T3775" s="1">
        <v>40870</v>
      </c>
    </row>
    <row r="3776" spans="1:20" x14ac:dyDescent="0.25">
      <c r="A3776">
        <v>26948</v>
      </c>
      <c r="B3776">
        <v>40869</v>
      </c>
      <c r="C3776" t="s">
        <v>36</v>
      </c>
      <c r="D3776" t="s">
        <v>21</v>
      </c>
      <c r="E3776" t="s">
        <v>120</v>
      </c>
      <c r="F3776" t="s">
        <v>211</v>
      </c>
      <c r="G3776">
        <v>38</v>
      </c>
      <c r="H3776">
        <v>495.74</v>
      </c>
      <c r="I3776">
        <v>0.46</v>
      </c>
      <c r="J3776">
        <v>0.05</v>
      </c>
      <c r="K3776">
        <v>210.62</v>
      </c>
      <c r="L3776">
        <v>13.52</v>
      </c>
      <c r="M3776">
        <v>7.3</v>
      </c>
      <c r="N3776">
        <v>7.72</v>
      </c>
      <c r="O3776" t="s">
        <v>24</v>
      </c>
      <c r="P3776" t="s">
        <v>682</v>
      </c>
      <c r="Q3776" t="s">
        <v>41</v>
      </c>
      <c r="R3776" t="s">
        <v>61</v>
      </c>
      <c r="S3776" t="s">
        <v>57</v>
      </c>
      <c r="T3776" s="1">
        <v>40870</v>
      </c>
    </row>
    <row r="3777" spans="1:20" x14ac:dyDescent="0.25">
      <c r="A3777">
        <v>26949</v>
      </c>
      <c r="B3777">
        <v>40040</v>
      </c>
      <c r="C3777" t="s">
        <v>58</v>
      </c>
      <c r="D3777" t="s">
        <v>42</v>
      </c>
      <c r="E3777" t="s">
        <v>43</v>
      </c>
      <c r="F3777" t="s">
        <v>715</v>
      </c>
      <c r="G3777">
        <v>48</v>
      </c>
      <c r="H3777">
        <v>720.19</v>
      </c>
      <c r="I3777">
        <v>0.4</v>
      </c>
      <c r="J3777">
        <v>0.06</v>
      </c>
      <c r="K3777">
        <v>257.86</v>
      </c>
      <c r="L3777">
        <v>15.8</v>
      </c>
      <c r="M3777">
        <v>9.48</v>
      </c>
      <c r="N3777">
        <v>7.29</v>
      </c>
      <c r="O3777" t="s">
        <v>24</v>
      </c>
      <c r="P3777" t="s">
        <v>1412</v>
      </c>
      <c r="Q3777" t="s">
        <v>75</v>
      </c>
      <c r="R3777" t="s">
        <v>61</v>
      </c>
      <c r="S3777" t="s">
        <v>35</v>
      </c>
      <c r="T3777" s="1">
        <v>40042</v>
      </c>
    </row>
    <row r="3778" spans="1:20" x14ac:dyDescent="0.25">
      <c r="A3778">
        <v>26951</v>
      </c>
      <c r="B3778">
        <v>40276</v>
      </c>
      <c r="C3778" t="s">
        <v>29</v>
      </c>
      <c r="D3778" t="s">
        <v>37</v>
      </c>
      <c r="E3778" t="s">
        <v>87</v>
      </c>
      <c r="F3778" t="s">
        <v>88</v>
      </c>
      <c r="G3778">
        <v>3</v>
      </c>
      <c r="H3778">
        <v>970.2</v>
      </c>
      <c r="I3778">
        <v>0.55000000000000004</v>
      </c>
      <c r="J3778">
        <v>0.05</v>
      </c>
      <c r="K3778">
        <v>503.27</v>
      </c>
      <c r="L3778">
        <v>335.51</v>
      </c>
      <c r="M3778">
        <v>150.97999999999999</v>
      </c>
      <c r="N3778">
        <v>13.99</v>
      </c>
      <c r="O3778" t="s">
        <v>24</v>
      </c>
      <c r="P3778" t="s">
        <v>1935</v>
      </c>
      <c r="Q3778" t="s">
        <v>41</v>
      </c>
      <c r="R3778" t="s">
        <v>61</v>
      </c>
      <c r="S3778" t="s">
        <v>45</v>
      </c>
      <c r="T3778" s="1">
        <v>40277</v>
      </c>
    </row>
    <row r="3779" spans="1:20" x14ac:dyDescent="0.25">
      <c r="A3779">
        <v>26976</v>
      </c>
      <c r="B3779">
        <v>40683</v>
      </c>
      <c r="C3779" t="s">
        <v>29</v>
      </c>
      <c r="D3779" t="s">
        <v>21</v>
      </c>
      <c r="E3779" t="s">
        <v>139</v>
      </c>
      <c r="F3779" t="s">
        <v>881</v>
      </c>
      <c r="G3779">
        <v>44</v>
      </c>
      <c r="H3779">
        <v>1326.27</v>
      </c>
      <c r="I3779">
        <v>0.49</v>
      </c>
      <c r="J3779">
        <v>0.02</v>
      </c>
      <c r="K3779">
        <v>635.4</v>
      </c>
      <c r="L3779">
        <v>30.73</v>
      </c>
      <c r="M3779">
        <v>15.67</v>
      </c>
      <c r="N3779">
        <v>1.39</v>
      </c>
      <c r="O3779" t="s">
        <v>24</v>
      </c>
      <c r="P3779" t="s">
        <v>332</v>
      </c>
      <c r="Q3779" t="s">
        <v>83</v>
      </c>
      <c r="R3779" t="s">
        <v>61</v>
      </c>
      <c r="S3779" t="s">
        <v>57</v>
      </c>
      <c r="T3779" s="1">
        <v>40684</v>
      </c>
    </row>
    <row r="3780" spans="1:20" x14ac:dyDescent="0.25">
      <c r="A3780">
        <v>26976</v>
      </c>
      <c r="B3780">
        <v>40683</v>
      </c>
      <c r="C3780" t="s">
        <v>29</v>
      </c>
      <c r="D3780" t="s">
        <v>42</v>
      </c>
      <c r="E3780" t="s">
        <v>43</v>
      </c>
      <c r="F3780" t="s">
        <v>1111</v>
      </c>
      <c r="G3780">
        <v>28</v>
      </c>
      <c r="H3780">
        <v>2223.31</v>
      </c>
      <c r="I3780">
        <v>0.39</v>
      </c>
      <c r="J3780">
        <v>7.0000000000000007E-2</v>
      </c>
      <c r="K3780">
        <v>758.66</v>
      </c>
      <c r="L3780">
        <v>84.67</v>
      </c>
      <c r="M3780">
        <v>51.65</v>
      </c>
      <c r="N3780">
        <v>18.45</v>
      </c>
      <c r="O3780" t="s">
        <v>24</v>
      </c>
      <c r="P3780" t="s">
        <v>332</v>
      </c>
      <c r="Q3780" t="s">
        <v>83</v>
      </c>
      <c r="R3780" t="s">
        <v>61</v>
      </c>
      <c r="S3780" t="s">
        <v>45</v>
      </c>
      <c r="T3780" s="1">
        <v>40685</v>
      </c>
    </row>
    <row r="3781" spans="1:20" x14ac:dyDescent="0.25">
      <c r="A3781">
        <v>26976</v>
      </c>
      <c r="B3781">
        <v>40683</v>
      </c>
      <c r="C3781" t="s">
        <v>29</v>
      </c>
      <c r="D3781" t="s">
        <v>37</v>
      </c>
      <c r="E3781" t="s">
        <v>50</v>
      </c>
      <c r="F3781" t="s">
        <v>1561</v>
      </c>
      <c r="G3781">
        <v>11</v>
      </c>
      <c r="H3781">
        <v>2428</v>
      </c>
      <c r="I3781">
        <v>0.45</v>
      </c>
      <c r="J3781">
        <v>0.04</v>
      </c>
      <c r="K3781">
        <v>1033.1199999999999</v>
      </c>
      <c r="L3781">
        <v>229.07</v>
      </c>
      <c r="M3781">
        <v>125.99</v>
      </c>
      <c r="N3781">
        <v>8.99</v>
      </c>
      <c r="O3781" t="s">
        <v>71</v>
      </c>
      <c r="P3781" t="s">
        <v>332</v>
      </c>
      <c r="Q3781" t="s">
        <v>83</v>
      </c>
      <c r="R3781" t="s">
        <v>61</v>
      </c>
      <c r="S3781" t="s">
        <v>57</v>
      </c>
      <c r="T3781" s="1">
        <v>40684</v>
      </c>
    </row>
    <row r="3782" spans="1:20" x14ac:dyDescent="0.25">
      <c r="A3782">
        <v>26978</v>
      </c>
      <c r="B3782">
        <v>40354</v>
      </c>
      <c r="C3782" t="s">
        <v>79</v>
      </c>
      <c r="D3782" t="s">
        <v>21</v>
      </c>
      <c r="E3782" t="s">
        <v>84</v>
      </c>
      <c r="F3782" t="s">
        <v>90</v>
      </c>
      <c r="G3782">
        <v>2</v>
      </c>
      <c r="H3782">
        <v>92.5</v>
      </c>
      <c r="I3782">
        <v>0.55000000000000004</v>
      </c>
      <c r="J3782">
        <v>0.01</v>
      </c>
      <c r="K3782">
        <v>45.53</v>
      </c>
      <c r="L3782">
        <v>42.16</v>
      </c>
      <c r="M3782">
        <v>18.97</v>
      </c>
      <c r="N3782">
        <v>9.0299999999999994</v>
      </c>
      <c r="O3782" t="s">
        <v>24</v>
      </c>
      <c r="P3782" t="s">
        <v>1808</v>
      </c>
      <c r="Q3782" t="s">
        <v>33</v>
      </c>
      <c r="R3782" t="s">
        <v>61</v>
      </c>
      <c r="S3782" t="s">
        <v>57</v>
      </c>
      <c r="T3782" s="1">
        <v>40355</v>
      </c>
    </row>
    <row r="3783" spans="1:20" x14ac:dyDescent="0.25">
      <c r="A3783">
        <v>26978</v>
      </c>
      <c r="B3783">
        <v>40354</v>
      </c>
      <c r="C3783" t="s">
        <v>79</v>
      </c>
      <c r="D3783" t="s">
        <v>37</v>
      </c>
      <c r="E3783" t="s">
        <v>387</v>
      </c>
      <c r="F3783" t="s">
        <v>1652</v>
      </c>
      <c r="G3783">
        <v>46</v>
      </c>
      <c r="H3783">
        <v>46023.72</v>
      </c>
      <c r="I3783">
        <v>0.4</v>
      </c>
      <c r="J3783">
        <v>0</v>
      </c>
      <c r="K3783">
        <v>18399.689999999999</v>
      </c>
      <c r="L3783">
        <v>999.98</v>
      </c>
      <c r="M3783">
        <v>599.99</v>
      </c>
      <c r="N3783">
        <v>24.49</v>
      </c>
      <c r="O3783" t="s">
        <v>24</v>
      </c>
      <c r="P3783" t="s">
        <v>1808</v>
      </c>
      <c r="Q3783" t="s">
        <v>33</v>
      </c>
      <c r="R3783" t="s">
        <v>61</v>
      </c>
      <c r="S3783" t="s">
        <v>28</v>
      </c>
      <c r="T3783" s="1">
        <v>40356</v>
      </c>
    </row>
    <row r="3784" spans="1:20" x14ac:dyDescent="0.25">
      <c r="A3784">
        <v>26978</v>
      </c>
      <c r="B3784">
        <v>40354</v>
      </c>
      <c r="C3784" t="s">
        <v>79</v>
      </c>
      <c r="D3784" t="s">
        <v>21</v>
      </c>
      <c r="E3784" t="s">
        <v>84</v>
      </c>
      <c r="F3784" t="s">
        <v>1816</v>
      </c>
      <c r="G3784">
        <v>49</v>
      </c>
      <c r="H3784">
        <v>3066.45</v>
      </c>
      <c r="I3784">
        <v>0.37</v>
      </c>
      <c r="J3784">
        <v>0.04</v>
      </c>
      <c r="K3784">
        <v>1052.08</v>
      </c>
      <c r="L3784">
        <v>65.06</v>
      </c>
      <c r="M3784">
        <v>40.99</v>
      </c>
      <c r="N3784">
        <v>5.86</v>
      </c>
      <c r="O3784" t="s">
        <v>24</v>
      </c>
      <c r="P3784" t="s">
        <v>1808</v>
      </c>
      <c r="Q3784" t="s">
        <v>33</v>
      </c>
      <c r="R3784" t="s">
        <v>61</v>
      </c>
      <c r="S3784" t="s">
        <v>57</v>
      </c>
      <c r="T3784" s="1">
        <v>40356</v>
      </c>
    </row>
    <row r="3785" spans="1:20" x14ac:dyDescent="0.25">
      <c r="A3785">
        <v>26978</v>
      </c>
      <c r="B3785">
        <v>40354</v>
      </c>
      <c r="C3785" t="s">
        <v>79</v>
      </c>
      <c r="D3785" t="s">
        <v>21</v>
      </c>
      <c r="E3785" t="s">
        <v>22</v>
      </c>
      <c r="F3785" t="s">
        <v>986</v>
      </c>
      <c r="G3785">
        <v>47</v>
      </c>
      <c r="H3785">
        <v>1157.57</v>
      </c>
      <c r="I3785">
        <v>0.43</v>
      </c>
      <c r="J3785">
        <v>0.09</v>
      </c>
      <c r="K3785">
        <v>429.22</v>
      </c>
      <c r="L3785">
        <v>26.86</v>
      </c>
      <c r="M3785">
        <v>15.31</v>
      </c>
      <c r="N3785">
        <v>8.7799999999999994</v>
      </c>
      <c r="O3785" t="s">
        <v>71</v>
      </c>
      <c r="P3785" t="s">
        <v>1808</v>
      </c>
      <c r="Q3785" t="s">
        <v>33</v>
      </c>
      <c r="R3785" t="s">
        <v>61</v>
      </c>
      <c r="S3785" t="s">
        <v>57</v>
      </c>
      <c r="T3785" s="1">
        <v>40356</v>
      </c>
    </row>
    <row r="3786" spans="1:20" x14ac:dyDescent="0.25">
      <c r="A3786">
        <v>26979</v>
      </c>
      <c r="B3786">
        <v>40996</v>
      </c>
      <c r="C3786" t="s">
        <v>79</v>
      </c>
      <c r="D3786" t="s">
        <v>21</v>
      </c>
      <c r="E3786" t="s">
        <v>84</v>
      </c>
      <c r="F3786" t="s">
        <v>1936</v>
      </c>
      <c r="G3786">
        <v>43</v>
      </c>
      <c r="H3786">
        <v>616.30999999999995</v>
      </c>
      <c r="I3786">
        <v>0.47</v>
      </c>
      <c r="J3786">
        <v>0.05</v>
      </c>
      <c r="K3786">
        <v>271.92</v>
      </c>
      <c r="L3786">
        <v>15.06</v>
      </c>
      <c r="M3786">
        <v>7.98</v>
      </c>
      <c r="N3786">
        <v>1.25</v>
      </c>
      <c r="O3786" t="s">
        <v>24</v>
      </c>
      <c r="P3786" t="s">
        <v>1189</v>
      </c>
      <c r="Q3786" t="s">
        <v>33</v>
      </c>
      <c r="R3786" t="s">
        <v>34</v>
      </c>
      <c r="S3786" t="s">
        <v>55</v>
      </c>
      <c r="T3786" s="1">
        <v>40998</v>
      </c>
    </row>
    <row r="3787" spans="1:20" x14ac:dyDescent="0.25">
      <c r="A3787">
        <v>26979</v>
      </c>
      <c r="B3787">
        <v>40996</v>
      </c>
      <c r="C3787" t="s">
        <v>79</v>
      </c>
      <c r="D3787" t="s">
        <v>37</v>
      </c>
      <c r="E3787" t="s">
        <v>50</v>
      </c>
      <c r="F3787" t="s">
        <v>146</v>
      </c>
      <c r="G3787">
        <v>50</v>
      </c>
      <c r="H3787">
        <v>12682.27</v>
      </c>
      <c r="I3787">
        <v>0.44</v>
      </c>
      <c r="J3787">
        <v>0.09</v>
      </c>
      <c r="K3787">
        <v>4874.6899999999996</v>
      </c>
      <c r="L3787">
        <v>278.55</v>
      </c>
      <c r="M3787">
        <v>155.99</v>
      </c>
      <c r="N3787">
        <v>8.08</v>
      </c>
      <c r="O3787" t="s">
        <v>24</v>
      </c>
      <c r="P3787" t="s">
        <v>1189</v>
      </c>
      <c r="Q3787" t="s">
        <v>33</v>
      </c>
      <c r="R3787" t="s">
        <v>34</v>
      </c>
      <c r="S3787" t="s">
        <v>57</v>
      </c>
      <c r="T3787" s="1">
        <v>40998</v>
      </c>
    </row>
    <row r="3788" spans="1:20" x14ac:dyDescent="0.25">
      <c r="A3788">
        <v>26981</v>
      </c>
      <c r="B3788">
        <v>41151</v>
      </c>
      <c r="C3788" t="s">
        <v>79</v>
      </c>
      <c r="D3788" t="s">
        <v>37</v>
      </c>
      <c r="E3788" t="s">
        <v>50</v>
      </c>
      <c r="F3788" t="s">
        <v>731</v>
      </c>
      <c r="G3788">
        <v>13</v>
      </c>
      <c r="H3788">
        <v>1155.8</v>
      </c>
      <c r="I3788">
        <v>0.42</v>
      </c>
      <c r="J3788">
        <v>0.08</v>
      </c>
      <c r="K3788">
        <v>426.68</v>
      </c>
      <c r="L3788">
        <v>96.53</v>
      </c>
      <c r="M3788">
        <v>55.99</v>
      </c>
      <c r="N3788">
        <v>1.25</v>
      </c>
      <c r="O3788" t="s">
        <v>24</v>
      </c>
      <c r="P3788" t="s">
        <v>1323</v>
      </c>
      <c r="Q3788" t="s">
        <v>33</v>
      </c>
      <c r="R3788" t="s">
        <v>61</v>
      </c>
      <c r="S3788" t="s">
        <v>35</v>
      </c>
      <c r="T3788" s="1">
        <v>41151</v>
      </c>
    </row>
    <row r="3789" spans="1:20" x14ac:dyDescent="0.25">
      <c r="A3789">
        <v>26981</v>
      </c>
      <c r="B3789">
        <v>41151</v>
      </c>
      <c r="C3789" t="s">
        <v>79</v>
      </c>
      <c r="D3789" t="s">
        <v>21</v>
      </c>
      <c r="E3789" t="s">
        <v>22</v>
      </c>
      <c r="F3789" t="s">
        <v>1470</v>
      </c>
      <c r="G3789">
        <v>44</v>
      </c>
      <c r="H3789">
        <v>1494.33</v>
      </c>
      <c r="I3789">
        <v>0.52</v>
      </c>
      <c r="J3789">
        <v>0.04</v>
      </c>
      <c r="K3789">
        <v>744.04</v>
      </c>
      <c r="L3789">
        <v>35.229999999999997</v>
      </c>
      <c r="M3789">
        <v>16.91</v>
      </c>
      <c r="N3789">
        <v>6.25</v>
      </c>
      <c r="O3789" t="s">
        <v>24</v>
      </c>
      <c r="P3789" t="s">
        <v>1323</v>
      </c>
      <c r="Q3789" t="s">
        <v>33</v>
      </c>
      <c r="R3789" t="s">
        <v>61</v>
      </c>
      <c r="S3789" t="s">
        <v>57</v>
      </c>
      <c r="T3789" s="1">
        <v>41152</v>
      </c>
    </row>
    <row r="3790" spans="1:20" x14ac:dyDescent="0.25">
      <c r="A3790">
        <v>26982</v>
      </c>
      <c r="B3790">
        <v>41027</v>
      </c>
      <c r="C3790" t="s">
        <v>29</v>
      </c>
      <c r="D3790" t="s">
        <v>21</v>
      </c>
      <c r="E3790" t="s">
        <v>84</v>
      </c>
      <c r="F3790" t="s">
        <v>334</v>
      </c>
      <c r="G3790">
        <v>37</v>
      </c>
      <c r="H3790">
        <v>3496.66</v>
      </c>
      <c r="I3790">
        <v>0.44</v>
      </c>
      <c r="J3790">
        <v>0.05</v>
      </c>
      <c r="K3790">
        <v>1429.6</v>
      </c>
      <c r="L3790">
        <v>99.07</v>
      </c>
      <c r="M3790">
        <v>55.48</v>
      </c>
      <c r="N3790">
        <v>14.3</v>
      </c>
      <c r="O3790" t="s">
        <v>71</v>
      </c>
      <c r="P3790" t="s">
        <v>885</v>
      </c>
      <c r="Q3790" t="s">
        <v>64</v>
      </c>
      <c r="R3790" t="s">
        <v>27</v>
      </c>
      <c r="S3790" t="s">
        <v>57</v>
      </c>
      <c r="T3790" s="1">
        <v>41028</v>
      </c>
    </row>
    <row r="3791" spans="1:20" x14ac:dyDescent="0.25">
      <c r="A3791">
        <v>27011</v>
      </c>
      <c r="B3791">
        <v>40542</v>
      </c>
      <c r="C3791" t="s">
        <v>79</v>
      </c>
      <c r="D3791" t="s">
        <v>21</v>
      </c>
      <c r="E3791" t="s">
        <v>139</v>
      </c>
      <c r="F3791" t="s">
        <v>1937</v>
      </c>
      <c r="G3791">
        <v>5</v>
      </c>
      <c r="H3791">
        <v>105.09</v>
      </c>
      <c r="I3791">
        <v>0.52</v>
      </c>
      <c r="J3791">
        <v>0.09</v>
      </c>
      <c r="K3791">
        <v>49</v>
      </c>
      <c r="L3791">
        <v>22.79</v>
      </c>
      <c r="M3791">
        <v>10.94</v>
      </c>
      <c r="N3791">
        <v>1.39</v>
      </c>
      <c r="O3791" t="s">
        <v>24</v>
      </c>
      <c r="P3791" t="s">
        <v>99</v>
      </c>
      <c r="Q3791" t="s">
        <v>75</v>
      </c>
      <c r="R3791" t="s">
        <v>61</v>
      </c>
      <c r="S3791" t="s">
        <v>57</v>
      </c>
      <c r="T3791" s="1">
        <v>40542</v>
      </c>
    </row>
    <row r="3792" spans="1:20" x14ac:dyDescent="0.25">
      <c r="A3792">
        <v>27013</v>
      </c>
      <c r="B3792">
        <v>39999</v>
      </c>
      <c r="C3792" t="s">
        <v>20</v>
      </c>
      <c r="D3792" t="s">
        <v>21</v>
      </c>
      <c r="E3792" t="s">
        <v>22</v>
      </c>
      <c r="F3792" t="s">
        <v>1278</v>
      </c>
      <c r="G3792">
        <v>28</v>
      </c>
      <c r="H3792">
        <v>4343.1400000000003</v>
      </c>
      <c r="I3792">
        <v>0.5</v>
      </c>
      <c r="J3792">
        <v>0.05</v>
      </c>
      <c r="K3792">
        <v>2040.7</v>
      </c>
      <c r="L3792">
        <v>161.96</v>
      </c>
      <c r="M3792">
        <v>80.98</v>
      </c>
      <c r="N3792">
        <v>35</v>
      </c>
      <c r="O3792" t="s">
        <v>24</v>
      </c>
      <c r="P3792" t="s">
        <v>554</v>
      </c>
      <c r="Q3792" t="s">
        <v>33</v>
      </c>
      <c r="R3792" t="s">
        <v>61</v>
      </c>
      <c r="S3792" t="s">
        <v>28</v>
      </c>
      <c r="T3792" s="1">
        <v>40003</v>
      </c>
    </row>
    <row r="3793" spans="1:20" x14ac:dyDescent="0.25">
      <c r="A3793">
        <v>27013</v>
      </c>
      <c r="B3793">
        <v>39999</v>
      </c>
      <c r="C3793" t="s">
        <v>20</v>
      </c>
      <c r="D3793" t="s">
        <v>21</v>
      </c>
      <c r="E3793" t="s">
        <v>22</v>
      </c>
      <c r="F3793" t="s">
        <v>818</v>
      </c>
      <c r="G3793">
        <v>26</v>
      </c>
      <c r="H3793">
        <v>10992.39</v>
      </c>
      <c r="I3793">
        <v>0.37</v>
      </c>
      <c r="J3793">
        <v>0.05</v>
      </c>
      <c r="K3793">
        <v>3690.91</v>
      </c>
      <c r="L3793">
        <v>443.62</v>
      </c>
      <c r="M3793">
        <v>279.48</v>
      </c>
      <c r="N3793">
        <v>35</v>
      </c>
      <c r="O3793" t="s">
        <v>24</v>
      </c>
      <c r="P3793" t="s">
        <v>554</v>
      </c>
      <c r="Q3793" t="s">
        <v>33</v>
      </c>
      <c r="R3793" t="s">
        <v>61</v>
      </c>
      <c r="S3793" t="s">
        <v>28</v>
      </c>
      <c r="T3793" s="1">
        <v>39999</v>
      </c>
    </row>
    <row r="3794" spans="1:20" x14ac:dyDescent="0.25">
      <c r="A3794">
        <v>27015</v>
      </c>
      <c r="B3794">
        <v>40908</v>
      </c>
      <c r="C3794" t="s">
        <v>20</v>
      </c>
      <c r="D3794" t="s">
        <v>21</v>
      </c>
      <c r="E3794" t="s">
        <v>126</v>
      </c>
      <c r="F3794" t="s">
        <v>816</v>
      </c>
      <c r="G3794">
        <v>24</v>
      </c>
      <c r="H3794">
        <v>2613.2800000000002</v>
      </c>
      <c r="I3794">
        <v>0.49</v>
      </c>
      <c r="J3794">
        <v>0.03</v>
      </c>
      <c r="K3794">
        <v>1233.02</v>
      </c>
      <c r="L3794">
        <v>111.69</v>
      </c>
      <c r="M3794">
        <v>56.96</v>
      </c>
      <c r="N3794">
        <v>13.22</v>
      </c>
      <c r="O3794" t="s">
        <v>24</v>
      </c>
      <c r="P3794" t="s">
        <v>1374</v>
      </c>
      <c r="Q3794" t="s">
        <v>64</v>
      </c>
      <c r="R3794" t="s">
        <v>61</v>
      </c>
      <c r="S3794" t="s">
        <v>57</v>
      </c>
      <c r="T3794" s="1">
        <v>40908</v>
      </c>
    </row>
    <row r="3795" spans="1:20" x14ac:dyDescent="0.25">
      <c r="A3795">
        <v>27047</v>
      </c>
      <c r="B3795">
        <v>40504</v>
      </c>
      <c r="C3795" t="s">
        <v>36</v>
      </c>
      <c r="D3795" t="s">
        <v>37</v>
      </c>
      <c r="E3795" t="s">
        <v>387</v>
      </c>
      <c r="F3795" t="s">
        <v>1573</v>
      </c>
      <c r="G3795">
        <v>25</v>
      </c>
      <c r="H3795">
        <v>23922.400000000001</v>
      </c>
      <c r="I3795">
        <v>0.41</v>
      </c>
      <c r="J3795">
        <v>0.06</v>
      </c>
      <c r="K3795">
        <v>8898.16</v>
      </c>
      <c r="L3795">
        <v>1016.93</v>
      </c>
      <c r="M3795">
        <v>599.99</v>
      </c>
      <c r="N3795">
        <v>24.49</v>
      </c>
      <c r="O3795" t="s">
        <v>24</v>
      </c>
      <c r="P3795" t="s">
        <v>1471</v>
      </c>
      <c r="Q3795" t="s">
        <v>64</v>
      </c>
      <c r="R3795" t="s">
        <v>67</v>
      </c>
      <c r="S3795" t="s">
        <v>28</v>
      </c>
      <c r="T3795" s="1">
        <v>40505</v>
      </c>
    </row>
    <row r="3796" spans="1:20" x14ac:dyDescent="0.25">
      <c r="A3796">
        <v>27047</v>
      </c>
      <c r="B3796">
        <v>40504</v>
      </c>
      <c r="C3796" t="s">
        <v>36</v>
      </c>
      <c r="D3796" t="s">
        <v>21</v>
      </c>
      <c r="E3796" t="s">
        <v>84</v>
      </c>
      <c r="F3796" t="s">
        <v>708</v>
      </c>
      <c r="G3796">
        <v>38</v>
      </c>
      <c r="H3796">
        <v>260.01</v>
      </c>
      <c r="I3796">
        <v>0.39</v>
      </c>
      <c r="J3796">
        <v>0.05</v>
      </c>
      <c r="K3796">
        <v>90.65</v>
      </c>
      <c r="L3796">
        <v>7.02</v>
      </c>
      <c r="M3796">
        <v>4.28</v>
      </c>
      <c r="N3796">
        <v>6.72</v>
      </c>
      <c r="O3796" t="s">
        <v>24</v>
      </c>
      <c r="P3796" t="s">
        <v>1471</v>
      </c>
      <c r="Q3796" t="s">
        <v>64</v>
      </c>
      <c r="R3796" t="s">
        <v>67</v>
      </c>
      <c r="S3796" t="s">
        <v>57</v>
      </c>
      <c r="T3796" s="1">
        <v>40505</v>
      </c>
    </row>
    <row r="3797" spans="1:20" x14ac:dyDescent="0.25">
      <c r="A3797">
        <v>27077</v>
      </c>
      <c r="B3797">
        <v>40252</v>
      </c>
      <c r="C3797" t="s">
        <v>58</v>
      </c>
      <c r="D3797" t="s">
        <v>37</v>
      </c>
      <c r="E3797" t="s">
        <v>87</v>
      </c>
      <c r="F3797" t="s">
        <v>1828</v>
      </c>
      <c r="G3797">
        <v>11</v>
      </c>
      <c r="H3797">
        <v>2833.79</v>
      </c>
      <c r="I3797">
        <v>0.45</v>
      </c>
      <c r="J3797">
        <v>0</v>
      </c>
      <c r="K3797">
        <v>1268.9100000000001</v>
      </c>
      <c r="L3797">
        <v>256.35000000000002</v>
      </c>
      <c r="M3797">
        <v>140.99</v>
      </c>
      <c r="N3797">
        <v>13.99</v>
      </c>
      <c r="O3797" t="s">
        <v>24</v>
      </c>
      <c r="P3797" t="s">
        <v>959</v>
      </c>
      <c r="Q3797" t="s">
        <v>64</v>
      </c>
      <c r="R3797" t="s">
        <v>27</v>
      </c>
      <c r="S3797" t="s">
        <v>45</v>
      </c>
      <c r="T3797" s="1">
        <v>40254</v>
      </c>
    </row>
    <row r="3798" spans="1:20" x14ac:dyDescent="0.25">
      <c r="A3798">
        <v>27078</v>
      </c>
      <c r="B3798">
        <v>41133</v>
      </c>
      <c r="C3798" t="s">
        <v>29</v>
      </c>
      <c r="D3798" t="s">
        <v>21</v>
      </c>
      <c r="E3798" t="s">
        <v>84</v>
      </c>
      <c r="F3798" t="s">
        <v>620</v>
      </c>
      <c r="G3798">
        <v>22</v>
      </c>
      <c r="H3798">
        <v>293.95</v>
      </c>
      <c r="I3798">
        <v>0.52</v>
      </c>
      <c r="J3798">
        <v>0.03</v>
      </c>
      <c r="K3798">
        <v>145.53</v>
      </c>
      <c r="L3798">
        <v>13.5</v>
      </c>
      <c r="M3798">
        <v>6.48</v>
      </c>
      <c r="N3798">
        <v>5.86</v>
      </c>
      <c r="O3798" t="s">
        <v>24</v>
      </c>
      <c r="P3798" t="s">
        <v>1069</v>
      </c>
      <c r="Q3798" t="s">
        <v>95</v>
      </c>
      <c r="R3798" t="s">
        <v>34</v>
      </c>
      <c r="S3798" t="s">
        <v>57</v>
      </c>
      <c r="T3798" s="1">
        <v>41134</v>
      </c>
    </row>
    <row r="3799" spans="1:20" x14ac:dyDescent="0.25">
      <c r="A3799">
        <v>27105</v>
      </c>
      <c r="B3799">
        <v>40590</v>
      </c>
      <c r="C3799" t="s">
        <v>29</v>
      </c>
      <c r="D3799" t="s">
        <v>21</v>
      </c>
      <c r="E3799" t="s">
        <v>139</v>
      </c>
      <c r="F3799" t="s">
        <v>439</v>
      </c>
      <c r="G3799">
        <v>37</v>
      </c>
      <c r="H3799">
        <v>468.56</v>
      </c>
      <c r="I3799">
        <v>0.53</v>
      </c>
      <c r="J3799">
        <v>0.01</v>
      </c>
      <c r="K3799">
        <v>244.8</v>
      </c>
      <c r="L3799">
        <v>12.72</v>
      </c>
      <c r="M3799">
        <v>5.98</v>
      </c>
      <c r="N3799">
        <v>2.5</v>
      </c>
      <c r="O3799" t="s">
        <v>24</v>
      </c>
      <c r="P3799" t="s">
        <v>145</v>
      </c>
      <c r="Q3799" t="s">
        <v>33</v>
      </c>
      <c r="R3799" t="s">
        <v>61</v>
      </c>
      <c r="S3799" t="s">
        <v>57</v>
      </c>
      <c r="T3799" s="1">
        <v>40591</v>
      </c>
    </row>
    <row r="3800" spans="1:20" x14ac:dyDescent="0.25">
      <c r="A3800">
        <v>27105</v>
      </c>
      <c r="B3800">
        <v>40590</v>
      </c>
      <c r="C3800" t="s">
        <v>29</v>
      </c>
      <c r="D3800" t="s">
        <v>42</v>
      </c>
      <c r="E3800" t="s">
        <v>43</v>
      </c>
      <c r="F3800" t="s">
        <v>1326</v>
      </c>
      <c r="G3800">
        <v>2</v>
      </c>
      <c r="H3800">
        <v>40.07</v>
      </c>
      <c r="I3800">
        <v>0.4</v>
      </c>
      <c r="J3800">
        <v>0</v>
      </c>
      <c r="K3800">
        <v>13.87</v>
      </c>
      <c r="L3800">
        <v>17.329999999999998</v>
      </c>
      <c r="M3800">
        <v>10.4</v>
      </c>
      <c r="N3800">
        <v>5.4</v>
      </c>
      <c r="O3800" t="s">
        <v>24</v>
      </c>
      <c r="P3800" t="s">
        <v>145</v>
      </c>
      <c r="Q3800" t="s">
        <v>33</v>
      </c>
      <c r="R3800" t="s">
        <v>61</v>
      </c>
      <c r="S3800" t="s">
        <v>35</v>
      </c>
      <c r="T3800" s="1">
        <v>40591</v>
      </c>
    </row>
    <row r="3801" spans="1:20" x14ac:dyDescent="0.25">
      <c r="A3801">
        <v>27106</v>
      </c>
      <c r="B3801">
        <v>40878</v>
      </c>
      <c r="C3801" t="s">
        <v>36</v>
      </c>
      <c r="D3801" t="s">
        <v>21</v>
      </c>
      <c r="E3801" t="s">
        <v>120</v>
      </c>
      <c r="F3801" t="s">
        <v>479</v>
      </c>
      <c r="G3801">
        <v>1</v>
      </c>
      <c r="H3801">
        <v>20.67</v>
      </c>
      <c r="I3801">
        <v>0.42</v>
      </c>
      <c r="J3801">
        <v>0.06</v>
      </c>
      <c r="K3801">
        <v>6.77</v>
      </c>
      <c r="L3801">
        <v>18.809999999999999</v>
      </c>
      <c r="M3801">
        <v>10.91</v>
      </c>
      <c r="N3801">
        <v>2.99</v>
      </c>
      <c r="O3801" t="s">
        <v>24</v>
      </c>
      <c r="P3801" t="s">
        <v>358</v>
      </c>
      <c r="Q3801" t="s">
        <v>64</v>
      </c>
      <c r="R3801" t="s">
        <v>61</v>
      </c>
      <c r="S3801" t="s">
        <v>57</v>
      </c>
      <c r="T3801" s="1">
        <v>40880</v>
      </c>
    </row>
    <row r="3802" spans="1:20" x14ac:dyDescent="0.25">
      <c r="A3802">
        <v>27106</v>
      </c>
      <c r="B3802">
        <v>40878</v>
      </c>
      <c r="C3802" t="s">
        <v>36</v>
      </c>
      <c r="D3802" t="s">
        <v>21</v>
      </c>
      <c r="E3802" t="s">
        <v>139</v>
      </c>
      <c r="F3802" t="s">
        <v>1938</v>
      </c>
      <c r="G3802">
        <v>50</v>
      </c>
      <c r="H3802">
        <v>1045.69</v>
      </c>
      <c r="I3802">
        <v>0.53</v>
      </c>
      <c r="J3802">
        <v>0.08</v>
      </c>
      <c r="K3802">
        <v>510.8</v>
      </c>
      <c r="L3802">
        <v>22.7</v>
      </c>
      <c r="M3802">
        <v>10.67</v>
      </c>
      <c r="N3802">
        <v>1.39</v>
      </c>
      <c r="O3802" t="s">
        <v>24</v>
      </c>
      <c r="P3802" t="s">
        <v>358</v>
      </c>
      <c r="Q3802" t="s">
        <v>64</v>
      </c>
      <c r="R3802" t="s">
        <v>61</v>
      </c>
      <c r="S3802" t="s">
        <v>57</v>
      </c>
      <c r="T3802" s="1">
        <v>40878</v>
      </c>
    </row>
    <row r="3803" spans="1:20" x14ac:dyDescent="0.25">
      <c r="A3803">
        <v>27106</v>
      </c>
      <c r="B3803">
        <v>40878</v>
      </c>
      <c r="C3803" t="s">
        <v>36</v>
      </c>
      <c r="D3803" t="s">
        <v>42</v>
      </c>
      <c r="E3803" t="s">
        <v>192</v>
      </c>
      <c r="F3803" t="s">
        <v>892</v>
      </c>
      <c r="G3803">
        <v>29</v>
      </c>
      <c r="H3803">
        <v>7019.09</v>
      </c>
      <c r="I3803">
        <v>0.5</v>
      </c>
      <c r="J3803">
        <v>0.08</v>
      </c>
      <c r="K3803">
        <v>3190.67</v>
      </c>
      <c r="L3803">
        <v>261.95999999999998</v>
      </c>
      <c r="M3803">
        <v>130.97999999999999</v>
      </c>
      <c r="N3803">
        <v>30</v>
      </c>
      <c r="O3803" t="s">
        <v>48</v>
      </c>
      <c r="P3803" t="s">
        <v>358</v>
      </c>
      <c r="Q3803" t="s">
        <v>64</v>
      </c>
      <c r="R3803" t="s">
        <v>61</v>
      </c>
      <c r="S3803" t="s">
        <v>132</v>
      </c>
      <c r="T3803" s="1">
        <v>40880</v>
      </c>
    </row>
    <row r="3804" spans="1:20" x14ac:dyDescent="0.25">
      <c r="A3804">
        <v>27106</v>
      </c>
      <c r="B3804">
        <v>40878</v>
      </c>
      <c r="C3804" t="s">
        <v>36</v>
      </c>
      <c r="D3804" t="s">
        <v>42</v>
      </c>
      <c r="E3804" t="s">
        <v>43</v>
      </c>
      <c r="F3804" t="s">
        <v>1617</v>
      </c>
      <c r="G3804">
        <v>42</v>
      </c>
      <c r="H3804">
        <v>1709.36</v>
      </c>
      <c r="I3804">
        <v>0.48</v>
      </c>
      <c r="J3804">
        <v>0.05</v>
      </c>
      <c r="K3804">
        <v>772.07</v>
      </c>
      <c r="L3804">
        <v>42.75</v>
      </c>
      <c r="M3804">
        <v>22.23</v>
      </c>
      <c r="N3804">
        <v>3.63</v>
      </c>
      <c r="O3804" t="s">
        <v>24</v>
      </c>
      <c r="P3804" t="s">
        <v>358</v>
      </c>
      <c r="Q3804" t="s">
        <v>64</v>
      </c>
      <c r="R3804" t="s">
        <v>61</v>
      </c>
      <c r="S3804" t="s">
        <v>35</v>
      </c>
      <c r="T3804" s="1">
        <v>40880</v>
      </c>
    </row>
    <row r="3805" spans="1:20" x14ac:dyDescent="0.25">
      <c r="A3805">
        <v>27106</v>
      </c>
      <c r="B3805">
        <v>40878</v>
      </c>
      <c r="C3805" t="s">
        <v>36</v>
      </c>
      <c r="D3805" t="s">
        <v>21</v>
      </c>
      <c r="E3805" t="s">
        <v>52</v>
      </c>
      <c r="F3805" t="s">
        <v>772</v>
      </c>
      <c r="G3805">
        <v>10</v>
      </c>
      <c r="H3805">
        <v>102.25</v>
      </c>
      <c r="I3805">
        <v>0.39</v>
      </c>
      <c r="J3805">
        <v>0.08</v>
      </c>
      <c r="K3805">
        <v>33.950000000000003</v>
      </c>
      <c r="L3805">
        <v>10.95</v>
      </c>
      <c r="M3805">
        <v>6.68</v>
      </c>
      <c r="N3805">
        <v>1.5</v>
      </c>
      <c r="O3805" t="s">
        <v>24</v>
      </c>
      <c r="P3805" t="s">
        <v>358</v>
      </c>
      <c r="Q3805" t="s">
        <v>64</v>
      </c>
      <c r="R3805" t="s">
        <v>61</v>
      </c>
      <c r="S3805" t="s">
        <v>55</v>
      </c>
      <c r="T3805" s="1">
        <v>40880</v>
      </c>
    </row>
    <row r="3806" spans="1:20" x14ac:dyDescent="0.25">
      <c r="A3806">
        <v>27109</v>
      </c>
      <c r="B3806">
        <v>40947</v>
      </c>
      <c r="C3806" t="s">
        <v>58</v>
      </c>
      <c r="D3806" t="s">
        <v>37</v>
      </c>
      <c r="E3806" t="s">
        <v>38</v>
      </c>
      <c r="F3806" t="s">
        <v>286</v>
      </c>
      <c r="G3806">
        <v>48</v>
      </c>
      <c r="H3806">
        <v>905.28</v>
      </c>
      <c r="I3806">
        <v>0.42</v>
      </c>
      <c r="J3806">
        <v>0.01</v>
      </c>
      <c r="K3806">
        <v>372.22</v>
      </c>
      <c r="L3806">
        <v>18.91</v>
      </c>
      <c r="M3806">
        <v>10.97</v>
      </c>
      <c r="N3806">
        <v>6.5</v>
      </c>
      <c r="O3806" t="s">
        <v>24</v>
      </c>
      <c r="P3806" t="s">
        <v>142</v>
      </c>
      <c r="Q3806" t="s">
        <v>83</v>
      </c>
      <c r="R3806" t="s">
        <v>67</v>
      </c>
      <c r="S3806" t="s">
        <v>57</v>
      </c>
      <c r="T3806" s="1">
        <v>40949</v>
      </c>
    </row>
    <row r="3807" spans="1:20" x14ac:dyDescent="0.25">
      <c r="A3807">
        <v>27111</v>
      </c>
      <c r="B3807">
        <v>39883</v>
      </c>
      <c r="C3807" t="s">
        <v>36</v>
      </c>
      <c r="D3807" t="s">
        <v>37</v>
      </c>
      <c r="E3807" t="s">
        <v>38</v>
      </c>
      <c r="F3807" t="s">
        <v>422</v>
      </c>
      <c r="G3807">
        <v>11</v>
      </c>
      <c r="H3807">
        <v>1802.57</v>
      </c>
      <c r="I3807">
        <v>0.42</v>
      </c>
      <c r="J3807">
        <v>0.06</v>
      </c>
      <c r="K3807">
        <v>682.69</v>
      </c>
      <c r="L3807">
        <v>172.4</v>
      </c>
      <c r="M3807">
        <v>99.99</v>
      </c>
      <c r="N3807">
        <v>19.989999999999998</v>
      </c>
      <c r="O3807" t="s">
        <v>24</v>
      </c>
      <c r="P3807" t="s">
        <v>1841</v>
      </c>
      <c r="Q3807" t="s">
        <v>83</v>
      </c>
      <c r="R3807" t="s">
        <v>61</v>
      </c>
      <c r="S3807" t="s">
        <v>57</v>
      </c>
      <c r="T3807" s="1">
        <v>39886</v>
      </c>
    </row>
    <row r="3808" spans="1:20" x14ac:dyDescent="0.25">
      <c r="A3808">
        <v>27111</v>
      </c>
      <c r="B3808">
        <v>39883</v>
      </c>
      <c r="C3808" t="s">
        <v>36</v>
      </c>
      <c r="D3808" t="s">
        <v>21</v>
      </c>
      <c r="E3808" t="s">
        <v>22</v>
      </c>
      <c r="F3808" t="s">
        <v>144</v>
      </c>
      <c r="G3808">
        <v>18</v>
      </c>
      <c r="H3808">
        <v>5720.09</v>
      </c>
      <c r="I3808">
        <v>0.39</v>
      </c>
      <c r="J3808">
        <v>0</v>
      </c>
      <c r="K3808">
        <v>2223.04</v>
      </c>
      <c r="L3808">
        <v>316.67</v>
      </c>
      <c r="M3808">
        <v>193.17</v>
      </c>
      <c r="N3808">
        <v>19.989999999999998</v>
      </c>
      <c r="O3808" t="s">
        <v>24</v>
      </c>
      <c r="P3808" t="s">
        <v>1841</v>
      </c>
      <c r="Q3808" t="s">
        <v>83</v>
      </c>
      <c r="R3808" t="s">
        <v>61</v>
      </c>
      <c r="S3808" t="s">
        <v>57</v>
      </c>
      <c r="T3808" s="1">
        <v>39884</v>
      </c>
    </row>
    <row r="3809" spans="1:20" x14ac:dyDescent="0.25">
      <c r="A3809">
        <v>27111</v>
      </c>
      <c r="B3809">
        <v>39883</v>
      </c>
      <c r="C3809" t="s">
        <v>36</v>
      </c>
      <c r="D3809" t="s">
        <v>37</v>
      </c>
      <c r="E3809" t="s">
        <v>50</v>
      </c>
      <c r="F3809" t="s">
        <v>685</v>
      </c>
      <c r="G3809">
        <v>44</v>
      </c>
      <c r="H3809">
        <v>1330.92</v>
      </c>
      <c r="I3809">
        <v>0.36</v>
      </c>
      <c r="J3809">
        <v>0.08</v>
      </c>
      <c r="K3809">
        <v>404.06</v>
      </c>
      <c r="L3809">
        <v>32.799999999999997</v>
      </c>
      <c r="M3809">
        <v>20.99</v>
      </c>
      <c r="N3809">
        <v>3.3</v>
      </c>
      <c r="O3809" t="s">
        <v>71</v>
      </c>
      <c r="P3809" t="s">
        <v>1841</v>
      </c>
      <c r="Q3809" t="s">
        <v>83</v>
      </c>
      <c r="R3809" t="s">
        <v>61</v>
      </c>
      <c r="S3809" t="s">
        <v>35</v>
      </c>
      <c r="T3809" s="1">
        <v>39883</v>
      </c>
    </row>
    <row r="3810" spans="1:20" x14ac:dyDescent="0.25">
      <c r="A3810">
        <v>27137</v>
      </c>
      <c r="B3810">
        <v>40908</v>
      </c>
      <c r="C3810" t="s">
        <v>36</v>
      </c>
      <c r="D3810" t="s">
        <v>37</v>
      </c>
      <c r="E3810" t="s">
        <v>50</v>
      </c>
      <c r="F3810" t="s">
        <v>426</v>
      </c>
      <c r="G3810">
        <v>2</v>
      </c>
      <c r="H3810">
        <v>131.72999999999999</v>
      </c>
      <c r="I3810">
        <v>0.46</v>
      </c>
      <c r="J3810">
        <v>0.02</v>
      </c>
      <c r="K3810">
        <v>58.65</v>
      </c>
      <c r="L3810">
        <v>66.650000000000006</v>
      </c>
      <c r="M3810">
        <v>35.99</v>
      </c>
      <c r="N3810">
        <v>1.1000000000000001</v>
      </c>
      <c r="O3810" t="s">
        <v>24</v>
      </c>
      <c r="P3810" t="s">
        <v>838</v>
      </c>
      <c r="Q3810" t="s">
        <v>95</v>
      </c>
      <c r="R3810" t="s">
        <v>27</v>
      </c>
      <c r="S3810" t="s">
        <v>57</v>
      </c>
      <c r="T3810" s="1">
        <v>40910</v>
      </c>
    </row>
    <row r="3811" spans="1:20" x14ac:dyDescent="0.25">
      <c r="A3811">
        <v>27138</v>
      </c>
      <c r="B3811">
        <v>41059</v>
      </c>
      <c r="C3811" t="s">
        <v>36</v>
      </c>
      <c r="D3811" t="s">
        <v>42</v>
      </c>
      <c r="E3811" t="s">
        <v>92</v>
      </c>
      <c r="F3811" t="s">
        <v>369</v>
      </c>
      <c r="G3811">
        <v>31</v>
      </c>
      <c r="H3811">
        <v>6505.29</v>
      </c>
      <c r="I3811">
        <v>0.55000000000000004</v>
      </c>
      <c r="J3811">
        <v>7.0000000000000007E-2</v>
      </c>
      <c r="K3811">
        <v>3339.07</v>
      </c>
      <c r="L3811">
        <v>224.4</v>
      </c>
      <c r="M3811">
        <v>100.98</v>
      </c>
      <c r="N3811">
        <v>35.840000000000003</v>
      </c>
      <c r="O3811" t="s">
        <v>48</v>
      </c>
      <c r="P3811" t="s">
        <v>165</v>
      </c>
      <c r="Q3811" t="s">
        <v>33</v>
      </c>
      <c r="R3811" t="s">
        <v>61</v>
      </c>
      <c r="S3811" t="s">
        <v>49</v>
      </c>
      <c r="T3811" s="1">
        <v>41061</v>
      </c>
    </row>
    <row r="3812" spans="1:20" x14ac:dyDescent="0.25">
      <c r="A3812">
        <v>27138</v>
      </c>
      <c r="B3812">
        <v>41059</v>
      </c>
      <c r="C3812" t="s">
        <v>36</v>
      </c>
      <c r="D3812" t="s">
        <v>37</v>
      </c>
      <c r="E3812" t="s">
        <v>50</v>
      </c>
      <c r="F3812" t="s">
        <v>1300</v>
      </c>
      <c r="G3812">
        <v>37</v>
      </c>
      <c r="H3812">
        <v>4786.09</v>
      </c>
      <c r="I3812">
        <v>0.54</v>
      </c>
      <c r="J3812">
        <v>0.1</v>
      </c>
      <c r="K3812">
        <v>2335.4699999999998</v>
      </c>
      <c r="L3812">
        <v>143.46</v>
      </c>
      <c r="M3812">
        <v>65.989999999999995</v>
      </c>
      <c r="N3812">
        <v>8.99</v>
      </c>
      <c r="O3812" t="s">
        <v>24</v>
      </c>
      <c r="P3812" t="s">
        <v>165</v>
      </c>
      <c r="Q3812" t="s">
        <v>33</v>
      </c>
      <c r="R3812" t="s">
        <v>61</v>
      </c>
      <c r="S3812" t="s">
        <v>57</v>
      </c>
      <c r="T3812" s="1">
        <v>41061</v>
      </c>
    </row>
    <row r="3813" spans="1:20" x14ac:dyDescent="0.25">
      <c r="A3813">
        <v>27141</v>
      </c>
      <c r="B3813">
        <v>40213</v>
      </c>
      <c r="C3813" t="s">
        <v>29</v>
      </c>
      <c r="D3813" t="s">
        <v>42</v>
      </c>
      <c r="E3813" t="s">
        <v>43</v>
      </c>
      <c r="F3813" t="s">
        <v>1939</v>
      </c>
      <c r="G3813">
        <v>25</v>
      </c>
      <c r="H3813">
        <v>845.87</v>
      </c>
      <c r="I3813">
        <v>0.45</v>
      </c>
      <c r="J3813">
        <v>0.03</v>
      </c>
      <c r="K3813">
        <v>363.49</v>
      </c>
      <c r="L3813">
        <v>34.619999999999997</v>
      </c>
      <c r="M3813">
        <v>19.04</v>
      </c>
      <c r="N3813">
        <v>6.38</v>
      </c>
      <c r="O3813" t="s">
        <v>24</v>
      </c>
      <c r="P3813" t="s">
        <v>597</v>
      </c>
      <c r="Q3813" t="s">
        <v>41</v>
      </c>
      <c r="R3813" t="s">
        <v>34</v>
      </c>
      <c r="S3813" t="s">
        <v>57</v>
      </c>
      <c r="T3813" s="1">
        <v>40214</v>
      </c>
    </row>
    <row r="3814" spans="1:20" x14ac:dyDescent="0.25">
      <c r="A3814">
        <v>27141</v>
      </c>
      <c r="B3814">
        <v>40213</v>
      </c>
      <c r="C3814" t="s">
        <v>29</v>
      </c>
      <c r="D3814" t="s">
        <v>21</v>
      </c>
      <c r="E3814" t="s">
        <v>22</v>
      </c>
      <c r="F3814" t="s">
        <v>1537</v>
      </c>
      <c r="G3814">
        <v>28</v>
      </c>
      <c r="H3814">
        <v>3093.79</v>
      </c>
      <c r="I3814">
        <v>0.49</v>
      </c>
      <c r="J3814">
        <v>0.06</v>
      </c>
      <c r="K3814">
        <v>1410.8</v>
      </c>
      <c r="L3814">
        <v>117.18</v>
      </c>
      <c r="M3814">
        <v>59.76</v>
      </c>
      <c r="N3814">
        <v>9.7100000000000009</v>
      </c>
      <c r="O3814" t="s">
        <v>24</v>
      </c>
      <c r="P3814" t="s">
        <v>597</v>
      </c>
      <c r="Q3814" t="s">
        <v>41</v>
      </c>
      <c r="R3814" t="s">
        <v>34</v>
      </c>
      <c r="S3814" t="s">
        <v>57</v>
      </c>
      <c r="T3814" s="1">
        <v>40214</v>
      </c>
    </row>
    <row r="3815" spans="1:20" x14ac:dyDescent="0.25">
      <c r="A3815">
        <v>27169</v>
      </c>
      <c r="B3815">
        <v>40797</v>
      </c>
      <c r="C3815" t="s">
        <v>29</v>
      </c>
      <c r="D3815" t="s">
        <v>21</v>
      </c>
      <c r="E3815" t="s">
        <v>120</v>
      </c>
      <c r="F3815" t="s">
        <v>133</v>
      </c>
      <c r="G3815">
        <v>16</v>
      </c>
      <c r="H3815">
        <v>208.39</v>
      </c>
      <c r="I3815">
        <v>0.49</v>
      </c>
      <c r="J3815">
        <v>0.01</v>
      </c>
      <c r="K3815">
        <v>98.48</v>
      </c>
      <c r="L3815">
        <v>12.82</v>
      </c>
      <c r="M3815">
        <v>6.54</v>
      </c>
      <c r="N3815">
        <v>5.27</v>
      </c>
      <c r="O3815" t="s">
        <v>24</v>
      </c>
      <c r="P3815" t="s">
        <v>677</v>
      </c>
      <c r="Q3815" t="s">
        <v>83</v>
      </c>
      <c r="R3815" t="s">
        <v>34</v>
      </c>
      <c r="S3815" t="s">
        <v>57</v>
      </c>
      <c r="T3815" s="1">
        <v>40798</v>
      </c>
    </row>
    <row r="3816" spans="1:20" x14ac:dyDescent="0.25">
      <c r="A3816">
        <v>27174</v>
      </c>
      <c r="B3816">
        <v>40824</v>
      </c>
      <c r="C3816" t="s">
        <v>58</v>
      </c>
      <c r="D3816" t="s">
        <v>37</v>
      </c>
      <c r="E3816" t="s">
        <v>50</v>
      </c>
      <c r="F3816" t="s">
        <v>1622</v>
      </c>
      <c r="G3816">
        <v>17</v>
      </c>
      <c r="H3816">
        <v>1164.93</v>
      </c>
      <c r="I3816">
        <v>0.52</v>
      </c>
      <c r="J3816">
        <v>0.09</v>
      </c>
      <c r="K3816">
        <v>548.1</v>
      </c>
      <c r="L3816">
        <v>74.98</v>
      </c>
      <c r="M3816">
        <v>35.99</v>
      </c>
      <c r="N3816">
        <v>5</v>
      </c>
      <c r="O3816" t="s">
        <v>24</v>
      </c>
      <c r="P3816" t="s">
        <v>460</v>
      </c>
      <c r="Q3816" t="s">
        <v>33</v>
      </c>
      <c r="R3816" t="s">
        <v>34</v>
      </c>
      <c r="S3816" t="s">
        <v>57</v>
      </c>
      <c r="T3816" s="1">
        <v>40826</v>
      </c>
    </row>
    <row r="3817" spans="1:20" x14ac:dyDescent="0.25">
      <c r="A3817">
        <v>27201</v>
      </c>
      <c r="B3817">
        <v>41115</v>
      </c>
      <c r="C3817" t="s">
        <v>36</v>
      </c>
      <c r="D3817" t="s">
        <v>42</v>
      </c>
      <c r="E3817" t="s">
        <v>192</v>
      </c>
      <c r="F3817" t="s">
        <v>500</v>
      </c>
      <c r="G3817">
        <v>10</v>
      </c>
      <c r="H3817">
        <v>10254.34</v>
      </c>
      <c r="I3817">
        <v>0.52</v>
      </c>
      <c r="J3817">
        <v>0.02</v>
      </c>
      <c r="K3817">
        <v>5218.54</v>
      </c>
      <c r="L3817">
        <v>1043.71</v>
      </c>
      <c r="M3817">
        <v>500.98</v>
      </c>
      <c r="N3817">
        <v>26</v>
      </c>
      <c r="O3817" t="s">
        <v>48</v>
      </c>
      <c r="P3817" t="s">
        <v>1443</v>
      </c>
      <c r="Q3817" t="s">
        <v>64</v>
      </c>
      <c r="R3817" t="s">
        <v>34</v>
      </c>
      <c r="S3817" t="s">
        <v>132</v>
      </c>
      <c r="T3817" s="1">
        <v>41115</v>
      </c>
    </row>
    <row r="3818" spans="1:20" x14ac:dyDescent="0.25">
      <c r="A3818">
        <v>27201</v>
      </c>
      <c r="B3818">
        <v>41115</v>
      </c>
      <c r="C3818" t="s">
        <v>36</v>
      </c>
      <c r="D3818" t="s">
        <v>42</v>
      </c>
      <c r="E3818" t="s">
        <v>46</v>
      </c>
      <c r="F3818" t="s">
        <v>47</v>
      </c>
      <c r="G3818">
        <v>45</v>
      </c>
      <c r="H3818">
        <v>5266.59</v>
      </c>
      <c r="I3818">
        <v>0.39</v>
      </c>
      <c r="J3818">
        <v>0.01</v>
      </c>
      <c r="K3818">
        <v>1987.24</v>
      </c>
      <c r="L3818">
        <v>116.21</v>
      </c>
      <c r="M3818">
        <v>70.89</v>
      </c>
      <c r="N3818">
        <v>89.3</v>
      </c>
      <c r="O3818" t="s">
        <v>48</v>
      </c>
      <c r="P3818" t="s">
        <v>1443</v>
      </c>
      <c r="Q3818" t="s">
        <v>64</v>
      </c>
      <c r="R3818" t="s">
        <v>34</v>
      </c>
      <c r="S3818" t="s">
        <v>49</v>
      </c>
      <c r="T3818" s="1">
        <v>41115</v>
      </c>
    </row>
    <row r="3819" spans="1:20" x14ac:dyDescent="0.25">
      <c r="A3819">
        <v>27205</v>
      </c>
      <c r="B3819">
        <v>40319</v>
      </c>
      <c r="C3819" t="s">
        <v>29</v>
      </c>
      <c r="D3819" t="s">
        <v>37</v>
      </c>
      <c r="E3819" t="s">
        <v>38</v>
      </c>
      <c r="F3819" t="s">
        <v>882</v>
      </c>
      <c r="G3819">
        <v>12</v>
      </c>
      <c r="H3819">
        <v>131.09</v>
      </c>
      <c r="I3819">
        <v>0.37</v>
      </c>
      <c r="J3819">
        <v>0.08</v>
      </c>
      <c r="K3819">
        <v>40.21</v>
      </c>
      <c r="L3819">
        <v>11.56</v>
      </c>
      <c r="M3819">
        <v>7.28</v>
      </c>
      <c r="N3819">
        <v>3.52</v>
      </c>
      <c r="O3819" t="s">
        <v>24</v>
      </c>
      <c r="P3819" t="s">
        <v>1656</v>
      </c>
      <c r="Q3819" t="s">
        <v>64</v>
      </c>
      <c r="R3819" t="s">
        <v>34</v>
      </c>
      <c r="S3819" t="s">
        <v>35</v>
      </c>
      <c r="T3819" s="1">
        <v>40321</v>
      </c>
    </row>
    <row r="3820" spans="1:20" x14ac:dyDescent="0.25">
      <c r="A3820">
        <v>27232</v>
      </c>
      <c r="B3820">
        <v>40408</v>
      </c>
      <c r="C3820" t="s">
        <v>29</v>
      </c>
      <c r="D3820" t="s">
        <v>21</v>
      </c>
      <c r="E3820" t="s">
        <v>52</v>
      </c>
      <c r="F3820" t="s">
        <v>1940</v>
      </c>
      <c r="G3820">
        <v>19</v>
      </c>
      <c r="H3820">
        <v>1043.0899999999999</v>
      </c>
      <c r="I3820">
        <v>0.39</v>
      </c>
      <c r="J3820">
        <v>0.05</v>
      </c>
      <c r="K3820">
        <v>370.55</v>
      </c>
      <c r="L3820">
        <v>57.36</v>
      </c>
      <c r="M3820">
        <v>34.99</v>
      </c>
      <c r="N3820">
        <v>7.73</v>
      </c>
      <c r="O3820" t="s">
        <v>24</v>
      </c>
      <c r="P3820" t="s">
        <v>1074</v>
      </c>
      <c r="Q3820" t="s">
        <v>75</v>
      </c>
      <c r="R3820" t="s">
        <v>67</v>
      </c>
      <c r="S3820" t="s">
        <v>57</v>
      </c>
      <c r="T3820" s="1">
        <v>40410</v>
      </c>
    </row>
    <row r="3821" spans="1:20" x14ac:dyDescent="0.25">
      <c r="A3821">
        <v>27236</v>
      </c>
      <c r="B3821">
        <v>40239</v>
      </c>
      <c r="C3821" t="s">
        <v>36</v>
      </c>
      <c r="D3821" t="s">
        <v>21</v>
      </c>
      <c r="E3821" t="s">
        <v>84</v>
      </c>
      <c r="F3821" t="s">
        <v>1436</v>
      </c>
      <c r="G3821">
        <v>20</v>
      </c>
      <c r="H3821">
        <v>758.05</v>
      </c>
      <c r="I3821">
        <v>0.49</v>
      </c>
      <c r="J3821">
        <v>0.04</v>
      </c>
      <c r="K3821">
        <v>352.59</v>
      </c>
      <c r="L3821">
        <v>39.18</v>
      </c>
      <c r="M3821">
        <v>19.98</v>
      </c>
      <c r="N3821">
        <v>5.86</v>
      </c>
      <c r="O3821" t="s">
        <v>24</v>
      </c>
      <c r="P3821" t="s">
        <v>491</v>
      </c>
      <c r="Q3821" t="s">
        <v>64</v>
      </c>
      <c r="R3821" t="s">
        <v>27</v>
      </c>
      <c r="S3821" t="s">
        <v>57</v>
      </c>
      <c r="T3821" s="1">
        <v>40240</v>
      </c>
    </row>
    <row r="3822" spans="1:20" x14ac:dyDescent="0.25">
      <c r="A3822">
        <v>27264</v>
      </c>
      <c r="B3822">
        <v>40698</v>
      </c>
      <c r="C3822" t="s">
        <v>20</v>
      </c>
      <c r="D3822" t="s">
        <v>42</v>
      </c>
      <c r="E3822" t="s">
        <v>43</v>
      </c>
      <c r="F3822" t="s">
        <v>1767</v>
      </c>
      <c r="G3822">
        <v>3</v>
      </c>
      <c r="H3822">
        <v>122.06</v>
      </c>
      <c r="I3822">
        <v>0.47</v>
      </c>
      <c r="J3822">
        <v>0.02</v>
      </c>
      <c r="K3822">
        <v>50.92</v>
      </c>
      <c r="L3822">
        <v>37.72</v>
      </c>
      <c r="M3822">
        <v>19.989999999999998</v>
      </c>
      <c r="N3822">
        <v>11.17</v>
      </c>
      <c r="O3822" t="s">
        <v>24</v>
      </c>
      <c r="P3822" t="s">
        <v>1052</v>
      </c>
      <c r="Q3822" t="s">
        <v>83</v>
      </c>
      <c r="R3822" t="s">
        <v>27</v>
      </c>
      <c r="S3822" t="s">
        <v>28</v>
      </c>
      <c r="T3822" s="1">
        <v>40700</v>
      </c>
    </row>
    <row r="3823" spans="1:20" x14ac:dyDescent="0.25">
      <c r="A3823">
        <v>27265</v>
      </c>
      <c r="B3823">
        <v>41035</v>
      </c>
      <c r="C3823" t="s">
        <v>58</v>
      </c>
      <c r="D3823" t="s">
        <v>37</v>
      </c>
      <c r="E3823" t="s">
        <v>387</v>
      </c>
      <c r="F3823" t="s">
        <v>887</v>
      </c>
      <c r="G3823">
        <v>49</v>
      </c>
      <c r="H3823">
        <v>29410.66</v>
      </c>
      <c r="I3823">
        <v>0.51</v>
      </c>
      <c r="J3823">
        <v>0.02</v>
      </c>
      <c r="K3823">
        <v>14699.51</v>
      </c>
      <c r="L3823">
        <v>612.22</v>
      </c>
      <c r="M3823">
        <v>299.99</v>
      </c>
      <c r="N3823">
        <v>11.64</v>
      </c>
      <c r="O3823" t="s">
        <v>24</v>
      </c>
      <c r="P3823" t="s">
        <v>893</v>
      </c>
      <c r="Q3823" t="s">
        <v>41</v>
      </c>
      <c r="R3823" t="s">
        <v>34</v>
      </c>
      <c r="S3823" t="s">
        <v>28</v>
      </c>
      <c r="T3823" s="1">
        <v>41035</v>
      </c>
    </row>
    <row r="3824" spans="1:20" x14ac:dyDescent="0.25">
      <c r="A3824">
        <v>27265</v>
      </c>
      <c r="B3824">
        <v>41035</v>
      </c>
      <c r="C3824" t="s">
        <v>58</v>
      </c>
      <c r="D3824" t="s">
        <v>21</v>
      </c>
      <c r="E3824" t="s">
        <v>139</v>
      </c>
      <c r="F3824" t="s">
        <v>659</v>
      </c>
      <c r="G3824">
        <v>36</v>
      </c>
      <c r="H3824">
        <v>12133.48</v>
      </c>
      <c r="I3824">
        <v>0.54</v>
      </c>
      <c r="J3824">
        <v>0.05</v>
      </c>
      <c r="K3824">
        <v>6248.01</v>
      </c>
      <c r="L3824">
        <v>354.2</v>
      </c>
      <c r="M3824">
        <v>162.93</v>
      </c>
      <c r="N3824">
        <v>19.989999999999998</v>
      </c>
      <c r="O3824" t="s">
        <v>71</v>
      </c>
      <c r="P3824" t="s">
        <v>893</v>
      </c>
      <c r="Q3824" t="s">
        <v>41</v>
      </c>
      <c r="R3824" t="s">
        <v>34</v>
      </c>
      <c r="S3824" t="s">
        <v>57</v>
      </c>
      <c r="T3824" s="1">
        <v>41036</v>
      </c>
    </row>
    <row r="3825" spans="1:20" x14ac:dyDescent="0.25">
      <c r="A3825">
        <v>27265</v>
      </c>
      <c r="B3825">
        <v>41035</v>
      </c>
      <c r="C3825" t="s">
        <v>58</v>
      </c>
      <c r="D3825" t="s">
        <v>42</v>
      </c>
      <c r="E3825" t="s">
        <v>43</v>
      </c>
      <c r="F3825" t="s">
        <v>803</v>
      </c>
      <c r="G3825">
        <v>49</v>
      </c>
      <c r="H3825">
        <v>684.41</v>
      </c>
      <c r="I3825">
        <v>0.42</v>
      </c>
      <c r="J3825">
        <v>0.03</v>
      </c>
      <c r="K3825">
        <v>274.79000000000002</v>
      </c>
      <c r="L3825">
        <v>14.38</v>
      </c>
      <c r="M3825">
        <v>8.34</v>
      </c>
      <c r="N3825">
        <v>0.96</v>
      </c>
      <c r="O3825" t="s">
        <v>71</v>
      </c>
      <c r="P3825" t="s">
        <v>893</v>
      </c>
      <c r="Q3825" t="s">
        <v>41</v>
      </c>
      <c r="R3825" t="s">
        <v>34</v>
      </c>
      <c r="S3825" t="s">
        <v>55</v>
      </c>
      <c r="T3825" s="1">
        <v>41037</v>
      </c>
    </row>
    <row r="3826" spans="1:20" x14ac:dyDescent="0.25">
      <c r="A3826">
        <v>27266</v>
      </c>
      <c r="B3826">
        <v>40794</v>
      </c>
      <c r="C3826" t="s">
        <v>58</v>
      </c>
      <c r="D3826" t="s">
        <v>37</v>
      </c>
      <c r="E3826" t="s">
        <v>38</v>
      </c>
      <c r="F3826" t="s">
        <v>62</v>
      </c>
      <c r="G3826">
        <v>9</v>
      </c>
      <c r="H3826">
        <v>1659.12</v>
      </c>
      <c r="I3826">
        <v>0.39</v>
      </c>
      <c r="J3826">
        <v>0.03</v>
      </c>
      <c r="K3826">
        <v>615.02</v>
      </c>
      <c r="L3826">
        <v>189.82</v>
      </c>
      <c r="M3826">
        <v>115.79</v>
      </c>
      <c r="N3826">
        <v>1.99</v>
      </c>
      <c r="O3826" t="s">
        <v>24</v>
      </c>
      <c r="P3826" t="s">
        <v>431</v>
      </c>
      <c r="Q3826" t="s">
        <v>95</v>
      </c>
      <c r="R3826" t="s">
        <v>34</v>
      </c>
      <c r="S3826" t="s">
        <v>35</v>
      </c>
      <c r="T3826" s="1">
        <v>40797</v>
      </c>
    </row>
    <row r="3827" spans="1:20" x14ac:dyDescent="0.25">
      <c r="A3827">
        <v>27271</v>
      </c>
      <c r="B3827">
        <v>40800</v>
      </c>
      <c r="C3827" t="s">
        <v>29</v>
      </c>
      <c r="D3827" t="s">
        <v>42</v>
      </c>
      <c r="E3827" t="s">
        <v>192</v>
      </c>
      <c r="F3827" t="s">
        <v>1883</v>
      </c>
      <c r="G3827">
        <v>8</v>
      </c>
      <c r="H3827">
        <v>573.30999999999995</v>
      </c>
      <c r="I3827">
        <v>0.51</v>
      </c>
      <c r="J3827">
        <v>0</v>
      </c>
      <c r="K3827">
        <v>282.60000000000002</v>
      </c>
      <c r="L3827">
        <v>69.27</v>
      </c>
      <c r="M3827">
        <v>33.94</v>
      </c>
      <c r="N3827">
        <v>19.190000000000001</v>
      </c>
      <c r="O3827" t="s">
        <v>48</v>
      </c>
      <c r="P3827" t="s">
        <v>1266</v>
      </c>
      <c r="Q3827" t="s">
        <v>75</v>
      </c>
      <c r="R3827" t="s">
        <v>34</v>
      </c>
      <c r="S3827" t="s">
        <v>132</v>
      </c>
      <c r="T3827" s="1">
        <v>40801</v>
      </c>
    </row>
    <row r="3828" spans="1:20" x14ac:dyDescent="0.25">
      <c r="A3828">
        <v>27298</v>
      </c>
      <c r="B3828">
        <v>40866</v>
      </c>
      <c r="C3828" t="s">
        <v>20</v>
      </c>
      <c r="D3828" t="s">
        <v>37</v>
      </c>
      <c r="E3828" t="s">
        <v>387</v>
      </c>
      <c r="F3828" t="s">
        <v>1821</v>
      </c>
      <c r="G3828">
        <v>40</v>
      </c>
      <c r="H3828">
        <v>14298.29</v>
      </c>
      <c r="I3828">
        <v>0.49</v>
      </c>
      <c r="J3828">
        <v>0.09</v>
      </c>
      <c r="K3828">
        <v>6274.2</v>
      </c>
      <c r="L3828">
        <v>392.14</v>
      </c>
      <c r="M3828">
        <v>199.99</v>
      </c>
      <c r="N3828">
        <v>24.49</v>
      </c>
      <c r="O3828" t="s">
        <v>24</v>
      </c>
      <c r="P3828" t="s">
        <v>1941</v>
      </c>
      <c r="Q3828" t="s">
        <v>33</v>
      </c>
      <c r="R3828" t="s">
        <v>27</v>
      </c>
      <c r="S3828" t="s">
        <v>28</v>
      </c>
      <c r="T3828" s="1">
        <v>40870</v>
      </c>
    </row>
    <row r="3829" spans="1:20" x14ac:dyDescent="0.25">
      <c r="A3829">
        <v>27298</v>
      </c>
      <c r="B3829">
        <v>40866</v>
      </c>
      <c r="C3829" t="s">
        <v>20</v>
      </c>
      <c r="D3829" t="s">
        <v>21</v>
      </c>
      <c r="E3829" t="s">
        <v>84</v>
      </c>
      <c r="F3829" t="s">
        <v>177</v>
      </c>
      <c r="G3829">
        <v>31</v>
      </c>
      <c r="H3829">
        <v>247.82</v>
      </c>
      <c r="I3829">
        <v>0.39</v>
      </c>
      <c r="J3829">
        <v>0.04</v>
      </c>
      <c r="K3829">
        <v>88.58</v>
      </c>
      <c r="L3829">
        <v>8.16</v>
      </c>
      <c r="M3829">
        <v>4.9800000000000004</v>
      </c>
      <c r="N3829">
        <v>4.8600000000000003</v>
      </c>
      <c r="O3829" t="s">
        <v>24</v>
      </c>
      <c r="P3829" t="s">
        <v>1941</v>
      </c>
      <c r="Q3829" t="s">
        <v>33</v>
      </c>
      <c r="R3829" t="s">
        <v>27</v>
      </c>
      <c r="S3829" t="s">
        <v>57</v>
      </c>
      <c r="T3829" s="1">
        <v>40871</v>
      </c>
    </row>
    <row r="3830" spans="1:20" x14ac:dyDescent="0.25">
      <c r="A3830">
        <v>27299</v>
      </c>
      <c r="B3830">
        <v>41126</v>
      </c>
      <c r="C3830" t="s">
        <v>58</v>
      </c>
      <c r="D3830" t="s">
        <v>42</v>
      </c>
      <c r="E3830" t="s">
        <v>43</v>
      </c>
      <c r="F3830" t="s">
        <v>1896</v>
      </c>
      <c r="G3830">
        <v>41</v>
      </c>
      <c r="H3830">
        <v>1649.95</v>
      </c>
      <c r="I3830">
        <v>0.55000000000000004</v>
      </c>
      <c r="J3830">
        <v>0.1</v>
      </c>
      <c r="K3830">
        <v>817.54</v>
      </c>
      <c r="L3830">
        <v>44.31</v>
      </c>
      <c r="M3830">
        <v>19.940000000000001</v>
      </c>
      <c r="N3830">
        <v>14.87</v>
      </c>
      <c r="O3830" t="s">
        <v>24</v>
      </c>
      <c r="P3830" t="s">
        <v>130</v>
      </c>
      <c r="Q3830" t="s">
        <v>64</v>
      </c>
      <c r="R3830" t="s">
        <v>34</v>
      </c>
      <c r="S3830" t="s">
        <v>28</v>
      </c>
      <c r="T3830" s="1">
        <v>41128</v>
      </c>
    </row>
    <row r="3831" spans="1:20" x14ac:dyDescent="0.25">
      <c r="A3831">
        <v>27300</v>
      </c>
      <c r="B3831">
        <v>41182</v>
      </c>
      <c r="C3831" t="s">
        <v>29</v>
      </c>
      <c r="D3831" t="s">
        <v>37</v>
      </c>
      <c r="E3831" t="s">
        <v>38</v>
      </c>
      <c r="F3831" t="s">
        <v>758</v>
      </c>
      <c r="G3831">
        <v>50</v>
      </c>
      <c r="H3831">
        <v>7241.17</v>
      </c>
      <c r="I3831">
        <v>0.54</v>
      </c>
      <c r="J3831">
        <v>0.1</v>
      </c>
      <c r="K3831">
        <v>3538.17</v>
      </c>
      <c r="L3831">
        <v>160.83000000000001</v>
      </c>
      <c r="M3831">
        <v>73.98</v>
      </c>
      <c r="N3831">
        <v>4</v>
      </c>
      <c r="O3831" t="s">
        <v>24</v>
      </c>
      <c r="P3831" t="s">
        <v>1942</v>
      </c>
      <c r="Q3831" t="s">
        <v>64</v>
      </c>
      <c r="R3831" t="s">
        <v>67</v>
      </c>
      <c r="S3831" t="s">
        <v>57</v>
      </c>
      <c r="T3831" s="1">
        <v>41183</v>
      </c>
    </row>
    <row r="3832" spans="1:20" x14ac:dyDescent="0.25">
      <c r="A3832">
        <v>27300</v>
      </c>
      <c r="B3832">
        <v>41182</v>
      </c>
      <c r="C3832" t="s">
        <v>29</v>
      </c>
      <c r="D3832" t="s">
        <v>21</v>
      </c>
      <c r="E3832" t="s">
        <v>52</v>
      </c>
      <c r="F3832" t="s">
        <v>1716</v>
      </c>
      <c r="G3832">
        <v>27</v>
      </c>
      <c r="H3832">
        <v>84.44</v>
      </c>
      <c r="I3832">
        <v>0.35</v>
      </c>
      <c r="J3832">
        <v>0.04</v>
      </c>
      <c r="K3832">
        <v>27.04</v>
      </c>
      <c r="L3832">
        <v>3.23</v>
      </c>
      <c r="M3832">
        <v>2.1</v>
      </c>
      <c r="N3832">
        <v>0.7</v>
      </c>
      <c r="O3832" t="s">
        <v>24</v>
      </c>
      <c r="P3832" t="s">
        <v>1942</v>
      </c>
      <c r="Q3832" t="s">
        <v>64</v>
      </c>
      <c r="R3832" t="s">
        <v>67</v>
      </c>
      <c r="S3832" t="s">
        <v>55</v>
      </c>
      <c r="T3832" s="1">
        <v>41182</v>
      </c>
    </row>
    <row r="3833" spans="1:20" x14ac:dyDescent="0.25">
      <c r="A3833">
        <v>27302</v>
      </c>
      <c r="B3833">
        <v>41164</v>
      </c>
      <c r="C3833" t="s">
        <v>20</v>
      </c>
      <c r="D3833" t="s">
        <v>42</v>
      </c>
      <c r="E3833" t="s">
        <v>43</v>
      </c>
      <c r="F3833" t="s">
        <v>1354</v>
      </c>
      <c r="G3833">
        <v>16</v>
      </c>
      <c r="H3833">
        <v>408.43</v>
      </c>
      <c r="I3833">
        <v>0.47</v>
      </c>
      <c r="J3833">
        <v>0.04</v>
      </c>
      <c r="K3833">
        <v>179.01</v>
      </c>
      <c r="L3833">
        <v>26.02</v>
      </c>
      <c r="M3833">
        <v>13.79</v>
      </c>
      <c r="N3833">
        <v>8.7799999999999994</v>
      </c>
      <c r="O3833" t="s">
        <v>24</v>
      </c>
      <c r="P3833" t="s">
        <v>1205</v>
      </c>
      <c r="Q3833" t="s">
        <v>41</v>
      </c>
      <c r="R3833" t="s">
        <v>34</v>
      </c>
      <c r="S3833" t="s">
        <v>57</v>
      </c>
      <c r="T3833" s="1">
        <v>41164</v>
      </c>
    </row>
    <row r="3834" spans="1:20" x14ac:dyDescent="0.25">
      <c r="A3834">
        <v>27302</v>
      </c>
      <c r="B3834">
        <v>41164</v>
      </c>
      <c r="C3834" t="s">
        <v>20</v>
      </c>
      <c r="D3834" t="s">
        <v>21</v>
      </c>
      <c r="E3834" t="s">
        <v>84</v>
      </c>
      <c r="F3834" t="s">
        <v>584</v>
      </c>
      <c r="G3834">
        <v>3</v>
      </c>
      <c r="H3834">
        <v>287.04000000000002</v>
      </c>
      <c r="I3834">
        <v>0.52</v>
      </c>
      <c r="J3834">
        <v>0.08</v>
      </c>
      <c r="K3834">
        <v>134.5</v>
      </c>
      <c r="L3834">
        <v>101.9</v>
      </c>
      <c r="M3834">
        <v>48.91</v>
      </c>
      <c r="N3834">
        <v>5.81</v>
      </c>
      <c r="O3834" t="s">
        <v>24</v>
      </c>
      <c r="P3834" t="s">
        <v>1205</v>
      </c>
      <c r="Q3834" t="s">
        <v>41</v>
      </c>
      <c r="R3834" t="s">
        <v>34</v>
      </c>
      <c r="S3834" t="s">
        <v>57</v>
      </c>
      <c r="T3834" s="1">
        <v>41164</v>
      </c>
    </row>
    <row r="3835" spans="1:20" x14ac:dyDescent="0.25">
      <c r="A3835">
        <v>27330</v>
      </c>
      <c r="B3835">
        <v>40072</v>
      </c>
      <c r="C3835" t="s">
        <v>20</v>
      </c>
      <c r="D3835" t="s">
        <v>42</v>
      </c>
      <c r="E3835" t="s">
        <v>43</v>
      </c>
      <c r="F3835" t="s">
        <v>1752</v>
      </c>
      <c r="G3835">
        <v>8</v>
      </c>
      <c r="H3835">
        <v>879.26</v>
      </c>
      <c r="I3835">
        <v>0.49</v>
      </c>
      <c r="J3835">
        <v>0.05</v>
      </c>
      <c r="K3835">
        <v>383.06</v>
      </c>
      <c r="L3835">
        <v>108.82</v>
      </c>
      <c r="M3835">
        <v>55.5</v>
      </c>
      <c r="N3835">
        <v>52.2</v>
      </c>
      <c r="O3835" t="s">
        <v>24</v>
      </c>
      <c r="P3835" t="s">
        <v>1490</v>
      </c>
      <c r="Q3835" t="s">
        <v>33</v>
      </c>
      <c r="R3835" t="s">
        <v>61</v>
      </c>
      <c r="S3835" t="s">
        <v>45</v>
      </c>
      <c r="T3835" s="1">
        <v>40072</v>
      </c>
    </row>
    <row r="3836" spans="1:20" x14ac:dyDescent="0.25">
      <c r="A3836">
        <v>27330</v>
      </c>
      <c r="B3836">
        <v>40072</v>
      </c>
      <c r="C3836" t="s">
        <v>20</v>
      </c>
      <c r="D3836" t="s">
        <v>37</v>
      </c>
      <c r="E3836" t="s">
        <v>87</v>
      </c>
      <c r="F3836" t="s">
        <v>1063</v>
      </c>
      <c r="G3836">
        <v>30</v>
      </c>
      <c r="H3836">
        <v>21372.31</v>
      </c>
      <c r="I3836">
        <v>0.41</v>
      </c>
      <c r="J3836">
        <v>0.05</v>
      </c>
      <c r="K3836">
        <v>8093.41</v>
      </c>
      <c r="L3836">
        <v>749.39</v>
      </c>
      <c r="M3836">
        <v>442.14</v>
      </c>
      <c r="N3836">
        <v>14.7</v>
      </c>
      <c r="O3836" t="s">
        <v>48</v>
      </c>
      <c r="P3836" t="s">
        <v>1490</v>
      </c>
      <c r="Q3836" t="s">
        <v>33</v>
      </c>
      <c r="R3836" t="s">
        <v>61</v>
      </c>
      <c r="S3836" t="s">
        <v>132</v>
      </c>
      <c r="T3836" s="1">
        <v>40081</v>
      </c>
    </row>
    <row r="3837" spans="1:20" x14ac:dyDescent="0.25">
      <c r="A3837">
        <v>27335</v>
      </c>
      <c r="B3837">
        <v>40488</v>
      </c>
      <c r="C3837" t="s">
        <v>20</v>
      </c>
      <c r="D3837" t="s">
        <v>21</v>
      </c>
      <c r="E3837" t="s">
        <v>139</v>
      </c>
      <c r="F3837" t="s">
        <v>1931</v>
      </c>
      <c r="G3837">
        <v>23</v>
      </c>
      <c r="H3837">
        <v>132.62</v>
      </c>
      <c r="I3837">
        <v>0.53</v>
      </c>
      <c r="J3837">
        <v>0.03</v>
      </c>
      <c r="K3837">
        <v>65.09</v>
      </c>
      <c r="L3837">
        <v>5.66</v>
      </c>
      <c r="M3837">
        <v>2.66</v>
      </c>
      <c r="N3837">
        <v>6.35</v>
      </c>
      <c r="O3837" t="s">
        <v>24</v>
      </c>
      <c r="P3837" t="s">
        <v>340</v>
      </c>
      <c r="Q3837" t="s">
        <v>95</v>
      </c>
      <c r="R3837" t="s">
        <v>34</v>
      </c>
      <c r="S3837" t="s">
        <v>57</v>
      </c>
      <c r="T3837" s="1">
        <v>40488</v>
      </c>
    </row>
    <row r="3838" spans="1:20" x14ac:dyDescent="0.25">
      <c r="A3838">
        <v>27363</v>
      </c>
      <c r="B3838">
        <v>40834</v>
      </c>
      <c r="C3838" t="s">
        <v>79</v>
      </c>
      <c r="D3838" t="s">
        <v>42</v>
      </c>
      <c r="E3838" t="s">
        <v>43</v>
      </c>
      <c r="F3838" t="s">
        <v>873</v>
      </c>
      <c r="G3838">
        <v>16</v>
      </c>
      <c r="H3838">
        <v>592.07000000000005</v>
      </c>
      <c r="I3838">
        <v>0.48</v>
      </c>
      <c r="J3838">
        <v>0.06</v>
      </c>
      <c r="K3838">
        <v>261.56</v>
      </c>
      <c r="L3838">
        <v>38.92</v>
      </c>
      <c r="M3838">
        <v>20.239999999999998</v>
      </c>
      <c r="N3838">
        <v>6.67</v>
      </c>
      <c r="O3838" t="s">
        <v>24</v>
      </c>
      <c r="P3838" t="s">
        <v>1416</v>
      </c>
      <c r="Q3838" t="s">
        <v>41</v>
      </c>
      <c r="R3838" t="s">
        <v>27</v>
      </c>
      <c r="S3838" t="s">
        <v>35</v>
      </c>
      <c r="T3838" s="1">
        <v>40835</v>
      </c>
    </row>
    <row r="3839" spans="1:20" x14ac:dyDescent="0.25">
      <c r="A3839">
        <v>27363</v>
      </c>
      <c r="B3839">
        <v>40834</v>
      </c>
      <c r="C3839" t="s">
        <v>79</v>
      </c>
      <c r="D3839" t="s">
        <v>21</v>
      </c>
      <c r="E3839" t="s">
        <v>22</v>
      </c>
      <c r="F3839" t="s">
        <v>1302</v>
      </c>
      <c r="G3839">
        <v>6</v>
      </c>
      <c r="H3839">
        <v>978.11</v>
      </c>
      <c r="I3839">
        <v>0.4</v>
      </c>
      <c r="J3839">
        <v>7.0000000000000007E-2</v>
      </c>
      <c r="K3839">
        <v>334.65</v>
      </c>
      <c r="L3839">
        <v>169.02</v>
      </c>
      <c r="M3839">
        <v>101.41</v>
      </c>
      <c r="N3839">
        <v>35</v>
      </c>
      <c r="O3839" t="s">
        <v>24</v>
      </c>
      <c r="P3839" t="s">
        <v>1416</v>
      </c>
      <c r="Q3839" t="s">
        <v>83</v>
      </c>
      <c r="R3839" t="s">
        <v>27</v>
      </c>
      <c r="S3839" t="s">
        <v>28</v>
      </c>
      <c r="T3839" s="1">
        <v>40836</v>
      </c>
    </row>
    <row r="3840" spans="1:20" x14ac:dyDescent="0.25">
      <c r="A3840">
        <v>27364</v>
      </c>
      <c r="B3840">
        <v>40683</v>
      </c>
      <c r="C3840" t="s">
        <v>79</v>
      </c>
      <c r="D3840" t="s">
        <v>21</v>
      </c>
      <c r="E3840" t="s">
        <v>120</v>
      </c>
      <c r="F3840" t="s">
        <v>723</v>
      </c>
      <c r="G3840">
        <v>25</v>
      </c>
      <c r="H3840">
        <v>151.75</v>
      </c>
      <c r="I3840">
        <v>0.54</v>
      </c>
      <c r="J3840">
        <v>0.04</v>
      </c>
      <c r="K3840">
        <v>78.260000000000005</v>
      </c>
      <c r="L3840">
        <v>6.26</v>
      </c>
      <c r="M3840">
        <v>2.88</v>
      </c>
      <c r="N3840">
        <v>1.49</v>
      </c>
      <c r="O3840" t="s">
        <v>24</v>
      </c>
      <c r="P3840" t="s">
        <v>1259</v>
      </c>
      <c r="Q3840" t="s">
        <v>41</v>
      </c>
      <c r="R3840" t="s">
        <v>34</v>
      </c>
      <c r="S3840" t="s">
        <v>57</v>
      </c>
      <c r="T3840" s="1">
        <v>40685</v>
      </c>
    </row>
    <row r="3841" spans="1:20" x14ac:dyDescent="0.25">
      <c r="A3841">
        <v>27364</v>
      </c>
      <c r="B3841">
        <v>40683</v>
      </c>
      <c r="C3841" t="s">
        <v>79</v>
      </c>
      <c r="D3841" t="s">
        <v>37</v>
      </c>
      <c r="E3841" t="s">
        <v>50</v>
      </c>
      <c r="F3841" t="s">
        <v>610</v>
      </c>
      <c r="G3841">
        <v>29</v>
      </c>
      <c r="H3841">
        <v>3159.93</v>
      </c>
      <c r="I3841">
        <v>0.43</v>
      </c>
      <c r="J3841">
        <v>0.06</v>
      </c>
      <c r="K3841">
        <v>1242.23</v>
      </c>
      <c r="L3841">
        <v>115.77</v>
      </c>
      <c r="M3841">
        <v>65.989999999999995</v>
      </c>
      <c r="N3841">
        <v>3.99</v>
      </c>
      <c r="O3841" t="s">
        <v>24</v>
      </c>
      <c r="P3841" t="s">
        <v>1259</v>
      </c>
      <c r="Q3841" t="s">
        <v>41</v>
      </c>
      <c r="R3841" t="s">
        <v>34</v>
      </c>
      <c r="S3841" t="s">
        <v>57</v>
      </c>
      <c r="T3841" s="1">
        <v>40685</v>
      </c>
    </row>
    <row r="3842" spans="1:20" x14ac:dyDescent="0.25">
      <c r="A3842">
        <v>27392</v>
      </c>
      <c r="B3842">
        <v>40970</v>
      </c>
      <c r="C3842" t="s">
        <v>20</v>
      </c>
      <c r="D3842" t="s">
        <v>37</v>
      </c>
      <c r="E3842" t="s">
        <v>87</v>
      </c>
      <c r="F3842" t="s">
        <v>88</v>
      </c>
      <c r="G3842">
        <v>37</v>
      </c>
      <c r="H3842">
        <v>12427.9</v>
      </c>
      <c r="I3842">
        <v>0.55000000000000004</v>
      </c>
      <c r="J3842">
        <v>0</v>
      </c>
      <c r="K3842">
        <v>6827.65</v>
      </c>
      <c r="L3842">
        <v>335.51</v>
      </c>
      <c r="M3842">
        <v>150.97999999999999</v>
      </c>
      <c r="N3842">
        <v>13.99</v>
      </c>
      <c r="O3842" t="s">
        <v>24</v>
      </c>
      <c r="P3842" t="s">
        <v>975</v>
      </c>
      <c r="Q3842" t="s">
        <v>83</v>
      </c>
      <c r="R3842" t="s">
        <v>34</v>
      </c>
      <c r="S3842" t="s">
        <v>45</v>
      </c>
      <c r="T3842" s="1">
        <v>40979</v>
      </c>
    </row>
    <row r="3843" spans="1:20" x14ac:dyDescent="0.25">
      <c r="A3843">
        <v>27396</v>
      </c>
      <c r="B3843">
        <v>40520</v>
      </c>
      <c r="C3843" t="s">
        <v>58</v>
      </c>
      <c r="D3843" t="s">
        <v>42</v>
      </c>
      <c r="E3843" t="s">
        <v>43</v>
      </c>
      <c r="F3843" t="s">
        <v>1072</v>
      </c>
      <c r="G3843">
        <v>14</v>
      </c>
      <c r="H3843">
        <v>246.03</v>
      </c>
      <c r="I3843">
        <v>0.47</v>
      </c>
      <c r="J3843">
        <v>7.0000000000000007E-2</v>
      </c>
      <c r="K3843">
        <v>103.23</v>
      </c>
      <c r="L3843">
        <v>18.43</v>
      </c>
      <c r="M3843">
        <v>9.77</v>
      </c>
      <c r="N3843">
        <v>6.02</v>
      </c>
      <c r="O3843" t="s">
        <v>24</v>
      </c>
      <c r="P3843" t="s">
        <v>932</v>
      </c>
      <c r="Q3843" t="s">
        <v>33</v>
      </c>
      <c r="R3843" t="s">
        <v>34</v>
      </c>
      <c r="S3843" t="s">
        <v>45</v>
      </c>
      <c r="T3843" s="1">
        <v>40522</v>
      </c>
    </row>
    <row r="3844" spans="1:20" x14ac:dyDescent="0.25">
      <c r="A3844">
        <v>27426</v>
      </c>
      <c r="B3844">
        <v>40232</v>
      </c>
      <c r="C3844" t="s">
        <v>20</v>
      </c>
      <c r="D3844" t="s">
        <v>21</v>
      </c>
      <c r="E3844" t="s">
        <v>84</v>
      </c>
      <c r="F3844" t="s">
        <v>1943</v>
      </c>
      <c r="G3844">
        <v>41</v>
      </c>
      <c r="H3844">
        <v>769.86</v>
      </c>
      <c r="I3844">
        <v>0.47</v>
      </c>
      <c r="J3844">
        <v>0.01</v>
      </c>
      <c r="K3844">
        <v>355.49</v>
      </c>
      <c r="L3844">
        <v>18.850000000000001</v>
      </c>
      <c r="M3844">
        <v>9.99</v>
      </c>
      <c r="N3844">
        <v>4.78</v>
      </c>
      <c r="O3844" t="s">
        <v>24</v>
      </c>
      <c r="P3844" t="s">
        <v>942</v>
      </c>
      <c r="Q3844" t="s">
        <v>41</v>
      </c>
      <c r="R3844" t="s">
        <v>61</v>
      </c>
      <c r="S3844" t="s">
        <v>57</v>
      </c>
      <c r="T3844" s="1">
        <v>40234</v>
      </c>
    </row>
    <row r="3845" spans="1:20" x14ac:dyDescent="0.25">
      <c r="A3845">
        <v>27426</v>
      </c>
      <c r="B3845">
        <v>40232</v>
      </c>
      <c r="C3845" t="s">
        <v>20</v>
      </c>
      <c r="D3845" t="s">
        <v>21</v>
      </c>
      <c r="E3845" t="s">
        <v>30</v>
      </c>
      <c r="F3845" t="s">
        <v>1425</v>
      </c>
      <c r="G3845">
        <v>32</v>
      </c>
      <c r="H3845">
        <v>766.7</v>
      </c>
      <c r="I3845">
        <v>0.47</v>
      </c>
      <c r="J3845">
        <v>0.02</v>
      </c>
      <c r="K3845">
        <v>349.95</v>
      </c>
      <c r="L3845">
        <v>24.3</v>
      </c>
      <c r="M3845">
        <v>12.88</v>
      </c>
      <c r="N3845">
        <v>4.59</v>
      </c>
      <c r="O3845" t="s">
        <v>71</v>
      </c>
      <c r="P3845" t="s">
        <v>942</v>
      </c>
      <c r="Q3845" t="s">
        <v>41</v>
      </c>
      <c r="R3845" t="s">
        <v>61</v>
      </c>
      <c r="S3845" t="s">
        <v>55</v>
      </c>
      <c r="T3845" s="1">
        <v>40239</v>
      </c>
    </row>
    <row r="3846" spans="1:20" x14ac:dyDescent="0.25">
      <c r="A3846">
        <v>27430</v>
      </c>
      <c r="B3846">
        <v>40574</v>
      </c>
      <c r="C3846" t="s">
        <v>36</v>
      </c>
      <c r="D3846" t="s">
        <v>42</v>
      </c>
      <c r="E3846" t="s">
        <v>43</v>
      </c>
      <c r="F3846" t="s">
        <v>1055</v>
      </c>
      <c r="G3846">
        <v>3</v>
      </c>
      <c r="H3846">
        <v>518.30999999999995</v>
      </c>
      <c r="I3846">
        <v>0.42</v>
      </c>
      <c r="J3846">
        <v>0.08</v>
      </c>
      <c r="K3846">
        <v>186.38</v>
      </c>
      <c r="L3846">
        <v>182.72</v>
      </c>
      <c r="M3846">
        <v>105.98</v>
      </c>
      <c r="N3846">
        <v>13.99</v>
      </c>
      <c r="O3846" t="s">
        <v>24</v>
      </c>
      <c r="P3846" t="s">
        <v>836</v>
      </c>
      <c r="Q3846" t="s">
        <v>95</v>
      </c>
      <c r="R3846" t="s">
        <v>27</v>
      </c>
      <c r="S3846" t="s">
        <v>45</v>
      </c>
      <c r="T3846" s="1">
        <v>40575</v>
      </c>
    </row>
    <row r="3847" spans="1:20" x14ac:dyDescent="0.25">
      <c r="A3847">
        <v>27430</v>
      </c>
      <c r="B3847">
        <v>40574</v>
      </c>
      <c r="C3847" t="s">
        <v>36</v>
      </c>
      <c r="D3847" t="s">
        <v>21</v>
      </c>
      <c r="E3847" t="s">
        <v>52</v>
      </c>
      <c r="F3847" t="s">
        <v>1703</v>
      </c>
      <c r="G3847">
        <v>12</v>
      </c>
      <c r="H3847">
        <v>155.28</v>
      </c>
      <c r="I3847">
        <v>0.5</v>
      </c>
      <c r="J3847">
        <v>0.1</v>
      </c>
      <c r="K3847">
        <v>67.97</v>
      </c>
      <c r="L3847">
        <v>14.16</v>
      </c>
      <c r="M3847">
        <v>7.08</v>
      </c>
      <c r="N3847">
        <v>2.35</v>
      </c>
      <c r="O3847" t="s">
        <v>24</v>
      </c>
      <c r="P3847" t="s">
        <v>836</v>
      </c>
      <c r="Q3847" t="s">
        <v>75</v>
      </c>
      <c r="R3847" t="s">
        <v>27</v>
      </c>
      <c r="S3847" t="s">
        <v>55</v>
      </c>
      <c r="T3847" s="1">
        <v>40575</v>
      </c>
    </row>
    <row r="3848" spans="1:20" x14ac:dyDescent="0.25">
      <c r="A3848">
        <v>27456</v>
      </c>
      <c r="B3848">
        <v>39913</v>
      </c>
      <c r="C3848" t="s">
        <v>29</v>
      </c>
      <c r="D3848" t="s">
        <v>21</v>
      </c>
      <c r="E3848" t="s">
        <v>126</v>
      </c>
      <c r="F3848" t="s">
        <v>474</v>
      </c>
      <c r="G3848">
        <v>29</v>
      </c>
      <c r="H3848">
        <v>16832.27</v>
      </c>
      <c r="I3848">
        <v>0.46</v>
      </c>
      <c r="J3848">
        <v>0.05</v>
      </c>
      <c r="K3848">
        <v>7225.16</v>
      </c>
      <c r="L3848">
        <v>607.66999999999996</v>
      </c>
      <c r="M3848">
        <v>328.14</v>
      </c>
      <c r="N3848">
        <v>91.05</v>
      </c>
      <c r="O3848" t="s">
        <v>48</v>
      </c>
      <c r="P3848" t="s">
        <v>1745</v>
      </c>
      <c r="Q3848" t="s">
        <v>64</v>
      </c>
      <c r="R3848" t="s">
        <v>61</v>
      </c>
      <c r="S3848" t="s">
        <v>132</v>
      </c>
      <c r="T3848" s="1">
        <v>39914</v>
      </c>
    </row>
    <row r="3849" spans="1:20" x14ac:dyDescent="0.25">
      <c r="A3849">
        <v>27460</v>
      </c>
      <c r="B3849">
        <v>39945</v>
      </c>
      <c r="C3849" t="s">
        <v>29</v>
      </c>
      <c r="D3849" t="s">
        <v>42</v>
      </c>
      <c r="E3849" t="s">
        <v>192</v>
      </c>
      <c r="F3849" t="s">
        <v>509</v>
      </c>
      <c r="G3849">
        <v>7</v>
      </c>
      <c r="H3849">
        <v>1542.03</v>
      </c>
      <c r="I3849">
        <v>0.46</v>
      </c>
      <c r="J3849">
        <v>0.08</v>
      </c>
      <c r="K3849">
        <v>631.70000000000005</v>
      </c>
      <c r="L3849">
        <v>237.48</v>
      </c>
      <c r="M3849">
        <v>128.24</v>
      </c>
      <c r="N3849">
        <v>12.65</v>
      </c>
      <c r="O3849" t="s">
        <v>24</v>
      </c>
      <c r="P3849" t="s">
        <v>1177</v>
      </c>
      <c r="Q3849" t="s">
        <v>41</v>
      </c>
      <c r="R3849" t="s">
        <v>34</v>
      </c>
      <c r="S3849" t="s">
        <v>45</v>
      </c>
      <c r="T3849" s="1">
        <v>39946</v>
      </c>
    </row>
    <row r="3850" spans="1:20" x14ac:dyDescent="0.25">
      <c r="A3850">
        <v>27460</v>
      </c>
      <c r="B3850">
        <v>39945</v>
      </c>
      <c r="C3850" t="s">
        <v>29</v>
      </c>
      <c r="D3850" t="s">
        <v>37</v>
      </c>
      <c r="E3850" t="s">
        <v>38</v>
      </c>
      <c r="F3850" t="s">
        <v>540</v>
      </c>
      <c r="G3850">
        <v>31</v>
      </c>
      <c r="H3850">
        <v>316.60000000000002</v>
      </c>
      <c r="I3850">
        <v>0.43</v>
      </c>
      <c r="J3850">
        <v>0.04</v>
      </c>
      <c r="K3850">
        <v>126.84</v>
      </c>
      <c r="L3850">
        <v>10.49</v>
      </c>
      <c r="M3850">
        <v>5.98</v>
      </c>
      <c r="N3850">
        <v>4.38</v>
      </c>
      <c r="O3850" t="s">
        <v>24</v>
      </c>
      <c r="P3850" t="s">
        <v>1177</v>
      </c>
      <c r="Q3850" t="s">
        <v>41</v>
      </c>
      <c r="R3850" t="s">
        <v>34</v>
      </c>
      <c r="S3850" t="s">
        <v>35</v>
      </c>
      <c r="T3850" s="1">
        <v>39947</v>
      </c>
    </row>
    <row r="3851" spans="1:20" x14ac:dyDescent="0.25">
      <c r="A3851">
        <v>27461</v>
      </c>
      <c r="B3851">
        <v>40235</v>
      </c>
      <c r="C3851" t="s">
        <v>58</v>
      </c>
      <c r="D3851" t="s">
        <v>21</v>
      </c>
      <c r="E3851" t="s">
        <v>80</v>
      </c>
      <c r="F3851" t="s">
        <v>1925</v>
      </c>
      <c r="G3851">
        <v>40</v>
      </c>
      <c r="H3851">
        <v>194.63</v>
      </c>
      <c r="I3851">
        <v>0.46</v>
      </c>
      <c r="J3851">
        <v>0.09</v>
      </c>
      <c r="K3851">
        <v>78.930000000000007</v>
      </c>
      <c r="L3851">
        <v>5.33</v>
      </c>
      <c r="M3851">
        <v>2.88</v>
      </c>
      <c r="N3851">
        <v>0.5</v>
      </c>
      <c r="O3851" t="s">
        <v>71</v>
      </c>
      <c r="P3851" t="s">
        <v>181</v>
      </c>
      <c r="Q3851" t="s">
        <v>64</v>
      </c>
      <c r="R3851" t="s">
        <v>34</v>
      </c>
      <c r="S3851" t="s">
        <v>57</v>
      </c>
      <c r="T3851" s="1">
        <v>40235</v>
      </c>
    </row>
    <row r="3852" spans="1:20" x14ac:dyDescent="0.25">
      <c r="A3852">
        <v>27461</v>
      </c>
      <c r="B3852">
        <v>40235</v>
      </c>
      <c r="C3852" t="s">
        <v>58</v>
      </c>
      <c r="D3852" t="s">
        <v>21</v>
      </c>
      <c r="E3852" t="s">
        <v>84</v>
      </c>
      <c r="F3852" t="s">
        <v>541</v>
      </c>
      <c r="G3852">
        <v>26</v>
      </c>
      <c r="H3852">
        <v>2049</v>
      </c>
      <c r="I3852">
        <v>0.48</v>
      </c>
      <c r="J3852">
        <v>0.01</v>
      </c>
      <c r="K3852">
        <v>963.27</v>
      </c>
      <c r="L3852">
        <v>78.83</v>
      </c>
      <c r="M3852">
        <v>40.99</v>
      </c>
      <c r="N3852">
        <v>19.989999999999998</v>
      </c>
      <c r="O3852" t="s">
        <v>24</v>
      </c>
      <c r="P3852" t="s">
        <v>181</v>
      </c>
      <c r="Q3852" t="s">
        <v>64</v>
      </c>
      <c r="R3852" t="s">
        <v>34</v>
      </c>
      <c r="S3852" t="s">
        <v>57</v>
      </c>
      <c r="T3852" s="1">
        <v>40235</v>
      </c>
    </row>
    <row r="3853" spans="1:20" x14ac:dyDescent="0.25">
      <c r="A3853">
        <v>27463</v>
      </c>
      <c r="B3853">
        <v>40130</v>
      </c>
      <c r="C3853" t="s">
        <v>79</v>
      </c>
      <c r="D3853" t="s">
        <v>42</v>
      </c>
      <c r="E3853" t="s">
        <v>43</v>
      </c>
      <c r="F3853" t="s">
        <v>859</v>
      </c>
      <c r="G3853">
        <v>31</v>
      </c>
      <c r="H3853">
        <v>1614.66</v>
      </c>
      <c r="I3853">
        <v>0.51</v>
      </c>
      <c r="J3853">
        <v>0</v>
      </c>
      <c r="K3853">
        <v>818.89</v>
      </c>
      <c r="L3853">
        <v>51.8</v>
      </c>
      <c r="M3853">
        <v>25.38</v>
      </c>
      <c r="N3853">
        <v>8.99</v>
      </c>
      <c r="O3853" t="s">
        <v>24</v>
      </c>
      <c r="P3853" t="s">
        <v>941</v>
      </c>
      <c r="Q3853" t="s">
        <v>33</v>
      </c>
      <c r="R3853" t="s">
        <v>67</v>
      </c>
      <c r="S3853" t="s">
        <v>35</v>
      </c>
      <c r="T3853" s="1">
        <v>40132</v>
      </c>
    </row>
    <row r="3854" spans="1:20" x14ac:dyDescent="0.25">
      <c r="A3854">
        <v>27463</v>
      </c>
      <c r="B3854">
        <v>40130</v>
      </c>
      <c r="C3854" t="s">
        <v>79</v>
      </c>
      <c r="D3854" t="s">
        <v>21</v>
      </c>
      <c r="E3854" t="s">
        <v>84</v>
      </c>
      <c r="F3854" t="s">
        <v>243</v>
      </c>
      <c r="G3854">
        <v>10</v>
      </c>
      <c r="H3854">
        <v>92.76</v>
      </c>
      <c r="I3854">
        <v>0.44</v>
      </c>
      <c r="J3854">
        <v>0.01</v>
      </c>
      <c r="K3854">
        <v>38.24</v>
      </c>
      <c r="L3854">
        <v>8.89</v>
      </c>
      <c r="M3854">
        <v>4.9800000000000004</v>
      </c>
      <c r="N3854">
        <v>4.72</v>
      </c>
      <c r="O3854" t="s">
        <v>24</v>
      </c>
      <c r="P3854" t="s">
        <v>941</v>
      </c>
      <c r="Q3854" t="s">
        <v>33</v>
      </c>
      <c r="R3854" t="s">
        <v>67</v>
      </c>
      <c r="S3854" t="s">
        <v>57</v>
      </c>
      <c r="T3854" s="1">
        <v>40131</v>
      </c>
    </row>
    <row r="3855" spans="1:20" x14ac:dyDescent="0.25">
      <c r="A3855">
        <v>27490</v>
      </c>
      <c r="B3855">
        <v>40982</v>
      </c>
      <c r="C3855" t="s">
        <v>29</v>
      </c>
      <c r="D3855" t="s">
        <v>21</v>
      </c>
      <c r="E3855" t="s">
        <v>120</v>
      </c>
      <c r="F3855" t="s">
        <v>1239</v>
      </c>
      <c r="G3855">
        <v>18</v>
      </c>
      <c r="H3855">
        <v>1030.6099999999999</v>
      </c>
      <c r="I3855">
        <v>0.45</v>
      </c>
      <c r="J3855">
        <v>0.02</v>
      </c>
      <c r="K3855">
        <v>446.67</v>
      </c>
      <c r="L3855">
        <v>57.71</v>
      </c>
      <c r="M3855">
        <v>31.74</v>
      </c>
      <c r="N3855">
        <v>12.62</v>
      </c>
      <c r="O3855" t="s">
        <v>24</v>
      </c>
      <c r="P3855" t="s">
        <v>1944</v>
      </c>
      <c r="Q3855" t="s">
        <v>64</v>
      </c>
      <c r="R3855" t="s">
        <v>34</v>
      </c>
      <c r="S3855" t="s">
        <v>57</v>
      </c>
      <c r="T3855" s="1">
        <v>40984</v>
      </c>
    </row>
    <row r="3856" spans="1:20" x14ac:dyDescent="0.25">
      <c r="A3856">
        <v>27491</v>
      </c>
      <c r="B3856">
        <v>39912</v>
      </c>
      <c r="C3856" t="s">
        <v>29</v>
      </c>
      <c r="D3856" t="s">
        <v>21</v>
      </c>
      <c r="E3856" t="s">
        <v>139</v>
      </c>
      <c r="F3856" t="s">
        <v>877</v>
      </c>
      <c r="G3856">
        <v>11</v>
      </c>
      <c r="H3856">
        <v>1857.43</v>
      </c>
      <c r="I3856">
        <v>0.48</v>
      </c>
      <c r="J3856">
        <v>0.04</v>
      </c>
      <c r="K3856">
        <v>842.16</v>
      </c>
      <c r="L3856">
        <v>174</v>
      </c>
      <c r="M3856">
        <v>90.48</v>
      </c>
      <c r="N3856">
        <v>19.989999999999998</v>
      </c>
      <c r="O3856" t="s">
        <v>24</v>
      </c>
      <c r="P3856" t="s">
        <v>89</v>
      </c>
      <c r="Q3856" t="s">
        <v>41</v>
      </c>
      <c r="R3856" t="s">
        <v>34</v>
      </c>
      <c r="S3856" t="s">
        <v>57</v>
      </c>
      <c r="T3856" s="1">
        <v>39914</v>
      </c>
    </row>
    <row r="3857" spans="1:20" x14ac:dyDescent="0.25">
      <c r="A3857">
        <v>27491</v>
      </c>
      <c r="B3857">
        <v>39912</v>
      </c>
      <c r="C3857" t="s">
        <v>29</v>
      </c>
      <c r="D3857" t="s">
        <v>42</v>
      </c>
      <c r="E3857" t="s">
        <v>43</v>
      </c>
      <c r="F3857" t="s">
        <v>1072</v>
      </c>
      <c r="G3857">
        <v>36</v>
      </c>
      <c r="H3857">
        <v>724.12</v>
      </c>
      <c r="I3857">
        <v>0.52</v>
      </c>
      <c r="J3857">
        <v>0.02</v>
      </c>
      <c r="K3857">
        <v>366.38</v>
      </c>
      <c r="L3857">
        <v>20.350000000000001</v>
      </c>
      <c r="M3857">
        <v>9.77</v>
      </c>
      <c r="N3857">
        <v>6.02</v>
      </c>
      <c r="O3857" t="s">
        <v>24</v>
      </c>
      <c r="P3857" t="s">
        <v>89</v>
      </c>
      <c r="Q3857" t="s">
        <v>41</v>
      </c>
      <c r="R3857" t="s">
        <v>34</v>
      </c>
      <c r="S3857" t="s">
        <v>45</v>
      </c>
      <c r="T3857" s="1">
        <v>39913</v>
      </c>
    </row>
    <row r="3858" spans="1:20" x14ac:dyDescent="0.25">
      <c r="A3858">
        <v>27491</v>
      </c>
      <c r="B3858">
        <v>39912</v>
      </c>
      <c r="C3858" t="s">
        <v>29</v>
      </c>
      <c r="D3858" t="s">
        <v>21</v>
      </c>
      <c r="E3858" t="s">
        <v>52</v>
      </c>
      <c r="F3858" t="s">
        <v>1940</v>
      </c>
      <c r="G3858">
        <v>2</v>
      </c>
      <c r="H3858">
        <v>149.25</v>
      </c>
      <c r="I3858">
        <v>0.55000000000000004</v>
      </c>
      <c r="J3858">
        <v>0.09</v>
      </c>
      <c r="K3858">
        <v>71.540000000000006</v>
      </c>
      <c r="L3858">
        <v>77.760000000000005</v>
      </c>
      <c r="M3858">
        <v>34.99</v>
      </c>
      <c r="N3858">
        <v>7.73</v>
      </c>
      <c r="O3858" t="s">
        <v>24</v>
      </c>
      <c r="P3858" t="s">
        <v>89</v>
      </c>
      <c r="Q3858" t="s">
        <v>41</v>
      </c>
      <c r="R3858" t="s">
        <v>34</v>
      </c>
      <c r="S3858" t="s">
        <v>57</v>
      </c>
      <c r="T3858" s="1">
        <v>39914</v>
      </c>
    </row>
    <row r="3859" spans="1:20" x14ac:dyDescent="0.25">
      <c r="A3859">
        <v>27524</v>
      </c>
      <c r="B3859">
        <v>40210</v>
      </c>
      <c r="C3859" t="s">
        <v>29</v>
      </c>
      <c r="D3859" t="s">
        <v>21</v>
      </c>
      <c r="E3859" t="s">
        <v>84</v>
      </c>
      <c r="F3859" t="s">
        <v>909</v>
      </c>
      <c r="G3859">
        <v>50</v>
      </c>
      <c r="H3859">
        <v>655.37</v>
      </c>
      <c r="I3859">
        <v>0.51</v>
      </c>
      <c r="J3859">
        <v>0.02</v>
      </c>
      <c r="K3859">
        <v>324</v>
      </c>
      <c r="L3859">
        <v>13.22</v>
      </c>
      <c r="M3859">
        <v>6.48</v>
      </c>
      <c r="N3859">
        <v>7.37</v>
      </c>
      <c r="O3859" t="s">
        <v>24</v>
      </c>
      <c r="P3859" t="s">
        <v>613</v>
      </c>
      <c r="Q3859" t="s">
        <v>83</v>
      </c>
      <c r="R3859" t="s">
        <v>67</v>
      </c>
      <c r="S3859" t="s">
        <v>57</v>
      </c>
      <c r="T3859" s="1">
        <v>40212</v>
      </c>
    </row>
    <row r="3860" spans="1:20" x14ac:dyDescent="0.25">
      <c r="A3860">
        <v>27527</v>
      </c>
      <c r="B3860">
        <v>40512</v>
      </c>
      <c r="C3860" t="s">
        <v>79</v>
      </c>
      <c r="D3860" t="s">
        <v>42</v>
      </c>
      <c r="E3860" t="s">
        <v>43</v>
      </c>
      <c r="F3860" t="s">
        <v>1326</v>
      </c>
      <c r="G3860">
        <v>37</v>
      </c>
      <c r="H3860">
        <v>552.54</v>
      </c>
      <c r="I3860">
        <v>0.36</v>
      </c>
      <c r="J3860">
        <v>0.09</v>
      </c>
      <c r="K3860">
        <v>162.34</v>
      </c>
      <c r="L3860">
        <v>16.25</v>
      </c>
      <c r="M3860">
        <v>10.4</v>
      </c>
      <c r="N3860">
        <v>5.4</v>
      </c>
      <c r="O3860" t="s">
        <v>24</v>
      </c>
      <c r="P3860" t="s">
        <v>543</v>
      </c>
      <c r="Q3860" t="s">
        <v>64</v>
      </c>
      <c r="R3860" t="s">
        <v>67</v>
      </c>
      <c r="S3860" t="s">
        <v>35</v>
      </c>
      <c r="T3860" s="1">
        <v>40515</v>
      </c>
    </row>
    <row r="3861" spans="1:20" x14ac:dyDescent="0.25">
      <c r="A3861">
        <v>27553</v>
      </c>
      <c r="B3861">
        <v>40767</v>
      </c>
      <c r="C3861" t="s">
        <v>79</v>
      </c>
      <c r="D3861" t="s">
        <v>21</v>
      </c>
      <c r="E3861" t="s">
        <v>22</v>
      </c>
      <c r="F3861" t="s">
        <v>458</v>
      </c>
      <c r="G3861">
        <v>48</v>
      </c>
      <c r="H3861">
        <v>32085.72</v>
      </c>
      <c r="I3861">
        <v>0.46</v>
      </c>
      <c r="J3861">
        <v>0.03</v>
      </c>
      <c r="K3861">
        <v>14179.68</v>
      </c>
      <c r="L3861">
        <v>687</v>
      </c>
      <c r="M3861">
        <v>370.98</v>
      </c>
      <c r="N3861">
        <v>99</v>
      </c>
      <c r="O3861" t="s">
        <v>48</v>
      </c>
      <c r="P3861" t="s">
        <v>367</v>
      </c>
      <c r="Q3861" t="s">
        <v>83</v>
      </c>
      <c r="R3861" t="s">
        <v>34</v>
      </c>
      <c r="S3861" t="s">
        <v>132</v>
      </c>
      <c r="T3861" s="1">
        <v>40769</v>
      </c>
    </row>
    <row r="3862" spans="1:20" x14ac:dyDescent="0.25">
      <c r="A3862">
        <v>27553</v>
      </c>
      <c r="B3862">
        <v>40767</v>
      </c>
      <c r="C3862" t="s">
        <v>79</v>
      </c>
      <c r="D3862" t="s">
        <v>37</v>
      </c>
      <c r="E3862" t="s">
        <v>50</v>
      </c>
      <c r="F3862" t="s">
        <v>152</v>
      </c>
      <c r="G3862">
        <v>16</v>
      </c>
      <c r="H3862">
        <v>5156.5600000000004</v>
      </c>
      <c r="I3862">
        <v>0.44</v>
      </c>
      <c r="J3862">
        <v>0</v>
      </c>
      <c r="K3862">
        <v>2262.73</v>
      </c>
      <c r="L3862">
        <v>321.41000000000003</v>
      </c>
      <c r="M3862">
        <v>179.99</v>
      </c>
      <c r="N3862">
        <v>13.99</v>
      </c>
      <c r="O3862" t="s">
        <v>24</v>
      </c>
      <c r="P3862" t="s">
        <v>367</v>
      </c>
      <c r="Q3862" t="s">
        <v>83</v>
      </c>
      <c r="R3862" t="s">
        <v>34</v>
      </c>
      <c r="S3862" t="s">
        <v>45</v>
      </c>
      <c r="T3862" s="1">
        <v>40769</v>
      </c>
    </row>
    <row r="3863" spans="1:20" x14ac:dyDescent="0.25">
      <c r="A3863">
        <v>27554</v>
      </c>
      <c r="B3863">
        <v>40612</v>
      </c>
      <c r="C3863" t="s">
        <v>58</v>
      </c>
      <c r="D3863" t="s">
        <v>42</v>
      </c>
      <c r="E3863" t="s">
        <v>46</v>
      </c>
      <c r="F3863" t="s">
        <v>1046</v>
      </c>
      <c r="G3863">
        <v>45</v>
      </c>
      <c r="H3863">
        <v>34164.769999999997</v>
      </c>
      <c r="I3863">
        <v>0.55000000000000004</v>
      </c>
      <c r="J3863">
        <v>0.02</v>
      </c>
      <c r="K3863">
        <v>18455.13</v>
      </c>
      <c r="L3863">
        <v>773.8</v>
      </c>
      <c r="M3863">
        <v>348.21</v>
      </c>
      <c r="N3863">
        <v>40.19</v>
      </c>
      <c r="O3863" t="s">
        <v>48</v>
      </c>
      <c r="P3863" t="s">
        <v>475</v>
      </c>
      <c r="Q3863" t="s">
        <v>83</v>
      </c>
      <c r="R3863" t="s">
        <v>27</v>
      </c>
      <c r="S3863" t="s">
        <v>49</v>
      </c>
      <c r="T3863" s="1">
        <v>40614</v>
      </c>
    </row>
    <row r="3864" spans="1:20" x14ac:dyDescent="0.25">
      <c r="A3864">
        <v>27555</v>
      </c>
      <c r="B3864">
        <v>40057</v>
      </c>
      <c r="C3864" t="s">
        <v>58</v>
      </c>
      <c r="D3864" t="s">
        <v>21</v>
      </c>
      <c r="E3864" t="s">
        <v>84</v>
      </c>
      <c r="F3864" t="s">
        <v>1945</v>
      </c>
      <c r="G3864">
        <v>32</v>
      </c>
      <c r="H3864">
        <v>397.87</v>
      </c>
      <c r="I3864">
        <v>0.51</v>
      </c>
      <c r="J3864">
        <v>0.1</v>
      </c>
      <c r="K3864">
        <v>180.47</v>
      </c>
      <c r="L3864">
        <v>13.76</v>
      </c>
      <c r="M3864">
        <v>6.74</v>
      </c>
      <c r="N3864">
        <v>1.72</v>
      </c>
      <c r="O3864" t="s">
        <v>24</v>
      </c>
      <c r="P3864" t="s">
        <v>1117</v>
      </c>
      <c r="Q3864" t="s">
        <v>83</v>
      </c>
      <c r="R3864" t="s">
        <v>67</v>
      </c>
      <c r="S3864" t="s">
        <v>55</v>
      </c>
      <c r="T3864" s="1">
        <v>40059</v>
      </c>
    </row>
    <row r="3865" spans="1:20" x14ac:dyDescent="0.25">
      <c r="A3865">
        <v>27557</v>
      </c>
      <c r="B3865">
        <v>40947</v>
      </c>
      <c r="C3865" t="s">
        <v>20</v>
      </c>
      <c r="D3865" t="s">
        <v>21</v>
      </c>
      <c r="E3865" t="s">
        <v>80</v>
      </c>
      <c r="F3865" t="s">
        <v>1946</v>
      </c>
      <c r="G3865">
        <v>18</v>
      </c>
      <c r="H3865">
        <v>97.7</v>
      </c>
      <c r="I3865">
        <v>0.45</v>
      </c>
      <c r="J3865">
        <v>0.02</v>
      </c>
      <c r="K3865">
        <v>40.53</v>
      </c>
      <c r="L3865">
        <v>5.24</v>
      </c>
      <c r="M3865">
        <v>2.88</v>
      </c>
      <c r="N3865">
        <v>5.33</v>
      </c>
      <c r="O3865" t="s">
        <v>24</v>
      </c>
      <c r="P3865" t="s">
        <v>1252</v>
      </c>
      <c r="Q3865" t="s">
        <v>64</v>
      </c>
      <c r="R3865" t="s">
        <v>34</v>
      </c>
      <c r="S3865" t="s">
        <v>57</v>
      </c>
      <c r="T3865" s="1">
        <v>40952</v>
      </c>
    </row>
    <row r="3866" spans="1:20" x14ac:dyDescent="0.25">
      <c r="A3866">
        <v>27558</v>
      </c>
      <c r="B3866">
        <v>40731</v>
      </c>
      <c r="C3866" t="s">
        <v>29</v>
      </c>
      <c r="D3866" t="s">
        <v>21</v>
      </c>
      <c r="E3866" t="s">
        <v>120</v>
      </c>
      <c r="F3866" t="s">
        <v>1895</v>
      </c>
      <c r="G3866">
        <v>21</v>
      </c>
      <c r="H3866">
        <v>676.46</v>
      </c>
      <c r="I3866">
        <v>0.4</v>
      </c>
      <c r="J3866">
        <v>0.1</v>
      </c>
      <c r="K3866">
        <v>224.49</v>
      </c>
      <c r="L3866">
        <v>35.630000000000003</v>
      </c>
      <c r="M3866">
        <v>21.38</v>
      </c>
      <c r="N3866">
        <v>2.99</v>
      </c>
      <c r="O3866" t="s">
        <v>24</v>
      </c>
      <c r="P3866" t="s">
        <v>582</v>
      </c>
      <c r="Q3866" t="s">
        <v>83</v>
      </c>
      <c r="R3866" t="s">
        <v>67</v>
      </c>
      <c r="S3866" t="s">
        <v>57</v>
      </c>
      <c r="T3866" s="1">
        <v>40732</v>
      </c>
    </row>
    <row r="3867" spans="1:20" x14ac:dyDescent="0.25">
      <c r="A3867">
        <v>27559</v>
      </c>
      <c r="B3867">
        <v>40846</v>
      </c>
      <c r="C3867" t="s">
        <v>36</v>
      </c>
      <c r="D3867" t="s">
        <v>21</v>
      </c>
      <c r="E3867" t="s">
        <v>84</v>
      </c>
      <c r="F3867" t="s">
        <v>1947</v>
      </c>
      <c r="G3867">
        <v>38</v>
      </c>
      <c r="H3867">
        <v>782.59</v>
      </c>
      <c r="I3867">
        <v>0.43</v>
      </c>
      <c r="J3867">
        <v>0.05</v>
      </c>
      <c r="K3867">
        <v>311.08999999999997</v>
      </c>
      <c r="L3867">
        <v>21.54</v>
      </c>
      <c r="M3867">
        <v>12.28</v>
      </c>
      <c r="N3867">
        <v>4.8600000000000003</v>
      </c>
      <c r="O3867" t="s">
        <v>24</v>
      </c>
      <c r="P3867" t="s">
        <v>1412</v>
      </c>
      <c r="Q3867" t="s">
        <v>95</v>
      </c>
      <c r="R3867" t="s">
        <v>61</v>
      </c>
      <c r="S3867" t="s">
        <v>57</v>
      </c>
      <c r="T3867" s="1">
        <v>40847</v>
      </c>
    </row>
    <row r="3868" spans="1:20" x14ac:dyDescent="0.25">
      <c r="A3868">
        <v>27589</v>
      </c>
      <c r="B3868">
        <v>40801</v>
      </c>
      <c r="C3868" t="s">
        <v>79</v>
      </c>
      <c r="D3868" t="s">
        <v>37</v>
      </c>
      <c r="E3868" t="s">
        <v>38</v>
      </c>
      <c r="F3868" t="s">
        <v>163</v>
      </c>
      <c r="G3868">
        <v>20</v>
      </c>
      <c r="H3868">
        <v>1721.56</v>
      </c>
      <c r="I3868">
        <v>0.55000000000000004</v>
      </c>
      <c r="J3868">
        <v>0.02</v>
      </c>
      <c r="K3868">
        <v>929.97</v>
      </c>
      <c r="L3868">
        <v>87.73</v>
      </c>
      <c r="M3868">
        <v>39.479999999999997</v>
      </c>
      <c r="N3868">
        <v>1.99</v>
      </c>
      <c r="O3868" t="s">
        <v>71</v>
      </c>
      <c r="P3868" t="s">
        <v>1182</v>
      </c>
      <c r="Q3868" t="s">
        <v>64</v>
      </c>
      <c r="R3868" t="s">
        <v>34</v>
      </c>
      <c r="S3868" t="s">
        <v>35</v>
      </c>
      <c r="T3868" s="1">
        <v>40803</v>
      </c>
    </row>
    <row r="3869" spans="1:20" x14ac:dyDescent="0.25">
      <c r="A3869">
        <v>27589</v>
      </c>
      <c r="B3869">
        <v>40801</v>
      </c>
      <c r="C3869" t="s">
        <v>79</v>
      </c>
      <c r="D3869" t="s">
        <v>42</v>
      </c>
      <c r="E3869" t="s">
        <v>43</v>
      </c>
      <c r="F3869" t="s">
        <v>384</v>
      </c>
      <c r="G3869">
        <v>25</v>
      </c>
      <c r="H3869">
        <v>809.14</v>
      </c>
      <c r="I3869">
        <v>0.47</v>
      </c>
      <c r="J3869">
        <v>0.04</v>
      </c>
      <c r="K3869">
        <v>358.4</v>
      </c>
      <c r="L3869">
        <v>33.340000000000003</v>
      </c>
      <c r="M3869">
        <v>17.670000000000002</v>
      </c>
      <c r="N3869">
        <v>8.99</v>
      </c>
      <c r="O3869" t="s">
        <v>24</v>
      </c>
      <c r="P3869" t="s">
        <v>1182</v>
      </c>
      <c r="Q3869" t="s">
        <v>64</v>
      </c>
      <c r="R3869" t="s">
        <v>34</v>
      </c>
      <c r="S3869" t="s">
        <v>35</v>
      </c>
      <c r="T3869" s="1">
        <v>40802</v>
      </c>
    </row>
    <row r="3870" spans="1:20" x14ac:dyDescent="0.25">
      <c r="A3870">
        <v>27589</v>
      </c>
      <c r="B3870">
        <v>40801</v>
      </c>
      <c r="C3870" t="s">
        <v>79</v>
      </c>
      <c r="D3870" t="s">
        <v>42</v>
      </c>
      <c r="E3870" t="s">
        <v>46</v>
      </c>
      <c r="F3870" t="s">
        <v>300</v>
      </c>
      <c r="G3870">
        <v>36</v>
      </c>
      <c r="H3870">
        <v>106.39</v>
      </c>
      <c r="I3870">
        <v>0.4</v>
      </c>
      <c r="J3870">
        <v>7.0000000000000007E-2</v>
      </c>
      <c r="K3870">
        <v>37.22</v>
      </c>
      <c r="L3870">
        <v>3.13</v>
      </c>
      <c r="M3870">
        <v>1.88</v>
      </c>
      <c r="N3870">
        <v>1.49</v>
      </c>
      <c r="O3870" t="s">
        <v>24</v>
      </c>
      <c r="P3870" t="s">
        <v>1182</v>
      </c>
      <c r="Q3870" t="s">
        <v>64</v>
      </c>
      <c r="R3870" t="s">
        <v>34</v>
      </c>
      <c r="S3870" t="s">
        <v>49</v>
      </c>
      <c r="T3870" s="1">
        <v>40802</v>
      </c>
    </row>
    <row r="3871" spans="1:20" x14ac:dyDescent="0.25">
      <c r="A3871">
        <v>27616</v>
      </c>
      <c r="B3871">
        <v>41120</v>
      </c>
      <c r="C3871" t="s">
        <v>20</v>
      </c>
      <c r="D3871" t="s">
        <v>37</v>
      </c>
      <c r="E3871" t="s">
        <v>387</v>
      </c>
      <c r="F3871" t="s">
        <v>1821</v>
      </c>
      <c r="G3871">
        <v>3</v>
      </c>
      <c r="H3871">
        <v>864.45</v>
      </c>
      <c r="I3871">
        <v>0.35</v>
      </c>
      <c r="J3871">
        <v>0.09</v>
      </c>
      <c r="K3871">
        <v>239.99</v>
      </c>
      <c r="L3871">
        <v>307.68</v>
      </c>
      <c r="M3871">
        <v>199.99</v>
      </c>
      <c r="N3871">
        <v>24.49</v>
      </c>
      <c r="O3871" t="s">
        <v>24</v>
      </c>
      <c r="P3871" t="s">
        <v>1402</v>
      </c>
      <c r="Q3871" t="s">
        <v>41</v>
      </c>
      <c r="R3871" t="s">
        <v>61</v>
      </c>
      <c r="S3871" t="s">
        <v>28</v>
      </c>
      <c r="T3871" s="1">
        <v>41122</v>
      </c>
    </row>
    <row r="3872" spans="1:20" x14ac:dyDescent="0.25">
      <c r="A3872">
        <v>27622</v>
      </c>
      <c r="B3872">
        <v>40580</v>
      </c>
      <c r="C3872" t="s">
        <v>79</v>
      </c>
      <c r="D3872" t="s">
        <v>42</v>
      </c>
      <c r="E3872" t="s">
        <v>46</v>
      </c>
      <c r="F3872" t="s">
        <v>1179</v>
      </c>
      <c r="G3872">
        <v>4</v>
      </c>
      <c r="H3872">
        <v>1867.21</v>
      </c>
      <c r="I3872">
        <v>0.36</v>
      </c>
      <c r="J3872">
        <v>0.09</v>
      </c>
      <c r="K3872">
        <v>541.08000000000004</v>
      </c>
      <c r="L3872">
        <v>501</v>
      </c>
      <c r="M3872">
        <v>320.64</v>
      </c>
      <c r="N3872">
        <v>43.57</v>
      </c>
      <c r="O3872" t="s">
        <v>48</v>
      </c>
      <c r="P3872" t="s">
        <v>155</v>
      </c>
      <c r="Q3872" t="s">
        <v>75</v>
      </c>
      <c r="R3872" t="s">
        <v>67</v>
      </c>
      <c r="S3872" t="s">
        <v>49</v>
      </c>
      <c r="T3872" s="1">
        <v>40581</v>
      </c>
    </row>
    <row r="3873" spans="1:20" x14ac:dyDescent="0.25">
      <c r="A3873">
        <v>27654</v>
      </c>
      <c r="B3873">
        <v>40445</v>
      </c>
      <c r="C3873" t="s">
        <v>36</v>
      </c>
      <c r="D3873" t="s">
        <v>21</v>
      </c>
      <c r="E3873" t="s">
        <v>139</v>
      </c>
      <c r="F3873" t="s">
        <v>1596</v>
      </c>
      <c r="G3873">
        <v>12</v>
      </c>
      <c r="H3873">
        <v>144</v>
      </c>
      <c r="I3873">
        <v>0.37</v>
      </c>
      <c r="J3873">
        <v>0.02</v>
      </c>
      <c r="K3873">
        <v>50.93</v>
      </c>
      <c r="L3873">
        <v>12.13</v>
      </c>
      <c r="M3873">
        <v>7.64</v>
      </c>
      <c r="N3873">
        <v>1.39</v>
      </c>
      <c r="O3873" t="s">
        <v>24</v>
      </c>
      <c r="P3873" t="s">
        <v>1843</v>
      </c>
      <c r="Q3873" t="s">
        <v>64</v>
      </c>
      <c r="R3873" t="s">
        <v>61</v>
      </c>
      <c r="S3873" t="s">
        <v>57</v>
      </c>
      <c r="T3873" s="1">
        <v>40447</v>
      </c>
    </row>
    <row r="3874" spans="1:20" x14ac:dyDescent="0.25">
      <c r="A3874">
        <v>27680</v>
      </c>
      <c r="B3874">
        <v>40204</v>
      </c>
      <c r="C3874" t="s">
        <v>58</v>
      </c>
      <c r="D3874" t="s">
        <v>21</v>
      </c>
      <c r="E3874" t="s">
        <v>126</v>
      </c>
      <c r="F3874" t="s">
        <v>190</v>
      </c>
      <c r="G3874">
        <v>32</v>
      </c>
      <c r="H3874">
        <v>527.22</v>
      </c>
      <c r="I3874">
        <v>0.4</v>
      </c>
      <c r="J3874">
        <v>0.1</v>
      </c>
      <c r="K3874">
        <v>174.24</v>
      </c>
      <c r="L3874">
        <v>18.149999999999999</v>
      </c>
      <c r="M3874">
        <v>10.89</v>
      </c>
      <c r="N3874">
        <v>4.5</v>
      </c>
      <c r="O3874" t="s">
        <v>24</v>
      </c>
      <c r="P3874" t="s">
        <v>1365</v>
      </c>
      <c r="Q3874" t="s">
        <v>83</v>
      </c>
      <c r="R3874" t="s">
        <v>27</v>
      </c>
      <c r="S3874" t="s">
        <v>57</v>
      </c>
      <c r="T3874" s="1">
        <v>40205</v>
      </c>
    </row>
    <row r="3875" spans="1:20" x14ac:dyDescent="0.25">
      <c r="A3875">
        <v>27680</v>
      </c>
      <c r="B3875">
        <v>40204</v>
      </c>
      <c r="C3875" t="s">
        <v>58</v>
      </c>
      <c r="D3875" t="s">
        <v>21</v>
      </c>
      <c r="E3875" t="s">
        <v>84</v>
      </c>
      <c r="F3875" t="s">
        <v>663</v>
      </c>
      <c r="G3875">
        <v>19</v>
      </c>
      <c r="H3875">
        <v>224.26</v>
      </c>
      <c r="I3875">
        <v>0.44</v>
      </c>
      <c r="J3875">
        <v>0.01</v>
      </c>
      <c r="K3875">
        <v>94.54</v>
      </c>
      <c r="L3875">
        <v>11.57</v>
      </c>
      <c r="M3875">
        <v>6.48</v>
      </c>
      <c r="N3875">
        <v>6.6</v>
      </c>
      <c r="O3875" t="s">
        <v>24</v>
      </c>
      <c r="P3875" t="s">
        <v>1365</v>
      </c>
      <c r="Q3875" t="s">
        <v>83</v>
      </c>
      <c r="R3875" t="s">
        <v>27</v>
      </c>
      <c r="S3875" t="s">
        <v>57</v>
      </c>
      <c r="T3875" s="1">
        <v>40205</v>
      </c>
    </row>
    <row r="3876" spans="1:20" x14ac:dyDescent="0.25">
      <c r="A3876">
        <v>27681</v>
      </c>
      <c r="B3876">
        <v>40506</v>
      </c>
      <c r="C3876" t="s">
        <v>79</v>
      </c>
      <c r="D3876" t="s">
        <v>21</v>
      </c>
      <c r="E3876" t="s">
        <v>84</v>
      </c>
      <c r="F3876" t="s">
        <v>1450</v>
      </c>
      <c r="G3876">
        <v>7</v>
      </c>
      <c r="H3876">
        <v>74.42</v>
      </c>
      <c r="I3876">
        <v>0.53</v>
      </c>
      <c r="J3876">
        <v>0.06</v>
      </c>
      <c r="K3876">
        <v>34.86</v>
      </c>
      <c r="L3876">
        <v>10.6</v>
      </c>
      <c r="M3876">
        <v>4.9800000000000004</v>
      </c>
      <c r="N3876">
        <v>4.7</v>
      </c>
      <c r="O3876" t="s">
        <v>24</v>
      </c>
      <c r="P3876" t="s">
        <v>215</v>
      </c>
      <c r="Q3876" t="s">
        <v>64</v>
      </c>
      <c r="R3876" t="s">
        <v>61</v>
      </c>
      <c r="S3876" t="s">
        <v>57</v>
      </c>
      <c r="T3876" s="1">
        <v>40507</v>
      </c>
    </row>
    <row r="3877" spans="1:20" x14ac:dyDescent="0.25">
      <c r="A3877">
        <v>27681</v>
      </c>
      <c r="B3877">
        <v>40506</v>
      </c>
      <c r="C3877" t="s">
        <v>79</v>
      </c>
      <c r="D3877" t="s">
        <v>21</v>
      </c>
      <c r="E3877" t="s">
        <v>52</v>
      </c>
      <c r="F3877" t="s">
        <v>538</v>
      </c>
      <c r="G3877">
        <v>30</v>
      </c>
      <c r="H3877">
        <v>303.07</v>
      </c>
      <c r="I3877">
        <v>0.42</v>
      </c>
      <c r="J3877">
        <v>0.04</v>
      </c>
      <c r="K3877">
        <v>119.5</v>
      </c>
      <c r="L3877">
        <v>10.48</v>
      </c>
      <c r="M3877">
        <v>6.08</v>
      </c>
      <c r="N3877">
        <v>1.17</v>
      </c>
      <c r="O3877" t="s">
        <v>24</v>
      </c>
      <c r="P3877" t="s">
        <v>215</v>
      </c>
      <c r="Q3877" t="s">
        <v>64</v>
      </c>
      <c r="R3877" t="s">
        <v>61</v>
      </c>
      <c r="S3877" t="s">
        <v>55</v>
      </c>
      <c r="T3877" s="1">
        <v>40508</v>
      </c>
    </row>
    <row r="3878" spans="1:20" x14ac:dyDescent="0.25">
      <c r="A3878">
        <v>27684</v>
      </c>
      <c r="B3878">
        <v>40791</v>
      </c>
      <c r="C3878" t="s">
        <v>20</v>
      </c>
      <c r="D3878" t="s">
        <v>21</v>
      </c>
      <c r="E3878" t="s">
        <v>52</v>
      </c>
      <c r="F3878" t="s">
        <v>1630</v>
      </c>
      <c r="G3878">
        <v>1</v>
      </c>
      <c r="H3878">
        <v>22.21</v>
      </c>
      <c r="I3878">
        <v>0.49</v>
      </c>
      <c r="J3878">
        <v>0.06</v>
      </c>
      <c r="K3878">
        <v>8.84</v>
      </c>
      <c r="L3878">
        <v>20.55</v>
      </c>
      <c r="M3878">
        <v>10.48</v>
      </c>
      <c r="N3878">
        <v>2.89</v>
      </c>
      <c r="O3878" t="s">
        <v>24</v>
      </c>
      <c r="P3878" t="s">
        <v>427</v>
      </c>
      <c r="Q3878" t="s">
        <v>64</v>
      </c>
      <c r="R3878" t="s">
        <v>34</v>
      </c>
      <c r="S3878" t="s">
        <v>35</v>
      </c>
      <c r="T3878" s="1">
        <v>40793</v>
      </c>
    </row>
    <row r="3879" spans="1:20" x14ac:dyDescent="0.25">
      <c r="A3879">
        <v>27687</v>
      </c>
      <c r="B3879">
        <v>40290</v>
      </c>
      <c r="C3879" t="s">
        <v>79</v>
      </c>
      <c r="D3879" t="s">
        <v>21</v>
      </c>
      <c r="E3879" t="s">
        <v>120</v>
      </c>
      <c r="F3879" t="s">
        <v>826</v>
      </c>
      <c r="G3879">
        <v>38</v>
      </c>
      <c r="H3879">
        <v>447.54</v>
      </c>
      <c r="I3879">
        <v>0.45</v>
      </c>
      <c r="J3879">
        <v>0.1</v>
      </c>
      <c r="K3879">
        <v>171.69</v>
      </c>
      <c r="L3879">
        <v>12.91</v>
      </c>
      <c r="M3879">
        <v>7.1</v>
      </c>
      <c r="N3879">
        <v>6.05</v>
      </c>
      <c r="O3879" t="s">
        <v>24</v>
      </c>
      <c r="P3879" t="s">
        <v>1788</v>
      </c>
      <c r="Q3879" t="s">
        <v>41</v>
      </c>
      <c r="R3879" t="s">
        <v>61</v>
      </c>
      <c r="S3879" t="s">
        <v>57</v>
      </c>
      <c r="T3879" s="1">
        <v>40292</v>
      </c>
    </row>
    <row r="3880" spans="1:20" x14ac:dyDescent="0.25">
      <c r="A3880">
        <v>27712</v>
      </c>
      <c r="B3880">
        <v>40241</v>
      </c>
      <c r="C3880" t="s">
        <v>20</v>
      </c>
      <c r="D3880" t="s">
        <v>21</v>
      </c>
      <c r="E3880" t="s">
        <v>84</v>
      </c>
      <c r="F3880" t="s">
        <v>1947</v>
      </c>
      <c r="G3880">
        <v>20</v>
      </c>
      <c r="H3880">
        <v>465.99</v>
      </c>
      <c r="I3880">
        <v>0.51</v>
      </c>
      <c r="J3880">
        <v>0.08</v>
      </c>
      <c r="K3880">
        <v>215.53</v>
      </c>
      <c r="L3880">
        <v>25.06</v>
      </c>
      <c r="M3880">
        <v>12.28</v>
      </c>
      <c r="N3880">
        <v>4.8600000000000003</v>
      </c>
      <c r="O3880" t="s">
        <v>24</v>
      </c>
      <c r="P3880" t="s">
        <v>1266</v>
      </c>
      <c r="Q3880" t="s">
        <v>83</v>
      </c>
      <c r="R3880" t="s">
        <v>34</v>
      </c>
      <c r="S3880" t="s">
        <v>57</v>
      </c>
      <c r="T3880" s="1">
        <v>40248</v>
      </c>
    </row>
    <row r="3881" spans="1:20" x14ac:dyDescent="0.25">
      <c r="A3881">
        <v>27715</v>
      </c>
      <c r="B3881">
        <v>40805</v>
      </c>
      <c r="C3881" t="s">
        <v>36</v>
      </c>
      <c r="D3881" t="s">
        <v>21</v>
      </c>
      <c r="E3881" t="s">
        <v>120</v>
      </c>
      <c r="F3881" t="s">
        <v>549</v>
      </c>
      <c r="G3881">
        <v>12</v>
      </c>
      <c r="H3881">
        <v>146.34</v>
      </c>
      <c r="I3881">
        <v>0.4</v>
      </c>
      <c r="J3881">
        <v>0.06</v>
      </c>
      <c r="K3881">
        <v>50.66</v>
      </c>
      <c r="L3881">
        <v>12.42</v>
      </c>
      <c r="M3881">
        <v>7.45</v>
      </c>
      <c r="N3881">
        <v>6.28</v>
      </c>
      <c r="O3881" t="s">
        <v>24</v>
      </c>
      <c r="P3881" t="s">
        <v>1665</v>
      </c>
      <c r="Q3881" t="s">
        <v>83</v>
      </c>
      <c r="R3881" t="s">
        <v>67</v>
      </c>
      <c r="S3881" t="s">
        <v>57</v>
      </c>
      <c r="T3881" s="1">
        <v>40807</v>
      </c>
    </row>
    <row r="3882" spans="1:20" x14ac:dyDescent="0.25">
      <c r="A3882">
        <v>27717</v>
      </c>
      <c r="B3882">
        <v>40842</v>
      </c>
      <c r="C3882" t="s">
        <v>58</v>
      </c>
      <c r="D3882" t="s">
        <v>21</v>
      </c>
      <c r="E3882" t="s">
        <v>80</v>
      </c>
      <c r="F3882" t="s">
        <v>699</v>
      </c>
      <c r="G3882">
        <v>19</v>
      </c>
      <c r="H3882">
        <v>145.63999999999999</v>
      </c>
      <c r="I3882">
        <v>0.51</v>
      </c>
      <c r="J3882">
        <v>0.05</v>
      </c>
      <c r="K3882">
        <v>66.89</v>
      </c>
      <c r="L3882">
        <v>7.65</v>
      </c>
      <c r="M3882">
        <v>3.75</v>
      </c>
      <c r="N3882">
        <v>7.5</v>
      </c>
      <c r="O3882" t="s">
        <v>24</v>
      </c>
      <c r="P3882" t="s">
        <v>1642</v>
      </c>
      <c r="Q3882" t="s">
        <v>41</v>
      </c>
      <c r="R3882" t="s">
        <v>34</v>
      </c>
      <c r="S3882" t="s">
        <v>57</v>
      </c>
      <c r="T3882" s="1">
        <v>40845</v>
      </c>
    </row>
    <row r="3883" spans="1:20" x14ac:dyDescent="0.25">
      <c r="A3883">
        <v>27744</v>
      </c>
      <c r="B3883">
        <v>40393</v>
      </c>
      <c r="C3883" t="s">
        <v>58</v>
      </c>
      <c r="D3883" t="s">
        <v>21</v>
      </c>
      <c r="E3883" t="s">
        <v>120</v>
      </c>
      <c r="F3883" t="s">
        <v>1669</v>
      </c>
      <c r="G3883">
        <v>22</v>
      </c>
      <c r="H3883">
        <v>188.94</v>
      </c>
      <c r="I3883">
        <v>0.46</v>
      </c>
      <c r="J3883">
        <v>0.01</v>
      </c>
      <c r="K3883">
        <v>83.23</v>
      </c>
      <c r="L3883">
        <v>8.41</v>
      </c>
      <c r="M3883">
        <v>4.54</v>
      </c>
      <c r="N3883">
        <v>5.83</v>
      </c>
      <c r="O3883" t="s">
        <v>24</v>
      </c>
      <c r="P3883" t="s">
        <v>1948</v>
      </c>
      <c r="Q3883" t="s">
        <v>83</v>
      </c>
      <c r="R3883" t="s">
        <v>34</v>
      </c>
      <c r="S3883" t="s">
        <v>57</v>
      </c>
      <c r="T3883" s="1">
        <v>40394</v>
      </c>
    </row>
    <row r="3884" spans="1:20" x14ac:dyDescent="0.25">
      <c r="A3884">
        <v>27745</v>
      </c>
      <c r="B3884">
        <v>40441</v>
      </c>
      <c r="C3884" t="s">
        <v>20</v>
      </c>
      <c r="D3884" t="s">
        <v>42</v>
      </c>
      <c r="E3884" t="s">
        <v>46</v>
      </c>
      <c r="F3884" t="s">
        <v>166</v>
      </c>
      <c r="G3884">
        <v>41</v>
      </c>
      <c r="H3884">
        <v>12693.33</v>
      </c>
      <c r="I3884">
        <v>0.53</v>
      </c>
      <c r="J3884">
        <v>0.01</v>
      </c>
      <c r="K3884">
        <v>6625.08</v>
      </c>
      <c r="L3884">
        <v>310.74</v>
      </c>
      <c r="M3884">
        <v>146.05000000000001</v>
      </c>
      <c r="N3884">
        <v>80.2</v>
      </c>
      <c r="O3884" t="s">
        <v>48</v>
      </c>
      <c r="P3884" t="s">
        <v>108</v>
      </c>
      <c r="Q3884" t="s">
        <v>83</v>
      </c>
      <c r="R3884" t="s">
        <v>61</v>
      </c>
      <c r="S3884" t="s">
        <v>49</v>
      </c>
      <c r="T3884" s="1">
        <v>40445</v>
      </c>
    </row>
    <row r="3885" spans="1:20" x14ac:dyDescent="0.25">
      <c r="A3885">
        <v>27746</v>
      </c>
      <c r="B3885">
        <v>40516</v>
      </c>
      <c r="C3885" t="s">
        <v>58</v>
      </c>
      <c r="D3885" t="s">
        <v>37</v>
      </c>
      <c r="E3885" t="s">
        <v>387</v>
      </c>
      <c r="F3885" t="s">
        <v>1025</v>
      </c>
      <c r="G3885">
        <v>3</v>
      </c>
      <c r="H3885">
        <v>2642.62</v>
      </c>
      <c r="I3885">
        <v>0.45</v>
      </c>
      <c r="J3885">
        <v>0.04</v>
      </c>
      <c r="K3885">
        <v>1118.1600000000001</v>
      </c>
      <c r="L3885">
        <v>909.07</v>
      </c>
      <c r="M3885">
        <v>499.99</v>
      </c>
      <c r="N3885">
        <v>24.49</v>
      </c>
      <c r="O3885" t="s">
        <v>24</v>
      </c>
      <c r="P3885" t="s">
        <v>1426</v>
      </c>
      <c r="Q3885" t="s">
        <v>64</v>
      </c>
      <c r="R3885" t="s">
        <v>67</v>
      </c>
      <c r="S3885" t="s">
        <v>28</v>
      </c>
      <c r="T3885" s="1">
        <v>40516</v>
      </c>
    </row>
    <row r="3886" spans="1:20" x14ac:dyDescent="0.25">
      <c r="A3886">
        <v>27746</v>
      </c>
      <c r="B3886">
        <v>40516</v>
      </c>
      <c r="C3886" t="s">
        <v>58</v>
      </c>
      <c r="D3886" t="s">
        <v>42</v>
      </c>
      <c r="E3886" t="s">
        <v>43</v>
      </c>
      <c r="F3886" t="s">
        <v>1520</v>
      </c>
      <c r="G3886">
        <v>3</v>
      </c>
      <c r="H3886">
        <v>133.61000000000001</v>
      </c>
      <c r="I3886">
        <v>0.37</v>
      </c>
      <c r="J3886">
        <v>0.1</v>
      </c>
      <c r="K3886">
        <v>37.72</v>
      </c>
      <c r="L3886">
        <v>46.57</v>
      </c>
      <c r="M3886">
        <v>29.34</v>
      </c>
      <c r="N3886">
        <v>7.87</v>
      </c>
      <c r="O3886" t="s">
        <v>24</v>
      </c>
      <c r="P3886" t="s">
        <v>1426</v>
      </c>
      <c r="Q3886" t="s">
        <v>33</v>
      </c>
      <c r="R3886" t="s">
        <v>67</v>
      </c>
      <c r="S3886" t="s">
        <v>57</v>
      </c>
      <c r="T3886" s="1">
        <v>40517</v>
      </c>
    </row>
    <row r="3887" spans="1:20" x14ac:dyDescent="0.25">
      <c r="A3887">
        <v>27746</v>
      </c>
      <c r="B3887">
        <v>40516</v>
      </c>
      <c r="C3887" t="s">
        <v>58</v>
      </c>
      <c r="D3887" t="s">
        <v>21</v>
      </c>
      <c r="E3887" t="s">
        <v>84</v>
      </c>
      <c r="F3887" t="s">
        <v>522</v>
      </c>
      <c r="G3887">
        <v>42</v>
      </c>
      <c r="H3887">
        <v>358.43</v>
      </c>
      <c r="I3887">
        <v>0.48</v>
      </c>
      <c r="J3887">
        <v>7.0000000000000007E-2</v>
      </c>
      <c r="K3887">
        <v>157.63</v>
      </c>
      <c r="L3887">
        <v>9.15</v>
      </c>
      <c r="M3887">
        <v>4.76</v>
      </c>
      <c r="N3887">
        <v>0.88</v>
      </c>
      <c r="O3887" t="s">
        <v>24</v>
      </c>
      <c r="P3887" t="s">
        <v>1426</v>
      </c>
      <c r="Q3887" t="s">
        <v>33</v>
      </c>
      <c r="R3887" t="s">
        <v>67</v>
      </c>
      <c r="S3887" t="s">
        <v>55</v>
      </c>
      <c r="T3887" s="1">
        <v>40517</v>
      </c>
    </row>
    <row r="3888" spans="1:20" x14ac:dyDescent="0.25">
      <c r="A3888">
        <v>27750</v>
      </c>
      <c r="B3888">
        <v>41201</v>
      </c>
      <c r="C3888" t="s">
        <v>20</v>
      </c>
      <c r="D3888" t="s">
        <v>42</v>
      </c>
      <c r="E3888" t="s">
        <v>92</v>
      </c>
      <c r="F3888" t="s">
        <v>1197</v>
      </c>
      <c r="G3888">
        <v>12</v>
      </c>
      <c r="H3888">
        <v>1490.11</v>
      </c>
      <c r="I3888">
        <v>0.52</v>
      </c>
      <c r="J3888">
        <v>0</v>
      </c>
      <c r="K3888">
        <v>755.82</v>
      </c>
      <c r="L3888">
        <v>121.13</v>
      </c>
      <c r="M3888">
        <v>58.14</v>
      </c>
      <c r="N3888">
        <v>36.61</v>
      </c>
      <c r="O3888" t="s">
        <v>48</v>
      </c>
      <c r="P3888" t="s">
        <v>1602</v>
      </c>
      <c r="Q3888" t="s">
        <v>33</v>
      </c>
      <c r="R3888" t="s">
        <v>27</v>
      </c>
      <c r="S3888" t="s">
        <v>49</v>
      </c>
      <c r="T3888" s="1">
        <v>41205</v>
      </c>
    </row>
    <row r="3889" spans="1:20" x14ac:dyDescent="0.25">
      <c r="A3889">
        <v>27750</v>
      </c>
      <c r="B3889">
        <v>41201</v>
      </c>
      <c r="C3889" t="s">
        <v>20</v>
      </c>
      <c r="D3889" t="s">
        <v>37</v>
      </c>
      <c r="E3889" t="s">
        <v>387</v>
      </c>
      <c r="F3889" t="s">
        <v>437</v>
      </c>
      <c r="G3889">
        <v>18</v>
      </c>
      <c r="H3889">
        <v>14223.69</v>
      </c>
      <c r="I3889">
        <v>0.48</v>
      </c>
      <c r="J3889">
        <v>0.09</v>
      </c>
      <c r="K3889">
        <v>6074.87</v>
      </c>
      <c r="L3889">
        <v>865.37</v>
      </c>
      <c r="M3889">
        <v>449.99</v>
      </c>
      <c r="N3889">
        <v>49</v>
      </c>
      <c r="O3889" t="s">
        <v>48</v>
      </c>
      <c r="P3889" t="s">
        <v>1602</v>
      </c>
      <c r="Q3889" t="s">
        <v>33</v>
      </c>
      <c r="R3889" t="s">
        <v>27</v>
      </c>
      <c r="S3889" t="s">
        <v>132</v>
      </c>
      <c r="T3889" s="1">
        <v>41201</v>
      </c>
    </row>
    <row r="3890" spans="1:20" x14ac:dyDescent="0.25">
      <c r="A3890">
        <v>27776</v>
      </c>
      <c r="B3890">
        <v>40302</v>
      </c>
      <c r="C3890" t="s">
        <v>20</v>
      </c>
      <c r="D3890" t="s">
        <v>21</v>
      </c>
      <c r="E3890" t="s">
        <v>84</v>
      </c>
      <c r="F3890" t="s">
        <v>1306</v>
      </c>
      <c r="G3890">
        <v>41</v>
      </c>
      <c r="H3890">
        <v>323.43</v>
      </c>
      <c r="I3890">
        <v>0.38</v>
      </c>
      <c r="J3890">
        <v>0.04</v>
      </c>
      <c r="K3890">
        <v>111.97</v>
      </c>
      <c r="L3890">
        <v>8.0299999999999994</v>
      </c>
      <c r="M3890">
        <v>4.9800000000000004</v>
      </c>
      <c r="N3890">
        <v>7.28</v>
      </c>
      <c r="O3890" t="s">
        <v>71</v>
      </c>
      <c r="P3890" t="s">
        <v>845</v>
      </c>
      <c r="Q3890" t="s">
        <v>41</v>
      </c>
      <c r="R3890" t="s">
        <v>34</v>
      </c>
      <c r="S3890" t="s">
        <v>57</v>
      </c>
      <c r="T3890" s="1">
        <v>40306</v>
      </c>
    </row>
    <row r="3891" spans="1:20" x14ac:dyDescent="0.25">
      <c r="A3891">
        <v>27778</v>
      </c>
      <c r="B3891">
        <v>40788</v>
      </c>
      <c r="C3891" t="s">
        <v>58</v>
      </c>
      <c r="D3891" t="s">
        <v>21</v>
      </c>
      <c r="E3891" t="s">
        <v>120</v>
      </c>
      <c r="F3891" t="s">
        <v>1949</v>
      </c>
      <c r="G3891">
        <v>1</v>
      </c>
      <c r="H3891">
        <v>369.04</v>
      </c>
      <c r="I3891">
        <v>0.38</v>
      </c>
      <c r="J3891">
        <v>0.02</v>
      </c>
      <c r="K3891">
        <v>130.05000000000001</v>
      </c>
      <c r="L3891">
        <v>361.26</v>
      </c>
      <c r="M3891">
        <v>223.98</v>
      </c>
      <c r="N3891">
        <v>15.01</v>
      </c>
      <c r="O3891" t="s">
        <v>24</v>
      </c>
      <c r="P3891" t="s">
        <v>738</v>
      </c>
      <c r="Q3891" t="s">
        <v>83</v>
      </c>
      <c r="R3891" t="s">
        <v>34</v>
      </c>
      <c r="S3891" t="s">
        <v>57</v>
      </c>
      <c r="T3891" s="1">
        <v>40790</v>
      </c>
    </row>
    <row r="3892" spans="1:20" x14ac:dyDescent="0.25">
      <c r="A3892">
        <v>27778</v>
      </c>
      <c r="B3892">
        <v>40788</v>
      </c>
      <c r="C3892" t="s">
        <v>58</v>
      </c>
      <c r="D3892" t="s">
        <v>42</v>
      </c>
      <c r="E3892" t="s">
        <v>92</v>
      </c>
      <c r="F3892" t="s">
        <v>949</v>
      </c>
      <c r="G3892">
        <v>34</v>
      </c>
      <c r="H3892">
        <v>6894.22</v>
      </c>
      <c r="I3892">
        <v>0.35</v>
      </c>
      <c r="J3892">
        <v>7.0000000000000007E-2</v>
      </c>
      <c r="K3892">
        <v>2064.81</v>
      </c>
      <c r="L3892">
        <v>216.89</v>
      </c>
      <c r="M3892">
        <v>140.97999999999999</v>
      </c>
      <c r="N3892">
        <v>36.090000000000003</v>
      </c>
      <c r="O3892" t="s">
        <v>48</v>
      </c>
      <c r="P3892" t="s">
        <v>738</v>
      </c>
      <c r="Q3892" t="s">
        <v>83</v>
      </c>
      <c r="R3892" t="s">
        <v>34</v>
      </c>
      <c r="S3892" t="s">
        <v>49</v>
      </c>
      <c r="T3892" s="1">
        <v>40790</v>
      </c>
    </row>
    <row r="3893" spans="1:20" x14ac:dyDescent="0.25">
      <c r="A3893">
        <v>27778</v>
      </c>
      <c r="B3893">
        <v>40788</v>
      </c>
      <c r="C3893" t="s">
        <v>58</v>
      </c>
      <c r="D3893" t="s">
        <v>37</v>
      </c>
      <c r="E3893" t="s">
        <v>387</v>
      </c>
      <c r="F3893" t="s">
        <v>1573</v>
      </c>
      <c r="G3893">
        <v>10</v>
      </c>
      <c r="H3893">
        <v>10715.22</v>
      </c>
      <c r="I3893">
        <v>0.45</v>
      </c>
      <c r="J3893">
        <v>0.02</v>
      </c>
      <c r="K3893">
        <v>4690.83</v>
      </c>
      <c r="L3893">
        <v>1090.8900000000001</v>
      </c>
      <c r="M3893">
        <v>599.99</v>
      </c>
      <c r="N3893">
        <v>24.49</v>
      </c>
      <c r="O3893" t="s">
        <v>24</v>
      </c>
      <c r="P3893" t="s">
        <v>738</v>
      </c>
      <c r="Q3893" t="s">
        <v>41</v>
      </c>
      <c r="R3893" t="s">
        <v>34</v>
      </c>
      <c r="S3893" t="s">
        <v>28</v>
      </c>
      <c r="T3893" s="1">
        <v>40790</v>
      </c>
    </row>
    <row r="3894" spans="1:20" x14ac:dyDescent="0.25">
      <c r="A3894">
        <v>27780</v>
      </c>
      <c r="B3894">
        <v>41202</v>
      </c>
      <c r="C3894" t="s">
        <v>58</v>
      </c>
      <c r="D3894" t="s">
        <v>21</v>
      </c>
      <c r="E3894" t="s">
        <v>80</v>
      </c>
      <c r="F3894" t="s">
        <v>200</v>
      </c>
      <c r="G3894">
        <v>18</v>
      </c>
      <c r="H3894">
        <v>116.59</v>
      </c>
      <c r="I3894">
        <v>0.53</v>
      </c>
      <c r="J3894">
        <v>0.02</v>
      </c>
      <c r="K3894">
        <v>60.16</v>
      </c>
      <c r="L3894">
        <v>6.55</v>
      </c>
      <c r="M3894">
        <v>3.08</v>
      </c>
      <c r="N3894">
        <v>0.99</v>
      </c>
      <c r="O3894" t="s">
        <v>24</v>
      </c>
      <c r="P3894" t="s">
        <v>1340</v>
      </c>
      <c r="Q3894" t="s">
        <v>33</v>
      </c>
      <c r="R3894" t="s">
        <v>27</v>
      </c>
      <c r="S3894" t="s">
        <v>57</v>
      </c>
      <c r="T3894" s="1">
        <v>41203</v>
      </c>
    </row>
    <row r="3895" spans="1:20" x14ac:dyDescent="0.25">
      <c r="A3895">
        <v>27780</v>
      </c>
      <c r="B3895">
        <v>41202</v>
      </c>
      <c r="C3895" t="s">
        <v>58</v>
      </c>
      <c r="D3895" t="s">
        <v>21</v>
      </c>
      <c r="E3895" t="s">
        <v>30</v>
      </c>
      <c r="F3895" t="s">
        <v>922</v>
      </c>
      <c r="G3895">
        <v>39</v>
      </c>
      <c r="H3895">
        <v>257.61</v>
      </c>
      <c r="I3895">
        <v>0.44</v>
      </c>
      <c r="J3895">
        <v>0</v>
      </c>
      <c r="K3895">
        <v>112.77</v>
      </c>
      <c r="L3895">
        <v>6.57</v>
      </c>
      <c r="M3895">
        <v>3.68</v>
      </c>
      <c r="N3895">
        <v>1.32</v>
      </c>
      <c r="O3895" t="s">
        <v>24</v>
      </c>
      <c r="P3895" t="s">
        <v>1340</v>
      </c>
      <c r="Q3895" t="s">
        <v>33</v>
      </c>
      <c r="R3895" t="s">
        <v>27</v>
      </c>
      <c r="S3895" t="s">
        <v>55</v>
      </c>
      <c r="T3895" s="1">
        <v>41202</v>
      </c>
    </row>
    <row r="3896" spans="1:20" x14ac:dyDescent="0.25">
      <c r="A3896">
        <v>27780</v>
      </c>
      <c r="B3896">
        <v>41202</v>
      </c>
      <c r="C3896" t="s">
        <v>58</v>
      </c>
      <c r="D3896" t="s">
        <v>37</v>
      </c>
      <c r="E3896" t="s">
        <v>38</v>
      </c>
      <c r="F3896" t="s">
        <v>1583</v>
      </c>
      <c r="G3896">
        <v>39</v>
      </c>
      <c r="H3896">
        <v>3468.92</v>
      </c>
      <c r="I3896">
        <v>0.53</v>
      </c>
      <c r="J3896">
        <v>0.05</v>
      </c>
      <c r="K3896">
        <v>1751.71</v>
      </c>
      <c r="L3896">
        <v>93.57</v>
      </c>
      <c r="M3896">
        <v>43.98</v>
      </c>
      <c r="N3896">
        <v>1.99</v>
      </c>
      <c r="O3896" t="s">
        <v>24</v>
      </c>
      <c r="P3896" t="s">
        <v>1340</v>
      </c>
      <c r="Q3896" t="s">
        <v>33</v>
      </c>
      <c r="R3896" t="s">
        <v>27</v>
      </c>
      <c r="S3896" t="s">
        <v>35</v>
      </c>
      <c r="T3896" s="1">
        <v>41203</v>
      </c>
    </row>
    <row r="3897" spans="1:20" x14ac:dyDescent="0.25">
      <c r="A3897">
        <v>27781</v>
      </c>
      <c r="B3897">
        <v>40801</v>
      </c>
      <c r="C3897" t="s">
        <v>36</v>
      </c>
      <c r="D3897" t="s">
        <v>21</v>
      </c>
      <c r="E3897" t="s">
        <v>139</v>
      </c>
      <c r="F3897" t="s">
        <v>1739</v>
      </c>
      <c r="G3897">
        <v>47</v>
      </c>
      <c r="H3897">
        <v>306.76</v>
      </c>
      <c r="I3897">
        <v>0.43</v>
      </c>
      <c r="J3897">
        <v>0</v>
      </c>
      <c r="K3897">
        <v>130.83000000000001</v>
      </c>
      <c r="L3897">
        <v>6.47</v>
      </c>
      <c r="M3897">
        <v>3.69</v>
      </c>
      <c r="N3897">
        <v>2.5</v>
      </c>
      <c r="O3897" t="s">
        <v>24</v>
      </c>
      <c r="P3897" t="s">
        <v>963</v>
      </c>
      <c r="Q3897" t="s">
        <v>33</v>
      </c>
      <c r="R3897" t="s">
        <v>27</v>
      </c>
      <c r="S3897" t="s">
        <v>57</v>
      </c>
      <c r="T3897" s="1">
        <v>40803</v>
      </c>
    </row>
    <row r="3898" spans="1:20" x14ac:dyDescent="0.25">
      <c r="A3898">
        <v>27808</v>
      </c>
      <c r="B3898">
        <v>40204</v>
      </c>
      <c r="C3898" t="s">
        <v>20</v>
      </c>
      <c r="D3898" t="s">
        <v>37</v>
      </c>
      <c r="E3898" t="s">
        <v>38</v>
      </c>
      <c r="F3898" t="s">
        <v>1535</v>
      </c>
      <c r="G3898">
        <v>9</v>
      </c>
      <c r="H3898">
        <v>359.93</v>
      </c>
      <c r="I3898">
        <v>0.48</v>
      </c>
      <c r="J3898">
        <v>0.01</v>
      </c>
      <c r="K3898">
        <v>169.93</v>
      </c>
      <c r="L3898">
        <v>40.17</v>
      </c>
      <c r="M3898">
        <v>20.89</v>
      </c>
      <c r="N3898">
        <v>1.99</v>
      </c>
      <c r="O3898" t="s">
        <v>71</v>
      </c>
      <c r="P3898" t="s">
        <v>1207</v>
      </c>
      <c r="Q3898" t="s">
        <v>64</v>
      </c>
      <c r="R3898" t="s">
        <v>67</v>
      </c>
      <c r="S3898" t="s">
        <v>35</v>
      </c>
      <c r="T3898" s="1">
        <v>40211</v>
      </c>
    </row>
    <row r="3899" spans="1:20" x14ac:dyDescent="0.25">
      <c r="A3899">
        <v>27810</v>
      </c>
      <c r="B3899">
        <v>40206</v>
      </c>
      <c r="C3899" t="s">
        <v>36</v>
      </c>
      <c r="D3899" t="s">
        <v>21</v>
      </c>
      <c r="E3899" t="s">
        <v>80</v>
      </c>
      <c r="F3899" t="s">
        <v>829</v>
      </c>
      <c r="G3899">
        <v>32</v>
      </c>
      <c r="H3899">
        <v>353.3</v>
      </c>
      <c r="I3899">
        <v>0.44</v>
      </c>
      <c r="J3899">
        <v>0.02</v>
      </c>
      <c r="K3899">
        <v>151.19999999999999</v>
      </c>
      <c r="L3899">
        <v>11.25</v>
      </c>
      <c r="M3899">
        <v>6.3</v>
      </c>
      <c r="N3899">
        <v>0.5</v>
      </c>
      <c r="O3899" t="s">
        <v>71</v>
      </c>
      <c r="P3899" t="s">
        <v>734</v>
      </c>
      <c r="Q3899" t="s">
        <v>41</v>
      </c>
      <c r="R3899" t="s">
        <v>67</v>
      </c>
      <c r="S3899" t="s">
        <v>57</v>
      </c>
      <c r="T3899" s="1">
        <v>40208</v>
      </c>
    </row>
    <row r="3900" spans="1:20" x14ac:dyDescent="0.25">
      <c r="A3900">
        <v>27811</v>
      </c>
      <c r="B3900">
        <v>40606</v>
      </c>
      <c r="C3900" t="s">
        <v>29</v>
      </c>
      <c r="D3900" t="s">
        <v>21</v>
      </c>
      <c r="E3900" t="s">
        <v>120</v>
      </c>
      <c r="F3900" t="s">
        <v>1420</v>
      </c>
      <c r="G3900">
        <v>31</v>
      </c>
      <c r="H3900">
        <v>336.7</v>
      </c>
      <c r="I3900">
        <v>0.42</v>
      </c>
      <c r="J3900">
        <v>0.09</v>
      </c>
      <c r="K3900">
        <v>120.11</v>
      </c>
      <c r="L3900">
        <v>11.74</v>
      </c>
      <c r="M3900">
        <v>6.81</v>
      </c>
      <c r="N3900">
        <v>5.48</v>
      </c>
      <c r="O3900" t="s">
        <v>24</v>
      </c>
      <c r="P3900" t="s">
        <v>880</v>
      </c>
      <c r="Q3900" t="s">
        <v>64</v>
      </c>
      <c r="R3900" t="s">
        <v>27</v>
      </c>
      <c r="S3900" t="s">
        <v>57</v>
      </c>
      <c r="T3900" s="1">
        <v>40608</v>
      </c>
    </row>
    <row r="3901" spans="1:20" x14ac:dyDescent="0.25">
      <c r="A3901">
        <v>27811</v>
      </c>
      <c r="B3901">
        <v>40606</v>
      </c>
      <c r="C3901" t="s">
        <v>29</v>
      </c>
      <c r="D3901" t="s">
        <v>21</v>
      </c>
      <c r="E3901" t="s">
        <v>120</v>
      </c>
      <c r="F3901" t="s">
        <v>405</v>
      </c>
      <c r="G3901">
        <v>4</v>
      </c>
      <c r="H3901">
        <v>111.74</v>
      </c>
      <c r="I3901">
        <v>0.39</v>
      </c>
      <c r="J3901">
        <v>0.06</v>
      </c>
      <c r="K3901">
        <v>34.6</v>
      </c>
      <c r="L3901">
        <v>26.21</v>
      </c>
      <c r="M3901">
        <v>15.99</v>
      </c>
      <c r="N3901">
        <v>13.18</v>
      </c>
      <c r="O3901" t="s">
        <v>24</v>
      </c>
      <c r="P3901" t="s">
        <v>880</v>
      </c>
      <c r="Q3901" t="s">
        <v>64</v>
      </c>
      <c r="R3901" t="s">
        <v>27</v>
      </c>
      <c r="S3901" t="s">
        <v>57</v>
      </c>
      <c r="T3901" s="1">
        <v>40607</v>
      </c>
    </row>
    <row r="3902" spans="1:20" x14ac:dyDescent="0.25">
      <c r="A3902">
        <v>27813</v>
      </c>
      <c r="B3902">
        <v>39825</v>
      </c>
      <c r="C3902" t="s">
        <v>79</v>
      </c>
      <c r="D3902" t="s">
        <v>37</v>
      </c>
      <c r="E3902" t="s">
        <v>38</v>
      </c>
      <c r="F3902" t="s">
        <v>1264</v>
      </c>
      <c r="G3902">
        <v>10</v>
      </c>
      <c r="H3902">
        <v>744.14</v>
      </c>
      <c r="I3902">
        <v>0.5</v>
      </c>
      <c r="J3902">
        <v>0.1</v>
      </c>
      <c r="K3902">
        <v>327.84</v>
      </c>
      <c r="L3902">
        <v>81.96</v>
      </c>
      <c r="M3902">
        <v>40.98</v>
      </c>
      <c r="N3902">
        <v>6.5</v>
      </c>
      <c r="O3902" t="s">
        <v>24</v>
      </c>
      <c r="P3902" t="s">
        <v>845</v>
      </c>
      <c r="Q3902" t="s">
        <v>41</v>
      </c>
      <c r="R3902" t="s">
        <v>67</v>
      </c>
      <c r="S3902" t="s">
        <v>57</v>
      </c>
      <c r="T3902" s="1">
        <v>39827</v>
      </c>
    </row>
    <row r="3903" spans="1:20" x14ac:dyDescent="0.25">
      <c r="A3903">
        <v>27840</v>
      </c>
      <c r="B3903">
        <v>39997</v>
      </c>
      <c r="C3903" t="s">
        <v>36</v>
      </c>
      <c r="D3903" t="s">
        <v>42</v>
      </c>
      <c r="E3903" t="s">
        <v>92</v>
      </c>
      <c r="F3903" t="s">
        <v>1020</v>
      </c>
      <c r="G3903">
        <v>8</v>
      </c>
      <c r="H3903">
        <v>1961.33</v>
      </c>
      <c r="I3903">
        <v>0.42</v>
      </c>
      <c r="J3903">
        <v>0.09</v>
      </c>
      <c r="K3903">
        <v>687.22</v>
      </c>
      <c r="L3903">
        <v>260.31</v>
      </c>
      <c r="M3903">
        <v>150.97999999999999</v>
      </c>
      <c r="N3903">
        <v>66.27</v>
      </c>
      <c r="O3903" t="s">
        <v>48</v>
      </c>
      <c r="P3903" t="s">
        <v>1374</v>
      </c>
      <c r="Q3903" t="s">
        <v>64</v>
      </c>
      <c r="R3903" t="s">
        <v>61</v>
      </c>
      <c r="S3903" t="s">
        <v>49</v>
      </c>
      <c r="T3903" s="1">
        <v>39998</v>
      </c>
    </row>
    <row r="3904" spans="1:20" x14ac:dyDescent="0.25">
      <c r="A3904">
        <v>27841</v>
      </c>
      <c r="B3904">
        <v>41168</v>
      </c>
      <c r="C3904" t="s">
        <v>36</v>
      </c>
      <c r="D3904" t="s">
        <v>21</v>
      </c>
      <c r="E3904" t="s">
        <v>52</v>
      </c>
      <c r="F3904" t="s">
        <v>1716</v>
      </c>
      <c r="G3904">
        <v>33</v>
      </c>
      <c r="H3904">
        <v>105.2</v>
      </c>
      <c r="I3904">
        <v>0.37</v>
      </c>
      <c r="J3904">
        <v>0.05</v>
      </c>
      <c r="K3904">
        <v>35.200000000000003</v>
      </c>
      <c r="L3904">
        <v>3.33</v>
      </c>
      <c r="M3904">
        <v>2.1</v>
      </c>
      <c r="N3904">
        <v>0.7</v>
      </c>
      <c r="O3904" t="s">
        <v>24</v>
      </c>
      <c r="P3904" t="s">
        <v>237</v>
      </c>
      <c r="Q3904" t="s">
        <v>75</v>
      </c>
      <c r="R3904" t="s">
        <v>34</v>
      </c>
      <c r="S3904" t="s">
        <v>55</v>
      </c>
      <c r="T3904" s="1">
        <v>41170</v>
      </c>
    </row>
    <row r="3905" spans="1:20" x14ac:dyDescent="0.25">
      <c r="A3905">
        <v>27843</v>
      </c>
      <c r="B3905">
        <v>40426</v>
      </c>
      <c r="C3905" t="s">
        <v>79</v>
      </c>
      <c r="D3905" t="s">
        <v>37</v>
      </c>
      <c r="E3905" t="s">
        <v>38</v>
      </c>
      <c r="F3905" t="s">
        <v>407</v>
      </c>
      <c r="G3905">
        <v>26</v>
      </c>
      <c r="H3905">
        <v>238.02</v>
      </c>
      <c r="I3905">
        <v>0.46</v>
      </c>
      <c r="J3905">
        <v>0.01</v>
      </c>
      <c r="K3905">
        <v>105.95</v>
      </c>
      <c r="L3905">
        <v>9.06</v>
      </c>
      <c r="M3905">
        <v>4.8899999999999997</v>
      </c>
      <c r="N3905">
        <v>4.93</v>
      </c>
      <c r="O3905" t="s">
        <v>24</v>
      </c>
      <c r="P3905" t="s">
        <v>438</v>
      </c>
      <c r="Q3905" t="s">
        <v>33</v>
      </c>
      <c r="R3905" t="s">
        <v>61</v>
      </c>
      <c r="S3905" t="s">
        <v>35</v>
      </c>
      <c r="T3905" s="1">
        <v>40428</v>
      </c>
    </row>
    <row r="3906" spans="1:20" x14ac:dyDescent="0.25">
      <c r="A3906">
        <v>27844</v>
      </c>
      <c r="B3906">
        <v>40723</v>
      </c>
      <c r="C3906" t="s">
        <v>20</v>
      </c>
      <c r="D3906" t="s">
        <v>21</v>
      </c>
      <c r="E3906" t="s">
        <v>84</v>
      </c>
      <c r="F3906" t="s">
        <v>493</v>
      </c>
      <c r="G3906">
        <v>27</v>
      </c>
      <c r="H3906">
        <v>258.58999999999997</v>
      </c>
      <c r="I3906">
        <v>0.49</v>
      </c>
      <c r="J3906">
        <v>0.04</v>
      </c>
      <c r="K3906">
        <v>118.64</v>
      </c>
      <c r="L3906">
        <v>9.76</v>
      </c>
      <c r="M3906">
        <v>4.9800000000000004</v>
      </c>
      <c r="N3906">
        <v>5.49</v>
      </c>
      <c r="O3906" t="s">
        <v>24</v>
      </c>
      <c r="P3906" t="s">
        <v>1270</v>
      </c>
      <c r="Q3906" t="s">
        <v>64</v>
      </c>
      <c r="R3906" t="s">
        <v>61</v>
      </c>
      <c r="S3906" t="s">
        <v>57</v>
      </c>
      <c r="T3906" s="1">
        <v>40725</v>
      </c>
    </row>
    <row r="3907" spans="1:20" x14ac:dyDescent="0.25">
      <c r="A3907">
        <v>27844</v>
      </c>
      <c r="B3907">
        <v>40723</v>
      </c>
      <c r="C3907" t="s">
        <v>20</v>
      </c>
      <c r="D3907" t="s">
        <v>21</v>
      </c>
      <c r="E3907" t="s">
        <v>120</v>
      </c>
      <c r="F3907" t="s">
        <v>917</v>
      </c>
      <c r="G3907">
        <v>1</v>
      </c>
      <c r="H3907">
        <v>13.84</v>
      </c>
      <c r="I3907">
        <v>0.36</v>
      </c>
      <c r="J3907">
        <v>0.09</v>
      </c>
      <c r="K3907">
        <v>2.4500000000000002</v>
      </c>
      <c r="L3907">
        <v>9.06</v>
      </c>
      <c r="M3907">
        <v>5.8</v>
      </c>
      <c r="N3907">
        <v>5.59</v>
      </c>
      <c r="O3907" t="s">
        <v>24</v>
      </c>
      <c r="P3907" t="s">
        <v>1270</v>
      </c>
      <c r="Q3907" t="s">
        <v>33</v>
      </c>
      <c r="R3907" t="s">
        <v>61</v>
      </c>
      <c r="S3907" t="s">
        <v>57</v>
      </c>
      <c r="T3907" s="1">
        <v>40730</v>
      </c>
    </row>
    <row r="3908" spans="1:20" x14ac:dyDescent="0.25">
      <c r="A3908">
        <v>27845</v>
      </c>
      <c r="B3908">
        <v>40737</v>
      </c>
      <c r="C3908" t="s">
        <v>29</v>
      </c>
      <c r="D3908" t="s">
        <v>21</v>
      </c>
      <c r="E3908" t="s">
        <v>80</v>
      </c>
      <c r="F3908" t="s">
        <v>829</v>
      </c>
      <c r="G3908">
        <v>36</v>
      </c>
      <c r="H3908">
        <v>346.47</v>
      </c>
      <c r="I3908">
        <v>0.41</v>
      </c>
      <c r="J3908">
        <v>0.1</v>
      </c>
      <c r="K3908">
        <v>119.17</v>
      </c>
      <c r="L3908">
        <v>10.68</v>
      </c>
      <c r="M3908">
        <v>6.3</v>
      </c>
      <c r="N3908">
        <v>0.5</v>
      </c>
      <c r="O3908" t="s">
        <v>24</v>
      </c>
      <c r="P3908" t="s">
        <v>1368</v>
      </c>
      <c r="Q3908" t="s">
        <v>41</v>
      </c>
      <c r="R3908" t="s">
        <v>27</v>
      </c>
      <c r="S3908" t="s">
        <v>57</v>
      </c>
      <c r="T3908" s="1">
        <v>40738</v>
      </c>
    </row>
    <row r="3909" spans="1:20" x14ac:dyDescent="0.25">
      <c r="A3909">
        <v>27872</v>
      </c>
      <c r="B3909">
        <v>40829</v>
      </c>
      <c r="C3909" t="s">
        <v>29</v>
      </c>
      <c r="D3909" t="s">
        <v>21</v>
      </c>
      <c r="E3909" t="s">
        <v>120</v>
      </c>
      <c r="F3909" t="s">
        <v>1125</v>
      </c>
      <c r="G3909">
        <v>25</v>
      </c>
      <c r="H3909">
        <v>616.21</v>
      </c>
      <c r="I3909">
        <v>0.42</v>
      </c>
      <c r="J3909">
        <v>0.01</v>
      </c>
      <c r="K3909">
        <v>252.19</v>
      </c>
      <c r="L3909">
        <v>24.6</v>
      </c>
      <c r="M3909">
        <v>14.27</v>
      </c>
      <c r="N3909">
        <v>7.27</v>
      </c>
      <c r="O3909" t="s">
        <v>24</v>
      </c>
      <c r="P3909" t="s">
        <v>1950</v>
      </c>
      <c r="Q3909" t="s">
        <v>33</v>
      </c>
      <c r="R3909" t="s">
        <v>34</v>
      </c>
      <c r="S3909" t="s">
        <v>57</v>
      </c>
      <c r="T3909" s="1">
        <v>40831</v>
      </c>
    </row>
    <row r="3910" spans="1:20" x14ac:dyDescent="0.25">
      <c r="A3910">
        <v>27875</v>
      </c>
      <c r="B3910">
        <v>40263</v>
      </c>
      <c r="C3910" t="s">
        <v>20</v>
      </c>
      <c r="D3910" t="s">
        <v>21</v>
      </c>
      <c r="E3910" t="s">
        <v>126</v>
      </c>
      <c r="F3910" t="s">
        <v>1928</v>
      </c>
      <c r="G3910">
        <v>5</v>
      </c>
      <c r="H3910">
        <v>78.55</v>
      </c>
      <c r="I3910">
        <v>0.47</v>
      </c>
      <c r="J3910">
        <v>0.1</v>
      </c>
      <c r="K3910">
        <v>12.15</v>
      </c>
      <c r="L3910">
        <v>6.57</v>
      </c>
      <c r="M3910">
        <v>3.48</v>
      </c>
      <c r="N3910">
        <v>49</v>
      </c>
      <c r="O3910" t="s">
        <v>24</v>
      </c>
      <c r="P3910" t="s">
        <v>326</v>
      </c>
      <c r="Q3910" t="s">
        <v>95</v>
      </c>
      <c r="R3910" t="s">
        <v>67</v>
      </c>
      <c r="S3910" t="s">
        <v>28</v>
      </c>
      <c r="T3910" s="1">
        <v>40268</v>
      </c>
    </row>
    <row r="3911" spans="1:20" x14ac:dyDescent="0.25">
      <c r="A3911">
        <v>27876</v>
      </c>
      <c r="B3911">
        <v>40428</v>
      </c>
      <c r="C3911" t="s">
        <v>20</v>
      </c>
      <c r="D3911" t="s">
        <v>21</v>
      </c>
      <c r="E3911" t="s">
        <v>52</v>
      </c>
      <c r="F3911" t="s">
        <v>1210</v>
      </c>
      <c r="G3911">
        <v>44</v>
      </c>
      <c r="H3911">
        <v>1585.37</v>
      </c>
      <c r="I3911">
        <v>0.54</v>
      </c>
      <c r="J3911">
        <v>0.03</v>
      </c>
      <c r="K3911">
        <v>828.82</v>
      </c>
      <c r="L3911">
        <v>36.93</v>
      </c>
      <c r="M3911">
        <v>16.989999999999998</v>
      </c>
      <c r="N3911">
        <v>8.99</v>
      </c>
      <c r="O3911" t="s">
        <v>24</v>
      </c>
      <c r="P3911" t="s">
        <v>1951</v>
      </c>
      <c r="Q3911" t="s">
        <v>33</v>
      </c>
      <c r="R3911" t="s">
        <v>34</v>
      </c>
      <c r="S3911" t="s">
        <v>35</v>
      </c>
      <c r="T3911" s="1">
        <v>40435</v>
      </c>
    </row>
    <row r="3912" spans="1:20" x14ac:dyDescent="0.25">
      <c r="A3912">
        <v>27879</v>
      </c>
      <c r="B3912">
        <v>40235</v>
      </c>
      <c r="C3912" t="s">
        <v>79</v>
      </c>
      <c r="D3912" t="s">
        <v>21</v>
      </c>
      <c r="E3912" t="s">
        <v>139</v>
      </c>
      <c r="F3912" t="s">
        <v>309</v>
      </c>
      <c r="G3912">
        <v>44</v>
      </c>
      <c r="H3912">
        <v>1099.93</v>
      </c>
      <c r="I3912">
        <v>0.42</v>
      </c>
      <c r="J3912">
        <v>0.08</v>
      </c>
      <c r="K3912">
        <v>405.98</v>
      </c>
      <c r="L3912">
        <v>27.14</v>
      </c>
      <c r="M3912">
        <v>15.74</v>
      </c>
      <c r="N3912">
        <v>1.39</v>
      </c>
      <c r="O3912" t="s">
        <v>24</v>
      </c>
      <c r="P3912" t="s">
        <v>1678</v>
      </c>
      <c r="Q3912" t="s">
        <v>95</v>
      </c>
      <c r="R3912" t="s">
        <v>27</v>
      </c>
      <c r="S3912" t="s">
        <v>57</v>
      </c>
      <c r="T3912" s="1">
        <v>40236</v>
      </c>
    </row>
    <row r="3913" spans="1:20" x14ac:dyDescent="0.25">
      <c r="A3913">
        <v>27879</v>
      </c>
      <c r="B3913">
        <v>40235</v>
      </c>
      <c r="C3913" t="s">
        <v>79</v>
      </c>
      <c r="D3913" t="s">
        <v>42</v>
      </c>
      <c r="E3913" t="s">
        <v>43</v>
      </c>
      <c r="F3913" t="s">
        <v>417</v>
      </c>
      <c r="G3913">
        <v>30</v>
      </c>
      <c r="H3913">
        <v>468.49</v>
      </c>
      <c r="I3913">
        <v>0.38</v>
      </c>
      <c r="J3913">
        <v>0.01</v>
      </c>
      <c r="K3913">
        <v>172.77</v>
      </c>
      <c r="L3913">
        <v>15.56</v>
      </c>
      <c r="M3913">
        <v>9.65</v>
      </c>
      <c r="N3913">
        <v>6.22</v>
      </c>
      <c r="O3913" t="s">
        <v>71</v>
      </c>
      <c r="P3913" t="s">
        <v>1678</v>
      </c>
      <c r="Q3913" t="s">
        <v>95</v>
      </c>
      <c r="R3913" t="s">
        <v>27</v>
      </c>
      <c r="S3913" t="s">
        <v>57</v>
      </c>
      <c r="T3913" s="1">
        <v>40237</v>
      </c>
    </row>
    <row r="3914" spans="1:20" x14ac:dyDescent="0.25">
      <c r="A3914">
        <v>27904</v>
      </c>
      <c r="B3914">
        <v>40789</v>
      </c>
      <c r="C3914" t="s">
        <v>36</v>
      </c>
      <c r="D3914" t="s">
        <v>37</v>
      </c>
      <c r="E3914" t="s">
        <v>50</v>
      </c>
      <c r="F3914" t="s">
        <v>247</v>
      </c>
      <c r="G3914">
        <v>8</v>
      </c>
      <c r="H3914">
        <v>871.26</v>
      </c>
      <c r="I3914">
        <v>0.4</v>
      </c>
      <c r="J3914">
        <v>0.02</v>
      </c>
      <c r="K3914">
        <v>334.35</v>
      </c>
      <c r="L3914">
        <v>109.98</v>
      </c>
      <c r="M3914">
        <v>65.989999999999995</v>
      </c>
      <c r="N3914">
        <v>8.99</v>
      </c>
      <c r="O3914" t="s">
        <v>24</v>
      </c>
      <c r="P3914" t="s">
        <v>284</v>
      </c>
      <c r="Q3914" t="s">
        <v>33</v>
      </c>
      <c r="R3914" t="s">
        <v>67</v>
      </c>
      <c r="S3914" t="s">
        <v>57</v>
      </c>
      <c r="T3914" s="1">
        <v>40790</v>
      </c>
    </row>
    <row r="3915" spans="1:20" x14ac:dyDescent="0.25">
      <c r="A3915">
        <v>27909</v>
      </c>
      <c r="B3915">
        <v>40946</v>
      </c>
      <c r="C3915" t="s">
        <v>58</v>
      </c>
      <c r="D3915" t="s">
        <v>21</v>
      </c>
      <c r="E3915" t="s">
        <v>84</v>
      </c>
      <c r="F3915" t="s">
        <v>1496</v>
      </c>
      <c r="G3915">
        <v>1</v>
      </c>
      <c r="H3915">
        <v>90.14</v>
      </c>
      <c r="I3915">
        <v>0.37</v>
      </c>
      <c r="J3915">
        <v>0.09</v>
      </c>
      <c r="K3915">
        <v>24.43</v>
      </c>
      <c r="L3915">
        <v>87.24</v>
      </c>
      <c r="M3915">
        <v>54.96</v>
      </c>
      <c r="N3915">
        <v>10.75</v>
      </c>
      <c r="O3915" t="s">
        <v>24</v>
      </c>
      <c r="P3915" t="s">
        <v>221</v>
      </c>
      <c r="Q3915" t="s">
        <v>83</v>
      </c>
      <c r="R3915" t="s">
        <v>34</v>
      </c>
      <c r="S3915" t="s">
        <v>57</v>
      </c>
      <c r="T3915" s="1">
        <v>40948</v>
      </c>
    </row>
    <row r="3916" spans="1:20" x14ac:dyDescent="0.25">
      <c r="A3916">
        <v>27909</v>
      </c>
      <c r="B3916">
        <v>40946</v>
      </c>
      <c r="C3916" t="s">
        <v>58</v>
      </c>
      <c r="D3916" t="s">
        <v>21</v>
      </c>
      <c r="E3916" t="s">
        <v>72</v>
      </c>
      <c r="F3916" t="s">
        <v>251</v>
      </c>
      <c r="G3916">
        <v>47</v>
      </c>
      <c r="H3916">
        <v>120.43</v>
      </c>
      <c r="I3916">
        <v>0.54</v>
      </c>
      <c r="J3916">
        <v>7.0000000000000007E-2</v>
      </c>
      <c r="K3916">
        <v>60.51</v>
      </c>
      <c r="L3916">
        <v>2.74</v>
      </c>
      <c r="M3916">
        <v>1.26</v>
      </c>
      <c r="N3916">
        <v>0.7</v>
      </c>
      <c r="O3916" t="s">
        <v>24</v>
      </c>
      <c r="P3916" t="s">
        <v>221</v>
      </c>
      <c r="Q3916" t="s">
        <v>83</v>
      </c>
      <c r="R3916" t="s">
        <v>34</v>
      </c>
      <c r="S3916" t="s">
        <v>55</v>
      </c>
      <c r="T3916" s="1">
        <v>40949</v>
      </c>
    </row>
    <row r="3917" spans="1:20" x14ac:dyDescent="0.25">
      <c r="A3917">
        <v>27936</v>
      </c>
      <c r="B3917">
        <v>40731</v>
      </c>
      <c r="C3917" t="s">
        <v>36</v>
      </c>
      <c r="D3917" t="s">
        <v>37</v>
      </c>
      <c r="E3917" t="s">
        <v>50</v>
      </c>
      <c r="F3917" t="s">
        <v>731</v>
      </c>
      <c r="G3917">
        <v>23</v>
      </c>
      <c r="H3917">
        <v>1872.54</v>
      </c>
      <c r="I3917">
        <v>0.36</v>
      </c>
      <c r="J3917">
        <v>7.0000000000000007E-2</v>
      </c>
      <c r="K3917">
        <v>583.52</v>
      </c>
      <c r="L3917">
        <v>87.48</v>
      </c>
      <c r="M3917">
        <v>55.99</v>
      </c>
      <c r="N3917">
        <v>1.25</v>
      </c>
      <c r="O3917" t="s">
        <v>24</v>
      </c>
      <c r="P3917" t="s">
        <v>943</v>
      </c>
      <c r="Q3917" t="s">
        <v>41</v>
      </c>
      <c r="R3917" t="s">
        <v>67</v>
      </c>
      <c r="S3917" t="s">
        <v>35</v>
      </c>
      <c r="T3917" s="1">
        <v>40733</v>
      </c>
    </row>
    <row r="3918" spans="1:20" x14ac:dyDescent="0.25">
      <c r="A3918">
        <v>27936</v>
      </c>
      <c r="B3918">
        <v>40731</v>
      </c>
      <c r="C3918" t="s">
        <v>36</v>
      </c>
      <c r="D3918" t="s">
        <v>37</v>
      </c>
      <c r="E3918" t="s">
        <v>87</v>
      </c>
      <c r="F3918" t="s">
        <v>534</v>
      </c>
      <c r="G3918">
        <v>3</v>
      </c>
      <c r="H3918">
        <v>20583.8</v>
      </c>
      <c r="I3918">
        <v>0.52</v>
      </c>
      <c r="J3918">
        <v>0.06</v>
      </c>
      <c r="K3918">
        <v>10068.65</v>
      </c>
      <c r="L3918">
        <v>7296.13</v>
      </c>
      <c r="M3918">
        <v>3502.14</v>
      </c>
      <c r="N3918">
        <v>8.73</v>
      </c>
      <c r="O3918" t="s">
        <v>48</v>
      </c>
      <c r="P3918" t="s">
        <v>943</v>
      </c>
      <c r="Q3918" t="s">
        <v>83</v>
      </c>
      <c r="R3918" t="s">
        <v>67</v>
      </c>
      <c r="S3918" t="s">
        <v>49</v>
      </c>
      <c r="T3918" s="1">
        <v>40733</v>
      </c>
    </row>
    <row r="3919" spans="1:20" x14ac:dyDescent="0.25">
      <c r="A3919">
        <v>27938</v>
      </c>
      <c r="B3919">
        <v>39938</v>
      </c>
      <c r="C3919" t="s">
        <v>79</v>
      </c>
      <c r="D3919" t="s">
        <v>21</v>
      </c>
      <c r="E3919" t="s">
        <v>84</v>
      </c>
      <c r="F3919" t="s">
        <v>1768</v>
      </c>
      <c r="G3919">
        <v>40</v>
      </c>
      <c r="H3919">
        <v>2230.39</v>
      </c>
      <c r="I3919">
        <v>0.47</v>
      </c>
      <c r="J3919">
        <v>0.05</v>
      </c>
      <c r="K3919">
        <v>982.01</v>
      </c>
      <c r="L3919">
        <v>58.45</v>
      </c>
      <c r="M3919">
        <v>30.98</v>
      </c>
      <c r="N3919">
        <v>9.18</v>
      </c>
      <c r="O3919" t="s">
        <v>24</v>
      </c>
      <c r="P3919" t="s">
        <v>386</v>
      </c>
      <c r="Q3919" t="s">
        <v>95</v>
      </c>
      <c r="R3919" t="s">
        <v>61</v>
      </c>
      <c r="S3919" t="s">
        <v>57</v>
      </c>
      <c r="T3919" s="1">
        <v>39938</v>
      </c>
    </row>
    <row r="3920" spans="1:20" x14ac:dyDescent="0.25">
      <c r="A3920">
        <v>27939</v>
      </c>
      <c r="B3920">
        <v>41009</v>
      </c>
      <c r="C3920" t="s">
        <v>79</v>
      </c>
      <c r="D3920" t="s">
        <v>21</v>
      </c>
      <c r="E3920" t="s">
        <v>84</v>
      </c>
      <c r="F3920" t="s">
        <v>548</v>
      </c>
      <c r="G3920">
        <v>8</v>
      </c>
      <c r="H3920">
        <v>94.73</v>
      </c>
      <c r="I3920">
        <v>0.4</v>
      </c>
      <c r="J3920">
        <v>0</v>
      </c>
      <c r="K3920">
        <v>35.630000000000003</v>
      </c>
      <c r="L3920">
        <v>11.13</v>
      </c>
      <c r="M3920">
        <v>6.68</v>
      </c>
      <c r="N3920">
        <v>5.66</v>
      </c>
      <c r="O3920" t="s">
        <v>24</v>
      </c>
      <c r="P3920" t="s">
        <v>843</v>
      </c>
      <c r="Q3920" t="s">
        <v>33</v>
      </c>
      <c r="R3920" t="s">
        <v>34</v>
      </c>
      <c r="S3920" t="s">
        <v>57</v>
      </c>
      <c r="T3920" s="1">
        <v>41011</v>
      </c>
    </row>
    <row r="3921" spans="1:20" x14ac:dyDescent="0.25">
      <c r="A3921">
        <v>27969</v>
      </c>
      <c r="B3921">
        <v>40337</v>
      </c>
      <c r="C3921" t="s">
        <v>20</v>
      </c>
      <c r="D3921" t="s">
        <v>42</v>
      </c>
      <c r="E3921" t="s">
        <v>92</v>
      </c>
      <c r="F3921" t="s">
        <v>93</v>
      </c>
      <c r="G3921">
        <v>43</v>
      </c>
      <c r="H3921">
        <v>9066.16</v>
      </c>
      <c r="I3921">
        <v>0.4</v>
      </c>
      <c r="J3921">
        <v>0.04</v>
      </c>
      <c r="K3921">
        <v>3379.28</v>
      </c>
      <c r="L3921">
        <v>218.3</v>
      </c>
      <c r="M3921">
        <v>130.97999999999999</v>
      </c>
      <c r="N3921">
        <v>54.74</v>
      </c>
      <c r="O3921" t="s">
        <v>48</v>
      </c>
      <c r="P3921" t="s">
        <v>327</v>
      </c>
      <c r="Q3921" t="s">
        <v>83</v>
      </c>
      <c r="R3921" t="s">
        <v>61</v>
      </c>
      <c r="S3921" t="s">
        <v>49</v>
      </c>
      <c r="T3921" s="1">
        <v>40344</v>
      </c>
    </row>
    <row r="3922" spans="1:20" x14ac:dyDescent="0.25">
      <c r="A3922">
        <v>27969</v>
      </c>
      <c r="B3922">
        <v>40337</v>
      </c>
      <c r="C3922" t="s">
        <v>20</v>
      </c>
      <c r="D3922" t="s">
        <v>37</v>
      </c>
      <c r="E3922" t="s">
        <v>38</v>
      </c>
      <c r="F3922" t="s">
        <v>1002</v>
      </c>
      <c r="G3922">
        <v>9</v>
      </c>
      <c r="H3922">
        <v>1195.4100000000001</v>
      </c>
      <c r="I3922">
        <v>0.39</v>
      </c>
      <c r="J3922">
        <v>0.03</v>
      </c>
      <c r="K3922">
        <v>441.38</v>
      </c>
      <c r="L3922">
        <v>136.22999999999999</v>
      </c>
      <c r="M3922">
        <v>83.1</v>
      </c>
      <c r="N3922">
        <v>6.13</v>
      </c>
      <c r="O3922" t="s">
        <v>24</v>
      </c>
      <c r="P3922" t="s">
        <v>327</v>
      </c>
      <c r="Q3922" t="s">
        <v>83</v>
      </c>
      <c r="R3922" t="s">
        <v>61</v>
      </c>
      <c r="S3922" t="s">
        <v>57</v>
      </c>
      <c r="T3922" s="1">
        <v>40341</v>
      </c>
    </row>
    <row r="3923" spans="1:20" x14ac:dyDescent="0.25">
      <c r="A3923">
        <v>27969</v>
      </c>
      <c r="B3923">
        <v>40337</v>
      </c>
      <c r="C3923" t="s">
        <v>20</v>
      </c>
      <c r="D3923" t="s">
        <v>21</v>
      </c>
      <c r="E3923" t="s">
        <v>22</v>
      </c>
      <c r="F3923" t="s">
        <v>131</v>
      </c>
      <c r="G3923">
        <v>32</v>
      </c>
      <c r="H3923">
        <v>1094.8</v>
      </c>
      <c r="I3923">
        <v>0.42</v>
      </c>
      <c r="J3923">
        <v>0.1</v>
      </c>
      <c r="K3923">
        <v>370.41</v>
      </c>
      <c r="L3923">
        <v>36.17</v>
      </c>
      <c r="M3923">
        <v>20.98</v>
      </c>
      <c r="N3923">
        <v>53.03</v>
      </c>
      <c r="O3923" t="s">
        <v>48</v>
      </c>
      <c r="P3923" t="s">
        <v>327</v>
      </c>
      <c r="Q3923" t="s">
        <v>83</v>
      </c>
      <c r="R3923" t="s">
        <v>61</v>
      </c>
      <c r="S3923" t="s">
        <v>132</v>
      </c>
      <c r="T3923" s="1">
        <v>40342</v>
      </c>
    </row>
    <row r="3924" spans="1:20" x14ac:dyDescent="0.25">
      <c r="A3924">
        <v>27974</v>
      </c>
      <c r="B3924">
        <v>40458</v>
      </c>
      <c r="C3924" t="s">
        <v>36</v>
      </c>
      <c r="D3924" t="s">
        <v>42</v>
      </c>
      <c r="E3924" t="s">
        <v>192</v>
      </c>
      <c r="F3924" t="s">
        <v>1952</v>
      </c>
      <c r="G3924">
        <v>35</v>
      </c>
      <c r="H3924">
        <v>1388.86</v>
      </c>
      <c r="I3924">
        <v>0.38</v>
      </c>
      <c r="J3924">
        <v>0.08</v>
      </c>
      <c r="K3924">
        <v>451.16</v>
      </c>
      <c r="L3924">
        <v>42.97</v>
      </c>
      <c r="M3924">
        <v>26.64</v>
      </c>
      <c r="N3924">
        <v>5.3</v>
      </c>
      <c r="O3924" t="s">
        <v>24</v>
      </c>
      <c r="P3924" t="s">
        <v>187</v>
      </c>
      <c r="Q3924" t="s">
        <v>64</v>
      </c>
      <c r="R3924" t="s">
        <v>61</v>
      </c>
      <c r="S3924" t="s">
        <v>45</v>
      </c>
      <c r="T3924" s="1">
        <v>40459</v>
      </c>
    </row>
    <row r="3925" spans="1:20" x14ac:dyDescent="0.25">
      <c r="A3925">
        <v>27974</v>
      </c>
      <c r="B3925">
        <v>40458</v>
      </c>
      <c r="C3925" t="s">
        <v>36</v>
      </c>
      <c r="D3925" t="s">
        <v>42</v>
      </c>
      <c r="E3925" t="s">
        <v>43</v>
      </c>
      <c r="F3925" t="s">
        <v>744</v>
      </c>
      <c r="G3925">
        <v>27</v>
      </c>
      <c r="H3925">
        <v>514.37</v>
      </c>
      <c r="I3925">
        <v>0.41</v>
      </c>
      <c r="J3925">
        <v>0.08</v>
      </c>
      <c r="K3925">
        <v>182.28</v>
      </c>
      <c r="L3925">
        <v>20.46</v>
      </c>
      <c r="M3925">
        <v>12.07</v>
      </c>
      <c r="N3925">
        <v>6.2</v>
      </c>
      <c r="O3925" t="s">
        <v>24</v>
      </c>
      <c r="P3925" t="s">
        <v>187</v>
      </c>
      <c r="Q3925" t="s">
        <v>64</v>
      </c>
      <c r="R3925" t="s">
        <v>61</v>
      </c>
      <c r="S3925" t="s">
        <v>55</v>
      </c>
      <c r="T3925" s="1">
        <v>40459</v>
      </c>
    </row>
    <row r="3926" spans="1:20" x14ac:dyDescent="0.25">
      <c r="A3926">
        <v>27974</v>
      </c>
      <c r="B3926">
        <v>40458</v>
      </c>
      <c r="C3926" t="s">
        <v>36</v>
      </c>
      <c r="D3926" t="s">
        <v>37</v>
      </c>
      <c r="E3926" t="s">
        <v>38</v>
      </c>
      <c r="F3926" t="s">
        <v>315</v>
      </c>
      <c r="G3926">
        <v>31</v>
      </c>
      <c r="H3926">
        <v>1748.56</v>
      </c>
      <c r="I3926">
        <v>0.54</v>
      </c>
      <c r="J3926">
        <v>0.09</v>
      </c>
      <c r="K3926">
        <v>863.69</v>
      </c>
      <c r="L3926">
        <v>61.91</v>
      </c>
      <c r="M3926">
        <v>28.48</v>
      </c>
      <c r="N3926">
        <v>1.99</v>
      </c>
      <c r="O3926" t="s">
        <v>71</v>
      </c>
      <c r="P3926" t="s">
        <v>187</v>
      </c>
      <c r="Q3926" t="s">
        <v>33</v>
      </c>
      <c r="R3926" t="s">
        <v>61</v>
      </c>
      <c r="S3926" t="s">
        <v>35</v>
      </c>
      <c r="T3926" s="1">
        <v>40460</v>
      </c>
    </row>
    <row r="3927" spans="1:20" x14ac:dyDescent="0.25">
      <c r="A3927">
        <v>28001</v>
      </c>
      <c r="B3927">
        <v>39978</v>
      </c>
      <c r="C3927" t="s">
        <v>58</v>
      </c>
      <c r="D3927" t="s">
        <v>42</v>
      </c>
      <c r="E3927" t="s">
        <v>43</v>
      </c>
      <c r="F3927" t="s">
        <v>1510</v>
      </c>
      <c r="G3927">
        <v>21</v>
      </c>
      <c r="H3927">
        <v>8427.16</v>
      </c>
      <c r="I3927">
        <v>0.52</v>
      </c>
      <c r="J3927">
        <v>0.01</v>
      </c>
      <c r="K3927">
        <v>4335.32</v>
      </c>
      <c r="L3927">
        <v>404.79</v>
      </c>
      <c r="M3927">
        <v>194.3</v>
      </c>
      <c r="N3927">
        <v>11.54</v>
      </c>
      <c r="O3927" t="s">
        <v>24</v>
      </c>
      <c r="P3927" t="s">
        <v>1115</v>
      </c>
      <c r="Q3927" t="s">
        <v>75</v>
      </c>
      <c r="R3927" t="s">
        <v>61</v>
      </c>
      <c r="S3927" t="s">
        <v>28</v>
      </c>
      <c r="T3927" s="1">
        <v>39980</v>
      </c>
    </row>
    <row r="3928" spans="1:20" x14ac:dyDescent="0.25">
      <c r="A3928">
        <v>28001</v>
      </c>
      <c r="B3928">
        <v>39978</v>
      </c>
      <c r="C3928" t="s">
        <v>58</v>
      </c>
      <c r="D3928" t="s">
        <v>42</v>
      </c>
      <c r="E3928" t="s">
        <v>43</v>
      </c>
      <c r="F3928" t="s">
        <v>944</v>
      </c>
      <c r="G3928">
        <v>41</v>
      </c>
      <c r="H3928">
        <v>15350.98</v>
      </c>
      <c r="I3928">
        <v>0.45</v>
      </c>
      <c r="J3928">
        <v>0.02</v>
      </c>
      <c r="K3928">
        <v>6726.33</v>
      </c>
      <c r="L3928">
        <v>381.53</v>
      </c>
      <c r="M3928">
        <v>209.84</v>
      </c>
      <c r="N3928">
        <v>21.21</v>
      </c>
      <c r="O3928" t="s">
        <v>24</v>
      </c>
      <c r="P3928" t="s">
        <v>1115</v>
      </c>
      <c r="Q3928" t="s">
        <v>64</v>
      </c>
      <c r="R3928" t="s">
        <v>61</v>
      </c>
      <c r="S3928" t="s">
        <v>28</v>
      </c>
      <c r="T3928" s="1">
        <v>39978</v>
      </c>
    </row>
    <row r="3929" spans="1:20" x14ac:dyDescent="0.25">
      <c r="A3929">
        <v>28002</v>
      </c>
      <c r="B3929">
        <v>40096</v>
      </c>
      <c r="C3929" t="s">
        <v>58</v>
      </c>
      <c r="D3929" t="s">
        <v>21</v>
      </c>
      <c r="E3929" t="s">
        <v>84</v>
      </c>
      <c r="F3929" t="s">
        <v>1268</v>
      </c>
      <c r="G3929">
        <v>5</v>
      </c>
      <c r="H3929">
        <v>87.56</v>
      </c>
      <c r="I3929">
        <v>0.52</v>
      </c>
      <c r="J3929">
        <v>0.1</v>
      </c>
      <c r="K3929">
        <v>39.86</v>
      </c>
      <c r="L3929">
        <v>18.98</v>
      </c>
      <c r="M3929">
        <v>9.11</v>
      </c>
      <c r="N3929">
        <v>2.15</v>
      </c>
      <c r="O3929" t="s">
        <v>24</v>
      </c>
      <c r="P3929" t="s">
        <v>1234</v>
      </c>
      <c r="Q3929" t="s">
        <v>75</v>
      </c>
      <c r="R3929" t="s">
        <v>61</v>
      </c>
      <c r="S3929" t="s">
        <v>55</v>
      </c>
      <c r="T3929" s="1">
        <v>40098</v>
      </c>
    </row>
    <row r="3930" spans="1:20" x14ac:dyDescent="0.25">
      <c r="A3930">
        <v>28003</v>
      </c>
      <c r="B3930">
        <v>40621</v>
      </c>
      <c r="C3930" t="s">
        <v>58</v>
      </c>
      <c r="D3930" t="s">
        <v>21</v>
      </c>
      <c r="E3930" t="s">
        <v>84</v>
      </c>
      <c r="F3930" t="s">
        <v>1393</v>
      </c>
      <c r="G3930">
        <v>31</v>
      </c>
      <c r="H3930">
        <v>266.23</v>
      </c>
      <c r="I3930">
        <v>0.46</v>
      </c>
      <c r="J3930">
        <v>0.09</v>
      </c>
      <c r="K3930">
        <v>105.78</v>
      </c>
      <c r="L3930">
        <v>9.2200000000000006</v>
      </c>
      <c r="M3930">
        <v>4.9800000000000004</v>
      </c>
      <c r="N3930">
        <v>6.07</v>
      </c>
      <c r="O3930" t="s">
        <v>24</v>
      </c>
      <c r="P3930" t="s">
        <v>1913</v>
      </c>
      <c r="Q3930" t="s">
        <v>83</v>
      </c>
      <c r="R3930" t="s">
        <v>34</v>
      </c>
      <c r="S3930" t="s">
        <v>57</v>
      </c>
      <c r="T3930" s="1">
        <v>40623</v>
      </c>
    </row>
    <row r="3931" spans="1:20" x14ac:dyDescent="0.25">
      <c r="A3931">
        <v>28007</v>
      </c>
      <c r="B3931">
        <v>40276</v>
      </c>
      <c r="C3931" t="s">
        <v>29</v>
      </c>
      <c r="D3931" t="s">
        <v>21</v>
      </c>
      <c r="E3931" t="s">
        <v>126</v>
      </c>
      <c r="F3931" t="s">
        <v>1928</v>
      </c>
      <c r="G3931">
        <v>23</v>
      </c>
      <c r="H3931">
        <v>178.4</v>
      </c>
      <c r="I3931">
        <v>0.4</v>
      </c>
      <c r="J3931">
        <v>0.03</v>
      </c>
      <c r="K3931">
        <v>49.36</v>
      </c>
      <c r="L3931">
        <v>5.8</v>
      </c>
      <c r="M3931">
        <v>3.48</v>
      </c>
      <c r="N3931">
        <v>49</v>
      </c>
      <c r="O3931" t="s">
        <v>24</v>
      </c>
      <c r="P3931" t="s">
        <v>1416</v>
      </c>
      <c r="Q3931" t="s">
        <v>83</v>
      </c>
      <c r="R3931" t="s">
        <v>27</v>
      </c>
      <c r="S3931" t="s">
        <v>28</v>
      </c>
      <c r="T3931" s="1">
        <v>40277</v>
      </c>
    </row>
    <row r="3932" spans="1:20" x14ac:dyDescent="0.25">
      <c r="A3932">
        <v>28007</v>
      </c>
      <c r="B3932">
        <v>40276</v>
      </c>
      <c r="C3932" t="s">
        <v>29</v>
      </c>
      <c r="D3932" t="s">
        <v>21</v>
      </c>
      <c r="E3932" t="s">
        <v>52</v>
      </c>
      <c r="F3932" t="s">
        <v>1390</v>
      </c>
      <c r="G3932">
        <v>20</v>
      </c>
      <c r="H3932">
        <v>382.6</v>
      </c>
      <c r="I3932">
        <v>0.39</v>
      </c>
      <c r="J3932">
        <v>0.02</v>
      </c>
      <c r="K3932">
        <v>141.44999999999999</v>
      </c>
      <c r="L3932">
        <v>19.11</v>
      </c>
      <c r="M3932">
        <v>11.66</v>
      </c>
      <c r="N3932">
        <v>7.95</v>
      </c>
      <c r="O3932" t="s">
        <v>24</v>
      </c>
      <c r="P3932" t="s">
        <v>1416</v>
      </c>
      <c r="Q3932" t="s">
        <v>83</v>
      </c>
      <c r="R3932" t="s">
        <v>27</v>
      </c>
      <c r="S3932" t="s">
        <v>35</v>
      </c>
      <c r="T3932" s="1">
        <v>40277</v>
      </c>
    </row>
    <row r="3933" spans="1:20" x14ac:dyDescent="0.25">
      <c r="A3933">
        <v>28007</v>
      </c>
      <c r="B3933">
        <v>40276</v>
      </c>
      <c r="C3933" t="s">
        <v>29</v>
      </c>
      <c r="D3933" t="s">
        <v>21</v>
      </c>
      <c r="E3933" t="s">
        <v>30</v>
      </c>
      <c r="F3933" t="s">
        <v>109</v>
      </c>
      <c r="G3933">
        <v>20</v>
      </c>
      <c r="H3933">
        <v>411.69</v>
      </c>
      <c r="I3933">
        <v>0.39</v>
      </c>
      <c r="J3933">
        <v>0.04</v>
      </c>
      <c r="K3933">
        <v>148.94999999999999</v>
      </c>
      <c r="L3933">
        <v>21.28</v>
      </c>
      <c r="M3933">
        <v>12.98</v>
      </c>
      <c r="N3933">
        <v>3.14</v>
      </c>
      <c r="O3933" t="s">
        <v>24</v>
      </c>
      <c r="P3933" t="s">
        <v>1416</v>
      </c>
      <c r="Q3933" t="s">
        <v>83</v>
      </c>
      <c r="R3933" t="s">
        <v>27</v>
      </c>
      <c r="S3933" t="s">
        <v>35</v>
      </c>
      <c r="T3933" s="1">
        <v>40277</v>
      </c>
    </row>
    <row r="3934" spans="1:20" x14ac:dyDescent="0.25">
      <c r="A3934">
        <v>28033</v>
      </c>
      <c r="B3934">
        <v>40435</v>
      </c>
      <c r="C3934" t="s">
        <v>36</v>
      </c>
      <c r="D3934" t="s">
        <v>42</v>
      </c>
      <c r="E3934" t="s">
        <v>192</v>
      </c>
      <c r="F3934" t="s">
        <v>1387</v>
      </c>
      <c r="G3934">
        <v>16</v>
      </c>
      <c r="H3934">
        <v>5412.16</v>
      </c>
      <c r="I3934">
        <v>0.5</v>
      </c>
      <c r="J3934">
        <v>7.0000000000000007E-2</v>
      </c>
      <c r="K3934">
        <v>2490.2800000000002</v>
      </c>
      <c r="L3934">
        <v>361.96</v>
      </c>
      <c r="M3934">
        <v>180.98</v>
      </c>
      <c r="N3934">
        <v>26.2</v>
      </c>
      <c r="O3934" t="s">
        <v>48</v>
      </c>
      <c r="P3934" t="s">
        <v>1517</v>
      </c>
      <c r="Q3934" t="s">
        <v>64</v>
      </c>
      <c r="R3934" t="s">
        <v>34</v>
      </c>
      <c r="S3934" t="s">
        <v>132</v>
      </c>
      <c r="T3934" s="1">
        <v>40437</v>
      </c>
    </row>
    <row r="3935" spans="1:20" x14ac:dyDescent="0.25">
      <c r="A3935">
        <v>28033</v>
      </c>
      <c r="B3935">
        <v>40435</v>
      </c>
      <c r="C3935" t="s">
        <v>36</v>
      </c>
      <c r="D3935" t="s">
        <v>42</v>
      </c>
      <c r="E3935" t="s">
        <v>192</v>
      </c>
      <c r="F3935" t="s">
        <v>771</v>
      </c>
      <c r="G3935">
        <v>37</v>
      </c>
      <c r="H3935">
        <v>15451.46</v>
      </c>
      <c r="I3935">
        <v>0.5</v>
      </c>
      <c r="J3935">
        <v>0.04</v>
      </c>
      <c r="K3935">
        <v>7373.06</v>
      </c>
      <c r="L3935">
        <v>433.2</v>
      </c>
      <c r="M3935">
        <v>216.6</v>
      </c>
      <c r="N3935">
        <v>64.2</v>
      </c>
      <c r="O3935" t="s">
        <v>48</v>
      </c>
      <c r="P3935" t="s">
        <v>1517</v>
      </c>
      <c r="Q3935" t="s">
        <v>64</v>
      </c>
      <c r="R3935" t="s">
        <v>34</v>
      </c>
      <c r="S3935" t="s">
        <v>132</v>
      </c>
      <c r="T3935" s="1">
        <v>40437</v>
      </c>
    </row>
    <row r="3936" spans="1:20" x14ac:dyDescent="0.25">
      <c r="A3936">
        <v>28033</v>
      </c>
      <c r="B3936">
        <v>40435</v>
      </c>
      <c r="C3936" t="s">
        <v>36</v>
      </c>
      <c r="D3936" t="s">
        <v>37</v>
      </c>
      <c r="E3936" t="s">
        <v>38</v>
      </c>
      <c r="F3936" t="s">
        <v>1476</v>
      </c>
      <c r="G3936">
        <v>18</v>
      </c>
      <c r="H3936">
        <v>214.09</v>
      </c>
      <c r="I3936">
        <v>0.44</v>
      </c>
      <c r="J3936">
        <v>0.01</v>
      </c>
      <c r="K3936">
        <v>91.22</v>
      </c>
      <c r="L3936">
        <v>11.79</v>
      </c>
      <c r="M3936">
        <v>6.6</v>
      </c>
      <c r="N3936">
        <v>4.07</v>
      </c>
      <c r="O3936" t="s">
        <v>24</v>
      </c>
      <c r="P3936" t="s">
        <v>1517</v>
      </c>
      <c r="Q3936" t="s">
        <v>64</v>
      </c>
      <c r="R3936" t="s">
        <v>34</v>
      </c>
      <c r="S3936" t="s">
        <v>35</v>
      </c>
      <c r="T3936" s="1">
        <v>40438</v>
      </c>
    </row>
    <row r="3937" spans="1:20" x14ac:dyDescent="0.25">
      <c r="A3937">
        <v>28035</v>
      </c>
      <c r="B3937">
        <v>40671</v>
      </c>
      <c r="C3937" t="s">
        <v>29</v>
      </c>
      <c r="D3937" t="s">
        <v>21</v>
      </c>
      <c r="E3937" t="s">
        <v>120</v>
      </c>
      <c r="F3937" t="s">
        <v>1857</v>
      </c>
      <c r="G3937">
        <v>19</v>
      </c>
      <c r="H3937">
        <v>578.98</v>
      </c>
      <c r="I3937">
        <v>0.39</v>
      </c>
      <c r="J3937">
        <v>0.03</v>
      </c>
      <c r="K3937">
        <v>212.94</v>
      </c>
      <c r="L3937">
        <v>31.13</v>
      </c>
      <c r="M3937">
        <v>18.989999999999998</v>
      </c>
      <c r="N3937">
        <v>5.23</v>
      </c>
      <c r="O3937" t="s">
        <v>24</v>
      </c>
      <c r="P3937" t="s">
        <v>409</v>
      </c>
      <c r="Q3937" t="s">
        <v>83</v>
      </c>
      <c r="R3937" t="s">
        <v>61</v>
      </c>
      <c r="S3937" t="s">
        <v>57</v>
      </c>
      <c r="T3937" s="1">
        <v>40673</v>
      </c>
    </row>
    <row r="3938" spans="1:20" x14ac:dyDescent="0.25">
      <c r="A3938">
        <v>28037</v>
      </c>
      <c r="B3938">
        <v>40159</v>
      </c>
      <c r="C3938" t="s">
        <v>36</v>
      </c>
      <c r="D3938" t="s">
        <v>21</v>
      </c>
      <c r="E3938" t="s">
        <v>84</v>
      </c>
      <c r="F3938" t="s">
        <v>869</v>
      </c>
      <c r="G3938">
        <v>31</v>
      </c>
      <c r="H3938">
        <v>315.91000000000003</v>
      </c>
      <c r="I3938">
        <v>0.37</v>
      </c>
      <c r="J3938">
        <v>0.06</v>
      </c>
      <c r="K3938">
        <v>101.9</v>
      </c>
      <c r="L3938">
        <v>10.6</v>
      </c>
      <c r="M3938">
        <v>6.68</v>
      </c>
      <c r="N3938">
        <v>6.93</v>
      </c>
      <c r="O3938" t="s">
        <v>24</v>
      </c>
      <c r="P3938" t="s">
        <v>661</v>
      </c>
      <c r="Q3938" t="s">
        <v>41</v>
      </c>
      <c r="R3938" t="s">
        <v>34</v>
      </c>
      <c r="S3938" t="s">
        <v>57</v>
      </c>
      <c r="T3938" s="1">
        <v>40160</v>
      </c>
    </row>
    <row r="3939" spans="1:20" x14ac:dyDescent="0.25">
      <c r="A3939">
        <v>28064</v>
      </c>
      <c r="B3939">
        <v>40423</v>
      </c>
      <c r="C3939" t="s">
        <v>79</v>
      </c>
      <c r="D3939" t="s">
        <v>21</v>
      </c>
      <c r="E3939" t="s">
        <v>52</v>
      </c>
      <c r="F3939" t="s">
        <v>117</v>
      </c>
      <c r="G3939">
        <v>43</v>
      </c>
      <c r="H3939">
        <v>1338.82</v>
      </c>
      <c r="I3939">
        <v>0.38</v>
      </c>
      <c r="J3939">
        <v>0.03</v>
      </c>
      <c r="K3939">
        <v>481.6</v>
      </c>
      <c r="L3939">
        <v>32</v>
      </c>
      <c r="M3939">
        <v>19.84</v>
      </c>
      <c r="N3939">
        <v>4.0999999999999996</v>
      </c>
      <c r="O3939" t="s">
        <v>24</v>
      </c>
      <c r="P3939" t="s">
        <v>196</v>
      </c>
      <c r="Q3939" t="s">
        <v>64</v>
      </c>
      <c r="R3939" t="s">
        <v>61</v>
      </c>
      <c r="S3939" t="s">
        <v>55</v>
      </c>
      <c r="T3939" s="1">
        <v>40423</v>
      </c>
    </row>
    <row r="3940" spans="1:20" x14ac:dyDescent="0.25">
      <c r="A3940">
        <v>28064</v>
      </c>
      <c r="B3940">
        <v>40423</v>
      </c>
      <c r="C3940" t="s">
        <v>79</v>
      </c>
      <c r="D3940" t="s">
        <v>21</v>
      </c>
      <c r="E3940" t="s">
        <v>52</v>
      </c>
      <c r="F3940" t="s">
        <v>1051</v>
      </c>
      <c r="G3940">
        <v>1</v>
      </c>
      <c r="H3940">
        <v>9.5299999999999994</v>
      </c>
      <c r="I3940">
        <v>0.37</v>
      </c>
      <c r="J3940">
        <v>0.08</v>
      </c>
      <c r="K3940">
        <v>2.69</v>
      </c>
      <c r="L3940">
        <v>9.27</v>
      </c>
      <c r="M3940">
        <v>5.84</v>
      </c>
      <c r="N3940">
        <v>1</v>
      </c>
      <c r="O3940" t="s">
        <v>24</v>
      </c>
      <c r="P3940" t="s">
        <v>196</v>
      </c>
      <c r="Q3940" t="s">
        <v>64</v>
      </c>
      <c r="R3940" t="s">
        <v>61</v>
      </c>
      <c r="S3940" t="s">
        <v>55</v>
      </c>
      <c r="T3940" s="1">
        <v>40423</v>
      </c>
    </row>
    <row r="3941" spans="1:20" x14ac:dyDescent="0.25">
      <c r="A3941">
        <v>28068</v>
      </c>
      <c r="B3941">
        <v>40416</v>
      </c>
      <c r="C3941" t="s">
        <v>20</v>
      </c>
      <c r="D3941" t="s">
        <v>37</v>
      </c>
      <c r="E3941" t="s">
        <v>38</v>
      </c>
      <c r="F3941" t="s">
        <v>1220</v>
      </c>
      <c r="G3941">
        <v>23</v>
      </c>
      <c r="H3941">
        <v>1144.1500000000001</v>
      </c>
      <c r="I3941">
        <v>0.49</v>
      </c>
      <c r="J3941">
        <v>0.08</v>
      </c>
      <c r="K3941">
        <v>508.11</v>
      </c>
      <c r="L3941">
        <v>53.88</v>
      </c>
      <c r="M3941">
        <v>27.48</v>
      </c>
      <c r="N3941">
        <v>4</v>
      </c>
      <c r="O3941" t="s">
        <v>24</v>
      </c>
      <c r="P3941" t="s">
        <v>54</v>
      </c>
      <c r="Q3941" t="s">
        <v>33</v>
      </c>
      <c r="R3941" t="s">
        <v>34</v>
      </c>
      <c r="S3941" t="s">
        <v>57</v>
      </c>
      <c r="T3941" s="1">
        <v>40418</v>
      </c>
    </row>
    <row r="3942" spans="1:20" x14ac:dyDescent="0.25">
      <c r="A3942">
        <v>28069</v>
      </c>
      <c r="B3942">
        <v>39954</v>
      </c>
      <c r="C3942" t="s">
        <v>20</v>
      </c>
      <c r="D3942" t="s">
        <v>21</v>
      </c>
      <c r="E3942" t="s">
        <v>84</v>
      </c>
      <c r="F3942" t="s">
        <v>1334</v>
      </c>
      <c r="G3942">
        <v>1</v>
      </c>
      <c r="H3942">
        <v>12.4</v>
      </c>
      <c r="I3942">
        <v>0.51</v>
      </c>
      <c r="J3942">
        <v>0.02</v>
      </c>
      <c r="K3942">
        <v>5.18</v>
      </c>
      <c r="L3942">
        <v>10.57</v>
      </c>
      <c r="M3942">
        <v>5.18</v>
      </c>
      <c r="N3942">
        <v>2.04</v>
      </c>
      <c r="O3942" t="s">
        <v>71</v>
      </c>
      <c r="P3942" t="s">
        <v>1424</v>
      </c>
      <c r="Q3942" t="s">
        <v>33</v>
      </c>
      <c r="R3942" t="s">
        <v>27</v>
      </c>
      <c r="S3942" t="s">
        <v>55</v>
      </c>
      <c r="T3942" s="1">
        <v>39959</v>
      </c>
    </row>
    <row r="3943" spans="1:20" x14ac:dyDescent="0.25">
      <c r="A3943">
        <v>28069</v>
      </c>
      <c r="B3943">
        <v>39954</v>
      </c>
      <c r="C3943" t="s">
        <v>20</v>
      </c>
      <c r="D3943" t="s">
        <v>21</v>
      </c>
      <c r="E3943" t="s">
        <v>52</v>
      </c>
      <c r="F3943" t="s">
        <v>268</v>
      </c>
      <c r="G3943">
        <v>4</v>
      </c>
      <c r="H3943">
        <v>37.479999999999997</v>
      </c>
      <c r="I3943">
        <v>0.42</v>
      </c>
      <c r="J3943">
        <v>0.09</v>
      </c>
      <c r="K3943">
        <v>13.29</v>
      </c>
      <c r="L3943">
        <v>10.07</v>
      </c>
      <c r="M3943">
        <v>5.84</v>
      </c>
      <c r="N3943">
        <v>0.83</v>
      </c>
      <c r="O3943" t="s">
        <v>24</v>
      </c>
      <c r="P3943" t="s">
        <v>1424</v>
      </c>
      <c r="Q3943" t="s">
        <v>33</v>
      </c>
      <c r="R3943" t="s">
        <v>27</v>
      </c>
      <c r="S3943" t="s">
        <v>55</v>
      </c>
      <c r="T3943" s="1">
        <v>39958</v>
      </c>
    </row>
    <row r="3944" spans="1:20" x14ac:dyDescent="0.25">
      <c r="A3944">
        <v>28097</v>
      </c>
      <c r="B3944">
        <v>39946</v>
      </c>
      <c r="C3944" t="s">
        <v>79</v>
      </c>
      <c r="D3944" t="s">
        <v>42</v>
      </c>
      <c r="E3944" t="s">
        <v>43</v>
      </c>
      <c r="F3944" t="s">
        <v>1752</v>
      </c>
      <c r="G3944">
        <v>43</v>
      </c>
      <c r="H3944">
        <v>4097.12</v>
      </c>
      <c r="I3944">
        <v>0.41</v>
      </c>
      <c r="J3944">
        <v>0</v>
      </c>
      <c r="K3944">
        <v>1658.42</v>
      </c>
      <c r="L3944">
        <v>94.07</v>
      </c>
      <c r="M3944">
        <v>55.5</v>
      </c>
      <c r="N3944">
        <v>52.2</v>
      </c>
      <c r="O3944" t="s">
        <v>24</v>
      </c>
      <c r="P3944" t="s">
        <v>1437</v>
      </c>
      <c r="Q3944" t="s">
        <v>33</v>
      </c>
      <c r="R3944" t="s">
        <v>61</v>
      </c>
      <c r="S3944" t="s">
        <v>45</v>
      </c>
      <c r="T3944" s="1">
        <v>39949</v>
      </c>
    </row>
    <row r="3945" spans="1:20" x14ac:dyDescent="0.25">
      <c r="A3945">
        <v>28129</v>
      </c>
      <c r="B3945">
        <v>40934</v>
      </c>
      <c r="C3945" t="s">
        <v>79</v>
      </c>
      <c r="D3945" t="s">
        <v>21</v>
      </c>
      <c r="E3945" t="s">
        <v>84</v>
      </c>
      <c r="F3945" t="s">
        <v>1436</v>
      </c>
      <c r="G3945">
        <v>5</v>
      </c>
      <c r="H3945">
        <v>212.18</v>
      </c>
      <c r="I3945">
        <v>0.54</v>
      </c>
      <c r="J3945">
        <v>0.05</v>
      </c>
      <c r="K3945">
        <v>106.42</v>
      </c>
      <c r="L3945">
        <v>43.43</v>
      </c>
      <c r="M3945">
        <v>19.98</v>
      </c>
      <c r="N3945">
        <v>5.86</v>
      </c>
      <c r="O3945" t="s">
        <v>24</v>
      </c>
      <c r="P3945" t="s">
        <v>505</v>
      </c>
      <c r="Q3945" t="s">
        <v>83</v>
      </c>
      <c r="R3945" t="s">
        <v>27</v>
      </c>
      <c r="S3945" t="s">
        <v>57</v>
      </c>
      <c r="T3945" s="1">
        <v>40935</v>
      </c>
    </row>
    <row r="3946" spans="1:20" x14ac:dyDescent="0.25">
      <c r="A3946">
        <v>28130</v>
      </c>
      <c r="B3946">
        <v>40024</v>
      </c>
      <c r="C3946" t="s">
        <v>20</v>
      </c>
      <c r="D3946" t="s">
        <v>21</v>
      </c>
      <c r="E3946" t="s">
        <v>120</v>
      </c>
      <c r="F3946" t="s">
        <v>405</v>
      </c>
      <c r="G3946">
        <v>23</v>
      </c>
      <c r="H3946">
        <v>719.88</v>
      </c>
      <c r="I3946">
        <v>0.49</v>
      </c>
      <c r="J3946">
        <v>0.02</v>
      </c>
      <c r="K3946">
        <v>338.93</v>
      </c>
      <c r="L3946">
        <v>31.35</v>
      </c>
      <c r="M3946">
        <v>15.99</v>
      </c>
      <c r="N3946">
        <v>13.18</v>
      </c>
      <c r="O3946" t="s">
        <v>71</v>
      </c>
      <c r="P3946" t="s">
        <v>1006</v>
      </c>
      <c r="Q3946" t="s">
        <v>64</v>
      </c>
      <c r="R3946" t="s">
        <v>34</v>
      </c>
      <c r="S3946" t="s">
        <v>57</v>
      </c>
      <c r="T3946" s="1">
        <v>40028</v>
      </c>
    </row>
    <row r="3947" spans="1:20" x14ac:dyDescent="0.25">
      <c r="A3947">
        <v>28130</v>
      </c>
      <c r="B3947">
        <v>40024</v>
      </c>
      <c r="C3947" t="s">
        <v>20</v>
      </c>
      <c r="D3947" t="s">
        <v>42</v>
      </c>
      <c r="E3947" t="s">
        <v>43</v>
      </c>
      <c r="F3947" t="s">
        <v>1319</v>
      </c>
      <c r="G3947">
        <v>32</v>
      </c>
      <c r="H3947">
        <v>2404.83</v>
      </c>
      <c r="I3947">
        <v>0.43</v>
      </c>
      <c r="J3947">
        <v>0.09</v>
      </c>
      <c r="K3947">
        <v>895.98</v>
      </c>
      <c r="L3947">
        <v>82.35</v>
      </c>
      <c r="M3947">
        <v>46.94</v>
      </c>
      <c r="N3947">
        <v>6.77</v>
      </c>
      <c r="O3947" t="s">
        <v>71</v>
      </c>
      <c r="P3947" t="s">
        <v>1006</v>
      </c>
      <c r="Q3947" t="s">
        <v>64</v>
      </c>
      <c r="R3947" t="s">
        <v>34</v>
      </c>
      <c r="S3947" t="s">
        <v>57</v>
      </c>
      <c r="T3947" s="1">
        <v>40024</v>
      </c>
    </row>
    <row r="3948" spans="1:20" x14ac:dyDescent="0.25">
      <c r="A3948">
        <v>28135</v>
      </c>
      <c r="B3948">
        <v>40081</v>
      </c>
      <c r="C3948" t="s">
        <v>58</v>
      </c>
      <c r="D3948" t="s">
        <v>21</v>
      </c>
      <c r="E3948" t="s">
        <v>126</v>
      </c>
      <c r="F3948" t="s">
        <v>1341</v>
      </c>
      <c r="G3948">
        <v>37</v>
      </c>
      <c r="H3948">
        <v>2907.16</v>
      </c>
      <c r="I3948">
        <v>0.45</v>
      </c>
      <c r="J3948">
        <v>0.08</v>
      </c>
      <c r="K3948">
        <v>1167.1300000000001</v>
      </c>
      <c r="L3948">
        <v>85.25</v>
      </c>
      <c r="M3948">
        <v>46.89</v>
      </c>
      <c r="N3948">
        <v>5.0999999999999996</v>
      </c>
      <c r="O3948" t="s">
        <v>24</v>
      </c>
      <c r="P3948" t="s">
        <v>1770</v>
      </c>
      <c r="Q3948" t="s">
        <v>83</v>
      </c>
      <c r="R3948" t="s">
        <v>34</v>
      </c>
      <c r="S3948" t="s">
        <v>45</v>
      </c>
      <c r="T3948" s="1">
        <v>40083</v>
      </c>
    </row>
    <row r="3949" spans="1:20" x14ac:dyDescent="0.25">
      <c r="A3949">
        <v>28135</v>
      </c>
      <c r="B3949">
        <v>40081</v>
      </c>
      <c r="C3949" t="s">
        <v>58</v>
      </c>
      <c r="D3949" t="s">
        <v>21</v>
      </c>
      <c r="E3949" t="s">
        <v>30</v>
      </c>
      <c r="F3949" t="s">
        <v>109</v>
      </c>
      <c r="G3949">
        <v>40</v>
      </c>
      <c r="H3949">
        <v>1075.4000000000001</v>
      </c>
      <c r="I3949">
        <v>0.54</v>
      </c>
      <c r="J3949">
        <v>0.05</v>
      </c>
      <c r="K3949">
        <v>553.05999999999995</v>
      </c>
      <c r="L3949">
        <v>28.22</v>
      </c>
      <c r="M3949">
        <v>12.98</v>
      </c>
      <c r="N3949">
        <v>3.14</v>
      </c>
      <c r="O3949" t="s">
        <v>24</v>
      </c>
      <c r="P3949" t="s">
        <v>1770</v>
      </c>
      <c r="Q3949" t="s">
        <v>83</v>
      </c>
      <c r="R3949" t="s">
        <v>34</v>
      </c>
      <c r="S3949" t="s">
        <v>35</v>
      </c>
      <c r="T3949" s="1">
        <v>40081</v>
      </c>
    </row>
    <row r="3950" spans="1:20" x14ac:dyDescent="0.25">
      <c r="A3950">
        <v>28161</v>
      </c>
      <c r="B3950">
        <v>39979</v>
      </c>
      <c r="C3950" t="s">
        <v>29</v>
      </c>
      <c r="D3950" t="s">
        <v>42</v>
      </c>
      <c r="E3950" t="s">
        <v>192</v>
      </c>
      <c r="F3950" t="s">
        <v>1856</v>
      </c>
      <c r="G3950">
        <v>15</v>
      </c>
      <c r="H3950">
        <v>8562.44</v>
      </c>
      <c r="I3950">
        <v>0.42</v>
      </c>
      <c r="J3950">
        <v>0.06</v>
      </c>
      <c r="K3950">
        <v>3267.74</v>
      </c>
      <c r="L3950">
        <v>605.14</v>
      </c>
      <c r="M3950">
        <v>350.98</v>
      </c>
      <c r="N3950">
        <v>30</v>
      </c>
      <c r="O3950" t="s">
        <v>48</v>
      </c>
      <c r="P3950" t="s">
        <v>1481</v>
      </c>
      <c r="Q3950" t="s">
        <v>75</v>
      </c>
      <c r="R3950" t="s">
        <v>67</v>
      </c>
      <c r="S3950" t="s">
        <v>132</v>
      </c>
      <c r="T3950" s="1">
        <v>39981</v>
      </c>
    </row>
    <row r="3951" spans="1:20" x14ac:dyDescent="0.25">
      <c r="A3951">
        <v>28161</v>
      </c>
      <c r="B3951">
        <v>39979</v>
      </c>
      <c r="C3951" t="s">
        <v>29</v>
      </c>
      <c r="D3951" t="s">
        <v>42</v>
      </c>
      <c r="E3951" t="s">
        <v>92</v>
      </c>
      <c r="F3951" t="s">
        <v>313</v>
      </c>
      <c r="G3951">
        <v>10</v>
      </c>
      <c r="H3951">
        <v>1334.9</v>
      </c>
      <c r="I3951">
        <v>0.46</v>
      </c>
      <c r="J3951">
        <v>0.02</v>
      </c>
      <c r="K3951">
        <v>578.36</v>
      </c>
      <c r="L3951">
        <v>131.44</v>
      </c>
      <c r="M3951">
        <v>70.98</v>
      </c>
      <c r="N3951">
        <v>46.74</v>
      </c>
      <c r="O3951" t="s">
        <v>48</v>
      </c>
      <c r="P3951" t="s">
        <v>1481</v>
      </c>
      <c r="Q3951" t="s">
        <v>75</v>
      </c>
      <c r="R3951" t="s">
        <v>67</v>
      </c>
      <c r="S3951" t="s">
        <v>49</v>
      </c>
      <c r="T3951" s="1">
        <v>39980</v>
      </c>
    </row>
    <row r="3952" spans="1:20" x14ac:dyDescent="0.25">
      <c r="A3952">
        <v>28161</v>
      </c>
      <c r="B3952">
        <v>39979</v>
      </c>
      <c r="C3952" t="s">
        <v>29</v>
      </c>
      <c r="D3952" t="s">
        <v>37</v>
      </c>
      <c r="E3952" t="s">
        <v>38</v>
      </c>
      <c r="F3952" t="s">
        <v>1220</v>
      </c>
      <c r="G3952">
        <v>41</v>
      </c>
      <c r="H3952">
        <v>1970.57</v>
      </c>
      <c r="I3952">
        <v>0.45</v>
      </c>
      <c r="J3952">
        <v>0.04</v>
      </c>
      <c r="K3952">
        <v>839.89</v>
      </c>
      <c r="L3952">
        <v>49.96</v>
      </c>
      <c r="M3952">
        <v>27.48</v>
      </c>
      <c r="N3952">
        <v>4</v>
      </c>
      <c r="O3952" t="s">
        <v>24</v>
      </c>
      <c r="P3952" t="s">
        <v>1481</v>
      </c>
      <c r="Q3952" t="s">
        <v>75</v>
      </c>
      <c r="R3952" t="s">
        <v>67</v>
      </c>
      <c r="S3952" t="s">
        <v>57</v>
      </c>
      <c r="T3952" s="1">
        <v>39981</v>
      </c>
    </row>
    <row r="3953" spans="1:20" x14ac:dyDescent="0.25">
      <c r="A3953">
        <v>28165</v>
      </c>
      <c r="B3953">
        <v>41099</v>
      </c>
      <c r="C3953" t="s">
        <v>29</v>
      </c>
      <c r="D3953" t="s">
        <v>21</v>
      </c>
      <c r="E3953" t="s">
        <v>120</v>
      </c>
      <c r="F3953" t="s">
        <v>479</v>
      </c>
      <c r="G3953">
        <v>2</v>
      </c>
      <c r="H3953">
        <v>49.05</v>
      </c>
      <c r="I3953">
        <v>0.55000000000000004</v>
      </c>
      <c r="J3953">
        <v>0.05</v>
      </c>
      <c r="K3953">
        <v>24.24</v>
      </c>
      <c r="L3953">
        <v>24.24</v>
      </c>
      <c r="M3953">
        <v>10.91</v>
      </c>
      <c r="N3953">
        <v>2.99</v>
      </c>
      <c r="O3953" t="s">
        <v>24</v>
      </c>
      <c r="P3953" t="s">
        <v>539</v>
      </c>
      <c r="Q3953" t="s">
        <v>83</v>
      </c>
      <c r="R3953" t="s">
        <v>34</v>
      </c>
      <c r="S3953" t="s">
        <v>57</v>
      </c>
      <c r="T3953" s="1">
        <v>41101</v>
      </c>
    </row>
    <row r="3954" spans="1:20" x14ac:dyDescent="0.25">
      <c r="A3954">
        <v>28198</v>
      </c>
      <c r="B3954">
        <v>40947</v>
      </c>
      <c r="C3954" t="s">
        <v>79</v>
      </c>
      <c r="D3954" t="s">
        <v>37</v>
      </c>
      <c r="E3954" t="s">
        <v>50</v>
      </c>
      <c r="F3954" t="s">
        <v>76</v>
      </c>
      <c r="G3954">
        <v>50</v>
      </c>
      <c r="H3954">
        <v>16931.11</v>
      </c>
      <c r="I3954">
        <v>0.48</v>
      </c>
      <c r="J3954">
        <v>0</v>
      </c>
      <c r="K3954">
        <v>8122.62</v>
      </c>
      <c r="L3954">
        <v>338.44</v>
      </c>
      <c r="M3954">
        <v>175.99</v>
      </c>
      <c r="N3954">
        <v>8.99</v>
      </c>
      <c r="O3954" t="s">
        <v>24</v>
      </c>
      <c r="P3954" t="s">
        <v>1121</v>
      </c>
      <c r="Q3954" t="s">
        <v>95</v>
      </c>
      <c r="R3954" t="s">
        <v>67</v>
      </c>
      <c r="S3954" t="s">
        <v>57</v>
      </c>
      <c r="T3954" s="1">
        <v>40948</v>
      </c>
    </row>
    <row r="3955" spans="1:20" x14ac:dyDescent="0.25">
      <c r="A3955">
        <v>28224</v>
      </c>
      <c r="B3955">
        <v>41262</v>
      </c>
      <c r="C3955" t="s">
        <v>58</v>
      </c>
      <c r="D3955" t="s">
        <v>21</v>
      </c>
      <c r="E3955" t="s">
        <v>120</v>
      </c>
      <c r="F3955" t="s">
        <v>1953</v>
      </c>
      <c r="G3955">
        <v>25</v>
      </c>
      <c r="H3955">
        <v>236.89</v>
      </c>
      <c r="I3955">
        <v>0.37</v>
      </c>
      <c r="J3955">
        <v>7.0000000000000007E-2</v>
      </c>
      <c r="K3955">
        <v>74.17</v>
      </c>
      <c r="L3955">
        <v>9.89</v>
      </c>
      <c r="M3955">
        <v>6.23</v>
      </c>
      <c r="N3955">
        <v>6.97</v>
      </c>
      <c r="O3955" t="s">
        <v>24</v>
      </c>
      <c r="P3955" t="s">
        <v>468</v>
      </c>
      <c r="Q3955" t="s">
        <v>83</v>
      </c>
      <c r="R3955" t="s">
        <v>34</v>
      </c>
      <c r="S3955" t="s">
        <v>57</v>
      </c>
      <c r="T3955" s="1">
        <v>41263</v>
      </c>
    </row>
    <row r="3956" spans="1:20" x14ac:dyDescent="0.25">
      <c r="A3956">
        <v>28225</v>
      </c>
      <c r="B3956">
        <v>39835</v>
      </c>
      <c r="C3956" t="s">
        <v>58</v>
      </c>
      <c r="D3956" t="s">
        <v>42</v>
      </c>
      <c r="E3956" t="s">
        <v>43</v>
      </c>
      <c r="F3956" t="s">
        <v>1132</v>
      </c>
      <c r="G3956">
        <v>9</v>
      </c>
      <c r="H3956">
        <v>411.17</v>
      </c>
      <c r="I3956">
        <v>0.54</v>
      </c>
      <c r="J3956">
        <v>0</v>
      </c>
      <c r="K3956">
        <v>214.26</v>
      </c>
      <c r="L3956">
        <v>44.09</v>
      </c>
      <c r="M3956">
        <v>20.28</v>
      </c>
      <c r="N3956">
        <v>14.39</v>
      </c>
      <c r="O3956" t="s">
        <v>24</v>
      </c>
      <c r="P3956" t="s">
        <v>948</v>
      </c>
      <c r="Q3956" t="s">
        <v>33</v>
      </c>
      <c r="R3956" t="s">
        <v>34</v>
      </c>
      <c r="S3956" t="s">
        <v>57</v>
      </c>
      <c r="T3956" s="1">
        <v>39835</v>
      </c>
    </row>
    <row r="3957" spans="1:20" x14ac:dyDescent="0.25">
      <c r="A3957">
        <v>28225</v>
      </c>
      <c r="B3957">
        <v>39835</v>
      </c>
      <c r="C3957" t="s">
        <v>58</v>
      </c>
      <c r="D3957" t="s">
        <v>21</v>
      </c>
      <c r="E3957" t="s">
        <v>22</v>
      </c>
      <c r="F3957" t="s">
        <v>1679</v>
      </c>
      <c r="G3957">
        <v>13</v>
      </c>
      <c r="H3957">
        <v>1896.09</v>
      </c>
      <c r="I3957">
        <v>0.44</v>
      </c>
      <c r="J3957">
        <v>0.01</v>
      </c>
      <c r="K3957">
        <v>808.35</v>
      </c>
      <c r="L3957">
        <v>144.61000000000001</v>
      </c>
      <c r="M3957">
        <v>80.98</v>
      </c>
      <c r="N3957">
        <v>35</v>
      </c>
      <c r="O3957" t="s">
        <v>24</v>
      </c>
      <c r="P3957" t="s">
        <v>1395</v>
      </c>
      <c r="Q3957" t="s">
        <v>64</v>
      </c>
      <c r="R3957" t="s">
        <v>34</v>
      </c>
      <c r="S3957" t="s">
        <v>28</v>
      </c>
      <c r="T3957" s="1">
        <v>39837</v>
      </c>
    </row>
    <row r="3958" spans="1:20" x14ac:dyDescent="0.25">
      <c r="A3958">
        <v>28228</v>
      </c>
      <c r="B3958">
        <v>41101</v>
      </c>
      <c r="C3958" t="s">
        <v>29</v>
      </c>
      <c r="D3958" t="s">
        <v>21</v>
      </c>
      <c r="E3958" t="s">
        <v>139</v>
      </c>
      <c r="F3958" t="s">
        <v>1150</v>
      </c>
      <c r="G3958">
        <v>5</v>
      </c>
      <c r="H3958">
        <v>668.71</v>
      </c>
      <c r="I3958">
        <v>0.53</v>
      </c>
      <c r="J3958">
        <v>0</v>
      </c>
      <c r="K3958">
        <v>343.82</v>
      </c>
      <c r="L3958">
        <v>129.74</v>
      </c>
      <c r="M3958">
        <v>60.98</v>
      </c>
      <c r="N3958">
        <v>19.989999999999998</v>
      </c>
      <c r="O3958" t="s">
        <v>24</v>
      </c>
      <c r="P3958" t="s">
        <v>1191</v>
      </c>
      <c r="Q3958" t="s">
        <v>41</v>
      </c>
      <c r="R3958" t="s">
        <v>27</v>
      </c>
      <c r="S3958" t="s">
        <v>57</v>
      </c>
      <c r="T3958" s="1">
        <v>41102</v>
      </c>
    </row>
    <row r="3959" spans="1:20" x14ac:dyDescent="0.25">
      <c r="A3959">
        <v>28256</v>
      </c>
      <c r="B3959">
        <v>39867</v>
      </c>
      <c r="C3959" t="s">
        <v>36</v>
      </c>
      <c r="D3959" t="s">
        <v>21</v>
      </c>
      <c r="E3959" t="s">
        <v>22</v>
      </c>
      <c r="F3959" t="s">
        <v>131</v>
      </c>
      <c r="G3959">
        <v>19</v>
      </c>
      <c r="H3959">
        <v>669.65</v>
      </c>
      <c r="I3959">
        <v>0.36</v>
      </c>
      <c r="J3959">
        <v>0.01</v>
      </c>
      <c r="K3959">
        <v>218</v>
      </c>
      <c r="L3959">
        <v>32.78</v>
      </c>
      <c r="M3959">
        <v>20.98</v>
      </c>
      <c r="N3959">
        <v>53.03</v>
      </c>
      <c r="O3959" t="s">
        <v>48</v>
      </c>
      <c r="P3959" t="s">
        <v>476</v>
      </c>
      <c r="Q3959" t="s">
        <v>41</v>
      </c>
      <c r="R3959" t="s">
        <v>34</v>
      </c>
      <c r="S3959" t="s">
        <v>132</v>
      </c>
      <c r="T3959" s="1">
        <v>39867</v>
      </c>
    </row>
    <row r="3960" spans="1:20" x14ac:dyDescent="0.25">
      <c r="A3960">
        <v>28258</v>
      </c>
      <c r="B3960">
        <v>39885</v>
      </c>
      <c r="C3960" t="s">
        <v>58</v>
      </c>
      <c r="D3960" t="s">
        <v>37</v>
      </c>
      <c r="E3960" t="s">
        <v>50</v>
      </c>
      <c r="F3960" t="s">
        <v>1237</v>
      </c>
      <c r="G3960">
        <v>2</v>
      </c>
      <c r="H3960">
        <v>461.99</v>
      </c>
      <c r="I3960">
        <v>0.49</v>
      </c>
      <c r="J3960">
        <v>7.0000000000000007E-2</v>
      </c>
      <c r="K3960">
        <v>207.51</v>
      </c>
      <c r="L3960">
        <v>247.04</v>
      </c>
      <c r="M3960">
        <v>125.99</v>
      </c>
      <c r="N3960">
        <v>2.5</v>
      </c>
      <c r="O3960" t="s">
        <v>24</v>
      </c>
      <c r="P3960" t="s">
        <v>1629</v>
      </c>
      <c r="Q3960" t="s">
        <v>64</v>
      </c>
      <c r="R3960" t="s">
        <v>61</v>
      </c>
      <c r="S3960" t="s">
        <v>57</v>
      </c>
      <c r="T3960" s="1">
        <v>39885</v>
      </c>
    </row>
    <row r="3961" spans="1:20" x14ac:dyDescent="0.25">
      <c r="A3961">
        <v>28258</v>
      </c>
      <c r="B3961">
        <v>39885</v>
      </c>
      <c r="C3961" t="s">
        <v>58</v>
      </c>
      <c r="D3961" t="s">
        <v>37</v>
      </c>
      <c r="E3961" t="s">
        <v>38</v>
      </c>
      <c r="F3961" t="s">
        <v>422</v>
      </c>
      <c r="G3961">
        <v>25</v>
      </c>
      <c r="H3961">
        <v>4869.51</v>
      </c>
      <c r="I3961">
        <v>0.5</v>
      </c>
      <c r="J3961">
        <v>0.03</v>
      </c>
      <c r="K3961">
        <v>2349.77</v>
      </c>
      <c r="L3961">
        <v>199.98</v>
      </c>
      <c r="M3961">
        <v>99.99</v>
      </c>
      <c r="N3961">
        <v>19.989999999999998</v>
      </c>
      <c r="O3961" t="s">
        <v>24</v>
      </c>
      <c r="P3961" t="s">
        <v>1629</v>
      </c>
      <c r="Q3961" t="s">
        <v>64</v>
      </c>
      <c r="R3961" t="s">
        <v>61</v>
      </c>
      <c r="S3961" t="s">
        <v>57</v>
      </c>
      <c r="T3961" s="1">
        <v>39886</v>
      </c>
    </row>
    <row r="3962" spans="1:20" x14ac:dyDescent="0.25">
      <c r="A3962">
        <v>28259</v>
      </c>
      <c r="B3962">
        <v>40121</v>
      </c>
      <c r="C3962" t="s">
        <v>36</v>
      </c>
      <c r="D3962" t="s">
        <v>37</v>
      </c>
      <c r="E3962" t="s">
        <v>38</v>
      </c>
      <c r="F3962" t="s">
        <v>286</v>
      </c>
      <c r="G3962">
        <v>22</v>
      </c>
      <c r="H3962">
        <v>451.32</v>
      </c>
      <c r="I3962">
        <v>0.49</v>
      </c>
      <c r="J3962">
        <v>0.06</v>
      </c>
      <c r="K3962">
        <v>203.48</v>
      </c>
      <c r="L3962">
        <v>21.51</v>
      </c>
      <c r="M3962">
        <v>10.97</v>
      </c>
      <c r="N3962">
        <v>6.5</v>
      </c>
      <c r="O3962" t="s">
        <v>24</v>
      </c>
      <c r="P3962" t="s">
        <v>1671</v>
      </c>
      <c r="Q3962" t="s">
        <v>41</v>
      </c>
      <c r="R3962" t="s">
        <v>67</v>
      </c>
      <c r="S3962" t="s">
        <v>57</v>
      </c>
      <c r="T3962" s="1">
        <v>40123</v>
      </c>
    </row>
    <row r="3963" spans="1:20" x14ac:dyDescent="0.25">
      <c r="A3963">
        <v>28262</v>
      </c>
      <c r="B3963">
        <v>40543</v>
      </c>
      <c r="C3963" t="s">
        <v>79</v>
      </c>
      <c r="D3963" t="s">
        <v>21</v>
      </c>
      <c r="E3963" t="s">
        <v>84</v>
      </c>
      <c r="F3963" t="s">
        <v>1316</v>
      </c>
      <c r="G3963">
        <v>26</v>
      </c>
      <c r="H3963">
        <v>600.96</v>
      </c>
      <c r="I3963">
        <v>0.53</v>
      </c>
      <c r="J3963">
        <v>0.05</v>
      </c>
      <c r="K3963">
        <v>301.11</v>
      </c>
      <c r="L3963">
        <v>24.13</v>
      </c>
      <c r="M3963">
        <v>11.34</v>
      </c>
      <c r="N3963">
        <v>5.01</v>
      </c>
      <c r="O3963" t="s">
        <v>24</v>
      </c>
      <c r="P3963" t="s">
        <v>1095</v>
      </c>
      <c r="Q3963" t="s">
        <v>33</v>
      </c>
      <c r="R3963" t="s">
        <v>27</v>
      </c>
      <c r="S3963" t="s">
        <v>57</v>
      </c>
      <c r="T3963" s="1">
        <v>40544</v>
      </c>
    </row>
    <row r="3964" spans="1:20" x14ac:dyDescent="0.25">
      <c r="A3964">
        <v>28289</v>
      </c>
      <c r="B3964">
        <v>40192</v>
      </c>
      <c r="C3964" t="s">
        <v>36</v>
      </c>
      <c r="D3964" t="s">
        <v>21</v>
      </c>
      <c r="E3964" t="s">
        <v>84</v>
      </c>
      <c r="F3964" t="s">
        <v>454</v>
      </c>
      <c r="G3964">
        <v>31</v>
      </c>
      <c r="H3964">
        <v>277.67</v>
      </c>
      <c r="I3964">
        <v>0.44</v>
      </c>
      <c r="J3964">
        <v>0.01</v>
      </c>
      <c r="K3964">
        <v>118.54</v>
      </c>
      <c r="L3964">
        <v>8.89</v>
      </c>
      <c r="M3964">
        <v>4.9800000000000004</v>
      </c>
      <c r="N3964">
        <v>4.75</v>
      </c>
      <c r="O3964" t="s">
        <v>24</v>
      </c>
      <c r="P3964" t="s">
        <v>406</v>
      </c>
      <c r="Q3964" t="s">
        <v>83</v>
      </c>
      <c r="R3964" t="s">
        <v>34</v>
      </c>
      <c r="S3964" t="s">
        <v>57</v>
      </c>
      <c r="T3964" s="1">
        <v>40193</v>
      </c>
    </row>
    <row r="3965" spans="1:20" x14ac:dyDescent="0.25">
      <c r="A3965">
        <v>28290</v>
      </c>
      <c r="B3965">
        <v>39823</v>
      </c>
      <c r="C3965" t="s">
        <v>20</v>
      </c>
      <c r="D3965" t="s">
        <v>37</v>
      </c>
      <c r="E3965" t="s">
        <v>38</v>
      </c>
      <c r="F3965" t="s">
        <v>1077</v>
      </c>
      <c r="G3965">
        <v>43</v>
      </c>
      <c r="H3965">
        <v>2597.52</v>
      </c>
      <c r="I3965">
        <v>0.52</v>
      </c>
      <c r="J3965">
        <v>0.05</v>
      </c>
      <c r="K3965">
        <v>1280.81</v>
      </c>
      <c r="L3965">
        <v>63.38</v>
      </c>
      <c r="M3965">
        <v>30.42</v>
      </c>
      <c r="N3965">
        <v>8.65</v>
      </c>
      <c r="O3965" t="s">
        <v>71</v>
      </c>
      <c r="P3965" t="s">
        <v>1374</v>
      </c>
      <c r="Q3965" t="s">
        <v>64</v>
      </c>
      <c r="R3965" t="s">
        <v>61</v>
      </c>
      <c r="S3965" t="s">
        <v>57</v>
      </c>
      <c r="T3965" s="1">
        <v>39827</v>
      </c>
    </row>
    <row r="3966" spans="1:20" x14ac:dyDescent="0.25">
      <c r="A3966">
        <v>28290</v>
      </c>
      <c r="B3966">
        <v>39823</v>
      </c>
      <c r="C3966" t="s">
        <v>20</v>
      </c>
      <c r="D3966" t="s">
        <v>21</v>
      </c>
      <c r="E3966" t="s">
        <v>22</v>
      </c>
      <c r="F3966" t="s">
        <v>1667</v>
      </c>
      <c r="G3966">
        <v>3</v>
      </c>
      <c r="H3966">
        <v>847.24</v>
      </c>
      <c r="I3966">
        <v>0.42</v>
      </c>
      <c r="J3966">
        <v>0.01</v>
      </c>
      <c r="K3966">
        <v>342.6</v>
      </c>
      <c r="L3966">
        <v>278.52999999999997</v>
      </c>
      <c r="M3966">
        <v>161.55000000000001</v>
      </c>
      <c r="N3966">
        <v>19.989999999999998</v>
      </c>
      <c r="O3966" t="s">
        <v>71</v>
      </c>
      <c r="P3966" t="s">
        <v>1374</v>
      </c>
      <c r="Q3966" t="s">
        <v>64</v>
      </c>
      <c r="R3966" t="s">
        <v>61</v>
      </c>
      <c r="S3966" t="s">
        <v>57</v>
      </c>
      <c r="T3966" s="1">
        <v>39825</v>
      </c>
    </row>
    <row r="3967" spans="1:20" x14ac:dyDescent="0.25">
      <c r="A3967">
        <v>28291</v>
      </c>
      <c r="B3967">
        <v>39876</v>
      </c>
      <c r="C3967" t="s">
        <v>58</v>
      </c>
      <c r="D3967" t="s">
        <v>42</v>
      </c>
      <c r="E3967" t="s">
        <v>192</v>
      </c>
      <c r="F3967" t="s">
        <v>1122</v>
      </c>
      <c r="G3967">
        <v>14</v>
      </c>
      <c r="H3967">
        <v>8623.77</v>
      </c>
      <c r="I3967">
        <v>0.55000000000000004</v>
      </c>
      <c r="J3967">
        <v>0.02</v>
      </c>
      <c r="K3967">
        <v>4633.05</v>
      </c>
      <c r="L3967">
        <v>624.4</v>
      </c>
      <c r="M3967">
        <v>280.98</v>
      </c>
      <c r="N3967">
        <v>57</v>
      </c>
      <c r="O3967" t="s">
        <v>48</v>
      </c>
      <c r="P3967" t="s">
        <v>951</v>
      </c>
      <c r="Q3967" t="s">
        <v>41</v>
      </c>
      <c r="R3967" t="s">
        <v>67</v>
      </c>
      <c r="S3967" t="s">
        <v>132</v>
      </c>
      <c r="T3967" s="1">
        <v>39877</v>
      </c>
    </row>
    <row r="3968" spans="1:20" x14ac:dyDescent="0.25">
      <c r="A3968">
        <v>28294</v>
      </c>
      <c r="B3968">
        <v>41051</v>
      </c>
      <c r="C3968" t="s">
        <v>36</v>
      </c>
      <c r="D3968" t="s">
        <v>21</v>
      </c>
      <c r="E3968" t="s">
        <v>72</v>
      </c>
      <c r="F3968" t="s">
        <v>251</v>
      </c>
      <c r="G3968">
        <v>47</v>
      </c>
      <c r="H3968">
        <v>93.23</v>
      </c>
      <c r="I3968">
        <v>0.36</v>
      </c>
      <c r="J3968">
        <v>0</v>
      </c>
      <c r="K3968">
        <v>33.31</v>
      </c>
      <c r="L3968">
        <v>1.97</v>
      </c>
      <c r="M3968">
        <v>1.26</v>
      </c>
      <c r="N3968">
        <v>0.7</v>
      </c>
      <c r="O3968" t="s">
        <v>24</v>
      </c>
      <c r="P3968" t="s">
        <v>1099</v>
      </c>
      <c r="Q3968" t="s">
        <v>41</v>
      </c>
      <c r="R3968" t="s">
        <v>34</v>
      </c>
      <c r="S3968" t="s">
        <v>55</v>
      </c>
      <c r="T3968" s="1">
        <v>41052</v>
      </c>
    </row>
    <row r="3969" spans="1:20" x14ac:dyDescent="0.25">
      <c r="A3969">
        <v>28321</v>
      </c>
      <c r="B3969">
        <v>40391</v>
      </c>
      <c r="C3969" t="s">
        <v>79</v>
      </c>
      <c r="D3969" t="s">
        <v>21</v>
      </c>
      <c r="E3969" t="s">
        <v>80</v>
      </c>
      <c r="F3969" t="s">
        <v>1777</v>
      </c>
      <c r="G3969">
        <v>28</v>
      </c>
      <c r="H3969">
        <v>129.69</v>
      </c>
      <c r="I3969">
        <v>0.35</v>
      </c>
      <c r="J3969">
        <v>0.03</v>
      </c>
      <c r="K3969">
        <v>42.46</v>
      </c>
      <c r="L3969">
        <v>4.74</v>
      </c>
      <c r="M3969">
        <v>3.08</v>
      </c>
      <c r="N3969">
        <v>0.99</v>
      </c>
      <c r="O3969" t="s">
        <v>24</v>
      </c>
      <c r="P3969" t="s">
        <v>730</v>
      </c>
      <c r="Q3969" t="s">
        <v>64</v>
      </c>
      <c r="R3969" t="s">
        <v>67</v>
      </c>
      <c r="S3969" t="s">
        <v>57</v>
      </c>
      <c r="T3969" s="1">
        <v>40391</v>
      </c>
    </row>
    <row r="3970" spans="1:20" x14ac:dyDescent="0.25">
      <c r="A3970">
        <v>28324</v>
      </c>
      <c r="B3970">
        <v>40762</v>
      </c>
      <c r="C3970" t="s">
        <v>36</v>
      </c>
      <c r="D3970" t="s">
        <v>21</v>
      </c>
      <c r="E3970" t="s">
        <v>126</v>
      </c>
      <c r="F3970" t="s">
        <v>757</v>
      </c>
      <c r="G3970">
        <v>48</v>
      </c>
      <c r="H3970">
        <v>718.04</v>
      </c>
      <c r="I3970">
        <v>0.47</v>
      </c>
      <c r="J3970">
        <v>0.09</v>
      </c>
      <c r="K3970">
        <v>298.38</v>
      </c>
      <c r="L3970">
        <v>16.36</v>
      </c>
      <c r="M3970">
        <v>8.67</v>
      </c>
      <c r="N3970">
        <v>3.5</v>
      </c>
      <c r="O3970" t="s">
        <v>24</v>
      </c>
      <c r="P3970" t="s">
        <v>275</v>
      </c>
      <c r="Q3970" t="s">
        <v>64</v>
      </c>
      <c r="R3970" t="s">
        <v>27</v>
      </c>
      <c r="S3970" t="s">
        <v>57</v>
      </c>
      <c r="T3970" s="1">
        <v>40764</v>
      </c>
    </row>
    <row r="3971" spans="1:20" x14ac:dyDescent="0.25">
      <c r="A3971">
        <v>28354</v>
      </c>
      <c r="B3971">
        <v>39899</v>
      </c>
      <c r="C3971" t="s">
        <v>20</v>
      </c>
      <c r="D3971" t="s">
        <v>37</v>
      </c>
      <c r="E3971" t="s">
        <v>38</v>
      </c>
      <c r="F3971" t="s">
        <v>276</v>
      </c>
      <c r="G3971">
        <v>34</v>
      </c>
      <c r="H3971">
        <v>981.98</v>
      </c>
      <c r="I3971">
        <v>0.5</v>
      </c>
      <c r="J3971">
        <v>0.1</v>
      </c>
      <c r="K3971">
        <v>434.66</v>
      </c>
      <c r="L3971">
        <v>31.96</v>
      </c>
      <c r="M3971">
        <v>15.98</v>
      </c>
      <c r="N3971">
        <v>4</v>
      </c>
      <c r="O3971" t="s">
        <v>24</v>
      </c>
      <c r="P3971" t="s">
        <v>1539</v>
      </c>
      <c r="Q3971" t="s">
        <v>83</v>
      </c>
      <c r="R3971" t="s">
        <v>34</v>
      </c>
      <c r="S3971" t="s">
        <v>57</v>
      </c>
      <c r="T3971" s="1">
        <v>39904</v>
      </c>
    </row>
    <row r="3972" spans="1:20" x14ac:dyDescent="0.25">
      <c r="A3972">
        <v>28357</v>
      </c>
      <c r="B3972">
        <v>40319</v>
      </c>
      <c r="C3972" t="s">
        <v>29</v>
      </c>
      <c r="D3972" t="s">
        <v>21</v>
      </c>
      <c r="E3972" t="s">
        <v>120</v>
      </c>
      <c r="F3972" t="s">
        <v>211</v>
      </c>
      <c r="G3972">
        <v>50</v>
      </c>
      <c r="H3972">
        <v>558.03</v>
      </c>
      <c r="I3972">
        <v>0.35</v>
      </c>
      <c r="J3972">
        <v>0.02</v>
      </c>
      <c r="K3972">
        <v>185.31</v>
      </c>
      <c r="L3972">
        <v>11.23</v>
      </c>
      <c r="M3972">
        <v>7.3</v>
      </c>
      <c r="N3972">
        <v>7.72</v>
      </c>
      <c r="O3972" t="s">
        <v>24</v>
      </c>
      <c r="P3972" t="s">
        <v>1564</v>
      </c>
      <c r="Q3972" t="s">
        <v>33</v>
      </c>
      <c r="R3972" t="s">
        <v>61</v>
      </c>
      <c r="S3972" t="s">
        <v>57</v>
      </c>
      <c r="T3972" s="1">
        <v>40320</v>
      </c>
    </row>
    <row r="3973" spans="1:20" x14ac:dyDescent="0.25">
      <c r="A3973">
        <v>28357</v>
      </c>
      <c r="B3973">
        <v>40319</v>
      </c>
      <c r="C3973" t="s">
        <v>29</v>
      </c>
      <c r="D3973" t="s">
        <v>21</v>
      </c>
      <c r="E3973" t="s">
        <v>72</v>
      </c>
      <c r="F3973" t="s">
        <v>1912</v>
      </c>
      <c r="G3973">
        <v>43</v>
      </c>
      <c r="H3973">
        <v>168.9</v>
      </c>
      <c r="I3973">
        <v>0.38</v>
      </c>
      <c r="J3973">
        <v>0.02</v>
      </c>
      <c r="K3973">
        <v>61.67</v>
      </c>
      <c r="L3973">
        <v>3.98</v>
      </c>
      <c r="M3973">
        <v>2.4700000000000002</v>
      </c>
      <c r="N3973">
        <v>1.02</v>
      </c>
      <c r="O3973" t="s">
        <v>24</v>
      </c>
      <c r="P3973" t="s">
        <v>1564</v>
      </c>
      <c r="Q3973" t="s">
        <v>33</v>
      </c>
      <c r="R3973" t="s">
        <v>61</v>
      </c>
      <c r="S3973" t="s">
        <v>55</v>
      </c>
      <c r="T3973" s="1">
        <v>40320</v>
      </c>
    </row>
    <row r="3974" spans="1:20" x14ac:dyDescent="0.25">
      <c r="A3974">
        <v>28387</v>
      </c>
      <c r="B3974">
        <v>41089</v>
      </c>
      <c r="C3974" t="s">
        <v>29</v>
      </c>
      <c r="D3974" t="s">
        <v>21</v>
      </c>
      <c r="E3974" t="s">
        <v>139</v>
      </c>
      <c r="F3974" t="s">
        <v>1635</v>
      </c>
      <c r="G3974">
        <v>37</v>
      </c>
      <c r="H3974">
        <v>6044.49</v>
      </c>
      <c r="I3974">
        <v>0.5</v>
      </c>
      <c r="J3974">
        <v>0.03</v>
      </c>
      <c r="K3974">
        <v>2919.09</v>
      </c>
      <c r="L3974">
        <v>167.86</v>
      </c>
      <c r="M3974">
        <v>83.93</v>
      </c>
      <c r="N3974">
        <v>19.989999999999998</v>
      </c>
      <c r="O3974" t="s">
        <v>24</v>
      </c>
      <c r="P3974" t="s">
        <v>303</v>
      </c>
      <c r="Q3974" t="s">
        <v>83</v>
      </c>
      <c r="R3974" t="s">
        <v>67</v>
      </c>
      <c r="S3974" t="s">
        <v>57</v>
      </c>
      <c r="T3974" s="1">
        <v>41090</v>
      </c>
    </row>
    <row r="3975" spans="1:20" x14ac:dyDescent="0.25">
      <c r="A3975">
        <v>28387</v>
      </c>
      <c r="B3975">
        <v>41089</v>
      </c>
      <c r="C3975" t="s">
        <v>29</v>
      </c>
      <c r="D3975" t="s">
        <v>21</v>
      </c>
      <c r="E3975" t="s">
        <v>84</v>
      </c>
      <c r="F3975" t="s">
        <v>565</v>
      </c>
      <c r="G3975">
        <v>13</v>
      </c>
      <c r="H3975">
        <v>495.13</v>
      </c>
      <c r="I3975">
        <v>0.43</v>
      </c>
      <c r="J3975">
        <v>0.06</v>
      </c>
      <c r="K3975">
        <v>192.74</v>
      </c>
      <c r="L3975">
        <v>40.07</v>
      </c>
      <c r="M3975">
        <v>22.84</v>
      </c>
      <c r="N3975">
        <v>5.47</v>
      </c>
      <c r="O3975" t="s">
        <v>24</v>
      </c>
      <c r="P3975" t="s">
        <v>303</v>
      </c>
      <c r="Q3975" t="s">
        <v>83</v>
      </c>
      <c r="R3975" t="s">
        <v>67</v>
      </c>
      <c r="S3975" t="s">
        <v>57</v>
      </c>
      <c r="T3975" s="1">
        <v>41090</v>
      </c>
    </row>
    <row r="3976" spans="1:20" x14ac:dyDescent="0.25">
      <c r="A3976">
        <v>28389</v>
      </c>
      <c r="B3976">
        <v>40120</v>
      </c>
      <c r="C3976" t="s">
        <v>36</v>
      </c>
      <c r="D3976" t="s">
        <v>42</v>
      </c>
      <c r="E3976" t="s">
        <v>43</v>
      </c>
      <c r="F3976" t="s">
        <v>68</v>
      </c>
      <c r="G3976">
        <v>22</v>
      </c>
      <c r="H3976">
        <v>1350.36</v>
      </c>
      <c r="I3976">
        <v>0.53</v>
      </c>
      <c r="J3976">
        <v>7.0000000000000007E-2</v>
      </c>
      <c r="K3976">
        <v>665.98</v>
      </c>
      <c r="L3976">
        <v>65.81</v>
      </c>
      <c r="M3976">
        <v>30.93</v>
      </c>
      <c r="N3976">
        <v>3.92</v>
      </c>
      <c r="O3976" t="s">
        <v>24</v>
      </c>
      <c r="P3976" t="s">
        <v>1490</v>
      </c>
      <c r="Q3976" t="s">
        <v>33</v>
      </c>
      <c r="R3976" t="s">
        <v>61</v>
      </c>
      <c r="S3976" t="s">
        <v>35</v>
      </c>
      <c r="T3976" s="1">
        <v>40121</v>
      </c>
    </row>
    <row r="3977" spans="1:20" x14ac:dyDescent="0.25">
      <c r="A3977">
        <v>28389</v>
      </c>
      <c r="B3977">
        <v>40120</v>
      </c>
      <c r="C3977" t="s">
        <v>36</v>
      </c>
      <c r="D3977" t="s">
        <v>37</v>
      </c>
      <c r="E3977" t="s">
        <v>87</v>
      </c>
      <c r="F3977" t="s">
        <v>1799</v>
      </c>
      <c r="G3977">
        <v>16</v>
      </c>
      <c r="H3977">
        <v>7814.09</v>
      </c>
      <c r="I3977">
        <v>0.42</v>
      </c>
      <c r="J3977">
        <v>0.05</v>
      </c>
      <c r="K3977">
        <v>3036.35</v>
      </c>
      <c r="L3977">
        <v>512.9</v>
      </c>
      <c r="M3977">
        <v>297.48</v>
      </c>
      <c r="N3977">
        <v>18.059999999999999</v>
      </c>
      <c r="O3977" t="s">
        <v>48</v>
      </c>
      <c r="P3977" t="s">
        <v>1490</v>
      </c>
      <c r="Q3977" t="s">
        <v>33</v>
      </c>
      <c r="R3977" t="s">
        <v>61</v>
      </c>
      <c r="S3977" t="s">
        <v>132</v>
      </c>
      <c r="T3977" s="1">
        <v>40121</v>
      </c>
    </row>
    <row r="3978" spans="1:20" x14ac:dyDescent="0.25">
      <c r="A3978">
        <v>28389</v>
      </c>
      <c r="B3978">
        <v>40120</v>
      </c>
      <c r="C3978" t="s">
        <v>36</v>
      </c>
      <c r="D3978" t="s">
        <v>42</v>
      </c>
      <c r="E3978" t="s">
        <v>46</v>
      </c>
      <c r="F3978" t="s">
        <v>278</v>
      </c>
      <c r="G3978">
        <v>7</v>
      </c>
      <c r="H3978">
        <v>3066.83</v>
      </c>
      <c r="I3978">
        <v>0.36</v>
      </c>
      <c r="J3978">
        <v>7.0000000000000007E-2</v>
      </c>
      <c r="K3978">
        <v>939.45</v>
      </c>
      <c r="L3978">
        <v>462.78</v>
      </c>
      <c r="M3978">
        <v>296.18</v>
      </c>
      <c r="N3978">
        <v>54.12</v>
      </c>
      <c r="O3978" t="s">
        <v>48</v>
      </c>
      <c r="P3978" t="s">
        <v>1490</v>
      </c>
      <c r="Q3978" t="s">
        <v>33</v>
      </c>
      <c r="R3978" t="s">
        <v>61</v>
      </c>
      <c r="S3978" t="s">
        <v>49</v>
      </c>
      <c r="T3978" s="1">
        <v>40122</v>
      </c>
    </row>
    <row r="3979" spans="1:20" x14ac:dyDescent="0.25">
      <c r="A3979">
        <v>28390</v>
      </c>
      <c r="B3979">
        <v>40946</v>
      </c>
      <c r="C3979" t="s">
        <v>36</v>
      </c>
      <c r="D3979" t="s">
        <v>42</v>
      </c>
      <c r="E3979" t="s">
        <v>43</v>
      </c>
      <c r="F3979" t="s">
        <v>1048</v>
      </c>
      <c r="G3979">
        <v>44</v>
      </c>
      <c r="H3979">
        <v>1612.86</v>
      </c>
      <c r="I3979">
        <v>0.5</v>
      </c>
      <c r="J3979">
        <v>0.1</v>
      </c>
      <c r="K3979">
        <v>713.86</v>
      </c>
      <c r="L3979">
        <v>40.56</v>
      </c>
      <c r="M3979">
        <v>20.28</v>
      </c>
      <c r="N3979">
        <v>6.68</v>
      </c>
      <c r="O3979" t="s">
        <v>24</v>
      </c>
      <c r="P3979" t="s">
        <v>1954</v>
      </c>
      <c r="Q3979" t="s">
        <v>75</v>
      </c>
      <c r="R3979" t="s">
        <v>27</v>
      </c>
      <c r="S3979" t="s">
        <v>57</v>
      </c>
      <c r="T3979" s="1">
        <v>40948</v>
      </c>
    </row>
    <row r="3980" spans="1:20" x14ac:dyDescent="0.25">
      <c r="A3980">
        <v>28419</v>
      </c>
      <c r="B3980">
        <v>40117</v>
      </c>
      <c r="C3980" t="s">
        <v>20</v>
      </c>
      <c r="D3980" t="s">
        <v>21</v>
      </c>
      <c r="E3980" t="s">
        <v>22</v>
      </c>
      <c r="F3980" t="s">
        <v>442</v>
      </c>
      <c r="G3980">
        <v>9</v>
      </c>
      <c r="H3980">
        <v>210.97</v>
      </c>
      <c r="I3980">
        <v>0.43</v>
      </c>
      <c r="J3980">
        <v>0.03</v>
      </c>
      <c r="K3980">
        <v>85.14</v>
      </c>
      <c r="L3980">
        <v>23.65</v>
      </c>
      <c r="M3980">
        <v>13.48</v>
      </c>
      <c r="N3980">
        <v>4.51</v>
      </c>
      <c r="O3980" t="s">
        <v>71</v>
      </c>
      <c r="P3980" t="s">
        <v>1955</v>
      </c>
      <c r="Q3980" t="s">
        <v>41</v>
      </c>
      <c r="R3980" t="s">
        <v>67</v>
      </c>
      <c r="S3980" t="s">
        <v>57</v>
      </c>
      <c r="T3980" s="1">
        <v>40121</v>
      </c>
    </row>
    <row r="3981" spans="1:20" x14ac:dyDescent="0.25">
      <c r="A3981">
        <v>28420</v>
      </c>
      <c r="B3981">
        <v>40080</v>
      </c>
      <c r="C3981" t="s">
        <v>20</v>
      </c>
      <c r="D3981" t="s">
        <v>21</v>
      </c>
      <c r="E3981" t="s">
        <v>139</v>
      </c>
      <c r="F3981" t="s">
        <v>719</v>
      </c>
      <c r="G3981">
        <v>2</v>
      </c>
      <c r="H3981">
        <v>56.48</v>
      </c>
      <c r="I3981">
        <v>0.48</v>
      </c>
      <c r="J3981">
        <v>0.08</v>
      </c>
      <c r="K3981">
        <v>23.95</v>
      </c>
      <c r="L3981">
        <v>29.94</v>
      </c>
      <c r="M3981">
        <v>15.57</v>
      </c>
      <c r="N3981">
        <v>1.39</v>
      </c>
      <c r="O3981" t="s">
        <v>71</v>
      </c>
      <c r="P3981" t="s">
        <v>1474</v>
      </c>
      <c r="Q3981" t="s">
        <v>64</v>
      </c>
      <c r="R3981" t="s">
        <v>34</v>
      </c>
      <c r="S3981" t="s">
        <v>57</v>
      </c>
      <c r="T3981" s="1">
        <v>40080</v>
      </c>
    </row>
    <row r="3982" spans="1:20" x14ac:dyDescent="0.25">
      <c r="A3982">
        <v>28451</v>
      </c>
      <c r="B3982">
        <v>39818</v>
      </c>
      <c r="C3982" t="s">
        <v>58</v>
      </c>
      <c r="D3982" t="s">
        <v>42</v>
      </c>
      <c r="E3982" t="s">
        <v>43</v>
      </c>
      <c r="F3982" t="s">
        <v>1510</v>
      </c>
      <c r="G3982">
        <v>21</v>
      </c>
      <c r="H3982">
        <v>8090.53</v>
      </c>
      <c r="I3982">
        <v>0.5</v>
      </c>
      <c r="J3982">
        <v>0.01</v>
      </c>
      <c r="K3982">
        <v>3998.69</v>
      </c>
      <c r="L3982">
        <v>388.6</v>
      </c>
      <c r="M3982">
        <v>194.3</v>
      </c>
      <c r="N3982">
        <v>11.54</v>
      </c>
      <c r="O3982" t="s">
        <v>24</v>
      </c>
      <c r="P3982" t="s">
        <v>86</v>
      </c>
      <c r="Q3982" t="s">
        <v>64</v>
      </c>
      <c r="R3982" t="s">
        <v>27</v>
      </c>
      <c r="S3982" t="s">
        <v>28</v>
      </c>
      <c r="T3982" s="1">
        <v>39820</v>
      </c>
    </row>
    <row r="3983" spans="1:20" x14ac:dyDescent="0.25">
      <c r="A3983">
        <v>28451</v>
      </c>
      <c r="B3983">
        <v>39818</v>
      </c>
      <c r="C3983" t="s">
        <v>58</v>
      </c>
      <c r="D3983" t="s">
        <v>42</v>
      </c>
      <c r="E3983" t="s">
        <v>43</v>
      </c>
      <c r="F3983" t="s">
        <v>944</v>
      </c>
      <c r="G3983">
        <v>41</v>
      </c>
      <c r="H3983">
        <v>15350.98</v>
      </c>
      <c r="I3983">
        <v>0.45</v>
      </c>
      <c r="J3983">
        <v>0.02</v>
      </c>
      <c r="K3983">
        <v>6726.33</v>
      </c>
      <c r="L3983">
        <v>381.53</v>
      </c>
      <c r="M3983">
        <v>209.84</v>
      </c>
      <c r="N3983">
        <v>21.21</v>
      </c>
      <c r="O3983" t="s">
        <v>24</v>
      </c>
      <c r="P3983" t="s">
        <v>86</v>
      </c>
      <c r="Q3983" t="s">
        <v>64</v>
      </c>
      <c r="R3983" t="s">
        <v>27</v>
      </c>
      <c r="S3983" t="s">
        <v>28</v>
      </c>
      <c r="T3983" s="1">
        <v>39819</v>
      </c>
    </row>
    <row r="3984" spans="1:20" x14ac:dyDescent="0.25">
      <c r="A3984">
        <v>28451</v>
      </c>
      <c r="B3984">
        <v>39818</v>
      </c>
      <c r="C3984" t="s">
        <v>58</v>
      </c>
      <c r="D3984" t="s">
        <v>37</v>
      </c>
      <c r="E3984" t="s">
        <v>87</v>
      </c>
      <c r="F3984" t="s">
        <v>235</v>
      </c>
      <c r="G3984">
        <v>33</v>
      </c>
      <c r="H3984">
        <v>8589.01</v>
      </c>
      <c r="I3984">
        <v>0.44</v>
      </c>
      <c r="J3984">
        <v>0</v>
      </c>
      <c r="K3984">
        <v>3771.31</v>
      </c>
      <c r="L3984">
        <v>259.73</v>
      </c>
      <c r="M3984">
        <v>145.44999999999999</v>
      </c>
      <c r="N3984">
        <v>17.850000000000001</v>
      </c>
      <c r="O3984" t="s">
        <v>48</v>
      </c>
      <c r="P3984" t="s">
        <v>86</v>
      </c>
      <c r="Q3984" t="s">
        <v>64</v>
      </c>
      <c r="R3984" t="s">
        <v>27</v>
      </c>
      <c r="S3984" t="s">
        <v>132</v>
      </c>
      <c r="T3984" s="1">
        <v>39820</v>
      </c>
    </row>
    <row r="3985" spans="1:20" x14ac:dyDescent="0.25">
      <c r="A3985">
        <v>28453</v>
      </c>
      <c r="B3985">
        <v>41271</v>
      </c>
      <c r="C3985" t="s">
        <v>58</v>
      </c>
      <c r="D3985" t="s">
        <v>21</v>
      </c>
      <c r="E3985" t="s">
        <v>126</v>
      </c>
      <c r="F3985" t="s">
        <v>1577</v>
      </c>
      <c r="G3985">
        <v>26</v>
      </c>
      <c r="H3985">
        <v>1053.67</v>
      </c>
      <c r="I3985">
        <v>0.48</v>
      </c>
      <c r="J3985">
        <v>0.04</v>
      </c>
      <c r="K3985">
        <v>476.52</v>
      </c>
      <c r="L3985">
        <v>41.65</v>
      </c>
      <c r="M3985">
        <v>21.66</v>
      </c>
      <c r="N3985">
        <v>13.99</v>
      </c>
      <c r="O3985" t="s">
        <v>24</v>
      </c>
      <c r="P3985" t="s">
        <v>625</v>
      </c>
      <c r="Q3985" t="s">
        <v>41</v>
      </c>
      <c r="R3985" t="s">
        <v>61</v>
      </c>
      <c r="S3985" t="s">
        <v>45</v>
      </c>
      <c r="T3985" s="1">
        <v>41271</v>
      </c>
    </row>
    <row r="3986" spans="1:20" x14ac:dyDescent="0.25">
      <c r="A3986">
        <v>28454</v>
      </c>
      <c r="B3986">
        <v>41127</v>
      </c>
      <c r="C3986" t="s">
        <v>79</v>
      </c>
      <c r="D3986" t="s">
        <v>21</v>
      </c>
      <c r="E3986" t="s">
        <v>84</v>
      </c>
      <c r="F3986" t="s">
        <v>827</v>
      </c>
      <c r="G3986">
        <v>25</v>
      </c>
      <c r="H3986">
        <v>280.67</v>
      </c>
      <c r="I3986">
        <v>0.45</v>
      </c>
      <c r="J3986">
        <v>7.0000000000000007E-2</v>
      </c>
      <c r="K3986">
        <v>111.93</v>
      </c>
      <c r="L3986">
        <v>11.78</v>
      </c>
      <c r="M3986">
        <v>6.48</v>
      </c>
      <c r="N3986">
        <v>6.74</v>
      </c>
      <c r="O3986" t="s">
        <v>24</v>
      </c>
      <c r="P3986" t="s">
        <v>269</v>
      </c>
      <c r="Q3986" t="s">
        <v>64</v>
      </c>
      <c r="R3986" t="s">
        <v>34</v>
      </c>
      <c r="S3986" t="s">
        <v>57</v>
      </c>
      <c r="T3986" s="1">
        <v>41128</v>
      </c>
    </row>
    <row r="3987" spans="1:20" x14ac:dyDescent="0.25">
      <c r="A3987">
        <v>28455</v>
      </c>
      <c r="B3987">
        <v>40328</v>
      </c>
      <c r="C3987" t="s">
        <v>79</v>
      </c>
      <c r="D3987" t="s">
        <v>37</v>
      </c>
      <c r="E3987" t="s">
        <v>38</v>
      </c>
      <c r="F3987" t="s">
        <v>1159</v>
      </c>
      <c r="G3987">
        <v>12</v>
      </c>
      <c r="H3987">
        <v>387.14</v>
      </c>
      <c r="I3987">
        <v>0.38</v>
      </c>
      <c r="J3987">
        <v>0.06</v>
      </c>
      <c r="K3987">
        <v>129.75</v>
      </c>
      <c r="L3987">
        <v>33.79</v>
      </c>
      <c r="M3987">
        <v>20.95</v>
      </c>
      <c r="N3987">
        <v>5.99</v>
      </c>
      <c r="O3987" t="s">
        <v>24</v>
      </c>
      <c r="P3987" t="s">
        <v>519</v>
      </c>
      <c r="Q3987" t="s">
        <v>41</v>
      </c>
      <c r="R3987" t="s">
        <v>27</v>
      </c>
      <c r="S3987" t="s">
        <v>57</v>
      </c>
      <c r="T3987" s="1">
        <v>40330</v>
      </c>
    </row>
    <row r="3988" spans="1:20" x14ac:dyDescent="0.25">
      <c r="A3988">
        <v>28455</v>
      </c>
      <c r="B3988">
        <v>40328</v>
      </c>
      <c r="C3988" t="s">
        <v>79</v>
      </c>
      <c r="D3988" t="s">
        <v>37</v>
      </c>
      <c r="E3988" t="s">
        <v>38</v>
      </c>
      <c r="F3988" t="s">
        <v>1535</v>
      </c>
      <c r="G3988">
        <v>37</v>
      </c>
      <c r="H3988">
        <v>1307.98</v>
      </c>
      <c r="I3988">
        <v>0.42</v>
      </c>
      <c r="J3988">
        <v>0.02</v>
      </c>
      <c r="K3988">
        <v>533.05999999999995</v>
      </c>
      <c r="L3988">
        <v>36.020000000000003</v>
      </c>
      <c r="M3988">
        <v>20.89</v>
      </c>
      <c r="N3988">
        <v>1.99</v>
      </c>
      <c r="O3988" t="s">
        <v>24</v>
      </c>
      <c r="P3988" t="s">
        <v>519</v>
      </c>
      <c r="Q3988" t="s">
        <v>41</v>
      </c>
      <c r="R3988" t="s">
        <v>27</v>
      </c>
      <c r="S3988" t="s">
        <v>35</v>
      </c>
      <c r="T3988" s="1">
        <v>40329</v>
      </c>
    </row>
    <row r="3989" spans="1:20" x14ac:dyDescent="0.25">
      <c r="A3989">
        <v>28480</v>
      </c>
      <c r="B3989">
        <v>39887</v>
      </c>
      <c r="C3989" t="s">
        <v>79</v>
      </c>
      <c r="D3989" t="s">
        <v>21</v>
      </c>
      <c r="E3989" t="s">
        <v>52</v>
      </c>
      <c r="F3989" t="s">
        <v>453</v>
      </c>
      <c r="G3989">
        <v>17</v>
      </c>
      <c r="H3989">
        <v>47.72</v>
      </c>
      <c r="I3989">
        <v>0.37</v>
      </c>
      <c r="J3989">
        <v>0.01</v>
      </c>
      <c r="K3989">
        <v>17.100000000000001</v>
      </c>
      <c r="L3989">
        <v>2.79</v>
      </c>
      <c r="M3989">
        <v>1.76</v>
      </c>
      <c r="N3989">
        <v>0.7</v>
      </c>
      <c r="O3989" t="s">
        <v>24</v>
      </c>
      <c r="P3989" t="s">
        <v>1632</v>
      </c>
      <c r="Q3989" t="s">
        <v>33</v>
      </c>
      <c r="R3989" t="s">
        <v>34</v>
      </c>
      <c r="S3989" t="s">
        <v>55</v>
      </c>
      <c r="T3989" s="1">
        <v>39888</v>
      </c>
    </row>
    <row r="3990" spans="1:20" x14ac:dyDescent="0.25">
      <c r="A3990">
        <v>28482</v>
      </c>
      <c r="B3990">
        <v>40245</v>
      </c>
      <c r="C3990" t="s">
        <v>58</v>
      </c>
      <c r="D3990" t="s">
        <v>42</v>
      </c>
      <c r="E3990" t="s">
        <v>43</v>
      </c>
      <c r="F3990" t="s">
        <v>1223</v>
      </c>
      <c r="G3990">
        <v>22</v>
      </c>
      <c r="H3990">
        <v>208.17</v>
      </c>
      <c r="I3990">
        <v>0.47</v>
      </c>
      <c r="J3990">
        <v>0.03</v>
      </c>
      <c r="K3990">
        <v>92.78</v>
      </c>
      <c r="L3990">
        <v>9.58</v>
      </c>
      <c r="M3990">
        <v>5.08</v>
      </c>
      <c r="N3990">
        <v>3.63</v>
      </c>
      <c r="O3990" t="s">
        <v>24</v>
      </c>
      <c r="P3990" t="s">
        <v>172</v>
      </c>
      <c r="Q3990" t="s">
        <v>64</v>
      </c>
      <c r="R3990" t="s">
        <v>61</v>
      </c>
      <c r="S3990" t="s">
        <v>55</v>
      </c>
      <c r="T3990" s="1">
        <v>40247</v>
      </c>
    </row>
    <row r="3991" spans="1:20" x14ac:dyDescent="0.25">
      <c r="A3991">
        <v>28482</v>
      </c>
      <c r="B3991">
        <v>40245</v>
      </c>
      <c r="C3991" t="s">
        <v>58</v>
      </c>
      <c r="D3991" t="s">
        <v>21</v>
      </c>
      <c r="E3991" t="s">
        <v>84</v>
      </c>
      <c r="F3991" t="s">
        <v>708</v>
      </c>
      <c r="G3991">
        <v>40</v>
      </c>
      <c r="H3991">
        <v>307.07</v>
      </c>
      <c r="I3991">
        <v>0.43</v>
      </c>
      <c r="J3991">
        <v>0</v>
      </c>
      <c r="K3991">
        <v>129.15</v>
      </c>
      <c r="L3991">
        <v>7.51</v>
      </c>
      <c r="M3991">
        <v>4.28</v>
      </c>
      <c r="N3991">
        <v>6.72</v>
      </c>
      <c r="O3991" t="s">
        <v>24</v>
      </c>
      <c r="P3991" t="s">
        <v>172</v>
      </c>
      <c r="Q3991" t="s">
        <v>64</v>
      </c>
      <c r="R3991" t="s">
        <v>61</v>
      </c>
      <c r="S3991" t="s">
        <v>57</v>
      </c>
      <c r="T3991" s="1">
        <v>40245</v>
      </c>
    </row>
    <row r="3992" spans="1:20" x14ac:dyDescent="0.25">
      <c r="A3992">
        <v>28485</v>
      </c>
      <c r="B3992">
        <v>40920</v>
      </c>
      <c r="C3992" t="s">
        <v>36</v>
      </c>
      <c r="D3992" t="s">
        <v>21</v>
      </c>
      <c r="E3992" t="s">
        <v>52</v>
      </c>
      <c r="F3992" t="s">
        <v>523</v>
      </c>
      <c r="G3992">
        <v>12</v>
      </c>
      <c r="H3992">
        <v>91.06</v>
      </c>
      <c r="I3992">
        <v>0.47</v>
      </c>
      <c r="J3992">
        <v>7.0000000000000007E-2</v>
      </c>
      <c r="K3992">
        <v>38.76</v>
      </c>
      <c r="L3992">
        <v>8.08</v>
      </c>
      <c r="M3992">
        <v>4.28</v>
      </c>
      <c r="N3992">
        <v>0.94</v>
      </c>
      <c r="O3992" t="s">
        <v>24</v>
      </c>
      <c r="P3992" t="s">
        <v>919</v>
      </c>
      <c r="Q3992" t="s">
        <v>83</v>
      </c>
      <c r="R3992" t="s">
        <v>67</v>
      </c>
      <c r="S3992" t="s">
        <v>55</v>
      </c>
      <c r="T3992" s="1">
        <v>40920</v>
      </c>
    </row>
    <row r="3993" spans="1:20" x14ac:dyDescent="0.25">
      <c r="A3993">
        <v>28486</v>
      </c>
      <c r="B3993">
        <v>40051</v>
      </c>
      <c r="C3993" t="s">
        <v>36</v>
      </c>
      <c r="D3993" t="s">
        <v>21</v>
      </c>
      <c r="E3993" t="s">
        <v>22</v>
      </c>
      <c r="F3993" t="s">
        <v>376</v>
      </c>
      <c r="G3993">
        <v>2</v>
      </c>
      <c r="H3993">
        <v>1711.86</v>
      </c>
      <c r="I3993">
        <v>0.55000000000000004</v>
      </c>
      <c r="J3993">
        <v>0.08</v>
      </c>
      <c r="K3993">
        <v>868.73</v>
      </c>
      <c r="L3993">
        <v>924.18</v>
      </c>
      <c r="M3993">
        <v>415.88</v>
      </c>
      <c r="N3993">
        <v>11.37</v>
      </c>
      <c r="O3993" t="s">
        <v>24</v>
      </c>
      <c r="P3993" t="s">
        <v>270</v>
      </c>
      <c r="Q3993" t="s">
        <v>83</v>
      </c>
      <c r="R3993" t="s">
        <v>34</v>
      </c>
      <c r="S3993" t="s">
        <v>57</v>
      </c>
      <c r="T3993" s="1">
        <v>40052</v>
      </c>
    </row>
    <row r="3994" spans="1:20" x14ac:dyDescent="0.25">
      <c r="A3994">
        <v>28512</v>
      </c>
      <c r="B3994">
        <v>40295</v>
      </c>
      <c r="C3994" t="s">
        <v>79</v>
      </c>
      <c r="D3994" t="s">
        <v>37</v>
      </c>
      <c r="E3994" t="s">
        <v>38</v>
      </c>
      <c r="F3994" t="s">
        <v>884</v>
      </c>
      <c r="G3994">
        <v>11</v>
      </c>
      <c r="H3994">
        <v>543.66</v>
      </c>
      <c r="I3994">
        <v>0.43</v>
      </c>
      <c r="J3994">
        <v>0.09</v>
      </c>
      <c r="K3994">
        <v>201.63</v>
      </c>
      <c r="L3994">
        <v>53.91</v>
      </c>
      <c r="M3994">
        <v>30.73</v>
      </c>
      <c r="N3994">
        <v>4</v>
      </c>
      <c r="O3994" t="s">
        <v>24</v>
      </c>
      <c r="P3994" t="s">
        <v>1099</v>
      </c>
      <c r="Q3994" t="s">
        <v>41</v>
      </c>
      <c r="R3994" t="s">
        <v>34</v>
      </c>
      <c r="S3994" t="s">
        <v>57</v>
      </c>
      <c r="T3994" s="1">
        <v>40296</v>
      </c>
    </row>
    <row r="3995" spans="1:20" x14ac:dyDescent="0.25">
      <c r="A3995">
        <v>28512</v>
      </c>
      <c r="B3995">
        <v>40295</v>
      </c>
      <c r="C3995" t="s">
        <v>79</v>
      </c>
      <c r="D3995" t="s">
        <v>21</v>
      </c>
      <c r="E3995" t="s">
        <v>84</v>
      </c>
      <c r="F3995" t="s">
        <v>1422</v>
      </c>
      <c r="G3995">
        <v>10</v>
      </c>
      <c r="H3995">
        <v>358.36</v>
      </c>
      <c r="I3995">
        <v>0.49</v>
      </c>
      <c r="J3995">
        <v>0.1</v>
      </c>
      <c r="K3995">
        <v>152.79</v>
      </c>
      <c r="L3995">
        <v>39.18</v>
      </c>
      <c r="M3995">
        <v>19.98</v>
      </c>
      <c r="N3995">
        <v>5.77</v>
      </c>
      <c r="O3995" t="s">
        <v>24</v>
      </c>
      <c r="P3995" t="s">
        <v>1099</v>
      </c>
      <c r="Q3995" t="s">
        <v>41</v>
      </c>
      <c r="R3995" t="s">
        <v>34</v>
      </c>
      <c r="S3995" t="s">
        <v>57</v>
      </c>
      <c r="T3995" s="1">
        <v>40297</v>
      </c>
    </row>
    <row r="3996" spans="1:20" x14ac:dyDescent="0.25">
      <c r="A3996">
        <v>28512</v>
      </c>
      <c r="B3996">
        <v>40295</v>
      </c>
      <c r="C3996" t="s">
        <v>79</v>
      </c>
      <c r="D3996" t="s">
        <v>21</v>
      </c>
      <c r="E3996" t="s">
        <v>22</v>
      </c>
      <c r="F3996" t="s">
        <v>1070</v>
      </c>
      <c r="G3996">
        <v>18</v>
      </c>
      <c r="H3996">
        <v>12378.87</v>
      </c>
      <c r="I3996">
        <v>0.42</v>
      </c>
      <c r="J3996">
        <v>0.05</v>
      </c>
      <c r="K3996">
        <v>4813.46</v>
      </c>
      <c r="L3996">
        <v>722.74</v>
      </c>
      <c r="M3996">
        <v>419.19</v>
      </c>
      <c r="N3996">
        <v>19.989999999999998</v>
      </c>
      <c r="O3996" t="s">
        <v>24</v>
      </c>
      <c r="P3996" t="s">
        <v>1099</v>
      </c>
      <c r="Q3996" t="s">
        <v>41</v>
      </c>
      <c r="R3996" t="s">
        <v>34</v>
      </c>
      <c r="S3996" t="s">
        <v>57</v>
      </c>
      <c r="T3996" s="1">
        <v>40297</v>
      </c>
    </row>
    <row r="3997" spans="1:20" x14ac:dyDescent="0.25">
      <c r="A3997">
        <v>28515</v>
      </c>
      <c r="B3997">
        <v>40359</v>
      </c>
      <c r="C3997" t="s">
        <v>36</v>
      </c>
      <c r="D3997" t="s">
        <v>21</v>
      </c>
      <c r="E3997" t="s">
        <v>120</v>
      </c>
      <c r="F3997" t="s">
        <v>1616</v>
      </c>
      <c r="G3997">
        <v>33</v>
      </c>
      <c r="H3997">
        <v>1262.8800000000001</v>
      </c>
      <c r="I3997">
        <v>0.44</v>
      </c>
      <c r="J3997">
        <v>0</v>
      </c>
      <c r="K3997">
        <v>554.35</v>
      </c>
      <c r="L3997">
        <v>38.18</v>
      </c>
      <c r="M3997">
        <v>21.38</v>
      </c>
      <c r="N3997">
        <v>2.99</v>
      </c>
      <c r="O3997" t="s">
        <v>24</v>
      </c>
      <c r="P3997" t="s">
        <v>1838</v>
      </c>
      <c r="Q3997" t="s">
        <v>95</v>
      </c>
      <c r="R3997" t="s">
        <v>34</v>
      </c>
      <c r="S3997" t="s">
        <v>57</v>
      </c>
      <c r="T3997" s="1">
        <v>40360</v>
      </c>
    </row>
    <row r="3998" spans="1:20" x14ac:dyDescent="0.25">
      <c r="A3998">
        <v>28515</v>
      </c>
      <c r="B3998">
        <v>40359</v>
      </c>
      <c r="C3998" t="s">
        <v>36</v>
      </c>
      <c r="D3998" t="s">
        <v>37</v>
      </c>
      <c r="E3998" t="s">
        <v>38</v>
      </c>
      <c r="F3998" t="s">
        <v>789</v>
      </c>
      <c r="G3998">
        <v>48</v>
      </c>
      <c r="H3998">
        <v>783.74</v>
      </c>
      <c r="I3998">
        <v>0.54</v>
      </c>
      <c r="J3998">
        <v>0.1</v>
      </c>
      <c r="K3998">
        <v>382</v>
      </c>
      <c r="L3998">
        <v>18.09</v>
      </c>
      <c r="M3998">
        <v>8.32</v>
      </c>
      <c r="N3998">
        <v>2.38</v>
      </c>
      <c r="O3998" t="s">
        <v>24</v>
      </c>
      <c r="P3998" t="s">
        <v>1838</v>
      </c>
      <c r="Q3998" t="s">
        <v>95</v>
      </c>
      <c r="R3998" t="s">
        <v>34</v>
      </c>
      <c r="S3998" t="s">
        <v>35</v>
      </c>
      <c r="T3998" s="1">
        <v>40361</v>
      </c>
    </row>
    <row r="3999" spans="1:20" x14ac:dyDescent="0.25">
      <c r="A3999">
        <v>28519</v>
      </c>
      <c r="B3999">
        <v>40351</v>
      </c>
      <c r="C3999" t="s">
        <v>36</v>
      </c>
      <c r="D3999" t="s">
        <v>37</v>
      </c>
      <c r="E3999" t="s">
        <v>50</v>
      </c>
      <c r="F3999" t="s">
        <v>1480</v>
      </c>
      <c r="G3999">
        <v>4</v>
      </c>
      <c r="H3999">
        <v>653.08000000000004</v>
      </c>
      <c r="I3999">
        <v>0.52</v>
      </c>
      <c r="J3999">
        <v>0.09</v>
      </c>
      <c r="K3999">
        <v>308.13</v>
      </c>
      <c r="L3999">
        <v>179.15</v>
      </c>
      <c r="M3999">
        <v>85.99</v>
      </c>
      <c r="N3999">
        <v>0.99</v>
      </c>
      <c r="O3999" t="s">
        <v>24</v>
      </c>
      <c r="P3999" t="s">
        <v>1749</v>
      </c>
      <c r="Q3999" t="s">
        <v>33</v>
      </c>
      <c r="R3999" t="s">
        <v>67</v>
      </c>
      <c r="S3999" t="s">
        <v>55</v>
      </c>
      <c r="T3999" s="1">
        <v>40353</v>
      </c>
    </row>
    <row r="4000" spans="1:20" x14ac:dyDescent="0.25">
      <c r="A4000">
        <v>28544</v>
      </c>
      <c r="B4000">
        <v>41149</v>
      </c>
      <c r="C4000" t="s">
        <v>58</v>
      </c>
      <c r="D4000" t="s">
        <v>21</v>
      </c>
      <c r="E4000" t="s">
        <v>120</v>
      </c>
      <c r="F4000" t="s">
        <v>456</v>
      </c>
      <c r="G4000">
        <v>24</v>
      </c>
      <c r="H4000">
        <v>112.29</v>
      </c>
      <c r="I4000">
        <v>0.44</v>
      </c>
      <c r="J4000">
        <v>7.0000000000000007E-2</v>
      </c>
      <c r="K4000">
        <v>44.08</v>
      </c>
      <c r="L4000">
        <v>4.96</v>
      </c>
      <c r="M4000">
        <v>2.78</v>
      </c>
      <c r="N4000">
        <v>1.49</v>
      </c>
      <c r="O4000" t="s">
        <v>24</v>
      </c>
      <c r="P4000" t="s">
        <v>686</v>
      </c>
      <c r="Q4000" t="s">
        <v>33</v>
      </c>
      <c r="R4000" t="s">
        <v>67</v>
      </c>
      <c r="S4000" t="s">
        <v>57</v>
      </c>
      <c r="T4000" s="1">
        <v>41150</v>
      </c>
    </row>
    <row r="4001" spans="1:20" x14ac:dyDescent="0.25">
      <c r="A4001">
        <v>28545</v>
      </c>
      <c r="B4001">
        <v>40778</v>
      </c>
      <c r="C4001" t="s">
        <v>36</v>
      </c>
      <c r="D4001" t="s">
        <v>21</v>
      </c>
      <c r="E4001" t="s">
        <v>126</v>
      </c>
      <c r="F4001" t="s">
        <v>127</v>
      </c>
      <c r="G4001">
        <v>15</v>
      </c>
      <c r="H4001">
        <v>8059.13</v>
      </c>
      <c r="I4001">
        <v>0.39</v>
      </c>
      <c r="J4001">
        <v>0.1</v>
      </c>
      <c r="K4001">
        <v>2590.39</v>
      </c>
      <c r="L4001">
        <v>595.49</v>
      </c>
      <c r="M4001">
        <v>363.25</v>
      </c>
      <c r="N4001">
        <v>19.989999999999998</v>
      </c>
      <c r="O4001" t="s">
        <v>24</v>
      </c>
      <c r="P4001" t="s">
        <v>853</v>
      </c>
      <c r="Q4001" t="s">
        <v>41</v>
      </c>
      <c r="R4001" t="s">
        <v>61</v>
      </c>
      <c r="S4001" t="s">
        <v>57</v>
      </c>
      <c r="T4001" s="1">
        <v>40779</v>
      </c>
    </row>
    <row r="4002" spans="1:20" x14ac:dyDescent="0.25">
      <c r="A4002">
        <v>28550</v>
      </c>
      <c r="B4002">
        <v>40622</v>
      </c>
      <c r="C4002" t="s">
        <v>29</v>
      </c>
      <c r="D4002" t="s">
        <v>37</v>
      </c>
      <c r="E4002" t="s">
        <v>87</v>
      </c>
      <c r="F4002" t="s">
        <v>1488</v>
      </c>
      <c r="G4002">
        <v>44</v>
      </c>
      <c r="H4002">
        <v>34653.5</v>
      </c>
      <c r="I4002">
        <v>0.42</v>
      </c>
      <c r="J4002">
        <v>0.09</v>
      </c>
      <c r="K4002">
        <v>12541.52</v>
      </c>
      <c r="L4002">
        <v>863.74</v>
      </c>
      <c r="M4002">
        <v>500.97</v>
      </c>
      <c r="N4002">
        <v>69.3</v>
      </c>
      <c r="O4002" t="s">
        <v>48</v>
      </c>
      <c r="P4002" t="s">
        <v>1817</v>
      </c>
      <c r="Q4002" t="s">
        <v>41</v>
      </c>
      <c r="R4002" t="s">
        <v>34</v>
      </c>
      <c r="S4002" t="s">
        <v>132</v>
      </c>
      <c r="T4002" s="1">
        <v>40625</v>
      </c>
    </row>
    <row r="4003" spans="1:20" x14ac:dyDescent="0.25">
      <c r="A4003">
        <v>28550</v>
      </c>
      <c r="B4003">
        <v>40622</v>
      </c>
      <c r="C4003" t="s">
        <v>29</v>
      </c>
      <c r="D4003" t="s">
        <v>21</v>
      </c>
      <c r="E4003" t="s">
        <v>84</v>
      </c>
      <c r="F4003" t="s">
        <v>1229</v>
      </c>
      <c r="G4003">
        <v>1</v>
      </c>
      <c r="H4003">
        <v>11.58</v>
      </c>
      <c r="I4003">
        <v>0.5</v>
      </c>
      <c r="J4003">
        <v>0.1</v>
      </c>
      <c r="K4003">
        <v>3.81</v>
      </c>
      <c r="L4003">
        <v>9.52</v>
      </c>
      <c r="M4003">
        <v>4.76</v>
      </c>
      <c r="N4003">
        <v>3.01</v>
      </c>
      <c r="O4003" t="s">
        <v>24</v>
      </c>
      <c r="P4003" t="s">
        <v>1817</v>
      </c>
      <c r="Q4003" t="s">
        <v>41</v>
      </c>
      <c r="R4003" t="s">
        <v>34</v>
      </c>
      <c r="S4003" t="s">
        <v>55</v>
      </c>
      <c r="T4003" s="1">
        <v>40623</v>
      </c>
    </row>
    <row r="4004" spans="1:20" x14ac:dyDescent="0.25">
      <c r="A4004">
        <v>28581</v>
      </c>
      <c r="B4004">
        <v>40884</v>
      </c>
      <c r="C4004" t="s">
        <v>79</v>
      </c>
      <c r="D4004" t="s">
        <v>21</v>
      </c>
      <c r="E4004" t="s">
        <v>120</v>
      </c>
      <c r="F4004" t="s">
        <v>121</v>
      </c>
      <c r="G4004">
        <v>1</v>
      </c>
      <c r="H4004">
        <v>50.76</v>
      </c>
      <c r="I4004">
        <v>0.38</v>
      </c>
      <c r="J4004">
        <v>0.06</v>
      </c>
      <c r="K4004">
        <v>12.86</v>
      </c>
      <c r="L4004">
        <v>40.19</v>
      </c>
      <c r="M4004">
        <v>24.92</v>
      </c>
      <c r="N4004">
        <v>12.98</v>
      </c>
      <c r="O4004" t="s">
        <v>24</v>
      </c>
      <c r="P4004" t="s">
        <v>1801</v>
      </c>
      <c r="Q4004" t="s">
        <v>75</v>
      </c>
      <c r="R4004" t="s">
        <v>61</v>
      </c>
      <c r="S4004" t="s">
        <v>57</v>
      </c>
      <c r="T4004" s="1">
        <v>40886</v>
      </c>
    </row>
    <row r="4005" spans="1:20" x14ac:dyDescent="0.25">
      <c r="A4005">
        <v>28581</v>
      </c>
      <c r="B4005">
        <v>40884</v>
      </c>
      <c r="C4005" t="s">
        <v>79</v>
      </c>
      <c r="D4005" t="s">
        <v>21</v>
      </c>
      <c r="E4005" t="s">
        <v>84</v>
      </c>
      <c r="F4005" t="s">
        <v>415</v>
      </c>
      <c r="G4005">
        <v>36</v>
      </c>
      <c r="H4005">
        <v>319.52</v>
      </c>
      <c r="I4005">
        <v>0.46</v>
      </c>
      <c r="J4005">
        <v>0.04</v>
      </c>
      <c r="K4005">
        <v>139.44</v>
      </c>
      <c r="L4005">
        <v>9.2200000000000006</v>
      </c>
      <c r="M4005">
        <v>4.9800000000000004</v>
      </c>
      <c r="N4005">
        <v>0.8</v>
      </c>
      <c r="O4005" t="s">
        <v>24</v>
      </c>
      <c r="P4005" t="s">
        <v>1801</v>
      </c>
      <c r="Q4005" t="s">
        <v>75</v>
      </c>
      <c r="R4005" t="s">
        <v>61</v>
      </c>
      <c r="S4005" t="s">
        <v>55</v>
      </c>
      <c r="T4005" s="1">
        <v>40886</v>
      </c>
    </row>
    <row r="4006" spans="1:20" x14ac:dyDescent="0.25">
      <c r="A4006">
        <v>28582</v>
      </c>
      <c r="B4006">
        <v>40930</v>
      </c>
      <c r="C4006" t="s">
        <v>29</v>
      </c>
      <c r="D4006" t="s">
        <v>37</v>
      </c>
      <c r="E4006" t="s">
        <v>38</v>
      </c>
      <c r="F4006" t="s">
        <v>1789</v>
      </c>
      <c r="G4006">
        <v>40</v>
      </c>
      <c r="H4006">
        <v>2636.68</v>
      </c>
      <c r="I4006">
        <v>0.44</v>
      </c>
      <c r="J4006">
        <v>0.06</v>
      </c>
      <c r="K4006">
        <v>1065.0899999999999</v>
      </c>
      <c r="L4006">
        <v>70.069999999999993</v>
      </c>
      <c r="M4006">
        <v>39.24</v>
      </c>
      <c r="N4006">
        <v>1.99</v>
      </c>
      <c r="O4006" t="s">
        <v>71</v>
      </c>
      <c r="P4006" t="s">
        <v>460</v>
      </c>
      <c r="Q4006" t="s">
        <v>33</v>
      </c>
      <c r="R4006" t="s">
        <v>61</v>
      </c>
      <c r="S4006" t="s">
        <v>35</v>
      </c>
      <c r="T4006" s="1">
        <v>40931</v>
      </c>
    </row>
    <row r="4007" spans="1:20" x14ac:dyDescent="0.25">
      <c r="A4007">
        <v>28582</v>
      </c>
      <c r="B4007">
        <v>40930</v>
      </c>
      <c r="C4007" t="s">
        <v>29</v>
      </c>
      <c r="D4007" t="s">
        <v>21</v>
      </c>
      <c r="E4007" t="s">
        <v>84</v>
      </c>
      <c r="F4007" t="s">
        <v>561</v>
      </c>
      <c r="G4007">
        <v>45</v>
      </c>
      <c r="H4007">
        <v>563.57000000000005</v>
      </c>
      <c r="I4007">
        <v>0.37</v>
      </c>
      <c r="J4007">
        <v>0.02</v>
      </c>
      <c r="K4007">
        <v>200.25</v>
      </c>
      <c r="L4007">
        <v>12.71</v>
      </c>
      <c r="M4007">
        <v>8.01</v>
      </c>
      <c r="N4007">
        <v>2.87</v>
      </c>
      <c r="O4007" t="s">
        <v>24</v>
      </c>
      <c r="P4007" t="s">
        <v>460</v>
      </c>
      <c r="Q4007" t="s">
        <v>33</v>
      </c>
      <c r="R4007" t="s">
        <v>61</v>
      </c>
      <c r="S4007" t="s">
        <v>55</v>
      </c>
      <c r="T4007" s="1">
        <v>40931</v>
      </c>
    </row>
    <row r="4008" spans="1:20" x14ac:dyDescent="0.25">
      <c r="A4008">
        <v>28583</v>
      </c>
      <c r="B4008">
        <v>40129</v>
      </c>
      <c r="C4008" t="s">
        <v>58</v>
      </c>
      <c r="D4008" t="s">
        <v>21</v>
      </c>
      <c r="E4008" t="s">
        <v>120</v>
      </c>
      <c r="F4008" t="s">
        <v>1949</v>
      </c>
      <c r="G4008">
        <v>25</v>
      </c>
      <c r="H4008">
        <v>9543.98</v>
      </c>
      <c r="I4008">
        <v>0.43</v>
      </c>
      <c r="J4008">
        <v>0.03</v>
      </c>
      <c r="K4008">
        <v>3929.47</v>
      </c>
      <c r="L4008">
        <v>392.95</v>
      </c>
      <c r="M4008">
        <v>223.98</v>
      </c>
      <c r="N4008">
        <v>15.01</v>
      </c>
      <c r="O4008" t="s">
        <v>24</v>
      </c>
      <c r="P4008" t="s">
        <v>320</v>
      </c>
      <c r="Q4008" t="s">
        <v>95</v>
      </c>
      <c r="R4008" t="s">
        <v>27</v>
      </c>
      <c r="S4008" t="s">
        <v>57</v>
      </c>
      <c r="T4008" s="1">
        <v>40130</v>
      </c>
    </row>
    <row r="4009" spans="1:20" x14ac:dyDescent="0.25">
      <c r="A4009">
        <v>28611</v>
      </c>
      <c r="B4009">
        <v>41270</v>
      </c>
      <c r="C4009" t="s">
        <v>20</v>
      </c>
      <c r="D4009" t="s">
        <v>21</v>
      </c>
      <c r="E4009" t="s">
        <v>120</v>
      </c>
      <c r="F4009" t="s">
        <v>988</v>
      </c>
      <c r="G4009">
        <v>30</v>
      </c>
      <c r="H4009">
        <v>26815.200000000001</v>
      </c>
      <c r="I4009">
        <v>0.47</v>
      </c>
      <c r="J4009">
        <v>0.1</v>
      </c>
      <c r="K4009">
        <v>11015.81</v>
      </c>
      <c r="L4009">
        <v>992.42</v>
      </c>
      <c r="M4009">
        <v>525.98</v>
      </c>
      <c r="N4009">
        <v>19.989999999999998</v>
      </c>
      <c r="O4009" t="s">
        <v>24</v>
      </c>
      <c r="P4009" t="s">
        <v>691</v>
      </c>
      <c r="Q4009" t="s">
        <v>75</v>
      </c>
      <c r="R4009" t="s">
        <v>67</v>
      </c>
      <c r="S4009" t="s">
        <v>57</v>
      </c>
      <c r="T4009" s="1">
        <v>41273</v>
      </c>
    </row>
    <row r="4010" spans="1:20" x14ac:dyDescent="0.25">
      <c r="A4010">
        <v>28611</v>
      </c>
      <c r="B4010">
        <v>41270</v>
      </c>
      <c r="C4010" t="s">
        <v>20</v>
      </c>
      <c r="D4010" t="s">
        <v>37</v>
      </c>
      <c r="E4010" t="s">
        <v>50</v>
      </c>
      <c r="F4010" t="s">
        <v>76</v>
      </c>
      <c r="G4010">
        <v>42</v>
      </c>
      <c r="H4010">
        <v>9143.2000000000007</v>
      </c>
      <c r="I4010">
        <v>0.52</v>
      </c>
      <c r="J4010">
        <v>0.1</v>
      </c>
      <c r="K4010">
        <v>4262.63</v>
      </c>
      <c r="L4010">
        <v>241.65</v>
      </c>
      <c r="M4010">
        <v>115.99</v>
      </c>
      <c r="N4010">
        <v>8.99</v>
      </c>
      <c r="O4010" t="s">
        <v>24</v>
      </c>
      <c r="P4010" t="s">
        <v>691</v>
      </c>
      <c r="Q4010" t="s">
        <v>75</v>
      </c>
      <c r="R4010" t="s">
        <v>67</v>
      </c>
      <c r="S4010" t="s">
        <v>57</v>
      </c>
      <c r="T4010" s="1">
        <v>41272</v>
      </c>
    </row>
    <row r="4011" spans="1:20" x14ac:dyDescent="0.25">
      <c r="A4011">
        <v>28614</v>
      </c>
      <c r="B4011">
        <v>40105</v>
      </c>
      <c r="C4011" t="s">
        <v>58</v>
      </c>
      <c r="D4011" t="s">
        <v>37</v>
      </c>
      <c r="E4011" t="s">
        <v>38</v>
      </c>
      <c r="F4011" t="s">
        <v>1127</v>
      </c>
      <c r="G4011">
        <v>50</v>
      </c>
      <c r="H4011">
        <v>16893.330000000002</v>
      </c>
      <c r="I4011">
        <v>0.55000000000000004</v>
      </c>
      <c r="J4011">
        <v>0.05</v>
      </c>
      <c r="K4011">
        <v>8888.33</v>
      </c>
      <c r="L4011">
        <v>355.53</v>
      </c>
      <c r="M4011">
        <v>159.99</v>
      </c>
      <c r="N4011">
        <v>5.5</v>
      </c>
      <c r="O4011" t="s">
        <v>24</v>
      </c>
      <c r="P4011" t="s">
        <v>351</v>
      </c>
      <c r="Q4011" t="s">
        <v>41</v>
      </c>
      <c r="R4011" t="s">
        <v>67</v>
      </c>
      <c r="S4011" t="s">
        <v>57</v>
      </c>
      <c r="T4011" s="1">
        <v>40107</v>
      </c>
    </row>
    <row r="4012" spans="1:20" x14ac:dyDescent="0.25">
      <c r="A4012">
        <v>28641</v>
      </c>
      <c r="B4012">
        <v>40828</v>
      </c>
      <c r="C4012" t="s">
        <v>29</v>
      </c>
      <c r="D4012" t="s">
        <v>37</v>
      </c>
      <c r="E4012" t="s">
        <v>38</v>
      </c>
      <c r="F4012" t="s">
        <v>789</v>
      </c>
      <c r="G4012">
        <v>33</v>
      </c>
      <c r="H4012">
        <v>416.4</v>
      </c>
      <c r="I4012">
        <v>0.37</v>
      </c>
      <c r="J4012">
        <v>0.05</v>
      </c>
      <c r="K4012">
        <v>139.46</v>
      </c>
      <c r="L4012">
        <v>13.21</v>
      </c>
      <c r="M4012">
        <v>8.32</v>
      </c>
      <c r="N4012">
        <v>2.38</v>
      </c>
      <c r="O4012" t="s">
        <v>71</v>
      </c>
      <c r="P4012" t="s">
        <v>40</v>
      </c>
      <c r="Q4012" t="s">
        <v>41</v>
      </c>
      <c r="R4012" t="s">
        <v>61</v>
      </c>
      <c r="S4012" t="s">
        <v>35</v>
      </c>
      <c r="T4012" s="1">
        <v>40829</v>
      </c>
    </row>
    <row r="4013" spans="1:20" x14ac:dyDescent="0.25">
      <c r="A4013">
        <v>28642</v>
      </c>
      <c r="B4013">
        <v>40561</v>
      </c>
      <c r="C4013" t="s">
        <v>36</v>
      </c>
      <c r="D4013" t="s">
        <v>21</v>
      </c>
      <c r="E4013" t="s">
        <v>120</v>
      </c>
      <c r="F4013" t="s">
        <v>290</v>
      </c>
      <c r="G4013">
        <v>41</v>
      </c>
      <c r="H4013">
        <v>341.24</v>
      </c>
      <c r="I4013">
        <v>0.36</v>
      </c>
      <c r="J4013">
        <v>0</v>
      </c>
      <c r="K4013">
        <v>121.77</v>
      </c>
      <c r="L4013">
        <v>8.25</v>
      </c>
      <c r="M4013">
        <v>5.28</v>
      </c>
      <c r="N4013">
        <v>2.99</v>
      </c>
      <c r="O4013" t="s">
        <v>24</v>
      </c>
      <c r="P4013" t="s">
        <v>86</v>
      </c>
      <c r="Q4013" t="s">
        <v>64</v>
      </c>
      <c r="R4013" t="s">
        <v>34</v>
      </c>
      <c r="S4013" t="s">
        <v>57</v>
      </c>
      <c r="T4013" s="1">
        <v>40563</v>
      </c>
    </row>
    <row r="4014" spans="1:20" x14ac:dyDescent="0.25">
      <c r="A4014">
        <v>28642</v>
      </c>
      <c r="B4014">
        <v>40561</v>
      </c>
      <c r="C4014" t="s">
        <v>36</v>
      </c>
      <c r="D4014" t="s">
        <v>37</v>
      </c>
      <c r="E4014" t="s">
        <v>50</v>
      </c>
      <c r="F4014" t="s">
        <v>180</v>
      </c>
      <c r="G4014">
        <v>27</v>
      </c>
      <c r="H4014">
        <v>3039.87</v>
      </c>
      <c r="I4014">
        <v>0.41</v>
      </c>
      <c r="J4014">
        <v>0</v>
      </c>
      <c r="K4014">
        <v>1238.1500000000001</v>
      </c>
      <c r="L4014">
        <v>111.85</v>
      </c>
      <c r="M4014">
        <v>65.989999999999995</v>
      </c>
      <c r="N4014">
        <v>19.989999999999998</v>
      </c>
      <c r="O4014" t="s">
        <v>24</v>
      </c>
      <c r="P4014" t="s">
        <v>86</v>
      </c>
      <c r="Q4014" t="s">
        <v>64</v>
      </c>
      <c r="R4014" t="s">
        <v>34</v>
      </c>
      <c r="S4014" t="s">
        <v>57</v>
      </c>
      <c r="T4014" s="1">
        <v>40563</v>
      </c>
    </row>
    <row r="4015" spans="1:20" x14ac:dyDescent="0.25">
      <c r="A4015">
        <v>28643</v>
      </c>
      <c r="B4015">
        <v>40295</v>
      </c>
      <c r="C4015" t="s">
        <v>29</v>
      </c>
      <c r="D4015" t="s">
        <v>21</v>
      </c>
      <c r="E4015" t="s">
        <v>120</v>
      </c>
      <c r="F4015" t="s">
        <v>1360</v>
      </c>
      <c r="G4015">
        <v>16</v>
      </c>
      <c r="H4015">
        <v>972.27</v>
      </c>
      <c r="I4015">
        <v>0.37</v>
      </c>
      <c r="J4015">
        <v>0.09</v>
      </c>
      <c r="K4015">
        <v>298.24</v>
      </c>
      <c r="L4015">
        <v>66.569999999999993</v>
      </c>
      <c r="M4015">
        <v>41.94</v>
      </c>
      <c r="N4015">
        <v>2.99</v>
      </c>
      <c r="O4015" t="s">
        <v>24</v>
      </c>
      <c r="P4015" t="s">
        <v>797</v>
      </c>
      <c r="Q4015" t="s">
        <v>83</v>
      </c>
      <c r="R4015" t="s">
        <v>67</v>
      </c>
      <c r="S4015" t="s">
        <v>57</v>
      </c>
      <c r="T4015" s="1">
        <v>40296</v>
      </c>
    </row>
    <row r="4016" spans="1:20" x14ac:dyDescent="0.25">
      <c r="A4016">
        <v>28647</v>
      </c>
      <c r="B4016">
        <v>39886</v>
      </c>
      <c r="C4016" t="s">
        <v>58</v>
      </c>
      <c r="D4016" t="s">
        <v>42</v>
      </c>
      <c r="E4016" t="s">
        <v>46</v>
      </c>
      <c r="F4016" t="s">
        <v>1783</v>
      </c>
      <c r="G4016">
        <v>38</v>
      </c>
      <c r="H4016">
        <v>8529.02</v>
      </c>
      <c r="I4016">
        <v>0.37</v>
      </c>
      <c r="J4016">
        <v>0.09</v>
      </c>
      <c r="K4016">
        <v>2603.08</v>
      </c>
      <c r="L4016">
        <v>244.65</v>
      </c>
      <c r="M4016">
        <v>154.13</v>
      </c>
      <c r="N4016">
        <v>69</v>
      </c>
      <c r="O4016" t="s">
        <v>71</v>
      </c>
      <c r="P4016" t="s">
        <v>1801</v>
      </c>
      <c r="Q4016" t="s">
        <v>75</v>
      </c>
      <c r="R4016" t="s">
        <v>34</v>
      </c>
      <c r="S4016" t="s">
        <v>28</v>
      </c>
      <c r="T4016" s="1">
        <v>39887</v>
      </c>
    </row>
    <row r="4017" spans="1:20" x14ac:dyDescent="0.25">
      <c r="A4017">
        <v>28674</v>
      </c>
      <c r="B4017">
        <v>40770</v>
      </c>
      <c r="C4017" t="s">
        <v>36</v>
      </c>
      <c r="D4017" t="s">
        <v>21</v>
      </c>
      <c r="E4017" t="s">
        <v>84</v>
      </c>
      <c r="F4017" t="s">
        <v>481</v>
      </c>
      <c r="G4017">
        <v>26</v>
      </c>
      <c r="H4017">
        <v>325.41000000000003</v>
      </c>
      <c r="I4017">
        <v>0.53</v>
      </c>
      <c r="J4017">
        <v>0</v>
      </c>
      <c r="K4017">
        <v>169.46</v>
      </c>
      <c r="L4017">
        <v>12.3</v>
      </c>
      <c r="M4017">
        <v>5.78</v>
      </c>
      <c r="N4017">
        <v>5.67</v>
      </c>
      <c r="O4017" t="s">
        <v>24</v>
      </c>
      <c r="P4017" t="s">
        <v>732</v>
      </c>
      <c r="Q4017" t="s">
        <v>41</v>
      </c>
      <c r="R4017" t="s">
        <v>61</v>
      </c>
      <c r="S4017" t="s">
        <v>57</v>
      </c>
      <c r="T4017" s="1">
        <v>40771</v>
      </c>
    </row>
    <row r="4018" spans="1:20" x14ac:dyDescent="0.25">
      <c r="A4018">
        <v>28675</v>
      </c>
      <c r="B4018">
        <v>40094</v>
      </c>
      <c r="C4018" t="s">
        <v>58</v>
      </c>
      <c r="D4018" t="s">
        <v>37</v>
      </c>
      <c r="E4018" t="s">
        <v>50</v>
      </c>
      <c r="F4018" t="s">
        <v>76</v>
      </c>
      <c r="G4018">
        <v>15</v>
      </c>
      <c r="H4018">
        <v>1596.75</v>
      </c>
      <c r="I4018">
        <v>0.44</v>
      </c>
      <c r="J4018">
        <v>0.1</v>
      </c>
      <c r="K4018">
        <v>600.98</v>
      </c>
      <c r="L4018">
        <v>117.84</v>
      </c>
      <c r="M4018">
        <v>65.989999999999995</v>
      </c>
      <c r="N4018">
        <v>5.92</v>
      </c>
      <c r="O4018" t="s">
        <v>24</v>
      </c>
      <c r="P4018" t="s">
        <v>1117</v>
      </c>
      <c r="Q4018" t="s">
        <v>83</v>
      </c>
      <c r="R4018" t="s">
        <v>67</v>
      </c>
      <c r="S4018" t="s">
        <v>57</v>
      </c>
      <c r="T4018" s="1">
        <v>40095</v>
      </c>
    </row>
    <row r="4019" spans="1:20" x14ac:dyDescent="0.25">
      <c r="A4019">
        <v>28736</v>
      </c>
      <c r="B4019">
        <v>39924</v>
      </c>
      <c r="C4019" t="s">
        <v>36</v>
      </c>
      <c r="D4019" t="s">
        <v>21</v>
      </c>
      <c r="E4019" t="s">
        <v>84</v>
      </c>
      <c r="F4019" t="s">
        <v>506</v>
      </c>
      <c r="G4019">
        <v>26</v>
      </c>
      <c r="H4019">
        <v>1582.79</v>
      </c>
      <c r="I4019">
        <v>0.36</v>
      </c>
      <c r="J4019">
        <v>0.06</v>
      </c>
      <c r="K4019">
        <v>499.57</v>
      </c>
      <c r="L4019">
        <v>64.05</v>
      </c>
      <c r="M4019">
        <v>40.99</v>
      </c>
      <c r="N4019">
        <v>17.48</v>
      </c>
      <c r="O4019" t="s">
        <v>24</v>
      </c>
      <c r="P4019" t="s">
        <v>1099</v>
      </c>
      <c r="Q4019" t="s">
        <v>75</v>
      </c>
      <c r="R4019" t="s">
        <v>27</v>
      </c>
      <c r="S4019" t="s">
        <v>57</v>
      </c>
      <c r="T4019" s="1">
        <v>39924</v>
      </c>
    </row>
    <row r="4020" spans="1:20" x14ac:dyDescent="0.25">
      <c r="A4020">
        <v>28737</v>
      </c>
      <c r="B4020">
        <v>40819</v>
      </c>
      <c r="C4020" t="s">
        <v>58</v>
      </c>
      <c r="D4020" t="s">
        <v>21</v>
      </c>
      <c r="E4020" t="s">
        <v>30</v>
      </c>
      <c r="F4020" t="s">
        <v>1730</v>
      </c>
      <c r="G4020">
        <v>50</v>
      </c>
      <c r="H4020">
        <v>672.69</v>
      </c>
      <c r="I4020">
        <v>0.39</v>
      </c>
      <c r="J4020">
        <v>0.04</v>
      </c>
      <c r="K4020">
        <v>242.42</v>
      </c>
      <c r="L4020">
        <v>13.85</v>
      </c>
      <c r="M4020">
        <v>8.4499999999999993</v>
      </c>
      <c r="N4020">
        <v>7.77</v>
      </c>
      <c r="O4020" t="s">
        <v>24</v>
      </c>
      <c r="P4020" t="s">
        <v>108</v>
      </c>
      <c r="Q4020" t="s">
        <v>83</v>
      </c>
      <c r="R4020" t="s">
        <v>61</v>
      </c>
      <c r="S4020" t="s">
        <v>35</v>
      </c>
      <c r="T4020" s="1">
        <v>40821</v>
      </c>
    </row>
    <row r="4021" spans="1:20" x14ac:dyDescent="0.25">
      <c r="A4021">
        <v>28737</v>
      </c>
      <c r="B4021">
        <v>40819</v>
      </c>
      <c r="C4021" t="s">
        <v>58</v>
      </c>
      <c r="D4021" t="s">
        <v>37</v>
      </c>
      <c r="E4021" t="s">
        <v>50</v>
      </c>
      <c r="F4021" t="s">
        <v>76</v>
      </c>
      <c r="G4021">
        <v>17</v>
      </c>
      <c r="H4021">
        <v>3107.44</v>
      </c>
      <c r="I4021">
        <v>0.39</v>
      </c>
      <c r="J4021">
        <v>0.04</v>
      </c>
      <c r="K4021">
        <v>1131.3800000000001</v>
      </c>
      <c r="L4021">
        <v>190.15</v>
      </c>
      <c r="M4021">
        <v>115.99</v>
      </c>
      <c r="N4021">
        <v>4.2300000000000004</v>
      </c>
      <c r="O4021" t="s">
        <v>24</v>
      </c>
      <c r="P4021" t="s">
        <v>108</v>
      </c>
      <c r="Q4021" t="s">
        <v>83</v>
      </c>
      <c r="R4021" t="s">
        <v>61</v>
      </c>
      <c r="S4021" t="s">
        <v>57</v>
      </c>
      <c r="T4021" s="1">
        <v>40821</v>
      </c>
    </row>
    <row r="4022" spans="1:20" x14ac:dyDescent="0.25">
      <c r="A4022">
        <v>28738</v>
      </c>
      <c r="B4022">
        <v>41131</v>
      </c>
      <c r="C4022" t="s">
        <v>79</v>
      </c>
      <c r="D4022" t="s">
        <v>21</v>
      </c>
      <c r="E4022" t="s">
        <v>120</v>
      </c>
      <c r="F4022" t="s">
        <v>344</v>
      </c>
      <c r="G4022">
        <v>2</v>
      </c>
      <c r="H4022">
        <v>42.46</v>
      </c>
      <c r="I4022">
        <v>0.54</v>
      </c>
      <c r="J4022">
        <v>0.03</v>
      </c>
      <c r="K4022">
        <v>19.07</v>
      </c>
      <c r="L4022">
        <v>18.7</v>
      </c>
      <c r="M4022">
        <v>8.6</v>
      </c>
      <c r="N4022">
        <v>6.19</v>
      </c>
      <c r="O4022" t="s">
        <v>24</v>
      </c>
      <c r="P4022" t="s">
        <v>649</v>
      </c>
      <c r="Q4022" t="s">
        <v>95</v>
      </c>
      <c r="R4022" t="s">
        <v>27</v>
      </c>
      <c r="S4022" t="s">
        <v>57</v>
      </c>
      <c r="T4022" s="1">
        <v>41133</v>
      </c>
    </row>
    <row r="4023" spans="1:20" x14ac:dyDescent="0.25">
      <c r="A4023">
        <v>28738</v>
      </c>
      <c r="B4023">
        <v>41131</v>
      </c>
      <c r="C4023" t="s">
        <v>79</v>
      </c>
      <c r="D4023" t="s">
        <v>21</v>
      </c>
      <c r="E4023" t="s">
        <v>22</v>
      </c>
      <c r="F4023" t="s">
        <v>687</v>
      </c>
      <c r="G4023">
        <v>10</v>
      </c>
      <c r="H4023">
        <v>3059.67</v>
      </c>
      <c r="I4023">
        <v>0.5</v>
      </c>
      <c r="J4023">
        <v>0.08</v>
      </c>
      <c r="K4023">
        <v>1387.68</v>
      </c>
      <c r="L4023">
        <v>330.4</v>
      </c>
      <c r="M4023">
        <v>165.2</v>
      </c>
      <c r="N4023">
        <v>19.989999999999998</v>
      </c>
      <c r="O4023" t="s">
        <v>24</v>
      </c>
      <c r="P4023" t="s">
        <v>649</v>
      </c>
      <c r="Q4023" t="s">
        <v>95</v>
      </c>
      <c r="R4023" t="s">
        <v>27</v>
      </c>
      <c r="S4023" t="s">
        <v>57</v>
      </c>
      <c r="T4023" s="1">
        <v>41132</v>
      </c>
    </row>
    <row r="4024" spans="1:20" x14ac:dyDescent="0.25">
      <c r="A4024">
        <v>28741</v>
      </c>
      <c r="B4024">
        <v>40602</v>
      </c>
      <c r="C4024" t="s">
        <v>29</v>
      </c>
      <c r="D4024" t="s">
        <v>21</v>
      </c>
      <c r="E4024" t="s">
        <v>84</v>
      </c>
      <c r="F4024" t="s">
        <v>1144</v>
      </c>
      <c r="G4024">
        <v>13</v>
      </c>
      <c r="H4024">
        <v>112.53</v>
      </c>
      <c r="I4024">
        <v>0.38</v>
      </c>
      <c r="J4024">
        <v>0.02</v>
      </c>
      <c r="K4024">
        <v>40.99</v>
      </c>
      <c r="L4024">
        <v>8.76</v>
      </c>
      <c r="M4024">
        <v>5.43</v>
      </c>
      <c r="N4024">
        <v>0.95</v>
      </c>
      <c r="O4024" t="s">
        <v>24</v>
      </c>
      <c r="P4024" t="s">
        <v>1368</v>
      </c>
      <c r="Q4024" t="s">
        <v>41</v>
      </c>
      <c r="R4024" t="s">
        <v>27</v>
      </c>
      <c r="S4024" t="s">
        <v>55</v>
      </c>
      <c r="T4024" s="1">
        <v>40603</v>
      </c>
    </row>
    <row r="4025" spans="1:20" x14ac:dyDescent="0.25">
      <c r="A4025">
        <v>28741</v>
      </c>
      <c r="B4025">
        <v>40602</v>
      </c>
      <c r="C4025" t="s">
        <v>29</v>
      </c>
      <c r="D4025" t="s">
        <v>21</v>
      </c>
      <c r="E4025" t="s">
        <v>30</v>
      </c>
      <c r="F4025" t="s">
        <v>1580</v>
      </c>
      <c r="G4025">
        <v>5</v>
      </c>
      <c r="H4025">
        <v>113.17</v>
      </c>
      <c r="I4025">
        <v>0.52</v>
      </c>
      <c r="J4025">
        <v>0.04</v>
      </c>
      <c r="K4025">
        <v>54.9</v>
      </c>
      <c r="L4025">
        <v>22.88</v>
      </c>
      <c r="M4025">
        <v>10.98</v>
      </c>
      <c r="N4025">
        <v>3.37</v>
      </c>
      <c r="O4025" t="s">
        <v>24</v>
      </c>
      <c r="P4025" t="s">
        <v>1368</v>
      </c>
      <c r="Q4025" t="s">
        <v>41</v>
      </c>
      <c r="R4025" t="s">
        <v>27</v>
      </c>
      <c r="S4025" t="s">
        <v>35</v>
      </c>
      <c r="T4025" s="1">
        <v>40603</v>
      </c>
    </row>
    <row r="4026" spans="1:20" x14ac:dyDescent="0.25">
      <c r="A4026">
        <v>28742</v>
      </c>
      <c r="B4026">
        <v>41028</v>
      </c>
      <c r="C4026" t="s">
        <v>20</v>
      </c>
      <c r="D4026" t="s">
        <v>21</v>
      </c>
      <c r="E4026" t="s">
        <v>22</v>
      </c>
      <c r="F4026" t="s">
        <v>1470</v>
      </c>
      <c r="G4026">
        <v>35</v>
      </c>
      <c r="H4026">
        <v>919.1</v>
      </c>
      <c r="I4026">
        <v>0.41</v>
      </c>
      <c r="J4026">
        <v>0.09</v>
      </c>
      <c r="K4026">
        <v>321</v>
      </c>
      <c r="L4026">
        <v>28.66</v>
      </c>
      <c r="M4026">
        <v>16.91</v>
      </c>
      <c r="N4026">
        <v>6.25</v>
      </c>
      <c r="O4026" t="s">
        <v>24</v>
      </c>
      <c r="P4026" t="s">
        <v>979</v>
      </c>
      <c r="Q4026" t="s">
        <v>41</v>
      </c>
      <c r="R4026" t="s">
        <v>34</v>
      </c>
      <c r="S4026" t="s">
        <v>57</v>
      </c>
      <c r="T4026" s="1">
        <v>41028</v>
      </c>
    </row>
    <row r="4027" spans="1:20" x14ac:dyDescent="0.25">
      <c r="A4027">
        <v>28742</v>
      </c>
      <c r="B4027">
        <v>41028</v>
      </c>
      <c r="C4027" t="s">
        <v>20</v>
      </c>
      <c r="D4027" t="s">
        <v>42</v>
      </c>
      <c r="E4027" t="s">
        <v>46</v>
      </c>
      <c r="F4027" t="s">
        <v>1062</v>
      </c>
      <c r="G4027">
        <v>7</v>
      </c>
      <c r="H4027">
        <v>5463.49</v>
      </c>
      <c r="I4027">
        <v>0.53</v>
      </c>
      <c r="J4027">
        <v>0.04</v>
      </c>
      <c r="K4027">
        <v>2744.95</v>
      </c>
      <c r="L4027">
        <v>800.28</v>
      </c>
      <c r="M4027">
        <v>376.13</v>
      </c>
      <c r="N4027">
        <v>85.63</v>
      </c>
      <c r="O4027" t="s">
        <v>48</v>
      </c>
      <c r="P4027" t="s">
        <v>979</v>
      </c>
      <c r="Q4027" t="s">
        <v>41</v>
      </c>
      <c r="R4027" t="s">
        <v>34</v>
      </c>
      <c r="S4027" t="s">
        <v>49</v>
      </c>
      <c r="T4027" s="1">
        <v>41035</v>
      </c>
    </row>
    <row r="4028" spans="1:20" x14ac:dyDescent="0.25">
      <c r="A4028">
        <v>28769</v>
      </c>
      <c r="B4028">
        <v>40418</v>
      </c>
      <c r="C4028" t="s">
        <v>20</v>
      </c>
      <c r="D4028" t="s">
        <v>37</v>
      </c>
      <c r="E4028" t="s">
        <v>38</v>
      </c>
      <c r="F4028" t="s">
        <v>1626</v>
      </c>
      <c r="G4028">
        <v>6</v>
      </c>
      <c r="H4028">
        <v>364.48</v>
      </c>
      <c r="I4028">
        <v>0.46</v>
      </c>
      <c r="J4028">
        <v>0.02</v>
      </c>
      <c r="K4028">
        <v>162.75</v>
      </c>
      <c r="L4028">
        <v>61.65</v>
      </c>
      <c r="M4028">
        <v>33.29</v>
      </c>
      <c r="N4028">
        <v>1.99</v>
      </c>
      <c r="O4028" t="s">
        <v>24</v>
      </c>
      <c r="P4028" t="s">
        <v>1494</v>
      </c>
      <c r="Q4028" t="s">
        <v>41</v>
      </c>
      <c r="R4028" t="s">
        <v>67</v>
      </c>
      <c r="S4028" t="s">
        <v>35</v>
      </c>
      <c r="T4028" s="1">
        <v>40418</v>
      </c>
    </row>
    <row r="4029" spans="1:20" x14ac:dyDescent="0.25">
      <c r="A4029">
        <v>28772</v>
      </c>
      <c r="B4029">
        <v>39850</v>
      </c>
      <c r="C4029" t="s">
        <v>36</v>
      </c>
      <c r="D4029" t="s">
        <v>42</v>
      </c>
      <c r="E4029" t="s">
        <v>46</v>
      </c>
      <c r="F4029" t="s">
        <v>331</v>
      </c>
      <c r="G4029">
        <v>16</v>
      </c>
      <c r="H4029">
        <v>2400.42</v>
      </c>
      <c r="I4029">
        <v>0.52</v>
      </c>
      <c r="J4029">
        <v>0.02</v>
      </c>
      <c r="K4029">
        <v>1189.5</v>
      </c>
      <c r="L4029">
        <v>148.69</v>
      </c>
      <c r="M4029">
        <v>71.37</v>
      </c>
      <c r="N4029">
        <v>69</v>
      </c>
      <c r="O4029" t="s">
        <v>24</v>
      </c>
      <c r="P4029" t="s">
        <v>1956</v>
      </c>
      <c r="Q4029" t="s">
        <v>41</v>
      </c>
      <c r="R4029" t="s">
        <v>27</v>
      </c>
      <c r="S4029" t="s">
        <v>28</v>
      </c>
      <c r="T4029" s="1">
        <v>39851</v>
      </c>
    </row>
    <row r="4030" spans="1:20" x14ac:dyDescent="0.25">
      <c r="A4030">
        <v>28772</v>
      </c>
      <c r="B4030">
        <v>39850</v>
      </c>
      <c r="C4030" t="s">
        <v>36</v>
      </c>
      <c r="D4030" t="s">
        <v>37</v>
      </c>
      <c r="E4030" t="s">
        <v>50</v>
      </c>
      <c r="F4030" t="s">
        <v>800</v>
      </c>
      <c r="G4030">
        <v>4</v>
      </c>
      <c r="H4030">
        <v>1277.6300000000001</v>
      </c>
      <c r="I4030">
        <v>0.37</v>
      </c>
      <c r="J4030">
        <v>0.03</v>
      </c>
      <c r="K4030">
        <v>444.68</v>
      </c>
      <c r="L4030">
        <v>326.97000000000003</v>
      </c>
      <c r="M4030">
        <v>205.99</v>
      </c>
      <c r="N4030">
        <v>8.99</v>
      </c>
      <c r="O4030" t="s">
        <v>71</v>
      </c>
      <c r="P4030" t="s">
        <v>1956</v>
      </c>
      <c r="Q4030" t="s">
        <v>41</v>
      </c>
      <c r="R4030" t="s">
        <v>27</v>
      </c>
      <c r="S4030" t="s">
        <v>57</v>
      </c>
      <c r="T4030" s="1">
        <v>39852</v>
      </c>
    </row>
    <row r="4031" spans="1:20" x14ac:dyDescent="0.25">
      <c r="A4031">
        <v>28773</v>
      </c>
      <c r="B4031">
        <v>40584</v>
      </c>
      <c r="C4031" t="s">
        <v>20</v>
      </c>
      <c r="D4031" t="s">
        <v>37</v>
      </c>
      <c r="E4031" t="s">
        <v>50</v>
      </c>
      <c r="F4031" t="s">
        <v>1272</v>
      </c>
      <c r="G4031">
        <v>48</v>
      </c>
      <c r="H4031">
        <v>5111.29</v>
      </c>
      <c r="I4031">
        <v>0.5</v>
      </c>
      <c r="J4031">
        <v>0.05</v>
      </c>
      <c r="K4031">
        <v>2418.77</v>
      </c>
      <c r="L4031">
        <v>111.98</v>
      </c>
      <c r="M4031">
        <v>55.99</v>
      </c>
      <c r="N4031">
        <v>5</v>
      </c>
      <c r="O4031" t="s">
        <v>24</v>
      </c>
      <c r="P4031" t="s">
        <v>1049</v>
      </c>
      <c r="Q4031" t="s">
        <v>33</v>
      </c>
      <c r="R4031" t="s">
        <v>27</v>
      </c>
      <c r="S4031" t="s">
        <v>35</v>
      </c>
      <c r="T4031" s="1">
        <v>40591</v>
      </c>
    </row>
    <row r="4032" spans="1:20" x14ac:dyDescent="0.25">
      <c r="A4032">
        <v>28774</v>
      </c>
      <c r="B4032">
        <v>39814</v>
      </c>
      <c r="C4032" t="s">
        <v>36</v>
      </c>
      <c r="D4032" t="s">
        <v>21</v>
      </c>
      <c r="E4032" t="s">
        <v>22</v>
      </c>
      <c r="F4032" t="s">
        <v>729</v>
      </c>
      <c r="G4032">
        <v>32</v>
      </c>
      <c r="H4032">
        <v>278.06</v>
      </c>
      <c r="I4032">
        <v>0.37</v>
      </c>
      <c r="J4032">
        <v>0.1</v>
      </c>
      <c r="K4032">
        <v>82.01</v>
      </c>
      <c r="L4032">
        <v>9.49</v>
      </c>
      <c r="M4032">
        <v>5.98</v>
      </c>
      <c r="N4032">
        <v>4.6900000000000004</v>
      </c>
      <c r="O4032" t="s">
        <v>24</v>
      </c>
      <c r="P4032" t="s">
        <v>1001</v>
      </c>
      <c r="Q4032" t="s">
        <v>64</v>
      </c>
      <c r="R4032" t="s">
        <v>27</v>
      </c>
      <c r="S4032" t="s">
        <v>57</v>
      </c>
      <c r="T4032" s="1">
        <v>39815</v>
      </c>
    </row>
    <row r="4033" spans="1:20" x14ac:dyDescent="0.25">
      <c r="A4033">
        <v>28802</v>
      </c>
      <c r="B4033">
        <v>40486</v>
      </c>
      <c r="C4033" t="s">
        <v>36</v>
      </c>
      <c r="D4033" t="s">
        <v>42</v>
      </c>
      <c r="E4033" t="s">
        <v>43</v>
      </c>
      <c r="F4033" t="s">
        <v>384</v>
      </c>
      <c r="G4033">
        <v>23</v>
      </c>
      <c r="H4033">
        <v>584.22</v>
      </c>
      <c r="I4033">
        <v>0.35</v>
      </c>
      <c r="J4033">
        <v>0.08</v>
      </c>
      <c r="K4033">
        <v>168.82</v>
      </c>
      <c r="L4033">
        <v>27.18</v>
      </c>
      <c r="M4033">
        <v>17.670000000000002</v>
      </c>
      <c r="N4033">
        <v>8.99</v>
      </c>
      <c r="O4033" t="s">
        <v>71</v>
      </c>
      <c r="P4033" t="s">
        <v>145</v>
      </c>
      <c r="Q4033" t="s">
        <v>33</v>
      </c>
      <c r="R4033" t="s">
        <v>61</v>
      </c>
      <c r="S4033" t="s">
        <v>35</v>
      </c>
      <c r="T4033" s="1">
        <v>40488</v>
      </c>
    </row>
    <row r="4034" spans="1:20" x14ac:dyDescent="0.25">
      <c r="A4034">
        <v>28802</v>
      </c>
      <c r="B4034">
        <v>40486</v>
      </c>
      <c r="C4034" t="s">
        <v>36</v>
      </c>
      <c r="D4034" t="s">
        <v>21</v>
      </c>
      <c r="E4034" t="s">
        <v>84</v>
      </c>
      <c r="F4034" t="s">
        <v>440</v>
      </c>
      <c r="G4034">
        <v>36</v>
      </c>
      <c r="H4034">
        <v>540.96</v>
      </c>
      <c r="I4034">
        <v>0.44</v>
      </c>
      <c r="J4034">
        <v>0</v>
      </c>
      <c r="K4034">
        <v>235.9</v>
      </c>
      <c r="L4034">
        <v>14.89</v>
      </c>
      <c r="M4034">
        <v>8.34</v>
      </c>
      <c r="N4034">
        <v>4.82</v>
      </c>
      <c r="O4034" t="s">
        <v>71</v>
      </c>
      <c r="P4034" t="s">
        <v>145</v>
      </c>
      <c r="Q4034" t="s">
        <v>33</v>
      </c>
      <c r="R4034" t="s">
        <v>61</v>
      </c>
      <c r="S4034" t="s">
        <v>57</v>
      </c>
      <c r="T4034" s="1">
        <v>40489</v>
      </c>
    </row>
    <row r="4035" spans="1:20" x14ac:dyDescent="0.25">
      <c r="A4035">
        <v>28802</v>
      </c>
      <c r="B4035">
        <v>40486</v>
      </c>
      <c r="C4035" t="s">
        <v>36</v>
      </c>
      <c r="D4035" t="s">
        <v>37</v>
      </c>
      <c r="E4035" t="s">
        <v>50</v>
      </c>
      <c r="F4035" t="s">
        <v>76</v>
      </c>
      <c r="G4035">
        <v>22</v>
      </c>
      <c r="H4035">
        <v>9872.2099999999991</v>
      </c>
      <c r="I4035">
        <v>0.55000000000000004</v>
      </c>
      <c r="J4035">
        <v>0.02</v>
      </c>
      <c r="K4035">
        <v>5337.43</v>
      </c>
      <c r="L4035">
        <v>457.76</v>
      </c>
      <c r="M4035">
        <v>205.99</v>
      </c>
      <c r="N4035">
        <v>3</v>
      </c>
      <c r="O4035" t="s">
        <v>24</v>
      </c>
      <c r="P4035" t="s">
        <v>145</v>
      </c>
      <c r="Q4035" t="s">
        <v>33</v>
      </c>
      <c r="R4035" t="s">
        <v>61</v>
      </c>
      <c r="S4035" t="s">
        <v>57</v>
      </c>
      <c r="T4035" s="1">
        <v>40488</v>
      </c>
    </row>
    <row r="4036" spans="1:20" x14ac:dyDescent="0.25">
      <c r="A4036">
        <v>28805</v>
      </c>
      <c r="B4036">
        <v>40635</v>
      </c>
      <c r="C4036" t="s">
        <v>79</v>
      </c>
      <c r="D4036" t="s">
        <v>21</v>
      </c>
      <c r="E4036" t="s">
        <v>126</v>
      </c>
      <c r="F4036" t="s">
        <v>1928</v>
      </c>
      <c r="G4036">
        <v>14</v>
      </c>
      <c r="H4036">
        <v>122.08</v>
      </c>
      <c r="I4036">
        <v>0.38</v>
      </c>
      <c r="J4036">
        <v>7.0000000000000007E-2</v>
      </c>
      <c r="K4036">
        <v>24.36</v>
      </c>
      <c r="L4036">
        <v>5.61</v>
      </c>
      <c r="M4036">
        <v>3.48</v>
      </c>
      <c r="N4036">
        <v>49</v>
      </c>
      <c r="O4036" t="s">
        <v>24</v>
      </c>
      <c r="P4036" t="s">
        <v>1217</v>
      </c>
      <c r="Q4036" t="s">
        <v>64</v>
      </c>
      <c r="R4036" t="s">
        <v>34</v>
      </c>
      <c r="S4036" t="s">
        <v>28</v>
      </c>
      <c r="T4036" s="1">
        <v>40637</v>
      </c>
    </row>
    <row r="4037" spans="1:20" x14ac:dyDescent="0.25">
      <c r="A4037">
        <v>28805</v>
      </c>
      <c r="B4037">
        <v>40635</v>
      </c>
      <c r="C4037" t="s">
        <v>79</v>
      </c>
      <c r="D4037" t="s">
        <v>21</v>
      </c>
      <c r="E4037" t="s">
        <v>120</v>
      </c>
      <c r="F4037" t="s">
        <v>299</v>
      </c>
      <c r="G4037">
        <v>4</v>
      </c>
      <c r="H4037">
        <v>38.57</v>
      </c>
      <c r="I4037">
        <v>0.4</v>
      </c>
      <c r="J4037">
        <v>7.0000000000000007E-2</v>
      </c>
      <c r="K4037">
        <v>13.16</v>
      </c>
      <c r="L4037">
        <v>9.9700000000000006</v>
      </c>
      <c r="M4037">
        <v>5.98</v>
      </c>
      <c r="N4037">
        <v>1.49</v>
      </c>
      <c r="O4037" t="s">
        <v>24</v>
      </c>
      <c r="P4037" t="s">
        <v>1217</v>
      </c>
      <c r="Q4037" t="s">
        <v>64</v>
      </c>
      <c r="R4037" t="s">
        <v>34</v>
      </c>
      <c r="S4037" t="s">
        <v>57</v>
      </c>
      <c r="T4037" s="1">
        <v>40637</v>
      </c>
    </row>
    <row r="4038" spans="1:20" x14ac:dyDescent="0.25">
      <c r="A4038">
        <v>28805</v>
      </c>
      <c r="B4038">
        <v>40635</v>
      </c>
      <c r="C4038" t="s">
        <v>79</v>
      </c>
      <c r="D4038" t="s">
        <v>21</v>
      </c>
      <c r="E4038" t="s">
        <v>30</v>
      </c>
      <c r="F4038" t="s">
        <v>1068</v>
      </c>
      <c r="G4038">
        <v>46</v>
      </c>
      <c r="H4038">
        <v>692.45</v>
      </c>
      <c r="I4038">
        <v>0.35</v>
      </c>
      <c r="J4038">
        <v>0.05</v>
      </c>
      <c r="K4038">
        <v>217.19</v>
      </c>
      <c r="L4038">
        <v>15.74</v>
      </c>
      <c r="M4038">
        <v>10.23</v>
      </c>
      <c r="N4038">
        <v>4.68</v>
      </c>
      <c r="O4038" t="s">
        <v>24</v>
      </c>
      <c r="P4038" t="s">
        <v>1217</v>
      </c>
      <c r="Q4038" t="s">
        <v>64</v>
      </c>
      <c r="R4038" t="s">
        <v>34</v>
      </c>
      <c r="S4038" t="s">
        <v>35</v>
      </c>
      <c r="T4038" s="1">
        <v>40637</v>
      </c>
    </row>
    <row r="4039" spans="1:20" x14ac:dyDescent="0.25">
      <c r="A4039">
        <v>28807</v>
      </c>
      <c r="B4039">
        <v>40633</v>
      </c>
      <c r="C4039" t="s">
        <v>36</v>
      </c>
      <c r="D4039" t="s">
        <v>21</v>
      </c>
      <c r="E4039" t="s">
        <v>84</v>
      </c>
      <c r="F4039" t="s">
        <v>228</v>
      </c>
      <c r="G4039">
        <v>9</v>
      </c>
      <c r="H4039">
        <v>91.2</v>
      </c>
      <c r="I4039">
        <v>0.47</v>
      </c>
      <c r="J4039">
        <v>0.02</v>
      </c>
      <c r="K4039">
        <v>38.049999999999997</v>
      </c>
      <c r="L4039">
        <v>9.4</v>
      </c>
      <c r="M4039">
        <v>4.9800000000000004</v>
      </c>
      <c r="N4039">
        <v>8.33</v>
      </c>
      <c r="O4039" t="s">
        <v>71</v>
      </c>
      <c r="P4039" t="s">
        <v>1471</v>
      </c>
      <c r="Q4039" t="s">
        <v>83</v>
      </c>
      <c r="R4039" t="s">
        <v>67</v>
      </c>
      <c r="S4039" t="s">
        <v>57</v>
      </c>
      <c r="T4039" s="1">
        <v>40634</v>
      </c>
    </row>
    <row r="4040" spans="1:20" x14ac:dyDescent="0.25">
      <c r="A4040">
        <v>28832</v>
      </c>
      <c r="B4040">
        <v>40445</v>
      </c>
      <c r="C4040" t="s">
        <v>79</v>
      </c>
      <c r="D4040" t="s">
        <v>21</v>
      </c>
      <c r="E4040" t="s">
        <v>139</v>
      </c>
      <c r="F4040" t="s">
        <v>1559</v>
      </c>
      <c r="G4040">
        <v>46</v>
      </c>
      <c r="H4040">
        <v>3176.09</v>
      </c>
      <c r="I4040">
        <v>0.53</v>
      </c>
      <c r="J4040">
        <v>0.1</v>
      </c>
      <c r="K4040">
        <v>1510.43</v>
      </c>
      <c r="L4040">
        <v>76.36</v>
      </c>
      <c r="M4040">
        <v>35.89</v>
      </c>
      <c r="N4040">
        <v>14.72</v>
      </c>
      <c r="O4040" t="s">
        <v>71</v>
      </c>
      <c r="P4040" t="s">
        <v>1539</v>
      </c>
      <c r="Q4040" t="s">
        <v>83</v>
      </c>
      <c r="R4040" t="s">
        <v>34</v>
      </c>
      <c r="S4040" t="s">
        <v>57</v>
      </c>
      <c r="T4040" s="1">
        <v>40446</v>
      </c>
    </row>
    <row r="4041" spans="1:20" x14ac:dyDescent="0.25">
      <c r="A4041">
        <v>28832</v>
      </c>
      <c r="B4041">
        <v>40445</v>
      </c>
      <c r="C4041" t="s">
        <v>79</v>
      </c>
      <c r="D4041" t="s">
        <v>21</v>
      </c>
      <c r="E4041" t="s">
        <v>120</v>
      </c>
      <c r="F4041" t="s">
        <v>1771</v>
      </c>
      <c r="G4041">
        <v>45</v>
      </c>
      <c r="H4041">
        <v>190.64</v>
      </c>
      <c r="I4041">
        <v>0.52</v>
      </c>
      <c r="J4041">
        <v>0.03</v>
      </c>
      <c r="K4041">
        <v>95.55</v>
      </c>
      <c r="L4041">
        <v>4.33</v>
      </c>
      <c r="M4041">
        <v>2.08</v>
      </c>
      <c r="N4041">
        <v>1.49</v>
      </c>
      <c r="O4041" t="s">
        <v>24</v>
      </c>
      <c r="P4041" t="s">
        <v>1539</v>
      </c>
      <c r="Q4041" t="s">
        <v>83</v>
      </c>
      <c r="R4041" t="s">
        <v>34</v>
      </c>
      <c r="S4041" t="s">
        <v>57</v>
      </c>
      <c r="T4041" s="1">
        <v>40447</v>
      </c>
    </row>
    <row r="4042" spans="1:20" x14ac:dyDescent="0.25">
      <c r="A4042">
        <v>28835</v>
      </c>
      <c r="B4042">
        <v>40999</v>
      </c>
      <c r="C4042" t="s">
        <v>29</v>
      </c>
      <c r="D4042" t="s">
        <v>21</v>
      </c>
      <c r="E4042" t="s">
        <v>22</v>
      </c>
      <c r="F4042" t="s">
        <v>176</v>
      </c>
      <c r="G4042">
        <v>1</v>
      </c>
      <c r="H4042">
        <v>272.58999999999997</v>
      </c>
      <c r="I4042">
        <v>0.35</v>
      </c>
      <c r="J4042">
        <v>0.08</v>
      </c>
      <c r="K4042">
        <v>74.13</v>
      </c>
      <c r="L4042">
        <v>274.57</v>
      </c>
      <c r="M4042">
        <v>178.47</v>
      </c>
      <c r="N4042">
        <v>19.989999999999998</v>
      </c>
      <c r="O4042" t="s">
        <v>24</v>
      </c>
      <c r="P4042" t="s">
        <v>1037</v>
      </c>
      <c r="Q4042" t="s">
        <v>75</v>
      </c>
      <c r="R4042" t="s">
        <v>27</v>
      </c>
      <c r="S4042" t="s">
        <v>57</v>
      </c>
      <c r="T4042" s="1">
        <v>41001</v>
      </c>
    </row>
    <row r="4043" spans="1:20" x14ac:dyDescent="0.25">
      <c r="A4043">
        <v>28836</v>
      </c>
      <c r="B4043">
        <v>40475</v>
      </c>
      <c r="C4043" t="s">
        <v>36</v>
      </c>
      <c r="D4043" t="s">
        <v>37</v>
      </c>
      <c r="E4043" t="s">
        <v>50</v>
      </c>
      <c r="F4043" t="s">
        <v>76</v>
      </c>
      <c r="G4043">
        <v>50</v>
      </c>
      <c r="H4043">
        <v>14175.78</v>
      </c>
      <c r="I4043">
        <v>0.35</v>
      </c>
      <c r="J4043">
        <v>0.06</v>
      </c>
      <c r="K4043">
        <v>4372.08</v>
      </c>
      <c r="L4043">
        <v>301.52</v>
      </c>
      <c r="M4043">
        <v>195.99</v>
      </c>
      <c r="N4043">
        <v>4.2</v>
      </c>
      <c r="O4043" t="s">
        <v>24</v>
      </c>
      <c r="P4043" t="s">
        <v>858</v>
      </c>
      <c r="Q4043" t="s">
        <v>95</v>
      </c>
      <c r="R4043" t="s">
        <v>34</v>
      </c>
      <c r="S4043" t="s">
        <v>57</v>
      </c>
      <c r="T4043" s="1">
        <v>40476</v>
      </c>
    </row>
    <row r="4044" spans="1:20" x14ac:dyDescent="0.25">
      <c r="A4044">
        <v>28836</v>
      </c>
      <c r="B4044">
        <v>40475</v>
      </c>
      <c r="C4044" t="s">
        <v>36</v>
      </c>
      <c r="D4044" t="s">
        <v>21</v>
      </c>
      <c r="E4044" t="s">
        <v>120</v>
      </c>
      <c r="F4044" t="s">
        <v>1170</v>
      </c>
      <c r="G4044">
        <v>7</v>
      </c>
      <c r="H4044">
        <v>2052.62</v>
      </c>
      <c r="I4044">
        <v>0.44</v>
      </c>
      <c r="J4044">
        <v>0.06</v>
      </c>
      <c r="K4044">
        <v>821.7</v>
      </c>
      <c r="L4044">
        <v>308.91000000000003</v>
      </c>
      <c r="M4044">
        <v>172.99</v>
      </c>
      <c r="N4044">
        <v>19.989999999999998</v>
      </c>
      <c r="O4044" t="s">
        <v>24</v>
      </c>
      <c r="P4044" t="s">
        <v>858</v>
      </c>
      <c r="Q4044" t="s">
        <v>95</v>
      </c>
      <c r="R4044" t="s">
        <v>34</v>
      </c>
      <c r="S4044" t="s">
        <v>57</v>
      </c>
      <c r="T4044" s="1">
        <v>40477</v>
      </c>
    </row>
    <row r="4045" spans="1:20" x14ac:dyDescent="0.25">
      <c r="A4045">
        <v>28839</v>
      </c>
      <c r="B4045">
        <v>39931</v>
      </c>
      <c r="C4045" t="s">
        <v>20</v>
      </c>
      <c r="D4045" t="s">
        <v>21</v>
      </c>
      <c r="E4045" t="s">
        <v>52</v>
      </c>
      <c r="F4045" t="s">
        <v>1706</v>
      </c>
      <c r="G4045">
        <v>30</v>
      </c>
      <c r="H4045">
        <v>172.73</v>
      </c>
      <c r="I4045">
        <v>0.43</v>
      </c>
      <c r="J4045">
        <v>0.06</v>
      </c>
      <c r="K4045">
        <v>65.040000000000006</v>
      </c>
      <c r="L4045">
        <v>5.86</v>
      </c>
      <c r="M4045">
        <v>3.34</v>
      </c>
      <c r="N4045">
        <v>7.49</v>
      </c>
      <c r="O4045" t="s">
        <v>71</v>
      </c>
      <c r="P4045" t="s">
        <v>1423</v>
      </c>
      <c r="Q4045" t="s">
        <v>33</v>
      </c>
      <c r="R4045" t="s">
        <v>27</v>
      </c>
      <c r="S4045" t="s">
        <v>55</v>
      </c>
      <c r="T4045" s="1">
        <v>39933</v>
      </c>
    </row>
    <row r="4046" spans="1:20" x14ac:dyDescent="0.25">
      <c r="A4046">
        <v>28867</v>
      </c>
      <c r="B4046">
        <v>40746</v>
      </c>
      <c r="C4046" t="s">
        <v>79</v>
      </c>
      <c r="D4046" t="s">
        <v>37</v>
      </c>
      <c r="E4046" t="s">
        <v>38</v>
      </c>
      <c r="F4046" t="s">
        <v>325</v>
      </c>
      <c r="G4046">
        <v>43</v>
      </c>
      <c r="H4046">
        <v>1274.53</v>
      </c>
      <c r="I4046">
        <v>0.36</v>
      </c>
      <c r="J4046">
        <v>0.1</v>
      </c>
      <c r="K4046">
        <v>366.32</v>
      </c>
      <c r="L4046">
        <v>32.770000000000003</v>
      </c>
      <c r="M4046">
        <v>20.97</v>
      </c>
      <c r="N4046">
        <v>6.5</v>
      </c>
      <c r="O4046" t="s">
        <v>24</v>
      </c>
      <c r="P4046" t="s">
        <v>661</v>
      </c>
      <c r="Q4046" t="s">
        <v>41</v>
      </c>
      <c r="R4046" t="s">
        <v>34</v>
      </c>
      <c r="S4046" t="s">
        <v>57</v>
      </c>
      <c r="T4046" s="1">
        <v>40747</v>
      </c>
    </row>
    <row r="4047" spans="1:20" x14ac:dyDescent="0.25">
      <c r="A4047">
        <v>28867</v>
      </c>
      <c r="B4047">
        <v>40746</v>
      </c>
      <c r="C4047" t="s">
        <v>79</v>
      </c>
      <c r="D4047" t="s">
        <v>21</v>
      </c>
      <c r="E4047" t="s">
        <v>84</v>
      </c>
      <c r="F4047" t="s">
        <v>1957</v>
      </c>
      <c r="G4047">
        <v>6</v>
      </c>
      <c r="H4047">
        <v>1037.04</v>
      </c>
      <c r="I4047">
        <v>0.4</v>
      </c>
      <c r="J4047">
        <v>0.03</v>
      </c>
      <c r="K4047">
        <v>387.95</v>
      </c>
      <c r="L4047">
        <v>174.75</v>
      </c>
      <c r="M4047">
        <v>104.85</v>
      </c>
      <c r="N4047">
        <v>19.989999999999998</v>
      </c>
      <c r="O4047" t="s">
        <v>24</v>
      </c>
      <c r="P4047" t="s">
        <v>661</v>
      </c>
      <c r="Q4047" t="s">
        <v>41</v>
      </c>
      <c r="R4047" t="s">
        <v>34</v>
      </c>
      <c r="S4047" t="s">
        <v>57</v>
      </c>
      <c r="T4047" s="1">
        <v>40747</v>
      </c>
    </row>
    <row r="4048" spans="1:20" x14ac:dyDescent="0.25">
      <c r="A4048">
        <v>28867</v>
      </c>
      <c r="B4048">
        <v>40746</v>
      </c>
      <c r="C4048" t="s">
        <v>79</v>
      </c>
      <c r="D4048" t="s">
        <v>37</v>
      </c>
      <c r="E4048" t="s">
        <v>50</v>
      </c>
      <c r="F4048" t="s">
        <v>1408</v>
      </c>
      <c r="G4048">
        <v>26</v>
      </c>
      <c r="H4048">
        <v>3771.8</v>
      </c>
      <c r="I4048">
        <v>0.35</v>
      </c>
      <c r="J4048">
        <v>0.02</v>
      </c>
      <c r="K4048">
        <v>1267.07</v>
      </c>
      <c r="L4048">
        <v>147.68</v>
      </c>
      <c r="M4048">
        <v>95.99</v>
      </c>
      <c r="N4048">
        <v>8.99</v>
      </c>
      <c r="O4048" t="s">
        <v>24</v>
      </c>
      <c r="P4048" t="s">
        <v>661</v>
      </c>
      <c r="Q4048" t="s">
        <v>41</v>
      </c>
      <c r="R4048" t="s">
        <v>34</v>
      </c>
      <c r="S4048" t="s">
        <v>57</v>
      </c>
      <c r="T4048" s="1">
        <v>40748</v>
      </c>
    </row>
    <row r="4049" spans="1:20" x14ac:dyDescent="0.25">
      <c r="A4049">
        <v>28868</v>
      </c>
      <c r="B4049">
        <v>41004</v>
      </c>
      <c r="C4049" t="s">
        <v>36</v>
      </c>
      <c r="D4049" t="s">
        <v>21</v>
      </c>
      <c r="E4049" t="s">
        <v>84</v>
      </c>
      <c r="F4049" t="s">
        <v>794</v>
      </c>
      <c r="G4049">
        <v>30</v>
      </c>
      <c r="H4049">
        <v>410.21</v>
      </c>
      <c r="I4049">
        <v>0.54</v>
      </c>
      <c r="J4049">
        <v>0.05</v>
      </c>
      <c r="K4049">
        <v>207.08</v>
      </c>
      <c r="L4049">
        <v>14.09</v>
      </c>
      <c r="M4049">
        <v>6.48</v>
      </c>
      <c r="N4049">
        <v>8.73</v>
      </c>
      <c r="O4049" t="s">
        <v>24</v>
      </c>
      <c r="P4049" t="s">
        <v>965</v>
      </c>
      <c r="Q4049" t="s">
        <v>33</v>
      </c>
      <c r="R4049" t="s">
        <v>27</v>
      </c>
      <c r="S4049" t="s">
        <v>57</v>
      </c>
      <c r="T4049" s="1">
        <v>41005</v>
      </c>
    </row>
    <row r="4050" spans="1:20" x14ac:dyDescent="0.25">
      <c r="A4050">
        <v>28870</v>
      </c>
      <c r="B4050">
        <v>40857</v>
      </c>
      <c r="C4050" t="s">
        <v>36</v>
      </c>
      <c r="D4050" t="s">
        <v>37</v>
      </c>
      <c r="E4050" t="s">
        <v>50</v>
      </c>
      <c r="F4050" t="s">
        <v>76</v>
      </c>
      <c r="G4050">
        <v>35</v>
      </c>
      <c r="H4050">
        <v>7419.17</v>
      </c>
      <c r="I4050">
        <v>0.48</v>
      </c>
      <c r="J4050">
        <v>0.05</v>
      </c>
      <c r="K4050">
        <v>3357.02</v>
      </c>
      <c r="L4050">
        <v>223.06</v>
      </c>
      <c r="M4050">
        <v>115.99</v>
      </c>
      <c r="N4050">
        <v>2.5</v>
      </c>
      <c r="O4050" t="s">
        <v>24</v>
      </c>
      <c r="P4050" t="s">
        <v>1817</v>
      </c>
      <c r="Q4050" t="s">
        <v>83</v>
      </c>
      <c r="R4050" t="s">
        <v>34</v>
      </c>
      <c r="S4050" t="s">
        <v>57</v>
      </c>
      <c r="T4050" s="1">
        <v>40860</v>
      </c>
    </row>
    <row r="4051" spans="1:20" x14ac:dyDescent="0.25">
      <c r="A4051">
        <v>28870</v>
      </c>
      <c r="B4051">
        <v>40857</v>
      </c>
      <c r="C4051" t="s">
        <v>36</v>
      </c>
      <c r="D4051" t="s">
        <v>37</v>
      </c>
      <c r="E4051" t="s">
        <v>38</v>
      </c>
      <c r="F4051" t="s">
        <v>1295</v>
      </c>
      <c r="G4051">
        <v>27</v>
      </c>
      <c r="H4051">
        <v>1994.03</v>
      </c>
      <c r="I4051">
        <v>0.46</v>
      </c>
      <c r="J4051">
        <v>0.03</v>
      </c>
      <c r="K4051">
        <v>881.07</v>
      </c>
      <c r="L4051">
        <v>75.89</v>
      </c>
      <c r="M4051">
        <v>40.98</v>
      </c>
      <c r="N4051">
        <v>6.5</v>
      </c>
      <c r="O4051" t="s">
        <v>24</v>
      </c>
      <c r="P4051" t="s">
        <v>1817</v>
      </c>
      <c r="Q4051" t="s">
        <v>41</v>
      </c>
      <c r="R4051" t="s">
        <v>34</v>
      </c>
      <c r="S4051" t="s">
        <v>57</v>
      </c>
      <c r="T4051" s="1">
        <v>40858</v>
      </c>
    </row>
    <row r="4052" spans="1:20" x14ac:dyDescent="0.25">
      <c r="A4052">
        <v>28871</v>
      </c>
      <c r="B4052">
        <v>41014</v>
      </c>
      <c r="C4052" t="s">
        <v>36</v>
      </c>
      <c r="D4052" t="s">
        <v>37</v>
      </c>
      <c r="E4052" t="s">
        <v>38</v>
      </c>
      <c r="F4052" t="s">
        <v>488</v>
      </c>
      <c r="G4052">
        <v>10</v>
      </c>
      <c r="H4052">
        <v>76.19</v>
      </c>
      <c r="I4052">
        <v>0.35</v>
      </c>
      <c r="J4052">
        <v>0.08</v>
      </c>
      <c r="K4052">
        <v>20.85</v>
      </c>
      <c r="L4052">
        <v>7.72</v>
      </c>
      <c r="M4052">
        <v>5.0199999999999996</v>
      </c>
      <c r="N4052">
        <v>5.14</v>
      </c>
      <c r="O4052" t="s">
        <v>24</v>
      </c>
      <c r="P4052" t="s">
        <v>291</v>
      </c>
      <c r="Q4052" t="s">
        <v>83</v>
      </c>
      <c r="R4052" t="s">
        <v>27</v>
      </c>
      <c r="S4052" t="s">
        <v>35</v>
      </c>
      <c r="T4052" s="1">
        <v>41014</v>
      </c>
    </row>
    <row r="4053" spans="1:20" x14ac:dyDescent="0.25">
      <c r="A4053">
        <v>28897</v>
      </c>
      <c r="B4053">
        <v>40049</v>
      </c>
      <c r="C4053" t="s">
        <v>79</v>
      </c>
      <c r="D4053" t="s">
        <v>21</v>
      </c>
      <c r="E4053" t="s">
        <v>126</v>
      </c>
      <c r="F4053" t="s">
        <v>1124</v>
      </c>
      <c r="G4053">
        <v>35</v>
      </c>
      <c r="H4053">
        <v>246.99</v>
      </c>
      <c r="I4053">
        <v>0.42</v>
      </c>
      <c r="J4053">
        <v>0.02</v>
      </c>
      <c r="K4053">
        <v>98</v>
      </c>
      <c r="L4053">
        <v>7</v>
      </c>
      <c r="M4053">
        <v>4.0599999999999996</v>
      </c>
      <c r="N4053">
        <v>6.89</v>
      </c>
      <c r="O4053" t="s">
        <v>24</v>
      </c>
      <c r="P4053" t="s">
        <v>433</v>
      </c>
      <c r="Q4053" t="s">
        <v>64</v>
      </c>
      <c r="R4053" t="s">
        <v>67</v>
      </c>
      <c r="S4053" t="s">
        <v>57</v>
      </c>
      <c r="T4053" s="1">
        <v>40051</v>
      </c>
    </row>
    <row r="4054" spans="1:20" x14ac:dyDescent="0.25">
      <c r="A4054">
        <v>28897</v>
      </c>
      <c r="B4054">
        <v>40049</v>
      </c>
      <c r="C4054" t="s">
        <v>79</v>
      </c>
      <c r="D4054" t="s">
        <v>21</v>
      </c>
      <c r="E4054" t="s">
        <v>139</v>
      </c>
      <c r="F4054" t="s">
        <v>1150</v>
      </c>
      <c r="G4054">
        <v>14</v>
      </c>
      <c r="H4054">
        <v>1784.34</v>
      </c>
      <c r="I4054">
        <v>0.55000000000000004</v>
      </c>
      <c r="J4054">
        <v>7.0000000000000007E-2</v>
      </c>
      <c r="K4054">
        <v>910.63</v>
      </c>
      <c r="L4054">
        <v>135.51</v>
      </c>
      <c r="M4054">
        <v>60.98</v>
      </c>
      <c r="N4054">
        <v>19.989999999999998</v>
      </c>
      <c r="O4054" t="s">
        <v>24</v>
      </c>
      <c r="P4054" t="s">
        <v>433</v>
      </c>
      <c r="Q4054" t="s">
        <v>64</v>
      </c>
      <c r="R4054" t="s">
        <v>67</v>
      </c>
      <c r="S4054" t="s">
        <v>57</v>
      </c>
      <c r="T4054" s="1">
        <v>40051</v>
      </c>
    </row>
    <row r="4055" spans="1:20" x14ac:dyDescent="0.25">
      <c r="A4055">
        <v>28898</v>
      </c>
      <c r="B4055">
        <v>40691</v>
      </c>
      <c r="C4055" t="s">
        <v>20</v>
      </c>
      <c r="D4055" t="s">
        <v>21</v>
      </c>
      <c r="E4055" t="s">
        <v>84</v>
      </c>
      <c r="F4055" t="s">
        <v>927</v>
      </c>
      <c r="G4055">
        <v>44</v>
      </c>
      <c r="H4055">
        <v>371.27</v>
      </c>
      <c r="I4055">
        <v>0.37</v>
      </c>
      <c r="J4055">
        <v>0.1</v>
      </c>
      <c r="K4055">
        <v>108.99</v>
      </c>
      <c r="L4055">
        <v>9.17</v>
      </c>
      <c r="M4055">
        <v>5.78</v>
      </c>
      <c r="N4055">
        <v>7.96</v>
      </c>
      <c r="O4055" t="s">
        <v>24</v>
      </c>
      <c r="P4055" t="s">
        <v>1490</v>
      </c>
      <c r="Q4055" t="s">
        <v>33</v>
      </c>
      <c r="R4055" t="s">
        <v>34</v>
      </c>
      <c r="S4055" t="s">
        <v>57</v>
      </c>
      <c r="T4055" s="1">
        <v>40691</v>
      </c>
    </row>
    <row r="4056" spans="1:20" x14ac:dyDescent="0.25">
      <c r="A4056">
        <v>28899</v>
      </c>
      <c r="B4056">
        <v>41074</v>
      </c>
      <c r="C4056" t="s">
        <v>20</v>
      </c>
      <c r="D4056" t="s">
        <v>37</v>
      </c>
      <c r="E4056" t="s">
        <v>50</v>
      </c>
      <c r="F4056" t="s">
        <v>1736</v>
      </c>
      <c r="G4056">
        <v>27</v>
      </c>
      <c r="H4056">
        <v>8575.5300000000007</v>
      </c>
      <c r="I4056">
        <v>0.39</v>
      </c>
      <c r="J4056">
        <v>0.06</v>
      </c>
      <c r="K4056">
        <v>3008.8</v>
      </c>
      <c r="L4056">
        <v>337.69</v>
      </c>
      <c r="M4056">
        <v>205.99</v>
      </c>
      <c r="N4056">
        <v>5</v>
      </c>
      <c r="O4056" t="s">
        <v>24</v>
      </c>
      <c r="P4056" t="s">
        <v>365</v>
      </c>
      <c r="Q4056" t="s">
        <v>41</v>
      </c>
      <c r="R4056" t="s">
        <v>67</v>
      </c>
      <c r="S4056" t="s">
        <v>57</v>
      </c>
      <c r="T4056" s="1">
        <v>41076</v>
      </c>
    </row>
    <row r="4057" spans="1:20" x14ac:dyDescent="0.25">
      <c r="A4057">
        <v>28901</v>
      </c>
      <c r="B4057">
        <v>41071</v>
      </c>
      <c r="C4057" t="s">
        <v>36</v>
      </c>
      <c r="D4057" t="s">
        <v>21</v>
      </c>
      <c r="E4057" t="s">
        <v>84</v>
      </c>
      <c r="F4057" t="s">
        <v>1816</v>
      </c>
      <c r="G4057">
        <v>23</v>
      </c>
      <c r="H4057">
        <v>1420.02</v>
      </c>
      <c r="I4057">
        <v>0.4</v>
      </c>
      <c r="J4057">
        <v>0.1</v>
      </c>
      <c r="K4057">
        <v>471.39</v>
      </c>
      <c r="L4057">
        <v>68.319999999999993</v>
      </c>
      <c r="M4057">
        <v>40.99</v>
      </c>
      <c r="N4057">
        <v>5.86</v>
      </c>
      <c r="O4057" t="s">
        <v>24</v>
      </c>
      <c r="P4057" t="s">
        <v>448</v>
      </c>
      <c r="Q4057" t="s">
        <v>33</v>
      </c>
      <c r="R4057" t="s">
        <v>27</v>
      </c>
      <c r="S4057" t="s">
        <v>57</v>
      </c>
      <c r="T4057" s="1">
        <v>41072</v>
      </c>
    </row>
    <row r="4058" spans="1:20" x14ac:dyDescent="0.25">
      <c r="A4058">
        <v>28928</v>
      </c>
      <c r="B4058">
        <v>40298</v>
      </c>
      <c r="C4058" t="s">
        <v>20</v>
      </c>
      <c r="D4058" t="s">
        <v>21</v>
      </c>
      <c r="E4058" t="s">
        <v>126</v>
      </c>
      <c r="F4058" t="s">
        <v>283</v>
      </c>
      <c r="G4058">
        <v>3</v>
      </c>
      <c r="H4058">
        <v>288.41000000000003</v>
      </c>
      <c r="I4058">
        <v>0.38</v>
      </c>
      <c r="J4058">
        <v>0.02</v>
      </c>
      <c r="K4058">
        <v>104.48</v>
      </c>
      <c r="L4058">
        <v>96.74</v>
      </c>
      <c r="M4058">
        <v>59.98</v>
      </c>
      <c r="N4058">
        <v>3.99</v>
      </c>
      <c r="O4058" t="s">
        <v>24</v>
      </c>
      <c r="P4058" t="s">
        <v>1761</v>
      </c>
      <c r="Q4058" t="s">
        <v>41</v>
      </c>
      <c r="R4058" t="s">
        <v>34</v>
      </c>
      <c r="S4058" t="s">
        <v>57</v>
      </c>
      <c r="T4058" s="1">
        <v>40300</v>
      </c>
    </row>
    <row r="4059" spans="1:20" x14ac:dyDescent="0.25">
      <c r="A4059">
        <v>28928</v>
      </c>
      <c r="B4059">
        <v>40298</v>
      </c>
      <c r="C4059" t="s">
        <v>20</v>
      </c>
      <c r="D4059" t="s">
        <v>37</v>
      </c>
      <c r="E4059" t="s">
        <v>38</v>
      </c>
      <c r="F4059" t="s">
        <v>1866</v>
      </c>
      <c r="G4059">
        <v>22</v>
      </c>
      <c r="H4059">
        <v>9365.69</v>
      </c>
      <c r="I4059">
        <v>0.45</v>
      </c>
      <c r="J4059">
        <v>0.09</v>
      </c>
      <c r="K4059">
        <v>3700.66</v>
      </c>
      <c r="L4059">
        <v>467.25</v>
      </c>
      <c r="M4059">
        <v>256.99</v>
      </c>
      <c r="N4059">
        <v>11.25</v>
      </c>
      <c r="O4059" t="s">
        <v>24</v>
      </c>
      <c r="P4059" t="s">
        <v>1761</v>
      </c>
      <c r="Q4059" t="s">
        <v>41</v>
      </c>
      <c r="R4059" t="s">
        <v>34</v>
      </c>
      <c r="S4059" t="s">
        <v>57</v>
      </c>
      <c r="T4059" s="1">
        <v>40298</v>
      </c>
    </row>
    <row r="4060" spans="1:20" x14ac:dyDescent="0.25">
      <c r="A4060">
        <v>28928</v>
      </c>
      <c r="B4060">
        <v>40298</v>
      </c>
      <c r="C4060" t="s">
        <v>20</v>
      </c>
      <c r="D4060" t="s">
        <v>37</v>
      </c>
      <c r="E4060" t="s">
        <v>50</v>
      </c>
      <c r="F4060" t="s">
        <v>1514</v>
      </c>
      <c r="G4060">
        <v>46</v>
      </c>
      <c r="H4060">
        <v>2830.84</v>
      </c>
      <c r="I4060">
        <v>0.42</v>
      </c>
      <c r="J4060">
        <v>0.01</v>
      </c>
      <c r="K4060">
        <v>1170.3</v>
      </c>
      <c r="L4060">
        <v>62.05</v>
      </c>
      <c r="M4060">
        <v>35.99</v>
      </c>
      <c r="N4060">
        <v>5</v>
      </c>
      <c r="O4060" t="s">
        <v>24</v>
      </c>
      <c r="P4060" t="s">
        <v>1761</v>
      </c>
      <c r="Q4060" t="s">
        <v>41</v>
      </c>
      <c r="R4060" t="s">
        <v>34</v>
      </c>
      <c r="S4060" t="s">
        <v>55</v>
      </c>
      <c r="T4060" s="1">
        <v>40300</v>
      </c>
    </row>
    <row r="4061" spans="1:20" x14ac:dyDescent="0.25">
      <c r="A4061">
        <v>28929</v>
      </c>
      <c r="B4061">
        <v>41191</v>
      </c>
      <c r="C4061" t="s">
        <v>79</v>
      </c>
      <c r="D4061" t="s">
        <v>21</v>
      </c>
      <c r="E4061" t="s">
        <v>84</v>
      </c>
      <c r="F4061" t="s">
        <v>85</v>
      </c>
      <c r="G4061">
        <v>37</v>
      </c>
      <c r="H4061">
        <v>375.82</v>
      </c>
      <c r="I4061">
        <v>0.4</v>
      </c>
      <c r="J4061">
        <v>0.08</v>
      </c>
      <c r="K4061">
        <v>127.87</v>
      </c>
      <c r="L4061">
        <v>10.8</v>
      </c>
      <c r="M4061">
        <v>6.48</v>
      </c>
      <c r="N4061">
        <v>8.19</v>
      </c>
      <c r="O4061" t="s">
        <v>24</v>
      </c>
      <c r="P4061" t="s">
        <v>1419</v>
      </c>
      <c r="Q4061" t="s">
        <v>41</v>
      </c>
      <c r="R4061" t="s">
        <v>34</v>
      </c>
      <c r="S4061" t="s">
        <v>57</v>
      </c>
      <c r="T4061" s="1">
        <v>41192</v>
      </c>
    </row>
    <row r="4062" spans="1:20" x14ac:dyDescent="0.25">
      <c r="A4062">
        <v>28929</v>
      </c>
      <c r="B4062">
        <v>41191</v>
      </c>
      <c r="C4062" t="s">
        <v>79</v>
      </c>
      <c r="D4062" t="s">
        <v>21</v>
      </c>
      <c r="E4062" t="s">
        <v>139</v>
      </c>
      <c r="F4062" t="s">
        <v>1141</v>
      </c>
      <c r="G4062">
        <v>46</v>
      </c>
      <c r="H4062">
        <v>1328.65</v>
      </c>
      <c r="I4062">
        <v>0.46</v>
      </c>
      <c r="J4062">
        <v>0.09</v>
      </c>
      <c r="K4062">
        <v>535.17999999999995</v>
      </c>
      <c r="L4062">
        <v>31.44</v>
      </c>
      <c r="M4062">
        <v>16.98</v>
      </c>
      <c r="N4062">
        <v>12.39</v>
      </c>
      <c r="O4062" t="s">
        <v>24</v>
      </c>
      <c r="P4062" t="s">
        <v>1419</v>
      </c>
      <c r="Q4062" t="s">
        <v>41</v>
      </c>
      <c r="R4062" t="s">
        <v>34</v>
      </c>
      <c r="S4062" t="s">
        <v>57</v>
      </c>
      <c r="T4062" s="1">
        <v>41193</v>
      </c>
    </row>
    <row r="4063" spans="1:20" x14ac:dyDescent="0.25">
      <c r="A4063">
        <v>28932</v>
      </c>
      <c r="B4063">
        <v>40380</v>
      </c>
      <c r="C4063" t="s">
        <v>20</v>
      </c>
      <c r="D4063" t="s">
        <v>42</v>
      </c>
      <c r="E4063" t="s">
        <v>43</v>
      </c>
      <c r="F4063" t="s">
        <v>1326</v>
      </c>
      <c r="G4063">
        <v>24</v>
      </c>
      <c r="H4063">
        <v>514.79</v>
      </c>
      <c r="I4063">
        <v>0.51</v>
      </c>
      <c r="J4063">
        <v>0</v>
      </c>
      <c r="K4063">
        <v>259.79000000000002</v>
      </c>
      <c r="L4063">
        <v>21.22</v>
      </c>
      <c r="M4063">
        <v>10.4</v>
      </c>
      <c r="N4063">
        <v>5.4</v>
      </c>
      <c r="O4063" t="s">
        <v>71</v>
      </c>
      <c r="P4063" t="s">
        <v>1818</v>
      </c>
      <c r="Q4063" t="s">
        <v>64</v>
      </c>
      <c r="R4063" t="s">
        <v>67</v>
      </c>
      <c r="S4063" t="s">
        <v>35</v>
      </c>
      <c r="T4063" s="1">
        <v>40380</v>
      </c>
    </row>
    <row r="4064" spans="1:20" x14ac:dyDescent="0.25">
      <c r="A4064">
        <v>28932</v>
      </c>
      <c r="B4064">
        <v>40380</v>
      </c>
      <c r="C4064" t="s">
        <v>20</v>
      </c>
      <c r="D4064" t="s">
        <v>21</v>
      </c>
      <c r="E4064" t="s">
        <v>52</v>
      </c>
      <c r="F4064" t="s">
        <v>710</v>
      </c>
      <c r="G4064">
        <v>18</v>
      </c>
      <c r="H4064">
        <v>168.53</v>
      </c>
      <c r="I4064">
        <v>0.43</v>
      </c>
      <c r="J4064">
        <v>0.1</v>
      </c>
      <c r="K4064">
        <v>60.96</v>
      </c>
      <c r="L4064">
        <v>10.26</v>
      </c>
      <c r="M4064">
        <v>5.85</v>
      </c>
      <c r="N4064">
        <v>2.27</v>
      </c>
      <c r="O4064" t="s">
        <v>24</v>
      </c>
      <c r="P4064" t="s">
        <v>1818</v>
      </c>
      <c r="Q4064" t="s">
        <v>64</v>
      </c>
      <c r="R4064" t="s">
        <v>67</v>
      </c>
      <c r="S4064" t="s">
        <v>55</v>
      </c>
      <c r="T4064" s="1">
        <v>40387</v>
      </c>
    </row>
    <row r="4065" spans="1:20" x14ac:dyDescent="0.25">
      <c r="A4065">
        <v>28933</v>
      </c>
      <c r="B4065">
        <v>40003</v>
      </c>
      <c r="C4065" t="s">
        <v>58</v>
      </c>
      <c r="D4065" t="s">
        <v>21</v>
      </c>
      <c r="E4065" t="s">
        <v>139</v>
      </c>
      <c r="F4065" t="s">
        <v>765</v>
      </c>
      <c r="G4065">
        <v>1</v>
      </c>
      <c r="H4065">
        <v>16.13</v>
      </c>
      <c r="I4065">
        <v>0.49</v>
      </c>
      <c r="J4065">
        <v>0.01</v>
      </c>
      <c r="K4065">
        <v>5.25</v>
      </c>
      <c r="L4065">
        <v>10.94</v>
      </c>
      <c r="M4065">
        <v>5.58</v>
      </c>
      <c r="N4065">
        <v>5.3</v>
      </c>
      <c r="O4065" t="s">
        <v>24</v>
      </c>
      <c r="P4065" t="s">
        <v>1003</v>
      </c>
      <c r="Q4065" t="s">
        <v>83</v>
      </c>
      <c r="R4065" t="s">
        <v>34</v>
      </c>
      <c r="S4065" t="s">
        <v>57</v>
      </c>
      <c r="T4065" s="1">
        <v>40004</v>
      </c>
    </row>
    <row r="4066" spans="1:20" x14ac:dyDescent="0.25">
      <c r="A4066">
        <v>28933</v>
      </c>
      <c r="B4066">
        <v>40003</v>
      </c>
      <c r="C4066" t="s">
        <v>58</v>
      </c>
      <c r="D4066" t="s">
        <v>21</v>
      </c>
      <c r="E4066" t="s">
        <v>52</v>
      </c>
      <c r="F4066" t="s">
        <v>894</v>
      </c>
      <c r="G4066">
        <v>38</v>
      </c>
      <c r="H4066">
        <v>319.62</v>
      </c>
      <c r="I4066">
        <v>0.54</v>
      </c>
      <c r="J4066">
        <v>0.03</v>
      </c>
      <c r="K4066">
        <v>167.68</v>
      </c>
      <c r="L4066">
        <v>8.65</v>
      </c>
      <c r="M4066">
        <v>3.98</v>
      </c>
      <c r="N4066">
        <v>0.7</v>
      </c>
      <c r="O4066" t="s">
        <v>24</v>
      </c>
      <c r="P4066" t="s">
        <v>1003</v>
      </c>
      <c r="Q4066" t="s">
        <v>83</v>
      </c>
      <c r="R4066" t="s">
        <v>34</v>
      </c>
      <c r="S4066" t="s">
        <v>55</v>
      </c>
      <c r="T4066" s="1">
        <v>40004</v>
      </c>
    </row>
    <row r="4067" spans="1:20" x14ac:dyDescent="0.25">
      <c r="A4067">
        <v>28934</v>
      </c>
      <c r="B4067">
        <v>41241</v>
      </c>
      <c r="C4067" t="s">
        <v>79</v>
      </c>
      <c r="D4067" t="s">
        <v>37</v>
      </c>
      <c r="E4067" t="s">
        <v>38</v>
      </c>
      <c r="F4067" t="s">
        <v>1567</v>
      </c>
      <c r="G4067">
        <v>12</v>
      </c>
      <c r="H4067">
        <v>2383.1799999999998</v>
      </c>
      <c r="I4067">
        <v>0.49</v>
      </c>
      <c r="J4067">
        <v>0</v>
      </c>
      <c r="K4067">
        <v>1164.24</v>
      </c>
      <c r="L4067">
        <v>198</v>
      </c>
      <c r="M4067">
        <v>100.98</v>
      </c>
      <c r="N4067">
        <v>7.18</v>
      </c>
      <c r="O4067" t="s">
        <v>24</v>
      </c>
      <c r="P4067" t="s">
        <v>801</v>
      </c>
      <c r="Q4067" t="s">
        <v>33</v>
      </c>
      <c r="R4067" t="s">
        <v>67</v>
      </c>
      <c r="S4067" t="s">
        <v>57</v>
      </c>
      <c r="T4067" s="1">
        <v>41242</v>
      </c>
    </row>
    <row r="4068" spans="1:20" x14ac:dyDescent="0.25">
      <c r="A4068">
        <v>28934</v>
      </c>
      <c r="B4068">
        <v>41241</v>
      </c>
      <c r="C4068" t="s">
        <v>79</v>
      </c>
      <c r="D4068" t="s">
        <v>42</v>
      </c>
      <c r="E4068" t="s">
        <v>192</v>
      </c>
      <c r="F4068" t="s">
        <v>645</v>
      </c>
      <c r="G4068">
        <v>26</v>
      </c>
      <c r="H4068">
        <v>7814.99</v>
      </c>
      <c r="I4068">
        <v>0.5</v>
      </c>
      <c r="J4068">
        <v>7.0000000000000007E-2</v>
      </c>
      <c r="K4068">
        <v>3599.51</v>
      </c>
      <c r="L4068">
        <v>321.95999999999998</v>
      </c>
      <c r="M4068">
        <v>160.97999999999999</v>
      </c>
      <c r="N4068">
        <v>30</v>
      </c>
      <c r="O4068" t="s">
        <v>48</v>
      </c>
      <c r="P4068" t="s">
        <v>801</v>
      </c>
      <c r="Q4068" t="s">
        <v>33</v>
      </c>
      <c r="R4068" t="s">
        <v>67</v>
      </c>
      <c r="S4068" t="s">
        <v>132</v>
      </c>
      <c r="T4068" s="1">
        <v>41243</v>
      </c>
    </row>
    <row r="4069" spans="1:20" x14ac:dyDescent="0.25">
      <c r="A4069">
        <v>28934</v>
      </c>
      <c r="B4069">
        <v>41241</v>
      </c>
      <c r="C4069" t="s">
        <v>79</v>
      </c>
      <c r="D4069" t="s">
        <v>37</v>
      </c>
      <c r="E4069" t="s">
        <v>87</v>
      </c>
      <c r="F4069" t="s">
        <v>868</v>
      </c>
      <c r="G4069">
        <v>26</v>
      </c>
      <c r="H4069">
        <v>5163.21</v>
      </c>
      <c r="I4069">
        <v>0.39</v>
      </c>
      <c r="J4069">
        <v>0</v>
      </c>
      <c r="K4069">
        <v>2010.88</v>
      </c>
      <c r="L4069">
        <v>198.31</v>
      </c>
      <c r="M4069">
        <v>120.97</v>
      </c>
      <c r="N4069">
        <v>7.11</v>
      </c>
      <c r="O4069" t="s">
        <v>71</v>
      </c>
      <c r="P4069" t="s">
        <v>801</v>
      </c>
      <c r="Q4069" t="s">
        <v>33</v>
      </c>
      <c r="R4069" t="s">
        <v>67</v>
      </c>
      <c r="S4069" t="s">
        <v>45</v>
      </c>
      <c r="T4069" s="1">
        <v>41243</v>
      </c>
    </row>
    <row r="4070" spans="1:20" x14ac:dyDescent="0.25">
      <c r="A4070">
        <v>28963</v>
      </c>
      <c r="B4070">
        <v>40881</v>
      </c>
      <c r="C4070" t="s">
        <v>29</v>
      </c>
      <c r="D4070" t="s">
        <v>37</v>
      </c>
      <c r="E4070" t="s">
        <v>50</v>
      </c>
      <c r="F4070" t="s">
        <v>1415</v>
      </c>
      <c r="G4070">
        <v>37</v>
      </c>
      <c r="H4070">
        <v>13873.87</v>
      </c>
      <c r="I4070">
        <v>0.5</v>
      </c>
      <c r="J4070">
        <v>0.09</v>
      </c>
      <c r="K4070">
        <v>6249.74</v>
      </c>
      <c r="L4070">
        <v>411.98</v>
      </c>
      <c r="M4070">
        <v>205.99</v>
      </c>
      <c r="N4070">
        <v>2.5</v>
      </c>
      <c r="O4070" t="s">
        <v>24</v>
      </c>
      <c r="P4070" t="s">
        <v>1528</v>
      </c>
      <c r="Q4070" t="s">
        <v>41</v>
      </c>
      <c r="R4070" t="s">
        <v>61</v>
      </c>
      <c r="S4070" t="s">
        <v>57</v>
      </c>
      <c r="T4070" s="1">
        <v>40883</v>
      </c>
    </row>
    <row r="4071" spans="1:20" x14ac:dyDescent="0.25">
      <c r="A4071">
        <v>28992</v>
      </c>
      <c r="B4071">
        <v>40805</v>
      </c>
      <c r="C4071" t="s">
        <v>58</v>
      </c>
      <c r="D4071" t="s">
        <v>21</v>
      </c>
      <c r="E4071" t="s">
        <v>22</v>
      </c>
      <c r="F4071" t="s">
        <v>176</v>
      </c>
      <c r="G4071">
        <v>41</v>
      </c>
      <c r="H4071">
        <v>11573.57</v>
      </c>
      <c r="I4071">
        <v>0.43</v>
      </c>
      <c r="J4071">
        <v>0.1</v>
      </c>
      <c r="K4071">
        <v>4236.3100000000004</v>
      </c>
      <c r="L4071">
        <v>313.11</v>
      </c>
      <c r="M4071">
        <v>178.47</v>
      </c>
      <c r="N4071">
        <v>19.989999999999998</v>
      </c>
      <c r="O4071" t="s">
        <v>71</v>
      </c>
      <c r="P4071" t="s">
        <v>82</v>
      </c>
      <c r="Q4071" t="s">
        <v>75</v>
      </c>
      <c r="R4071" t="s">
        <v>67</v>
      </c>
      <c r="S4071" t="s">
        <v>57</v>
      </c>
      <c r="T4071" s="1">
        <v>40806</v>
      </c>
    </row>
    <row r="4072" spans="1:20" x14ac:dyDescent="0.25">
      <c r="A4072">
        <v>28995</v>
      </c>
      <c r="B4072">
        <v>40310</v>
      </c>
      <c r="C4072" t="s">
        <v>36</v>
      </c>
      <c r="D4072" t="s">
        <v>21</v>
      </c>
      <c r="E4072" t="s">
        <v>84</v>
      </c>
      <c r="F4072" t="s">
        <v>633</v>
      </c>
      <c r="G4072">
        <v>9</v>
      </c>
      <c r="H4072">
        <v>434.71</v>
      </c>
      <c r="I4072">
        <v>0.35</v>
      </c>
      <c r="J4072">
        <v>0</v>
      </c>
      <c r="K4072">
        <v>150.13</v>
      </c>
      <c r="L4072">
        <v>47.66</v>
      </c>
      <c r="M4072">
        <v>30.98</v>
      </c>
      <c r="N4072">
        <v>5.76</v>
      </c>
      <c r="O4072" t="s">
        <v>24</v>
      </c>
      <c r="P4072" t="s">
        <v>1464</v>
      </c>
      <c r="Q4072" t="s">
        <v>95</v>
      </c>
      <c r="R4072" t="s">
        <v>34</v>
      </c>
      <c r="S4072" t="s">
        <v>57</v>
      </c>
      <c r="T4072" s="1">
        <v>40311</v>
      </c>
    </row>
    <row r="4073" spans="1:20" x14ac:dyDescent="0.25">
      <c r="A4073">
        <v>28995</v>
      </c>
      <c r="B4073">
        <v>40310</v>
      </c>
      <c r="C4073" t="s">
        <v>36</v>
      </c>
      <c r="D4073" t="s">
        <v>21</v>
      </c>
      <c r="E4073" t="s">
        <v>84</v>
      </c>
      <c r="F4073" t="s">
        <v>1172</v>
      </c>
      <c r="G4073">
        <v>34</v>
      </c>
      <c r="H4073">
        <v>1133.07</v>
      </c>
      <c r="I4073">
        <v>0.42</v>
      </c>
      <c r="J4073">
        <v>0.04</v>
      </c>
      <c r="K4073">
        <v>445.07</v>
      </c>
      <c r="L4073">
        <v>34.450000000000003</v>
      </c>
      <c r="M4073">
        <v>19.98</v>
      </c>
      <c r="N4073">
        <v>8.68</v>
      </c>
      <c r="O4073" t="s">
        <v>24</v>
      </c>
      <c r="P4073" t="s">
        <v>1464</v>
      </c>
      <c r="Q4073" t="s">
        <v>95</v>
      </c>
      <c r="R4073" t="s">
        <v>34</v>
      </c>
      <c r="S4073" t="s">
        <v>57</v>
      </c>
      <c r="T4073" s="1">
        <v>40311</v>
      </c>
    </row>
    <row r="4074" spans="1:20" x14ac:dyDescent="0.25">
      <c r="A4074">
        <v>28999</v>
      </c>
      <c r="B4074">
        <v>39823</v>
      </c>
      <c r="C4074" t="s">
        <v>36</v>
      </c>
      <c r="D4074" t="s">
        <v>37</v>
      </c>
      <c r="E4074" t="s">
        <v>38</v>
      </c>
      <c r="F4074" t="s">
        <v>908</v>
      </c>
      <c r="G4074">
        <v>34</v>
      </c>
      <c r="H4074">
        <v>1988.33</v>
      </c>
      <c r="I4074">
        <v>0.43</v>
      </c>
      <c r="J4074">
        <v>0.02</v>
      </c>
      <c r="K4074">
        <v>831.02</v>
      </c>
      <c r="L4074">
        <v>59.61</v>
      </c>
      <c r="M4074">
        <v>33.979999999999997</v>
      </c>
      <c r="N4074">
        <v>1.99</v>
      </c>
      <c r="O4074" t="s">
        <v>24</v>
      </c>
      <c r="P4074" t="s">
        <v>919</v>
      </c>
      <c r="Q4074" t="s">
        <v>64</v>
      </c>
      <c r="R4074" t="s">
        <v>34</v>
      </c>
      <c r="S4074" t="s">
        <v>35</v>
      </c>
      <c r="T4074" s="1">
        <v>39824</v>
      </c>
    </row>
    <row r="4075" spans="1:20" x14ac:dyDescent="0.25">
      <c r="A4075">
        <v>29028</v>
      </c>
      <c r="B4075">
        <v>40579</v>
      </c>
      <c r="C4075" t="s">
        <v>58</v>
      </c>
      <c r="D4075" t="s">
        <v>37</v>
      </c>
      <c r="E4075" t="s">
        <v>87</v>
      </c>
      <c r="F4075" t="s">
        <v>1958</v>
      </c>
      <c r="G4075">
        <v>43</v>
      </c>
      <c r="H4075">
        <v>29943.71</v>
      </c>
      <c r="I4075">
        <v>0.47</v>
      </c>
      <c r="J4075">
        <v>0.08</v>
      </c>
      <c r="K4075">
        <v>12687.3</v>
      </c>
      <c r="L4075">
        <v>756.55</v>
      </c>
      <c r="M4075">
        <v>400.97</v>
      </c>
      <c r="N4075">
        <v>14.7</v>
      </c>
      <c r="O4075" t="s">
        <v>48</v>
      </c>
      <c r="P4075" t="s">
        <v>1233</v>
      </c>
      <c r="Q4075" t="s">
        <v>41</v>
      </c>
      <c r="R4075" t="s">
        <v>34</v>
      </c>
      <c r="S4075" t="s">
        <v>132</v>
      </c>
      <c r="T4075" s="1">
        <v>40581</v>
      </c>
    </row>
    <row r="4076" spans="1:20" x14ac:dyDescent="0.25">
      <c r="A4076">
        <v>29030</v>
      </c>
      <c r="B4076">
        <v>40910</v>
      </c>
      <c r="C4076" t="s">
        <v>79</v>
      </c>
      <c r="D4076" t="s">
        <v>21</v>
      </c>
      <c r="E4076" t="s">
        <v>52</v>
      </c>
      <c r="F4076" t="s">
        <v>117</v>
      </c>
      <c r="G4076">
        <v>10</v>
      </c>
      <c r="H4076">
        <v>303.27</v>
      </c>
      <c r="I4076">
        <v>0.37</v>
      </c>
      <c r="J4076">
        <v>0.05</v>
      </c>
      <c r="K4076">
        <v>100.77</v>
      </c>
      <c r="L4076">
        <v>31.49</v>
      </c>
      <c r="M4076">
        <v>19.84</v>
      </c>
      <c r="N4076">
        <v>4.0999999999999996</v>
      </c>
      <c r="O4076" t="s">
        <v>24</v>
      </c>
      <c r="P4076" t="s">
        <v>738</v>
      </c>
      <c r="Q4076" t="s">
        <v>83</v>
      </c>
      <c r="R4076" t="s">
        <v>34</v>
      </c>
      <c r="S4076" t="s">
        <v>55</v>
      </c>
      <c r="T4076" s="1">
        <v>40911</v>
      </c>
    </row>
    <row r="4077" spans="1:20" x14ac:dyDescent="0.25">
      <c r="A4077">
        <v>29058</v>
      </c>
      <c r="B4077">
        <v>40181</v>
      </c>
      <c r="C4077" t="s">
        <v>36</v>
      </c>
      <c r="D4077" t="s">
        <v>21</v>
      </c>
      <c r="E4077" t="s">
        <v>84</v>
      </c>
      <c r="F4077" t="s">
        <v>1028</v>
      </c>
      <c r="G4077">
        <v>43</v>
      </c>
      <c r="H4077">
        <v>563.63</v>
      </c>
      <c r="I4077">
        <v>0.51</v>
      </c>
      <c r="J4077">
        <v>0.02</v>
      </c>
      <c r="K4077">
        <v>278.64</v>
      </c>
      <c r="L4077">
        <v>13.22</v>
      </c>
      <c r="M4077">
        <v>6.48</v>
      </c>
      <c r="N4077">
        <v>6.35</v>
      </c>
      <c r="O4077" t="s">
        <v>24</v>
      </c>
      <c r="P4077" t="s">
        <v>101</v>
      </c>
      <c r="Q4077" t="s">
        <v>41</v>
      </c>
      <c r="R4077" t="s">
        <v>67</v>
      </c>
      <c r="S4077" t="s">
        <v>57</v>
      </c>
      <c r="T4077" s="1">
        <v>40183</v>
      </c>
    </row>
    <row r="4078" spans="1:20" x14ac:dyDescent="0.25">
      <c r="A4078">
        <v>29058</v>
      </c>
      <c r="B4078">
        <v>40181</v>
      </c>
      <c r="C4078" t="s">
        <v>36</v>
      </c>
      <c r="D4078" t="s">
        <v>21</v>
      </c>
      <c r="E4078" t="s">
        <v>52</v>
      </c>
      <c r="F4078" t="s">
        <v>1051</v>
      </c>
      <c r="G4078">
        <v>23</v>
      </c>
      <c r="H4078">
        <v>248.57</v>
      </c>
      <c r="I4078">
        <v>0.49</v>
      </c>
      <c r="J4078">
        <v>0.06</v>
      </c>
      <c r="K4078">
        <v>113.25</v>
      </c>
      <c r="L4078">
        <v>11.45</v>
      </c>
      <c r="M4078">
        <v>5.84</v>
      </c>
      <c r="N4078">
        <v>1</v>
      </c>
      <c r="O4078" t="s">
        <v>24</v>
      </c>
      <c r="P4078" t="s">
        <v>101</v>
      </c>
      <c r="Q4078" t="s">
        <v>41</v>
      </c>
      <c r="R4078" t="s">
        <v>67</v>
      </c>
      <c r="S4078" t="s">
        <v>55</v>
      </c>
      <c r="T4078" s="1">
        <v>40182</v>
      </c>
    </row>
    <row r="4079" spans="1:20" x14ac:dyDescent="0.25">
      <c r="A4079">
        <v>29058</v>
      </c>
      <c r="B4079">
        <v>40181</v>
      </c>
      <c r="C4079" t="s">
        <v>36</v>
      </c>
      <c r="D4079" t="s">
        <v>21</v>
      </c>
      <c r="E4079" t="s">
        <v>22</v>
      </c>
      <c r="F4079" t="s">
        <v>1498</v>
      </c>
      <c r="G4079">
        <v>41</v>
      </c>
      <c r="H4079">
        <v>1829.55</v>
      </c>
      <c r="I4079">
        <v>0.46</v>
      </c>
      <c r="J4079">
        <v>0.04</v>
      </c>
      <c r="K4079">
        <v>796.58</v>
      </c>
      <c r="L4079">
        <v>46.26</v>
      </c>
      <c r="M4079">
        <v>24.98</v>
      </c>
      <c r="N4079">
        <v>8.7899999999999991</v>
      </c>
      <c r="O4079" t="s">
        <v>24</v>
      </c>
      <c r="P4079" t="s">
        <v>101</v>
      </c>
      <c r="Q4079" t="s">
        <v>41</v>
      </c>
      <c r="R4079" t="s">
        <v>67</v>
      </c>
      <c r="S4079" t="s">
        <v>57</v>
      </c>
      <c r="T4079" s="1">
        <v>40181</v>
      </c>
    </row>
    <row r="4080" spans="1:20" x14ac:dyDescent="0.25">
      <c r="A4080">
        <v>29058</v>
      </c>
      <c r="B4080">
        <v>40181</v>
      </c>
      <c r="C4080" t="s">
        <v>36</v>
      </c>
      <c r="D4080" t="s">
        <v>42</v>
      </c>
      <c r="E4080" t="s">
        <v>92</v>
      </c>
      <c r="F4080" t="s">
        <v>589</v>
      </c>
      <c r="G4080">
        <v>33</v>
      </c>
      <c r="H4080">
        <v>44367.95</v>
      </c>
      <c r="I4080">
        <v>0.39</v>
      </c>
      <c r="J4080">
        <v>7.0000000000000007E-2</v>
      </c>
      <c r="K4080">
        <v>15251.06</v>
      </c>
      <c r="L4080">
        <v>1444.23</v>
      </c>
      <c r="M4080">
        <v>880.98</v>
      </c>
      <c r="N4080">
        <v>44.55</v>
      </c>
      <c r="O4080" t="s">
        <v>48</v>
      </c>
      <c r="P4080" t="s">
        <v>101</v>
      </c>
      <c r="Q4080" t="s">
        <v>33</v>
      </c>
      <c r="R4080" t="s">
        <v>67</v>
      </c>
      <c r="S4080" t="s">
        <v>49</v>
      </c>
      <c r="T4080" s="1">
        <v>40183</v>
      </c>
    </row>
    <row r="4081" spans="1:20" x14ac:dyDescent="0.25">
      <c r="A4081">
        <v>29090</v>
      </c>
      <c r="B4081">
        <v>40924</v>
      </c>
      <c r="C4081" t="s">
        <v>79</v>
      </c>
      <c r="D4081" t="s">
        <v>21</v>
      </c>
      <c r="E4081" t="s">
        <v>80</v>
      </c>
      <c r="F4081" t="s">
        <v>839</v>
      </c>
      <c r="G4081">
        <v>24</v>
      </c>
      <c r="H4081">
        <v>180.87</v>
      </c>
      <c r="I4081">
        <v>0.46</v>
      </c>
      <c r="J4081">
        <v>0.02</v>
      </c>
      <c r="K4081">
        <v>80.760000000000005</v>
      </c>
      <c r="L4081">
        <v>7.65</v>
      </c>
      <c r="M4081">
        <v>4.13</v>
      </c>
      <c r="N4081">
        <v>0.99</v>
      </c>
      <c r="O4081" t="s">
        <v>24</v>
      </c>
      <c r="P4081" t="s">
        <v>805</v>
      </c>
      <c r="Q4081" t="s">
        <v>83</v>
      </c>
      <c r="R4081" t="s">
        <v>67</v>
      </c>
      <c r="S4081" t="s">
        <v>57</v>
      </c>
      <c r="T4081" s="1">
        <v>40925</v>
      </c>
    </row>
    <row r="4082" spans="1:20" x14ac:dyDescent="0.25">
      <c r="A4082">
        <v>29090</v>
      </c>
      <c r="B4082">
        <v>40924</v>
      </c>
      <c r="C4082" t="s">
        <v>79</v>
      </c>
      <c r="D4082" t="s">
        <v>21</v>
      </c>
      <c r="E4082" t="s">
        <v>22</v>
      </c>
      <c r="F4082" t="s">
        <v>1959</v>
      </c>
      <c r="G4082">
        <v>36</v>
      </c>
      <c r="H4082">
        <v>828.54</v>
      </c>
      <c r="I4082">
        <v>0.55000000000000004</v>
      </c>
      <c r="J4082">
        <v>0.02</v>
      </c>
      <c r="K4082">
        <v>444.35</v>
      </c>
      <c r="L4082">
        <v>23.29</v>
      </c>
      <c r="M4082">
        <v>10.48</v>
      </c>
      <c r="N4082">
        <v>6.91</v>
      </c>
      <c r="O4082" t="s">
        <v>24</v>
      </c>
      <c r="P4082" t="s">
        <v>805</v>
      </c>
      <c r="Q4082" t="s">
        <v>83</v>
      </c>
      <c r="R4082" t="s">
        <v>67</v>
      </c>
      <c r="S4082" t="s">
        <v>57</v>
      </c>
      <c r="T4082" s="1">
        <v>40924</v>
      </c>
    </row>
    <row r="4083" spans="1:20" x14ac:dyDescent="0.25">
      <c r="A4083">
        <v>29095</v>
      </c>
      <c r="B4083">
        <v>40610</v>
      </c>
      <c r="C4083" t="s">
        <v>29</v>
      </c>
      <c r="D4083" t="s">
        <v>21</v>
      </c>
      <c r="E4083" t="s">
        <v>120</v>
      </c>
      <c r="F4083" t="s">
        <v>1344</v>
      </c>
      <c r="G4083">
        <v>40</v>
      </c>
      <c r="H4083">
        <v>527.11</v>
      </c>
      <c r="I4083">
        <v>0.49</v>
      </c>
      <c r="J4083">
        <v>0.01</v>
      </c>
      <c r="K4083">
        <v>254.12</v>
      </c>
      <c r="L4083">
        <v>13.24</v>
      </c>
      <c r="M4083">
        <v>6.75</v>
      </c>
      <c r="N4083">
        <v>2.99</v>
      </c>
      <c r="O4083" t="s">
        <v>24</v>
      </c>
      <c r="P4083" t="s">
        <v>1365</v>
      </c>
      <c r="Q4083" t="s">
        <v>83</v>
      </c>
      <c r="R4083" t="s">
        <v>27</v>
      </c>
      <c r="S4083" t="s">
        <v>57</v>
      </c>
      <c r="T4083" s="1">
        <v>40611</v>
      </c>
    </row>
    <row r="4084" spans="1:20" x14ac:dyDescent="0.25">
      <c r="A4084">
        <v>29120</v>
      </c>
      <c r="B4084">
        <v>40310</v>
      </c>
      <c r="C4084" t="s">
        <v>20</v>
      </c>
      <c r="D4084" t="s">
        <v>21</v>
      </c>
      <c r="E4084" t="s">
        <v>120</v>
      </c>
      <c r="F4084" t="s">
        <v>322</v>
      </c>
      <c r="G4084">
        <v>43</v>
      </c>
      <c r="H4084">
        <v>2580.75</v>
      </c>
      <c r="I4084">
        <v>0.37</v>
      </c>
      <c r="J4084">
        <v>0.08</v>
      </c>
      <c r="K4084">
        <v>811.14</v>
      </c>
      <c r="L4084">
        <v>65.05</v>
      </c>
      <c r="M4084">
        <v>40.98</v>
      </c>
      <c r="N4084">
        <v>7.47</v>
      </c>
      <c r="O4084" t="s">
        <v>24</v>
      </c>
      <c r="P4084" t="s">
        <v>497</v>
      </c>
      <c r="Q4084" t="s">
        <v>95</v>
      </c>
      <c r="R4084" t="s">
        <v>67</v>
      </c>
      <c r="S4084" t="s">
        <v>57</v>
      </c>
      <c r="T4084" s="1">
        <v>40312</v>
      </c>
    </row>
    <row r="4085" spans="1:20" x14ac:dyDescent="0.25">
      <c r="A4085">
        <v>29120</v>
      </c>
      <c r="B4085">
        <v>40310</v>
      </c>
      <c r="C4085" t="s">
        <v>20</v>
      </c>
      <c r="D4085" t="s">
        <v>42</v>
      </c>
      <c r="E4085" t="s">
        <v>92</v>
      </c>
      <c r="F4085" t="s">
        <v>1136</v>
      </c>
      <c r="G4085">
        <v>21</v>
      </c>
      <c r="H4085">
        <v>2310.69</v>
      </c>
      <c r="I4085">
        <v>0.38</v>
      </c>
      <c r="J4085">
        <v>0.05</v>
      </c>
      <c r="K4085">
        <v>793.37</v>
      </c>
      <c r="L4085">
        <v>114.48</v>
      </c>
      <c r="M4085">
        <v>70.98</v>
      </c>
      <c r="N4085">
        <v>26.74</v>
      </c>
      <c r="O4085" t="s">
        <v>48</v>
      </c>
      <c r="P4085" t="s">
        <v>497</v>
      </c>
      <c r="Q4085" t="s">
        <v>95</v>
      </c>
      <c r="R4085" t="s">
        <v>67</v>
      </c>
      <c r="S4085" t="s">
        <v>49</v>
      </c>
      <c r="T4085" s="1">
        <v>40315</v>
      </c>
    </row>
    <row r="4086" spans="1:20" x14ac:dyDescent="0.25">
      <c r="A4086">
        <v>29121</v>
      </c>
      <c r="B4086">
        <v>40279</v>
      </c>
      <c r="C4086" t="s">
        <v>79</v>
      </c>
      <c r="D4086" t="s">
        <v>37</v>
      </c>
      <c r="E4086" t="s">
        <v>50</v>
      </c>
      <c r="F4086" t="s">
        <v>776</v>
      </c>
      <c r="G4086">
        <v>31</v>
      </c>
      <c r="H4086">
        <v>5711.24</v>
      </c>
      <c r="I4086">
        <v>0.37</v>
      </c>
      <c r="J4086">
        <v>0.08</v>
      </c>
      <c r="K4086">
        <v>1797.86</v>
      </c>
      <c r="L4086">
        <v>199.98</v>
      </c>
      <c r="M4086">
        <v>125.99</v>
      </c>
      <c r="N4086">
        <v>7.69</v>
      </c>
      <c r="O4086" t="s">
        <v>24</v>
      </c>
      <c r="P4086" t="s">
        <v>817</v>
      </c>
      <c r="Q4086" t="s">
        <v>95</v>
      </c>
      <c r="R4086" t="s">
        <v>34</v>
      </c>
      <c r="S4086" t="s">
        <v>57</v>
      </c>
      <c r="T4086" s="1">
        <v>40281</v>
      </c>
    </row>
    <row r="4087" spans="1:20" x14ac:dyDescent="0.25">
      <c r="A4087">
        <v>29127</v>
      </c>
      <c r="B4087">
        <v>39903</v>
      </c>
      <c r="C4087" t="s">
        <v>58</v>
      </c>
      <c r="D4087" t="s">
        <v>21</v>
      </c>
      <c r="E4087" t="s">
        <v>52</v>
      </c>
      <c r="F4087" t="s">
        <v>1647</v>
      </c>
      <c r="G4087">
        <v>18</v>
      </c>
      <c r="H4087">
        <v>45.42</v>
      </c>
      <c r="I4087">
        <v>0.36</v>
      </c>
      <c r="J4087">
        <v>0.06</v>
      </c>
      <c r="K4087">
        <v>14.18</v>
      </c>
      <c r="L4087">
        <v>2.63</v>
      </c>
      <c r="M4087">
        <v>1.68</v>
      </c>
      <c r="N4087">
        <v>1</v>
      </c>
      <c r="O4087" t="s">
        <v>24</v>
      </c>
      <c r="P4087" t="s">
        <v>1671</v>
      </c>
      <c r="Q4087" t="s">
        <v>41</v>
      </c>
      <c r="R4087" t="s">
        <v>67</v>
      </c>
      <c r="S4087" t="s">
        <v>55</v>
      </c>
      <c r="T4087" s="1">
        <v>39905</v>
      </c>
    </row>
    <row r="4088" spans="1:20" x14ac:dyDescent="0.25">
      <c r="A4088">
        <v>29152</v>
      </c>
      <c r="B4088">
        <v>40747</v>
      </c>
      <c r="C4088" t="s">
        <v>20</v>
      </c>
      <c r="D4088" t="s">
        <v>37</v>
      </c>
      <c r="E4088" t="s">
        <v>38</v>
      </c>
      <c r="F4088" t="s">
        <v>1162</v>
      </c>
      <c r="G4088">
        <v>3</v>
      </c>
      <c r="H4088">
        <v>106.87</v>
      </c>
      <c r="I4088">
        <v>0.5</v>
      </c>
      <c r="J4088">
        <v>0</v>
      </c>
      <c r="K4088">
        <v>52.44</v>
      </c>
      <c r="L4088">
        <v>34.96</v>
      </c>
      <c r="M4088">
        <v>17.48</v>
      </c>
      <c r="N4088">
        <v>1.99</v>
      </c>
      <c r="O4088" t="s">
        <v>24</v>
      </c>
      <c r="P4088" t="s">
        <v>968</v>
      </c>
      <c r="Q4088" t="s">
        <v>41</v>
      </c>
      <c r="R4088" t="s">
        <v>27</v>
      </c>
      <c r="S4088" t="s">
        <v>35</v>
      </c>
      <c r="T4088" s="1">
        <v>40751</v>
      </c>
    </row>
    <row r="4089" spans="1:20" x14ac:dyDescent="0.25">
      <c r="A4089">
        <v>29152</v>
      </c>
      <c r="B4089">
        <v>40747</v>
      </c>
      <c r="C4089" t="s">
        <v>20</v>
      </c>
      <c r="D4089" t="s">
        <v>21</v>
      </c>
      <c r="E4089" t="s">
        <v>22</v>
      </c>
      <c r="F4089" t="s">
        <v>1722</v>
      </c>
      <c r="G4089">
        <v>13</v>
      </c>
      <c r="H4089">
        <v>176.94</v>
      </c>
      <c r="I4089">
        <v>0.49</v>
      </c>
      <c r="J4089">
        <v>0.06</v>
      </c>
      <c r="K4089">
        <v>76.510000000000005</v>
      </c>
      <c r="L4089">
        <v>13.69</v>
      </c>
      <c r="M4089">
        <v>6.98</v>
      </c>
      <c r="N4089">
        <v>9.69</v>
      </c>
      <c r="O4089" t="s">
        <v>24</v>
      </c>
      <c r="P4089" t="s">
        <v>968</v>
      </c>
      <c r="Q4089" t="s">
        <v>41</v>
      </c>
      <c r="R4089" t="s">
        <v>27</v>
      </c>
      <c r="S4089" t="s">
        <v>57</v>
      </c>
      <c r="T4089" s="1">
        <v>40747</v>
      </c>
    </row>
    <row r="4090" spans="1:20" x14ac:dyDescent="0.25">
      <c r="A4090">
        <v>29156</v>
      </c>
      <c r="B4090">
        <v>40233</v>
      </c>
      <c r="C4090" t="s">
        <v>20</v>
      </c>
      <c r="D4090" t="s">
        <v>37</v>
      </c>
      <c r="E4090" t="s">
        <v>38</v>
      </c>
      <c r="F4090" t="s">
        <v>325</v>
      </c>
      <c r="G4090">
        <v>10</v>
      </c>
      <c r="H4090">
        <v>379.04</v>
      </c>
      <c r="I4090">
        <v>0.48</v>
      </c>
      <c r="J4090">
        <v>7.0000000000000007E-2</v>
      </c>
      <c r="K4090">
        <v>165.34</v>
      </c>
      <c r="L4090">
        <v>40.33</v>
      </c>
      <c r="M4090">
        <v>20.97</v>
      </c>
      <c r="N4090">
        <v>4</v>
      </c>
      <c r="O4090" t="s">
        <v>24</v>
      </c>
      <c r="P4090" t="s">
        <v>770</v>
      </c>
      <c r="Q4090" t="s">
        <v>41</v>
      </c>
      <c r="R4090" t="s">
        <v>61</v>
      </c>
      <c r="S4090" t="s">
        <v>57</v>
      </c>
      <c r="T4090" s="1">
        <v>40238</v>
      </c>
    </row>
    <row r="4091" spans="1:20" x14ac:dyDescent="0.25">
      <c r="A4091">
        <v>29158</v>
      </c>
      <c r="B4091">
        <v>40836</v>
      </c>
      <c r="C4091" t="s">
        <v>36</v>
      </c>
      <c r="D4091" t="s">
        <v>42</v>
      </c>
      <c r="E4091" t="s">
        <v>192</v>
      </c>
      <c r="F4091" t="s">
        <v>1175</v>
      </c>
      <c r="G4091">
        <v>12</v>
      </c>
      <c r="H4091">
        <v>4696.55</v>
      </c>
      <c r="I4091">
        <v>0.52</v>
      </c>
      <c r="J4091">
        <v>7.0000000000000007E-2</v>
      </c>
      <c r="K4091">
        <v>2261.0300000000002</v>
      </c>
      <c r="L4091">
        <v>418.71</v>
      </c>
      <c r="M4091">
        <v>200.98</v>
      </c>
      <c r="N4091">
        <v>23.76</v>
      </c>
      <c r="O4091" t="s">
        <v>48</v>
      </c>
      <c r="P4091" t="s">
        <v>119</v>
      </c>
      <c r="Q4091" t="s">
        <v>33</v>
      </c>
      <c r="R4091" t="s">
        <v>61</v>
      </c>
      <c r="S4091" t="s">
        <v>132</v>
      </c>
      <c r="T4091" s="1">
        <v>40837</v>
      </c>
    </row>
    <row r="4092" spans="1:20" x14ac:dyDescent="0.25">
      <c r="A4092">
        <v>29185</v>
      </c>
      <c r="B4092">
        <v>40198</v>
      </c>
      <c r="C4092" t="s">
        <v>36</v>
      </c>
      <c r="D4092" t="s">
        <v>21</v>
      </c>
      <c r="E4092" t="s">
        <v>126</v>
      </c>
      <c r="F4092" t="s">
        <v>816</v>
      </c>
      <c r="G4092">
        <v>8</v>
      </c>
      <c r="H4092">
        <v>802.52</v>
      </c>
      <c r="I4092">
        <v>0.44</v>
      </c>
      <c r="J4092">
        <v>0.03</v>
      </c>
      <c r="K4092">
        <v>333.62</v>
      </c>
      <c r="L4092">
        <v>101.71</v>
      </c>
      <c r="M4092">
        <v>56.96</v>
      </c>
      <c r="N4092">
        <v>13.22</v>
      </c>
      <c r="O4092" t="s">
        <v>24</v>
      </c>
      <c r="P4092" t="s">
        <v>929</v>
      </c>
      <c r="Q4092" t="s">
        <v>33</v>
      </c>
      <c r="R4092" t="s">
        <v>34</v>
      </c>
      <c r="S4092" t="s">
        <v>57</v>
      </c>
      <c r="T4092" s="1">
        <v>40199</v>
      </c>
    </row>
    <row r="4093" spans="1:20" x14ac:dyDescent="0.25">
      <c r="A4093">
        <v>29185</v>
      </c>
      <c r="B4093">
        <v>40198</v>
      </c>
      <c r="C4093" t="s">
        <v>36</v>
      </c>
      <c r="D4093" t="s">
        <v>42</v>
      </c>
      <c r="E4093" t="s">
        <v>43</v>
      </c>
      <c r="F4093" t="s">
        <v>1404</v>
      </c>
      <c r="G4093">
        <v>48</v>
      </c>
      <c r="H4093">
        <v>711.41</v>
      </c>
      <c r="I4093">
        <v>0.45</v>
      </c>
      <c r="J4093">
        <v>0.04</v>
      </c>
      <c r="K4093">
        <v>299.49</v>
      </c>
      <c r="L4093">
        <v>15.22</v>
      </c>
      <c r="M4093">
        <v>8.3699999999999992</v>
      </c>
      <c r="N4093">
        <v>10.16</v>
      </c>
      <c r="O4093" t="s">
        <v>71</v>
      </c>
      <c r="P4093" t="s">
        <v>929</v>
      </c>
      <c r="Q4093" t="s">
        <v>33</v>
      </c>
      <c r="R4093" t="s">
        <v>34</v>
      </c>
      <c r="S4093" t="s">
        <v>28</v>
      </c>
      <c r="T4093" s="1">
        <v>40200</v>
      </c>
    </row>
    <row r="4094" spans="1:20" x14ac:dyDescent="0.25">
      <c r="A4094">
        <v>29185</v>
      </c>
      <c r="B4094">
        <v>40198</v>
      </c>
      <c r="C4094" t="s">
        <v>36</v>
      </c>
      <c r="D4094" t="s">
        <v>21</v>
      </c>
      <c r="E4094" t="s">
        <v>84</v>
      </c>
      <c r="F4094" t="s">
        <v>506</v>
      </c>
      <c r="G4094">
        <v>5</v>
      </c>
      <c r="H4094">
        <v>435.92</v>
      </c>
      <c r="I4094">
        <v>0.52</v>
      </c>
      <c r="J4094">
        <v>0.02</v>
      </c>
      <c r="K4094">
        <v>213.49</v>
      </c>
      <c r="L4094">
        <v>85.4</v>
      </c>
      <c r="M4094">
        <v>40.99</v>
      </c>
      <c r="N4094">
        <v>17.48</v>
      </c>
      <c r="O4094" t="s">
        <v>71</v>
      </c>
      <c r="P4094" t="s">
        <v>929</v>
      </c>
      <c r="Q4094" t="s">
        <v>33</v>
      </c>
      <c r="R4094" t="s">
        <v>34</v>
      </c>
      <c r="S4094" t="s">
        <v>57</v>
      </c>
      <c r="T4094" s="1">
        <v>40200</v>
      </c>
    </row>
    <row r="4095" spans="1:20" x14ac:dyDescent="0.25">
      <c r="A4095">
        <v>29187</v>
      </c>
      <c r="B4095">
        <v>40025</v>
      </c>
      <c r="C4095" t="s">
        <v>20</v>
      </c>
      <c r="D4095" t="s">
        <v>21</v>
      </c>
      <c r="E4095" t="s">
        <v>120</v>
      </c>
      <c r="F4095" t="s">
        <v>121</v>
      </c>
      <c r="G4095">
        <v>5</v>
      </c>
      <c r="H4095">
        <v>264.77999999999997</v>
      </c>
      <c r="I4095">
        <v>0.52</v>
      </c>
      <c r="J4095">
        <v>0.03</v>
      </c>
      <c r="K4095">
        <v>127.2</v>
      </c>
      <c r="L4095">
        <v>51.92</v>
      </c>
      <c r="M4095">
        <v>24.92</v>
      </c>
      <c r="N4095">
        <v>12.98</v>
      </c>
      <c r="O4095" t="s">
        <v>24</v>
      </c>
      <c r="P4095" t="s">
        <v>419</v>
      </c>
      <c r="Q4095" t="s">
        <v>33</v>
      </c>
      <c r="R4095" t="s">
        <v>67</v>
      </c>
      <c r="S4095" t="s">
        <v>57</v>
      </c>
      <c r="T4095" s="1">
        <v>40029</v>
      </c>
    </row>
    <row r="4096" spans="1:20" x14ac:dyDescent="0.25">
      <c r="A4096">
        <v>29187</v>
      </c>
      <c r="B4096">
        <v>40025</v>
      </c>
      <c r="C4096" t="s">
        <v>20</v>
      </c>
      <c r="D4096" t="s">
        <v>21</v>
      </c>
      <c r="E4096" t="s">
        <v>120</v>
      </c>
      <c r="F4096" t="s">
        <v>401</v>
      </c>
      <c r="G4096">
        <v>8</v>
      </c>
      <c r="H4096">
        <v>35.17</v>
      </c>
      <c r="I4096">
        <v>0.46</v>
      </c>
      <c r="J4096">
        <v>0.09</v>
      </c>
      <c r="K4096">
        <v>11.84</v>
      </c>
      <c r="L4096">
        <v>4</v>
      </c>
      <c r="M4096">
        <v>2.16</v>
      </c>
      <c r="N4096">
        <v>6.05</v>
      </c>
      <c r="O4096" t="s">
        <v>24</v>
      </c>
      <c r="P4096" t="s">
        <v>419</v>
      </c>
      <c r="Q4096" t="s">
        <v>33</v>
      </c>
      <c r="R4096" t="s">
        <v>67</v>
      </c>
      <c r="S4096" t="s">
        <v>57</v>
      </c>
      <c r="T4096" s="1">
        <v>40029</v>
      </c>
    </row>
    <row r="4097" spans="1:20" x14ac:dyDescent="0.25">
      <c r="A4097">
        <v>29187</v>
      </c>
      <c r="B4097">
        <v>40025</v>
      </c>
      <c r="C4097" t="s">
        <v>20</v>
      </c>
      <c r="D4097" t="s">
        <v>37</v>
      </c>
      <c r="E4097" t="s">
        <v>87</v>
      </c>
      <c r="F4097" t="s">
        <v>1878</v>
      </c>
      <c r="G4097">
        <v>35</v>
      </c>
      <c r="H4097">
        <v>43623.93</v>
      </c>
      <c r="I4097">
        <v>0.37</v>
      </c>
      <c r="J4097">
        <v>0.03</v>
      </c>
      <c r="K4097">
        <v>15271.48</v>
      </c>
      <c r="L4097">
        <v>1283.32</v>
      </c>
      <c r="M4097">
        <v>808.49</v>
      </c>
      <c r="N4097">
        <v>55.3</v>
      </c>
      <c r="O4097" t="s">
        <v>48</v>
      </c>
      <c r="P4097" t="s">
        <v>419</v>
      </c>
      <c r="Q4097" t="s">
        <v>33</v>
      </c>
      <c r="R4097" t="s">
        <v>67</v>
      </c>
      <c r="S4097" t="s">
        <v>132</v>
      </c>
      <c r="T4097" s="1">
        <v>40032</v>
      </c>
    </row>
    <row r="4098" spans="1:20" x14ac:dyDescent="0.25">
      <c r="A4098">
        <v>29187</v>
      </c>
      <c r="B4098">
        <v>40025</v>
      </c>
      <c r="C4098" t="s">
        <v>20</v>
      </c>
      <c r="D4098" t="s">
        <v>21</v>
      </c>
      <c r="E4098" t="s">
        <v>84</v>
      </c>
      <c r="F4098" t="s">
        <v>85</v>
      </c>
      <c r="G4098">
        <v>10</v>
      </c>
      <c r="H4098">
        <v>132.81</v>
      </c>
      <c r="I4098">
        <v>0.48</v>
      </c>
      <c r="J4098">
        <v>0</v>
      </c>
      <c r="K4098">
        <v>59.82</v>
      </c>
      <c r="L4098">
        <v>12.46</v>
      </c>
      <c r="M4098">
        <v>6.48</v>
      </c>
      <c r="N4098">
        <v>8.19</v>
      </c>
      <c r="O4098" t="s">
        <v>24</v>
      </c>
      <c r="P4098" t="s">
        <v>419</v>
      </c>
      <c r="Q4098" t="s">
        <v>33</v>
      </c>
      <c r="R4098" t="s">
        <v>67</v>
      </c>
      <c r="S4098" t="s">
        <v>57</v>
      </c>
      <c r="T4098" s="1">
        <v>40032</v>
      </c>
    </row>
    <row r="4099" spans="1:20" x14ac:dyDescent="0.25">
      <c r="A4099">
        <v>29187</v>
      </c>
      <c r="B4099">
        <v>40025</v>
      </c>
      <c r="C4099" t="s">
        <v>20</v>
      </c>
      <c r="D4099" t="s">
        <v>21</v>
      </c>
      <c r="E4099" t="s">
        <v>30</v>
      </c>
      <c r="F4099" t="s">
        <v>1580</v>
      </c>
      <c r="G4099">
        <v>42</v>
      </c>
      <c r="H4099">
        <v>975.82</v>
      </c>
      <c r="I4099">
        <v>0.54</v>
      </c>
      <c r="J4099">
        <v>0.03</v>
      </c>
      <c r="K4099">
        <v>511.29</v>
      </c>
      <c r="L4099">
        <v>23.87</v>
      </c>
      <c r="M4099">
        <v>10.98</v>
      </c>
      <c r="N4099">
        <v>3.37</v>
      </c>
      <c r="O4099" t="s">
        <v>24</v>
      </c>
      <c r="P4099" t="s">
        <v>419</v>
      </c>
      <c r="Q4099" t="s">
        <v>33</v>
      </c>
      <c r="R4099" t="s">
        <v>67</v>
      </c>
      <c r="S4099" t="s">
        <v>35</v>
      </c>
      <c r="T4099" s="1">
        <v>40029</v>
      </c>
    </row>
    <row r="4100" spans="1:20" x14ac:dyDescent="0.25">
      <c r="A4100">
        <v>29191</v>
      </c>
      <c r="B4100">
        <v>41088</v>
      </c>
      <c r="C4100" t="s">
        <v>79</v>
      </c>
      <c r="D4100" t="s">
        <v>42</v>
      </c>
      <c r="E4100" t="s">
        <v>46</v>
      </c>
      <c r="F4100" t="s">
        <v>278</v>
      </c>
      <c r="G4100">
        <v>26</v>
      </c>
      <c r="H4100">
        <v>15288.07</v>
      </c>
      <c r="I4100">
        <v>0.54</v>
      </c>
      <c r="J4100">
        <v>0.09</v>
      </c>
      <c r="K4100">
        <v>7533.27</v>
      </c>
      <c r="L4100">
        <v>643.87</v>
      </c>
      <c r="M4100">
        <v>296.18</v>
      </c>
      <c r="N4100">
        <v>54.12</v>
      </c>
      <c r="O4100" t="s">
        <v>48</v>
      </c>
      <c r="P4100" t="s">
        <v>110</v>
      </c>
      <c r="Q4100" t="s">
        <v>41</v>
      </c>
      <c r="R4100" t="s">
        <v>61</v>
      </c>
      <c r="S4100" t="s">
        <v>49</v>
      </c>
      <c r="T4100" s="1">
        <v>41089</v>
      </c>
    </row>
    <row r="4101" spans="1:20" x14ac:dyDescent="0.25">
      <c r="A4101">
        <v>29216</v>
      </c>
      <c r="B4101">
        <v>41272</v>
      </c>
      <c r="C4101" t="s">
        <v>58</v>
      </c>
      <c r="D4101" t="s">
        <v>37</v>
      </c>
      <c r="E4101" t="s">
        <v>38</v>
      </c>
      <c r="F4101" t="s">
        <v>1337</v>
      </c>
      <c r="G4101">
        <v>46</v>
      </c>
      <c r="H4101">
        <v>3199.19</v>
      </c>
      <c r="I4101">
        <v>0.44</v>
      </c>
      <c r="J4101">
        <v>0.1</v>
      </c>
      <c r="K4101">
        <v>1207.07</v>
      </c>
      <c r="L4101">
        <v>77.180000000000007</v>
      </c>
      <c r="M4101">
        <v>43.22</v>
      </c>
      <c r="N4101">
        <v>4</v>
      </c>
      <c r="O4101" t="s">
        <v>24</v>
      </c>
      <c r="P4101" t="s">
        <v>1550</v>
      </c>
      <c r="Q4101" t="s">
        <v>41</v>
      </c>
      <c r="R4101" t="s">
        <v>61</v>
      </c>
      <c r="S4101" t="s">
        <v>57</v>
      </c>
      <c r="T4101" s="1">
        <v>41273</v>
      </c>
    </row>
    <row r="4102" spans="1:20" x14ac:dyDescent="0.25">
      <c r="A4102">
        <v>29216</v>
      </c>
      <c r="B4102">
        <v>41272</v>
      </c>
      <c r="C4102" t="s">
        <v>58</v>
      </c>
      <c r="D4102" t="s">
        <v>42</v>
      </c>
      <c r="E4102" t="s">
        <v>46</v>
      </c>
      <c r="F4102" t="s">
        <v>356</v>
      </c>
      <c r="G4102">
        <v>17</v>
      </c>
      <c r="H4102">
        <v>7069.64</v>
      </c>
      <c r="I4102">
        <v>0.49</v>
      </c>
      <c r="J4102">
        <v>0.04</v>
      </c>
      <c r="K4102">
        <v>3281.25</v>
      </c>
      <c r="L4102">
        <v>428.92</v>
      </c>
      <c r="M4102">
        <v>218.75</v>
      </c>
      <c r="N4102">
        <v>69.64</v>
      </c>
      <c r="O4102" t="s">
        <v>48</v>
      </c>
      <c r="P4102" t="s">
        <v>1550</v>
      </c>
      <c r="Q4102" t="s">
        <v>41</v>
      </c>
      <c r="R4102" t="s">
        <v>61</v>
      </c>
      <c r="S4102" t="s">
        <v>49</v>
      </c>
      <c r="T4102" s="1">
        <v>41273</v>
      </c>
    </row>
    <row r="4103" spans="1:20" x14ac:dyDescent="0.25">
      <c r="A4103">
        <v>29218</v>
      </c>
      <c r="B4103">
        <v>41058</v>
      </c>
      <c r="C4103" t="s">
        <v>20</v>
      </c>
      <c r="D4103" t="s">
        <v>42</v>
      </c>
      <c r="E4103" t="s">
        <v>43</v>
      </c>
      <c r="F4103" t="s">
        <v>1017</v>
      </c>
      <c r="G4103">
        <v>19</v>
      </c>
      <c r="H4103">
        <v>3696.73</v>
      </c>
      <c r="I4103">
        <v>0.54</v>
      </c>
      <c r="J4103">
        <v>0.04</v>
      </c>
      <c r="K4103">
        <v>1904.75</v>
      </c>
      <c r="L4103">
        <v>200.5</v>
      </c>
      <c r="M4103">
        <v>92.23</v>
      </c>
      <c r="N4103">
        <v>39.61</v>
      </c>
      <c r="O4103" t="s">
        <v>71</v>
      </c>
      <c r="P4103" t="s">
        <v>1336</v>
      </c>
      <c r="Q4103" t="s">
        <v>33</v>
      </c>
      <c r="R4103" t="s">
        <v>61</v>
      </c>
      <c r="S4103" t="s">
        <v>45</v>
      </c>
      <c r="T4103" s="1">
        <v>41058</v>
      </c>
    </row>
    <row r="4104" spans="1:20" x14ac:dyDescent="0.25">
      <c r="A4104">
        <v>29218</v>
      </c>
      <c r="B4104">
        <v>41058</v>
      </c>
      <c r="C4104" t="s">
        <v>20</v>
      </c>
      <c r="D4104" t="s">
        <v>21</v>
      </c>
      <c r="E4104" t="s">
        <v>52</v>
      </c>
      <c r="F4104" t="s">
        <v>65</v>
      </c>
      <c r="G4104">
        <v>26</v>
      </c>
      <c r="H4104">
        <v>136.33000000000001</v>
      </c>
      <c r="I4104">
        <v>0.47</v>
      </c>
      <c r="J4104">
        <v>0.04</v>
      </c>
      <c r="K4104">
        <v>60.75</v>
      </c>
      <c r="L4104">
        <v>5.43</v>
      </c>
      <c r="M4104">
        <v>2.88</v>
      </c>
      <c r="N4104">
        <v>0.7</v>
      </c>
      <c r="O4104" t="s">
        <v>24</v>
      </c>
      <c r="P4104" t="s">
        <v>1336</v>
      </c>
      <c r="Q4104" t="s">
        <v>33</v>
      </c>
      <c r="R4104" t="s">
        <v>61</v>
      </c>
      <c r="S4104" t="s">
        <v>55</v>
      </c>
      <c r="T4104" s="1">
        <v>41058</v>
      </c>
    </row>
    <row r="4105" spans="1:20" x14ac:dyDescent="0.25">
      <c r="A4105">
        <v>29218</v>
      </c>
      <c r="B4105">
        <v>41058</v>
      </c>
      <c r="C4105" t="s">
        <v>20</v>
      </c>
      <c r="D4105" t="s">
        <v>37</v>
      </c>
      <c r="E4105" t="s">
        <v>50</v>
      </c>
      <c r="F4105" t="s">
        <v>675</v>
      </c>
      <c r="G4105">
        <v>13</v>
      </c>
      <c r="H4105">
        <v>4533.67</v>
      </c>
      <c r="I4105">
        <v>0.42</v>
      </c>
      <c r="J4105">
        <v>0.02</v>
      </c>
      <c r="K4105">
        <v>1846.81</v>
      </c>
      <c r="L4105">
        <v>355.16</v>
      </c>
      <c r="M4105">
        <v>205.99</v>
      </c>
      <c r="N4105">
        <v>8.99</v>
      </c>
      <c r="O4105" t="s">
        <v>24</v>
      </c>
      <c r="P4105" t="s">
        <v>1336</v>
      </c>
      <c r="Q4105" t="s">
        <v>33</v>
      </c>
      <c r="R4105" t="s">
        <v>61</v>
      </c>
      <c r="S4105" t="s">
        <v>57</v>
      </c>
      <c r="T4105" s="1">
        <v>41060</v>
      </c>
    </row>
    <row r="4106" spans="1:20" x14ac:dyDescent="0.25">
      <c r="A4106">
        <v>29219</v>
      </c>
      <c r="B4106">
        <v>39913</v>
      </c>
      <c r="C4106" t="s">
        <v>29</v>
      </c>
      <c r="D4106" t="s">
        <v>21</v>
      </c>
      <c r="E4106" t="s">
        <v>52</v>
      </c>
      <c r="F4106" t="s">
        <v>1703</v>
      </c>
      <c r="G4106">
        <v>29</v>
      </c>
      <c r="H4106">
        <v>310.33</v>
      </c>
      <c r="I4106">
        <v>0.36</v>
      </c>
      <c r="J4106">
        <v>0.04</v>
      </c>
      <c r="K4106">
        <v>102.66</v>
      </c>
      <c r="L4106">
        <v>11.06</v>
      </c>
      <c r="M4106">
        <v>7.08</v>
      </c>
      <c r="N4106">
        <v>2.35</v>
      </c>
      <c r="O4106" t="s">
        <v>24</v>
      </c>
      <c r="P4106" t="s">
        <v>1790</v>
      </c>
      <c r="Q4106" t="s">
        <v>64</v>
      </c>
      <c r="R4106" t="s">
        <v>61</v>
      </c>
      <c r="S4106" t="s">
        <v>55</v>
      </c>
      <c r="T4106" s="1">
        <v>39914</v>
      </c>
    </row>
    <row r="4107" spans="1:20" x14ac:dyDescent="0.25">
      <c r="A4107">
        <v>29220</v>
      </c>
      <c r="B4107">
        <v>41272</v>
      </c>
      <c r="C4107" t="s">
        <v>79</v>
      </c>
      <c r="D4107" t="s">
        <v>21</v>
      </c>
      <c r="E4107" t="s">
        <v>120</v>
      </c>
      <c r="F4107" t="s">
        <v>1874</v>
      </c>
      <c r="G4107">
        <v>36</v>
      </c>
      <c r="H4107">
        <v>22179.68</v>
      </c>
      <c r="I4107">
        <v>0.45</v>
      </c>
      <c r="J4107">
        <v>0.08</v>
      </c>
      <c r="K4107">
        <v>8912.0499999999993</v>
      </c>
      <c r="L4107">
        <v>669.07</v>
      </c>
      <c r="M4107">
        <v>367.99</v>
      </c>
      <c r="N4107">
        <v>19.989999999999998</v>
      </c>
      <c r="O4107" t="s">
        <v>71</v>
      </c>
      <c r="P4107" t="s">
        <v>751</v>
      </c>
      <c r="Q4107" t="s">
        <v>75</v>
      </c>
      <c r="R4107" t="s">
        <v>34</v>
      </c>
      <c r="S4107" t="s">
        <v>57</v>
      </c>
      <c r="T4107" s="1">
        <v>41272</v>
      </c>
    </row>
    <row r="4108" spans="1:20" x14ac:dyDescent="0.25">
      <c r="A4108">
        <v>29221</v>
      </c>
      <c r="B4108">
        <v>41058</v>
      </c>
      <c r="C4108" t="s">
        <v>36</v>
      </c>
      <c r="D4108" t="s">
        <v>21</v>
      </c>
      <c r="E4108" t="s">
        <v>84</v>
      </c>
      <c r="F4108" t="s">
        <v>137</v>
      </c>
      <c r="G4108">
        <v>41</v>
      </c>
      <c r="H4108">
        <v>536.75</v>
      </c>
      <c r="I4108">
        <v>0.41</v>
      </c>
      <c r="J4108">
        <v>0</v>
      </c>
      <c r="K4108">
        <v>217.68</v>
      </c>
      <c r="L4108">
        <v>12.95</v>
      </c>
      <c r="M4108">
        <v>7.64</v>
      </c>
      <c r="N4108">
        <v>5.83</v>
      </c>
      <c r="O4108" t="s">
        <v>24</v>
      </c>
      <c r="P4108" t="s">
        <v>613</v>
      </c>
      <c r="Q4108" t="s">
        <v>83</v>
      </c>
      <c r="R4108" t="s">
        <v>67</v>
      </c>
      <c r="S4108" t="s">
        <v>55</v>
      </c>
      <c r="T4108" s="1">
        <v>41061</v>
      </c>
    </row>
    <row r="4109" spans="1:20" x14ac:dyDescent="0.25">
      <c r="A4109">
        <v>29223</v>
      </c>
      <c r="B4109">
        <v>40928</v>
      </c>
      <c r="C4109" t="s">
        <v>36</v>
      </c>
      <c r="D4109" t="s">
        <v>42</v>
      </c>
      <c r="E4109" t="s">
        <v>192</v>
      </c>
      <c r="F4109" t="s">
        <v>500</v>
      </c>
      <c r="G4109">
        <v>48</v>
      </c>
      <c r="H4109">
        <v>39153.39</v>
      </c>
      <c r="I4109">
        <v>0.41</v>
      </c>
      <c r="J4109">
        <v>0.04</v>
      </c>
      <c r="K4109">
        <v>15080.35</v>
      </c>
      <c r="L4109">
        <v>849.12</v>
      </c>
      <c r="M4109">
        <v>500.98</v>
      </c>
      <c r="N4109">
        <v>26</v>
      </c>
      <c r="O4109" t="s">
        <v>48</v>
      </c>
      <c r="P4109" t="s">
        <v>1324</v>
      </c>
      <c r="Q4109" t="s">
        <v>75</v>
      </c>
      <c r="R4109" t="s">
        <v>61</v>
      </c>
      <c r="S4109" t="s">
        <v>132</v>
      </c>
      <c r="T4109" s="1">
        <v>40930</v>
      </c>
    </row>
    <row r="4110" spans="1:20" x14ac:dyDescent="0.25">
      <c r="A4110">
        <v>29249</v>
      </c>
      <c r="B4110">
        <v>40707</v>
      </c>
      <c r="C4110" t="s">
        <v>20</v>
      </c>
      <c r="D4110" t="s">
        <v>42</v>
      </c>
      <c r="E4110" t="s">
        <v>192</v>
      </c>
      <c r="F4110" t="s">
        <v>450</v>
      </c>
      <c r="G4110">
        <v>12</v>
      </c>
      <c r="H4110">
        <v>6112.16</v>
      </c>
      <c r="I4110">
        <v>0.51</v>
      </c>
      <c r="J4110">
        <v>0.1</v>
      </c>
      <c r="K4110">
        <v>2773.27</v>
      </c>
      <c r="L4110">
        <v>563.66999999999996</v>
      </c>
      <c r="M4110">
        <v>276.2</v>
      </c>
      <c r="N4110">
        <v>24.49</v>
      </c>
      <c r="O4110" t="s">
        <v>24</v>
      </c>
      <c r="P4110" t="s">
        <v>1960</v>
      </c>
      <c r="Q4110" t="s">
        <v>41</v>
      </c>
      <c r="R4110" t="s">
        <v>34</v>
      </c>
      <c r="S4110" t="s">
        <v>28</v>
      </c>
      <c r="T4110" s="1">
        <v>40711</v>
      </c>
    </row>
    <row r="4111" spans="1:20" x14ac:dyDescent="0.25">
      <c r="A4111">
        <v>29249</v>
      </c>
      <c r="B4111">
        <v>40707</v>
      </c>
      <c r="C4111" t="s">
        <v>20</v>
      </c>
      <c r="D4111" t="s">
        <v>21</v>
      </c>
      <c r="E4111" t="s">
        <v>84</v>
      </c>
      <c r="F4111" t="s">
        <v>1106</v>
      </c>
      <c r="G4111">
        <v>47</v>
      </c>
      <c r="H4111">
        <v>568.08000000000004</v>
      </c>
      <c r="I4111">
        <v>0.5</v>
      </c>
      <c r="J4111">
        <v>0.05</v>
      </c>
      <c r="K4111">
        <v>268.61</v>
      </c>
      <c r="L4111">
        <v>12.7</v>
      </c>
      <c r="M4111">
        <v>6.35</v>
      </c>
      <c r="N4111">
        <v>1.02</v>
      </c>
      <c r="O4111" t="s">
        <v>71</v>
      </c>
      <c r="P4111" t="s">
        <v>1960</v>
      </c>
      <c r="Q4111" t="s">
        <v>41</v>
      </c>
      <c r="R4111" t="s">
        <v>34</v>
      </c>
      <c r="S4111" t="s">
        <v>55</v>
      </c>
      <c r="T4111" s="1">
        <v>40712</v>
      </c>
    </row>
    <row r="4112" spans="1:20" x14ac:dyDescent="0.25">
      <c r="A4112">
        <v>29252</v>
      </c>
      <c r="B4112">
        <v>40031</v>
      </c>
      <c r="C4112" t="s">
        <v>20</v>
      </c>
      <c r="D4112" t="s">
        <v>21</v>
      </c>
      <c r="E4112" t="s">
        <v>84</v>
      </c>
      <c r="F4112" t="s">
        <v>1887</v>
      </c>
      <c r="G4112">
        <v>9</v>
      </c>
      <c r="H4112">
        <v>112.11</v>
      </c>
      <c r="I4112">
        <v>0.46</v>
      </c>
      <c r="J4112">
        <v>0.01</v>
      </c>
      <c r="K4112">
        <v>48.6</v>
      </c>
      <c r="L4112">
        <v>12</v>
      </c>
      <c r="M4112">
        <v>6.48</v>
      </c>
      <c r="N4112">
        <v>5.19</v>
      </c>
      <c r="O4112" t="s">
        <v>24</v>
      </c>
      <c r="P4112" t="s">
        <v>1423</v>
      </c>
      <c r="Q4112" t="s">
        <v>33</v>
      </c>
      <c r="R4112" t="s">
        <v>27</v>
      </c>
      <c r="S4112" t="s">
        <v>57</v>
      </c>
      <c r="T4112" s="1">
        <v>40035</v>
      </c>
    </row>
    <row r="4113" spans="1:20" x14ac:dyDescent="0.25">
      <c r="A4113">
        <v>29255</v>
      </c>
      <c r="B4113">
        <v>40880</v>
      </c>
      <c r="C4113" t="s">
        <v>20</v>
      </c>
      <c r="D4113" t="s">
        <v>37</v>
      </c>
      <c r="E4113" t="s">
        <v>50</v>
      </c>
      <c r="F4113" t="s">
        <v>76</v>
      </c>
      <c r="G4113">
        <v>11</v>
      </c>
      <c r="H4113">
        <v>1445.96</v>
      </c>
      <c r="I4113">
        <v>0.51</v>
      </c>
      <c r="J4113">
        <v>0.03</v>
      </c>
      <c r="K4113">
        <v>711.08</v>
      </c>
      <c r="L4113">
        <v>134.66999999999999</v>
      </c>
      <c r="M4113">
        <v>65.989999999999995</v>
      </c>
      <c r="N4113">
        <v>8.99</v>
      </c>
      <c r="O4113" t="s">
        <v>71</v>
      </c>
      <c r="P4113" t="s">
        <v>560</v>
      </c>
      <c r="Q4113" t="s">
        <v>64</v>
      </c>
      <c r="R4113" t="s">
        <v>67</v>
      </c>
      <c r="S4113" t="s">
        <v>57</v>
      </c>
      <c r="T4113" s="1">
        <v>40884</v>
      </c>
    </row>
    <row r="4114" spans="1:20" x14ac:dyDescent="0.25">
      <c r="A4114">
        <v>29280</v>
      </c>
      <c r="B4114">
        <v>40996</v>
      </c>
      <c r="C4114" t="s">
        <v>79</v>
      </c>
      <c r="D4114" t="s">
        <v>37</v>
      </c>
      <c r="E4114" t="s">
        <v>38</v>
      </c>
      <c r="F4114" t="s">
        <v>1961</v>
      </c>
      <c r="G4114">
        <v>30</v>
      </c>
      <c r="H4114">
        <v>1704.79</v>
      </c>
      <c r="I4114">
        <v>0.53</v>
      </c>
      <c r="J4114">
        <v>0.06</v>
      </c>
      <c r="K4114">
        <v>851.4</v>
      </c>
      <c r="L4114">
        <v>60.38</v>
      </c>
      <c r="M4114">
        <v>28.38</v>
      </c>
      <c r="N4114">
        <v>1.99</v>
      </c>
      <c r="O4114" t="s">
        <v>24</v>
      </c>
      <c r="P4114" t="s">
        <v>606</v>
      </c>
      <c r="Q4114" t="s">
        <v>95</v>
      </c>
      <c r="R4114" t="s">
        <v>27</v>
      </c>
      <c r="S4114" t="s">
        <v>35</v>
      </c>
      <c r="T4114" s="1">
        <v>40997</v>
      </c>
    </row>
    <row r="4115" spans="1:20" x14ac:dyDescent="0.25">
      <c r="A4115">
        <v>29280</v>
      </c>
      <c r="B4115">
        <v>40996</v>
      </c>
      <c r="C4115" t="s">
        <v>79</v>
      </c>
      <c r="D4115" t="s">
        <v>21</v>
      </c>
      <c r="E4115" t="s">
        <v>52</v>
      </c>
      <c r="F4115" t="s">
        <v>1390</v>
      </c>
      <c r="G4115">
        <v>19</v>
      </c>
      <c r="H4115">
        <v>371.13</v>
      </c>
      <c r="I4115">
        <v>0.39</v>
      </c>
      <c r="J4115">
        <v>0</v>
      </c>
      <c r="K4115">
        <v>141.63999999999999</v>
      </c>
      <c r="L4115">
        <v>19.11</v>
      </c>
      <c r="M4115">
        <v>11.66</v>
      </c>
      <c r="N4115">
        <v>7.95</v>
      </c>
      <c r="O4115" t="s">
        <v>24</v>
      </c>
      <c r="P4115" t="s">
        <v>606</v>
      </c>
      <c r="Q4115" t="s">
        <v>75</v>
      </c>
      <c r="R4115" t="s">
        <v>27</v>
      </c>
      <c r="S4115" t="s">
        <v>35</v>
      </c>
      <c r="T4115" s="1">
        <v>40997</v>
      </c>
    </row>
    <row r="4116" spans="1:20" x14ac:dyDescent="0.25">
      <c r="A4116">
        <v>29282</v>
      </c>
      <c r="B4116">
        <v>41241</v>
      </c>
      <c r="C4116" t="s">
        <v>79</v>
      </c>
      <c r="D4116" t="s">
        <v>21</v>
      </c>
      <c r="E4116" t="s">
        <v>84</v>
      </c>
      <c r="F4116" t="s">
        <v>605</v>
      </c>
      <c r="G4116">
        <v>4</v>
      </c>
      <c r="H4116">
        <v>50.47</v>
      </c>
      <c r="I4116">
        <v>0.43</v>
      </c>
      <c r="J4116">
        <v>0.1</v>
      </c>
      <c r="K4116">
        <v>15.01</v>
      </c>
      <c r="L4116">
        <v>11.37</v>
      </c>
      <c r="M4116">
        <v>6.48</v>
      </c>
      <c r="N4116">
        <v>9.5399999999999991</v>
      </c>
      <c r="O4116" t="s">
        <v>24</v>
      </c>
      <c r="P4116" t="s">
        <v>1598</v>
      </c>
      <c r="Q4116" t="s">
        <v>41</v>
      </c>
      <c r="R4116" t="s">
        <v>34</v>
      </c>
      <c r="S4116" t="s">
        <v>57</v>
      </c>
      <c r="T4116" s="1">
        <v>41243</v>
      </c>
    </row>
    <row r="4117" spans="1:20" x14ac:dyDescent="0.25">
      <c r="A4117">
        <v>29284</v>
      </c>
      <c r="B4117">
        <v>39913</v>
      </c>
      <c r="C4117" t="s">
        <v>79</v>
      </c>
      <c r="D4117" t="s">
        <v>42</v>
      </c>
      <c r="E4117" t="s">
        <v>46</v>
      </c>
      <c r="F4117" t="s">
        <v>912</v>
      </c>
      <c r="G4117">
        <v>20</v>
      </c>
      <c r="H4117">
        <v>13971.3</v>
      </c>
      <c r="I4117">
        <v>0.43</v>
      </c>
      <c r="J4117">
        <v>0.01</v>
      </c>
      <c r="K4117">
        <v>5909.18</v>
      </c>
      <c r="L4117">
        <v>703.47</v>
      </c>
      <c r="M4117">
        <v>400.98</v>
      </c>
      <c r="N4117">
        <v>42.52</v>
      </c>
      <c r="O4117" t="s">
        <v>48</v>
      </c>
      <c r="P4117" t="s">
        <v>274</v>
      </c>
      <c r="Q4117" t="s">
        <v>83</v>
      </c>
      <c r="R4117" t="s">
        <v>61</v>
      </c>
      <c r="S4117" t="s">
        <v>49</v>
      </c>
      <c r="T4117" s="1">
        <v>39915</v>
      </c>
    </row>
    <row r="4118" spans="1:20" x14ac:dyDescent="0.25">
      <c r="A4118">
        <v>29286</v>
      </c>
      <c r="B4118">
        <v>40022</v>
      </c>
      <c r="C4118" t="s">
        <v>58</v>
      </c>
      <c r="D4118" t="s">
        <v>37</v>
      </c>
      <c r="E4118" t="s">
        <v>87</v>
      </c>
      <c r="F4118" t="s">
        <v>534</v>
      </c>
      <c r="G4118">
        <v>4</v>
      </c>
      <c r="H4118">
        <v>27150.32</v>
      </c>
      <c r="I4118">
        <v>0.52</v>
      </c>
      <c r="J4118">
        <v>7.0000000000000007E-2</v>
      </c>
      <c r="K4118">
        <v>13133.03</v>
      </c>
      <c r="L4118">
        <v>7296.13</v>
      </c>
      <c r="M4118">
        <v>3502.14</v>
      </c>
      <c r="N4118">
        <v>8.73</v>
      </c>
      <c r="O4118" t="s">
        <v>48</v>
      </c>
      <c r="P4118" t="s">
        <v>784</v>
      </c>
      <c r="Q4118" t="s">
        <v>33</v>
      </c>
      <c r="R4118" t="s">
        <v>34</v>
      </c>
      <c r="S4118" t="s">
        <v>49</v>
      </c>
      <c r="T4118" s="1">
        <v>40024</v>
      </c>
    </row>
    <row r="4119" spans="1:20" x14ac:dyDescent="0.25">
      <c r="A4119">
        <v>29287</v>
      </c>
      <c r="B4119">
        <v>39996</v>
      </c>
      <c r="C4119" t="s">
        <v>36</v>
      </c>
      <c r="D4119" t="s">
        <v>21</v>
      </c>
      <c r="E4119" t="s">
        <v>120</v>
      </c>
      <c r="F4119" t="s">
        <v>749</v>
      </c>
      <c r="G4119">
        <v>50</v>
      </c>
      <c r="H4119">
        <v>428.45</v>
      </c>
      <c r="I4119">
        <v>0.39</v>
      </c>
      <c r="J4119">
        <v>0.1</v>
      </c>
      <c r="K4119">
        <v>136.44</v>
      </c>
      <c r="L4119">
        <v>9.41</v>
      </c>
      <c r="M4119">
        <v>5.74</v>
      </c>
      <c r="N4119">
        <v>5.01</v>
      </c>
      <c r="O4119" t="s">
        <v>24</v>
      </c>
      <c r="P4119" t="s">
        <v>655</v>
      </c>
      <c r="Q4119" t="s">
        <v>83</v>
      </c>
      <c r="R4119" t="s">
        <v>67</v>
      </c>
      <c r="S4119" t="s">
        <v>57</v>
      </c>
      <c r="T4119" s="1">
        <v>39998</v>
      </c>
    </row>
    <row r="4120" spans="1:20" x14ac:dyDescent="0.25">
      <c r="A4120">
        <v>29287</v>
      </c>
      <c r="B4120">
        <v>39996</v>
      </c>
      <c r="C4120" t="s">
        <v>36</v>
      </c>
      <c r="D4120" t="s">
        <v>37</v>
      </c>
      <c r="E4120" t="s">
        <v>87</v>
      </c>
      <c r="F4120" t="s">
        <v>1732</v>
      </c>
      <c r="G4120">
        <v>49</v>
      </c>
      <c r="H4120">
        <v>20506.96</v>
      </c>
      <c r="I4120">
        <v>0.41</v>
      </c>
      <c r="J4120">
        <v>0.09</v>
      </c>
      <c r="K4120">
        <v>7201.37</v>
      </c>
      <c r="L4120">
        <v>459.27</v>
      </c>
      <c r="M4120">
        <v>270.97000000000003</v>
      </c>
      <c r="N4120">
        <v>28.06</v>
      </c>
      <c r="O4120" t="s">
        <v>48</v>
      </c>
      <c r="P4120" t="s">
        <v>655</v>
      </c>
      <c r="Q4120" t="s">
        <v>83</v>
      </c>
      <c r="R4120" t="s">
        <v>67</v>
      </c>
      <c r="S4120" t="s">
        <v>132</v>
      </c>
      <c r="T4120" s="1">
        <v>39998</v>
      </c>
    </row>
    <row r="4121" spans="1:20" x14ac:dyDescent="0.25">
      <c r="A4121">
        <v>29317</v>
      </c>
      <c r="B4121">
        <v>40818</v>
      </c>
      <c r="C4121" t="s">
        <v>29</v>
      </c>
      <c r="D4121" t="s">
        <v>42</v>
      </c>
      <c r="E4121" t="s">
        <v>192</v>
      </c>
      <c r="F4121" t="s">
        <v>1175</v>
      </c>
      <c r="G4121">
        <v>40</v>
      </c>
      <c r="H4121">
        <v>13978.6</v>
      </c>
      <c r="I4121">
        <v>0.47</v>
      </c>
      <c r="J4121">
        <v>0.08</v>
      </c>
      <c r="K4121">
        <v>5915.64</v>
      </c>
      <c r="L4121">
        <v>379.21</v>
      </c>
      <c r="M4121">
        <v>200.98</v>
      </c>
      <c r="N4121">
        <v>23.76</v>
      </c>
      <c r="O4121" t="s">
        <v>48</v>
      </c>
      <c r="P4121" t="s">
        <v>451</v>
      </c>
      <c r="Q4121" t="s">
        <v>33</v>
      </c>
      <c r="R4121" t="s">
        <v>34</v>
      </c>
      <c r="S4121" t="s">
        <v>132</v>
      </c>
      <c r="T4121" s="1">
        <v>40820</v>
      </c>
    </row>
    <row r="4122" spans="1:20" x14ac:dyDescent="0.25">
      <c r="A4122">
        <v>29317</v>
      </c>
      <c r="B4122">
        <v>40818</v>
      </c>
      <c r="C4122" t="s">
        <v>29</v>
      </c>
      <c r="D4122" t="s">
        <v>37</v>
      </c>
      <c r="E4122" t="s">
        <v>87</v>
      </c>
      <c r="F4122" t="s">
        <v>1724</v>
      </c>
      <c r="G4122">
        <v>20</v>
      </c>
      <c r="H4122">
        <v>30508.91</v>
      </c>
      <c r="I4122">
        <v>0.5</v>
      </c>
      <c r="J4122">
        <v>0.06</v>
      </c>
      <c r="K4122">
        <v>14273.25</v>
      </c>
      <c r="L4122">
        <v>1621.96</v>
      </c>
      <c r="M4122">
        <v>810.98</v>
      </c>
      <c r="N4122">
        <v>16.059999999999999</v>
      </c>
      <c r="O4122" t="s">
        <v>48</v>
      </c>
      <c r="P4122" t="s">
        <v>451</v>
      </c>
      <c r="Q4122" t="s">
        <v>33</v>
      </c>
      <c r="R4122" t="s">
        <v>34</v>
      </c>
      <c r="S4122" t="s">
        <v>132</v>
      </c>
      <c r="T4122" s="1">
        <v>40819</v>
      </c>
    </row>
    <row r="4123" spans="1:20" x14ac:dyDescent="0.25">
      <c r="A4123">
        <v>29317</v>
      </c>
      <c r="B4123">
        <v>40818</v>
      </c>
      <c r="C4123" t="s">
        <v>29</v>
      </c>
      <c r="D4123" t="s">
        <v>21</v>
      </c>
      <c r="E4123" t="s">
        <v>72</v>
      </c>
      <c r="F4123" t="s">
        <v>694</v>
      </c>
      <c r="G4123">
        <v>31</v>
      </c>
      <c r="H4123">
        <v>269.82</v>
      </c>
      <c r="I4123">
        <v>0.49</v>
      </c>
      <c r="J4123">
        <v>0.06</v>
      </c>
      <c r="K4123">
        <v>123.11</v>
      </c>
      <c r="L4123">
        <v>9.24</v>
      </c>
      <c r="M4123">
        <v>4.71</v>
      </c>
      <c r="N4123">
        <v>0.7</v>
      </c>
      <c r="O4123" t="s">
        <v>24</v>
      </c>
      <c r="P4123" t="s">
        <v>451</v>
      </c>
      <c r="Q4123" t="s">
        <v>33</v>
      </c>
      <c r="R4123" t="s">
        <v>34</v>
      </c>
      <c r="S4123" t="s">
        <v>55</v>
      </c>
      <c r="T4123" s="1">
        <v>40818</v>
      </c>
    </row>
    <row r="4124" spans="1:20" x14ac:dyDescent="0.25">
      <c r="A4124">
        <v>29318</v>
      </c>
      <c r="B4124">
        <v>40724</v>
      </c>
      <c r="C4124" t="s">
        <v>29</v>
      </c>
      <c r="D4124" t="s">
        <v>21</v>
      </c>
      <c r="E4124" t="s">
        <v>22</v>
      </c>
      <c r="F4124" t="s">
        <v>220</v>
      </c>
      <c r="G4124">
        <v>21</v>
      </c>
      <c r="H4124">
        <v>5495.59</v>
      </c>
      <c r="I4124">
        <v>0.49</v>
      </c>
      <c r="J4124">
        <v>0.04</v>
      </c>
      <c r="K4124">
        <v>2559.65</v>
      </c>
      <c r="L4124">
        <v>270.86</v>
      </c>
      <c r="M4124">
        <v>138.13999999999999</v>
      </c>
      <c r="N4124">
        <v>35</v>
      </c>
      <c r="O4124" t="s">
        <v>71</v>
      </c>
      <c r="P4124" t="s">
        <v>813</v>
      </c>
      <c r="Q4124" t="s">
        <v>64</v>
      </c>
      <c r="R4124" t="s">
        <v>34</v>
      </c>
      <c r="S4124" t="s">
        <v>28</v>
      </c>
      <c r="T4124" s="1">
        <v>40725</v>
      </c>
    </row>
    <row r="4125" spans="1:20" x14ac:dyDescent="0.25">
      <c r="A4125">
        <v>29318</v>
      </c>
      <c r="B4125">
        <v>40724</v>
      </c>
      <c r="C4125" t="s">
        <v>29</v>
      </c>
      <c r="D4125" t="s">
        <v>37</v>
      </c>
      <c r="E4125" t="s">
        <v>50</v>
      </c>
      <c r="F4125" t="s">
        <v>125</v>
      </c>
      <c r="G4125">
        <v>34</v>
      </c>
      <c r="H4125">
        <v>6433.57</v>
      </c>
      <c r="I4125">
        <v>0.4</v>
      </c>
      <c r="J4125">
        <v>0.1</v>
      </c>
      <c r="K4125">
        <v>2141.83</v>
      </c>
      <c r="L4125">
        <v>209.98</v>
      </c>
      <c r="M4125">
        <v>125.99</v>
      </c>
      <c r="N4125">
        <v>8.08</v>
      </c>
      <c r="O4125" t="s">
        <v>24</v>
      </c>
      <c r="P4125" t="s">
        <v>813</v>
      </c>
      <c r="Q4125" t="s">
        <v>64</v>
      </c>
      <c r="R4125" t="s">
        <v>34</v>
      </c>
      <c r="S4125" t="s">
        <v>57</v>
      </c>
      <c r="T4125" s="1">
        <v>40725</v>
      </c>
    </row>
    <row r="4126" spans="1:20" x14ac:dyDescent="0.25">
      <c r="A4126">
        <v>29319</v>
      </c>
      <c r="B4126">
        <v>39837</v>
      </c>
      <c r="C4126" t="s">
        <v>20</v>
      </c>
      <c r="D4126" t="s">
        <v>42</v>
      </c>
      <c r="E4126" t="s">
        <v>192</v>
      </c>
      <c r="F4126" t="s">
        <v>1962</v>
      </c>
      <c r="G4126">
        <v>30</v>
      </c>
      <c r="H4126">
        <v>10934.32</v>
      </c>
      <c r="I4126">
        <v>0.41</v>
      </c>
      <c r="J4126">
        <v>0.1</v>
      </c>
      <c r="K4126">
        <v>3757.83</v>
      </c>
      <c r="L4126">
        <v>404.07</v>
      </c>
      <c r="M4126">
        <v>238.4</v>
      </c>
      <c r="N4126">
        <v>24.49</v>
      </c>
      <c r="O4126" t="s">
        <v>24</v>
      </c>
      <c r="P4126" t="s">
        <v>1023</v>
      </c>
      <c r="Q4126" t="s">
        <v>95</v>
      </c>
      <c r="R4126" t="s">
        <v>27</v>
      </c>
      <c r="S4126" t="s">
        <v>28</v>
      </c>
      <c r="T4126" s="1">
        <v>39839</v>
      </c>
    </row>
    <row r="4127" spans="1:20" x14ac:dyDescent="0.25">
      <c r="A4127">
        <v>29319</v>
      </c>
      <c r="B4127">
        <v>39837</v>
      </c>
      <c r="C4127" t="s">
        <v>20</v>
      </c>
      <c r="D4127" t="s">
        <v>37</v>
      </c>
      <c r="E4127" t="s">
        <v>387</v>
      </c>
      <c r="F4127" t="s">
        <v>1821</v>
      </c>
      <c r="G4127">
        <v>21</v>
      </c>
      <c r="H4127">
        <v>7431.39</v>
      </c>
      <c r="I4127">
        <v>0.45</v>
      </c>
      <c r="J4127">
        <v>0.03</v>
      </c>
      <c r="K4127">
        <v>3207.11</v>
      </c>
      <c r="L4127">
        <v>363.62</v>
      </c>
      <c r="M4127">
        <v>199.99</v>
      </c>
      <c r="N4127">
        <v>24.49</v>
      </c>
      <c r="O4127" t="s">
        <v>71</v>
      </c>
      <c r="P4127" t="s">
        <v>1023</v>
      </c>
      <c r="Q4127" t="s">
        <v>95</v>
      </c>
      <c r="R4127" t="s">
        <v>27</v>
      </c>
      <c r="S4127" t="s">
        <v>28</v>
      </c>
      <c r="T4127" s="1">
        <v>39839</v>
      </c>
    </row>
    <row r="4128" spans="1:20" x14ac:dyDescent="0.25">
      <c r="A4128">
        <v>29346</v>
      </c>
      <c r="B4128">
        <v>40041</v>
      </c>
      <c r="C4128" t="s">
        <v>20</v>
      </c>
      <c r="D4128" t="s">
        <v>21</v>
      </c>
      <c r="E4128" t="s">
        <v>139</v>
      </c>
      <c r="F4128" t="s">
        <v>888</v>
      </c>
      <c r="G4128">
        <v>2</v>
      </c>
      <c r="H4128">
        <v>51.32</v>
      </c>
      <c r="I4128">
        <v>0.53</v>
      </c>
      <c r="J4128">
        <v>0.1</v>
      </c>
      <c r="K4128">
        <v>21.19</v>
      </c>
      <c r="L4128">
        <v>24.64</v>
      </c>
      <c r="M4128">
        <v>11.58</v>
      </c>
      <c r="N4128">
        <v>6.97</v>
      </c>
      <c r="O4128" t="s">
        <v>24</v>
      </c>
      <c r="P4128" t="s">
        <v>1721</v>
      </c>
      <c r="Q4128" t="s">
        <v>95</v>
      </c>
      <c r="R4128" t="s">
        <v>34</v>
      </c>
      <c r="S4128" t="s">
        <v>57</v>
      </c>
      <c r="T4128" s="1">
        <v>40045</v>
      </c>
    </row>
    <row r="4129" spans="1:20" x14ac:dyDescent="0.25">
      <c r="A4129">
        <v>29347</v>
      </c>
      <c r="B4129">
        <v>41133</v>
      </c>
      <c r="C4129" t="s">
        <v>79</v>
      </c>
      <c r="D4129" t="s">
        <v>21</v>
      </c>
      <c r="E4129" t="s">
        <v>84</v>
      </c>
      <c r="F4129" t="s">
        <v>541</v>
      </c>
      <c r="G4129">
        <v>50</v>
      </c>
      <c r="H4129">
        <v>4163.54</v>
      </c>
      <c r="I4129">
        <v>0.54</v>
      </c>
      <c r="J4129">
        <v>7.0000000000000007E-2</v>
      </c>
      <c r="K4129">
        <v>2094.0500000000002</v>
      </c>
      <c r="L4129">
        <v>89.11</v>
      </c>
      <c r="M4129">
        <v>40.99</v>
      </c>
      <c r="N4129">
        <v>19.989999999999998</v>
      </c>
      <c r="O4129" t="s">
        <v>24</v>
      </c>
      <c r="P4129" t="s">
        <v>351</v>
      </c>
      <c r="Q4129" t="s">
        <v>41</v>
      </c>
      <c r="R4129" t="s">
        <v>34</v>
      </c>
      <c r="S4129" t="s">
        <v>57</v>
      </c>
      <c r="T4129" s="1">
        <v>41135</v>
      </c>
    </row>
    <row r="4130" spans="1:20" x14ac:dyDescent="0.25">
      <c r="A4130">
        <v>29349</v>
      </c>
      <c r="B4130">
        <v>40339</v>
      </c>
      <c r="C4130" t="s">
        <v>36</v>
      </c>
      <c r="D4130" t="s">
        <v>37</v>
      </c>
      <c r="E4130" t="s">
        <v>50</v>
      </c>
      <c r="F4130" t="s">
        <v>76</v>
      </c>
      <c r="G4130">
        <v>46</v>
      </c>
      <c r="H4130">
        <v>6478.32</v>
      </c>
      <c r="I4130">
        <v>0.55000000000000004</v>
      </c>
      <c r="J4130">
        <v>0.04</v>
      </c>
      <c r="K4130">
        <v>3440.28</v>
      </c>
      <c r="L4130">
        <v>146.63999999999999</v>
      </c>
      <c r="M4130">
        <v>65.989999999999995</v>
      </c>
      <c r="N4130">
        <v>2.5</v>
      </c>
      <c r="O4130" t="s">
        <v>24</v>
      </c>
      <c r="P4130" t="s">
        <v>1625</v>
      </c>
      <c r="Q4130" t="s">
        <v>95</v>
      </c>
      <c r="R4130" t="s">
        <v>27</v>
      </c>
      <c r="S4130" t="s">
        <v>57</v>
      </c>
      <c r="T4130" s="1">
        <v>40341</v>
      </c>
    </row>
    <row r="4131" spans="1:20" x14ac:dyDescent="0.25">
      <c r="A4131">
        <v>29349</v>
      </c>
      <c r="B4131">
        <v>40339</v>
      </c>
      <c r="C4131" t="s">
        <v>36</v>
      </c>
      <c r="D4131" t="s">
        <v>21</v>
      </c>
      <c r="E4131" t="s">
        <v>84</v>
      </c>
      <c r="F4131" t="s">
        <v>348</v>
      </c>
      <c r="G4131">
        <v>33</v>
      </c>
      <c r="H4131">
        <v>262.64999999999998</v>
      </c>
      <c r="I4131">
        <v>0.39</v>
      </c>
      <c r="J4131">
        <v>0.1</v>
      </c>
      <c r="K4131">
        <v>82.84</v>
      </c>
      <c r="L4131">
        <v>8.66</v>
      </c>
      <c r="M4131">
        <v>5.28</v>
      </c>
      <c r="N4131">
        <v>5.57</v>
      </c>
      <c r="O4131" t="s">
        <v>24</v>
      </c>
      <c r="P4131" t="s">
        <v>1625</v>
      </c>
      <c r="Q4131" t="s">
        <v>75</v>
      </c>
      <c r="R4131" t="s">
        <v>27</v>
      </c>
      <c r="S4131" t="s">
        <v>57</v>
      </c>
      <c r="T4131" s="1">
        <v>40341</v>
      </c>
    </row>
    <row r="4132" spans="1:20" x14ac:dyDescent="0.25">
      <c r="A4132">
        <v>29350</v>
      </c>
      <c r="B4132">
        <v>40050</v>
      </c>
      <c r="C4132" t="s">
        <v>36</v>
      </c>
      <c r="D4132" t="s">
        <v>21</v>
      </c>
      <c r="E4132" t="s">
        <v>22</v>
      </c>
      <c r="F4132" t="s">
        <v>712</v>
      </c>
      <c r="G4132">
        <v>10</v>
      </c>
      <c r="H4132">
        <v>227.91</v>
      </c>
      <c r="I4132">
        <v>0.39</v>
      </c>
      <c r="J4132">
        <v>0.1</v>
      </c>
      <c r="K4132">
        <v>71.98</v>
      </c>
      <c r="L4132">
        <v>24.82</v>
      </c>
      <c r="M4132">
        <v>15.14</v>
      </c>
      <c r="N4132">
        <v>4.53</v>
      </c>
      <c r="O4132" t="s">
        <v>24</v>
      </c>
      <c r="P4132" t="s">
        <v>552</v>
      </c>
      <c r="Q4132" t="s">
        <v>75</v>
      </c>
      <c r="R4132" t="s">
        <v>67</v>
      </c>
      <c r="S4132" t="s">
        <v>57</v>
      </c>
      <c r="T4132" s="1">
        <v>40053</v>
      </c>
    </row>
    <row r="4133" spans="1:20" x14ac:dyDescent="0.25">
      <c r="A4133">
        <v>29350</v>
      </c>
      <c r="B4133">
        <v>40050</v>
      </c>
      <c r="C4133" t="s">
        <v>36</v>
      </c>
      <c r="D4133" t="s">
        <v>21</v>
      </c>
      <c r="E4133" t="s">
        <v>120</v>
      </c>
      <c r="F4133" t="s">
        <v>1670</v>
      </c>
      <c r="G4133">
        <v>47</v>
      </c>
      <c r="H4133">
        <v>3851.62</v>
      </c>
      <c r="I4133">
        <v>0.39</v>
      </c>
      <c r="J4133">
        <v>0.05</v>
      </c>
      <c r="K4133">
        <v>1372.71</v>
      </c>
      <c r="L4133">
        <v>85.9</v>
      </c>
      <c r="M4133">
        <v>52.4</v>
      </c>
      <c r="N4133">
        <v>16.11</v>
      </c>
      <c r="O4133" t="s">
        <v>24</v>
      </c>
      <c r="P4133" t="s">
        <v>552</v>
      </c>
      <c r="Q4133" t="s">
        <v>75</v>
      </c>
      <c r="R4133" t="s">
        <v>67</v>
      </c>
      <c r="S4133" t="s">
        <v>57</v>
      </c>
      <c r="T4133" s="1">
        <v>40052</v>
      </c>
    </row>
    <row r="4134" spans="1:20" x14ac:dyDescent="0.25">
      <c r="A4134">
        <v>29350</v>
      </c>
      <c r="B4134">
        <v>40050</v>
      </c>
      <c r="C4134" t="s">
        <v>36</v>
      </c>
      <c r="D4134" t="s">
        <v>21</v>
      </c>
      <c r="E4134" t="s">
        <v>52</v>
      </c>
      <c r="F4134" t="s">
        <v>107</v>
      </c>
      <c r="G4134">
        <v>46</v>
      </c>
      <c r="H4134">
        <v>3208.36</v>
      </c>
      <c r="I4134">
        <v>0.5</v>
      </c>
      <c r="J4134">
        <v>0.05</v>
      </c>
      <c r="K4134">
        <v>1513.17</v>
      </c>
      <c r="L4134">
        <v>73.099999999999994</v>
      </c>
      <c r="M4134">
        <v>36.549999999999997</v>
      </c>
      <c r="N4134">
        <v>13.89</v>
      </c>
      <c r="O4134" t="s">
        <v>71</v>
      </c>
      <c r="P4134" t="s">
        <v>552</v>
      </c>
      <c r="Q4134" t="s">
        <v>75</v>
      </c>
      <c r="R4134" t="s">
        <v>67</v>
      </c>
      <c r="S4134" t="s">
        <v>55</v>
      </c>
      <c r="T4134" s="1">
        <v>40051</v>
      </c>
    </row>
    <row r="4135" spans="1:20" x14ac:dyDescent="0.25">
      <c r="A4135">
        <v>29351</v>
      </c>
      <c r="B4135">
        <v>40819</v>
      </c>
      <c r="C4135" t="s">
        <v>79</v>
      </c>
      <c r="D4135" t="s">
        <v>21</v>
      </c>
      <c r="E4135" t="s">
        <v>120</v>
      </c>
      <c r="F4135" t="s">
        <v>662</v>
      </c>
      <c r="G4135">
        <v>17</v>
      </c>
      <c r="H4135">
        <v>8512.3799999999992</v>
      </c>
      <c r="I4135">
        <v>0.42</v>
      </c>
      <c r="J4135">
        <v>0.05</v>
      </c>
      <c r="K4135">
        <v>3307.56</v>
      </c>
      <c r="L4135">
        <v>525.84</v>
      </c>
      <c r="M4135">
        <v>304.99</v>
      </c>
      <c r="N4135">
        <v>19.989999999999998</v>
      </c>
      <c r="O4135" t="s">
        <v>24</v>
      </c>
      <c r="P4135" t="s">
        <v>277</v>
      </c>
      <c r="Q4135" t="s">
        <v>75</v>
      </c>
      <c r="R4135" t="s">
        <v>67</v>
      </c>
      <c r="S4135" t="s">
        <v>57</v>
      </c>
      <c r="T4135" s="1">
        <v>40821</v>
      </c>
    </row>
    <row r="4136" spans="1:20" x14ac:dyDescent="0.25">
      <c r="A4136">
        <v>29376</v>
      </c>
      <c r="B4136">
        <v>41132</v>
      </c>
      <c r="C4136" t="s">
        <v>58</v>
      </c>
      <c r="D4136" t="s">
        <v>21</v>
      </c>
      <c r="E4136" t="s">
        <v>22</v>
      </c>
      <c r="F4136" t="s">
        <v>1013</v>
      </c>
      <c r="G4136">
        <v>20</v>
      </c>
      <c r="H4136">
        <v>4958.1099999999997</v>
      </c>
      <c r="I4136">
        <v>0.43</v>
      </c>
      <c r="J4136">
        <v>0.09</v>
      </c>
      <c r="K4136">
        <v>1849.84</v>
      </c>
      <c r="L4136">
        <v>272.04000000000002</v>
      </c>
      <c r="M4136">
        <v>155.06</v>
      </c>
      <c r="N4136">
        <v>7.07</v>
      </c>
      <c r="O4136" t="s">
        <v>24</v>
      </c>
      <c r="P4136" t="s">
        <v>1236</v>
      </c>
      <c r="Q4136" t="s">
        <v>95</v>
      </c>
      <c r="R4136" t="s">
        <v>67</v>
      </c>
      <c r="S4136" t="s">
        <v>57</v>
      </c>
      <c r="T4136" s="1">
        <v>41134</v>
      </c>
    </row>
    <row r="4137" spans="1:20" x14ac:dyDescent="0.25">
      <c r="A4137">
        <v>29380</v>
      </c>
      <c r="B4137">
        <v>39930</v>
      </c>
      <c r="C4137" t="s">
        <v>29</v>
      </c>
      <c r="D4137" t="s">
        <v>21</v>
      </c>
      <c r="E4137" t="s">
        <v>84</v>
      </c>
      <c r="F4137" t="s">
        <v>1947</v>
      </c>
      <c r="G4137">
        <v>13</v>
      </c>
      <c r="H4137">
        <v>255.33</v>
      </c>
      <c r="I4137">
        <v>0.42</v>
      </c>
      <c r="J4137">
        <v>0.09</v>
      </c>
      <c r="K4137">
        <v>90.83</v>
      </c>
      <c r="L4137">
        <v>21.17</v>
      </c>
      <c r="M4137">
        <v>12.28</v>
      </c>
      <c r="N4137">
        <v>4.8600000000000003</v>
      </c>
      <c r="O4137" t="s">
        <v>24</v>
      </c>
      <c r="P4137" t="s">
        <v>977</v>
      </c>
      <c r="Q4137" t="s">
        <v>64</v>
      </c>
      <c r="R4137" t="s">
        <v>34</v>
      </c>
      <c r="S4137" t="s">
        <v>57</v>
      </c>
      <c r="T4137" s="1">
        <v>39931</v>
      </c>
    </row>
    <row r="4138" spans="1:20" x14ac:dyDescent="0.25">
      <c r="A4138">
        <v>29382</v>
      </c>
      <c r="B4138">
        <v>40499</v>
      </c>
      <c r="C4138" t="s">
        <v>36</v>
      </c>
      <c r="D4138" t="s">
        <v>21</v>
      </c>
      <c r="E4138" t="s">
        <v>139</v>
      </c>
      <c r="F4138" t="s">
        <v>149</v>
      </c>
      <c r="G4138">
        <v>42</v>
      </c>
      <c r="H4138">
        <v>355.5</v>
      </c>
      <c r="I4138">
        <v>0.36</v>
      </c>
      <c r="J4138">
        <v>0.05</v>
      </c>
      <c r="K4138">
        <v>115.55</v>
      </c>
      <c r="L4138">
        <v>8.8800000000000008</v>
      </c>
      <c r="M4138">
        <v>5.68</v>
      </c>
      <c r="N4138">
        <v>1.39</v>
      </c>
      <c r="O4138" t="s">
        <v>24</v>
      </c>
      <c r="P4138" t="s">
        <v>1554</v>
      </c>
      <c r="Q4138" t="s">
        <v>95</v>
      </c>
      <c r="R4138" t="s">
        <v>27</v>
      </c>
      <c r="S4138" t="s">
        <v>57</v>
      </c>
      <c r="T4138" s="1">
        <v>40502</v>
      </c>
    </row>
    <row r="4139" spans="1:20" x14ac:dyDescent="0.25">
      <c r="A4139">
        <v>29382</v>
      </c>
      <c r="B4139">
        <v>40499</v>
      </c>
      <c r="C4139" t="s">
        <v>36</v>
      </c>
      <c r="D4139" t="s">
        <v>42</v>
      </c>
      <c r="E4139" t="s">
        <v>43</v>
      </c>
      <c r="F4139" t="s">
        <v>802</v>
      </c>
      <c r="G4139">
        <v>34</v>
      </c>
      <c r="H4139">
        <v>997.63</v>
      </c>
      <c r="I4139">
        <v>0.36</v>
      </c>
      <c r="J4139">
        <v>7.0000000000000007E-2</v>
      </c>
      <c r="K4139">
        <v>307.82</v>
      </c>
      <c r="L4139">
        <v>31.22</v>
      </c>
      <c r="M4139">
        <v>19.98</v>
      </c>
      <c r="N4139">
        <v>10.49</v>
      </c>
      <c r="O4139" t="s">
        <v>71</v>
      </c>
      <c r="P4139" t="s">
        <v>1554</v>
      </c>
      <c r="Q4139" t="s">
        <v>95</v>
      </c>
      <c r="R4139" t="s">
        <v>27</v>
      </c>
      <c r="S4139" t="s">
        <v>57</v>
      </c>
      <c r="T4139" s="1">
        <v>40501</v>
      </c>
    </row>
    <row r="4140" spans="1:20" x14ac:dyDescent="0.25">
      <c r="A4140">
        <v>29383</v>
      </c>
      <c r="B4140">
        <v>40865</v>
      </c>
      <c r="C4140" t="s">
        <v>79</v>
      </c>
      <c r="D4140" t="s">
        <v>37</v>
      </c>
      <c r="E4140" t="s">
        <v>38</v>
      </c>
      <c r="F4140" t="s">
        <v>789</v>
      </c>
      <c r="G4140">
        <v>20</v>
      </c>
      <c r="H4140">
        <v>248.02</v>
      </c>
      <c r="I4140">
        <v>0.37</v>
      </c>
      <c r="J4140">
        <v>7.0000000000000007E-2</v>
      </c>
      <c r="K4140">
        <v>79.239999999999995</v>
      </c>
      <c r="L4140">
        <v>13.21</v>
      </c>
      <c r="M4140">
        <v>8.32</v>
      </c>
      <c r="N4140">
        <v>2.38</v>
      </c>
      <c r="O4140" t="s">
        <v>24</v>
      </c>
      <c r="P4140" t="s">
        <v>301</v>
      </c>
      <c r="Q4140" t="s">
        <v>64</v>
      </c>
      <c r="R4140" t="s">
        <v>34</v>
      </c>
      <c r="S4140" t="s">
        <v>35</v>
      </c>
      <c r="T4140" s="1">
        <v>40867</v>
      </c>
    </row>
    <row r="4141" spans="1:20" x14ac:dyDescent="0.25">
      <c r="A4141">
        <v>29383</v>
      </c>
      <c r="B4141">
        <v>40865</v>
      </c>
      <c r="C4141" t="s">
        <v>79</v>
      </c>
      <c r="D4141" t="s">
        <v>21</v>
      </c>
      <c r="E4141" t="s">
        <v>84</v>
      </c>
      <c r="F4141" t="s">
        <v>794</v>
      </c>
      <c r="G4141">
        <v>28</v>
      </c>
      <c r="H4141">
        <v>337.38</v>
      </c>
      <c r="I4141">
        <v>0.47</v>
      </c>
      <c r="J4141">
        <v>0.04</v>
      </c>
      <c r="K4141">
        <v>147.21</v>
      </c>
      <c r="L4141">
        <v>12.23</v>
      </c>
      <c r="M4141">
        <v>6.48</v>
      </c>
      <c r="N4141">
        <v>8.73</v>
      </c>
      <c r="O4141" t="s">
        <v>24</v>
      </c>
      <c r="P4141" t="s">
        <v>301</v>
      </c>
      <c r="Q4141" t="s">
        <v>64</v>
      </c>
      <c r="R4141" t="s">
        <v>34</v>
      </c>
      <c r="S4141" t="s">
        <v>57</v>
      </c>
      <c r="T4141" s="1">
        <v>40866</v>
      </c>
    </row>
    <row r="4142" spans="1:20" x14ac:dyDescent="0.25">
      <c r="A4142">
        <v>29383</v>
      </c>
      <c r="B4142">
        <v>40865</v>
      </c>
      <c r="C4142" t="s">
        <v>79</v>
      </c>
      <c r="D4142" t="s">
        <v>37</v>
      </c>
      <c r="E4142" t="s">
        <v>50</v>
      </c>
      <c r="F4142" t="s">
        <v>1846</v>
      </c>
      <c r="G4142">
        <v>29</v>
      </c>
      <c r="H4142">
        <v>6954.17</v>
      </c>
      <c r="I4142">
        <v>0.55000000000000004</v>
      </c>
      <c r="J4142">
        <v>7.0000000000000007E-2</v>
      </c>
      <c r="K4142">
        <v>3587.96</v>
      </c>
      <c r="L4142">
        <v>257.76</v>
      </c>
      <c r="M4142">
        <v>115.99</v>
      </c>
      <c r="N4142">
        <v>2.5</v>
      </c>
      <c r="O4142" t="s">
        <v>24</v>
      </c>
      <c r="P4142" t="s">
        <v>301</v>
      </c>
      <c r="Q4142" t="s">
        <v>64</v>
      </c>
      <c r="R4142" t="s">
        <v>34</v>
      </c>
      <c r="S4142" t="s">
        <v>57</v>
      </c>
      <c r="T4142" s="1">
        <v>40867</v>
      </c>
    </row>
    <row r="4143" spans="1:20" x14ac:dyDescent="0.25">
      <c r="A4143">
        <v>29383</v>
      </c>
      <c r="B4143">
        <v>40865</v>
      </c>
      <c r="C4143" t="s">
        <v>79</v>
      </c>
      <c r="D4143" t="s">
        <v>42</v>
      </c>
      <c r="E4143" t="s">
        <v>43</v>
      </c>
      <c r="F4143" t="s">
        <v>863</v>
      </c>
      <c r="G4143">
        <v>30</v>
      </c>
      <c r="H4143">
        <v>387.72</v>
      </c>
      <c r="I4143">
        <v>0.46</v>
      </c>
      <c r="J4143">
        <v>0.09</v>
      </c>
      <c r="K4143">
        <v>156.02000000000001</v>
      </c>
      <c r="L4143">
        <v>14.06</v>
      </c>
      <c r="M4143">
        <v>7.59</v>
      </c>
      <c r="N4143">
        <v>4</v>
      </c>
      <c r="O4143" t="s">
        <v>24</v>
      </c>
      <c r="P4143" t="s">
        <v>301</v>
      </c>
      <c r="Q4143" t="s">
        <v>64</v>
      </c>
      <c r="R4143" t="s">
        <v>34</v>
      </c>
      <c r="S4143" t="s">
        <v>55</v>
      </c>
      <c r="T4143" s="1">
        <v>40866</v>
      </c>
    </row>
    <row r="4144" spans="1:20" x14ac:dyDescent="0.25">
      <c r="A4144">
        <v>29408</v>
      </c>
      <c r="B4144">
        <v>40300</v>
      </c>
      <c r="C4144" t="s">
        <v>29</v>
      </c>
      <c r="D4144" t="s">
        <v>37</v>
      </c>
      <c r="E4144" t="s">
        <v>87</v>
      </c>
      <c r="F4144" t="s">
        <v>1430</v>
      </c>
      <c r="G4144">
        <v>44</v>
      </c>
      <c r="H4144">
        <v>10285.290000000001</v>
      </c>
      <c r="I4144">
        <v>0.52</v>
      </c>
      <c r="J4144">
        <v>7.0000000000000007E-2</v>
      </c>
      <c r="K4144">
        <v>4949.59</v>
      </c>
      <c r="L4144">
        <v>249.98</v>
      </c>
      <c r="M4144">
        <v>119.99</v>
      </c>
      <c r="N4144">
        <v>56.14</v>
      </c>
      <c r="O4144" t="s">
        <v>48</v>
      </c>
      <c r="P4144" t="s">
        <v>703</v>
      </c>
      <c r="Q4144" t="s">
        <v>33</v>
      </c>
      <c r="R4144" t="s">
        <v>61</v>
      </c>
      <c r="S4144" t="s">
        <v>49</v>
      </c>
      <c r="T4144" s="1">
        <v>40301</v>
      </c>
    </row>
    <row r="4145" spans="1:20" x14ac:dyDescent="0.25">
      <c r="A4145">
        <v>29409</v>
      </c>
      <c r="B4145">
        <v>40556</v>
      </c>
      <c r="C4145" t="s">
        <v>36</v>
      </c>
      <c r="D4145" t="s">
        <v>37</v>
      </c>
      <c r="E4145" t="s">
        <v>38</v>
      </c>
      <c r="F4145" t="s">
        <v>1719</v>
      </c>
      <c r="G4145">
        <v>23</v>
      </c>
      <c r="H4145">
        <v>77.69</v>
      </c>
      <c r="I4145">
        <v>0.53</v>
      </c>
      <c r="J4145">
        <v>0.09</v>
      </c>
      <c r="K4145">
        <v>36.6</v>
      </c>
      <c r="L4145">
        <v>3.62</v>
      </c>
      <c r="M4145">
        <v>1.7</v>
      </c>
      <c r="N4145">
        <v>1.99</v>
      </c>
      <c r="O4145" t="s">
        <v>24</v>
      </c>
      <c r="P4145" t="s">
        <v>355</v>
      </c>
      <c r="Q4145" t="s">
        <v>33</v>
      </c>
      <c r="R4145" t="s">
        <v>61</v>
      </c>
      <c r="S4145" t="s">
        <v>35</v>
      </c>
      <c r="T4145" s="1">
        <v>40558</v>
      </c>
    </row>
    <row r="4146" spans="1:20" x14ac:dyDescent="0.25">
      <c r="A4146">
        <v>29410</v>
      </c>
      <c r="B4146">
        <v>40073</v>
      </c>
      <c r="C4146" t="s">
        <v>58</v>
      </c>
      <c r="D4146" t="s">
        <v>37</v>
      </c>
      <c r="E4146" t="s">
        <v>87</v>
      </c>
      <c r="F4146" t="s">
        <v>868</v>
      </c>
      <c r="G4146">
        <v>35</v>
      </c>
      <c r="H4146">
        <v>8136.29</v>
      </c>
      <c r="I4146">
        <v>0.5</v>
      </c>
      <c r="J4146">
        <v>0.04</v>
      </c>
      <c r="K4146">
        <v>3895.23</v>
      </c>
      <c r="L4146">
        <v>241.94</v>
      </c>
      <c r="M4146">
        <v>120.97</v>
      </c>
      <c r="N4146">
        <v>7.11</v>
      </c>
      <c r="O4146" t="s">
        <v>24</v>
      </c>
      <c r="P4146" t="s">
        <v>1776</v>
      </c>
      <c r="Q4146" t="s">
        <v>64</v>
      </c>
      <c r="R4146" t="s">
        <v>34</v>
      </c>
      <c r="S4146" t="s">
        <v>45</v>
      </c>
      <c r="T4146" s="1">
        <v>40073</v>
      </c>
    </row>
    <row r="4147" spans="1:20" x14ac:dyDescent="0.25">
      <c r="A4147">
        <v>29410</v>
      </c>
      <c r="B4147">
        <v>40073</v>
      </c>
      <c r="C4147" t="s">
        <v>58</v>
      </c>
      <c r="D4147" t="s">
        <v>37</v>
      </c>
      <c r="E4147" t="s">
        <v>50</v>
      </c>
      <c r="F4147" t="s">
        <v>76</v>
      </c>
      <c r="G4147">
        <v>36</v>
      </c>
      <c r="H4147">
        <v>14115.48</v>
      </c>
      <c r="I4147">
        <v>0.5</v>
      </c>
      <c r="J4147">
        <v>0</v>
      </c>
      <c r="K4147">
        <v>7055.64</v>
      </c>
      <c r="L4147">
        <v>391.98</v>
      </c>
      <c r="M4147">
        <v>195.99</v>
      </c>
      <c r="N4147">
        <v>4.2</v>
      </c>
      <c r="O4147" t="s">
        <v>24</v>
      </c>
      <c r="P4147" t="s">
        <v>1776</v>
      </c>
      <c r="Q4147" t="s">
        <v>64</v>
      </c>
      <c r="R4147" t="s">
        <v>34</v>
      </c>
      <c r="S4147" t="s">
        <v>57</v>
      </c>
      <c r="T4147" s="1">
        <v>40075</v>
      </c>
    </row>
    <row r="4148" spans="1:20" x14ac:dyDescent="0.25">
      <c r="A4148">
        <v>29411</v>
      </c>
      <c r="B4148">
        <v>41005</v>
      </c>
      <c r="C4148" t="s">
        <v>36</v>
      </c>
      <c r="D4148" t="s">
        <v>21</v>
      </c>
      <c r="E4148" t="s">
        <v>126</v>
      </c>
      <c r="F4148" t="s">
        <v>1963</v>
      </c>
      <c r="G4148">
        <v>29</v>
      </c>
      <c r="H4148">
        <v>132.38999999999999</v>
      </c>
      <c r="I4148">
        <v>0.53</v>
      </c>
      <c r="J4148">
        <v>7.0000000000000007E-2</v>
      </c>
      <c r="K4148">
        <v>63.01</v>
      </c>
      <c r="L4148">
        <v>4.72</v>
      </c>
      <c r="M4148">
        <v>2.2200000000000002</v>
      </c>
      <c r="N4148">
        <v>5</v>
      </c>
      <c r="O4148" t="s">
        <v>24</v>
      </c>
      <c r="P4148" t="s">
        <v>1690</v>
      </c>
      <c r="Q4148" t="s">
        <v>64</v>
      </c>
      <c r="R4148" t="s">
        <v>34</v>
      </c>
      <c r="S4148" t="s">
        <v>57</v>
      </c>
      <c r="T4148" s="1">
        <v>41006</v>
      </c>
    </row>
    <row r="4149" spans="1:20" x14ac:dyDescent="0.25">
      <c r="A4149">
        <v>29411</v>
      </c>
      <c r="B4149">
        <v>41005</v>
      </c>
      <c r="C4149" t="s">
        <v>36</v>
      </c>
      <c r="D4149" t="s">
        <v>21</v>
      </c>
      <c r="E4149" t="s">
        <v>139</v>
      </c>
      <c r="F4149" t="s">
        <v>881</v>
      </c>
      <c r="G4149">
        <v>33</v>
      </c>
      <c r="H4149">
        <v>995.05</v>
      </c>
      <c r="I4149">
        <v>0.49</v>
      </c>
      <c r="J4149">
        <v>0.02</v>
      </c>
      <c r="K4149">
        <v>476.55</v>
      </c>
      <c r="L4149">
        <v>30.73</v>
      </c>
      <c r="M4149">
        <v>15.67</v>
      </c>
      <c r="N4149">
        <v>1.39</v>
      </c>
      <c r="O4149" t="s">
        <v>24</v>
      </c>
      <c r="P4149" t="s">
        <v>1690</v>
      </c>
      <c r="Q4149" t="s">
        <v>64</v>
      </c>
      <c r="R4149" t="s">
        <v>34</v>
      </c>
      <c r="S4149" t="s">
        <v>57</v>
      </c>
      <c r="T4149" s="1">
        <v>41006</v>
      </c>
    </row>
    <row r="4150" spans="1:20" x14ac:dyDescent="0.25">
      <c r="A4150">
        <v>29411</v>
      </c>
      <c r="B4150">
        <v>41005</v>
      </c>
      <c r="C4150" t="s">
        <v>36</v>
      </c>
      <c r="D4150" t="s">
        <v>37</v>
      </c>
      <c r="E4150" t="s">
        <v>87</v>
      </c>
      <c r="F4150" t="s">
        <v>1795</v>
      </c>
      <c r="G4150">
        <v>38</v>
      </c>
      <c r="H4150">
        <v>24527.15</v>
      </c>
      <c r="I4150">
        <v>0.39</v>
      </c>
      <c r="J4150">
        <v>0.02</v>
      </c>
      <c r="K4150">
        <v>9242.0300000000007</v>
      </c>
      <c r="L4150">
        <v>657.33</v>
      </c>
      <c r="M4150">
        <v>400.97</v>
      </c>
      <c r="N4150">
        <v>48.26</v>
      </c>
      <c r="O4150" t="s">
        <v>48</v>
      </c>
      <c r="P4150" t="s">
        <v>1690</v>
      </c>
      <c r="Q4150" t="s">
        <v>64</v>
      </c>
      <c r="R4150" t="s">
        <v>34</v>
      </c>
      <c r="S4150" t="s">
        <v>49</v>
      </c>
      <c r="T4150" s="1">
        <v>41005</v>
      </c>
    </row>
    <row r="4151" spans="1:20" x14ac:dyDescent="0.25">
      <c r="A4151">
        <v>29411</v>
      </c>
      <c r="B4151">
        <v>41005</v>
      </c>
      <c r="C4151" t="s">
        <v>36</v>
      </c>
      <c r="D4151" t="s">
        <v>37</v>
      </c>
      <c r="E4151" t="s">
        <v>87</v>
      </c>
      <c r="F4151" t="s">
        <v>1108</v>
      </c>
      <c r="G4151">
        <v>45</v>
      </c>
      <c r="H4151">
        <v>1925.5</v>
      </c>
      <c r="I4151">
        <v>0.46</v>
      </c>
      <c r="J4151">
        <v>0.04</v>
      </c>
      <c r="K4151">
        <v>839.65</v>
      </c>
      <c r="L4151">
        <v>44.43</v>
      </c>
      <c r="M4151">
        <v>23.99</v>
      </c>
      <c r="N4151">
        <v>6.3</v>
      </c>
      <c r="O4151" t="s">
        <v>24</v>
      </c>
      <c r="P4151" t="s">
        <v>1690</v>
      </c>
      <c r="Q4151" t="s">
        <v>64</v>
      </c>
      <c r="R4151" t="s">
        <v>34</v>
      </c>
      <c r="S4151" t="s">
        <v>45</v>
      </c>
      <c r="T4151" s="1">
        <v>41005</v>
      </c>
    </row>
    <row r="4152" spans="1:20" x14ac:dyDescent="0.25">
      <c r="A4152">
        <v>29445</v>
      </c>
      <c r="B4152">
        <v>40450</v>
      </c>
      <c r="C4152" t="s">
        <v>36</v>
      </c>
      <c r="D4152" t="s">
        <v>37</v>
      </c>
      <c r="E4152" t="s">
        <v>87</v>
      </c>
      <c r="F4152" t="s">
        <v>1330</v>
      </c>
      <c r="G4152">
        <v>28</v>
      </c>
      <c r="H4152">
        <v>3649.74</v>
      </c>
      <c r="I4152">
        <v>0.36</v>
      </c>
      <c r="J4152">
        <v>0.09</v>
      </c>
      <c r="K4152">
        <v>1074.58</v>
      </c>
      <c r="L4152">
        <v>142.13999999999999</v>
      </c>
      <c r="M4152">
        <v>90.97</v>
      </c>
      <c r="N4152">
        <v>28</v>
      </c>
      <c r="O4152" t="s">
        <v>48</v>
      </c>
      <c r="P4152" t="s">
        <v>225</v>
      </c>
      <c r="Q4152" t="s">
        <v>95</v>
      </c>
      <c r="R4152" t="s">
        <v>67</v>
      </c>
      <c r="S4152" t="s">
        <v>132</v>
      </c>
      <c r="T4152" s="1">
        <v>40452</v>
      </c>
    </row>
    <row r="4153" spans="1:20" x14ac:dyDescent="0.25">
      <c r="A4153">
        <v>29473</v>
      </c>
      <c r="B4153">
        <v>40954</v>
      </c>
      <c r="C4153" t="s">
        <v>79</v>
      </c>
      <c r="D4153" t="s">
        <v>37</v>
      </c>
      <c r="E4153" t="s">
        <v>50</v>
      </c>
      <c r="F4153" t="s">
        <v>51</v>
      </c>
      <c r="G4153">
        <v>31</v>
      </c>
      <c r="H4153">
        <v>372.69</v>
      </c>
      <c r="I4153">
        <v>0.36</v>
      </c>
      <c r="J4153">
        <v>0.05</v>
      </c>
      <c r="K4153">
        <v>119.97</v>
      </c>
      <c r="L4153">
        <v>12.48</v>
      </c>
      <c r="M4153">
        <v>7.99</v>
      </c>
      <c r="N4153">
        <v>5.03</v>
      </c>
      <c r="O4153" t="s">
        <v>24</v>
      </c>
      <c r="P4153" t="s">
        <v>502</v>
      </c>
      <c r="Q4153" t="s">
        <v>95</v>
      </c>
      <c r="R4153" t="s">
        <v>67</v>
      </c>
      <c r="S4153" t="s">
        <v>45</v>
      </c>
      <c r="T4153" s="1">
        <v>40956</v>
      </c>
    </row>
    <row r="4154" spans="1:20" x14ac:dyDescent="0.25">
      <c r="A4154">
        <v>29473</v>
      </c>
      <c r="B4154">
        <v>40954</v>
      </c>
      <c r="C4154" t="s">
        <v>79</v>
      </c>
      <c r="D4154" t="s">
        <v>42</v>
      </c>
      <c r="E4154" t="s">
        <v>46</v>
      </c>
      <c r="F4154" t="s">
        <v>1179</v>
      </c>
      <c r="G4154">
        <v>40</v>
      </c>
      <c r="H4154">
        <v>24228.45</v>
      </c>
      <c r="I4154">
        <v>0.47</v>
      </c>
      <c r="J4154">
        <v>0</v>
      </c>
      <c r="K4154">
        <v>11373.65</v>
      </c>
      <c r="L4154">
        <v>604.98</v>
      </c>
      <c r="M4154">
        <v>320.64</v>
      </c>
      <c r="N4154">
        <v>29.2</v>
      </c>
      <c r="O4154" t="s">
        <v>48</v>
      </c>
      <c r="P4154" t="s">
        <v>502</v>
      </c>
      <c r="Q4154" t="s">
        <v>75</v>
      </c>
      <c r="R4154" t="s">
        <v>67</v>
      </c>
      <c r="S4154" t="s">
        <v>49</v>
      </c>
      <c r="T4154" s="1">
        <v>40955</v>
      </c>
    </row>
    <row r="4155" spans="1:20" x14ac:dyDescent="0.25">
      <c r="A4155">
        <v>29475</v>
      </c>
      <c r="B4155">
        <v>40231</v>
      </c>
      <c r="C4155" t="s">
        <v>36</v>
      </c>
      <c r="D4155" t="s">
        <v>42</v>
      </c>
      <c r="E4155" t="s">
        <v>43</v>
      </c>
      <c r="F4155" t="s">
        <v>1911</v>
      </c>
      <c r="G4155">
        <v>49</v>
      </c>
      <c r="H4155">
        <v>350.57</v>
      </c>
      <c r="I4155">
        <v>0.37</v>
      </c>
      <c r="J4155">
        <v>0.09</v>
      </c>
      <c r="K4155">
        <v>106.93</v>
      </c>
      <c r="L4155">
        <v>7.79</v>
      </c>
      <c r="M4155">
        <v>4.91</v>
      </c>
      <c r="N4155">
        <v>3.05</v>
      </c>
      <c r="O4155" t="s">
        <v>24</v>
      </c>
      <c r="P4155" t="s">
        <v>713</v>
      </c>
      <c r="Q4155" t="s">
        <v>64</v>
      </c>
      <c r="R4155" t="s">
        <v>61</v>
      </c>
      <c r="S4155" t="s">
        <v>35</v>
      </c>
      <c r="T4155" s="1">
        <v>40233</v>
      </c>
    </row>
    <row r="4156" spans="1:20" x14ac:dyDescent="0.25">
      <c r="A4156">
        <v>29475</v>
      </c>
      <c r="B4156">
        <v>40231</v>
      </c>
      <c r="C4156" t="s">
        <v>36</v>
      </c>
      <c r="D4156" t="s">
        <v>42</v>
      </c>
      <c r="E4156" t="s">
        <v>92</v>
      </c>
      <c r="F4156" t="s">
        <v>589</v>
      </c>
      <c r="G4156">
        <v>2</v>
      </c>
      <c r="H4156">
        <v>3248.11</v>
      </c>
      <c r="I4156">
        <v>0.45</v>
      </c>
      <c r="J4156">
        <v>0</v>
      </c>
      <c r="K4156">
        <v>1441.6</v>
      </c>
      <c r="L4156">
        <v>1601.78</v>
      </c>
      <c r="M4156">
        <v>880.98</v>
      </c>
      <c r="N4156">
        <v>44.55</v>
      </c>
      <c r="O4156" t="s">
        <v>48</v>
      </c>
      <c r="P4156" t="s">
        <v>713</v>
      </c>
      <c r="Q4156" t="s">
        <v>64</v>
      </c>
      <c r="R4156" t="s">
        <v>61</v>
      </c>
      <c r="S4156" t="s">
        <v>49</v>
      </c>
      <c r="T4156" s="1">
        <v>40234</v>
      </c>
    </row>
    <row r="4157" spans="1:20" x14ac:dyDescent="0.25">
      <c r="A4157">
        <v>29478</v>
      </c>
      <c r="B4157">
        <v>40277</v>
      </c>
      <c r="C4157" t="s">
        <v>36</v>
      </c>
      <c r="D4157" t="s">
        <v>37</v>
      </c>
      <c r="E4157" t="s">
        <v>50</v>
      </c>
      <c r="F4157" t="s">
        <v>1501</v>
      </c>
      <c r="G4157">
        <v>15</v>
      </c>
      <c r="H4157">
        <v>529.29999999999995</v>
      </c>
      <c r="I4157">
        <v>0.41</v>
      </c>
      <c r="J4157">
        <v>0.01</v>
      </c>
      <c r="K4157">
        <v>213.46</v>
      </c>
      <c r="L4157">
        <v>35.58</v>
      </c>
      <c r="M4157">
        <v>20.99</v>
      </c>
      <c r="N4157">
        <v>0.99</v>
      </c>
      <c r="O4157" t="s">
        <v>24</v>
      </c>
      <c r="P4157" t="s">
        <v>1218</v>
      </c>
      <c r="Q4157" t="s">
        <v>41</v>
      </c>
      <c r="R4157" t="s">
        <v>67</v>
      </c>
      <c r="S4157" t="s">
        <v>55</v>
      </c>
      <c r="T4157" s="1">
        <v>40280</v>
      </c>
    </row>
    <row r="4158" spans="1:20" x14ac:dyDescent="0.25">
      <c r="A4158">
        <v>29504</v>
      </c>
      <c r="B4158">
        <v>40444</v>
      </c>
      <c r="C4158" t="s">
        <v>29</v>
      </c>
      <c r="D4158" t="s">
        <v>42</v>
      </c>
      <c r="E4158" t="s">
        <v>92</v>
      </c>
      <c r="F4158" t="s">
        <v>1964</v>
      </c>
      <c r="G4158">
        <v>20</v>
      </c>
      <c r="H4158">
        <v>2260.9699999999998</v>
      </c>
      <c r="I4158">
        <v>0.39</v>
      </c>
      <c r="J4158">
        <v>0.04</v>
      </c>
      <c r="K4158">
        <v>814.52</v>
      </c>
      <c r="L4158">
        <v>116.36</v>
      </c>
      <c r="M4158">
        <v>70.98</v>
      </c>
      <c r="N4158">
        <v>26.85</v>
      </c>
      <c r="O4158" t="s">
        <v>48</v>
      </c>
      <c r="P4158" t="s">
        <v>1965</v>
      </c>
      <c r="Q4158" t="s">
        <v>95</v>
      </c>
      <c r="R4158" t="s">
        <v>27</v>
      </c>
      <c r="S4158" t="s">
        <v>49</v>
      </c>
      <c r="T4158" s="1">
        <v>40446</v>
      </c>
    </row>
    <row r="4159" spans="1:20" x14ac:dyDescent="0.25">
      <c r="A4159">
        <v>29504</v>
      </c>
      <c r="B4159">
        <v>40444</v>
      </c>
      <c r="C4159" t="s">
        <v>29</v>
      </c>
      <c r="D4159" t="s">
        <v>21</v>
      </c>
      <c r="E4159" t="s">
        <v>84</v>
      </c>
      <c r="F4159" t="s">
        <v>640</v>
      </c>
      <c r="G4159">
        <v>34</v>
      </c>
      <c r="H4159">
        <v>2591.64</v>
      </c>
      <c r="I4159">
        <v>0.54</v>
      </c>
      <c r="J4159">
        <v>0.1</v>
      </c>
      <c r="K4159">
        <v>1260.54</v>
      </c>
      <c r="L4159">
        <v>84.26</v>
      </c>
      <c r="M4159">
        <v>38.76</v>
      </c>
      <c r="N4159">
        <v>13.26</v>
      </c>
      <c r="O4159" t="s">
        <v>24</v>
      </c>
      <c r="P4159" t="s">
        <v>1965</v>
      </c>
      <c r="Q4159" t="s">
        <v>95</v>
      </c>
      <c r="R4159" t="s">
        <v>27</v>
      </c>
      <c r="S4159" t="s">
        <v>57</v>
      </c>
      <c r="T4159" s="1">
        <v>40444</v>
      </c>
    </row>
    <row r="4160" spans="1:20" x14ac:dyDescent="0.25">
      <c r="A4160">
        <v>29505</v>
      </c>
      <c r="B4160">
        <v>41270</v>
      </c>
      <c r="C4160" t="s">
        <v>79</v>
      </c>
      <c r="D4160" t="s">
        <v>21</v>
      </c>
      <c r="E4160" t="s">
        <v>52</v>
      </c>
      <c r="F4160" t="s">
        <v>230</v>
      </c>
      <c r="G4160">
        <v>22</v>
      </c>
      <c r="H4160">
        <v>59.99</v>
      </c>
      <c r="I4160">
        <v>0.36</v>
      </c>
      <c r="J4160">
        <v>0.02</v>
      </c>
      <c r="K4160">
        <v>20.57</v>
      </c>
      <c r="L4160">
        <v>2.75</v>
      </c>
      <c r="M4160">
        <v>1.76</v>
      </c>
      <c r="N4160">
        <v>0.7</v>
      </c>
      <c r="O4160" t="s">
        <v>71</v>
      </c>
      <c r="P4160" t="s">
        <v>108</v>
      </c>
      <c r="Q4160" t="s">
        <v>83</v>
      </c>
      <c r="R4160" t="s">
        <v>61</v>
      </c>
      <c r="S4160" t="s">
        <v>55</v>
      </c>
      <c r="T4160" s="1">
        <v>41271</v>
      </c>
    </row>
    <row r="4161" spans="1:20" x14ac:dyDescent="0.25">
      <c r="A4161">
        <v>29506</v>
      </c>
      <c r="B4161">
        <v>40708</v>
      </c>
      <c r="C4161" t="s">
        <v>58</v>
      </c>
      <c r="D4161" t="s">
        <v>21</v>
      </c>
      <c r="E4161" t="s">
        <v>120</v>
      </c>
      <c r="F4161" t="s">
        <v>1465</v>
      </c>
      <c r="G4161">
        <v>46</v>
      </c>
      <c r="H4161">
        <v>346.84</v>
      </c>
      <c r="I4161">
        <v>0.4</v>
      </c>
      <c r="J4161">
        <v>0.01</v>
      </c>
      <c r="K4161">
        <v>136.05000000000001</v>
      </c>
      <c r="L4161">
        <v>7.58</v>
      </c>
      <c r="M4161">
        <v>4.55</v>
      </c>
      <c r="N4161">
        <v>1.49</v>
      </c>
      <c r="O4161" t="s">
        <v>24</v>
      </c>
      <c r="P4161" t="s">
        <v>860</v>
      </c>
      <c r="Q4161" t="s">
        <v>75</v>
      </c>
      <c r="R4161" t="s">
        <v>67</v>
      </c>
      <c r="S4161" t="s">
        <v>57</v>
      </c>
      <c r="T4161" s="1">
        <v>40710</v>
      </c>
    </row>
    <row r="4162" spans="1:20" x14ac:dyDescent="0.25">
      <c r="A4162">
        <v>29506</v>
      </c>
      <c r="B4162">
        <v>40708</v>
      </c>
      <c r="C4162" t="s">
        <v>58</v>
      </c>
      <c r="D4162" t="s">
        <v>21</v>
      </c>
      <c r="E4162" t="s">
        <v>120</v>
      </c>
      <c r="F4162" t="s">
        <v>1250</v>
      </c>
      <c r="G4162">
        <v>8</v>
      </c>
      <c r="H4162">
        <v>28.97</v>
      </c>
      <c r="I4162">
        <v>0.48</v>
      </c>
      <c r="J4162">
        <v>0.05</v>
      </c>
      <c r="K4162">
        <v>12.44</v>
      </c>
      <c r="L4162">
        <v>3.62</v>
      </c>
      <c r="M4162">
        <v>1.88</v>
      </c>
      <c r="N4162">
        <v>1.49</v>
      </c>
      <c r="O4162" t="s">
        <v>24</v>
      </c>
      <c r="P4162" t="s">
        <v>860</v>
      </c>
      <c r="Q4162" t="s">
        <v>75</v>
      </c>
      <c r="R4162" t="s">
        <v>67</v>
      </c>
      <c r="S4162" t="s">
        <v>57</v>
      </c>
      <c r="T4162" s="1">
        <v>40709</v>
      </c>
    </row>
    <row r="4163" spans="1:20" x14ac:dyDescent="0.25">
      <c r="A4163">
        <v>29507</v>
      </c>
      <c r="B4163">
        <v>40948</v>
      </c>
      <c r="C4163" t="s">
        <v>20</v>
      </c>
      <c r="D4163" t="s">
        <v>42</v>
      </c>
      <c r="E4163" t="s">
        <v>46</v>
      </c>
      <c r="F4163" t="s">
        <v>300</v>
      </c>
      <c r="G4163">
        <v>14</v>
      </c>
      <c r="H4163">
        <v>8427.61</v>
      </c>
      <c r="I4163">
        <v>0.55000000000000004</v>
      </c>
      <c r="J4163">
        <v>0.04</v>
      </c>
      <c r="K4163">
        <v>4458.22</v>
      </c>
      <c r="L4163">
        <v>624.4</v>
      </c>
      <c r="M4163">
        <v>280.98</v>
      </c>
      <c r="N4163">
        <v>35.67</v>
      </c>
      <c r="O4163" t="s">
        <v>48</v>
      </c>
      <c r="P4163" t="s">
        <v>560</v>
      </c>
      <c r="Q4163" t="s">
        <v>64</v>
      </c>
      <c r="R4163" t="s">
        <v>67</v>
      </c>
      <c r="S4163" t="s">
        <v>49</v>
      </c>
      <c r="T4163" s="1">
        <v>40950</v>
      </c>
    </row>
    <row r="4164" spans="1:20" x14ac:dyDescent="0.25">
      <c r="A4164">
        <v>29507</v>
      </c>
      <c r="B4164">
        <v>40948</v>
      </c>
      <c r="C4164" t="s">
        <v>20</v>
      </c>
      <c r="D4164" t="s">
        <v>37</v>
      </c>
      <c r="E4164" t="s">
        <v>50</v>
      </c>
      <c r="F4164" t="s">
        <v>426</v>
      </c>
      <c r="G4164">
        <v>41</v>
      </c>
      <c r="H4164">
        <v>2696.89</v>
      </c>
      <c r="I4164">
        <v>0.48</v>
      </c>
      <c r="J4164">
        <v>0.05</v>
      </c>
      <c r="K4164">
        <v>1220.2</v>
      </c>
      <c r="L4164">
        <v>69.209999999999994</v>
      </c>
      <c r="M4164">
        <v>35.99</v>
      </c>
      <c r="N4164">
        <v>1.1000000000000001</v>
      </c>
      <c r="O4164" t="s">
        <v>24</v>
      </c>
      <c r="P4164" t="s">
        <v>560</v>
      </c>
      <c r="Q4164" t="s">
        <v>64</v>
      </c>
      <c r="R4164" t="s">
        <v>67</v>
      </c>
      <c r="S4164" t="s">
        <v>57</v>
      </c>
      <c r="T4164" s="1">
        <v>40953</v>
      </c>
    </row>
    <row r="4165" spans="1:20" x14ac:dyDescent="0.25">
      <c r="A4165">
        <v>29510</v>
      </c>
      <c r="B4165">
        <v>40648</v>
      </c>
      <c r="C4165" t="s">
        <v>58</v>
      </c>
      <c r="D4165" t="s">
        <v>42</v>
      </c>
      <c r="E4165" t="s">
        <v>92</v>
      </c>
      <c r="F4165" t="s">
        <v>609</v>
      </c>
      <c r="G4165">
        <v>22</v>
      </c>
      <c r="H4165">
        <v>11187.29</v>
      </c>
      <c r="I4165">
        <v>0.49</v>
      </c>
      <c r="J4165">
        <v>0.01</v>
      </c>
      <c r="K4165">
        <v>5403.82</v>
      </c>
      <c r="L4165">
        <v>511.73</v>
      </c>
      <c r="M4165">
        <v>260.98</v>
      </c>
      <c r="N4165">
        <v>41.91</v>
      </c>
      <c r="O4165" t="s">
        <v>48</v>
      </c>
      <c r="P4165" t="s">
        <v>409</v>
      </c>
      <c r="Q4165" t="s">
        <v>83</v>
      </c>
      <c r="R4165" t="s">
        <v>61</v>
      </c>
      <c r="S4165" t="s">
        <v>49</v>
      </c>
      <c r="T4165" s="1">
        <v>40650</v>
      </c>
    </row>
    <row r="4166" spans="1:20" x14ac:dyDescent="0.25">
      <c r="A4166">
        <v>29536</v>
      </c>
      <c r="B4166">
        <v>41159</v>
      </c>
      <c r="C4166" t="s">
        <v>79</v>
      </c>
      <c r="D4166" t="s">
        <v>21</v>
      </c>
      <c r="E4166" t="s">
        <v>126</v>
      </c>
      <c r="F4166" t="s">
        <v>762</v>
      </c>
      <c r="G4166">
        <v>5</v>
      </c>
      <c r="H4166">
        <v>872.19</v>
      </c>
      <c r="I4166">
        <v>0.44</v>
      </c>
      <c r="J4166">
        <v>0.05</v>
      </c>
      <c r="K4166">
        <v>351.63</v>
      </c>
      <c r="L4166">
        <v>180.32</v>
      </c>
      <c r="M4166">
        <v>100.98</v>
      </c>
      <c r="N4166">
        <v>15.66</v>
      </c>
      <c r="O4166" t="s">
        <v>48</v>
      </c>
      <c r="P4166" t="s">
        <v>700</v>
      </c>
      <c r="Q4166" t="s">
        <v>33</v>
      </c>
      <c r="R4166" t="s">
        <v>67</v>
      </c>
      <c r="S4166" t="s">
        <v>132</v>
      </c>
      <c r="T4166" s="1">
        <v>41161</v>
      </c>
    </row>
    <row r="4167" spans="1:20" x14ac:dyDescent="0.25">
      <c r="A4167">
        <v>29536</v>
      </c>
      <c r="B4167">
        <v>41159</v>
      </c>
      <c r="C4167" t="s">
        <v>79</v>
      </c>
      <c r="D4167" t="s">
        <v>42</v>
      </c>
      <c r="E4167" t="s">
        <v>92</v>
      </c>
      <c r="F4167" t="s">
        <v>375</v>
      </c>
      <c r="G4167">
        <v>11</v>
      </c>
      <c r="H4167">
        <v>4329.99</v>
      </c>
      <c r="I4167">
        <v>0.47</v>
      </c>
      <c r="J4167">
        <v>7.0000000000000007E-2</v>
      </c>
      <c r="K4167">
        <v>1834.55</v>
      </c>
      <c r="L4167">
        <v>416.94</v>
      </c>
      <c r="M4167">
        <v>220.98</v>
      </c>
      <c r="N4167">
        <v>64.66</v>
      </c>
      <c r="O4167" t="s">
        <v>48</v>
      </c>
      <c r="P4167" t="s">
        <v>700</v>
      </c>
      <c r="Q4167" t="s">
        <v>33</v>
      </c>
      <c r="R4167" t="s">
        <v>67</v>
      </c>
      <c r="S4167" t="s">
        <v>49</v>
      </c>
      <c r="T4167" s="1">
        <v>41161</v>
      </c>
    </row>
    <row r="4168" spans="1:20" x14ac:dyDescent="0.25">
      <c r="A4168">
        <v>29536</v>
      </c>
      <c r="B4168">
        <v>41159</v>
      </c>
      <c r="C4168" t="s">
        <v>79</v>
      </c>
      <c r="D4168" t="s">
        <v>21</v>
      </c>
      <c r="E4168" t="s">
        <v>84</v>
      </c>
      <c r="F4168" t="s">
        <v>1000</v>
      </c>
      <c r="G4168">
        <v>26</v>
      </c>
      <c r="H4168">
        <v>1395.06</v>
      </c>
      <c r="I4168">
        <v>0.35</v>
      </c>
      <c r="J4168">
        <v>0.03</v>
      </c>
      <c r="K4168">
        <v>453.63</v>
      </c>
      <c r="L4168">
        <v>54.52</v>
      </c>
      <c r="M4168">
        <v>35.44</v>
      </c>
      <c r="N4168">
        <v>19.989999999999998</v>
      </c>
      <c r="O4168" t="s">
        <v>24</v>
      </c>
      <c r="P4168" t="s">
        <v>700</v>
      </c>
      <c r="Q4168" t="s">
        <v>33</v>
      </c>
      <c r="R4168" t="s">
        <v>67</v>
      </c>
      <c r="S4168" t="s">
        <v>57</v>
      </c>
      <c r="T4168" s="1">
        <v>41161</v>
      </c>
    </row>
    <row r="4169" spans="1:20" x14ac:dyDescent="0.25">
      <c r="A4169">
        <v>29537</v>
      </c>
      <c r="B4169">
        <v>41171</v>
      </c>
      <c r="C4169" t="s">
        <v>20</v>
      </c>
      <c r="D4169" t="s">
        <v>21</v>
      </c>
      <c r="E4169" t="s">
        <v>126</v>
      </c>
      <c r="F4169" t="s">
        <v>190</v>
      </c>
      <c r="G4169">
        <v>30</v>
      </c>
      <c r="H4169">
        <v>481.59</v>
      </c>
      <c r="I4169">
        <v>0.37</v>
      </c>
      <c r="J4169">
        <v>0.08</v>
      </c>
      <c r="K4169">
        <v>150.38999999999999</v>
      </c>
      <c r="L4169">
        <v>17.29</v>
      </c>
      <c r="M4169">
        <v>10.89</v>
      </c>
      <c r="N4169">
        <v>4.5</v>
      </c>
      <c r="O4169" t="s">
        <v>71</v>
      </c>
      <c r="P4169" t="s">
        <v>1966</v>
      </c>
      <c r="Q4169" t="s">
        <v>64</v>
      </c>
      <c r="R4169" t="s">
        <v>61</v>
      </c>
      <c r="S4169" t="s">
        <v>57</v>
      </c>
      <c r="T4169" s="1">
        <v>41180</v>
      </c>
    </row>
    <row r="4170" spans="1:20" x14ac:dyDescent="0.25">
      <c r="A4170">
        <v>29539</v>
      </c>
      <c r="B4170">
        <v>40656</v>
      </c>
      <c r="C4170" t="s">
        <v>36</v>
      </c>
      <c r="D4170" t="s">
        <v>21</v>
      </c>
      <c r="E4170" t="s">
        <v>139</v>
      </c>
      <c r="F4170" t="s">
        <v>830</v>
      </c>
      <c r="G4170">
        <v>24</v>
      </c>
      <c r="H4170">
        <v>450.85</v>
      </c>
      <c r="I4170">
        <v>0.53</v>
      </c>
      <c r="J4170">
        <v>0.1</v>
      </c>
      <c r="K4170">
        <v>214.74</v>
      </c>
      <c r="L4170">
        <v>20.81</v>
      </c>
      <c r="M4170">
        <v>9.7799999999999994</v>
      </c>
      <c r="N4170">
        <v>1.39</v>
      </c>
      <c r="O4170" t="s">
        <v>24</v>
      </c>
      <c r="P4170" t="s">
        <v>913</v>
      </c>
      <c r="Q4170" t="s">
        <v>41</v>
      </c>
      <c r="R4170" t="s">
        <v>34</v>
      </c>
      <c r="S4170" t="s">
        <v>57</v>
      </c>
      <c r="T4170" s="1">
        <v>40657</v>
      </c>
    </row>
    <row r="4171" spans="1:20" x14ac:dyDescent="0.25">
      <c r="A4171">
        <v>29569</v>
      </c>
      <c r="B4171">
        <v>40727</v>
      </c>
      <c r="C4171" t="s">
        <v>36</v>
      </c>
      <c r="D4171" t="s">
        <v>37</v>
      </c>
      <c r="E4171" t="s">
        <v>387</v>
      </c>
      <c r="F4171" t="s">
        <v>520</v>
      </c>
      <c r="G4171">
        <v>46</v>
      </c>
      <c r="H4171">
        <v>53498.6</v>
      </c>
      <c r="I4171">
        <v>0.52</v>
      </c>
      <c r="J4171">
        <v>7.0000000000000007E-2</v>
      </c>
      <c r="K4171">
        <v>25874.57</v>
      </c>
      <c r="L4171">
        <v>1249.98</v>
      </c>
      <c r="M4171">
        <v>599.99</v>
      </c>
      <c r="N4171">
        <v>24.49</v>
      </c>
      <c r="O4171" t="s">
        <v>24</v>
      </c>
      <c r="P4171" t="s">
        <v>700</v>
      </c>
      <c r="Q4171" t="s">
        <v>33</v>
      </c>
      <c r="R4171" t="s">
        <v>67</v>
      </c>
      <c r="S4171" t="s">
        <v>28</v>
      </c>
      <c r="T4171" s="1">
        <v>40728</v>
      </c>
    </row>
    <row r="4172" spans="1:20" x14ac:dyDescent="0.25">
      <c r="A4172">
        <v>29569</v>
      </c>
      <c r="B4172">
        <v>40727</v>
      </c>
      <c r="C4172" t="s">
        <v>36</v>
      </c>
      <c r="D4172" t="s">
        <v>21</v>
      </c>
      <c r="E4172" t="s">
        <v>84</v>
      </c>
      <c r="F4172" t="s">
        <v>1328</v>
      </c>
      <c r="G4172">
        <v>29</v>
      </c>
      <c r="H4172">
        <v>803.79</v>
      </c>
      <c r="I4172">
        <v>0.38</v>
      </c>
      <c r="J4172">
        <v>0.1</v>
      </c>
      <c r="K4172">
        <v>248.45</v>
      </c>
      <c r="L4172">
        <v>30.6</v>
      </c>
      <c r="M4172">
        <v>18.97</v>
      </c>
      <c r="N4172">
        <v>5.21</v>
      </c>
      <c r="O4172" t="s">
        <v>24</v>
      </c>
      <c r="P4172" t="s">
        <v>700</v>
      </c>
      <c r="Q4172" t="s">
        <v>33</v>
      </c>
      <c r="R4172" t="s">
        <v>67</v>
      </c>
      <c r="S4172" t="s">
        <v>57</v>
      </c>
      <c r="T4172" s="1">
        <v>40729</v>
      </c>
    </row>
    <row r="4173" spans="1:20" x14ac:dyDescent="0.25">
      <c r="A4173">
        <v>29572</v>
      </c>
      <c r="B4173">
        <v>40332</v>
      </c>
      <c r="C4173" t="s">
        <v>29</v>
      </c>
      <c r="D4173" t="s">
        <v>42</v>
      </c>
      <c r="E4173" t="s">
        <v>46</v>
      </c>
      <c r="F4173" t="s">
        <v>854</v>
      </c>
      <c r="G4173">
        <v>18</v>
      </c>
      <c r="H4173">
        <v>4463.0600000000004</v>
      </c>
      <c r="I4173">
        <v>0.45</v>
      </c>
      <c r="J4173">
        <v>0.1</v>
      </c>
      <c r="K4173">
        <v>1729.41</v>
      </c>
      <c r="L4173">
        <v>274.51</v>
      </c>
      <c r="M4173">
        <v>150.97999999999999</v>
      </c>
      <c r="N4173">
        <v>16.010000000000002</v>
      </c>
      <c r="O4173" t="s">
        <v>48</v>
      </c>
      <c r="P4173" t="s">
        <v>560</v>
      </c>
      <c r="Q4173" t="s">
        <v>64</v>
      </c>
      <c r="R4173" t="s">
        <v>61</v>
      </c>
      <c r="S4173" t="s">
        <v>49</v>
      </c>
      <c r="T4173" s="1">
        <v>40333</v>
      </c>
    </row>
    <row r="4174" spans="1:20" x14ac:dyDescent="0.25">
      <c r="A4174">
        <v>29573</v>
      </c>
      <c r="B4174">
        <v>40924</v>
      </c>
      <c r="C4174" t="s">
        <v>58</v>
      </c>
      <c r="D4174" t="s">
        <v>21</v>
      </c>
      <c r="E4174" t="s">
        <v>84</v>
      </c>
      <c r="F4174" t="s">
        <v>219</v>
      </c>
      <c r="G4174">
        <v>43</v>
      </c>
      <c r="H4174">
        <v>1220.3599999999999</v>
      </c>
      <c r="I4174">
        <v>0.36</v>
      </c>
      <c r="J4174">
        <v>0.05</v>
      </c>
      <c r="K4174">
        <v>395.11</v>
      </c>
      <c r="L4174">
        <v>29.64</v>
      </c>
      <c r="M4174">
        <v>18.97</v>
      </c>
      <c r="N4174">
        <v>9.5399999999999991</v>
      </c>
      <c r="O4174" t="s">
        <v>24</v>
      </c>
      <c r="P4174" t="s">
        <v>97</v>
      </c>
      <c r="Q4174" t="s">
        <v>64</v>
      </c>
      <c r="R4174" t="s">
        <v>61</v>
      </c>
      <c r="S4174" t="s">
        <v>57</v>
      </c>
      <c r="T4174" s="1">
        <v>40926</v>
      </c>
    </row>
    <row r="4175" spans="1:20" x14ac:dyDescent="0.25">
      <c r="A4175">
        <v>29607</v>
      </c>
      <c r="B4175">
        <v>40981</v>
      </c>
      <c r="C4175" t="s">
        <v>79</v>
      </c>
      <c r="D4175" t="s">
        <v>21</v>
      </c>
      <c r="E4175" t="s">
        <v>84</v>
      </c>
      <c r="F4175" t="s">
        <v>1814</v>
      </c>
      <c r="G4175">
        <v>20</v>
      </c>
      <c r="H4175">
        <v>471.73</v>
      </c>
      <c r="I4175">
        <v>0.5</v>
      </c>
      <c r="J4175">
        <v>0.05</v>
      </c>
      <c r="K4175">
        <v>221.04</v>
      </c>
      <c r="L4175">
        <v>24.56</v>
      </c>
      <c r="M4175">
        <v>12.28</v>
      </c>
      <c r="N4175">
        <v>5.09</v>
      </c>
      <c r="O4175" t="s">
        <v>24</v>
      </c>
      <c r="P4175" t="s">
        <v>205</v>
      </c>
      <c r="Q4175" t="s">
        <v>64</v>
      </c>
      <c r="R4175" t="s">
        <v>61</v>
      </c>
      <c r="S4175" t="s">
        <v>57</v>
      </c>
      <c r="T4175" s="1">
        <v>40983</v>
      </c>
    </row>
    <row r="4176" spans="1:20" x14ac:dyDescent="0.25">
      <c r="A4176">
        <v>29633</v>
      </c>
      <c r="B4176">
        <v>39986</v>
      </c>
      <c r="C4176" t="s">
        <v>58</v>
      </c>
      <c r="D4176" t="s">
        <v>21</v>
      </c>
      <c r="E4176" t="s">
        <v>22</v>
      </c>
      <c r="F4176" t="s">
        <v>896</v>
      </c>
      <c r="G4176">
        <v>11</v>
      </c>
      <c r="H4176">
        <v>195.42</v>
      </c>
      <c r="I4176">
        <v>0.54</v>
      </c>
      <c r="J4176">
        <v>0.01</v>
      </c>
      <c r="K4176">
        <v>101.14</v>
      </c>
      <c r="L4176">
        <v>17.350000000000001</v>
      </c>
      <c r="M4176">
        <v>7.98</v>
      </c>
      <c r="N4176">
        <v>6.5</v>
      </c>
      <c r="O4176" t="s">
        <v>24</v>
      </c>
      <c r="P4176" t="s">
        <v>860</v>
      </c>
      <c r="Q4176" t="s">
        <v>75</v>
      </c>
      <c r="R4176" t="s">
        <v>67</v>
      </c>
      <c r="S4176" t="s">
        <v>45</v>
      </c>
      <c r="T4176" s="1">
        <v>39987</v>
      </c>
    </row>
    <row r="4177" spans="1:20" x14ac:dyDescent="0.25">
      <c r="A4177">
        <v>29637</v>
      </c>
      <c r="B4177">
        <v>39958</v>
      </c>
      <c r="C4177" t="s">
        <v>36</v>
      </c>
      <c r="D4177" t="s">
        <v>37</v>
      </c>
      <c r="E4177" t="s">
        <v>87</v>
      </c>
      <c r="F4177" t="s">
        <v>1255</v>
      </c>
      <c r="G4177">
        <v>34</v>
      </c>
      <c r="H4177">
        <v>1121.1099999999999</v>
      </c>
      <c r="I4177">
        <v>0.5</v>
      </c>
      <c r="J4177">
        <v>0.09</v>
      </c>
      <c r="K4177">
        <v>501.28</v>
      </c>
      <c r="L4177">
        <v>35.96</v>
      </c>
      <c r="M4177">
        <v>17.98</v>
      </c>
      <c r="N4177">
        <v>8.51</v>
      </c>
      <c r="O4177" t="s">
        <v>24</v>
      </c>
      <c r="P4177" t="s">
        <v>1353</v>
      </c>
      <c r="Q4177" t="s">
        <v>83</v>
      </c>
      <c r="R4177" t="s">
        <v>61</v>
      </c>
      <c r="S4177" t="s">
        <v>45</v>
      </c>
      <c r="T4177" s="1">
        <v>39960</v>
      </c>
    </row>
    <row r="4178" spans="1:20" x14ac:dyDescent="0.25">
      <c r="A4178">
        <v>29639</v>
      </c>
      <c r="B4178">
        <v>40650</v>
      </c>
      <c r="C4178" t="s">
        <v>58</v>
      </c>
      <c r="D4178" t="s">
        <v>21</v>
      </c>
      <c r="E4178" t="s">
        <v>52</v>
      </c>
      <c r="F4178" t="s">
        <v>1657</v>
      </c>
      <c r="G4178">
        <v>8</v>
      </c>
      <c r="H4178">
        <v>33.6</v>
      </c>
      <c r="I4178">
        <v>0.36</v>
      </c>
      <c r="J4178">
        <v>0.04</v>
      </c>
      <c r="K4178">
        <v>10.4</v>
      </c>
      <c r="L4178">
        <v>4.0599999999999996</v>
      </c>
      <c r="M4178">
        <v>2.6</v>
      </c>
      <c r="N4178">
        <v>2.4</v>
      </c>
      <c r="O4178" t="s">
        <v>24</v>
      </c>
      <c r="P4178" t="s">
        <v>597</v>
      </c>
      <c r="Q4178" t="s">
        <v>41</v>
      </c>
      <c r="R4178" t="s">
        <v>34</v>
      </c>
      <c r="S4178" t="s">
        <v>55</v>
      </c>
      <c r="T4178" s="1">
        <v>40652</v>
      </c>
    </row>
    <row r="4179" spans="1:20" x14ac:dyDescent="0.25">
      <c r="A4179">
        <v>29666</v>
      </c>
      <c r="B4179">
        <v>40907</v>
      </c>
      <c r="C4179" t="s">
        <v>29</v>
      </c>
      <c r="D4179" t="s">
        <v>21</v>
      </c>
      <c r="E4179" t="s">
        <v>84</v>
      </c>
      <c r="F4179" t="s">
        <v>1820</v>
      </c>
      <c r="G4179">
        <v>29</v>
      </c>
      <c r="H4179">
        <v>225.88</v>
      </c>
      <c r="I4179">
        <v>0.36</v>
      </c>
      <c r="J4179">
        <v>0.09</v>
      </c>
      <c r="K4179">
        <v>64.599999999999994</v>
      </c>
      <c r="L4179">
        <v>8.25</v>
      </c>
      <c r="M4179">
        <v>5.28</v>
      </c>
      <c r="N4179">
        <v>8.16</v>
      </c>
      <c r="O4179" t="s">
        <v>24</v>
      </c>
      <c r="P4179" t="s">
        <v>416</v>
      </c>
      <c r="Q4179" t="s">
        <v>75</v>
      </c>
      <c r="R4179" t="s">
        <v>27</v>
      </c>
      <c r="S4179" t="s">
        <v>57</v>
      </c>
      <c r="T4179" s="1">
        <v>40908</v>
      </c>
    </row>
    <row r="4180" spans="1:20" x14ac:dyDescent="0.25">
      <c r="A4180">
        <v>29666</v>
      </c>
      <c r="B4180">
        <v>40907</v>
      </c>
      <c r="C4180" t="s">
        <v>29</v>
      </c>
      <c r="D4180" t="s">
        <v>37</v>
      </c>
      <c r="E4180" t="s">
        <v>38</v>
      </c>
      <c r="F4180" t="s">
        <v>789</v>
      </c>
      <c r="G4180">
        <v>44</v>
      </c>
      <c r="H4180">
        <v>593.25</v>
      </c>
      <c r="I4180">
        <v>0.43</v>
      </c>
      <c r="J4180">
        <v>0.08</v>
      </c>
      <c r="K4180">
        <v>224.79</v>
      </c>
      <c r="L4180">
        <v>14.6</v>
      </c>
      <c r="M4180">
        <v>8.32</v>
      </c>
      <c r="N4180">
        <v>2.38</v>
      </c>
      <c r="O4180" t="s">
        <v>24</v>
      </c>
      <c r="P4180" t="s">
        <v>416</v>
      </c>
      <c r="Q4180" t="s">
        <v>64</v>
      </c>
      <c r="R4180" t="s">
        <v>27</v>
      </c>
      <c r="S4180" t="s">
        <v>35</v>
      </c>
      <c r="T4180" s="1">
        <v>40909</v>
      </c>
    </row>
    <row r="4181" spans="1:20" x14ac:dyDescent="0.25">
      <c r="A4181">
        <v>29667</v>
      </c>
      <c r="B4181">
        <v>40018</v>
      </c>
      <c r="C4181" t="s">
        <v>29</v>
      </c>
      <c r="D4181" t="s">
        <v>21</v>
      </c>
      <c r="E4181" t="s">
        <v>120</v>
      </c>
      <c r="F4181" t="s">
        <v>1428</v>
      </c>
      <c r="G4181">
        <v>14</v>
      </c>
      <c r="H4181">
        <v>364.85</v>
      </c>
      <c r="I4181">
        <v>0.45</v>
      </c>
      <c r="J4181">
        <v>0.09</v>
      </c>
      <c r="K4181">
        <v>140.02000000000001</v>
      </c>
      <c r="L4181">
        <v>27.78</v>
      </c>
      <c r="M4181">
        <v>15.28</v>
      </c>
      <c r="N4181">
        <v>10.91</v>
      </c>
      <c r="O4181" t="s">
        <v>24</v>
      </c>
      <c r="P4181" t="s">
        <v>1090</v>
      </c>
      <c r="Q4181" t="s">
        <v>95</v>
      </c>
      <c r="R4181" t="s">
        <v>34</v>
      </c>
      <c r="S4181" t="s">
        <v>57</v>
      </c>
      <c r="T4181" s="1">
        <v>40019</v>
      </c>
    </row>
    <row r="4182" spans="1:20" x14ac:dyDescent="0.25">
      <c r="A4182">
        <v>29671</v>
      </c>
      <c r="B4182">
        <v>40259</v>
      </c>
      <c r="C4182" t="s">
        <v>58</v>
      </c>
      <c r="D4182" t="s">
        <v>21</v>
      </c>
      <c r="E4182" t="s">
        <v>52</v>
      </c>
      <c r="F4182" t="s">
        <v>1940</v>
      </c>
      <c r="G4182">
        <v>43</v>
      </c>
      <c r="H4182">
        <v>2311.6</v>
      </c>
      <c r="I4182">
        <v>0.36</v>
      </c>
      <c r="J4182">
        <v>0.02</v>
      </c>
      <c r="K4182">
        <v>799.3</v>
      </c>
      <c r="L4182">
        <v>54.67</v>
      </c>
      <c r="M4182">
        <v>34.99</v>
      </c>
      <c r="N4182">
        <v>7.73</v>
      </c>
      <c r="O4182" t="s">
        <v>24</v>
      </c>
      <c r="P4182" t="s">
        <v>227</v>
      </c>
      <c r="Q4182" t="s">
        <v>64</v>
      </c>
      <c r="R4182" t="s">
        <v>67</v>
      </c>
      <c r="S4182" t="s">
        <v>57</v>
      </c>
      <c r="T4182" s="1">
        <v>40260</v>
      </c>
    </row>
    <row r="4183" spans="1:20" x14ac:dyDescent="0.25">
      <c r="A4183">
        <v>29700</v>
      </c>
      <c r="B4183">
        <v>40274</v>
      </c>
      <c r="C4183" t="s">
        <v>79</v>
      </c>
      <c r="D4183" t="s">
        <v>21</v>
      </c>
      <c r="E4183" t="s">
        <v>80</v>
      </c>
      <c r="F4183" t="s">
        <v>200</v>
      </c>
      <c r="G4183">
        <v>9</v>
      </c>
      <c r="H4183">
        <v>44.55</v>
      </c>
      <c r="I4183">
        <v>0.37</v>
      </c>
      <c r="J4183">
        <v>0.01</v>
      </c>
      <c r="K4183">
        <v>15.84</v>
      </c>
      <c r="L4183">
        <v>4.8899999999999997</v>
      </c>
      <c r="M4183">
        <v>3.08</v>
      </c>
      <c r="N4183">
        <v>0.99</v>
      </c>
      <c r="O4183" t="s">
        <v>24</v>
      </c>
      <c r="P4183" t="s">
        <v>552</v>
      </c>
      <c r="Q4183" t="s">
        <v>75</v>
      </c>
      <c r="R4183" t="s">
        <v>67</v>
      </c>
      <c r="S4183" t="s">
        <v>57</v>
      </c>
      <c r="T4183" s="1">
        <v>40275</v>
      </c>
    </row>
    <row r="4184" spans="1:20" x14ac:dyDescent="0.25">
      <c r="A4184">
        <v>29730</v>
      </c>
      <c r="B4184">
        <v>40345</v>
      </c>
      <c r="C4184" t="s">
        <v>58</v>
      </c>
      <c r="D4184" t="s">
        <v>42</v>
      </c>
      <c r="E4184" t="s">
        <v>46</v>
      </c>
      <c r="F4184" t="s">
        <v>854</v>
      </c>
      <c r="G4184">
        <v>21</v>
      </c>
      <c r="H4184">
        <v>5542.9</v>
      </c>
      <c r="I4184">
        <v>0.47</v>
      </c>
      <c r="J4184">
        <v>0.08</v>
      </c>
      <c r="K4184">
        <v>2333.0700000000002</v>
      </c>
      <c r="L4184">
        <v>284.87</v>
      </c>
      <c r="M4184">
        <v>150.97999999999999</v>
      </c>
      <c r="N4184">
        <v>39.25</v>
      </c>
      <c r="O4184" t="s">
        <v>48</v>
      </c>
      <c r="P4184" t="s">
        <v>205</v>
      </c>
      <c r="Q4184" t="s">
        <v>64</v>
      </c>
      <c r="R4184" t="s">
        <v>67</v>
      </c>
      <c r="S4184" t="s">
        <v>49</v>
      </c>
      <c r="T4184" s="1">
        <v>40347</v>
      </c>
    </row>
    <row r="4185" spans="1:20" x14ac:dyDescent="0.25">
      <c r="A4185">
        <v>29761</v>
      </c>
      <c r="B4185">
        <v>41093</v>
      </c>
      <c r="C4185" t="s">
        <v>79</v>
      </c>
      <c r="D4185" t="s">
        <v>37</v>
      </c>
      <c r="E4185" t="s">
        <v>50</v>
      </c>
      <c r="F4185" t="s">
        <v>602</v>
      </c>
      <c r="G4185">
        <v>48</v>
      </c>
      <c r="H4185">
        <v>2953.74</v>
      </c>
      <c r="I4185">
        <v>0.45</v>
      </c>
      <c r="J4185">
        <v>0.06</v>
      </c>
      <c r="K4185">
        <v>1224.97</v>
      </c>
      <c r="L4185">
        <v>65.44</v>
      </c>
      <c r="M4185">
        <v>35.99</v>
      </c>
      <c r="N4185">
        <v>1.25</v>
      </c>
      <c r="O4185" t="s">
        <v>24</v>
      </c>
      <c r="P4185" t="s">
        <v>1497</v>
      </c>
      <c r="Q4185" t="s">
        <v>33</v>
      </c>
      <c r="R4185" t="s">
        <v>34</v>
      </c>
      <c r="S4185" t="s">
        <v>35</v>
      </c>
      <c r="T4185" s="1">
        <v>41094</v>
      </c>
    </row>
    <row r="4186" spans="1:20" x14ac:dyDescent="0.25">
      <c r="A4186">
        <v>29761</v>
      </c>
      <c r="B4186">
        <v>41093</v>
      </c>
      <c r="C4186" t="s">
        <v>79</v>
      </c>
      <c r="D4186" t="s">
        <v>21</v>
      </c>
      <c r="E4186" t="s">
        <v>126</v>
      </c>
      <c r="F4186" t="s">
        <v>1026</v>
      </c>
      <c r="G4186">
        <v>42</v>
      </c>
      <c r="H4186">
        <v>1702.73</v>
      </c>
      <c r="I4186">
        <v>0.37</v>
      </c>
      <c r="J4186">
        <v>0.02</v>
      </c>
      <c r="K4186">
        <v>606.20000000000005</v>
      </c>
      <c r="L4186">
        <v>41.24</v>
      </c>
      <c r="M4186">
        <v>25.98</v>
      </c>
      <c r="N4186">
        <v>5.37</v>
      </c>
      <c r="O4186" t="s">
        <v>24</v>
      </c>
      <c r="P4186" t="s">
        <v>1497</v>
      </c>
      <c r="Q4186" t="s">
        <v>33</v>
      </c>
      <c r="R4186" t="s">
        <v>34</v>
      </c>
      <c r="S4186" t="s">
        <v>45</v>
      </c>
      <c r="T4186" s="1">
        <v>41096</v>
      </c>
    </row>
    <row r="4187" spans="1:20" x14ac:dyDescent="0.25">
      <c r="A4187">
        <v>29761</v>
      </c>
      <c r="B4187">
        <v>41093</v>
      </c>
      <c r="C4187" t="s">
        <v>79</v>
      </c>
      <c r="D4187" t="s">
        <v>42</v>
      </c>
      <c r="E4187" t="s">
        <v>43</v>
      </c>
      <c r="F4187" t="s">
        <v>273</v>
      </c>
      <c r="G4187">
        <v>19</v>
      </c>
      <c r="H4187">
        <v>187.76</v>
      </c>
      <c r="I4187">
        <v>0.37</v>
      </c>
      <c r="J4187">
        <v>0.03</v>
      </c>
      <c r="K4187">
        <v>63.98</v>
      </c>
      <c r="L4187">
        <v>9.9</v>
      </c>
      <c r="M4187">
        <v>6.24</v>
      </c>
      <c r="N4187">
        <v>5.22</v>
      </c>
      <c r="O4187" t="s">
        <v>24</v>
      </c>
      <c r="P4187" t="s">
        <v>1497</v>
      </c>
      <c r="Q4187" t="s">
        <v>33</v>
      </c>
      <c r="R4187" t="s">
        <v>34</v>
      </c>
      <c r="S4187" t="s">
        <v>57</v>
      </c>
      <c r="T4187" s="1">
        <v>41095</v>
      </c>
    </row>
    <row r="4188" spans="1:20" x14ac:dyDescent="0.25">
      <c r="A4188">
        <v>29762</v>
      </c>
      <c r="B4188">
        <v>40393</v>
      </c>
      <c r="C4188" t="s">
        <v>58</v>
      </c>
      <c r="D4188" t="s">
        <v>21</v>
      </c>
      <c r="E4188" t="s">
        <v>72</v>
      </c>
      <c r="F4188" t="s">
        <v>1067</v>
      </c>
      <c r="G4188">
        <v>15</v>
      </c>
      <c r="H4188">
        <v>42.11</v>
      </c>
      <c r="I4188">
        <v>0.48</v>
      </c>
      <c r="J4188">
        <v>0.03</v>
      </c>
      <c r="K4188">
        <v>19.21</v>
      </c>
      <c r="L4188">
        <v>2.85</v>
      </c>
      <c r="M4188">
        <v>1.48</v>
      </c>
      <c r="N4188">
        <v>0.7</v>
      </c>
      <c r="O4188" t="s">
        <v>24</v>
      </c>
      <c r="P4188" t="s">
        <v>617</v>
      </c>
      <c r="Q4188" t="s">
        <v>95</v>
      </c>
      <c r="R4188" t="s">
        <v>61</v>
      </c>
      <c r="S4188" t="s">
        <v>55</v>
      </c>
      <c r="T4188" s="1">
        <v>40395</v>
      </c>
    </row>
    <row r="4189" spans="1:20" x14ac:dyDescent="0.25">
      <c r="A4189">
        <v>29762</v>
      </c>
      <c r="B4189">
        <v>40393</v>
      </c>
      <c r="C4189" t="s">
        <v>58</v>
      </c>
      <c r="D4189" t="s">
        <v>42</v>
      </c>
      <c r="E4189" t="s">
        <v>192</v>
      </c>
      <c r="F4189" t="s">
        <v>465</v>
      </c>
      <c r="G4189">
        <v>33</v>
      </c>
      <c r="H4189">
        <v>4799.5200000000004</v>
      </c>
      <c r="I4189">
        <v>0.35</v>
      </c>
      <c r="J4189">
        <v>0.03</v>
      </c>
      <c r="K4189">
        <v>1558.82</v>
      </c>
      <c r="L4189">
        <v>147.62</v>
      </c>
      <c r="M4189">
        <v>95.95</v>
      </c>
      <c r="N4189">
        <v>74.349999999999994</v>
      </c>
      <c r="O4189" t="s">
        <v>48</v>
      </c>
      <c r="P4189" t="s">
        <v>617</v>
      </c>
      <c r="Q4189" t="s">
        <v>64</v>
      </c>
      <c r="R4189" t="s">
        <v>61</v>
      </c>
      <c r="S4189" t="s">
        <v>132</v>
      </c>
      <c r="T4189" s="1">
        <v>40394</v>
      </c>
    </row>
    <row r="4190" spans="1:20" x14ac:dyDescent="0.25">
      <c r="A4190">
        <v>29764</v>
      </c>
      <c r="B4190">
        <v>41112</v>
      </c>
      <c r="C4190" t="s">
        <v>58</v>
      </c>
      <c r="D4190" t="s">
        <v>21</v>
      </c>
      <c r="E4190" t="s">
        <v>120</v>
      </c>
      <c r="F4190" t="s">
        <v>1201</v>
      </c>
      <c r="G4190">
        <v>10</v>
      </c>
      <c r="H4190">
        <v>254.47</v>
      </c>
      <c r="I4190">
        <v>0.39</v>
      </c>
      <c r="J4190">
        <v>0</v>
      </c>
      <c r="K4190">
        <v>95.97</v>
      </c>
      <c r="L4190">
        <v>24.61</v>
      </c>
      <c r="M4190">
        <v>15.01</v>
      </c>
      <c r="N4190">
        <v>8.4</v>
      </c>
      <c r="O4190" t="s">
        <v>71</v>
      </c>
      <c r="P4190" t="s">
        <v>396</v>
      </c>
      <c r="Q4190" t="s">
        <v>75</v>
      </c>
      <c r="R4190" t="s">
        <v>27</v>
      </c>
      <c r="S4190" t="s">
        <v>57</v>
      </c>
      <c r="T4190" s="1">
        <v>41113</v>
      </c>
    </row>
    <row r="4191" spans="1:20" x14ac:dyDescent="0.25">
      <c r="A4191">
        <v>29766</v>
      </c>
      <c r="B4191">
        <v>39893</v>
      </c>
      <c r="C4191" t="s">
        <v>79</v>
      </c>
      <c r="D4191" t="s">
        <v>37</v>
      </c>
      <c r="E4191" t="s">
        <v>87</v>
      </c>
      <c r="F4191" t="s">
        <v>668</v>
      </c>
      <c r="G4191">
        <v>13</v>
      </c>
      <c r="H4191">
        <v>139991.57</v>
      </c>
      <c r="I4191">
        <v>0.37</v>
      </c>
      <c r="J4191">
        <v>0</v>
      </c>
      <c r="K4191">
        <v>51787.82</v>
      </c>
      <c r="L4191">
        <v>10766.7</v>
      </c>
      <c r="M4191">
        <v>6783.02</v>
      </c>
      <c r="N4191">
        <v>24.49</v>
      </c>
      <c r="O4191" t="s">
        <v>24</v>
      </c>
      <c r="P4191" t="s">
        <v>94</v>
      </c>
      <c r="Q4191" t="s">
        <v>95</v>
      </c>
      <c r="R4191" t="s">
        <v>67</v>
      </c>
      <c r="S4191" t="s">
        <v>28</v>
      </c>
      <c r="T4191" s="1">
        <v>39894</v>
      </c>
    </row>
    <row r="4192" spans="1:20" x14ac:dyDescent="0.25">
      <c r="A4192">
        <v>29766</v>
      </c>
      <c r="B4192">
        <v>39893</v>
      </c>
      <c r="C4192" t="s">
        <v>79</v>
      </c>
      <c r="D4192" t="s">
        <v>37</v>
      </c>
      <c r="E4192" t="s">
        <v>50</v>
      </c>
      <c r="F4192" t="s">
        <v>1355</v>
      </c>
      <c r="G4192">
        <v>40</v>
      </c>
      <c r="H4192">
        <v>15169.85</v>
      </c>
      <c r="I4192">
        <v>0.5</v>
      </c>
      <c r="J4192">
        <v>0.08</v>
      </c>
      <c r="K4192">
        <v>6921.26</v>
      </c>
      <c r="L4192">
        <v>411.98</v>
      </c>
      <c r="M4192">
        <v>205.99</v>
      </c>
      <c r="N4192">
        <v>8.99</v>
      </c>
      <c r="O4192" t="s">
        <v>24</v>
      </c>
      <c r="P4192" t="s">
        <v>94</v>
      </c>
      <c r="Q4192" t="s">
        <v>95</v>
      </c>
      <c r="R4192" t="s">
        <v>67</v>
      </c>
      <c r="S4192" t="s">
        <v>57</v>
      </c>
      <c r="T4192" s="1">
        <v>39893</v>
      </c>
    </row>
    <row r="4193" spans="1:20" x14ac:dyDescent="0.25">
      <c r="A4193">
        <v>29767</v>
      </c>
      <c r="B4193">
        <v>40579</v>
      </c>
      <c r="C4193" t="s">
        <v>36</v>
      </c>
      <c r="D4193" t="s">
        <v>21</v>
      </c>
      <c r="E4193" t="s">
        <v>126</v>
      </c>
      <c r="F4193" t="s">
        <v>616</v>
      </c>
      <c r="G4193">
        <v>48</v>
      </c>
      <c r="H4193">
        <v>7144.2</v>
      </c>
      <c r="I4193">
        <v>0.43</v>
      </c>
      <c r="J4193">
        <v>0.06</v>
      </c>
      <c r="K4193">
        <v>2811.69</v>
      </c>
      <c r="L4193">
        <v>158.32</v>
      </c>
      <c r="M4193">
        <v>90.24</v>
      </c>
      <c r="N4193">
        <v>0.99</v>
      </c>
      <c r="O4193" t="s">
        <v>24</v>
      </c>
      <c r="P4193" t="s">
        <v>1249</v>
      </c>
      <c r="Q4193" t="s">
        <v>33</v>
      </c>
      <c r="R4193" t="s">
        <v>61</v>
      </c>
      <c r="S4193" t="s">
        <v>57</v>
      </c>
      <c r="T4193" s="1">
        <v>40580</v>
      </c>
    </row>
    <row r="4194" spans="1:20" x14ac:dyDescent="0.25">
      <c r="A4194">
        <v>29795</v>
      </c>
      <c r="B4194">
        <v>40872</v>
      </c>
      <c r="C4194" t="s">
        <v>36</v>
      </c>
      <c r="D4194" t="s">
        <v>21</v>
      </c>
      <c r="E4194" t="s">
        <v>120</v>
      </c>
      <c r="F4194" t="s">
        <v>1532</v>
      </c>
      <c r="G4194">
        <v>49</v>
      </c>
      <c r="H4194">
        <v>34752.559999999998</v>
      </c>
      <c r="I4194">
        <v>0.48</v>
      </c>
      <c r="J4194">
        <v>0.05</v>
      </c>
      <c r="K4194">
        <v>15721.06</v>
      </c>
      <c r="L4194">
        <v>746.13</v>
      </c>
      <c r="M4194">
        <v>387.99</v>
      </c>
      <c r="N4194">
        <v>19.989999999999998</v>
      </c>
      <c r="O4194" t="s">
        <v>24</v>
      </c>
      <c r="P4194" t="s">
        <v>539</v>
      </c>
      <c r="Q4194" t="s">
        <v>83</v>
      </c>
      <c r="R4194" t="s">
        <v>27</v>
      </c>
      <c r="S4194" t="s">
        <v>57</v>
      </c>
      <c r="T4194" s="1">
        <v>40873</v>
      </c>
    </row>
    <row r="4195" spans="1:20" x14ac:dyDescent="0.25">
      <c r="A4195">
        <v>29795</v>
      </c>
      <c r="B4195">
        <v>40872</v>
      </c>
      <c r="C4195" t="s">
        <v>36</v>
      </c>
      <c r="D4195" t="s">
        <v>42</v>
      </c>
      <c r="E4195" t="s">
        <v>92</v>
      </c>
      <c r="F4195" t="s">
        <v>378</v>
      </c>
      <c r="G4195">
        <v>48</v>
      </c>
      <c r="H4195">
        <v>16475.53</v>
      </c>
      <c r="I4195">
        <v>0.53</v>
      </c>
      <c r="J4195">
        <v>0</v>
      </c>
      <c r="K4195">
        <v>8713.4699999999993</v>
      </c>
      <c r="L4195">
        <v>342.51</v>
      </c>
      <c r="M4195">
        <v>160.97999999999999</v>
      </c>
      <c r="N4195">
        <v>35.020000000000003</v>
      </c>
      <c r="O4195" t="s">
        <v>48</v>
      </c>
      <c r="P4195" t="s">
        <v>539</v>
      </c>
      <c r="Q4195" t="s">
        <v>83</v>
      </c>
      <c r="R4195" t="s">
        <v>27</v>
      </c>
      <c r="S4195" t="s">
        <v>49</v>
      </c>
      <c r="T4195" s="1">
        <v>40873</v>
      </c>
    </row>
    <row r="4196" spans="1:20" x14ac:dyDescent="0.25">
      <c r="A4196">
        <v>29797</v>
      </c>
      <c r="B4196">
        <v>40355</v>
      </c>
      <c r="C4196" t="s">
        <v>36</v>
      </c>
      <c r="D4196" t="s">
        <v>42</v>
      </c>
      <c r="E4196" t="s">
        <v>43</v>
      </c>
      <c r="F4196" t="s">
        <v>1695</v>
      </c>
      <c r="G4196">
        <v>50</v>
      </c>
      <c r="H4196">
        <v>1276.55</v>
      </c>
      <c r="I4196">
        <v>0.44</v>
      </c>
      <c r="J4196">
        <v>0.05</v>
      </c>
      <c r="K4196">
        <v>518.49</v>
      </c>
      <c r="L4196">
        <v>26.59</v>
      </c>
      <c r="M4196">
        <v>14.89</v>
      </c>
      <c r="N4196">
        <v>13.56</v>
      </c>
      <c r="O4196" t="s">
        <v>24</v>
      </c>
      <c r="P4196" t="s">
        <v>1158</v>
      </c>
      <c r="Q4196" t="s">
        <v>95</v>
      </c>
      <c r="R4196" t="s">
        <v>27</v>
      </c>
      <c r="S4196" t="s">
        <v>28</v>
      </c>
      <c r="T4196" s="1">
        <v>40357</v>
      </c>
    </row>
    <row r="4197" spans="1:20" x14ac:dyDescent="0.25">
      <c r="A4197">
        <v>29826</v>
      </c>
      <c r="B4197">
        <v>40080</v>
      </c>
      <c r="C4197" t="s">
        <v>58</v>
      </c>
      <c r="D4197" t="s">
        <v>37</v>
      </c>
      <c r="E4197" t="s">
        <v>38</v>
      </c>
      <c r="F4197" t="s">
        <v>1391</v>
      </c>
      <c r="G4197">
        <v>9</v>
      </c>
      <c r="H4197">
        <v>253.36</v>
      </c>
      <c r="I4197">
        <v>0.39</v>
      </c>
      <c r="J4197">
        <v>0.06</v>
      </c>
      <c r="K4197">
        <v>87.54</v>
      </c>
      <c r="L4197">
        <v>29.48</v>
      </c>
      <c r="M4197">
        <v>17.98</v>
      </c>
      <c r="N4197">
        <v>4</v>
      </c>
      <c r="O4197" t="s">
        <v>24</v>
      </c>
      <c r="P4197" t="s">
        <v>717</v>
      </c>
      <c r="Q4197" t="s">
        <v>33</v>
      </c>
      <c r="R4197" t="s">
        <v>67</v>
      </c>
      <c r="S4197" t="s">
        <v>57</v>
      </c>
      <c r="T4197" s="1">
        <v>40081</v>
      </c>
    </row>
    <row r="4198" spans="1:20" x14ac:dyDescent="0.25">
      <c r="A4198">
        <v>29827</v>
      </c>
      <c r="B4198">
        <v>40738</v>
      </c>
      <c r="C4198" t="s">
        <v>58</v>
      </c>
      <c r="D4198" t="s">
        <v>37</v>
      </c>
      <c r="E4198" t="s">
        <v>38</v>
      </c>
      <c r="F4198" t="s">
        <v>1185</v>
      </c>
      <c r="G4198">
        <v>35</v>
      </c>
      <c r="H4198">
        <v>1476.28</v>
      </c>
      <c r="I4198">
        <v>0.38</v>
      </c>
      <c r="J4198">
        <v>0.01</v>
      </c>
      <c r="K4198">
        <v>549.54</v>
      </c>
      <c r="L4198">
        <v>42.44</v>
      </c>
      <c r="M4198">
        <v>26.31</v>
      </c>
      <c r="N4198">
        <v>5.89</v>
      </c>
      <c r="O4198" t="s">
        <v>24</v>
      </c>
      <c r="P4198" t="s">
        <v>700</v>
      </c>
      <c r="Q4198" t="s">
        <v>33</v>
      </c>
      <c r="R4198" t="s">
        <v>67</v>
      </c>
      <c r="S4198" t="s">
        <v>57</v>
      </c>
      <c r="T4198" s="1">
        <v>40739</v>
      </c>
    </row>
    <row r="4199" spans="1:20" x14ac:dyDescent="0.25">
      <c r="A4199">
        <v>29831</v>
      </c>
      <c r="B4199">
        <v>40997</v>
      </c>
      <c r="C4199" t="s">
        <v>58</v>
      </c>
      <c r="D4199" t="s">
        <v>21</v>
      </c>
      <c r="E4199" t="s">
        <v>126</v>
      </c>
      <c r="F4199" t="s">
        <v>296</v>
      </c>
      <c r="G4199">
        <v>29</v>
      </c>
      <c r="H4199">
        <v>3129.98</v>
      </c>
      <c r="I4199">
        <v>0.35</v>
      </c>
      <c r="J4199">
        <v>0</v>
      </c>
      <c r="K4199">
        <v>1074.49</v>
      </c>
      <c r="L4199">
        <v>105.86</v>
      </c>
      <c r="M4199">
        <v>68.81</v>
      </c>
      <c r="N4199">
        <v>60</v>
      </c>
      <c r="O4199" t="s">
        <v>48</v>
      </c>
      <c r="P4199" t="s">
        <v>558</v>
      </c>
      <c r="Q4199" t="s">
        <v>83</v>
      </c>
      <c r="R4199" t="s">
        <v>27</v>
      </c>
      <c r="S4199" t="s">
        <v>132</v>
      </c>
      <c r="T4199" s="1">
        <v>40998</v>
      </c>
    </row>
    <row r="4200" spans="1:20" x14ac:dyDescent="0.25">
      <c r="A4200">
        <v>29856</v>
      </c>
      <c r="B4200">
        <v>41068</v>
      </c>
      <c r="C4200" t="s">
        <v>79</v>
      </c>
      <c r="D4200" t="s">
        <v>21</v>
      </c>
      <c r="E4200" t="s">
        <v>84</v>
      </c>
      <c r="F4200" t="s">
        <v>415</v>
      </c>
      <c r="G4200">
        <v>24</v>
      </c>
      <c r="H4200">
        <v>202.1</v>
      </c>
      <c r="I4200">
        <v>0.43</v>
      </c>
      <c r="J4200">
        <v>0.04</v>
      </c>
      <c r="K4200">
        <v>81.78</v>
      </c>
      <c r="L4200">
        <v>8.74</v>
      </c>
      <c r="M4200">
        <v>4.9800000000000004</v>
      </c>
      <c r="N4200">
        <v>0.8</v>
      </c>
      <c r="O4200" t="s">
        <v>24</v>
      </c>
      <c r="P4200" t="s">
        <v>726</v>
      </c>
      <c r="Q4200" t="s">
        <v>64</v>
      </c>
      <c r="R4200" t="s">
        <v>67</v>
      </c>
      <c r="S4200" t="s">
        <v>55</v>
      </c>
      <c r="T4200" s="1">
        <v>41071</v>
      </c>
    </row>
    <row r="4201" spans="1:20" x14ac:dyDescent="0.25">
      <c r="A4201">
        <v>29857</v>
      </c>
      <c r="B4201">
        <v>40159</v>
      </c>
      <c r="C4201" t="s">
        <v>79</v>
      </c>
      <c r="D4201" t="s">
        <v>42</v>
      </c>
      <c r="E4201" t="s">
        <v>92</v>
      </c>
      <c r="F4201" t="s">
        <v>949</v>
      </c>
      <c r="G4201">
        <v>41</v>
      </c>
      <c r="H4201">
        <v>8568.74</v>
      </c>
      <c r="I4201">
        <v>0.37</v>
      </c>
      <c r="J4201">
        <v>7.0000000000000007E-2</v>
      </c>
      <c r="K4201">
        <v>2752.47</v>
      </c>
      <c r="L4201">
        <v>223.78</v>
      </c>
      <c r="M4201">
        <v>140.97999999999999</v>
      </c>
      <c r="N4201">
        <v>36.090000000000003</v>
      </c>
      <c r="O4201" t="s">
        <v>48</v>
      </c>
      <c r="P4201" t="s">
        <v>1654</v>
      </c>
      <c r="Q4201" t="s">
        <v>33</v>
      </c>
      <c r="R4201" t="s">
        <v>67</v>
      </c>
      <c r="S4201" t="s">
        <v>49</v>
      </c>
      <c r="T4201" s="1">
        <v>40161</v>
      </c>
    </row>
    <row r="4202" spans="1:20" x14ac:dyDescent="0.25">
      <c r="A4202">
        <v>29860</v>
      </c>
      <c r="B4202">
        <v>40069</v>
      </c>
      <c r="C4202" t="s">
        <v>58</v>
      </c>
      <c r="D4202" t="s">
        <v>21</v>
      </c>
      <c r="E4202" t="s">
        <v>22</v>
      </c>
      <c r="F4202" t="s">
        <v>176</v>
      </c>
      <c r="G4202">
        <v>48</v>
      </c>
      <c r="H4202">
        <v>17533.849999999999</v>
      </c>
      <c r="I4202">
        <v>0.55000000000000004</v>
      </c>
      <c r="J4202">
        <v>0.08</v>
      </c>
      <c r="K4202">
        <v>8947.2999999999993</v>
      </c>
      <c r="L4202">
        <v>396.6</v>
      </c>
      <c r="M4202">
        <v>178.47</v>
      </c>
      <c r="N4202">
        <v>19.989999999999998</v>
      </c>
      <c r="O4202" t="s">
        <v>24</v>
      </c>
      <c r="P4202" t="s">
        <v>1031</v>
      </c>
      <c r="Q4202" t="s">
        <v>64</v>
      </c>
      <c r="R4202" t="s">
        <v>61</v>
      </c>
      <c r="S4202" t="s">
        <v>57</v>
      </c>
      <c r="T4202" s="1">
        <v>40072</v>
      </c>
    </row>
    <row r="4203" spans="1:20" x14ac:dyDescent="0.25">
      <c r="A4203">
        <v>29861</v>
      </c>
      <c r="B4203">
        <v>41024</v>
      </c>
      <c r="C4203" t="s">
        <v>58</v>
      </c>
      <c r="D4203" t="s">
        <v>21</v>
      </c>
      <c r="E4203" t="s">
        <v>80</v>
      </c>
      <c r="F4203" t="s">
        <v>200</v>
      </c>
      <c r="G4203">
        <v>11</v>
      </c>
      <c r="H4203">
        <v>72.430000000000007</v>
      </c>
      <c r="I4203">
        <v>0.54</v>
      </c>
      <c r="J4203">
        <v>0.03</v>
      </c>
      <c r="K4203">
        <v>37.56</v>
      </c>
      <c r="L4203">
        <v>6.7</v>
      </c>
      <c r="M4203">
        <v>3.08</v>
      </c>
      <c r="N4203">
        <v>0.99</v>
      </c>
      <c r="O4203" t="s">
        <v>24</v>
      </c>
      <c r="P4203" t="s">
        <v>693</v>
      </c>
      <c r="Q4203" t="s">
        <v>83</v>
      </c>
      <c r="R4203" t="s">
        <v>27</v>
      </c>
      <c r="S4203" t="s">
        <v>57</v>
      </c>
      <c r="T4203" s="1">
        <v>41025</v>
      </c>
    </row>
    <row r="4204" spans="1:20" x14ac:dyDescent="0.25">
      <c r="A4204">
        <v>29862</v>
      </c>
      <c r="B4204">
        <v>40713</v>
      </c>
      <c r="C4204" t="s">
        <v>79</v>
      </c>
      <c r="D4204" t="s">
        <v>21</v>
      </c>
      <c r="E4204" t="s">
        <v>84</v>
      </c>
      <c r="F4204" t="s">
        <v>620</v>
      </c>
      <c r="G4204">
        <v>34</v>
      </c>
      <c r="H4204">
        <v>343.68</v>
      </c>
      <c r="I4204">
        <v>0.4</v>
      </c>
      <c r="J4204">
        <v>0.08</v>
      </c>
      <c r="K4204">
        <v>117.5</v>
      </c>
      <c r="L4204">
        <v>10.8</v>
      </c>
      <c r="M4204">
        <v>6.48</v>
      </c>
      <c r="N4204">
        <v>5.86</v>
      </c>
      <c r="O4204" t="s">
        <v>24</v>
      </c>
      <c r="P4204" t="s">
        <v>105</v>
      </c>
      <c r="Q4204" t="s">
        <v>64</v>
      </c>
      <c r="R4204" t="s">
        <v>34</v>
      </c>
      <c r="S4204" t="s">
        <v>57</v>
      </c>
      <c r="T4204" s="1">
        <v>40715</v>
      </c>
    </row>
    <row r="4205" spans="1:20" x14ac:dyDescent="0.25">
      <c r="A4205">
        <v>29889</v>
      </c>
      <c r="B4205">
        <v>40151</v>
      </c>
      <c r="C4205" t="s">
        <v>29</v>
      </c>
      <c r="D4205" t="s">
        <v>21</v>
      </c>
      <c r="E4205" t="s">
        <v>52</v>
      </c>
      <c r="F4205" t="s">
        <v>1967</v>
      </c>
      <c r="G4205">
        <v>44</v>
      </c>
      <c r="H4205">
        <v>511.12</v>
      </c>
      <c r="I4205">
        <v>0.53</v>
      </c>
      <c r="J4205">
        <v>0.09</v>
      </c>
      <c r="K4205">
        <v>246.33</v>
      </c>
      <c r="L4205">
        <v>12.72</v>
      </c>
      <c r="M4205">
        <v>5.98</v>
      </c>
      <c r="N4205">
        <v>1.67</v>
      </c>
      <c r="O4205" t="s">
        <v>24</v>
      </c>
      <c r="P4205" t="s">
        <v>880</v>
      </c>
      <c r="Q4205" t="s">
        <v>64</v>
      </c>
      <c r="R4205" t="s">
        <v>27</v>
      </c>
      <c r="S4205" t="s">
        <v>55</v>
      </c>
      <c r="T4205" s="1">
        <v>40154</v>
      </c>
    </row>
    <row r="4206" spans="1:20" x14ac:dyDescent="0.25">
      <c r="A4206">
        <v>29893</v>
      </c>
      <c r="B4206">
        <v>41076</v>
      </c>
      <c r="C4206" t="s">
        <v>79</v>
      </c>
      <c r="D4206" t="s">
        <v>21</v>
      </c>
      <c r="E4206" t="s">
        <v>22</v>
      </c>
      <c r="F4206" t="s">
        <v>642</v>
      </c>
      <c r="G4206">
        <v>24</v>
      </c>
      <c r="H4206">
        <v>7876.23</v>
      </c>
      <c r="I4206">
        <v>0.36</v>
      </c>
      <c r="J4206">
        <v>7.0000000000000007E-2</v>
      </c>
      <c r="K4206">
        <v>2447.09</v>
      </c>
      <c r="L4206">
        <v>351.59</v>
      </c>
      <c r="M4206">
        <v>225.02</v>
      </c>
      <c r="N4206">
        <v>28.66</v>
      </c>
      <c r="O4206" t="s">
        <v>48</v>
      </c>
      <c r="P4206" t="s">
        <v>864</v>
      </c>
      <c r="Q4206" t="s">
        <v>95</v>
      </c>
      <c r="R4206" t="s">
        <v>27</v>
      </c>
      <c r="S4206" t="s">
        <v>132</v>
      </c>
      <c r="T4206" s="1">
        <v>41077</v>
      </c>
    </row>
    <row r="4207" spans="1:20" x14ac:dyDescent="0.25">
      <c r="A4207">
        <v>29894</v>
      </c>
      <c r="B4207">
        <v>40428</v>
      </c>
      <c r="C4207" t="s">
        <v>20</v>
      </c>
      <c r="D4207" t="s">
        <v>42</v>
      </c>
      <c r="E4207" t="s">
        <v>43</v>
      </c>
      <c r="F4207" t="s">
        <v>292</v>
      </c>
      <c r="G4207">
        <v>43</v>
      </c>
      <c r="H4207">
        <v>1045.5</v>
      </c>
      <c r="I4207">
        <v>0.46</v>
      </c>
      <c r="J4207">
        <v>0.05</v>
      </c>
      <c r="K4207">
        <v>448.26</v>
      </c>
      <c r="L4207">
        <v>25.43</v>
      </c>
      <c r="M4207">
        <v>13.73</v>
      </c>
      <c r="N4207">
        <v>6.85</v>
      </c>
      <c r="O4207" t="s">
        <v>24</v>
      </c>
      <c r="P4207" t="s">
        <v>1467</v>
      </c>
      <c r="Q4207" t="s">
        <v>64</v>
      </c>
      <c r="R4207" t="s">
        <v>34</v>
      </c>
      <c r="S4207" t="s">
        <v>55</v>
      </c>
      <c r="T4207" s="1">
        <v>40437</v>
      </c>
    </row>
    <row r="4208" spans="1:20" x14ac:dyDescent="0.25">
      <c r="A4208">
        <v>29894</v>
      </c>
      <c r="B4208">
        <v>40428</v>
      </c>
      <c r="C4208" t="s">
        <v>20</v>
      </c>
      <c r="D4208" t="s">
        <v>21</v>
      </c>
      <c r="E4208" t="s">
        <v>84</v>
      </c>
      <c r="F4208" t="s">
        <v>792</v>
      </c>
      <c r="G4208">
        <v>48</v>
      </c>
      <c r="H4208">
        <v>590.48</v>
      </c>
      <c r="I4208">
        <v>0.5</v>
      </c>
      <c r="J4208">
        <v>0.09</v>
      </c>
      <c r="K4208">
        <v>262.92</v>
      </c>
      <c r="L4208">
        <v>13.36</v>
      </c>
      <c r="M4208">
        <v>6.68</v>
      </c>
      <c r="N4208">
        <v>6.92</v>
      </c>
      <c r="O4208" t="s">
        <v>24</v>
      </c>
      <c r="P4208" t="s">
        <v>1467</v>
      </c>
      <c r="Q4208" t="s">
        <v>64</v>
      </c>
      <c r="R4208" t="s">
        <v>34</v>
      </c>
      <c r="S4208" t="s">
        <v>57</v>
      </c>
      <c r="T4208" s="1">
        <v>40437</v>
      </c>
    </row>
    <row r="4209" spans="1:20" x14ac:dyDescent="0.25">
      <c r="A4209">
        <v>29895</v>
      </c>
      <c r="B4209">
        <v>40471</v>
      </c>
      <c r="C4209" t="s">
        <v>79</v>
      </c>
      <c r="D4209" t="s">
        <v>42</v>
      </c>
      <c r="E4209" t="s">
        <v>92</v>
      </c>
      <c r="F4209" t="s">
        <v>378</v>
      </c>
      <c r="G4209">
        <v>43</v>
      </c>
      <c r="H4209">
        <v>12703.84</v>
      </c>
      <c r="I4209">
        <v>0.47</v>
      </c>
      <c r="J4209">
        <v>0.03</v>
      </c>
      <c r="K4209">
        <v>5746.68</v>
      </c>
      <c r="L4209">
        <v>303.74</v>
      </c>
      <c r="M4209">
        <v>160.97999999999999</v>
      </c>
      <c r="N4209">
        <v>35.020000000000003</v>
      </c>
      <c r="O4209" t="s">
        <v>48</v>
      </c>
      <c r="P4209" t="s">
        <v>1623</v>
      </c>
      <c r="Q4209" t="s">
        <v>64</v>
      </c>
      <c r="R4209" t="s">
        <v>61</v>
      </c>
      <c r="S4209" t="s">
        <v>49</v>
      </c>
      <c r="T4209" s="1">
        <v>40472</v>
      </c>
    </row>
    <row r="4210" spans="1:20" x14ac:dyDescent="0.25">
      <c r="A4210">
        <v>29921</v>
      </c>
      <c r="B4210">
        <v>40991</v>
      </c>
      <c r="C4210" t="s">
        <v>79</v>
      </c>
      <c r="D4210" t="s">
        <v>21</v>
      </c>
      <c r="E4210" t="s">
        <v>120</v>
      </c>
      <c r="F4210" t="s">
        <v>1335</v>
      </c>
      <c r="G4210">
        <v>33</v>
      </c>
      <c r="H4210">
        <v>7225.99</v>
      </c>
      <c r="I4210">
        <v>0.48</v>
      </c>
      <c r="J4210">
        <v>0.06</v>
      </c>
      <c r="K4210">
        <v>3224.58</v>
      </c>
      <c r="L4210">
        <v>232.65</v>
      </c>
      <c r="M4210">
        <v>120.98</v>
      </c>
      <c r="N4210">
        <v>9.07</v>
      </c>
      <c r="O4210" t="s">
        <v>24</v>
      </c>
      <c r="P4210" t="s">
        <v>134</v>
      </c>
      <c r="Q4210" t="s">
        <v>33</v>
      </c>
      <c r="R4210" t="s">
        <v>27</v>
      </c>
      <c r="S4210" t="s">
        <v>57</v>
      </c>
      <c r="T4210" s="1">
        <v>40993</v>
      </c>
    </row>
    <row r="4211" spans="1:20" x14ac:dyDescent="0.25">
      <c r="A4211">
        <v>29926</v>
      </c>
      <c r="B4211">
        <v>40990</v>
      </c>
      <c r="C4211" t="s">
        <v>79</v>
      </c>
      <c r="D4211" t="s">
        <v>21</v>
      </c>
      <c r="E4211" t="s">
        <v>120</v>
      </c>
      <c r="F4211" t="s">
        <v>1771</v>
      </c>
      <c r="G4211">
        <v>9</v>
      </c>
      <c r="H4211">
        <v>33.22</v>
      </c>
      <c r="I4211">
        <v>0.41</v>
      </c>
      <c r="J4211">
        <v>0</v>
      </c>
      <c r="K4211">
        <v>13.01</v>
      </c>
      <c r="L4211">
        <v>3.53</v>
      </c>
      <c r="M4211">
        <v>2.08</v>
      </c>
      <c r="N4211">
        <v>1.49</v>
      </c>
      <c r="O4211" t="s">
        <v>24</v>
      </c>
      <c r="P4211" t="s">
        <v>464</v>
      </c>
      <c r="Q4211" t="s">
        <v>33</v>
      </c>
      <c r="R4211" t="s">
        <v>34</v>
      </c>
      <c r="S4211" t="s">
        <v>57</v>
      </c>
      <c r="T4211" s="1">
        <v>40992</v>
      </c>
    </row>
    <row r="4212" spans="1:20" x14ac:dyDescent="0.25">
      <c r="A4212">
        <v>29927</v>
      </c>
      <c r="B4212">
        <v>41220</v>
      </c>
      <c r="C4212" t="s">
        <v>36</v>
      </c>
      <c r="D4212" t="s">
        <v>21</v>
      </c>
      <c r="E4212" t="s">
        <v>120</v>
      </c>
      <c r="F4212" t="s">
        <v>224</v>
      </c>
      <c r="G4212">
        <v>19</v>
      </c>
      <c r="H4212">
        <v>502.21</v>
      </c>
      <c r="I4212">
        <v>0.52</v>
      </c>
      <c r="J4212">
        <v>0.03</v>
      </c>
      <c r="K4212">
        <v>251.18</v>
      </c>
      <c r="L4212">
        <v>26.98</v>
      </c>
      <c r="M4212">
        <v>12.95</v>
      </c>
      <c r="N4212">
        <v>4.9800000000000004</v>
      </c>
      <c r="O4212" t="s">
        <v>24</v>
      </c>
      <c r="P4212" t="s">
        <v>825</v>
      </c>
      <c r="Q4212" t="s">
        <v>64</v>
      </c>
      <c r="R4212" t="s">
        <v>34</v>
      </c>
      <c r="S4212" t="s">
        <v>57</v>
      </c>
      <c r="T4212" s="1">
        <v>41221</v>
      </c>
    </row>
    <row r="4213" spans="1:20" x14ac:dyDescent="0.25">
      <c r="A4213">
        <v>29953</v>
      </c>
      <c r="B4213">
        <v>40581</v>
      </c>
      <c r="C4213" t="s">
        <v>58</v>
      </c>
      <c r="D4213" t="s">
        <v>21</v>
      </c>
      <c r="E4213" t="s">
        <v>120</v>
      </c>
      <c r="F4213" t="s">
        <v>1152</v>
      </c>
      <c r="G4213">
        <v>42</v>
      </c>
      <c r="H4213">
        <v>922.19</v>
      </c>
      <c r="I4213">
        <v>0.35</v>
      </c>
      <c r="J4213">
        <v>0.02</v>
      </c>
      <c r="K4213">
        <v>308.12</v>
      </c>
      <c r="L4213">
        <v>22.23</v>
      </c>
      <c r="M4213">
        <v>14.45</v>
      </c>
      <c r="N4213">
        <v>7.17</v>
      </c>
      <c r="O4213" t="s">
        <v>24</v>
      </c>
      <c r="P4213" t="s">
        <v>1691</v>
      </c>
      <c r="Q4213" t="s">
        <v>64</v>
      </c>
      <c r="R4213" t="s">
        <v>61</v>
      </c>
      <c r="S4213" t="s">
        <v>57</v>
      </c>
      <c r="T4213" s="1">
        <v>40584</v>
      </c>
    </row>
    <row r="4214" spans="1:20" x14ac:dyDescent="0.25">
      <c r="A4214">
        <v>29956</v>
      </c>
      <c r="B4214">
        <v>40039</v>
      </c>
      <c r="C4214" t="s">
        <v>58</v>
      </c>
      <c r="D4214" t="s">
        <v>21</v>
      </c>
      <c r="E4214" t="s">
        <v>52</v>
      </c>
      <c r="F4214" t="s">
        <v>1615</v>
      </c>
      <c r="G4214">
        <v>48</v>
      </c>
      <c r="H4214">
        <v>153.71</v>
      </c>
      <c r="I4214">
        <v>0.48</v>
      </c>
      <c r="J4214">
        <v>0.09</v>
      </c>
      <c r="K4214">
        <v>65.52</v>
      </c>
      <c r="L4214">
        <v>3.5</v>
      </c>
      <c r="M4214">
        <v>1.82</v>
      </c>
      <c r="N4214">
        <v>0.83</v>
      </c>
      <c r="O4214" t="s">
        <v>24</v>
      </c>
      <c r="P4214" t="s">
        <v>714</v>
      </c>
      <c r="Q4214" t="s">
        <v>33</v>
      </c>
      <c r="R4214" t="s">
        <v>67</v>
      </c>
      <c r="S4214" t="s">
        <v>55</v>
      </c>
      <c r="T4214" s="1">
        <v>40040</v>
      </c>
    </row>
    <row r="4215" spans="1:20" x14ac:dyDescent="0.25">
      <c r="A4215">
        <v>29957</v>
      </c>
      <c r="B4215">
        <v>40250</v>
      </c>
      <c r="C4215" t="s">
        <v>58</v>
      </c>
      <c r="D4215" t="s">
        <v>21</v>
      </c>
      <c r="E4215" t="s">
        <v>84</v>
      </c>
      <c r="F4215" t="s">
        <v>804</v>
      </c>
      <c r="G4215">
        <v>31</v>
      </c>
      <c r="H4215">
        <v>3084.99</v>
      </c>
      <c r="I4215">
        <v>0.55000000000000004</v>
      </c>
      <c r="J4215">
        <v>7.0000000000000007E-2</v>
      </c>
      <c r="K4215">
        <v>1588.52</v>
      </c>
      <c r="L4215">
        <v>106.76</v>
      </c>
      <c r="M4215">
        <v>48.04</v>
      </c>
      <c r="N4215">
        <v>7.23</v>
      </c>
      <c r="O4215" t="s">
        <v>24</v>
      </c>
      <c r="P4215" t="s">
        <v>1410</v>
      </c>
      <c r="Q4215" t="s">
        <v>64</v>
      </c>
      <c r="R4215" t="s">
        <v>34</v>
      </c>
      <c r="S4215" t="s">
        <v>57</v>
      </c>
      <c r="T4215" s="1">
        <v>40251</v>
      </c>
    </row>
    <row r="4216" spans="1:20" x14ac:dyDescent="0.25">
      <c r="A4216">
        <v>29957</v>
      </c>
      <c r="B4216">
        <v>40250</v>
      </c>
      <c r="C4216" t="s">
        <v>58</v>
      </c>
      <c r="D4216" t="s">
        <v>42</v>
      </c>
      <c r="E4216" t="s">
        <v>192</v>
      </c>
      <c r="F4216" t="s">
        <v>1174</v>
      </c>
      <c r="G4216">
        <v>28</v>
      </c>
      <c r="H4216">
        <v>4111.3900000000003</v>
      </c>
      <c r="I4216">
        <v>0.39</v>
      </c>
      <c r="J4216">
        <v>0.08</v>
      </c>
      <c r="K4216">
        <v>1365.75</v>
      </c>
      <c r="L4216">
        <v>157.34</v>
      </c>
      <c r="M4216">
        <v>95.98</v>
      </c>
      <c r="N4216">
        <v>58.2</v>
      </c>
      <c r="O4216" t="s">
        <v>48</v>
      </c>
      <c r="P4216" t="s">
        <v>1410</v>
      </c>
      <c r="Q4216" t="s">
        <v>41</v>
      </c>
      <c r="R4216" t="s">
        <v>34</v>
      </c>
      <c r="S4216" t="s">
        <v>132</v>
      </c>
      <c r="T4216" s="1">
        <v>40251</v>
      </c>
    </row>
    <row r="4217" spans="1:20" x14ac:dyDescent="0.25">
      <c r="A4217">
        <v>29958</v>
      </c>
      <c r="B4217">
        <v>40549</v>
      </c>
      <c r="C4217" t="s">
        <v>36</v>
      </c>
      <c r="D4217" t="s">
        <v>21</v>
      </c>
      <c r="E4217" t="s">
        <v>120</v>
      </c>
      <c r="F4217" t="s">
        <v>316</v>
      </c>
      <c r="G4217">
        <v>47</v>
      </c>
      <c r="H4217">
        <v>570.08000000000004</v>
      </c>
      <c r="I4217">
        <v>0.47</v>
      </c>
      <c r="J4217">
        <v>0</v>
      </c>
      <c r="K4217">
        <v>265.5</v>
      </c>
      <c r="L4217">
        <v>12.02</v>
      </c>
      <c r="M4217">
        <v>6.37</v>
      </c>
      <c r="N4217">
        <v>5.19</v>
      </c>
      <c r="O4217" t="s">
        <v>24</v>
      </c>
      <c r="P4217" t="s">
        <v>396</v>
      </c>
      <c r="Q4217" t="s">
        <v>75</v>
      </c>
      <c r="R4217" t="s">
        <v>67</v>
      </c>
      <c r="S4217" t="s">
        <v>57</v>
      </c>
      <c r="T4217" s="1">
        <v>40550</v>
      </c>
    </row>
    <row r="4218" spans="1:20" x14ac:dyDescent="0.25">
      <c r="A4218">
        <v>29958</v>
      </c>
      <c r="B4218">
        <v>40549</v>
      </c>
      <c r="C4218" t="s">
        <v>36</v>
      </c>
      <c r="D4218" t="s">
        <v>42</v>
      </c>
      <c r="E4218" t="s">
        <v>192</v>
      </c>
      <c r="F4218" t="s">
        <v>500</v>
      </c>
      <c r="G4218">
        <v>32</v>
      </c>
      <c r="H4218">
        <v>22570.1</v>
      </c>
      <c r="I4218">
        <v>0.36</v>
      </c>
      <c r="J4218">
        <v>0.1</v>
      </c>
      <c r="K4218">
        <v>6512.74</v>
      </c>
      <c r="L4218">
        <v>782.78</v>
      </c>
      <c r="M4218">
        <v>500.98</v>
      </c>
      <c r="N4218">
        <v>26</v>
      </c>
      <c r="O4218" t="s">
        <v>48</v>
      </c>
      <c r="P4218" t="s">
        <v>396</v>
      </c>
      <c r="Q4218" t="s">
        <v>75</v>
      </c>
      <c r="R4218" t="s">
        <v>67</v>
      </c>
      <c r="S4218" t="s">
        <v>132</v>
      </c>
      <c r="T4218" s="1">
        <v>40551</v>
      </c>
    </row>
    <row r="4219" spans="1:20" x14ac:dyDescent="0.25">
      <c r="A4219">
        <v>29985</v>
      </c>
      <c r="B4219">
        <v>41101</v>
      </c>
      <c r="C4219" t="s">
        <v>58</v>
      </c>
      <c r="D4219" t="s">
        <v>42</v>
      </c>
      <c r="E4219" t="s">
        <v>43</v>
      </c>
      <c r="F4219" t="s">
        <v>1021</v>
      </c>
      <c r="G4219">
        <v>22</v>
      </c>
      <c r="H4219">
        <v>344.68</v>
      </c>
      <c r="I4219">
        <v>0.5</v>
      </c>
      <c r="J4219">
        <v>0.03</v>
      </c>
      <c r="K4219">
        <v>164.61</v>
      </c>
      <c r="L4219">
        <v>15.92</v>
      </c>
      <c r="M4219">
        <v>7.96</v>
      </c>
      <c r="N4219">
        <v>4.95</v>
      </c>
      <c r="O4219" t="s">
        <v>71</v>
      </c>
      <c r="P4219" t="s">
        <v>948</v>
      </c>
      <c r="Q4219" t="s">
        <v>33</v>
      </c>
      <c r="R4219" t="s">
        <v>34</v>
      </c>
      <c r="S4219" t="s">
        <v>57</v>
      </c>
      <c r="T4219" s="1">
        <v>41102</v>
      </c>
    </row>
    <row r="4220" spans="1:20" x14ac:dyDescent="0.25">
      <c r="A4220">
        <v>29985</v>
      </c>
      <c r="B4220">
        <v>41101</v>
      </c>
      <c r="C4220" t="s">
        <v>58</v>
      </c>
      <c r="D4220" t="s">
        <v>21</v>
      </c>
      <c r="E4220" t="s">
        <v>120</v>
      </c>
      <c r="F4220" t="s">
        <v>905</v>
      </c>
      <c r="G4220">
        <v>2</v>
      </c>
      <c r="H4220">
        <v>32.93</v>
      </c>
      <c r="I4220">
        <v>0.37</v>
      </c>
      <c r="J4220">
        <v>0.06</v>
      </c>
      <c r="K4220">
        <v>7.91</v>
      </c>
      <c r="L4220">
        <v>12.76</v>
      </c>
      <c r="M4220">
        <v>8.0399999999999991</v>
      </c>
      <c r="N4220">
        <v>8.94</v>
      </c>
      <c r="O4220" t="s">
        <v>24</v>
      </c>
      <c r="P4220" t="s">
        <v>1395</v>
      </c>
      <c r="Q4220" t="s">
        <v>64</v>
      </c>
      <c r="R4220" t="s">
        <v>34</v>
      </c>
      <c r="S4220" t="s">
        <v>57</v>
      </c>
      <c r="T4220" s="1">
        <v>41103</v>
      </c>
    </row>
    <row r="4221" spans="1:20" x14ac:dyDescent="0.25">
      <c r="A4221">
        <v>29986</v>
      </c>
      <c r="B4221">
        <v>40727</v>
      </c>
      <c r="C4221" t="s">
        <v>58</v>
      </c>
      <c r="D4221" t="s">
        <v>21</v>
      </c>
      <c r="E4221" t="s">
        <v>120</v>
      </c>
      <c r="F4221" t="s">
        <v>323</v>
      </c>
      <c r="G4221">
        <v>40</v>
      </c>
      <c r="H4221">
        <v>2711.8</v>
      </c>
      <c r="I4221">
        <v>0.46</v>
      </c>
      <c r="J4221">
        <v>0.03</v>
      </c>
      <c r="K4221">
        <v>1200.81</v>
      </c>
      <c r="L4221">
        <v>69.81</v>
      </c>
      <c r="M4221">
        <v>37.700000000000003</v>
      </c>
      <c r="N4221">
        <v>2.99</v>
      </c>
      <c r="O4221" t="s">
        <v>24</v>
      </c>
      <c r="P4221" t="s">
        <v>929</v>
      </c>
      <c r="Q4221" t="s">
        <v>33</v>
      </c>
      <c r="R4221" t="s">
        <v>34</v>
      </c>
      <c r="S4221" t="s">
        <v>57</v>
      </c>
      <c r="T4221" s="1">
        <v>40727</v>
      </c>
    </row>
    <row r="4222" spans="1:20" x14ac:dyDescent="0.25">
      <c r="A4222">
        <v>29988</v>
      </c>
      <c r="B4222">
        <v>39976</v>
      </c>
      <c r="C4222" t="s">
        <v>36</v>
      </c>
      <c r="D4222" t="s">
        <v>37</v>
      </c>
      <c r="E4222" t="s">
        <v>387</v>
      </c>
      <c r="F4222" t="s">
        <v>437</v>
      </c>
      <c r="G4222">
        <v>12</v>
      </c>
      <c r="H4222">
        <v>8800.5300000000007</v>
      </c>
      <c r="I4222">
        <v>0.42</v>
      </c>
      <c r="J4222">
        <v>0.06</v>
      </c>
      <c r="K4222">
        <v>3351.65</v>
      </c>
      <c r="L4222">
        <v>775.84</v>
      </c>
      <c r="M4222">
        <v>449.99</v>
      </c>
      <c r="N4222">
        <v>49</v>
      </c>
      <c r="O4222" t="s">
        <v>48</v>
      </c>
      <c r="P4222" t="s">
        <v>1056</v>
      </c>
      <c r="Q4222" t="s">
        <v>33</v>
      </c>
      <c r="R4222" t="s">
        <v>34</v>
      </c>
      <c r="S4222" t="s">
        <v>132</v>
      </c>
      <c r="T4222" s="1">
        <v>39978</v>
      </c>
    </row>
    <row r="4223" spans="1:20" x14ac:dyDescent="0.25">
      <c r="A4223">
        <v>29991</v>
      </c>
      <c r="B4223">
        <v>41187</v>
      </c>
      <c r="C4223" t="s">
        <v>20</v>
      </c>
      <c r="D4223" t="s">
        <v>21</v>
      </c>
      <c r="E4223" t="s">
        <v>80</v>
      </c>
      <c r="F4223" t="s">
        <v>760</v>
      </c>
      <c r="G4223">
        <v>41</v>
      </c>
      <c r="H4223">
        <v>238.53</v>
      </c>
      <c r="I4223">
        <v>0.49</v>
      </c>
      <c r="J4223">
        <v>0.06</v>
      </c>
      <c r="K4223">
        <v>108.89</v>
      </c>
      <c r="L4223">
        <v>6.18</v>
      </c>
      <c r="M4223">
        <v>3.15</v>
      </c>
      <c r="N4223">
        <v>0.49</v>
      </c>
      <c r="O4223" t="s">
        <v>24</v>
      </c>
      <c r="P4223" t="s">
        <v>870</v>
      </c>
      <c r="Q4223" t="s">
        <v>41</v>
      </c>
      <c r="R4223" t="s">
        <v>27</v>
      </c>
      <c r="S4223" t="s">
        <v>57</v>
      </c>
      <c r="T4223" s="1">
        <v>41189</v>
      </c>
    </row>
    <row r="4224" spans="1:20" x14ac:dyDescent="0.25">
      <c r="A4224">
        <v>30016</v>
      </c>
      <c r="B4224">
        <v>39816</v>
      </c>
      <c r="C4224" t="s">
        <v>58</v>
      </c>
      <c r="D4224" t="s">
        <v>21</v>
      </c>
      <c r="E4224" t="s">
        <v>84</v>
      </c>
      <c r="F4224" t="s">
        <v>1968</v>
      </c>
      <c r="G4224">
        <v>15</v>
      </c>
      <c r="H4224">
        <v>165.71</v>
      </c>
      <c r="I4224">
        <v>0.52</v>
      </c>
      <c r="J4224">
        <v>0.03</v>
      </c>
      <c r="K4224">
        <v>80.849999999999994</v>
      </c>
      <c r="L4224">
        <v>11</v>
      </c>
      <c r="M4224">
        <v>5.28</v>
      </c>
      <c r="N4224">
        <v>5.66</v>
      </c>
      <c r="O4224" t="s">
        <v>24</v>
      </c>
      <c r="P4224" t="s">
        <v>1474</v>
      </c>
      <c r="Q4224" t="s">
        <v>64</v>
      </c>
      <c r="R4224" t="s">
        <v>34</v>
      </c>
      <c r="S4224" t="s">
        <v>57</v>
      </c>
      <c r="T4224" s="1">
        <v>39818</v>
      </c>
    </row>
    <row r="4225" spans="1:20" x14ac:dyDescent="0.25">
      <c r="A4225">
        <v>30016</v>
      </c>
      <c r="B4225">
        <v>39816</v>
      </c>
      <c r="C4225" t="s">
        <v>58</v>
      </c>
      <c r="D4225" t="s">
        <v>37</v>
      </c>
      <c r="E4225" t="s">
        <v>50</v>
      </c>
      <c r="F4225" t="s">
        <v>920</v>
      </c>
      <c r="G4225">
        <v>8</v>
      </c>
      <c r="H4225">
        <v>1661.07</v>
      </c>
      <c r="I4225">
        <v>0.47</v>
      </c>
      <c r="J4225">
        <v>0.01</v>
      </c>
      <c r="K4225">
        <v>770.65</v>
      </c>
      <c r="L4225">
        <v>209.42</v>
      </c>
      <c r="M4225">
        <v>110.99</v>
      </c>
      <c r="N4225">
        <v>2.5</v>
      </c>
      <c r="O4225" t="s">
        <v>24</v>
      </c>
      <c r="P4225" t="s">
        <v>1474</v>
      </c>
      <c r="Q4225" t="s">
        <v>64</v>
      </c>
      <c r="R4225" t="s">
        <v>34</v>
      </c>
      <c r="S4225" t="s">
        <v>57</v>
      </c>
      <c r="T4225" s="1">
        <v>39819</v>
      </c>
    </row>
    <row r="4226" spans="1:20" x14ac:dyDescent="0.25">
      <c r="A4226">
        <v>30023</v>
      </c>
      <c r="B4226">
        <v>40466</v>
      </c>
      <c r="C4226" t="s">
        <v>20</v>
      </c>
      <c r="D4226" t="s">
        <v>21</v>
      </c>
      <c r="E4226" t="s">
        <v>22</v>
      </c>
      <c r="F4226" t="s">
        <v>1525</v>
      </c>
      <c r="G4226">
        <v>14</v>
      </c>
      <c r="H4226">
        <v>268.62</v>
      </c>
      <c r="I4226">
        <v>0.45</v>
      </c>
      <c r="J4226">
        <v>0.1</v>
      </c>
      <c r="K4226">
        <v>101.12</v>
      </c>
      <c r="L4226">
        <v>20.64</v>
      </c>
      <c r="M4226">
        <v>11.35</v>
      </c>
      <c r="N4226">
        <v>8.6</v>
      </c>
      <c r="O4226" t="s">
        <v>24</v>
      </c>
      <c r="P4226" t="s">
        <v>919</v>
      </c>
      <c r="Q4226" t="s">
        <v>95</v>
      </c>
      <c r="R4226" t="s">
        <v>67</v>
      </c>
      <c r="S4226" t="s">
        <v>57</v>
      </c>
      <c r="T4226" s="1">
        <v>40475</v>
      </c>
    </row>
    <row r="4227" spans="1:20" x14ac:dyDescent="0.25">
      <c r="A4227">
        <v>30023</v>
      </c>
      <c r="B4227">
        <v>40466</v>
      </c>
      <c r="C4227" t="s">
        <v>20</v>
      </c>
      <c r="D4227" t="s">
        <v>37</v>
      </c>
      <c r="E4227" t="s">
        <v>87</v>
      </c>
      <c r="F4227" t="s">
        <v>1795</v>
      </c>
      <c r="G4227">
        <v>28</v>
      </c>
      <c r="H4227">
        <v>18091.91</v>
      </c>
      <c r="I4227">
        <v>0.44</v>
      </c>
      <c r="J4227">
        <v>0.1</v>
      </c>
      <c r="K4227">
        <v>6816.49</v>
      </c>
      <c r="L4227">
        <v>716.02</v>
      </c>
      <c r="M4227">
        <v>400.97</v>
      </c>
      <c r="N4227">
        <v>48.26</v>
      </c>
      <c r="O4227" t="s">
        <v>48</v>
      </c>
      <c r="P4227" t="s">
        <v>919</v>
      </c>
      <c r="Q4227" t="s">
        <v>95</v>
      </c>
      <c r="R4227" t="s">
        <v>67</v>
      </c>
      <c r="S4227" t="s">
        <v>49</v>
      </c>
      <c r="T4227" s="1">
        <v>40468</v>
      </c>
    </row>
    <row r="4228" spans="1:20" x14ac:dyDescent="0.25">
      <c r="A4228">
        <v>30023</v>
      </c>
      <c r="B4228">
        <v>40466</v>
      </c>
      <c r="C4228" t="s">
        <v>20</v>
      </c>
      <c r="D4228" t="s">
        <v>21</v>
      </c>
      <c r="E4228" t="s">
        <v>52</v>
      </c>
      <c r="F4228" t="s">
        <v>861</v>
      </c>
      <c r="G4228">
        <v>36</v>
      </c>
      <c r="H4228">
        <v>1518.17</v>
      </c>
      <c r="I4228">
        <v>0.49</v>
      </c>
      <c r="J4228">
        <v>0</v>
      </c>
      <c r="K4228">
        <v>739.5</v>
      </c>
      <c r="L4228">
        <v>41.92</v>
      </c>
      <c r="M4228">
        <v>21.38</v>
      </c>
      <c r="N4228">
        <v>8.99</v>
      </c>
      <c r="O4228" t="s">
        <v>24</v>
      </c>
      <c r="P4228" t="s">
        <v>919</v>
      </c>
      <c r="Q4228" t="s">
        <v>95</v>
      </c>
      <c r="R4228" t="s">
        <v>67</v>
      </c>
      <c r="S4228" t="s">
        <v>35</v>
      </c>
      <c r="T4228" s="1">
        <v>40466</v>
      </c>
    </row>
    <row r="4229" spans="1:20" x14ac:dyDescent="0.25">
      <c r="A4229">
        <v>30023</v>
      </c>
      <c r="B4229">
        <v>40466</v>
      </c>
      <c r="C4229" t="s">
        <v>20</v>
      </c>
      <c r="D4229" t="s">
        <v>37</v>
      </c>
      <c r="E4229" t="s">
        <v>387</v>
      </c>
      <c r="F4229" t="s">
        <v>437</v>
      </c>
      <c r="G4229">
        <v>34</v>
      </c>
      <c r="H4229">
        <v>33368.26</v>
      </c>
      <c r="I4229">
        <v>0.55000000000000004</v>
      </c>
      <c r="J4229">
        <v>0.02</v>
      </c>
      <c r="K4229">
        <v>18019.599999999999</v>
      </c>
      <c r="L4229">
        <v>999.98</v>
      </c>
      <c r="M4229">
        <v>449.99</v>
      </c>
      <c r="N4229">
        <v>49</v>
      </c>
      <c r="O4229" t="s">
        <v>48</v>
      </c>
      <c r="P4229" t="s">
        <v>919</v>
      </c>
      <c r="Q4229" t="s">
        <v>75</v>
      </c>
      <c r="R4229" t="s">
        <v>67</v>
      </c>
      <c r="S4229" t="s">
        <v>132</v>
      </c>
      <c r="T4229" s="1">
        <v>40470</v>
      </c>
    </row>
    <row r="4230" spans="1:20" x14ac:dyDescent="0.25">
      <c r="A4230">
        <v>30048</v>
      </c>
      <c r="B4230">
        <v>40707</v>
      </c>
      <c r="C4230" t="s">
        <v>79</v>
      </c>
      <c r="D4230" t="s">
        <v>21</v>
      </c>
      <c r="E4230" t="s">
        <v>126</v>
      </c>
      <c r="F4230" t="s">
        <v>1311</v>
      </c>
      <c r="G4230">
        <v>44</v>
      </c>
      <c r="H4230">
        <v>13421.91</v>
      </c>
      <c r="I4230">
        <v>0.44</v>
      </c>
      <c r="J4230">
        <v>0.06</v>
      </c>
      <c r="K4230">
        <v>5403.55</v>
      </c>
      <c r="L4230">
        <v>323.18</v>
      </c>
      <c r="M4230">
        <v>180.98</v>
      </c>
      <c r="N4230">
        <v>55.24</v>
      </c>
      <c r="O4230" t="s">
        <v>48</v>
      </c>
      <c r="P4230" t="s">
        <v>248</v>
      </c>
      <c r="Q4230" t="s">
        <v>95</v>
      </c>
      <c r="R4230" t="s">
        <v>61</v>
      </c>
      <c r="S4230" t="s">
        <v>132</v>
      </c>
      <c r="T4230" s="1">
        <v>40709</v>
      </c>
    </row>
    <row r="4231" spans="1:20" x14ac:dyDescent="0.25">
      <c r="A4231">
        <v>30051</v>
      </c>
      <c r="B4231">
        <v>40988</v>
      </c>
      <c r="C4231" t="s">
        <v>29</v>
      </c>
      <c r="D4231" t="s">
        <v>21</v>
      </c>
      <c r="E4231" t="s">
        <v>52</v>
      </c>
      <c r="F4231" t="s">
        <v>710</v>
      </c>
      <c r="G4231">
        <v>42</v>
      </c>
      <c r="H4231">
        <v>424.7</v>
      </c>
      <c r="I4231">
        <v>0.43</v>
      </c>
      <c r="J4231">
        <v>0.02</v>
      </c>
      <c r="K4231">
        <v>176.73</v>
      </c>
      <c r="L4231">
        <v>10.26</v>
      </c>
      <c r="M4231">
        <v>5.85</v>
      </c>
      <c r="N4231">
        <v>2.27</v>
      </c>
      <c r="O4231" t="s">
        <v>24</v>
      </c>
      <c r="P4231" t="s">
        <v>1862</v>
      </c>
      <c r="Q4231" t="s">
        <v>33</v>
      </c>
      <c r="R4231" t="s">
        <v>61</v>
      </c>
      <c r="S4231" t="s">
        <v>55</v>
      </c>
      <c r="T4231" s="1">
        <v>40989</v>
      </c>
    </row>
    <row r="4232" spans="1:20" x14ac:dyDescent="0.25">
      <c r="A4232">
        <v>30053</v>
      </c>
      <c r="B4232">
        <v>39845</v>
      </c>
      <c r="C4232" t="s">
        <v>58</v>
      </c>
      <c r="D4232" t="s">
        <v>37</v>
      </c>
      <c r="E4232" t="s">
        <v>87</v>
      </c>
      <c r="F4232" t="s">
        <v>1036</v>
      </c>
      <c r="G4232">
        <v>41</v>
      </c>
      <c r="H4232">
        <v>6534.82</v>
      </c>
      <c r="I4232">
        <v>0.52</v>
      </c>
      <c r="J4232">
        <v>0.06</v>
      </c>
      <c r="K4232">
        <v>3181.45</v>
      </c>
      <c r="L4232">
        <v>168.69</v>
      </c>
      <c r="M4232">
        <v>80.97</v>
      </c>
      <c r="N4232">
        <v>33.6</v>
      </c>
      <c r="O4232" t="s">
        <v>48</v>
      </c>
      <c r="P4232" t="s">
        <v>1233</v>
      </c>
      <c r="Q4232" t="s">
        <v>41</v>
      </c>
      <c r="R4232" t="s">
        <v>67</v>
      </c>
      <c r="S4232" t="s">
        <v>132</v>
      </c>
      <c r="T4232" s="1">
        <v>39847</v>
      </c>
    </row>
    <row r="4233" spans="1:20" x14ac:dyDescent="0.25">
      <c r="A4233">
        <v>30054</v>
      </c>
      <c r="B4233">
        <v>41153</v>
      </c>
      <c r="C4233" t="s">
        <v>29</v>
      </c>
      <c r="D4233" t="s">
        <v>42</v>
      </c>
      <c r="E4233" t="s">
        <v>43</v>
      </c>
      <c r="F4233" t="s">
        <v>512</v>
      </c>
      <c r="G4233">
        <v>33</v>
      </c>
      <c r="H4233">
        <v>541.1</v>
      </c>
      <c r="I4233">
        <v>0.44</v>
      </c>
      <c r="J4233">
        <v>0.03</v>
      </c>
      <c r="K4233">
        <v>226.63</v>
      </c>
      <c r="L4233">
        <v>16.75</v>
      </c>
      <c r="M4233">
        <v>9.3800000000000008</v>
      </c>
      <c r="N4233">
        <v>4.93</v>
      </c>
      <c r="O4233" t="s">
        <v>24</v>
      </c>
      <c r="P4233" t="s">
        <v>478</v>
      </c>
      <c r="Q4233" t="s">
        <v>64</v>
      </c>
      <c r="R4233" t="s">
        <v>34</v>
      </c>
      <c r="S4233" t="s">
        <v>57</v>
      </c>
      <c r="T4233" s="1">
        <v>41155</v>
      </c>
    </row>
    <row r="4234" spans="1:20" x14ac:dyDescent="0.25">
      <c r="A4234">
        <v>30081</v>
      </c>
      <c r="B4234">
        <v>40894</v>
      </c>
      <c r="C4234" t="s">
        <v>36</v>
      </c>
      <c r="D4234" t="s">
        <v>21</v>
      </c>
      <c r="E4234" t="s">
        <v>120</v>
      </c>
      <c r="F4234" t="s">
        <v>905</v>
      </c>
      <c r="G4234">
        <v>26</v>
      </c>
      <c r="H4234">
        <v>357.34</v>
      </c>
      <c r="I4234">
        <v>0.43</v>
      </c>
      <c r="J4234">
        <v>0.05</v>
      </c>
      <c r="K4234">
        <v>139.36000000000001</v>
      </c>
      <c r="L4234">
        <v>14.11</v>
      </c>
      <c r="M4234">
        <v>8.0399999999999991</v>
      </c>
      <c r="N4234">
        <v>8.94</v>
      </c>
      <c r="O4234" t="s">
        <v>24</v>
      </c>
      <c r="P4234" t="s">
        <v>770</v>
      </c>
      <c r="Q4234" t="s">
        <v>41</v>
      </c>
      <c r="R4234" t="s">
        <v>61</v>
      </c>
      <c r="S4234" t="s">
        <v>57</v>
      </c>
      <c r="T4234" s="1">
        <v>40896</v>
      </c>
    </row>
    <row r="4235" spans="1:20" x14ac:dyDescent="0.25">
      <c r="A4235">
        <v>30083</v>
      </c>
      <c r="B4235">
        <v>39821</v>
      </c>
      <c r="C4235" t="s">
        <v>29</v>
      </c>
      <c r="D4235" t="s">
        <v>21</v>
      </c>
      <c r="E4235" t="s">
        <v>126</v>
      </c>
      <c r="F4235" t="s">
        <v>886</v>
      </c>
      <c r="G4235">
        <v>23</v>
      </c>
      <c r="H4235">
        <v>531.36</v>
      </c>
      <c r="I4235">
        <v>0.41</v>
      </c>
      <c r="J4235">
        <v>7.0000000000000007E-2</v>
      </c>
      <c r="K4235">
        <v>192.98</v>
      </c>
      <c r="L4235">
        <v>24.68</v>
      </c>
      <c r="M4235">
        <v>14.56</v>
      </c>
      <c r="N4235">
        <v>3.5</v>
      </c>
      <c r="O4235" t="s">
        <v>24</v>
      </c>
      <c r="P4235" t="s">
        <v>637</v>
      </c>
      <c r="Q4235" t="s">
        <v>41</v>
      </c>
      <c r="R4235" t="s">
        <v>61</v>
      </c>
      <c r="S4235" t="s">
        <v>57</v>
      </c>
      <c r="T4235" s="1">
        <v>39822</v>
      </c>
    </row>
    <row r="4236" spans="1:20" x14ac:dyDescent="0.25">
      <c r="A4236">
        <v>30114</v>
      </c>
      <c r="B4236">
        <v>40406</v>
      </c>
      <c r="C4236" t="s">
        <v>20</v>
      </c>
      <c r="D4236" t="s">
        <v>37</v>
      </c>
      <c r="E4236" t="s">
        <v>387</v>
      </c>
      <c r="F4236" t="s">
        <v>388</v>
      </c>
      <c r="G4236">
        <v>7</v>
      </c>
      <c r="H4236">
        <v>9511.59</v>
      </c>
      <c r="I4236">
        <v>0.53</v>
      </c>
      <c r="J4236">
        <v>0.09</v>
      </c>
      <c r="K4236">
        <v>4587.17</v>
      </c>
      <c r="L4236">
        <v>1489.34</v>
      </c>
      <c r="M4236">
        <v>699.99</v>
      </c>
      <c r="N4236">
        <v>24.49</v>
      </c>
      <c r="O4236" t="s">
        <v>71</v>
      </c>
      <c r="P4236" t="s">
        <v>237</v>
      </c>
      <c r="Q4236" t="s">
        <v>75</v>
      </c>
      <c r="R4236" t="s">
        <v>34</v>
      </c>
      <c r="S4236" t="s">
        <v>28</v>
      </c>
      <c r="T4236" s="1">
        <v>40413</v>
      </c>
    </row>
    <row r="4237" spans="1:20" x14ac:dyDescent="0.25">
      <c r="A4237">
        <v>30144</v>
      </c>
      <c r="B4237">
        <v>40761</v>
      </c>
      <c r="C4237" t="s">
        <v>20</v>
      </c>
      <c r="D4237" t="s">
        <v>42</v>
      </c>
      <c r="E4237" t="s">
        <v>46</v>
      </c>
      <c r="F4237" t="s">
        <v>356</v>
      </c>
      <c r="G4237">
        <v>25</v>
      </c>
      <c r="H4237">
        <v>8184.56</v>
      </c>
      <c r="I4237">
        <v>0.38</v>
      </c>
      <c r="J4237">
        <v>0.08</v>
      </c>
      <c r="K4237">
        <v>2646.17</v>
      </c>
      <c r="L4237">
        <v>352.82</v>
      </c>
      <c r="M4237">
        <v>218.75</v>
      </c>
      <c r="N4237">
        <v>69.64</v>
      </c>
      <c r="O4237" t="s">
        <v>48</v>
      </c>
      <c r="P4237" t="s">
        <v>471</v>
      </c>
      <c r="Q4237" t="s">
        <v>64</v>
      </c>
      <c r="R4237" t="s">
        <v>27</v>
      </c>
      <c r="S4237" t="s">
        <v>49</v>
      </c>
      <c r="T4237" s="1">
        <v>40766</v>
      </c>
    </row>
    <row r="4238" spans="1:20" x14ac:dyDescent="0.25">
      <c r="A4238">
        <v>30147</v>
      </c>
      <c r="B4238">
        <v>41077</v>
      </c>
      <c r="C4238" t="s">
        <v>29</v>
      </c>
      <c r="D4238" t="s">
        <v>42</v>
      </c>
      <c r="E4238" t="s">
        <v>43</v>
      </c>
      <c r="F4238" t="s">
        <v>802</v>
      </c>
      <c r="G4238">
        <v>37</v>
      </c>
      <c r="H4238">
        <v>1168.6600000000001</v>
      </c>
      <c r="I4238">
        <v>0.4</v>
      </c>
      <c r="J4238">
        <v>0.06</v>
      </c>
      <c r="K4238">
        <v>418.91</v>
      </c>
      <c r="L4238">
        <v>33.299999999999997</v>
      </c>
      <c r="M4238">
        <v>19.98</v>
      </c>
      <c r="N4238">
        <v>10.49</v>
      </c>
      <c r="O4238" t="s">
        <v>24</v>
      </c>
      <c r="P4238" t="s">
        <v>717</v>
      </c>
      <c r="Q4238" t="s">
        <v>33</v>
      </c>
      <c r="R4238" t="s">
        <v>67</v>
      </c>
      <c r="S4238" t="s">
        <v>57</v>
      </c>
      <c r="T4238" s="1">
        <v>41079</v>
      </c>
    </row>
    <row r="4239" spans="1:20" x14ac:dyDescent="0.25">
      <c r="A4239">
        <v>30149</v>
      </c>
      <c r="B4239">
        <v>40524</v>
      </c>
      <c r="C4239" t="s">
        <v>79</v>
      </c>
      <c r="D4239" t="s">
        <v>21</v>
      </c>
      <c r="E4239" t="s">
        <v>120</v>
      </c>
      <c r="F4239" t="s">
        <v>1771</v>
      </c>
      <c r="G4239">
        <v>8</v>
      </c>
      <c r="H4239">
        <v>26.87</v>
      </c>
      <c r="I4239">
        <v>0.41</v>
      </c>
      <c r="J4239">
        <v>0.1</v>
      </c>
      <c r="K4239">
        <v>8.74</v>
      </c>
      <c r="L4239">
        <v>3.53</v>
      </c>
      <c r="M4239">
        <v>2.08</v>
      </c>
      <c r="N4239">
        <v>1.49</v>
      </c>
      <c r="O4239" t="s">
        <v>24</v>
      </c>
      <c r="P4239" t="s">
        <v>1490</v>
      </c>
      <c r="Q4239" t="s">
        <v>33</v>
      </c>
      <c r="R4239" t="s">
        <v>34</v>
      </c>
      <c r="S4239" t="s">
        <v>57</v>
      </c>
      <c r="T4239" s="1">
        <v>40525</v>
      </c>
    </row>
    <row r="4240" spans="1:20" x14ac:dyDescent="0.25">
      <c r="A4240">
        <v>30149</v>
      </c>
      <c r="B4240">
        <v>40524</v>
      </c>
      <c r="C4240" t="s">
        <v>79</v>
      </c>
      <c r="D4240" t="s">
        <v>42</v>
      </c>
      <c r="E4240" t="s">
        <v>192</v>
      </c>
      <c r="F4240" t="s">
        <v>1883</v>
      </c>
      <c r="G4240">
        <v>5</v>
      </c>
      <c r="H4240">
        <v>299.97000000000003</v>
      </c>
      <c r="I4240">
        <v>0.45</v>
      </c>
      <c r="J4240">
        <v>0.09</v>
      </c>
      <c r="K4240">
        <v>111.08</v>
      </c>
      <c r="L4240">
        <v>61.71</v>
      </c>
      <c r="M4240">
        <v>33.94</v>
      </c>
      <c r="N4240">
        <v>19.190000000000001</v>
      </c>
      <c r="O4240" t="s">
        <v>48</v>
      </c>
      <c r="P4240" t="s">
        <v>1490</v>
      </c>
      <c r="Q4240" t="s">
        <v>33</v>
      </c>
      <c r="R4240" t="s">
        <v>34</v>
      </c>
      <c r="S4240" t="s">
        <v>132</v>
      </c>
      <c r="T4240" s="1">
        <v>40526</v>
      </c>
    </row>
    <row r="4241" spans="1:20" x14ac:dyDescent="0.25">
      <c r="A4241">
        <v>30149</v>
      </c>
      <c r="B4241">
        <v>40524</v>
      </c>
      <c r="C4241" t="s">
        <v>79</v>
      </c>
      <c r="D4241" t="s">
        <v>42</v>
      </c>
      <c r="E4241" t="s">
        <v>43</v>
      </c>
      <c r="F4241" t="s">
        <v>1354</v>
      </c>
      <c r="G4241">
        <v>50</v>
      </c>
      <c r="H4241">
        <v>1182.1400000000001</v>
      </c>
      <c r="I4241">
        <v>0.43</v>
      </c>
      <c r="J4241">
        <v>0.03</v>
      </c>
      <c r="K4241">
        <v>483.86</v>
      </c>
      <c r="L4241">
        <v>24.19</v>
      </c>
      <c r="M4241">
        <v>13.79</v>
      </c>
      <c r="N4241">
        <v>8.7799999999999994</v>
      </c>
      <c r="O4241" t="s">
        <v>24</v>
      </c>
      <c r="P4241" t="s">
        <v>1490</v>
      </c>
      <c r="Q4241" t="s">
        <v>33</v>
      </c>
      <c r="R4241" t="s">
        <v>34</v>
      </c>
      <c r="S4241" t="s">
        <v>57</v>
      </c>
      <c r="T4241" s="1">
        <v>40527</v>
      </c>
    </row>
    <row r="4242" spans="1:20" x14ac:dyDescent="0.25">
      <c r="A4242">
        <v>30150</v>
      </c>
      <c r="B4242">
        <v>40455</v>
      </c>
      <c r="C4242" t="s">
        <v>58</v>
      </c>
      <c r="D4242" t="s">
        <v>21</v>
      </c>
      <c r="E4242" t="s">
        <v>139</v>
      </c>
      <c r="F4242" t="s">
        <v>719</v>
      </c>
      <c r="G4242">
        <v>30</v>
      </c>
      <c r="H4242">
        <v>955.9</v>
      </c>
      <c r="I4242">
        <v>0.54</v>
      </c>
      <c r="J4242">
        <v>0.06</v>
      </c>
      <c r="K4242">
        <v>487.41</v>
      </c>
      <c r="L4242">
        <v>33.85</v>
      </c>
      <c r="M4242">
        <v>15.57</v>
      </c>
      <c r="N4242">
        <v>1.39</v>
      </c>
      <c r="O4242" t="s">
        <v>24</v>
      </c>
      <c r="P4242" t="s">
        <v>1412</v>
      </c>
      <c r="Q4242" t="s">
        <v>75</v>
      </c>
      <c r="R4242" t="s">
        <v>61</v>
      </c>
      <c r="S4242" t="s">
        <v>57</v>
      </c>
      <c r="T4242" s="1">
        <v>40456</v>
      </c>
    </row>
    <row r="4243" spans="1:20" x14ac:dyDescent="0.25">
      <c r="A4243">
        <v>30151</v>
      </c>
      <c r="B4243">
        <v>40572</v>
      </c>
      <c r="C4243" t="s">
        <v>29</v>
      </c>
      <c r="D4243" t="s">
        <v>21</v>
      </c>
      <c r="E4243" t="s">
        <v>120</v>
      </c>
      <c r="F4243" t="s">
        <v>121</v>
      </c>
      <c r="G4243">
        <v>31</v>
      </c>
      <c r="H4243">
        <v>1214.68</v>
      </c>
      <c r="I4243">
        <v>0.37</v>
      </c>
      <c r="J4243">
        <v>0.02</v>
      </c>
      <c r="K4243">
        <v>429.18</v>
      </c>
      <c r="L4243">
        <v>39.56</v>
      </c>
      <c r="M4243">
        <v>24.92</v>
      </c>
      <c r="N4243">
        <v>12.98</v>
      </c>
      <c r="O4243" t="s">
        <v>24</v>
      </c>
      <c r="P4243" t="s">
        <v>340</v>
      </c>
      <c r="Q4243" t="s">
        <v>75</v>
      </c>
      <c r="R4243" t="s">
        <v>61</v>
      </c>
      <c r="S4243" t="s">
        <v>57</v>
      </c>
      <c r="T4243" s="1">
        <v>40574</v>
      </c>
    </row>
    <row r="4244" spans="1:20" x14ac:dyDescent="0.25">
      <c r="A4244">
        <v>30176</v>
      </c>
      <c r="B4244">
        <v>39922</v>
      </c>
      <c r="C4244" t="s">
        <v>20</v>
      </c>
      <c r="D4244" t="s">
        <v>42</v>
      </c>
      <c r="E4244" t="s">
        <v>43</v>
      </c>
      <c r="F4244" t="s">
        <v>821</v>
      </c>
      <c r="G4244">
        <v>30</v>
      </c>
      <c r="H4244">
        <v>4679.07</v>
      </c>
      <c r="I4244">
        <v>0.49</v>
      </c>
      <c r="J4244">
        <v>0.01</v>
      </c>
      <c r="K4244">
        <v>2245.27</v>
      </c>
      <c r="L4244">
        <v>155.91999999999999</v>
      </c>
      <c r="M4244">
        <v>79.52</v>
      </c>
      <c r="N4244">
        <v>48.2</v>
      </c>
      <c r="O4244" t="s">
        <v>24</v>
      </c>
      <c r="P4244" t="s">
        <v>1180</v>
      </c>
      <c r="Q4244" t="s">
        <v>41</v>
      </c>
      <c r="R4244" t="s">
        <v>61</v>
      </c>
      <c r="S4244" t="s">
        <v>45</v>
      </c>
      <c r="T4244" s="1">
        <v>39929</v>
      </c>
    </row>
    <row r="4245" spans="1:20" x14ac:dyDescent="0.25">
      <c r="A4245">
        <v>30208</v>
      </c>
      <c r="B4245">
        <v>41106</v>
      </c>
      <c r="C4245" t="s">
        <v>20</v>
      </c>
      <c r="D4245" t="s">
        <v>37</v>
      </c>
      <c r="E4245" t="s">
        <v>50</v>
      </c>
      <c r="F4245" t="s">
        <v>1427</v>
      </c>
      <c r="G4245">
        <v>46</v>
      </c>
      <c r="H4245">
        <v>3666.5</v>
      </c>
      <c r="I4245">
        <v>0.48</v>
      </c>
      <c r="J4245">
        <v>0.1</v>
      </c>
      <c r="K4245">
        <v>1545.97</v>
      </c>
      <c r="L4245">
        <v>88.44</v>
      </c>
      <c r="M4245">
        <v>45.99</v>
      </c>
      <c r="N4245">
        <v>4.99</v>
      </c>
      <c r="O4245" t="s">
        <v>24</v>
      </c>
      <c r="P4245" t="s">
        <v>1843</v>
      </c>
      <c r="Q4245" t="s">
        <v>64</v>
      </c>
      <c r="R4245" t="s">
        <v>61</v>
      </c>
      <c r="S4245" t="s">
        <v>57</v>
      </c>
      <c r="T4245" s="1">
        <v>41106</v>
      </c>
    </row>
    <row r="4246" spans="1:20" x14ac:dyDescent="0.25">
      <c r="A4246">
        <v>30211</v>
      </c>
      <c r="B4246">
        <v>40336</v>
      </c>
      <c r="C4246" t="s">
        <v>79</v>
      </c>
      <c r="D4246" t="s">
        <v>21</v>
      </c>
      <c r="E4246" t="s">
        <v>84</v>
      </c>
      <c r="F4246" t="s">
        <v>1447</v>
      </c>
      <c r="G4246">
        <v>19</v>
      </c>
      <c r="H4246">
        <v>274.3</v>
      </c>
      <c r="I4246">
        <v>0.51</v>
      </c>
      <c r="J4246">
        <v>0.05</v>
      </c>
      <c r="K4246">
        <v>131.99</v>
      </c>
      <c r="L4246">
        <v>15.1</v>
      </c>
      <c r="M4246">
        <v>7.4</v>
      </c>
      <c r="N4246">
        <v>1.71</v>
      </c>
      <c r="O4246" t="s">
        <v>24</v>
      </c>
      <c r="P4246" t="s">
        <v>250</v>
      </c>
      <c r="Q4246" t="s">
        <v>33</v>
      </c>
      <c r="R4246" t="s">
        <v>27</v>
      </c>
      <c r="S4246" t="s">
        <v>55</v>
      </c>
      <c r="T4246" s="1">
        <v>40337</v>
      </c>
    </row>
    <row r="4247" spans="1:20" x14ac:dyDescent="0.25">
      <c r="A4247">
        <v>30214</v>
      </c>
      <c r="B4247">
        <v>40090</v>
      </c>
      <c r="C4247" t="s">
        <v>20</v>
      </c>
      <c r="D4247" t="s">
        <v>21</v>
      </c>
      <c r="E4247" t="s">
        <v>120</v>
      </c>
      <c r="F4247" t="s">
        <v>1969</v>
      </c>
      <c r="G4247">
        <v>38</v>
      </c>
      <c r="H4247">
        <v>781.94</v>
      </c>
      <c r="I4247">
        <v>0.54</v>
      </c>
      <c r="J4247">
        <v>0.1</v>
      </c>
      <c r="K4247">
        <v>379.47</v>
      </c>
      <c r="L4247">
        <v>22.7</v>
      </c>
      <c r="M4247">
        <v>10.44</v>
      </c>
      <c r="N4247">
        <v>5.75</v>
      </c>
      <c r="O4247" t="s">
        <v>71</v>
      </c>
      <c r="P4247" t="s">
        <v>78</v>
      </c>
      <c r="Q4247" t="s">
        <v>41</v>
      </c>
      <c r="R4247" t="s">
        <v>61</v>
      </c>
      <c r="S4247" t="s">
        <v>57</v>
      </c>
      <c r="T4247" s="1">
        <v>40097</v>
      </c>
    </row>
    <row r="4248" spans="1:20" x14ac:dyDescent="0.25">
      <c r="A4248">
        <v>30215</v>
      </c>
      <c r="B4248">
        <v>39870</v>
      </c>
      <c r="C4248" t="s">
        <v>79</v>
      </c>
      <c r="D4248" t="s">
        <v>21</v>
      </c>
      <c r="E4248" t="s">
        <v>84</v>
      </c>
      <c r="F4248" t="s">
        <v>289</v>
      </c>
      <c r="G4248">
        <v>20</v>
      </c>
      <c r="H4248">
        <v>249.68</v>
      </c>
      <c r="I4248">
        <v>0.5</v>
      </c>
      <c r="J4248">
        <v>0.1</v>
      </c>
      <c r="K4248">
        <v>110.08</v>
      </c>
      <c r="L4248">
        <v>13.76</v>
      </c>
      <c r="M4248">
        <v>6.88</v>
      </c>
      <c r="N4248">
        <v>2</v>
      </c>
      <c r="O4248" t="s">
        <v>24</v>
      </c>
      <c r="P4248" t="s">
        <v>1970</v>
      </c>
      <c r="Q4248" t="s">
        <v>95</v>
      </c>
      <c r="R4248" t="s">
        <v>61</v>
      </c>
      <c r="S4248" t="s">
        <v>55</v>
      </c>
      <c r="T4248" s="1">
        <v>39871</v>
      </c>
    </row>
    <row r="4249" spans="1:20" x14ac:dyDescent="0.25">
      <c r="A4249">
        <v>30215</v>
      </c>
      <c r="B4249">
        <v>39870</v>
      </c>
      <c r="C4249" t="s">
        <v>79</v>
      </c>
      <c r="D4249" t="s">
        <v>37</v>
      </c>
      <c r="E4249" t="s">
        <v>50</v>
      </c>
      <c r="F4249" t="s">
        <v>319</v>
      </c>
      <c r="G4249">
        <v>23</v>
      </c>
      <c r="H4249">
        <v>6843.35</v>
      </c>
      <c r="I4249">
        <v>0.38</v>
      </c>
      <c r="J4249">
        <v>0.06</v>
      </c>
      <c r="K4249">
        <v>2326.59</v>
      </c>
      <c r="L4249">
        <v>316.11</v>
      </c>
      <c r="M4249">
        <v>195.99</v>
      </c>
      <c r="N4249">
        <v>8.99</v>
      </c>
      <c r="O4249" t="s">
        <v>24</v>
      </c>
      <c r="P4249" t="s">
        <v>1970</v>
      </c>
      <c r="Q4249" t="s">
        <v>95</v>
      </c>
      <c r="R4249" t="s">
        <v>61</v>
      </c>
      <c r="S4249" t="s">
        <v>57</v>
      </c>
      <c r="T4249" s="1">
        <v>39872</v>
      </c>
    </row>
    <row r="4250" spans="1:20" x14ac:dyDescent="0.25">
      <c r="A4250">
        <v>30243</v>
      </c>
      <c r="B4250">
        <v>40303</v>
      </c>
      <c r="C4250" t="s">
        <v>58</v>
      </c>
      <c r="D4250" t="s">
        <v>21</v>
      </c>
      <c r="E4250" t="s">
        <v>126</v>
      </c>
      <c r="F4250" t="s">
        <v>1677</v>
      </c>
      <c r="G4250">
        <v>44</v>
      </c>
      <c r="H4250">
        <v>5361.74</v>
      </c>
      <c r="I4250">
        <v>0.55000000000000004</v>
      </c>
      <c r="J4250">
        <v>0.09</v>
      </c>
      <c r="K4250">
        <v>2708.56</v>
      </c>
      <c r="L4250">
        <v>133.82</v>
      </c>
      <c r="M4250">
        <v>60.22</v>
      </c>
      <c r="N4250">
        <v>3.5</v>
      </c>
      <c r="O4250" t="s">
        <v>24</v>
      </c>
      <c r="P4250" t="s">
        <v>1464</v>
      </c>
      <c r="Q4250" t="s">
        <v>95</v>
      </c>
      <c r="R4250" t="s">
        <v>34</v>
      </c>
      <c r="S4250" t="s">
        <v>57</v>
      </c>
      <c r="T4250" s="1">
        <v>40305</v>
      </c>
    </row>
    <row r="4251" spans="1:20" x14ac:dyDescent="0.25">
      <c r="A4251">
        <v>30243</v>
      </c>
      <c r="B4251">
        <v>40303</v>
      </c>
      <c r="C4251" t="s">
        <v>58</v>
      </c>
      <c r="D4251" t="s">
        <v>37</v>
      </c>
      <c r="E4251" t="s">
        <v>387</v>
      </c>
      <c r="F4251" t="s">
        <v>1821</v>
      </c>
      <c r="G4251">
        <v>21</v>
      </c>
      <c r="H4251">
        <v>7836.1</v>
      </c>
      <c r="I4251">
        <v>0.5</v>
      </c>
      <c r="J4251">
        <v>7.0000000000000007E-2</v>
      </c>
      <c r="K4251">
        <v>3611.82</v>
      </c>
      <c r="L4251">
        <v>399.98</v>
      </c>
      <c r="M4251">
        <v>199.99</v>
      </c>
      <c r="N4251">
        <v>24.49</v>
      </c>
      <c r="O4251" t="s">
        <v>24</v>
      </c>
      <c r="P4251" t="s">
        <v>1464</v>
      </c>
      <c r="Q4251" t="s">
        <v>95</v>
      </c>
      <c r="R4251" t="s">
        <v>34</v>
      </c>
      <c r="S4251" t="s">
        <v>28</v>
      </c>
      <c r="T4251" s="1">
        <v>40305</v>
      </c>
    </row>
    <row r="4252" spans="1:20" x14ac:dyDescent="0.25">
      <c r="A4252">
        <v>30276</v>
      </c>
      <c r="B4252">
        <v>40781</v>
      </c>
      <c r="C4252" t="s">
        <v>20</v>
      </c>
      <c r="D4252" t="s">
        <v>37</v>
      </c>
      <c r="E4252" t="s">
        <v>50</v>
      </c>
      <c r="F4252" t="s">
        <v>426</v>
      </c>
      <c r="G4252">
        <v>44</v>
      </c>
      <c r="H4252">
        <v>2880.3</v>
      </c>
      <c r="I4252">
        <v>0.45</v>
      </c>
      <c r="J4252">
        <v>0</v>
      </c>
      <c r="K4252">
        <v>1295.6400000000001</v>
      </c>
      <c r="L4252">
        <v>65.44</v>
      </c>
      <c r="M4252">
        <v>35.99</v>
      </c>
      <c r="N4252">
        <v>1.1000000000000001</v>
      </c>
      <c r="O4252" t="s">
        <v>24</v>
      </c>
      <c r="P4252" t="s">
        <v>876</v>
      </c>
      <c r="Q4252" t="s">
        <v>75</v>
      </c>
      <c r="R4252" t="s">
        <v>34</v>
      </c>
      <c r="S4252" t="s">
        <v>57</v>
      </c>
      <c r="T4252" s="1">
        <v>40785</v>
      </c>
    </row>
    <row r="4253" spans="1:20" x14ac:dyDescent="0.25">
      <c r="A4253">
        <v>30276</v>
      </c>
      <c r="B4253">
        <v>40781</v>
      </c>
      <c r="C4253" t="s">
        <v>20</v>
      </c>
      <c r="D4253" t="s">
        <v>42</v>
      </c>
      <c r="E4253" t="s">
        <v>46</v>
      </c>
      <c r="F4253" t="s">
        <v>278</v>
      </c>
      <c r="G4253">
        <v>34</v>
      </c>
      <c r="H4253">
        <v>15415.32</v>
      </c>
      <c r="I4253">
        <v>0.41</v>
      </c>
      <c r="J4253">
        <v>0.1</v>
      </c>
      <c r="K4253">
        <v>5291.08</v>
      </c>
      <c r="L4253">
        <v>502</v>
      </c>
      <c r="M4253">
        <v>296.18</v>
      </c>
      <c r="N4253">
        <v>54.12</v>
      </c>
      <c r="O4253" t="s">
        <v>48</v>
      </c>
      <c r="P4253" t="s">
        <v>876</v>
      </c>
      <c r="Q4253" t="s">
        <v>75</v>
      </c>
      <c r="R4253" t="s">
        <v>34</v>
      </c>
      <c r="S4253" t="s">
        <v>49</v>
      </c>
      <c r="T4253" s="1">
        <v>40785</v>
      </c>
    </row>
    <row r="4254" spans="1:20" x14ac:dyDescent="0.25">
      <c r="A4254">
        <v>30278</v>
      </c>
      <c r="B4254">
        <v>40086</v>
      </c>
      <c r="C4254" t="s">
        <v>20</v>
      </c>
      <c r="D4254" t="s">
        <v>37</v>
      </c>
      <c r="E4254" t="s">
        <v>50</v>
      </c>
      <c r="F4254" t="s">
        <v>76</v>
      </c>
      <c r="G4254">
        <v>50</v>
      </c>
      <c r="H4254">
        <v>5339.45</v>
      </c>
      <c r="I4254">
        <v>0.4</v>
      </c>
      <c r="J4254">
        <v>0.03</v>
      </c>
      <c r="K4254">
        <v>2034.69</v>
      </c>
      <c r="L4254">
        <v>109.98</v>
      </c>
      <c r="M4254">
        <v>65.989999999999995</v>
      </c>
      <c r="N4254">
        <v>5.26</v>
      </c>
      <c r="O4254" t="s">
        <v>24</v>
      </c>
      <c r="P4254" t="s">
        <v>335</v>
      </c>
      <c r="Q4254" t="s">
        <v>95</v>
      </c>
      <c r="R4254" t="s">
        <v>61</v>
      </c>
      <c r="S4254" t="s">
        <v>57</v>
      </c>
      <c r="T4254" s="1">
        <v>40095</v>
      </c>
    </row>
    <row r="4255" spans="1:20" x14ac:dyDescent="0.25">
      <c r="A4255">
        <v>30279</v>
      </c>
      <c r="B4255">
        <v>40884</v>
      </c>
      <c r="C4255" t="s">
        <v>58</v>
      </c>
      <c r="D4255" t="s">
        <v>21</v>
      </c>
      <c r="E4255" t="s">
        <v>126</v>
      </c>
      <c r="F4255" t="s">
        <v>495</v>
      </c>
      <c r="G4255">
        <v>25</v>
      </c>
      <c r="H4255">
        <v>2544.92</v>
      </c>
      <c r="I4255">
        <v>0.46</v>
      </c>
      <c r="J4255">
        <v>0.1</v>
      </c>
      <c r="K4255">
        <v>1016.17</v>
      </c>
      <c r="L4255">
        <v>112.91</v>
      </c>
      <c r="M4255">
        <v>60.97</v>
      </c>
      <c r="N4255">
        <v>4.5</v>
      </c>
      <c r="O4255" t="s">
        <v>24</v>
      </c>
      <c r="P4255" t="s">
        <v>1027</v>
      </c>
      <c r="Q4255" t="s">
        <v>75</v>
      </c>
      <c r="R4255" t="s">
        <v>34</v>
      </c>
      <c r="S4255" t="s">
        <v>57</v>
      </c>
      <c r="T4255" s="1">
        <v>40884</v>
      </c>
    </row>
    <row r="4256" spans="1:20" x14ac:dyDescent="0.25">
      <c r="A4256">
        <v>30279</v>
      </c>
      <c r="B4256">
        <v>40884</v>
      </c>
      <c r="C4256" t="s">
        <v>58</v>
      </c>
      <c r="D4256" t="s">
        <v>37</v>
      </c>
      <c r="E4256" t="s">
        <v>87</v>
      </c>
      <c r="F4256" t="s">
        <v>1971</v>
      </c>
      <c r="G4256">
        <v>39</v>
      </c>
      <c r="H4256">
        <v>31116.33</v>
      </c>
      <c r="I4256">
        <v>0.39</v>
      </c>
      <c r="J4256">
        <v>0.06</v>
      </c>
      <c r="K4256">
        <v>10917.98</v>
      </c>
      <c r="L4256">
        <v>848.33</v>
      </c>
      <c r="M4256">
        <v>517.48</v>
      </c>
      <c r="N4256">
        <v>16.63</v>
      </c>
      <c r="O4256" t="s">
        <v>48</v>
      </c>
      <c r="P4256" t="s">
        <v>1027</v>
      </c>
      <c r="Q4256" t="s">
        <v>75</v>
      </c>
      <c r="R4256" t="s">
        <v>34</v>
      </c>
      <c r="S4256" t="s">
        <v>49</v>
      </c>
      <c r="T4256" s="1">
        <v>40885</v>
      </c>
    </row>
    <row r="4257" spans="1:20" x14ac:dyDescent="0.25">
      <c r="A4257">
        <v>30308</v>
      </c>
      <c r="B4257">
        <v>40258</v>
      </c>
      <c r="C4257" t="s">
        <v>79</v>
      </c>
      <c r="D4257" t="s">
        <v>21</v>
      </c>
      <c r="E4257" t="s">
        <v>120</v>
      </c>
      <c r="F4257" t="s">
        <v>1972</v>
      </c>
      <c r="G4257">
        <v>15</v>
      </c>
      <c r="H4257">
        <v>46.89</v>
      </c>
      <c r="I4257">
        <v>0.41</v>
      </c>
      <c r="J4257">
        <v>0.08</v>
      </c>
      <c r="K4257">
        <v>15.1</v>
      </c>
      <c r="L4257">
        <v>3.05</v>
      </c>
      <c r="M4257">
        <v>1.8</v>
      </c>
      <c r="N4257">
        <v>4.79</v>
      </c>
      <c r="O4257" t="s">
        <v>24</v>
      </c>
      <c r="P4257" t="s">
        <v>1908</v>
      </c>
      <c r="Q4257" t="s">
        <v>64</v>
      </c>
      <c r="R4257" t="s">
        <v>34</v>
      </c>
      <c r="S4257" t="s">
        <v>57</v>
      </c>
      <c r="T4257" s="1">
        <v>40259</v>
      </c>
    </row>
    <row r="4258" spans="1:20" x14ac:dyDescent="0.25">
      <c r="A4258">
        <v>30310</v>
      </c>
      <c r="B4258">
        <v>41025</v>
      </c>
      <c r="C4258" t="s">
        <v>79</v>
      </c>
      <c r="D4258" t="s">
        <v>37</v>
      </c>
      <c r="E4258" t="s">
        <v>50</v>
      </c>
      <c r="F4258" t="s">
        <v>462</v>
      </c>
      <c r="G4258">
        <v>21</v>
      </c>
      <c r="H4258">
        <v>4969.66</v>
      </c>
      <c r="I4258">
        <v>0.52</v>
      </c>
      <c r="J4258">
        <v>0.1</v>
      </c>
      <c r="K4258">
        <v>2315.0700000000002</v>
      </c>
      <c r="L4258">
        <v>262.48</v>
      </c>
      <c r="M4258">
        <v>125.99</v>
      </c>
      <c r="N4258">
        <v>8.8000000000000007</v>
      </c>
      <c r="O4258" t="s">
        <v>24</v>
      </c>
      <c r="P4258" t="s">
        <v>1273</v>
      </c>
      <c r="Q4258" t="s">
        <v>33</v>
      </c>
      <c r="R4258" t="s">
        <v>67</v>
      </c>
      <c r="S4258" t="s">
        <v>57</v>
      </c>
      <c r="T4258" s="1">
        <v>41027</v>
      </c>
    </row>
    <row r="4259" spans="1:20" x14ac:dyDescent="0.25">
      <c r="A4259">
        <v>30336</v>
      </c>
      <c r="B4259">
        <v>40207</v>
      </c>
      <c r="C4259" t="s">
        <v>79</v>
      </c>
      <c r="D4259" t="s">
        <v>21</v>
      </c>
      <c r="E4259" t="s">
        <v>22</v>
      </c>
      <c r="F4259" t="s">
        <v>144</v>
      </c>
      <c r="G4259">
        <v>28</v>
      </c>
      <c r="H4259">
        <v>7841.89</v>
      </c>
      <c r="I4259">
        <v>0.35</v>
      </c>
      <c r="J4259">
        <v>0.06</v>
      </c>
      <c r="K4259">
        <v>2413.14</v>
      </c>
      <c r="L4259">
        <v>297.18</v>
      </c>
      <c r="M4259">
        <v>193.17</v>
      </c>
      <c r="N4259">
        <v>19.989999999999998</v>
      </c>
      <c r="O4259" t="s">
        <v>24</v>
      </c>
      <c r="P4259" t="s">
        <v>237</v>
      </c>
      <c r="Q4259" t="s">
        <v>75</v>
      </c>
      <c r="R4259" t="s">
        <v>34</v>
      </c>
      <c r="S4259" t="s">
        <v>57</v>
      </c>
      <c r="T4259" s="1">
        <v>40209</v>
      </c>
    </row>
    <row r="4260" spans="1:20" x14ac:dyDescent="0.25">
      <c r="A4260">
        <v>30341</v>
      </c>
      <c r="B4260">
        <v>39844</v>
      </c>
      <c r="C4260" t="s">
        <v>20</v>
      </c>
      <c r="D4260" t="s">
        <v>42</v>
      </c>
      <c r="E4260" t="s">
        <v>192</v>
      </c>
      <c r="F4260" t="s">
        <v>645</v>
      </c>
      <c r="G4260">
        <v>42</v>
      </c>
      <c r="H4260">
        <v>10284.43</v>
      </c>
      <c r="I4260">
        <v>0.4</v>
      </c>
      <c r="J4260">
        <v>0.09</v>
      </c>
      <c r="K4260">
        <v>3493.27</v>
      </c>
      <c r="L4260">
        <v>268.3</v>
      </c>
      <c r="M4260">
        <v>160.97999999999999</v>
      </c>
      <c r="N4260">
        <v>30</v>
      </c>
      <c r="O4260" t="s">
        <v>48</v>
      </c>
      <c r="P4260" t="s">
        <v>119</v>
      </c>
      <c r="Q4260" t="s">
        <v>33</v>
      </c>
      <c r="R4260" t="s">
        <v>61</v>
      </c>
      <c r="S4260" t="s">
        <v>132</v>
      </c>
      <c r="T4260" s="1">
        <v>39844</v>
      </c>
    </row>
    <row r="4261" spans="1:20" x14ac:dyDescent="0.25">
      <c r="A4261">
        <v>30341</v>
      </c>
      <c r="B4261">
        <v>39844</v>
      </c>
      <c r="C4261" t="s">
        <v>20</v>
      </c>
      <c r="D4261" t="s">
        <v>21</v>
      </c>
      <c r="E4261" t="s">
        <v>80</v>
      </c>
      <c r="F4261" t="s">
        <v>829</v>
      </c>
      <c r="G4261">
        <v>41</v>
      </c>
      <c r="H4261">
        <v>452.53</v>
      </c>
      <c r="I4261">
        <v>0.48</v>
      </c>
      <c r="J4261">
        <v>0.09</v>
      </c>
      <c r="K4261">
        <v>193.73</v>
      </c>
      <c r="L4261">
        <v>12.12</v>
      </c>
      <c r="M4261">
        <v>6.3</v>
      </c>
      <c r="N4261">
        <v>0.5</v>
      </c>
      <c r="O4261" t="s">
        <v>24</v>
      </c>
      <c r="P4261" t="s">
        <v>119</v>
      </c>
      <c r="Q4261" t="s">
        <v>33</v>
      </c>
      <c r="R4261" t="s">
        <v>61</v>
      </c>
      <c r="S4261" t="s">
        <v>57</v>
      </c>
      <c r="T4261" s="1">
        <v>39844</v>
      </c>
    </row>
    <row r="4262" spans="1:20" x14ac:dyDescent="0.25">
      <c r="A4262">
        <v>30341</v>
      </c>
      <c r="B4262">
        <v>39844</v>
      </c>
      <c r="C4262" t="s">
        <v>20</v>
      </c>
      <c r="D4262" t="s">
        <v>21</v>
      </c>
      <c r="E4262" t="s">
        <v>84</v>
      </c>
      <c r="F4262" t="s">
        <v>415</v>
      </c>
      <c r="G4262">
        <v>30</v>
      </c>
      <c r="H4262">
        <v>318.67</v>
      </c>
      <c r="I4262">
        <v>0.53</v>
      </c>
      <c r="J4262">
        <v>0</v>
      </c>
      <c r="K4262">
        <v>168.47</v>
      </c>
      <c r="L4262">
        <v>10.6</v>
      </c>
      <c r="M4262">
        <v>4.9800000000000004</v>
      </c>
      <c r="N4262">
        <v>0.8</v>
      </c>
      <c r="O4262" t="s">
        <v>24</v>
      </c>
      <c r="P4262" t="s">
        <v>119</v>
      </c>
      <c r="Q4262" t="s">
        <v>33</v>
      </c>
      <c r="R4262" t="s">
        <v>61</v>
      </c>
      <c r="S4262" t="s">
        <v>55</v>
      </c>
      <c r="T4262" s="1">
        <v>39851</v>
      </c>
    </row>
    <row r="4263" spans="1:20" x14ac:dyDescent="0.25">
      <c r="A4263">
        <v>30343</v>
      </c>
      <c r="B4263">
        <v>41050</v>
      </c>
      <c r="C4263" t="s">
        <v>58</v>
      </c>
      <c r="D4263" t="s">
        <v>37</v>
      </c>
      <c r="E4263" t="s">
        <v>87</v>
      </c>
      <c r="F4263" t="s">
        <v>668</v>
      </c>
      <c r="G4263">
        <v>8</v>
      </c>
      <c r="H4263">
        <v>98785.26</v>
      </c>
      <c r="I4263">
        <v>0.5</v>
      </c>
      <c r="J4263">
        <v>0.09</v>
      </c>
      <c r="K4263">
        <v>44496.61</v>
      </c>
      <c r="L4263">
        <v>13566.04</v>
      </c>
      <c r="M4263">
        <v>6783.02</v>
      </c>
      <c r="N4263">
        <v>24.49</v>
      </c>
      <c r="O4263" t="s">
        <v>24</v>
      </c>
      <c r="P4263" t="s">
        <v>1973</v>
      </c>
      <c r="Q4263" t="s">
        <v>41</v>
      </c>
      <c r="R4263" t="s">
        <v>34</v>
      </c>
      <c r="S4263" t="s">
        <v>28</v>
      </c>
      <c r="T4263" s="1">
        <v>41052</v>
      </c>
    </row>
    <row r="4264" spans="1:20" x14ac:dyDescent="0.25">
      <c r="A4264">
        <v>30343</v>
      </c>
      <c r="B4264">
        <v>41050</v>
      </c>
      <c r="C4264" t="s">
        <v>58</v>
      </c>
      <c r="D4264" t="s">
        <v>37</v>
      </c>
      <c r="E4264" t="s">
        <v>38</v>
      </c>
      <c r="F4264" t="s">
        <v>1077</v>
      </c>
      <c r="G4264">
        <v>48</v>
      </c>
      <c r="H4264">
        <v>2763.67</v>
      </c>
      <c r="I4264">
        <v>0.47</v>
      </c>
      <c r="J4264">
        <v>0</v>
      </c>
      <c r="K4264">
        <v>1294.8599999999999</v>
      </c>
      <c r="L4264">
        <v>57.4</v>
      </c>
      <c r="M4264">
        <v>30.42</v>
      </c>
      <c r="N4264">
        <v>8.65</v>
      </c>
      <c r="O4264" t="s">
        <v>24</v>
      </c>
      <c r="P4264" t="s">
        <v>1482</v>
      </c>
      <c r="Q4264" t="s">
        <v>33</v>
      </c>
      <c r="R4264" t="s">
        <v>34</v>
      </c>
      <c r="S4264" t="s">
        <v>57</v>
      </c>
      <c r="T4264" s="1">
        <v>41051</v>
      </c>
    </row>
    <row r="4265" spans="1:20" x14ac:dyDescent="0.25">
      <c r="A4265">
        <v>30343</v>
      </c>
      <c r="B4265">
        <v>41050</v>
      </c>
      <c r="C4265" t="s">
        <v>58</v>
      </c>
      <c r="D4265" t="s">
        <v>21</v>
      </c>
      <c r="E4265" t="s">
        <v>80</v>
      </c>
      <c r="F4265" t="s">
        <v>1320</v>
      </c>
      <c r="G4265">
        <v>28</v>
      </c>
      <c r="H4265">
        <v>195.09</v>
      </c>
      <c r="I4265">
        <v>0.35</v>
      </c>
      <c r="J4265">
        <v>0.08</v>
      </c>
      <c r="K4265">
        <v>57.11</v>
      </c>
      <c r="L4265">
        <v>7.55</v>
      </c>
      <c r="M4265">
        <v>4.91</v>
      </c>
      <c r="N4265">
        <v>0.5</v>
      </c>
      <c r="O4265" t="s">
        <v>24</v>
      </c>
      <c r="P4265" t="s">
        <v>1482</v>
      </c>
      <c r="Q4265" t="s">
        <v>33</v>
      </c>
      <c r="R4265" t="s">
        <v>34</v>
      </c>
      <c r="S4265" t="s">
        <v>57</v>
      </c>
      <c r="T4265" s="1">
        <v>41052</v>
      </c>
    </row>
    <row r="4266" spans="1:20" x14ac:dyDescent="0.25">
      <c r="A4266">
        <v>30369</v>
      </c>
      <c r="B4266">
        <v>40626</v>
      </c>
      <c r="C4266" t="s">
        <v>58</v>
      </c>
      <c r="D4266" t="s">
        <v>21</v>
      </c>
      <c r="E4266" t="s">
        <v>84</v>
      </c>
      <c r="F4266" t="s">
        <v>1934</v>
      </c>
      <c r="G4266">
        <v>13</v>
      </c>
      <c r="H4266">
        <v>107.14</v>
      </c>
      <c r="I4266">
        <v>0.35</v>
      </c>
      <c r="J4266">
        <v>0</v>
      </c>
      <c r="K4266">
        <v>34.86</v>
      </c>
      <c r="L4266">
        <v>7.66</v>
      </c>
      <c r="M4266">
        <v>4.9800000000000004</v>
      </c>
      <c r="N4266">
        <v>7.54</v>
      </c>
      <c r="O4266" t="s">
        <v>24</v>
      </c>
      <c r="P4266" t="s">
        <v>1629</v>
      </c>
      <c r="Q4266" t="s">
        <v>64</v>
      </c>
      <c r="R4266" t="s">
        <v>61</v>
      </c>
      <c r="S4266" t="s">
        <v>57</v>
      </c>
      <c r="T4266" s="1">
        <v>40627</v>
      </c>
    </row>
    <row r="4267" spans="1:20" x14ac:dyDescent="0.25">
      <c r="A4267">
        <v>30369</v>
      </c>
      <c r="B4267">
        <v>40626</v>
      </c>
      <c r="C4267" t="s">
        <v>58</v>
      </c>
      <c r="D4267" t="s">
        <v>21</v>
      </c>
      <c r="E4267" t="s">
        <v>30</v>
      </c>
      <c r="F4267" t="s">
        <v>1731</v>
      </c>
      <c r="G4267">
        <v>21</v>
      </c>
      <c r="H4267">
        <v>276.64999999999998</v>
      </c>
      <c r="I4267">
        <v>0.38</v>
      </c>
      <c r="J4267">
        <v>0.03</v>
      </c>
      <c r="K4267">
        <v>98.87</v>
      </c>
      <c r="L4267">
        <v>13.45</v>
      </c>
      <c r="M4267">
        <v>8.34</v>
      </c>
      <c r="N4267">
        <v>2.64</v>
      </c>
      <c r="O4267" t="s">
        <v>24</v>
      </c>
      <c r="P4267" t="s">
        <v>1629</v>
      </c>
      <c r="Q4267" t="s">
        <v>64</v>
      </c>
      <c r="R4267" t="s">
        <v>61</v>
      </c>
      <c r="S4267" t="s">
        <v>35</v>
      </c>
      <c r="T4267" s="1">
        <v>40627</v>
      </c>
    </row>
    <row r="4268" spans="1:20" x14ac:dyDescent="0.25">
      <c r="A4268">
        <v>30372</v>
      </c>
      <c r="B4268">
        <v>40420</v>
      </c>
      <c r="C4268" t="s">
        <v>36</v>
      </c>
      <c r="D4268" t="s">
        <v>42</v>
      </c>
      <c r="E4268" t="s">
        <v>43</v>
      </c>
      <c r="F4268" t="s">
        <v>980</v>
      </c>
      <c r="G4268">
        <v>1</v>
      </c>
      <c r="H4268">
        <v>21.81</v>
      </c>
      <c r="I4268">
        <v>0.42</v>
      </c>
      <c r="J4268">
        <v>0.1</v>
      </c>
      <c r="K4268">
        <v>6.74</v>
      </c>
      <c r="L4268">
        <v>21.07</v>
      </c>
      <c r="M4268">
        <v>12.22</v>
      </c>
      <c r="N4268">
        <v>2.85</v>
      </c>
      <c r="O4268" t="s">
        <v>24</v>
      </c>
      <c r="P4268" t="s">
        <v>1289</v>
      </c>
      <c r="Q4268" t="s">
        <v>95</v>
      </c>
      <c r="R4268" t="s">
        <v>34</v>
      </c>
      <c r="S4268" t="s">
        <v>35</v>
      </c>
      <c r="T4268" s="1">
        <v>40422</v>
      </c>
    </row>
    <row r="4269" spans="1:20" x14ac:dyDescent="0.25">
      <c r="A4269">
        <v>30374</v>
      </c>
      <c r="B4269">
        <v>40258</v>
      </c>
      <c r="C4269" t="s">
        <v>58</v>
      </c>
      <c r="D4269" t="s">
        <v>21</v>
      </c>
      <c r="E4269" t="s">
        <v>126</v>
      </c>
      <c r="F4269" t="s">
        <v>283</v>
      </c>
      <c r="G4269">
        <v>12</v>
      </c>
      <c r="H4269">
        <v>1101.33</v>
      </c>
      <c r="I4269">
        <v>0.39</v>
      </c>
      <c r="J4269">
        <v>7.0000000000000007E-2</v>
      </c>
      <c r="K4269">
        <v>377.58</v>
      </c>
      <c r="L4269">
        <v>98.33</v>
      </c>
      <c r="M4269">
        <v>59.98</v>
      </c>
      <c r="N4269">
        <v>3.99</v>
      </c>
      <c r="O4269" t="s">
        <v>24</v>
      </c>
      <c r="P4269" t="s">
        <v>1176</v>
      </c>
      <c r="Q4269" t="s">
        <v>41</v>
      </c>
      <c r="R4269" t="s">
        <v>34</v>
      </c>
      <c r="S4269" t="s">
        <v>57</v>
      </c>
      <c r="T4269" s="1">
        <v>40259</v>
      </c>
    </row>
    <row r="4270" spans="1:20" x14ac:dyDescent="0.25">
      <c r="A4270">
        <v>30374</v>
      </c>
      <c r="B4270">
        <v>40258</v>
      </c>
      <c r="C4270" t="s">
        <v>58</v>
      </c>
      <c r="D4270" t="s">
        <v>37</v>
      </c>
      <c r="E4270" t="s">
        <v>38</v>
      </c>
      <c r="F4270" t="s">
        <v>315</v>
      </c>
      <c r="G4270">
        <v>42</v>
      </c>
      <c r="H4270">
        <v>2347.4</v>
      </c>
      <c r="I4270">
        <v>0.49</v>
      </c>
      <c r="J4270">
        <v>0</v>
      </c>
      <c r="K4270">
        <v>1149.25</v>
      </c>
      <c r="L4270">
        <v>55.84</v>
      </c>
      <c r="M4270">
        <v>28.48</v>
      </c>
      <c r="N4270">
        <v>1.99</v>
      </c>
      <c r="O4270" t="s">
        <v>24</v>
      </c>
      <c r="P4270" t="s">
        <v>1176</v>
      </c>
      <c r="Q4270" t="s">
        <v>41</v>
      </c>
      <c r="R4270" t="s">
        <v>34</v>
      </c>
      <c r="S4270" t="s">
        <v>35</v>
      </c>
      <c r="T4270" s="1">
        <v>40259</v>
      </c>
    </row>
    <row r="4271" spans="1:20" x14ac:dyDescent="0.25">
      <c r="A4271">
        <v>30375</v>
      </c>
      <c r="B4271">
        <v>41032</v>
      </c>
      <c r="C4271" t="s">
        <v>20</v>
      </c>
      <c r="D4271" t="s">
        <v>21</v>
      </c>
      <c r="E4271" t="s">
        <v>120</v>
      </c>
      <c r="F4271" t="s">
        <v>573</v>
      </c>
      <c r="G4271">
        <v>20</v>
      </c>
      <c r="H4271">
        <v>114.91</v>
      </c>
      <c r="I4271">
        <v>0.4</v>
      </c>
      <c r="J4271">
        <v>0.03</v>
      </c>
      <c r="K4271">
        <v>41.44</v>
      </c>
      <c r="L4271">
        <v>5.6</v>
      </c>
      <c r="M4271">
        <v>3.36</v>
      </c>
      <c r="N4271">
        <v>6.27</v>
      </c>
      <c r="O4271" t="s">
        <v>24</v>
      </c>
      <c r="P4271" t="s">
        <v>893</v>
      </c>
      <c r="Q4271" t="s">
        <v>41</v>
      </c>
      <c r="R4271" t="s">
        <v>34</v>
      </c>
      <c r="S4271" t="s">
        <v>57</v>
      </c>
      <c r="T4271" s="1">
        <v>41036</v>
      </c>
    </row>
    <row r="4272" spans="1:20" x14ac:dyDescent="0.25">
      <c r="A4272">
        <v>30401</v>
      </c>
      <c r="B4272">
        <v>41200</v>
      </c>
      <c r="C4272" t="s">
        <v>79</v>
      </c>
      <c r="D4272" t="s">
        <v>21</v>
      </c>
      <c r="E4272" t="s">
        <v>84</v>
      </c>
      <c r="F4272" t="s">
        <v>113</v>
      </c>
      <c r="G4272">
        <v>39</v>
      </c>
      <c r="H4272">
        <v>338.83</v>
      </c>
      <c r="I4272">
        <v>0.35</v>
      </c>
      <c r="J4272">
        <v>7.0000000000000007E-2</v>
      </c>
      <c r="K4272">
        <v>100.46</v>
      </c>
      <c r="L4272">
        <v>9.1999999999999993</v>
      </c>
      <c r="M4272">
        <v>5.98</v>
      </c>
      <c r="N4272">
        <v>5.15</v>
      </c>
      <c r="O4272" t="s">
        <v>24</v>
      </c>
      <c r="P4272" t="s">
        <v>1189</v>
      </c>
      <c r="Q4272" t="s">
        <v>33</v>
      </c>
      <c r="R4272" t="s">
        <v>34</v>
      </c>
      <c r="S4272" t="s">
        <v>57</v>
      </c>
      <c r="T4272" s="1">
        <v>41202</v>
      </c>
    </row>
    <row r="4273" spans="1:20" x14ac:dyDescent="0.25">
      <c r="A4273">
        <v>30403</v>
      </c>
      <c r="B4273">
        <v>41100</v>
      </c>
      <c r="C4273" t="s">
        <v>36</v>
      </c>
      <c r="D4273" t="s">
        <v>21</v>
      </c>
      <c r="E4273" t="s">
        <v>120</v>
      </c>
      <c r="F4273" t="s">
        <v>211</v>
      </c>
      <c r="G4273">
        <v>41</v>
      </c>
      <c r="H4273">
        <v>625.84</v>
      </c>
      <c r="I4273">
        <v>0.54</v>
      </c>
      <c r="J4273">
        <v>0.05</v>
      </c>
      <c r="K4273">
        <v>318.82</v>
      </c>
      <c r="L4273">
        <v>15.87</v>
      </c>
      <c r="M4273">
        <v>7.3</v>
      </c>
      <c r="N4273">
        <v>7.72</v>
      </c>
      <c r="O4273" t="s">
        <v>71</v>
      </c>
      <c r="P4273" t="s">
        <v>353</v>
      </c>
      <c r="Q4273" t="s">
        <v>33</v>
      </c>
      <c r="R4273" t="s">
        <v>61</v>
      </c>
      <c r="S4273" t="s">
        <v>57</v>
      </c>
      <c r="T4273" s="1">
        <v>41102</v>
      </c>
    </row>
    <row r="4274" spans="1:20" x14ac:dyDescent="0.25">
      <c r="A4274">
        <v>30403</v>
      </c>
      <c r="B4274">
        <v>41100</v>
      </c>
      <c r="C4274" t="s">
        <v>36</v>
      </c>
      <c r="D4274" t="s">
        <v>21</v>
      </c>
      <c r="E4274" t="s">
        <v>22</v>
      </c>
      <c r="F4274" t="s">
        <v>1667</v>
      </c>
      <c r="G4274">
        <v>24</v>
      </c>
      <c r="H4274">
        <v>5620.39</v>
      </c>
      <c r="I4274">
        <v>0.37</v>
      </c>
      <c r="J4274">
        <v>0.09</v>
      </c>
      <c r="K4274">
        <v>1723.2</v>
      </c>
      <c r="L4274">
        <v>256.43</v>
      </c>
      <c r="M4274">
        <v>161.55000000000001</v>
      </c>
      <c r="N4274">
        <v>19.989999999999998</v>
      </c>
      <c r="O4274" t="s">
        <v>24</v>
      </c>
      <c r="P4274" t="s">
        <v>353</v>
      </c>
      <c r="Q4274" t="s">
        <v>33</v>
      </c>
      <c r="R4274" t="s">
        <v>61</v>
      </c>
      <c r="S4274" t="s">
        <v>57</v>
      </c>
      <c r="T4274" s="1">
        <v>41101</v>
      </c>
    </row>
    <row r="4275" spans="1:20" x14ac:dyDescent="0.25">
      <c r="A4275">
        <v>30405</v>
      </c>
      <c r="B4275">
        <v>41027</v>
      </c>
      <c r="C4275" t="s">
        <v>20</v>
      </c>
      <c r="D4275" t="s">
        <v>42</v>
      </c>
      <c r="E4275" t="s">
        <v>46</v>
      </c>
      <c r="F4275" t="s">
        <v>912</v>
      </c>
      <c r="G4275">
        <v>7</v>
      </c>
      <c r="H4275">
        <v>5839.3</v>
      </c>
      <c r="I4275">
        <v>0.54</v>
      </c>
      <c r="J4275">
        <v>0.05</v>
      </c>
      <c r="K4275">
        <v>2989.92</v>
      </c>
      <c r="L4275">
        <v>871.7</v>
      </c>
      <c r="M4275">
        <v>400.98</v>
      </c>
      <c r="N4275">
        <v>42.52</v>
      </c>
      <c r="O4275" t="s">
        <v>48</v>
      </c>
      <c r="P4275" t="s">
        <v>1546</v>
      </c>
      <c r="Q4275" t="s">
        <v>41</v>
      </c>
      <c r="R4275" t="s">
        <v>61</v>
      </c>
      <c r="S4275" t="s">
        <v>49</v>
      </c>
      <c r="T4275" s="1">
        <v>41032</v>
      </c>
    </row>
    <row r="4276" spans="1:20" x14ac:dyDescent="0.25">
      <c r="A4276">
        <v>30407</v>
      </c>
      <c r="B4276">
        <v>39920</v>
      </c>
      <c r="C4276" t="s">
        <v>20</v>
      </c>
      <c r="D4276" t="s">
        <v>21</v>
      </c>
      <c r="E4276" t="s">
        <v>22</v>
      </c>
      <c r="F4276" t="s">
        <v>1070</v>
      </c>
      <c r="G4276">
        <v>41</v>
      </c>
      <c r="H4276">
        <v>31799.34</v>
      </c>
      <c r="I4276">
        <v>0.47</v>
      </c>
      <c r="J4276">
        <v>0.02</v>
      </c>
      <c r="K4276">
        <v>14592.56</v>
      </c>
      <c r="L4276">
        <v>790.92</v>
      </c>
      <c r="M4276">
        <v>419.19</v>
      </c>
      <c r="N4276">
        <v>19.989999999999998</v>
      </c>
      <c r="O4276" t="s">
        <v>24</v>
      </c>
      <c r="P4276" t="s">
        <v>597</v>
      </c>
      <c r="Q4276" t="s">
        <v>41</v>
      </c>
      <c r="R4276" t="s">
        <v>34</v>
      </c>
      <c r="S4276" t="s">
        <v>57</v>
      </c>
      <c r="T4276" s="1">
        <v>39920</v>
      </c>
    </row>
    <row r="4277" spans="1:20" x14ac:dyDescent="0.25">
      <c r="A4277">
        <v>30433</v>
      </c>
      <c r="B4277">
        <v>40338</v>
      </c>
      <c r="C4277" t="s">
        <v>79</v>
      </c>
      <c r="D4277" t="s">
        <v>21</v>
      </c>
      <c r="E4277" t="s">
        <v>30</v>
      </c>
      <c r="F4277" t="s">
        <v>890</v>
      </c>
      <c r="G4277">
        <v>17</v>
      </c>
      <c r="H4277">
        <v>394.97</v>
      </c>
      <c r="I4277">
        <v>0.39</v>
      </c>
      <c r="J4277">
        <v>0</v>
      </c>
      <c r="K4277">
        <v>151.08000000000001</v>
      </c>
      <c r="L4277">
        <v>22.79</v>
      </c>
      <c r="M4277">
        <v>13.9</v>
      </c>
      <c r="N4277">
        <v>7.59</v>
      </c>
      <c r="O4277" t="s">
        <v>71</v>
      </c>
      <c r="P4277" t="s">
        <v>1468</v>
      </c>
      <c r="Q4277" t="s">
        <v>64</v>
      </c>
      <c r="R4277" t="s">
        <v>61</v>
      </c>
      <c r="S4277" t="s">
        <v>35</v>
      </c>
      <c r="T4277" s="1">
        <v>40338</v>
      </c>
    </row>
    <row r="4278" spans="1:20" x14ac:dyDescent="0.25">
      <c r="A4278">
        <v>30436</v>
      </c>
      <c r="B4278">
        <v>41097</v>
      </c>
      <c r="C4278" t="s">
        <v>20</v>
      </c>
      <c r="D4278" t="s">
        <v>21</v>
      </c>
      <c r="E4278" t="s">
        <v>120</v>
      </c>
      <c r="F4278" t="s">
        <v>630</v>
      </c>
      <c r="G4278">
        <v>30</v>
      </c>
      <c r="H4278">
        <v>193.32</v>
      </c>
      <c r="I4278">
        <v>0.43</v>
      </c>
      <c r="J4278">
        <v>0.09</v>
      </c>
      <c r="K4278">
        <v>69.61</v>
      </c>
      <c r="L4278">
        <v>6.82</v>
      </c>
      <c r="M4278">
        <v>3.89</v>
      </c>
      <c r="N4278">
        <v>7.01</v>
      </c>
      <c r="O4278" t="s">
        <v>71</v>
      </c>
      <c r="P4278" t="s">
        <v>215</v>
      </c>
      <c r="Q4278" t="s">
        <v>64</v>
      </c>
      <c r="R4278" t="s">
        <v>34</v>
      </c>
      <c r="S4278" t="s">
        <v>57</v>
      </c>
      <c r="T4278" s="1">
        <v>41102</v>
      </c>
    </row>
    <row r="4279" spans="1:20" x14ac:dyDescent="0.25">
      <c r="A4279">
        <v>30467</v>
      </c>
      <c r="B4279">
        <v>40040</v>
      </c>
      <c r="C4279" t="s">
        <v>58</v>
      </c>
      <c r="D4279" t="s">
        <v>21</v>
      </c>
      <c r="E4279" t="s">
        <v>120</v>
      </c>
      <c r="F4279" t="s">
        <v>392</v>
      </c>
      <c r="G4279">
        <v>5</v>
      </c>
      <c r="H4279">
        <v>3528.16</v>
      </c>
      <c r="I4279">
        <v>0.43</v>
      </c>
      <c r="J4279">
        <v>0.05</v>
      </c>
      <c r="K4279">
        <v>1403.27</v>
      </c>
      <c r="L4279">
        <v>738.56</v>
      </c>
      <c r="M4279">
        <v>420.98</v>
      </c>
      <c r="N4279">
        <v>19.989999999999998</v>
      </c>
      <c r="O4279" t="s">
        <v>24</v>
      </c>
      <c r="P4279" t="s">
        <v>933</v>
      </c>
      <c r="Q4279" t="s">
        <v>33</v>
      </c>
      <c r="R4279" t="s">
        <v>67</v>
      </c>
      <c r="S4279" t="s">
        <v>57</v>
      </c>
      <c r="T4279" s="1">
        <v>40041</v>
      </c>
    </row>
    <row r="4280" spans="1:20" x14ac:dyDescent="0.25">
      <c r="A4280">
        <v>30469</v>
      </c>
      <c r="B4280">
        <v>41268</v>
      </c>
      <c r="C4280" t="s">
        <v>29</v>
      </c>
      <c r="D4280" t="s">
        <v>21</v>
      </c>
      <c r="E4280" t="s">
        <v>52</v>
      </c>
      <c r="F4280" t="s">
        <v>1703</v>
      </c>
      <c r="G4280">
        <v>46</v>
      </c>
      <c r="H4280">
        <v>507.72</v>
      </c>
      <c r="I4280">
        <v>0.42</v>
      </c>
      <c r="J4280">
        <v>0.1</v>
      </c>
      <c r="K4280">
        <v>179.69</v>
      </c>
      <c r="L4280">
        <v>12.21</v>
      </c>
      <c r="M4280">
        <v>7.08</v>
      </c>
      <c r="N4280">
        <v>2.35</v>
      </c>
      <c r="O4280" t="s">
        <v>24</v>
      </c>
      <c r="P4280" t="s">
        <v>582</v>
      </c>
      <c r="Q4280" t="s">
        <v>83</v>
      </c>
      <c r="R4280" t="s">
        <v>34</v>
      </c>
      <c r="S4280" t="s">
        <v>55</v>
      </c>
      <c r="T4280" s="1">
        <v>41270</v>
      </c>
    </row>
    <row r="4281" spans="1:20" x14ac:dyDescent="0.25">
      <c r="A4281">
        <v>30497</v>
      </c>
      <c r="B4281">
        <v>40580</v>
      </c>
      <c r="C4281" t="s">
        <v>58</v>
      </c>
      <c r="D4281" t="s">
        <v>21</v>
      </c>
      <c r="E4281" t="s">
        <v>120</v>
      </c>
      <c r="F4281" t="s">
        <v>1758</v>
      </c>
      <c r="G4281">
        <v>34</v>
      </c>
      <c r="H4281">
        <v>1222.73</v>
      </c>
      <c r="I4281">
        <v>0.43</v>
      </c>
      <c r="J4281">
        <v>0.03</v>
      </c>
      <c r="K4281">
        <v>500.58</v>
      </c>
      <c r="L4281">
        <v>36.81</v>
      </c>
      <c r="M4281">
        <v>20.98</v>
      </c>
      <c r="N4281">
        <v>8.83</v>
      </c>
      <c r="O4281" t="s">
        <v>71</v>
      </c>
      <c r="P4281" t="s">
        <v>1130</v>
      </c>
      <c r="Q4281" t="s">
        <v>41</v>
      </c>
      <c r="R4281" t="s">
        <v>34</v>
      </c>
      <c r="S4281" t="s">
        <v>57</v>
      </c>
      <c r="T4281" s="1">
        <v>40582</v>
      </c>
    </row>
    <row r="4282" spans="1:20" x14ac:dyDescent="0.25">
      <c r="A4282">
        <v>30497</v>
      </c>
      <c r="B4282">
        <v>40580</v>
      </c>
      <c r="C4282" t="s">
        <v>58</v>
      </c>
      <c r="D4282" t="s">
        <v>21</v>
      </c>
      <c r="E4282" t="s">
        <v>84</v>
      </c>
      <c r="F4282" t="s">
        <v>846</v>
      </c>
      <c r="G4282">
        <v>31</v>
      </c>
      <c r="H4282">
        <v>353.86</v>
      </c>
      <c r="I4282">
        <v>0.5</v>
      </c>
      <c r="J4282">
        <v>0.06</v>
      </c>
      <c r="K4282">
        <v>163.13</v>
      </c>
      <c r="L4282">
        <v>11.96</v>
      </c>
      <c r="M4282">
        <v>5.98</v>
      </c>
      <c r="N4282">
        <v>5.35</v>
      </c>
      <c r="O4282" t="s">
        <v>24</v>
      </c>
      <c r="P4282" t="s">
        <v>1130</v>
      </c>
      <c r="Q4282" t="s">
        <v>41</v>
      </c>
      <c r="R4282" t="s">
        <v>34</v>
      </c>
      <c r="S4282" t="s">
        <v>57</v>
      </c>
      <c r="T4282" s="1">
        <v>40582</v>
      </c>
    </row>
    <row r="4283" spans="1:20" x14ac:dyDescent="0.25">
      <c r="A4283">
        <v>30499</v>
      </c>
      <c r="B4283">
        <v>41212</v>
      </c>
      <c r="C4283" t="s">
        <v>36</v>
      </c>
      <c r="D4283" t="s">
        <v>21</v>
      </c>
      <c r="E4283" t="s">
        <v>139</v>
      </c>
      <c r="F4283" t="s">
        <v>439</v>
      </c>
      <c r="G4283">
        <v>16</v>
      </c>
      <c r="H4283">
        <v>181.9</v>
      </c>
      <c r="I4283">
        <v>0.52</v>
      </c>
      <c r="J4283">
        <v>0.1</v>
      </c>
      <c r="K4283">
        <v>83.72</v>
      </c>
      <c r="L4283">
        <v>12.46</v>
      </c>
      <c r="M4283">
        <v>5.98</v>
      </c>
      <c r="N4283">
        <v>2.5</v>
      </c>
      <c r="O4283" t="s">
        <v>24</v>
      </c>
      <c r="P4283" t="s">
        <v>198</v>
      </c>
      <c r="Q4283" t="s">
        <v>95</v>
      </c>
      <c r="R4283" t="s">
        <v>67</v>
      </c>
      <c r="S4283" t="s">
        <v>57</v>
      </c>
      <c r="T4283" s="1">
        <v>41214</v>
      </c>
    </row>
    <row r="4284" spans="1:20" x14ac:dyDescent="0.25">
      <c r="A4284">
        <v>30499</v>
      </c>
      <c r="B4284">
        <v>41212</v>
      </c>
      <c r="C4284" t="s">
        <v>36</v>
      </c>
      <c r="D4284" t="s">
        <v>21</v>
      </c>
      <c r="E4284" t="s">
        <v>52</v>
      </c>
      <c r="F4284" t="s">
        <v>1292</v>
      </c>
      <c r="G4284">
        <v>33</v>
      </c>
      <c r="H4284">
        <v>368.11</v>
      </c>
      <c r="I4284">
        <v>0.48</v>
      </c>
      <c r="J4284">
        <v>0.01</v>
      </c>
      <c r="K4284">
        <v>174.19</v>
      </c>
      <c r="L4284">
        <v>11.23</v>
      </c>
      <c r="M4284">
        <v>5.84</v>
      </c>
      <c r="N4284">
        <v>1.2</v>
      </c>
      <c r="O4284" t="s">
        <v>24</v>
      </c>
      <c r="P4284" t="s">
        <v>198</v>
      </c>
      <c r="Q4284" t="s">
        <v>95</v>
      </c>
      <c r="R4284" t="s">
        <v>67</v>
      </c>
      <c r="S4284" t="s">
        <v>55</v>
      </c>
      <c r="T4284" s="1">
        <v>41214</v>
      </c>
    </row>
    <row r="4285" spans="1:20" x14ac:dyDescent="0.25">
      <c r="A4285">
        <v>30532</v>
      </c>
      <c r="B4285">
        <v>40873</v>
      </c>
      <c r="C4285" t="s">
        <v>36</v>
      </c>
      <c r="D4285" t="s">
        <v>21</v>
      </c>
      <c r="E4285" t="s">
        <v>120</v>
      </c>
      <c r="F4285" t="s">
        <v>1502</v>
      </c>
      <c r="G4285">
        <v>28</v>
      </c>
      <c r="H4285">
        <v>687.39</v>
      </c>
      <c r="I4285">
        <v>0.39</v>
      </c>
      <c r="J4285">
        <v>0.03</v>
      </c>
      <c r="K4285">
        <v>251.5</v>
      </c>
      <c r="L4285">
        <v>24.95</v>
      </c>
      <c r="M4285">
        <v>15.22</v>
      </c>
      <c r="N4285">
        <v>9.73</v>
      </c>
      <c r="O4285" t="s">
        <v>24</v>
      </c>
      <c r="P4285" t="s">
        <v>1974</v>
      </c>
      <c r="Q4285" t="s">
        <v>64</v>
      </c>
      <c r="R4285" t="s">
        <v>61</v>
      </c>
      <c r="S4285" t="s">
        <v>57</v>
      </c>
      <c r="T4285" s="1">
        <v>40874</v>
      </c>
    </row>
    <row r="4286" spans="1:20" x14ac:dyDescent="0.25">
      <c r="A4286">
        <v>30532</v>
      </c>
      <c r="B4286">
        <v>40873</v>
      </c>
      <c r="C4286" t="s">
        <v>36</v>
      </c>
      <c r="D4286" t="s">
        <v>21</v>
      </c>
      <c r="E4286" t="s">
        <v>139</v>
      </c>
      <c r="F4286" t="s">
        <v>430</v>
      </c>
      <c r="G4286">
        <v>23</v>
      </c>
      <c r="H4286">
        <v>400.2</v>
      </c>
      <c r="I4286">
        <v>0.38</v>
      </c>
      <c r="J4286">
        <v>0.04</v>
      </c>
      <c r="K4286">
        <v>139.88</v>
      </c>
      <c r="L4286">
        <v>17.89</v>
      </c>
      <c r="M4286">
        <v>11.09</v>
      </c>
      <c r="N4286">
        <v>5.25</v>
      </c>
      <c r="O4286" t="s">
        <v>71</v>
      </c>
      <c r="P4286" t="s">
        <v>1974</v>
      </c>
      <c r="Q4286" t="s">
        <v>64</v>
      </c>
      <c r="R4286" t="s">
        <v>61</v>
      </c>
      <c r="S4286" t="s">
        <v>57</v>
      </c>
      <c r="T4286" s="1">
        <v>40874</v>
      </c>
    </row>
    <row r="4287" spans="1:20" x14ac:dyDescent="0.25">
      <c r="A4287">
        <v>30532</v>
      </c>
      <c r="B4287">
        <v>40873</v>
      </c>
      <c r="C4287" t="s">
        <v>36</v>
      </c>
      <c r="D4287" t="s">
        <v>21</v>
      </c>
      <c r="E4287" t="s">
        <v>84</v>
      </c>
      <c r="F4287" t="s">
        <v>1316</v>
      </c>
      <c r="G4287">
        <v>45</v>
      </c>
      <c r="H4287">
        <v>974.58</v>
      </c>
      <c r="I4287">
        <v>0.5</v>
      </c>
      <c r="J4287">
        <v>0.05</v>
      </c>
      <c r="K4287">
        <v>459.27</v>
      </c>
      <c r="L4287">
        <v>22.68</v>
      </c>
      <c r="M4287">
        <v>11.34</v>
      </c>
      <c r="N4287">
        <v>5.01</v>
      </c>
      <c r="O4287" t="s">
        <v>24</v>
      </c>
      <c r="P4287" t="s">
        <v>1974</v>
      </c>
      <c r="Q4287" t="s">
        <v>64</v>
      </c>
      <c r="R4287" t="s">
        <v>61</v>
      </c>
      <c r="S4287" t="s">
        <v>57</v>
      </c>
      <c r="T4287" s="1">
        <v>40875</v>
      </c>
    </row>
    <row r="4288" spans="1:20" x14ac:dyDescent="0.25">
      <c r="A4288">
        <v>30532</v>
      </c>
      <c r="B4288">
        <v>40873</v>
      </c>
      <c r="C4288" t="s">
        <v>36</v>
      </c>
      <c r="D4288" t="s">
        <v>42</v>
      </c>
      <c r="E4288" t="s">
        <v>92</v>
      </c>
      <c r="F4288" t="s">
        <v>1156</v>
      </c>
      <c r="G4288">
        <v>9</v>
      </c>
      <c r="H4288">
        <v>2866.61</v>
      </c>
      <c r="I4288">
        <v>0.45</v>
      </c>
      <c r="J4288">
        <v>0.04</v>
      </c>
      <c r="K4288">
        <v>1214.21</v>
      </c>
      <c r="L4288">
        <v>329.05</v>
      </c>
      <c r="M4288">
        <v>180.98</v>
      </c>
      <c r="N4288">
        <v>23.58</v>
      </c>
      <c r="O4288" t="s">
        <v>48</v>
      </c>
      <c r="P4288" t="s">
        <v>1974</v>
      </c>
      <c r="Q4288" t="s">
        <v>64</v>
      </c>
      <c r="R4288" t="s">
        <v>61</v>
      </c>
      <c r="S4288" t="s">
        <v>49</v>
      </c>
      <c r="T4288" s="1">
        <v>40875</v>
      </c>
    </row>
    <row r="4289" spans="1:20" x14ac:dyDescent="0.25">
      <c r="A4289">
        <v>30564</v>
      </c>
      <c r="B4289">
        <v>39870</v>
      </c>
      <c r="C4289" t="s">
        <v>58</v>
      </c>
      <c r="D4289" t="s">
        <v>37</v>
      </c>
      <c r="E4289" t="s">
        <v>50</v>
      </c>
      <c r="F4289" t="s">
        <v>1462</v>
      </c>
      <c r="G4289">
        <v>20</v>
      </c>
      <c r="H4289">
        <v>1175.67</v>
      </c>
      <c r="I4289">
        <v>0.44</v>
      </c>
      <c r="J4289">
        <v>0.09</v>
      </c>
      <c r="K4289">
        <v>449.88</v>
      </c>
      <c r="L4289">
        <v>64.27</v>
      </c>
      <c r="M4289">
        <v>35.99</v>
      </c>
      <c r="N4289">
        <v>5.99</v>
      </c>
      <c r="O4289" t="s">
        <v>24</v>
      </c>
      <c r="P4289" t="s">
        <v>244</v>
      </c>
      <c r="Q4289" t="s">
        <v>41</v>
      </c>
      <c r="R4289" t="s">
        <v>61</v>
      </c>
      <c r="S4289" t="s">
        <v>55</v>
      </c>
      <c r="T4289" s="1">
        <v>39871</v>
      </c>
    </row>
    <row r="4290" spans="1:20" x14ac:dyDescent="0.25">
      <c r="A4290">
        <v>30565</v>
      </c>
      <c r="B4290">
        <v>40750</v>
      </c>
      <c r="C4290" t="s">
        <v>79</v>
      </c>
      <c r="D4290" t="s">
        <v>37</v>
      </c>
      <c r="E4290" t="s">
        <v>38</v>
      </c>
      <c r="F4290" t="s">
        <v>621</v>
      </c>
      <c r="G4290">
        <v>32</v>
      </c>
      <c r="H4290">
        <v>2821.18</v>
      </c>
      <c r="I4290">
        <v>0.39</v>
      </c>
      <c r="J4290">
        <v>0.04</v>
      </c>
      <c r="K4290">
        <v>1027.0999999999999</v>
      </c>
      <c r="L4290">
        <v>91.7</v>
      </c>
      <c r="M4290">
        <v>55.94</v>
      </c>
      <c r="N4290">
        <v>4</v>
      </c>
      <c r="O4290" t="s">
        <v>71</v>
      </c>
      <c r="P4290" t="s">
        <v>89</v>
      </c>
      <c r="Q4290" t="s">
        <v>41</v>
      </c>
      <c r="R4290" t="s">
        <v>34</v>
      </c>
      <c r="S4290" t="s">
        <v>57</v>
      </c>
      <c r="T4290" s="1">
        <v>40752</v>
      </c>
    </row>
    <row r="4291" spans="1:20" x14ac:dyDescent="0.25">
      <c r="A4291">
        <v>30566</v>
      </c>
      <c r="B4291">
        <v>40725</v>
      </c>
      <c r="C4291" t="s">
        <v>20</v>
      </c>
      <c r="D4291" t="s">
        <v>21</v>
      </c>
      <c r="E4291" t="s">
        <v>84</v>
      </c>
      <c r="F4291" t="s">
        <v>605</v>
      </c>
      <c r="G4291">
        <v>34</v>
      </c>
      <c r="H4291">
        <v>363.5</v>
      </c>
      <c r="I4291">
        <v>0.39</v>
      </c>
      <c r="J4291">
        <v>0.02</v>
      </c>
      <c r="K4291">
        <v>133.63999999999999</v>
      </c>
      <c r="L4291">
        <v>10.62</v>
      </c>
      <c r="M4291">
        <v>6.48</v>
      </c>
      <c r="N4291">
        <v>9.5399999999999991</v>
      </c>
      <c r="O4291" t="s">
        <v>24</v>
      </c>
      <c r="P4291" t="s">
        <v>1683</v>
      </c>
      <c r="Q4291" t="s">
        <v>33</v>
      </c>
      <c r="R4291" t="s">
        <v>27</v>
      </c>
      <c r="S4291" t="s">
        <v>57</v>
      </c>
      <c r="T4291" s="1">
        <v>40727</v>
      </c>
    </row>
    <row r="4292" spans="1:20" x14ac:dyDescent="0.25">
      <c r="A4292">
        <v>30567</v>
      </c>
      <c r="B4292">
        <v>39827</v>
      </c>
      <c r="C4292" t="s">
        <v>29</v>
      </c>
      <c r="D4292" t="s">
        <v>21</v>
      </c>
      <c r="E4292" t="s">
        <v>126</v>
      </c>
      <c r="F4292" t="s">
        <v>141</v>
      </c>
      <c r="G4292">
        <v>14</v>
      </c>
      <c r="H4292">
        <v>5420.71</v>
      </c>
      <c r="I4292">
        <v>0.51</v>
      </c>
      <c r="J4292">
        <v>0.1</v>
      </c>
      <c r="K4292">
        <v>2438.4499999999998</v>
      </c>
      <c r="L4292">
        <v>424.82</v>
      </c>
      <c r="M4292">
        <v>208.16</v>
      </c>
      <c r="N4292">
        <v>68.02</v>
      </c>
      <c r="O4292" t="s">
        <v>48</v>
      </c>
      <c r="P4292" t="s">
        <v>260</v>
      </c>
      <c r="Q4292" t="s">
        <v>41</v>
      </c>
      <c r="R4292" t="s">
        <v>27</v>
      </c>
      <c r="S4292" t="s">
        <v>132</v>
      </c>
      <c r="T4292" s="1">
        <v>39827</v>
      </c>
    </row>
    <row r="4293" spans="1:20" x14ac:dyDescent="0.25">
      <c r="A4293">
        <v>30567</v>
      </c>
      <c r="B4293">
        <v>39827</v>
      </c>
      <c r="C4293" t="s">
        <v>29</v>
      </c>
      <c r="D4293" t="s">
        <v>21</v>
      </c>
      <c r="E4293" t="s">
        <v>139</v>
      </c>
      <c r="F4293" t="s">
        <v>877</v>
      </c>
      <c r="G4293">
        <v>8</v>
      </c>
      <c r="H4293">
        <v>1141.94</v>
      </c>
      <c r="I4293">
        <v>0.4</v>
      </c>
      <c r="J4293">
        <v>7.0000000000000007E-2</v>
      </c>
      <c r="K4293">
        <v>398.11</v>
      </c>
      <c r="L4293">
        <v>150.80000000000001</v>
      </c>
      <c r="M4293">
        <v>90.48</v>
      </c>
      <c r="N4293">
        <v>19.989999999999998</v>
      </c>
      <c r="O4293" t="s">
        <v>24</v>
      </c>
      <c r="P4293" t="s">
        <v>260</v>
      </c>
      <c r="Q4293" t="s">
        <v>41</v>
      </c>
      <c r="R4293" t="s">
        <v>27</v>
      </c>
      <c r="S4293" t="s">
        <v>57</v>
      </c>
      <c r="T4293" s="1">
        <v>39828</v>
      </c>
    </row>
    <row r="4294" spans="1:20" x14ac:dyDescent="0.25">
      <c r="A4294">
        <v>30567</v>
      </c>
      <c r="B4294">
        <v>39827</v>
      </c>
      <c r="C4294" t="s">
        <v>29</v>
      </c>
      <c r="D4294" t="s">
        <v>42</v>
      </c>
      <c r="E4294" t="s">
        <v>43</v>
      </c>
      <c r="F4294" t="s">
        <v>715</v>
      </c>
      <c r="G4294">
        <v>3</v>
      </c>
      <c r="H4294">
        <v>54.22</v>
      </c>
      <c r="I4294">
        <v>0.4</v>
      </c>
      <c r="J4294">
        <v>0.01</v>
      </c>
      <c r="K4294">
        <v>18.489999999999998</v>
      </c>
      <c r="L4294">
        <v>15.8</v>
      </c>
      <c r="M4294">
        <v>9.48</v>
      </c>
      <c r="N4294">
        <v>7.29</v>
      </c>
      <c r="O4294" t="s">
        <v>71</v>
      </c>
      <c r="P4294" t="s">
        <v>260</v>
      </c>
      <c r="Q4294" t="s">
        <v>41</v>
      </c>
      <c r="R4294" t="s">
        <v>27</v>
      </c>
      <c r="S4294" t="s">
        <v>35</v>
      </c>
      <c r="T4294" s="1">
        <v>39829</v>
      </c>
    </row>
    <row r="4295" spans="1:20" x14ac:dyDescent="0.25">
      <c r="A4295">
        <v>30567</v>
      </c>
      <c r="B4295">
        <v>39827</v>
      </c>
      <c r="C4295" t="s">
        <v>29</v>
      </c>
      <c r="D4295" t="s">
        <v>21</v>
      </c>
      <c r="E4295" t="s">
        <v>52</v>
      </c>
      <c r="F4295" t="s">
        <v>523</v>
      </c>
      <c r="G4295">
        <v>14</v>
      </c>
      <c r="H4295">
        <v>102.18</v>
      </c>
      <c r="I4295">
        <v>0.42</v>
      </c>
      <c r="J4295">
        <v>0.02</v>
      </c>
      <c r="K4295">
        <v>41.32</v>
      </c>
      <c r="L4295">
        <v>7.38</v>
      </c>
      <c r="M4295">
        <v>4.28</v>
      </c>
      <c r="N4295">
        <v>0.94</v>
      </c>
      <c r="O4295" t="s">
        <v>24</v>
      </c>
      <c r="P4295" t="s">
        <v>260</v>
      </c>
      <c r="Q4295" t="s">
        <v>41</v>
      </c>
      <c r="R4295" t="s">
        <v>27</v>
      </c>
      <c r="S4295" t="s">
        <v>55</v>
      </c>
      <c r="T4295" s="1">
        <v>39828</v>
      </c>
    </row>
    <row r="4296" spans="1:20" x14ac:dyDescent="0.25">
      <c r="A4296">
        <v>30593</v>
      </c>
      <c r="B4296">
        <v>40749</v>
      </c>
      <c r="C4296" t="s">
        <v>58</v>
      </c>
      <c r="D4296" t="s">
        <v>42</v>
      </c>
      <c r="E4296" t="s">
        <v>43</v>
      </c>
      <c r="F4296" t="s">
        <v>1621</v>
      </c>
      <c r="G4296">
        <v>20</v>
      </c>
      <c r="H4296">
        <v>155.54</v>
      </c>
      <c r="I4296">
        <v>0.46</v>
      </c>
      <c r="J4296">
        <v>0.04</v>
      </c>
      <c r="K4296">
        <v>65.02</v>
      </c>
      <c r="L4296">
        <v>7.74</v>
      </c>
      <c r="M4296">
        <v>4.18</v>
      </c>
      <c r="N4296">
        <v>6.92</v>
      </c>
      <c r="O4296" t="s">
        <v>71</v>
      </c>
      <c r="P4296" t="s">
        <v>1169</v>
      </c>
      <c r="Q4296" t="s">
        <v>64</v>
      </c>
      <c r="R4296" t="s">
        <v>27</v>
      </c>
      <c r="S4296" t="s">
        <v>57</v>
      </c>
      <c r="T4296" s="1">
        <v>40751</v>
      </c>
    </row>
    <row r="4297" spans="1:20" x14ac:dyDescent="0.25">
      <c r="A4297">
        <v>30593</v>
      </c>
      <c r="B4297">
        <v>40749</v>
      </c>
      <c r="C4297" t="s">
        <v>58</v>
      </c>
      <c r="D4297" t="s">
        <v>21</v>
      </c>
      <c r="E4297" t="s">
        <v>52</v>
      </c>
      <c r="F4297" t="s">
        <v>182</v>
      </c>
      <c r="G4297">
        <v>41</v>
      </c>
      <c r="H4297">
        <v>2091.35</v>
      </c>
      <c r="I4297">
        <v>0.36</v>
      </c>
      <c r="J4297">
        <v>0.06</v>
      </c>
      <c r="K4297">
        <v>664.58</v>
      </c>
      <c r="L4297">
        <v>54.03</v>
      </c>
      <c r="M4297">
        <v>34.58</v>
      </c>
      <c r="N4297">
        <v>8.99</v>
      </c>
      <c r="O4297" t="s">
        <v>24</v>
      </c>
      <c r="P4297" t="s">
        <v>1169</v>
      </c>
      <c r="Q4297" t="s">
        <v>64</v>
      </c>
      <c r="R4297" t="s">
        <v>27</v>
      </c>
      <c r="S4297" t="s">
        <v>35</v>
      </c>
      <c r="T4297" s="1">
        <v>40752</v>
      </c>
    </row>
    <row r="4298" spans="1:20" x14ac:dyDescent="0.25">
      <c r="A4298">
        <v>30597</v>
      </c>
      <c r="B4298">
        <v>41126</v>
      </c>
      <c r="C4298" t="s">
        <v>36</v>
      </c>
      <c r="D4298" t="s">
        <v>42</v>
      </c>
      <c r="E4298" t="s">
        <v>43</v>
      </c>
      <c r="F4298" t="s">
        <v>1032</v>
      </c>
      <c r="G4298">
        <v>18</v>
      </c>
      <c r="H4298">
        <v>143.76</v>
      </c>
      <c r="I4298">
        <v>0.4</v>
      </c>
      <c r="J4298">
        <v>7.0000000000000007E-2</v>
      </c>
      <c r="K4298">
        <v>50.29</v>
      </c>
      <c r="L4298">
        <v>8.4700000000000006</v>
      </c>
      <c r="M4298">
        <v>5.08</v>
      </c>
      <c r="N4298">
        <v>2.0299999999999998</v>
      </c>
      <c r="O4298" t="s">
        <v>24</v>
      </c>
      <c r="P4298" t="s">
        <v>1207</v>
      </c>
      <c r="Q4298" t="s">
        <v>64</v>
      </c>
      <c r="R4298" t="s">
        <v>67</v>
      </c>
      <c r="S4298" t="s">
        <v>55</v>
      </c>
      <c r="T4298" s="1">
        <v>41128</v>
      </c>
    </row>
    <row r="4299" spans="1:20" x14ac:dyDescent="0.25">
      <c r="A4299">
        <v>30597</v>
      </c>
      <c r="B4299">
        <v>41126</v>
      </c>
      <c r="C4299" t="s">
        <v>36</v>
      </c>
      <c r="D4299" t="s">
        <v>21</v>
      </c>
      <c r="E4299" t="s">
        <v>22</v>
      </c>
      <c r="F4299" t="s">
        <v>712</v>
      </c>
      <c r="G4299">
        <v>42</v>
      </c>
      <c r="H4299">
        <v>968.29</v>
      </c>
      <c r="I4299">
        <v>0.36</v>
      </c>
      <c r="J4299">
        <v>0.03</v>
      </c>
      <c r="K4299">
        <v>327.88</v>
      </c>
      <c r="L4299">
        <v>23.66</v>
      </c>
      <c r="M4299">
        <v>15.14</v>
      </c>
      <c r="N4299">
        <v>4.53</v>
      </c>
      <c r="O4299" t="s">
        <v>24</v>
      </c>
      <c r="P4299" t="s">
        <v>1207</v>
      </c>
      <c r="Q4299" t="s">
        <v>64</v>
      </c>
      <c r="R4299" t="s">
        <v>67</v>
      </c>
      <c r="S4299" t="s">
        <v>57</v>
      </c>
      <c r="T4299" s="1">
        <v>41127</v>
      </c>
    </row>
    <row r="4300" spans="1:20" x14ac:dyDescent="0.25">
      <c r="A4300">
        <v>30599</v>
      </c>
      <c r="B4300">
        <v>40949</v>
      </c>
      <c r="C4300" t="s">
        <v>29</v>
      </c>
      <c r="D4300" t="s">
        <v>21</v>
      </c>
      <c r="E4300" t="s">
        <v>84</v>
      </c>
      <c r="F4300" t="s">
        <v>522</v>
      </c>
      <c r="G4300">
        <v>23</v>
      </c>
      <c r="H4300">
        <v>200.89</v>
      </c>
      <c r="I4300">
        <v>0.48</v>
      </c>
      <c r="J4300">
        <v>0.05</v>
      </c>
      <c r="K4300">
        <v>90.53</v>
      </c>
      <c r="L4300">
        <v>9.15</v>
      </c>
      <c r="M4300">
        <v>4.76</v>
      </c>
      <c r="N4300">
        <v>0.88</v>
      </c>
      <c r="O4300" t="s">
        <v>24</v>
      </c>
      <c r="P4300" t="s">
        <v>1040</v>
      </c>
      <c r="Q4300" t="s">
        <v>64</v>
      </c>
      <c r="R4300" t="s">
        <v>34</v>
      </c>
      <c r="S4300" t="s">
        <v>55</v>
      </c>
      <c r="T4300" s="1">
        <v>40951</v>
      </c>
    </row>
    <row r="4301" spans="1:20" x14ac:dyDescent="0.25">
      <c r="A4301">
        <v>30625</v>
      </c>
      <c r="B4301">
        <v>40217</v>
      </c>
      <c r="C4301" t="s">
        <v>58</v>
      </c>
      <c r="D4301" t="s">
        <v>21</v>
      </c>
      <c r="E4301" t="s">
        <v>120</v>
      </c>
      <c r="F4301" t="s">
        <v>265</v>
      </c>
      <c r="G4301">
        <v>37</v>
      </c>
      <c r="H4301">
        <v>702.59</v>
      </c>
      <c r="I4301">
        <v>0.36</v>
      </c>
      <c r="J4301">
        <v>0.04</v>
      </c>
      <c r="K4301">
        <v>231.81</v>
      </c>
      <c r="L4301">
        <v>19.579999999999998</v>
      </c>
      <c r="M4301">
        <v>12.53</v>
      </c>
      <c r="N4301">
        <v>7.17</v>
      </c>
      <c r="O4301" t="s">
        <v>24</v>
      </c>
      <c r="P4301" t="s">
        <v>1406</v>
      </c>
      <c r="Q4301" t="s">
        <v>95</v>
      </c>
      <c r="R4301" t="s">
        <v>34</v>
      </c>
      <c r="S4301" t="s">
        <v>57</v>
      </c>
      <c r="T4301" s="1">
        <v>40217</v>
      </c>
    </row>
    <row r="4302" spans="1:20" x14ac:dyDescent="0.25">
      <c r="A4302">
        <v>30625</v>
      </c>
      <c r="B4302">
        <v>40217</v>
      </c>
      <c r="C4302" t="s">
        <v>58</v>
      </c>
      <c r="D4302" t="s">
        <v>42</v>
      </c>
      <c r="E4302" t="s">
        <v>43</v>
      </c>
      <c r="F4302" t="s">
        <v>360</v>
      </c>
      <c r="G4302">
        <v>24</v>
      </c>
      <c r="H4302">
        <v>4177.3900000000003</v>
      </c>
      <c r="I4302">
        <v>0.43</v>
      </c>
      <c r="J4302">
        <v>0.06</v>
      </c>
      <c r="K4302">
        <v>1640.31</v>
      </c>
      <c r="L4302">
        <v>184.72</v>
      </c>
      <c r="M4302">
        <v>105.29</v>
      </c>
      <c r="N4302">
        <v>10.119999999999999</v>
      </c>
      <c r="O4302" t="s">
        <v>71</v>
      </c>
      <c r="P4302" t="s">
        <v>1406</v>
      </c>
      <c r="Q4302" t="s">
        <v>95</v>
      </c>
      <c r="R4302" t="s">
        <v>34</v>
      </c>
      <c r="S4302" t="s">
        <v>28</v>
      </c>
      <c r="T4302" s="1">
        <v>40219</v>
      </c>
    </row>
    <row r="4303" spans="1:20" x14ac:dyDescent="0.25">
      <c r="A4303">
        <v>30626</v>
      </c>
      <c r="B4303">
        <v>40658</v>
      </c>
      <c r="C4303" t="s">
        <v>58</v>
      </c>
      <c r="D4303" t="s">
        <v>21</v>
      </c>
      <c r="E4303" t="s">
        <v>52</v>
      </c>
      <c r="F4303" t="s">
        <v>297</v>
      </c>
      <c r="G4303">
        <v>23</v>
      </c>
      <c r="H4303">
        <v>317.32</v>
      </c>
      <c r="I4303">
        <v>0.35</v>
      </c>
      <c r="J4303">
        <v>0.1</v>
      </c>
      <c r="K4303">
        <v>87.84</v>
      </c>
      <c r="L4303">
        <v>15.28</v>
      </c>
      <c r="M4303">
        <v>9.93</v>
      </c>
      <c r="N4303">
        <v>1.0900000000000001</v>
      </c>
      <c r="O4303" t="s">
        <v>71</v>
      </c>
      <c r="P4303" t="s">
        <v>1069</v>
      </c>
      <c r="Q4303" t="s">
        <v>95</v>
      </c>
      <c r="R4303" t="s">
        <v>34</v>
      </c>
      <c r="S4303" t="s">
        <v>55</v>
      </c>
      <c r="T4303" s="1">
        <v>40659</v>
      </c>
    </row>
    <row r="4304" spans="1:20" x14ac:dyDescent="0.25">
      <c r="A4304">
        <v>30657</v>
      </c>
      <c r="B4304">
        <v>40673</v>
      </c>
      <c r="C4304" t="s">
        <v>36</v>
      </c>
      <c r="D4304" t="s">
        <v>37</v>
      </c>
      <c r="E4304" t="s">
        <v>38</v>
      </c>
      <c r="F4304" t="s">
        <v>1337</v>
      </c>
      <c r="G4304">
        <v>6</v>
      </c>
      <c r="H4304">
        <v>422.98</v>
      </c>
      <c r="I4304">
        <v>0.4</v>
      </c>
      <c r="J4304">
        <v>0.06</v>
      </c>
      <c r="K4304">
        <v>146.94999999999999</v>
      </c>
      <c r="L4304">
        <v>72.03</v>
      </c>
      <c r="M4304">
        <v>43.22</v>
      </c>
      <c r="N4304">
        <v>16.71</v>
      </c>
      <c r="O4304" t="s">
        <v>71</v>
      </c>
      <c r="P4304" t="s">
        <v>1975</v>
      </c>
      <c r="Q4304" t="s">
        <v>41</v>
      </c>
      <c r="R4304" t="s">
        <v>34</v>
      </c>
      <c r="S4304" t="s">
        <v>57</v>
      </c>
      <c r="T4304" s="1">
        <v>40674</v>
      </c>
    </row>
    <row r="4305" spans="1:20" x14ac:dyDescent="0.25">
      <c r="A4305">
        <v>30657</v>
      </c>
      <c r="B4305">
        <v>40673</v>
      </c>
      <c r="C4305" t="s">
        <v>36</v>
      </c>
      <c r="D4305" t="s">
        <v>37</v>
      </c>
      <c r="E4305" t="s">
        <v>38</v>
      </c>
      <c r="F4305" t="s">
        <v>1293</v>
      </c>
      <c r="G4305">
        <v>8</v>
      </c>
      <c r="H4305">
        <v>322.25</v>
      </c>
      <c r="I4305">
        <v>0.45</v>
      </c>
      <c r="J4305">
        <v>0.01</v>
      </c>
      <c r="K4305">
        <v>142.34</v>
      </c>
      <c r="L4305">
        <v>40.44</v>
      </c>
      <c r="M4305">
        <v>22.24</v>
      </c>
      <c r="N4305">
        <v>1.99</v>
      </c>
      <c r="O4305" t="s">
        <v>24</v>
      </c>
      <c r="P4305" t="s">
        <v>1975</v>
      </c>
      <c r="Q4305" t="s">
        <v>41</v>
      </c>
      <c r="R4305" t="s">
        <v>34</v>
      </c>
      <c r="S4305" t="s">
        <v>35</v>
      </c>
      <c r="T4305" s="1">
        <v>40675</v>
      </c>
    </row>
    <row r="4306" spans="1:20" x14ac:dyDescent="0.25">
      <c r="A4306">
        <v>30658</v>
      </c>
      <c r="B4306">
        <v>40628</v>
      </c>
      <c r="C4306" t="s">
        <v>79</v>
      </c>
      <c r="D4306" t="s">
        <v>37</v>
      </c>
      <c r="E4306" t="s">
        <v>387</v>
      </c>
      <c r="F4306" t="s">
        <v>1025</v>
      </c>
      <c r="G4306">
        <v>35</v>
      </c>
      <c r="H4306">
        <v>28773.919999999998</v>
      </c>
      <c r="I4306">
        <v>0.44</v>
      </c>
      <c r="J4306">
        <v>0.08</v>
      </c>
      <c r="K4306">
        <v>11249.78</v>
      </c>
      <c r="L4306">
        <v>892.84</v>
      </c>
      <c r="M4306">
        <v>499.99</v>
      </c>
      <c r="N4306">
        <v>24.49</v>
      </c>
      <c r="O4306" t="s">
        <v>24</v>
      </c>
      <c r="P4306" t="s">
        <v>1913</v>
      </c>
      <c r="Q4306" t="s">
        <v>83</v>
      </c>
      <c r="R4306" t="s">
        <v>34</v>
      </c>
      <c r="S4306" t="s">
        <v>28</v>
      </c>
      <c r="T4306" s="1">
        <v>40629</v>
      </c>
    </row>
    <row r="4307" spans="1:20" x14ac:dyDescent="0.25">
      <c r="A4307">
        <v>30658</v>
      </c>
      <c r="B4307">
        <v>40628</v>
      </c>
      <c r="C4307" t="s">
        <v>79</v>
      </c>
      <c r="D4307" t="s">
        <v>21</v>
      </c>
      <c r="E4307" t="s">
        <v>22</v>
      </c>
      <c r="F4307" t="s">
        <v>220</v>
      </c>
      <c r="G4307">
        <v>44</v>
      </c>
      <c r="H4307">
        <v>9348.31</v>
      </c>
      <c r="I4307">
        <v>0.38</v>
      </c>
      <c r="J4307">
        <v>0.05</v>
      </c>
      <c r="K4307">
        <v>3235.15</v>
      </c>
      <c r="L4307">
        <v>222.81</v>
      </c>
      <c r="M4307">
        <v>138.13999999999999</v>
      </c>
      <c r="N4307">
        <v>35</v>
      </c>
      <c r="O4307" t="s">
        <v>24</v>
      </c>
      <c r="P4307" t="s">
        <v>1913</v>
      </c>
      <c r="Q4307" t="s">
        <v>83</v>
      </c>
      <c r="R4307" t="s">
        <v>34</v>
      </c>
      <c r="S4307" t="s">
        <v>28</v>
      </c>
      <c r="T4307" s="1">
        <v>40630</v>
      </c>
    </row>
    <row r="4308" spans="1:20" x14ac:dyDescent="0.25">
      <c r="A4308">
        <v>30659</v>
      </c>
      <c r="B4308">
        <v>40799</v>
      </c>
      <c r="C4308" t="s">
        <v>58</v>
      </c>
      <c r="D4308" t="s">
        <v>37</v>
      </c>
      <c r="E4308" t="s">
        <v>50</v>
      </c>
      <c r="F4308" t="s">
        <v>159</v>
      </c>
      <c r="G4308">
        <v>45</v>
      </c>
      <c r="H4308">
        <v>5837.03</v>
      </c>
      <c r="I4308">
        <v>0.39</v>
      </c>
      <c r="J4308">
        <v>0.08</v>
      </c>
      <c r="K4308">
        <v>1966.49</v>
      </c>
      <c r="L4308">
        <v>140.97</v>
      </c>
      <c r="M4308">
        <v>85.99</v>
      </c>
      <c r="N4308">
        <v>0.99</v>
      </c>
      <c r="O4308" t="s">
        <v>24</v>
      </c>
      <c r="P4308" t="s">
        <v>950</v>
      </c>
      <c r="Q4308" t="s">
        <v>33</v>
      </c>
      <c r="R4308" t="s">
        <v>34</v>
      </c>
      <c r="S4308" t="s">
        <v>55</v>
      </c>
      <c r="T4308" s="1">
        <v>40801</v>
      </c>
    </row>
    <row r="4309" spans="1:20" x14ac:dyDescent="0.25">
      <c r="A4309">
        <v>30660</v>
      </c>
      <c r="B4309">
        <v>41157</v>
      </c>
      <c r="C4309" t="s">
        <v>58</v>
      </c>
      <c r="D4309" t="s">
        <v>42</v>
      </c>
      <c r="E4309" t="s">
        <v>46</v>
      </c>
      <c r="F4309" t="s">
        <v>331</v>
      </c>
      <c r="G4309">
        <v>16</v>
      </c>
      <c r="H4309">
        <v>2555.85</v>
      </c>
      <c r="I4309">
        <v>0.55000000000000004</v>
      </c>
      <c r="J4309">
        <v>0.02</v>
      </c>
      <c r="K4309">
        <v>1344.93</v>
      </c>
      <c r="L4309">
        <v>158.6</v>
      </c>
      <c r="M4309">
        <v>71.37</v>
      </c>
      <c r="N4309">
        <v>69</v>
      </c>
      <c r="O4309" t="s">
        <v>24</v>
      </c>
      <c r="P4309" t="s">
        <v>965</v>
      </c>
      <c r="Q4309" t="s">
        <v>33</v>
      </c>
      <c r="R4309" t="s">
        <v>27</v>
      </c>
      <c r="S4309" t="s">
        <v>28</v>
      </c>
      <c r="T4309" s="1">
        <v>41160</v>
      </c>
    </row>
    <row r="4310" spans="1:20" x14ac:dyDescent="0.25">
      <c r="A4310">
        <v>30720</v>
      </c>
      <c r="B4310">
        <v>41179</v>
      </c>
      <c r="C4310" t="s">
        <v>20</v>
      </c>
      <c r="D4310" t="s">
        <v>42</v>
      </c>
      <c r="E4310" t="s">
        <v>43</v>
      </c>
      <c r="F4310" t="s">
        <v>1976</v>
      </c>
      <c r="G4310">
        <v>27</v>
      </c>
      <c r="H4310">
        <v>3993.47</v>
      </c>
      <c r="I4310">
        <v>0.41</v>
      </c>
      <c r="J4310">
        <v>0.09</v>
      </c>
      <c r="K4310">
        <v>1397.92</v>
      </c>
      <c r="L4310">
        <v>161.80000000000001</v>
      </c>
      <c r="M4310">
        <v>95.46</v>
      </c>
      <c r="N4310">
        <v>18.13</v>
      </c>
      <c r="O4310" t="s">
        <v>71</v>
      </c>
      <c r="P4310" t="s">
        <v>606</v>
      </c>
      <c r="Q4310" t="s">
        <v>95</v>
      </c>
      <c r="R4310" t="s">
        <v>27</v>
      </c>
      <c r="S4310" t="s">
        <v>28</v>
      </c>
      <c r="T4310" s="1">
        <v>41184</v>
      </c>
    </row>
    <row r="4311" spans="1:20" x14ac:dyDescent="0.25">
      <c r="A4311">
        <v>30720</v>
      </c>
      <c r="B4311">
        <v>41179</v>
      </c>
      <c r="C4311" t="s">
        <v>20</v>
      </c>
      <c r="D4311" t="s">
        <v>21</v>
      </c>
      <c r="E4311" t="s">
        <v>120</v>
      </c>
      <c r="F4311" t="s">
        <v>749</v>
      </c>
      <c r="G4311">
        <v>5</v>
      </c>
      <c r="H4311">
        <v>54.44</v>
      </c>
      <c r="I4311">
        <v>0.46</v>
      </c>
      <c r="J4311">
        <v>7.0000000000000007E-2</v>
      </c>
      <c r="K4311">
        <v>20.73</v>
      </c>
      <c r="L4311">
        <v>10.63</v>
      </c>
      <c r="M4311">
        <v>5.74</v>
      </c>
      <c r="N4311">
        <v>5.01</v>
      </c>
      <c r="O4311" t="s">
        <v>24</v>
      </c>
      <c r="P4311" t="s">
        <v>606</v>
      </c>
      <c r="Q4311" t="s">
        <v>83</v>
      </c>
      <c r="R4311" t="s">
        <v>27</v>
      </c>
      <c r="S4311" t="s">
        <v>57</v>
      </c>
      <c r="T4311" s="1">
        <v>41186</v>
      </c>
    </row>
    <row r="4312" spans="1:20" x14ac:dyDescent="0.25">
      <c r="A4312">
        <v>30720</v>
      </c>
      <c r="B4312">
        <v>41179</v>
      </c>
      <c r="C4312" t="s">
        <v>20</v>
      </c>
      <c r="D4312" t="s">
        <v>37</v>
      </c>
      <c r="E4312" t="s">
        <v>38</v>
      </c>
      <c r="F4312" t="s">
        <v>1583</v>
      </c>
      <c r="G4312">
        <v>37</v>
      </c>
      <c r="H4312">
        <v>2878.75</v>
      </c>
      <c r="I4312">
        <v>0.44</v>
      </c>
      <c r="J4312">
        <v>0.01</v>
      </c>
      <c r="K4312">
        <v>1249.5</v>
      </c>
      <c r="L4312">
        <v>78.540000000000006</v>
      </c>
      <c r="M4312">
        <v>43.98</v>
      </c>
      <c r="N4312">
        <v>1.99</v>
      </c>
      <c r="O4312" t="s">
        <v>71</v>
      </c>
      <c r="P4312" t="s">
        <v>606</v>
      </c>
      <c r="Q4312" t="s">
        <v>83</v>
      </c>
      <c r="R4312" t="s">
        <v>27</v>
      </c>
      <c r="S4312" t="s">
        <v>35</v>
      </c>
      <c r="T4312" s="1">
        <v>41186</v>
      </c>
    </row>
    <row r="4313" spans="1:20" x14ac:dyDescent="0.25">
      <c r="A4313">
        <v>30725</v>
      </c>
      <c r="B4313">
        <v>40175</v>
      </c>
      <c r="C4313" t="s">
        <v>79</v>
      </c>
      <c r="D4313" t="s">
        <v>37</v>
      </c>
      <c r="E4313" t="s">
        <v>387</v>
      </c>
      <c r="F4313" t="s">
        <v>437</v>
      </c>
      <c r="G4313">
        <v>39</v>
      </c>
      <c r="H4313">
        <v>25677</v>
      </c>
      <c r="I4313">
        <v>0.37</v>
      </c>
      <c r="J4313">
        <v>0.08</v>
      </c>
      <c r="K4313">
        <v>8078.39</v>
      </c>
      <c r="L4313">
        <v>714.27</v>
      </c>
      <c r="M4313">
        <v>449.99</v>
      </c>
      <c r="N4313">
        <v>49</v>
      </c>
      <c r="O4313" t="s">
        <v>48</v>
      </c>
      <c r="P4313" t="s">
        <v>985</v>
      </c>
      <c r="Q4313" t="s">
        <v>75</v>
      </c>
      <c r="R4313" t="s">
        <v>27</v>
      </c>
      <c r="S4313" t="s">
        <v>132</v>
      </c>
      <c r="T4313" s="1">
        <v>40176</v>
      </c>
    </row>
    <row r="4314" spans="1:20" x14ac:dyDescent="0.25">
      <c r="A4314">
        <v>30726</v>
      </c>
      <c r="B4314">
        <v>40142</v>
      </c>
      <c r="C4314" t="s">
        <v>79</v>
      </c>
      <c r="D4314" t="s">
        <v>21</v>
      </c>
      <c r="E4314" t="s">
        <v>126</v>
      </c>
      <c r="F4314" t="s">
        <v>1927</v>
      </c>
      <c r="G4314">
        <v>35</v>
      </c>
      <c r="H4314">
        <v>1408.11</v>
      </c>
      <c r="I4314">
        <v>0.52</v>
      </c>
      <c r="J4314">
        <v>0.05</v>
      </c>
      <c r="K4314">
        <v>694.67</v>
      </c>
      <c r="L4314">
        <v>42.23</v>
      </c>
      <c r="M4314">
        <v>20.27</v>
      </c>
      <c r="N4314">
        <v>3.99</v>
      </c>
      <c r="O4314" t="s">
        <v>24</v>
      </c>
      <c r="P4314" t="s">
        <v>400</v>
      </c>
      <c r="Q4314" t="s">
        <v>64</v>
      </c>
      <c r="R4314" t="s">
        <v>61</v>
      </c>
      <c r="S4314" t="s">
        <v>57</v>
      </c>
      <c r="T4314" s="1">
        <v>40143</v>
      </c>
    </row>
    <row r="4315" spans="1:20" x14ac:dyDescent="0.25">
      <c r="A4315">
        <v>30727</v>
      </c>
      <c r="B4315">
        <v>41115</v>
      </c>
      <c r="C4315" t="s">
        <v>79</v>
      </c>
      <c r="D4315" t="s">
        <v>21</v>
      </c>
      <c r="E4315" t="s">
        <v>126</v>
      </c>
      <c r="F4315" t="s">
        <v>1977</v>
      </c>
      <c r="G4315">
        <v>28</v>
      </c>
      <c r="H4315">
        <v>2134.16</v>
      </c>
      <c r="I4315">
        <v>0.49</v>
      </c>
      <c r="J4315">
        <v>7.0000000000000007E-2</v>
      </c>
      <c r="K4315">
        <v>961.78</v>
      </c>
      <c r="L4315">
        <v>81.78</v>
      </c>
      <c r="M4315">
        <v>41.71</v>
      </c>
      <c r="N4315">
        <v>4.5</v>
      </c>
      <c r="O4315" t="s">
        <v>71</v>
      </c>
      <c r="P4315" t="s">
        <v>257</v>
      </c>
      <c r="Q4315" t="s">
        <v>64</v>
      </c>
      <c r="R4315" t="s">
        <v>27</v>
      </c>
      <c r="S4315" t="s">
        <v>57</v>
      </c>
      <c r="T4315" s="1">
        <v>41117</v>
      </c>
    </row>
    <row r="4316" spans="1:20" x14ac:dyDescent="0.25">
      <c r="A4316">
        <v>30754</v>
      </c>
      <c r="B4316">
        <v>40507</v>
      </c>
      <c r="C4316" t="s">
        <v>20</v>
      </c>
      <c r="D4316" t="s">
        <v>42</v>
      </c>
      <c r="E4316" t="s">
        <v>46</v>
      </c>
      <c r="F4316" t="s">
        <v>1038</v>
      </c>
      <c r="G4316">
        <v>20</v>
      </c>
      <c r="H4316">
        <v>6527.53</v>
      </c>
      <c r="I4316">
        <v>0.41</v>
      </c>
      <c r="J4316">
        <v>0.09</v>
      </c>
      <c r="K4316">
        <v>2271.13</v>
      </c>
      <c r="L4316">
        <v>354.86</v>
      </c>
      <c r="M4316">
        <v>209.37</v>
      </c>
      <c r="N4316">
        <v>69</v>
      </c>
      <c r="O4316" t="s">
        <v>24</v>
      </c>
      <c r="P4316" t="s">
        <v>1684</v>
      </c>
      <c r="Q4316" t="s">
        <v>75</v>
      </c>
      <c r="R4316" t="s">
        <v>61</v>
      </c>
      <c r="S4316" t="s">
        <v>28</v>
      </c>
      <c r="T4316" s="1">
        <v>40511</v>
      </c>
    </row>
    <row r="4317" spans="1:20" x14ac:dyDescent="0.25">
      <c r="A4317">
        <v>30757</v>
      </c>
      <c r="B4317">
        <v>40538</v>
      </c>
      <c r="C4317" t="s">
        <v>79</v>
      </c>
      <c r="D4317" t="s">
        <v>21</v>
      </c>
      <c r="E4317" t="s">
        <v>52</v>
      </c>
      <c r="F4317" t="s">
        <v>1503</v>
      </c>
      <c r="G4317">
        <v>5</v>
      </c>
      <c r="H4317">
        <v>30.75</v>
      </c>
      <c r="I4317">
        <v>0.48</v>
      </c>
      <c r="J4317">
        <v>0.08</v>
      </c>
      <c r="K4317">
        <v>13</v>
      </c>
      <c r="L4317">
        <v>6.5</v>
      </c>
      <c r="M4317">
        <v>3.38</v>
      </c>
      <c r="N4317">
        <v>0.85</v>
      </c>
      <c r="O4317" t="s">
        <v>71</v>
      </c>
      <c r="P4317" t="s">
        <v>1437</v>
      </c>
      <c r="Q4317" t="s">
        <v>33</v>
      </c>
      <c r="R4317" t="s">
        <v>61</v>
      </c>
      <c r="S4317" t="s">
        <v>55</v>
      </c>
      <c r="T4317" s="1">
        <v>40538</v>
      </c>
    </row>
    <row r="4318" spans="1:20" x14ac:dyDescent="0.25">
      <c r="A4318">
        <v>30757</v>
      </c>
      <c r="B4318">
        <v>40538</v>
      </c>
      <c r="C4318" t="s">
        <v>79</v>
      </c>
      <c r="D4318" t="s">
        <v>21</v>
      </c>
      <c r="E4318" t="s">
        <v>52</v>
      </c>
      <c r="F4318" t="s">
        <v>1390</v>
      </c>
      <c r="G4318">
        <v>42</v>
      </c>
      <c r="H4318">
        <v>855.54</v>
      </c>
      <c r="I4318">
        <v>0.48</v>
      </c>
      <c r="J4318">
        <v>0.1</v>
      </c>
      <c r="K4318">
        <v>357.87</v>
      </c>
      <c r="L4318">
        <v>22.42</v>
      </c>
      <c r="M4318">
        <v>11.66</v>
      </c>
      <c r="N4318">
        <v>7.95</v>
      </c>
      <c r="O4318" t="s">
        <v>24</v>
      </c>
      <c r="P4318" t="s">
        <v>1437</v>
      </c>
      <c r="Q4318" t="s">
        <v>33</v>
      </c>
      <c r="R4318" t="s">
        <v>61</v>
      </c>
      <c r="S4318" t="s">
        <v>35</v>
      </c>
      <c r="T4318" s="1">
        <v>40539</v>
      </c>
    </row>
    <row r="4319" spans="1:20" x14ac:dyDescent="0.25">
      <c r="A4319">
        <v>30759</v>
      </c>
      <c r="B4319">
        <v>39941</v>
      </c>
      <c r="C4319" t="s">
        <v>29</v>
      </c>
      <c r="D4319" t="s">
        <v>42</v>
      </c>
      <c r="E4319" t="s">
        <v>43</v>
      </c>
      <c r="F4319" t="s">
        <v>1520</v>
      </c>
      <c r="G4319">
        <v>2</v>
      </c>
      <c r="H4319">
        <v>126.45</v>
      </c>
      <c r="I4319">
        <v>0.52</v>
      </c>
      <c r="J4319">
        <v>0.03</v>
      </c>
      <c r="K4319">
        <v>59.9</v>
      </c>
      <c r="L4319">
        <v>61.13</v>
      </c>
      <c r="M4319">
        <v>29.34</v>
      </c>
      <c r="N4319">
        <v>7.87</v>
      </c>
      <c r="O4319" t="s">
        <v>24</v>
      </c>
      <c r="P4319" t="s">
        <v>108</v>
      </c>
      <c r="Q4319" t="s">
        <v>83</v>
      </c>
      <c r="R4319" t="s">
        <v>34</v>
      </c>
      <c r="S4319" t="s">
        <v>57</v>
      </c>
      <c r="T4319" s="1">
        <v>39943</v>
      </c>
    </row>
    <row r="4320" spans="1:20" x14ac:dyDescent="0.25">
      <c r="A4320">
        <v>30784</v>
      </c>
      <c r="B4320">
        <v>41036</v>
      </c>
      <c r="C4320" t="s">
        <v>79</v>
      </c>
      <c r="D4320" t="s">
        <v>42</v>
      </c>
      <c r="E4320" t="s">
        <v>92</v>
      </c>
      <c r="F4320" t="s">
        <v>1136</v>
      </c>
      <c r="G4320">
        <v>10</v>
      </c>
      <c r="H4320">
        <v>1102.8900000000001</v>
      </c>
      <c r="I4320">
        <v>0.38</v>
      </c>
      <c r="J4320">
        <v>0.06</v>
      </c>
      <c r="K4320">
        <v>366.35</v>
      </c>
      <c r="L4320">
        <v>114.48</v>
      </c>
      <c r="M4320">
        <v>70.98</v>
      </c>
      <c r="N4320">
        <v>26.74</v>
      </c>
      <c r="O4320" t="s">
        <v>48</v>
      </c>
      <c r="P4320" t="s">
        <v>457</v>
      </c>
      <c r="Q4320" t="s">
        <v>75</v>
      </c>
      <c r="R4320" t="s">
        <v>27</v>
      </c>
      <c r="S4320" t="s">
        <v>49</v>
      </c>
      <c r="T4320" s="1">
        <v>41038</v>
      </c>
    </row>
    <row r="4321" spans="1:20" x14ac:dyDescent="0.25">
      <c r="A4321">
        <v>30784</v>
      </c>
      <c r="B4321">
        <v>41036</v>
      </c>
      <c r="C4321" t="s">
        <v>79</v>
      </c>
      <c r="D4321" t="s">
        <v>21</v>
      </c>
      <c r="E4321" t="s">
        <v>52</v>
      </c>
      <c r="F4321" t="s">
        <v>1651</v>
      </c>
      <c r="G4321">
        <v>48</v>
      </c>
      <c r="H4321">
        <v>619.54</v>
      </c>
      <c r="I4321">
        <v>0.49</v>
      </c>
      <c r="J4321">
        <v>0.02</v>
      </c>
      <c r="K4321">
        <v>296.38</v>
      </c>
      <c r="L4321">
        <v>13.14</v>
      </c>
      <c r="M4321">
        <v>6.7</v>
      </c>
      <c r="N4321">
        <v>1.56</v>
      </c>
      <c r="O4321" t="s">
        <v>24</v>
      </c>
      <c r="P4321" t="s">
        <v>457</v>
      </c>
      <c r="Q4321" t="s">
        <v>75</v>
      </c>
      <c r="R4321" t="s">
        <v>27</v>
      </c>
      <c r="S4321" t="s">
        <v>55</v>
      </c>
      <c r="T4321" s="1">
        <v>41037</v>
      </c>
    </row>
    <row r="4322" spans="1:20" x14ac:dyDescent="0.25">
      <c r="A4322">
        <v>30785</v>
      </c>
      <c r="B4322">
        <v>39997</v>
      </c>
      <c r="C4322" t="s">
        <v>36</v>
      </c>
      <c r="D4322" t="s">
        <v>21</v>
      </c>
      <c r="E4322" t="s">
        <v>84</v>
      </c>
      <c r="F4322" t="s">
        <v>794</v>
      </c>
      <c r="G4322">
        <v>7</v>
      </c>
      <c r="H4322">
        <v>87.3</v>
      </c>
      <c r="I4322">
        <v>0.44</v>
      </c>
      <c r="J4322">
        <v>0.03</v>
      </c>
      <c r="K4322">
        <v>33.21</v>
      </c>
      <c r="L4322">
        <v>11.57</v>
      </c>
      <c r="M4322">
        <v>6.48</v>
      </c>
      <c r="N4322">
        <v>8.73</v>
      </c>
      <c r="O4322" t="s">
        <v>24</v>
      </c>
      <c r="P4322" t="s">
        <v>1871</v>
      </c>
      <c r="Q4322" t="s">
        <v>33</v>
      </c>
      <c r="R4322" t="s">
        <v>61</v>
      </c>
      <c r="S4322" t="s">
        <v>57</v>
      </c>
      <c r="T4322" s="1">
        <v>39999</v>
      </c>
    </row>
    <row r="4323" spans="1:20" x14ac:dyDescent="0.25">
      <c r="A4323">
        <v>30785</v>
      </c>
      <c r="B4323">
        <v>39997</v>
      </c>
      <c r="C4323" t="s">
        <v>36</v>
      </c>
      <c r="D4323" t="s">
        <v>21</v>
      </c>
      <c r="E4323" t="s">
        <v>52</v>
      </c>
      <c r="F4323" t="s">
        <v>297</v>
      </c>
      <c r="G4323">
        <v>38</v>
      </c>
      <c r="H4323">
        <v>627.74</v>
      </c>
      <c r="I4323">
        <v>0.44</v>
      </c>
      <c r="J4323">
        <v>7.0000000000000007E-2</v>
      </c>
      <c r="K4323">
        <v>249.31</v>
      </c>
      <c r="L4323">
        <v>17.73</v>
      </c>
      <c r="M4323">
        <v>9.93</v>
      </c>
      <c r="N4323">
        <v>1.0900000000000001</v>
      </c>
      <c r="O4323" t="s">
        <v>24</v>
      </c>
      <c r="P4323" t="s">
        <v>1871</v>
      </c>
      <c r="Q4323" t="s">
        <v>33</v>
      </c>
      <c r="R4323" t="s">
        <v>61</v>
      </c>
      <c r="S4323" t="s">
        <v>55</v>
      </c>
      <c r="T4323" s="1">
        <v>40000</v>
      </c>
    </row>
    <row r="4324" spans="1:20" x14ac:dyDescent="0.25">
      <c r="A4324">
        <v>30786</v>
      </c>
      <c r="B4324">
        <v>41106</v>
      </c>
      <c r="C4324" t="s">
        <v>79</v>
      </c>
      <c r="D4324" t="s">
        <v>21</v>
      </c>
      <c r="E4324" t="s">
        <v>52</v>
      </c>
      <c r="F4324" t="s">
        <v>354</v>
      </c>
      <c r="G4324">
        <v>23</v>
      </c>
      <c r="H4324">
        <v>127.94</v>
      </c>
      <c r="I4324">
        <v>0.5</v>
      </c>
      <c r="J4324">
        <v>0.01</v>
      </c>
      <c r="K4324">
        <v>62.66</v>
      </c>
      <c r="L4324">
        <v>5.56</v>
      </c>
      <c r="M4324">
        <v>2.78</v>
      </c>
      <c r="N4324">
        <v>1.34</v>
      </c>
      <c r="O4324" t="s">
        <v>24</v>
      </c>
      <c r="P4324" t="s">
        <v>570</v>
      </c>
      <c r="Q4324" t="s">
        <v>33</v>
      </c>
      <c r="R4324" t="s">
        <v>27</v>
      </c>
      <c r="S4324" t="s">
        <v>55</v>
      </c>
      <c r="T4324" s="1">
        <v>41106</v>
      </c>
    </row>
    <row r="4325" spans="1:20" x14ac:dyDescent="0.25">
      <c r="A4325">
        <v>30786</v>
      </c>
      <c r="B4325">
        <v>41106</v>
      </c>
      <c r="C4325" t="s">
        <v>79</v>
      </c>
      <c r="D4325" t="s">
        <v>21</v>
      </c>
      <c r="E4325" t="s">
        <v>22</v>
      </c>
      <c r="F4325" t="s">
        <v>114</v>
      </c>
      <c r="G4325">
        <v>4</v>
      </c>
      <c r="H4325">
        <v>122.18</v>
      </c>
      <c r="I4325">
        <v>0.48</v>
      </c>
      <c r="J4325">
        <v>0.06</v>
      </c>
      <c r="K4325">
        <v>49.82</v>
      </c>
      <c r="L4325">
        <v>29.65</v>
      </c>
      <c r="M4325">
        <v>15.42</v>
      </c>
      <c r="N4325">
        <v>10.68</v>
      </c>
      <c r="O4325" t="s">
        <v>24</v>
      </c>
      <c r="P4325" t="s">
        <v>570</v>
      </c>
      <c r="Q4325" t="s">
        <v>33</v>
      </c>
      <c r="R4325" t="s">
        <v>27</v>
      </c>
      <c r="S4325" t="s">
        <v>57</v>
      </c>
      <c r="T4325" s="1">
        <v>41107</v>
      </c>
    </row>
    <row r="4326" spans="1:20" x14ac:dyDescent="0.25">
      <c r="A4326">
        <v>30787</v>
      </c>
      <c r="B4326">
        <v>40813</v>
      </c>
      <c r="C4326" t="s">
        <v>36</v>
      </c>
      <c r="D4326" t="s">
        <v>37</v>
      </c>
      <c r="E4326" t="s">
        <v>50</v>
      </c>
      <c r="F4326" t="s">
        <v>76</v>
      </c>
      <c r="G4326">
        <v>43</v>
      </c>
      <c r="H4326">
        <v>11242.1</v>
      </c>
      <c r="I4326">
        <v>0.36</v>
      </c>
      <c r="J4326">
        <v>0.05</v>
      </c>
      <c r="K4326">
        <v>3665.54</v>
      </c>
      <c r="L4326">
        <v>274.98</v>
      </c>
      <c r="M4326">
        <v>175.99</v>
      </c>
      <c r="N4326">
        <v>8.99</v>
      </c>
      <c r="O4326" t="s">
        <v>24</v>
      </c>
      <c r="P4326" t="s">
        <v>489</v>
      </c>
      <c r="Q4326" t="s">
        <v>64</v>
      </c>
      <c r="R4326" t="s">
        <v>61</v>
      </c>
      <c r="S4326" t="s">
        <v>57</v>
      </c>
      <c r="T4326" s="1">
        <v>40814</v>
      </c>
    </row>
    <row r="4327" spans="1:20" x14ac:dyDescent="0.25">
      <c r="A4327">
        <v>30820</v>
      </c>
      <c r="B4327">
        <v>40642</v>
      </c>
      <c r="C4327" t="s">
        <v>58</v>
      </c>
      <c r="D4327" t="s">
        <v>21</v>
      </c>
      <c r="E4327" t="s">
        <v>52</v>
      </c>
      <c r="F4327" t="s">
        <v>1663</v>
      </c>
      <c r="G4327">
        <v>21</v>
      </c>
      <c r="H4327">
        <v>88.14</v>
      </c>
      <c r="I4327">
        <v>0.52</v>
      </c>
      <c r="J4327">
        <v>0.1</v>
      </c>
      <c r="K4327">
        <v>40.61</v>
      </c>
      <c r="L4327">
        <v>4.5999999999999996</v>
      </c>
      <c r="M4327">
        <v>2.21</v>
      </c>
      <c r="N4327">
        <v>1.1200000000000001</v>
      </c>
      <c r="O4327" t="s">
        <v>71</v>
      </c>
      <c r="P4327" t="s">
        <v>1079</v>
      </c>
      <c r="Q4327" t="s">
        <v>64</v>
      </c>
      <c r="R4327" t="s">
        <v>27</v>
      </c>
      <c r="S4327" t="s">
        <v>55</v>
      </c>
      <c r="T4327" s="1">
        <v>40643</v>
      </c>
    </row>
    <row r="4328" spans="1:20" x14ac:dyDescent="0.25">
      <c r="A4328">
        <v>30848</v>
      </c>
      <c r="B4328">
        <v>40664</v>
      </c>
      <c r="C4328" t="s">
        <v>79</v>
      </c>
      <c r="D4328" t="s">
        <v>42</v>
      </c>
      <c r="E4328" t="s">
        <v>46</v>
      </c>
      <c r="F4328" t="s">
        <v>1046</v>
      </c>
      <c r="G4328">
        <v>13</v>
      </c>
      <c r="H4328">
        <v>8995.24</v>
      </c>
      <c r="I4328">
        <v>0.54</v>
      </c>
      <c r="J4328">
        <v>0.09</v>
      </c>
      <c r="K4328">
        <v>4428.32</v>
      </c>
      <c r="L4328">
        <v>756.98</v>
      </c>
      <c r="M4328">
        <v>348.21</v>
      </c>
      <c r="N4328">
        <v>40.19</v>
      </c>
      <c r="O4328" t="s">
        <v>48</v>
      </c>
      <c r="P4328" t="s">
        <v>1266</v>
      </c>
      <c r="Q4328" t="s">
        <v>83</v>
      </c>
      <c r="R4328" t="s">
        <v>34</v>
      </c>
      <c r="S4328" t="s">
        <v>49</v>
      </c>
      <c r="T4328" s="1">
        <v>40666</v>
      </c>
    </row>
    <row r="4329" spans="1:20" x14ac:dyDescent="0.25">
      <c r="A4329">
        <v>30851</v>
      </c>
      <c r="B4329">
        <v>40442</v>
      </c>
      <c r="C4329" t="s">
        <v>20</v>
      </c>
      <c r="D4329" t="s">
        <v>21</v>
      </c>
      <c r="E4329" t="s">
        <v>52</v>
      </c>
      <c r="F4329" t="s">
        <v>861</v>
      </c>
      <c r="G4329">
        <v>16</v>
      </c>
      <c r="H4329">
        <v>581.20000000000005</v>
      </c>
      <c r="I4329">
        <v>0.45</v>
      </c>
      <c r="J4329">
        <v>0.08</v>
      </c>
      <c r="K4329">
        <v>230.13</v>
      </c>
      <c r="L4329">
        <v>38.869999999999997</v>
      </c>
      <c r="M4329">
        <v>21.38</v>
      </c>
      <c r="N4329">
        <v>8.99</v>
      </c>
      <c r="O4329" t="s">
        <v>24</v>
      </c>
      <c r="P4329" t="s">
        <v>94</v>
      </c>
      <c r="Q4329" t="s">
        <v>95</v>
      </c>
      <c r="R4329" t="s">
        <v>67</v>
      </c>
      <c r="S4329" t="s">
        <v>35</v>
      </c>
      <c r="T4329" s="1">
        <v>40446</v>
      </c>
    </row>
    <row r="4330" spans="1:20" x14ac:dyDescent="0.25">
      <c r="A4330">
        <v>30852</v>
      </c>
      <c r="B4330">
        <v>39947</v>
      </c>
      <c r="C4330" t="s">
        <v>58</v>
      </c>
      <c r="D4330" t="s">
        <v>37</v>
      </c>
      <c r="E4330" t="s">
        <v>50</v>
      </c>
      <c r="F4330" t="s">
        <v>403</v>
      </c>
      <c r="G4330">
        <v>35</v>
      </c>
      <c r="H4330">
        <v>5121.91</v>
      </c>
      <c r="I4330">
        <v>0.35</v>
      </c>
      <c r="J4330">
        <v>0.01</v>
      </c>
      <c r="K4330">
        <v>1757.36</v>
      </c>
      <c r="L4330">
        <v>147.68</v>
      </c>
      <c r="M4330">
        <v>95.99</v>
      </c>
      <c r="N4330">
        <v>4.9000000000000004</v>
      </c>
      <c r="O4330" t="s">
        <v>24</v>
      </c>
      <c r="P4330" t="s">
        <v>568</v>
      </c>
      <c r="Q4330" t="s">
        <v>33</v>
      </c>
      <c r="R4330" t="s">
        <v>34</v>
      </c>
      <c r="S4330" t="s">
        <v>57</v>
      </c>
      <c r="T4330" s="1">
        <v>39948</v>
      </c>
    </row>
    <row r="4331" spans="1:20" x14ac:dyDescent="0.25">
      <c r="A4331">
        <v>30853</v>
      </c>
      <c r="B4331">
        <v>40751</v>
      </c>
      <c r="C4331" t="s">
        <v>79</v>
      </c>
      <c r="D4331" t="s">
        <v>21</v>
      </c>
      <c r="E4331" t="s">
        <v>84</v>
      </c>
      <c r="F4331" t="s">
        <v>954</v>
      </c>
      <c r="G4331">
        <v>16</v>
      </c>
      <c r="H4331">
        <v>59.13</v>
      </c>
      <c r="I4331">
        <v>0.37</v>
      </c>
      <c r="J4331">
        <v>0.06</v>
      </c>
      <c r="K4331">
        <v>17.16</v>
      </c>
      <c r="L4331">
        <v>3.46</v>
      </c>
      <c r="M4331">
        <v>2.1800000000000002</v>
      </c>
      <c r="N4331">
        <v>7.09</v>
      </c>
      <c r="O4331" t="s">
        <v>24</v>
      </c>
      <c r="P4331" t="s">
        <v>1191</v>
      </c>
      <c r="Q4331" t="s">
        <v>41</v>
      </c>
      <c r="R4331" t="s">
        <v>27</v>
      </c>
      <c r="S4331" t="s">
        <v>55</v>
      </c>
      <c r="T4331" s="1">
        <v>40754</v>
      </c>
    </row>
    <row r="4332" spans="1:20" x14ac:dyDescent="0.25">
      <c r="A4332">
        <v>30853</v>
      </c>
      <c r="B4332">
        <v>40751</v>
      </c>
      <c r="C4332" t="s">
        <v>79</v>
      </c>
      <c r="D4332" t="s">
        <v>21</v>
      </c>
      <c r="E4332" t="s">
        <v>80</v>
      </c>
      <c r="F4332" t="s">
        <v>623</v>
      </c>
      <c r="G4332">
        <v>40</v>
      </c>
      <c r="H4332">
        <v>515.22</v>
      </c>
      <c r="I4332">
        <v>0.53</v>
      </c>
      <c r="J4332">
        <v>0.04</v>
      </c>
      <c r="K4332">
        <v>262.72000000000003</v>
      </c>
      <c r="L4332">
        <v>13.4</v>
      </c>
      <c r="M4332">
        <v>6.3</v>
      </c>
      <c r="N4332">
        <v>0.5</v>
      </c>
      <c r="O4332" t="s">
        <v>24</v>
      </c>
      <c r="P4332" t="s">
        <v>1191</v>
      </c>
      <c r="Q4332" t="s">
        <v>41</v>
      </c>
      <c r="R4332" t="s">
        <v>27</v>
      </c>
      <c r="S4332" t="s">
        <v>57</v>
      </c>
      <c r="T4332" s="1">
        <v>40754</v>
      </c>
    </row>
    <row r="4333" spans="1:20" x14ac:dyDescent="0.25">
      <c r="A4333">
        <v>30883</v>
      </c>
      <c r="B4333">
        <v>40411</v>
      </c>
      <c r="C4333" t="s">
        <v>79</v>
      </c>
      <c r="D4333" t="s">
        <v>21</v>
      </c>
      <c r="E4333" t="s">
        <v>84</v>
      </c>
      <c r="F4333" t="s">
        <v>1241</v>
      </c>
      <c r="G4333">
        <v>30</v>
      </c>
      <c r="H4333">
        <v>315.7</v>
      </c>
      <c r="I4333">
        <v>0.4</v>
      </c>
      <c r="J4333">
        <v>0.1</v>
      </c>
      <c r="K4333">
        <v>104.7</v>
      </c>
      <c r="L4333">
        <v>11.63</v>
      </c>
      <c r="M4333">
        <v>6.98</v>
      </c>
      <c r="N4333">
        <v>1.6</v>
      </c>
      <c r="O4333" t="s">
        <v>24</v>
      </c>
      <c r="P4333" t="s">
        <v>460</v>
      </c>
      <c r="Q4333" t="s">
        <v>33</v>
      </c>
      <c r="R4333" t="s">
        <v>61</v>
      </c>
      <c r="S4333" t="s">
        <v>55</v>
      </c>
      <c r="T4333" s="1">
        <v>40412</v>
      </c>
    </row>
    <row r="4334" spans="1:20" x14ac:dyDescent="0.25">
      <c r="A4334">
        <v>30884</v>
      </c>
      <c r="B4334">
        <v>40447</v>
      </c>
      <c r="C4334" t="s">
        <v>20</v>
      </c>
      <c r="D4334" t="s">
        <v>42</v>
      </c>
      <c r="E4334" t="s">
        <v>46</v>
      </c>
      <c r="F4334" t="s">
        <v>166</v>
      </c>
      <c r="G4334">
        <v>6</v>
      </c>
      <c r="H4334">
        <v>1566.78</v>
      </c>
      <c r="I4334">
        <v>0.44</v>
      </c>
      <c r="J4334">
        <v>0.05</v>
      </c>
      <c r="K4334">
        <v>610.28</v>
      </c>
      <c r="L4334">
        <v>260.8</v>
      </c>
      <c r="M4334">
        <v>146.05000000000001</v>
      </c>
      <c r="N4334">
        <v>80.2</v>
      </c>
      <c r="O4334" t="s">
        <v>48</v>
      </c>
      <c r="P4334" t="s">
        <v>876</v>
      </c>
      <c r="Q4334" t="s">
        <v>95</v>
      </c>
      <c r="R4334" t="s">
        <v>34</v>
      </c>
      <c r="S4334" t="s">
        <v>49</v>
      </c>
      <c r="T4334" s="1">
        <v>40452</v>
      </c>
    </row>
    <row r="4335" spans="1:20" x14ac:dyDescent="0.25">
      <c r="A4335">
        <v>30885</v>
      </c>
      <c r="B4335">
        <v>40350</v>
      </c>
      <c r="C4335" t="s">
        <v>36</v>
      </c>
      <c r="D4335" t="s">
        <v>21</v>
      </c>
      <c r="E4335" t="s">
        <v>22</v>
      </c>
      <c r="F4335" t="s">
        <v>91</v>
      </c>
      <c r="G4335">
        <v>24</v>
      </c>
      <c r="H4335">
        <v>425.27</v>
      </c>
      <c r="I4335">
        <v>0.49</v>
      </c>
      <c r="J4335">
        <v>0.09</v>
      </c>
      <c r="K4335">
        <v>182.78</v>
      </c>
      <c r="L4335">
        <v>19.04</v>
      </c>
      <c r="M4335">
        <v>9.7100000000000009</v>
      </c>
      <c r="N4335">
        <v>9.4499999999999993</v>
      </c>
      <c r="O4335" t="s">
        <v>24</v>
      </c>
      <c r="P4335" t="s">
        <v>856</v>
      </c>
      <c r="Q4335" t="s">
        <v>83</v>
      </c>
      <c r="R4335" t="s">
        <v>34</v>
      </c>
      <c r="S4335" t="s">
        <v>57</v>
      </c>
      <c r="T4335" s="1">
        <v>40351</v>
      </c>
    </row>
    <row r="4336" spans="1:20" x14ac:dyDescent="0.25">
      <c r="A4336">
        <v>30886</v>
      </c>
      <c r="B4336">
        <v>41041</v>
      </c>
      <c r="C4336" t="s">
        <v>20</v>
      </c>
      <c r="D4336" t="s">
        <v>21</v>
      </c>
      <c r="E4336" t="s">
        <v>22</v>
      </c>
      <c r="F4336" t="s">
        <v>144</v>
      </c>
      <c r="G4336">
        <v>28</v>
      </c>
      <c r="H4336">
        <v>11062.88</v>
      </c>
      <c r="I4336">
        <v>0.52</v>
      </c>
      <c r="J4336">
        <v>0.02</v>
      </c>
      <c r="K4336">
        <v>5634.13</v>
      </c>
      <c r="L4336">
        <v>402.44</v>
      </c>
      <c r="M4336">
        <v>193.17</v>
      </c>
      <c r="N4336">
        <v>19.989999999999998</v>
      </c>
      <c r="O4336" t="s">
        <v>24</v>
      </c>
      <c r="P4336" t="s">
        <v>411</v>
      </c>
      <c r="Q4336" t="s">
        <v>41</v>
      </c>
      <c r="R4336" t="s">
        <v>67</v>
      </c>
      <c r="S4336" t="s">
        <v>57</v>
      </c>
      <c r="T4336" s="1">
        <v>41046</v>
      </c>
    </row>
    <row r="4337" spans="1:20" x14ac:dyDescent="0.25">
      <c r="A4337">
        <v>30887</v>
      </c>
      <c r="B4337">
        <v>40366</v>
      </c>
      <c r="C4337" t="s">
        <v>58</v>
      </c>
      <c r="D4337" t="s">
        <v>37</v>
      </c>
      <c r="E4337" t="s">
        <v>50</v>
      </c>
      <c r="F4337" t="s">
        <v>76</v>
      </c>
      <c r="G4337">
        <v>44</v>
      </c>
      <c r="H4337">
        <v>7916.44</v>
      </c>
      <c r="I4337">
        <v>0.4</v>
      </c>
      <c r="J4337">
        <v>7.0000000000000007E-2</v>
      </c>
      <c r="K4337">
        <v>2806.96</v>
      </c>
      <c r="L4337">
        <v>193.32</v>
      </c>
      <c r="M4337">
        <v>115.99</v>
      </c>
      <c r="N4337">
        <v>5.92</v>
      </c>
      <c r="O4337" t="s">
        <v>24</v>
      </c>
      <c r="P4337" t="s">
        <v>108</v>
      </c>
      <c r="Q4337" t="s">
        <v>83</v>
      </c>
      <c r="R4337" t="s">
        <v>61</v>
      </c>
      <c r="S4337" t="s">
        <v>57</v>
      </c>
      <c r="T4337" s="1">
        <v>40366</v>
      </c>
    </row>
    <row r="4338" spans="1:20" x14ac:dyDescent="0.25">
      <c r="A4338">
        <v>30913</v>
      </c>
      <c r="B4338">
        <v>41174</v>
      </c>
      <c r="C4338" t="s">
        <v>79</v>
      </c>
      <c r="D4338" t="s">
        <v>21</v>
      </c>
      <c r="E4338" t="s">
        <v>120</v>
      </c>
      <c r="F4338" t="s">
        <v>299</v>
      </c>
      <c r="G4338">
        <v>23</v>
      </c>
      <c r="H4338">
        <v>244.64</v>
      </c>
      <c r="I4338">
        <v>0.44</v>
      </c>
      <c r="J4338">
        <v>0.01</v>
      </c>
      <c r="K4338">
        <v>105.61</v>
      </c>
      <c r="L4338">
        <v>10.68</v>
      </c>
      <c r="M4338">
        <v>5.98</v>
      </c>
      <c r="N4338">
        <v>1.49</v>
      </c>
      <c r="O4338" t="s">
        <v>24</v>
      </c>
      <c r="P4338" t="s">
        <v>464</v>
      </c>
      <c r="Q4338" t="s">
        <v>33</v>
      </c>
      <c r="R4338" t="s">
        <v>34</v>
      </c>
      <c r="S4338" t="s">
        <v>57</v>
      </c>
      <c r="T4338" s="1">
        <v>41175</v>
      </c>
    </row>
    <row r="4339" spans="1:20" x14ac:dyDescent="0.25">
      <c r="A4339">
        <v>30913</v>
      </c>
      <c r="B4339">
        <v>41174</v>
      </c>
      <c r="C4339" t="s">
        <v>79</v>
      </c>
      <c r="D4339" t="s">
        <v>37</v>
      </c>
      <c r="E4339" t="s">
        <v>38</v>
      </c>
      <c r="F4339" t="s">
        <v>1293</v>
      </c>
      <c r="G4339">
        <v>36</v>
      </c>
      <c r="H4339">
        <v>1250.45</v>
      </c>
      <c r="I4339">
        <v>0.41</v>
      </c>
      <c r="J4339">
        <v>0.08</v>
      </c>
      <c r="K4339">
        <v>447.82</v>
      </c>
      <c r="L4339">
        <v>37.69</v>
      </c>
      <c r="M4339">
        <v>22.24</v>
      </c>
      <c r="N4339">
        <v>1.99</v>
      </c>
      <c r="O4339" t="s">
        <v>24</v>
      </c>
      <c r="P4339" t="s">
        <v>464</v>
      </c>
      <c r="Q4339" t="s">
        <v>33</v>
      </c>
      <c r="R4339" t="s">
        <v>34</v>
      </c>
      <c r="S4339" t="s">
        <v>35</v>
      </c>
      <c r="T4339" s="1">
        <v>41176</v>
      </c>
    </row>
    <row r="4340" spans="1:20" x14ac:dyDescent="0.25">
      <c r="A4340">
        <v>30913</v>
      </c>
      <c r="B4340">
        <v>41174</v>
      </c>
      <c r="C4340" t="s">
        <v>79</v>
      </c>
      <c r="D4340" t="s">
        <v>21</v>
      </c>
      <c r="E4340" t="s">
        <v>80</v>
      </c>
      <c r="F4340" t="s">
        <v>81</v>
      </c>
      <c r="G4340">
        <v>44</v>
      </c>
      <c r="H4340">
        <v>277.43</v>
      </c>
      <c r="I4340">
        <v>0.55000000000000004</v>
      </c>
      <c r="J4340">
        <v>0.02</v>
      </c>
      <c r="K4340">
        <v>149.77000000000001</v>
      </c>
      <c r="L4340">
        <v>6.42</v>
      </c>
      <c r="M4340">
        <v>2.89</v>
      </c>
      <c r="N4340">
        <v>0.5</v>
      </c>
      <c r="O4340" t="s">
        <v>24</v>
      </c>
      <c r="P4340" t="s">
        <v>464</v>
      </c>
      <c r="Q4340" t="s">
        <v>33</v>
      </c>
      <c r="R4340" t="s">
        <v>34</v>
      </c>
      <c r="S4340" t="s">
        <v>57</v>
      </c>
      <c r="T4340" s="1">
        <v>41176</v>
      </c>
    </row>
    <row r="4341" spans="1:20" x14ac:dyDescent="0.25">
      <c r="A4341">
        <v>30913</v>
      </c>
      <c r="B4341">
        <v>41174</v>
      </c>
      <c r="C4341" t="s">
        <v>79</v>
      </c>
      <c r="D4341" t="s">
        <v>42</v>
      </c>
      <c r="E4341" t="s">
        <v>43</v>
      </c>
      <c r="F4341" t="s">
        <v>802</v>
      </c>
      <c r="G4341">
        <v>24</v>
      </c>
      <c r="H4341">
        <v>939.56</v>
      </c>
      <c r="I4341">
        <v>0.52</v>
      </c>
      <c r="J4341">
        <v>7.0000000000000007E-2</v>
      </c>
      <c r="K4341">
        <v>449.55</v>
      </c>
      <c r="L4341">
        <v>41.63</v>
      </c>
      <c r="M4341">
        <v>19.98</v>
      </c>
      <c r="N4341">
        <v>10.49</v>
      </c>
      <c r="O4341" t="s">
        <v>71</v>
      </c>
      <c r="P4341" t="s">
        <v>464</v>
      </c>
      <c r="Q4341" t="s">
        <v>33</v>
      </c>
      <c r="R4341" t="s">
        <v>34</v>
      </c>
      <c r="S4341" t="s">
        <v>57</v>
      </c>
      <c r="T4341" s="1">
        <v>41176</v>
      </c>
    </row>
    <row r="4342" spans="1:20" x14ac:dyDescent="0.25">
      <c r="A4342">
        <v>30915</v>
      </c>
      <c r="B4342">
        <v>39829</v>
      </c>
      <c r="C4342" t="s">
        <v>20</v>
      </c>
      <c r="D4342" t="s">
        <v>21</v>
      </c>
      <c r="E4342" t="s">
        <v>52</v>
      </c>
      <c r="F4342" t="s">
        <v>1826</v>
      </c>
      <c r="G4342">
        <v>20</v>
      </c>
      <c r="H4342">
        <v>99.01</v>
      </c>
      <c r="I4342">
        <v>0.41</v>
      </c>
      <c r="J4342">
        <v>0.04</v>
      </c>
      <c r="K4342">
        <v>37.380000000000003</v>
      </c>
      <c r="L4342">
        <v>5.05</v>
      </c>
      <c r="M4342">
        <v>2.98</v>
      </c>
      <c r="N4342">
        <v>2.0299999999999998</v>
      </c>
      <c r="O4342" t="s">
        <v>71</v>
      </c>
      <c r="P4342" t="s">
        <v>923</v>
      </c>
      <c r="Q4342" t="s">
        <v>64</v>
      </c>
      <c r="R4342" t="s">
        <v>34</v>
      </c>
      <c r="S4342" t="s">
        <v>55</v>
      </c>
      <c r="T4342" s="1">
        <v>39829</v>
      </c>
    </row>
    <row r="4343" spans="1:20" x14ac:dyDescent="0.25">
      <c r="A4343">
        <v>30915</v>
      </c>
      <c r="B4343">
        <v>39829</v>
      </c>
      <c r="C4343" t="s">
        <v>20</v>
      </c>
      <c r="D4343" t="s">
        <v>37</v>
      </c>
      <c r="E4343" t="s">
        <v>50</v>
      </c>
      <c r="F4343" t="s">
        <v>1441</v>
      </c>
      <c r="G4343">
        <v>25</v>
      </c>
      <c r="H4343">
        <v>6643.57</v>
      </c>
      <c r="I4343">
        <v>0.53</v>
      </c>
      <c r="J4343">
        <v>0.01</v>
      </c>
      <c r="K4343">
        <v>3484.83</v>
      </c>
      <c r="L4343">
        <v>268.06</v>
      </c>
      <c r="M4343">
        <v>125.99</v>
      </c>
      <c r="N4343">
        <v>8.99</v>
      </c>
      <c r="O4343" t="s">
        <v>24</v>
      </c>
      <c r="P4343" t="s">
        <v>923</v>
      </c>
      <c r="Q4343" t="s">
        <v>64</v>
      </c>
      <c r="R4343" t="s">
        <v>34</v>
      </c>
      <c r="S4343" t="s">
        <v>57</v>
      </c>
      <c r="T4343" s="1">
        <v>39834</v>
      </c>
    </row>
    <row r="4344" spans="1:20" x14ac:dyDescent="0.25">
      <c r="A4344">
        <v>30917</v>
      </c>
      <c r="B4344">
        <v>40483</v>
      </c>
      <c r="C4344" t="s">
        <v>20</v>
      </c>
      <c r="D4344" t="s">
        <v>37</v>
      </c>
      <c r="E4344" t="s">
        <v>38</v>
      </c>
      <c r="F4344" t="s">
        <v>793</v>
      </c>
      <c r="G4344">
        <v>11</v>
      </c>
      <c r="H4344">
        <v>147.59</v>
      </c>
      <c r="I4344">
        <v>0.42</v>
      </c>
      <c r="J4344">
        <v>0.06</v>
      </c>
      <c r="K4344">
        <v>55.44</v>
      </c>
      <c r="L4344">
        <v>14</v>
      </c>
      <c r="M4344">
        <v>8.1199999999999992</v>
      </c>
      <c r="N4344">
        <v>2.83</v>
      </c>
      <c r="O4344" t="s">
        <v>24</v>
      </c>
      <c r="P4344" t="s">
        <v>1233</v>
      </c>
      <c r="Q4344" t="s">
        <v>41</v>
      </c>
      <c r="R4344" t="s">
        <v>34</v>
      </c>
      <c r="S4344" t="s">
        <v>35</v>
      </c>
      <c r="T4344" s="1">
        <v>40485</v>
      </c>
    </row>
    <row r="4345" spans="1:20" x14ac:dyDescent="0.25">
      <c r="A4345">
        <v>30917</v>
      </c>
      <c r="B4345">
        <v>40483</v>
      </c>
      <c r="C4345" t="s">
        <v>20</v>
      </c>
      <c r="D4345" t="s">
        <v>37</v>
      </c>
      <c r="E4345" t="s">
        <v>87</v>
      </c>
      <c r="F4345" t="s">
        <v>1876</v>
      </c>
      <c r="G4345">
        <v>8</v>
      </c>
      <c r="H4345">
        <v>1183.8399999999999</v>
      </c>
      <c r="I4345">
        <v>0.38</v>
      </c>
      <c r="J4345">
        <v>0.06</v>
      </c>
      <c r="K4345">
        <v>398.25</v>
      </c>
      <c r="L4345">
        <v>155.56</v>
      </c>
      <c r="M4345">
        <v>96.45</v>
      </c>
      <c r="N4345">
        <v>13.99</v>
      </c>
      <c r="O4345" t="s">
        <v>24</v>
      </c>
      <c r="P4345" t="s">
        <v>1233</v>
      </c>
      <c r="Q4345" t="s">
        <v>41</v>
      </c>
      <c r="R4345" t="s">
        <v>34</v>
      </c>
      <c r="S4345" t="s">
        <v>45</v>
      </c>
      <c r="T4345" s="1">
        <v>40487</v>
      </c>
    </row>
    <row r="4346" spans="1:20" x14ac:dyDescent="0.25">
      <c r="A4346">
        <v>30944</v>
      </c>
      <c r="B4346">
        <v>40716</v>
      </c>
      <c r="C4346" t="s">
        <v>58</v>
      </c>
      <c r="D4346" t="s">
        <v>21</v>
      </c>
      <c r="E4346" t="s">
        <v>120</v>
      </c>
      <c r="F4346" t="s">
        <v>1890</v>
      </c>
      <c r="G4346">
        <v>32</v>
      </c>
      <c r="H4346">
        <v>846.86</v>
      </c>
      <c r="I4346">
        <v>0.37</v>
      </c>
      <c r="J4346">
        <v>0.01</v>
      </c>
      <c r="K4346">
        <v>306.10000000000002</v>
      </c>
      <c r="L4346">
        <v>26.57</v>
      </c>
      <c r="M4346">
        <v>16.739999999999998</v>
      </c>
      <c r="N4346">
        <v>5.08</v>
      </c>
      <c r="O4346" t="s">
        <v>24</v>
      </c>
      <c r="P4346" t="s">
        <v>1419</v>
      </c>
      <c r="Q4346" t="s">
        <v>41</v>
      </c>
      <c r="R4346" t="s">
        <v>67</v>
      </c>
      <c r="S4346" t="s">
        <v>57</v>
      </c>
      <c r="T4346" s="1">
        <v>40717</v>
      </c>
    </row>
    <row r="4347" spans="1:20" x14ac:dyDescent="0.25">
      <c r="A4347">
        <v>30947</v>
      </c>
      <c r="B4347">
        <v>40373</v>
      </c>
      <c r="C4347" t="s">
        <v>20</v>
      </c>
      <c r="D4347" t="s">
        <v>21</v>
      </c>
      <c r="E4347" t="s">
        <v>120</v>
      </c>
      <c r="F4347" t="s">
        <v>1360</v>
      </c>
      <c r="G4347">
        <v>17</v>
      </c>
      <c r="H4347">
        <v>1539.86</v>
      </c>
      <c r="I4347">
        <v>0.55000000000000004</v>
      </c>
      <c r="J4347">
        <v>0.03</v>
      </c>
      <c r="K4347">
        <v>823.89</v>
      </c>
      <c r="L4347">
        <v>93.2</v>
      </c>
      <c r="M4347">
        <v>41.94</v>
      </c>
      <c r="N4347">
        <v>2.99</v>
      </c>
      <c r="O4347" t="s">
        <v>24</v>
      </c>
      <c r="P4347" t="s">
        <v>1913</v>
      </c>
      <c r="Q4347" t="s">
        <v>83</v>
      </c>
      <c r="R4347" t="s">
        <v>34</v>
      </c>
      <c r="S4347" t="s">
        <v>57</v>
      </c>
      <c r="T4347" s="1">
        <v>40377</v>
      </c>
    </row>
    <row r="4348" spans="1:20" x14ac:dyDescent="0.25">
      <c r="A4348">
        <v>30947</v>
      </c>
      <c r="B4348">
        <v>40373</v>
      </c>
      <c r="C4348" t="s">
        <v>20</v>
      </c>
      <c r="D4348" t="s">
        <v>21</v>
      </c>
      <c r="E4348" t="s">
        <v>80</v>
      </c>
      <c r="F4348" t="s">
        <v>577</v>
      </c>
      <c r="G4348">
        <v>45</v>
      </c>
      <c r="H4348">
        <v>571.82000000000005</v>
      </c>
      <c r="I4348">
        <v>0.43</v>
      </c>
      <c r="J4348">
        <v>0.01</v>
      </c>
      <c r="K4348">
        <v>242.38</v>
      </c>
      <c r="L4348">
        <v>12.82</v>
      </c>
      <c r="M4348">
        <v>7.31</v>
      </c>
      <c r="N4348">
        <v>0.49</v>
      </c>
      <c r="O4348" t="s">
        <v>24</v>
      </c>
      <c r="P4348" t="s">
        <v>1913</v>
      </c>
      <c r="Q4348" t="s">
        <v>83</v>
      </c>
      <c r="R4348" t="s">
        <v>34</v>
      </c>
      <c r="S4348" t="s">
        <v>57</v>
      </c>
      <c r="T4348" s="1">
        <v>40377</v>
      </c>
    </row>
    <row r="4349" spans="1:20" x14ac:dyDescent="0.25">
      <c r="A4349">
        <v>30976</v>
      </c>
      <c r="B4349">
        <v>41206</v>
      </c>
      <c r="C4349" t="s">
        <v>36</v>
      </c>
      <c r="D4349" t="s">
        <v>37</v>
      </c>
      <c r="E4349" t="s">
        <v>38</v>
      </c>
      <c r="F4349" t="s">
        <v>612</v>
      </c>
      <c r="G4349">
        <v>10</v>
      </c>
      <c r="H4349">
        <v>707.58</v>
      </c>
      <c r="I4349">
        <v>0.46</v>
      </c>
      <c r="J4349">
        <v>7.0000000000000007E-2</v>
      </c>
      <c r="K4349">
        <v>295.89</v>
      </c>
      <c r="L4349">
        <v>75.87</v>
      </c>
      <c r="M4349">
        <v>40.97</v>
      </c>
      <c r="N4349">
        <v>1.99</v>
      </c>
      <c r="O4349" t="s">
        <v>24</v>
      </c>
      <c r="P4349" t="s">
        <v>519</v>
      </c>
      <c r="Q4349" t="s">
        <v>41</v>
      </c>
      <c r="R4349" t="s">
        <v>27</v>
      </c>
      <c r="S4349" t="s">
        <v>35</v>
      </c>
      <c r="T4349" s="1">
        <v>41206</v>
      </c>
    </row>
    <row r="4350" spans="1:20" x14ac:dyDescent="0.25">
      <c r="A4350">
        <v>30981</v>
      </c>
      <c r="B4350">
        <v>40589</v>
      </c>
      <c r="C4350" t="s">
        <v>20</v>
      </c>
      <c r="D4350" t="s">
        <v>21</v>
      </c>
      <c r="E4350" t="s">
        <v>126</v>
      </c>
      <c r="F4350" t="s">
        <v>603</v>
      </c>
      <c r="G4350">
        <v>29</v>
      </c>
      <c r="H4350">
        <v>11434.19</v>
      </c>
      <c r="I4350">
        <v>0.36</v>
      </c>
      <c r="J4350">
        <v>0.1</v>
      </c>
      <c r="K4350">
        <v>3296.51</v>
      </c>
      <c r="L4350">
        <v>437.2</v>
      </c>
      <c r="M4350">
        <v>279.81</v>
      </c>
      <c r="N4350">
        <v>23.19</v>
      </c>
      <c r="O4350" t="s">
        <v>48</v>
      </c>
      <c r="P4350" t="s">
        <v>1468</v>
      </c>
      <c r="Q4350" t="s">
        <v>64</v>
      </c>
      <c r="R4350" t="s">
        <v>61</v>
      </c>
      <c r="S4350" t="s">
        <v>132</v>
      </c>
      <c r="T4350" s="1">
        <v>40593</v>
      </c>
    </row>
    <row r="4351" spans="1:20" x14ac:dyDescent="0.25">
      <c r="A4351">
        <v>30981</v>
      </c>
      <c r="B4351">
        <v>40589</v>
      </c>
      <c r="C4351" t="s">
        <v>20</v>
      </c>
      <c r="D4351" t="s">
        <v>42</v>
      </c>
      <c r="E4351" t="s">
        <v>192</v>
      </c>
      <c r="F4351" t="s">
        <v>1431</v>
      </c>
      <c r="G4351">
        <v>22</v>
      </c>
      <c r="H4351">
        <v>7906.56</v>
      </c>
      <c r="I4351">
        <v>0.54</v>
      </c>
      <c r="J4351">
        <v>0.09</v>
      </c>
      <c r="K4351">
        <v>3895</v>
      </c>
      <c r="L4351">
        <v>393.43</v>
      </c>
      <c r="M4351">
        <v>180.98</v>
      </c>
      <c r="N4351">
        <v>30</v>
      </c>
      <c r="O4351" t="s">
        <v>48</v>
      </c>
      <c r="P4351" t="s">
        <v>1468</v>
      </c>
      <c r="Q4351" t="s">
        <v>64</v>
      </c>
      <c r="R4351" t="s">
        <v>61</v>
      </c>
      <c r="S4351" t="s">
        <v>132</v>
      </c>
      <c r="T4351" s="1">
        <v>40591</v>
      </c>
    </row>
    <row r="4352" spans="1:20" x14ac:dyDescent="0.25">
      <c r="A4352">
        <v>31040</v>
      </c>
      <c r="B4352">
        <v>40435</v>
      </c>
      <c r="C4352" t="s">
        <v>29</v>
      </c>
      <c r="D4352" t="s">
        <v>37</v>
      </c>
      <c r="E4352" t="s">
        <v>38</v>
      </c>
      <c r="F4352" t="s">
        <v>653</v>
      </c>
      <c r="G4352">
        <v>23</v>
      </c>
      <c r="H4352">
        <v>1565.48</v>
      </c>
      <c r="I4352">
        <v>0.47</v>
      </c>
      <c r="J4352">
        <v>0.1</v>
      </c>
      <c r="K4352">
        <v>641.94000000000005</v>
      </c>
      <c r="L4352">
        <v>75.430000000000007</v>
      </c>
      <c r="M4352">
        <v>39.979999999999997</v>
      </c>
      <c r="N4352">
        <v>4</v>
      </c>
      <c r="O4352" t="s">
        <v>24</v>
      </c>
      <c r="P4352" t="s">
        <v>237</v>
      </c>
      <c r="Q4352" t="s">
        <v>75</v>
      </c>
      <c r="R4352" t="s">
        <v>34</v>
      </c>
      <c r="S4352" t="s">
        <v>57</v>
      </c>
      <c r="T4352" s="1">
        <v>40437</v>
      </c>
    </row>
    <row r="4353" spans="1:20" x14ac:dyDescent="0.25">
      <c r="A4353">
        <v>31040</v>
      </c>
      <c r="B4353">
        <v>40435</v>
      </c>
      <c r="C4353" t="s">
        <v>29</v>
      </c>
      <c r="D4353" t="s">
        <v>21</v>
      </c>
      <c r="E4353" t="s">
        <v>22</v>
      </c>
      <c r="F4353" t="s">
        <v>1267</v>
      </c>
      <c r="G4353">
        <v>19</v>
      </c>
      <c r="H4353">
        <v>1044.51</v>
      </c>
      <c r="I4353">
        <v>0.51</v>
      </c>
      <c r="J4353">
        <v>0.1</v>
      </c>
      <c r="K4353">
        <v>472.81</v>
      </c>
      <c r="L4353">
        <v>60.69</v>
      </c>
      <c r="M4353">
        <v>29.74</v>
      </c>
      <c r="N4353">
        <v>6.64</v>
      </c>
      <c r="O4353" t="s">
        <v>24</v>
      </c>
      <c r="P4353" t="s">
        <v>237</v>
      </c>
      <c r="Q4353" t="s">
        <v>75</v>
      </c>
      <c r="R4353" t="s">
        <v>34</v>
      </c>
      <c r="S4353" t="s">
        <v>57</v>
      </c>
      <c r="T4353" s="1">
        <v>40437</v>
      </c>
    </row>
    <row r="4354" spans="1:20" x14ac:dyDescent="0.25">
      <c r="A4354">
        <v>31042</v>
      </c>
      <c r="B4354">
        <v>41232</v>
      </c>
      <c r="C4354" t="s">
        <v>79</v>
      </c>
      <c r="D4354" t="s">
        <v>42</v>
      </c>
      <c r="E4354" t="s">
        <v>192</v>
      </c>
      <c r="F4354" t="s">
        <v>632</v>
      </c>
      <c r="G4354">
        <v>26</v>
      </c>
      <c r="H4354">
        <v>4627.24</v>
      </c>
      <c r="I4354">
        <v>0.35</v>
      </c>
      <c r="J4354">
        <v>0.05</v>
      </c>
      <c r="K4354">
        <v>1451.76</v>
      </c>
      <c r="L4354">
        <v>186.12</v>
      </c>
      <c r="M4354">
        <v>120.98</v>
      </c>
      <c r="N4354">
        <v>30</v>
      </c>
      <c r="O4354" t="s">
        <v>48</v>
      </c>
      <c r="P4354" t="s">
        <v>664</v>
      </c>
      <c r="Q4354" t="s">
        <v>41</v>
      </c>
      <c r="R4354" t="s">
        <v>67</v>
      </c>
      <c r="S4354" t="s">
        <v>132</v>
      </c>
      <c r="T4354" s="1">
        <v>41233</v>
      </c>
    </row>
    <row r="4355" spans="1:20" x14ac:dyDescent="0.25">
      <c r="A4355">
        <v>31042</v>
      </c>
      <c r="B4355">
        <v>41232</v>
      </c>
      <c r="C4355" t="s">
        <v>79</v>
      </c>
      <c r="D4355" t="s">
        <v>21</v>
      </c>
      <c r="E4355" t="s">
        <v>52</v>
      </c>
      <c r="F4355" t="s">
        <v>354</v>
      </c>
      <c r="G4355">
        <v>48</v>
      </c>
      <c r="H4355">
        <v>250.12</v>
      </c>
      <c r="I4355">
        <v>0.48</v>
      </c>
      <c r="J4355">
        <v>0.03</v>
      </c>
      <c r="K4355">
        <v>115.48</v>
      </c>
      <c r="L4355">
        <v>5.35</v>
      </c>
      <c r="M4355">
        <v>2.78</v>
      </c>
      <c r="N4355">
        <v>1.2</v>
      </c>
      <c r="O4355" t="s">
        <v>24</v>
      </c>
      <c r="P4355" t="s">
        <v>664</v>
      </c>
      <c r="Q4355" t="s">
        <v>41</v>
      </c>
      <c r="R4355" t="s">
        <v>67</v>
      </c>
      <c r="S4355" t="s">
        <v>55</v>
      </c>
      <c r="T4355" s="1">
        <v>41233</v>
      </c>
    </row>
    <row r="4356" spans="1:20" x14ac:dyDescent="0.25">
      <c r="A4356">
        <v>31043</v>
      </c>
      <c r="B4356">
        <v>40009</v>
      </c>
      <c r="C4356" t="s">
        <v>36</v>
      </c>
      <c r="D4356" t="s">
        <v>37</v>
      </c>
      <c r="E4356" t="s">
        <v>38</v>
      </c>
      <c r="F4356" t="s">
        <v>725</v>
      </c>
      <c r="G4356">
        <v>49</v>
      </c>
      <c r="H4356">
        <v>1245.6300000000001</v>
      </c>
      <c r="I4356">
        <v>0.41</v>
      </c>
      <c r="J4356">
        <v>0.02</v>
      </c>
      <c r="K4356">
        <v>494.92</v>
      </c>
      <c r="L4356">
        <v>25.9</v>
      </c>
      <c r="M4356">
        <v>15.28</v>
      </c>
      <c r="N4356">
        <v>1.99</v>
      </c>
      <c r="O4356" t="s">
        <v>24</v>
      </c>
      <c r="P4356" t="s">
        <v>813</v>
      </c>
      <c r="Q4356" t="s">
        <v>33</v>
      </c>
      <c r="R4356" t="s">
        <v>34</v>
      </c>
      <c r="S4356" t="s">
        <v>35</v>
      </c>
      <c r="T4356" s="1">
        <v>40010</v>
      </c>
    </row>
    <row r="4357" spans="1:20" x14ac:dyDescent="0.25">
      <c r="A4357">
        <v>31043</v>
      </c>
      <c r="B4357">
        <v>40009</v>
      </c>
      <c r="C4357" t="s">
        <v>36</v>
      </c>
      <c r="D4357" t="s">
        <v>37</v>
      </c>
      <c r="E4357" t="s">
        <v>50</v>
      </c>
      <c r="F4357" t="s">
        <v>359</v>
      </c>
      <c r="G4357">
        <v>3</v>
      </c>
      <c r="H4357">
        <v>576.57000000000005</v>
      </c>
      <c r="I4357">
        <v>0.55000000000000004</v>
      </c>
      <c r="J4357">
        <v>0</v>
      </c>
      <c r="K4357">
        <v>315.3</v>
      </c>
      <c r="L4357">
        <v>191.09</v>
      </c>
      <c r="M4357">
        <v>85.99</v>
      </c>
      <c r="N4357">
        <v>3.3</v>
      </c>
      <c r="O4357" t="s">
        <v>24</v>
      </c>
      <c r="P4357" t="s">
        <v>813</v>
      </c>
      <c r="Q4357" t="s">
        <v>33</v>
      </c>
      <c r="R4357" t="s">
        <v>34</v>
      </c>
      <c r="S4357" t="s">
        <v>35</v>
      </c>
      <c r="T4357" s="1">
        <v>40010</v>
      </c>
    </row>
    <row r="4358" spans="1:20" x14ac:dyDescent="0.25">
      <c r="A4358">
        <v>31046</v>
      </c>
      <c r="B4358">
        <v>40581</v>
      </c>
      <c r="C4358" t="s">
        <v>58</v>
      </c>
      <c r="D4358" t="s">
        <v>37</v>
      </c>
      <c r="E4358" t="s">
        <v>50</v>
      </c>
      <c r="F4358" t="s">
        <v>920</v>
      </c>
      <c r="G4358">
        <v>42</v>
      </c>
      <c r="H4358">
        <v>8249.91</v>
      </c>
      <c r="I4358">
        <v>0.48</v>
      </c>
      <c r="J4358">
        <v>0.08</v>
      </c>
      <c r="K4358">
        <v>3585.83</v>
      </c>
      <c r="L4358">
        <v>213.44</v>
      </c>
      <c r="M4358">
        <v>110.99</v>
      </c>
      <c r="N4358">
        <v>2.5</v>
      </c>
      <c r="O4358" t="s">
        <v>24</v>
      </c>
      <c r="P4358" t="s">
        <v>124</v>
      </c>
      <c r="Q4358" t="s">
        <v>64</v>
      </c>
      <c r="R4358" t="s">
        <v>34</v>
      </c>
      <c r="S4358" t="s">
        <v>57</v>
      </c>
      <c r="T4358" s="1">
        <v>40582</v>
      </c>
    </row>
    <row r="4359" spans="1:20" x14ac:dyDescent="0.25">
      <c r="A4359">
        <v>31046</v>
      </c>
      <c r="B4359">
        <v>40581</v>
      </c>
      <c r="C4359" t="s">
        <v>58</v>
      </c>
      <c r="D4359" t="s">
        <v>21</v>
      </c>
      <c r="E4359" t="s">
        <v>30</v>
      </c>
      <c r="F4359" t="s">
        <v>1906</v>
      </c>
      <c r="G4359">
        <v>35</v>
      </c>
      <c r="H4359">
        <v>525.78</v>
      </c>
      <c r="I4359">
        <v>0.55000000000000004</v>
      </c>
      <c r="J4359">
        <v>0.02</v>
      </c>
      <c r="K4359">
        <v>281.95999999999998</v>
      </c>
      <c r="L4359">
        <v>15.2</v>
      </c>
      <c r="M4359">
        <v>6.84</v>
      </c>
      <c r="N4359">
        <v>4.42</v>
      </c>
      <c r="O4359" t="s">
        <v>24</v>
      </c>
      <c r="P4359" t="s">
        <v>124</v>
      </c>
      <c r="Q4359" t="s">
        <v>64</v>
      </c>
      <c r="R4359" t="s">
        <v>34</v>
      </c>
      <c r="S4359" t="s">
        <v>35</v>
      </c>
      <c r="T4359" s="1">
        <v>40584</v>
      </c>
    </row>
    <row r="4360" spans="1:20" x14ac:dyDescent="0.25">
      <c r="A4360">
        <v>31072</v>
      </c>
      <c r="B4360">
        <v>40511</v>
      </c>
      <c r="C4360" t="s">
        <v>20</v>
      </c>
      <c r="D4360" t="s">
        <v>21</v>
      </c>
      <c r="E4360" t="s">
        <v>120</v>
      </c>
      <c r="F4360" t="s">
        <v>1170</v>
      </c>
      <c r="G4360">
        <v>4</v>
      </c>
      <c r="H4360">
        <v>1221.1300000000001</v>
      </c>
      <c r="I4360">
        <v>0.47</v>
      </c>
      <c r="J4360">
        <v>0.08</v>
      </c>
      <c r="K4360">
        <v>509.18</v>
      </c>
      <c r="L4360">
        <v>326.39999999999998</v>
      </c>
      <c r="M4360">
        <v>172.99</v>
      </c>
      <c r="N4360">
        <v>19.989999999999998</v>
      </c>
      <c r="O4360" t="s">
        <v>24</v>
      </c>
      <c r="P4360" t="s">
        <v>269</v>
      </c>
      <c r="Q4360" t="s">
        <v>64</v>
      </c>
      <c r="R4360" t="s">
        <v>34</v>
      </c>
      <c r="S4360" t="s">
        <v>57</v>
      </c>
      <c r="T4360" s="1">
        <v>40516</v>
      </c>
    </row>
    <row r="4361" spans="1:20" x14ac:dyDescent="0.25">
      <c r="A4361">
        <v>31073</v>
      </c>
      <c r="B4361">
        <v>40384</v>
      </c>
      <c r="C4361" t="s">
        <v>79</v>
      </c>
      <c r="D4361" t="s">
        <v>42</v>
      </c>
      <c r="E4361" t="s">
        <v>43</v>
      </c>
      <c r="F4361" t="s">
        <v>1319</v>
      </c>
      <c r="G4361">
        <v>39</v>
      </c>
      <c r="H4361">
        <v>2996.85</v>
      </c>
      <c r="I4361">
        <v>0.4</v>
      </c>
      <c r="J4361">
        <v>0.02</v>
      </c>
      <c r="K4361">
        <v>1159.42</v>
      </c>
      <c r="L4361">
        <v>78.23</v>
      </c>
      <c r="M4361">
        <v>46.94</v>
      </c>
      <c r="N4361">
        <v>6.77</v>
      </c>
      <c r="O4361" t="s">
        <v>24</v>
      </c>
      <c r="P4361" t="s">
        <v>196</v>
      </c>
      <c r="Q4361" t="s">
        <v>64</v>
      </c>
      <c r="R4361" t="s">
        <v>61</v>
      </c>
      <c r="S4361" t="s">
        <v>57</v>
      </c>
      <c r="T4361" s="1">
        <v>40387</v>
      </c>
    </row>
    <row r="4362" spans="1:20" x14ac:dyDescent="0.25">
      <c r="A4362">
        <v>31073</v>
      </c>
      <c r="B4362">
        <v>40384</v>
      </c>
      <c r="C4362" t="s">
        <v>79</v>
      </c>
      <c r="D4362" t="s">
        <v>21</v>
      </c>
      <c r="E4362" t="s">
        <v>22</v>
      </c>
      <c r="F4362" t="s">
        <v>1362</v>
      </c>
      <c r="G4362">
        <v>26</v>
      </c>
      <c r="H4362">
        <v>9022.9699999999993</v>
      </c>
      <c r="I4362">
        <v>0.55000000000000004</v>
      </c>
      <c r="J4362">
        <v>7.0000000000000007E-2</v>
      </c>
      <c r="K4362">
        <v>4638.95</v>
      </c>
      <c r="L4362">
        <v>371.71</v>
      </c>
      <c r="M4362">
        <v>167.27</v>
      </c>
      <c r="N4362">
        <v>35</v>
      </c>
      <c r="O4362" t="s">
        <v>24</v>
      </c>
      <c r="P4362" t="s">
        <v>196</v>
      </c>
      <c r="Q4362" t="s">
        <v>64</v>
      </c>
      <c r="R4362" t="s">
        <v>61</v>
      </c>
      <c r="S4362" t="s">
        <v>28</v>
      </c>
      <c r="T4362" s="1">
        <v>40384</v>
      </c>
    </row>
    <row r="4363" spans="1:20" x14ac:dyDescent="0.25">
      <c r="A4363">
        <v>31077</v>
      </c>
      <c r="B4363">
        <v>40474</v>
      </c>
      <c r="C4363" t="s">
        <v>29</v>
      </c>
      <c r="D4363" t="s">
        <v>37</v>
      </c>
      <c r="E4363" t="s">
        <v>50</v>
      </c>
      <c r="F4363" t="s">
        <v>971</v>
      </c>
      <c r="G4363">
        <v>36</v>
      </c>
      <c r="H4363">
        <v>4858.47</v>
      </c>
      <c r="I4363">
        <v>0.54</v>
      </c>
      <c r="J4363">
        <v>0.06</v>
      </c>
      <c r="K4363">
        <v>2478.9299999999998</v>
      </c>
      <c r="L4363">
        <v>143.46</v>
      </c>
      <c r="M4363">
        <v>65.989999999999995</v>
      </c>
      <c r="N4363">
        <v>3.9</v>
      </c>
      <c r="O4363" t="s">
        <v>24</v>
      </c>
      <c r="P4363" t="s">
        <v>1807</v>
      </c>
      <c r="Q4363" t="s">
        <v>83</v>
      </c>
      <c r="R4363" t="s">
        <v>27</v>
      </c>
      <c r="S4363" t="s">
        <v>57</v>
      </c>
      <c r="T4363" s="1">
        <v>40476</v>
      </c>
    </row>
    <row r="4364" spans="1:20" x14ac:dyDescent="0.25">
      <c r="A4364">
        <v>31078</v>
      </c>
      <c r="B4364">
        <v>39854</v>
      </c>
      <c r="C4364" t="s">
        <v>58</v>
      </c>
      <c r="D4364" t="s">
        <v>37</v>
      </c>
      <c r="E4364" t="s">
        <v>87</v>
      </c>
      <c r="F4364" t="s">
        <v>302</v>
      </c>
      <c r="G4364">
        <v>7</v>
      </c>
      <c r="H4364">
        <v>174.67</v>
      </c>
      <c r="I4364">
        <v>0.42</v>
      </c>
      <c r="J4364">
        <v>0.01</v>
      </c>
      <c r="K4364">
        <v>69.23</v>
      </c>
      <c r="L4364">
        <v>24.12</v>
      </c>
      <c r="M4364">
        <v>13.99</v>
      </c>
      <c r="N4364">
        <v>7.51</v>
      </c>
      <c r="O4364" t="s">
        <v>24</v>
      </c>
      <c r="P4364" t="s">
        <v>1177</v>
      </c>
      <c r="Q4364" t="s">
        <v>41</v>
      </c>
      <c r="R4364" t="s">
        <v>34</v>
      </c>
      <c r="S4364" t="s">
        <v>45</v>
      </c>
      <c r="T4364" s="1">
        <v>39855</v>
      </c>
    </row>
    <row r="4365" spans="1:20" x14ac:dyDescent="0.25">
      <c r="A4365">
        <v>31106</v>
      </c>
      <c r="B4365">
        <v>40955</v>
      </c>
      <c r="C4365" t="s">
        <v>20</v>
      </c>
      <c r="D4365" t="s">
        <v>21</v>
      </c>
      <c r="E4365" t="s">
        <v>80</v>
      </c>
      <c r="F4365" t="s">
        <v>516</v>
      </c>
      <c r="G4365">
        <v>37</v>
      </c>
      <c r="H4365">
        <v>158.81</v>
      </c>
      <c r="I4365">
        <v>0.39</v>
      </c>
      <c r="J4365">
        <v>0</v>
      </c>
      <c r="K4365">
        <v>61.74</v>
      </c>
      <c r="L4365">
        <v>4.28</v>
      </c>
      <c r="M4365">
        <v>2.61</v>
      </c>
      <c r="N4365">
        <v>0.5</v>
      </c>
      <c r="O4365" t="s">
        <v>24</v>
      </c>
      <c r="P4365" t="s">
        <v>1757</v>
      </c>
      <c r="Q4365" t="s">
        <v>41</v>
      </c>
      <c r="R4365" t="s">
        <v>34</v>
      </c>
      <c r="S4365" t="s">
        <v>57</v>
      </c>
      <c r="T4365" s="1">
        <v>40955</v>
      </c>
    </row>
    <row r="4366" spans="1:20" x14ac:dyDescent="0.25">
      <c r="A4366">
        <v>31106</v>
      </c>
      <c r="B4366">
        <v>40955</v>
      </c>
      <c r="C4366" t="s">
        <v>20</v>
      </c>
      <c r="D4366" t="s">
        <v>42</v>
      </c>
      <c r="E4366" t="s">
        <v>43</v>
      </c>
      <c r="F4366" t="s">
        <v>1978</v>
      </c>
      <c r="G4366">
        <v>7</v>
      </c>
      <c r="H4366">
        <v>344.44</v>
      </c>
      <c r="I4366">
        <v>0.49</v>
      </c>
      <c r="J4366">
        <v>0.03</v>
      </c>
      <c r="K4366">
        <v>158.66</v>
      </c>
      <c r="L4366">
        <v>49.27</v>
      </c>
      <c r="M4366">
        <v>25.13</v>
      </c>
      <c r="N4366">
        <v>9.8699999999999992</v>
      </c>
      <c r="O4366" t="s">
        <v>24</v>
      </c>
      <c r="P4366" t="s">
        <v>1757</v>
      </c>
      <c r="Q4366" t="s">
        <v>41</v>
      </c>
      <c r="R4366" t="s">
        <v>34</v>
      </c>
      <c r="S4366" t="s">
        <v>57</v>
      </c>
      <c r="T4366" s="1">
        <v>40960</v>
      </c>
    </row>
    <row r="4367" spans="1:20" x14ac:dyDescent="0.25">
      <c r="A4367">
        <v>31106</v>
      </c>
      <c r="B4367">
        <v>40955</v>
      </c>
      <c r="C4367" t="s">
        <v>20</v>
      </c>
      <c r="D4367" t="s">
        <v>21</v>
      </c>
      <c r="E4367" t="s">
        <v>30</v>
      </c>
      <c r="F4367" t="s">
        <v>1350</v>
      </c>
      <c r="G4367">
        <v>45</v>
      </c>
      <c r="H4367">
        <v>499.76</v>
      </c>
      <c r="I4367">
        <v>0.49</v>
      </c>
      <c r="J4367">
        <v>0.01</v>
      </c>
      <c r="K4367">
        <v>240.56</v>
      </c>
      <c r="L4367">
        <v>11.14</v>
      </c>
      <c r="M4367">
        <v>5.68</v>
      </c>
      <c r="N4367">
        <v>3.6</v>
      </c>
      <c r="O4367" t="s">
        <v>24</v>
      </c>
      <c r="P4367" t="s">
        <v>1757</v>
      </c>
      <c r="Q4367" t="s">
        <v>41</v>
      </c>
      <c r="R4367" t="s">
        <v>34</v>
      </c>
      <c r="S4367" t="s">
        <v>35</v>
      </c>
      <c r="T4367" s="1">
        <v>40957</v>
      </c>
    </row>
    <row r="4368" spans="1:20" x14ac:dyDescent="0.25">
      <c r="A4368">
        <v>31106</v>
      </c>
      <c r="B4368">
        <v>40955</v>
      </c>
      <c r="C4368" t="s">
        <v>20</v>
      </c>
      <c r="D4368" t="s">
        <v>37</v>
      </c>
      <c r="E4368" t="s">
        <v>50</v>
      </c>
      <c r="F4368" t="s">
        <v>76</v>
      </c>
      <c r="G4368">
        <v>43</v>
      </c>
      <c r="H4368">
        <v>9679.86</v>
      </c>
      <c r="I4368">
        <v>0.44</v>
      </c>
      <c r="J4368">
        <v>0</v>
      </c>
      <c r="K4368">
        <v>4256.66</v>
      </c>
      <c r="L4368">
        <v>224.98</v>
      </c>
      <c r="M4368">
        <v>125.99</v>
      </c>
      <c r="N4368">
        <v>5.63</v>
      </c>
      <c r="O4368" t="s">
        <v>24</v>
      </c>
      <c r="P4368" t="s">
        <v>1757</v>
      </c>
      <c r="Q4368" t="s">
        <v>41</v>
      </c>
      <c r="R4368" t="s">
        <v>34</v>
      </c>
      <c r="S4368" t="s">
        <v>57</v>
      </c>
      <c r="T4368" s="1">
        <v>40962</v>
      </c>
    </row>
    <row r="4369" spans="1:20" x14ac:dyDescent="0.25">
      <c r="A4369">
        <v>31109</v>
      </c>
      <c r="B4369">
        <v>40844</v>
      </c>
      <c r="C4369" t="s">
        <v>20</v>
      </c>
      <c r="D4369" t="s">
        <v>21</v>
      </c>
      <c r="E4369" t="s">
        <v>120</v>
      </c>
      <c r="F4369" t="s">
        <v>1239</v>
      </c>
      <c r="G4369">
        <v>49</v>
      </c>
      <c r="H4369">
        <v>2522.86</v>
      </c>
      <c r="I4369">
        <v>0.43</v>
      </c>
      <c r="J4369">
        <v>0.08</v>
      </c>
      <c r="K4369">
        <v>954.98</v>
      </c>
      <c r="L4369">
        <v>55.68</v>
      </c>
      <c r="M4369">
        <v>31.74</v>
      </c>
      <c r="N4369">
        <v>12.62</v>
      </c>
      <c r="O4369" t="s">
        <v>24</v>
      </c>
      <c r="P4369" t="s">
        <v>466</v>
      </c>
      <c r="Q4369" t="s">
        <v>33</v>
      </c>
      <c r="R4369" t="s">
        <v>27</v>
      </c>
      <c r="S4369" t="s">
        <v>57</v>
      </c>
      <c r="T4369" s="1">
        <v>40848</v>
      </c>
    </row>
    <row r="4370" spans="1:20" x14ac:dyDescent="0.25">
      <c r="A4370">
        <v>31111</v>
      </c>
      <c r="B4370">
        <v>40049</v>
      </c>
      <c r="C4370" t="s">
        <v>29</v>
      </c>
      <c r="D4370" t="s">
        <v>21</v>
      </c>
      <c r="E4370" t="s">
        <v>84</v>
      </c>
      <c r="F4370" t="s">
        <v>137</v>
      </c>
      <c r="G4370">
        <v>27</v>
      </c>
      <c r="H4370">
        <v>313.66000000000003</v>
      </c>
      <c r="I4370">
        <v>0.35</v>
      </c>
      <c r="J4370">
        <v>0.03</v>
      </c>
      <c r="K4370">
        <v>101.55</v>
      </c>
      <c r="L4370">
        <v>11.75</v>
      </c>
      <c r="M4370">
        <v>7.64</v>
      </c>
      <c r="N4370">
        <v>5.83</v>
      </c>
      <c r="O4370" t="s">
        <v>24</v>
      </c>
      <c r="P4370" t="s">
        <v>221</v>
      </c>
      <c r="Q4370" t="s">
        <v>83</v>
      </c>
      <c r="R4370" t="s">
        <v>34</v>
      </c>
      <c r="S4370" t="s">
        <v>55</v>
      </c>
      <c r="T4370" s="1">
        <v>40051</v>
      </c>
    </row>
    <row r="4371" spans="1:20" x14ac:dyDescent="0.25">
      <c r="A4371">
        <v>31138</v>
      </c>
      <c r="B4371">
        <v>39834</v>
      </c>
      <c r="C4371" t="s">
        <v>36</v>
      </c>
      <c r="D4371" t="s">
        <v>42</v>
      </c>
      <c r="E4371" t="s">
        <v>46</v>
      </c>
      <c r="F4371" t="s">
        <v>467</v>
      </c>
      <c r="G4371">
        <v>37</v>
      </c>
      <c r="H4371">
        <v>2278.2399999999998</v>
      </c>
      <c r="I4371">
        <v>0.5</v>
      </c>
      <c r="J4371">
        <v>0.05</v>
      </c>
      <c r="K4371">
        <v>1057.6099999999999</v>
      </c>
      <c r="L4371">
        <v>63.52</v>
      </c>
      <c r="M4371">
        <v>31.76</v>
      </c>
      <c r="N4371">
        <v>45.51</v>
      </c>
      <c r="O4371" t="s">
        <v>48</v>
      </c>
      <c r="P4371" t="s">
        <v>196</v>
      </c>
      <c r="Q4371" t="s">
        <v>64</v>
      </c>
      <c r="R4371" t="s">
        <v>27</v>
      </c>
      <c r="S4371" t="s">
        <v>49</v>
      </c>
      <c r="T4371" s="1">
        <v>39836</v>
      </c>
    </row>
    <row r="4372" spans="1:20" x14ac:dyDescent="0.25">
      <c r="A4372">
        <v>31140</v>
      </c>
      <c r="B4372">
        <v>40575</v>
      </c>
      <c r="C4372" t="s">
        <v>58</v>
      </c>
      <c r="D4372" t="s">
        <v>21</v>
      </c>
      <c r="E4372" t="s">
        <v>80</v>
      </c>
      <c r="F4372" t="s">
        <v>200</v>
      </c>
      <c r="G4372">
        <v>4</v>
      </c>
      <c r="H4372">
        <v>25.89</v>
      </c>
      <c r="I4372">
        <v>0.52</v>
      </c>
      <c r="J4372">
        <v>0.03</v>
      </c>
      <c r="K4372">
        <v>12.58</v>
      </c>
      <c r="L4372">
        <v>6.42</v>
      </c>
      <c r="M4372">
        <v>3.08</v>
      </c>
      <c r="N4372">
        <v>0.99</v>
      </c>
      <c r="O4372" t="s">
        <v>24</v>
      </c>
      <c r="P4372" t="s">
        <v>1402</v>
      </c>
      <c r="Q4372" t="s">
        <v>41</v>
      </c>
      <c r="R4372" t="s">
        <v>61</v>
      </c>
      <c r="S4372" t="s">
        <v>57</v>
      </c>
      <c r="T4372" s="1">
        <v>40576</v>
      </c>
    </row>
    <row r="4373" spans="1:20" x14ac:dyDescent="0.25">
      <c r="A4373">
        <v>31169</v>
      </c>
      <c r="B4373">
        <v>40703</v>
      </c>
      <c r="C4373" t="s">
        <v>20</v>
      </c>
      <c r="D4373" t="s">
        <v>42</v>
      </c>
      <c r="E4373" t="s">
        <v>43</v>
      </c>
      <c r="F4373" t="s">
        <v>434</v>
      </c>
      <c r="G4373">
        <v>6</v>
      </c>
      <c r="H4373">
        <v>412.85</v>
      </c>
      <c r="I4373">
        <v>0.42</v>
      </c>
      <c r="J4373">
        <v>0.06</v>
      </c>
      <c r="K4373">
        <v>152.58000000000001</v>
      </c>
      <c r="L4373">
        <v>70.64</v>
      </c>
      <c r="M4373">
        <v>40.97</v>
      </c>
      <c r="N4373">
        <v>14.45</v>
      </c>
      <c r="O4373" t="s">
        <v>24</v>
      </c>
      <c r="P4373" t="s">
        <v>982</v>
      </c>
      <c r="Q4373" t="s">
        <v>83</v>
      </c>
      <c r="R4373" t="s">
        <v>61</v>
      </c>
      <c r="S4373" t="s">
        <v>28</v>
      </c>
      <c r="T4373" s="1">
        <v>40707</v>
      </c>
    </row>
    <row r="4374" spans="1:20" x14ac:dyDescent="0.25">
      <c r="A4374">
        <v>31170</v>
      </c>
      <c r="B4374">
        <v>40935</v>
      </c>
      <c r="C4374" t="s">
        <v>79</v>
      </c>
      <c r="D4374" t="s">
        <v>37</v>
      </c>
      <c r="E4374" t="s">
        <v>38</v>
      </c>
      <c r="F4374" t="s">
        <v>1979</v>
      </c>
      <c r="G4374">
        <v>32</v>
      </c>
      <c r="H4374">
        <v>643.26</v>
      </c>
      <c r="I4374">
        <v>0.54</v>
      </c>
      <c r="J4374">
        <v>0.09</v>
      </c>
      <c r="K4374">
        <v>317.11</v>
      </c>
      <c r="L4374">
        <v>22.02</v>
      </c>
      <c r="M4374">
        <v>10.130000000000001</v>
      </c>
      <c r="N4374">
        <v>1.99</v>
      </c>
      <c r="O4374" t="s">
        <v>24</v>
      </c>
      <c r="P4374" t="s">
        <v>1275</v>
      </c>
      <c r="Q4374" t="s">
        <v>41</v>
      </c>
      <c r="R4374" t="s">
        <v>34</v>
      </c>
      <c r="S4374" t="s">
        <v>35</v>
      </c>
      <c r="T4374" s="1">
        <v>40937</v>
      </c>
    </row>
    <row r="4375" spans="1:20" x14ac:dyDescent="0.25">
      <c r="A4375">
        <v>31171</v>
      </c>
      <c r="B4375">
        <v>39911</v>
      </c>
      <c r="C4375" t="s">
        <v>29</v>
      </c>
      <c r="D4375" t="s">
        <v>21</v>
      </c>
      <c r="E4375" t="s">
        <v>120</v>
      </c>
      <c r="F4375" t="s">
        <v>1465</v>
      </c>
      <c r="G4375">
        <v>37</v>
      </c>
      <c r="H4375">
        <v>305.18</v>
      </c>
      <c r="I4375">
        <v>0.49</v>
      </c>
      <c r="J4375">
        <v>0.08</v>
      </c>
      <c r="K4375">
        <v>135.34</v>
      </c>
      <c r="L4375">
        <v>8.92</v>
      </c>
      <c r="M4375">
        <v>4.55</v>
      </c>
      <c r="N4375">
        <v>1.49</v>
      </c>
      <c r="O4375" t="s">
        <v>24</v>
      </c>
      <c r="P4375" t="s">
        <v>1980</v>
      </c>
      <c r="Q4375" t="s">
        <v>33</v>
      </c>
      <c r="R4375" t="s">
        <v>61</v>
      </c>
      <c r="S4375" t="s">
        <v>57</v>
      </c>
      <c r="T4375" s="1">
        <v>39912</v>
      </c>
    </row>
    <row r="4376" spans="1:20" x14ac:dyDescent="0.25">
      <c r="A4376">
        <v>31173</v>
      </c>
      <c r="B4376">
        <v>41139</v>
      </c>
      <c r="C4376" t="s">
        <v>20</v>
      </c>
      <c r="D4376" t="s">
        <v>37</v>
      </c>
      <c r="E4376" t="s">
        <v>50</v>
      </c>
      <c r="F4376" t="s">
        <v>51</v>
      </c>
      <c r="G4376">
        <v>24</v>
      </c>
      <c r="H4376">
        <v>311.17</v>
      </c>
      <c r="I4376">
        <v>0.43</v>
      </c>
      <c r="J4376">
        <v>0.09</v>
      </c>
      <c r="K4376">
        <v>114.38</v>
      </c>
      <c r="L4376">
        <v>14.02</v>
      </c>
      <c r="M4376">
        <v>7.99</v>
      </c>
      <c r="N4376">
        <v>5.03</v>
      </c>
      <c r="O4376" t="s">
        <v>71</v>
      </c>
      <c r="P4376" t="s">
        <v>560</v>
      </c>
      <c r="Q4376" t="s">
        <v>64</v>
      </c>
      <c r="R4376" t="s">
        <v>67</v>
      </c>
      <c r="S4376" t="s">
        <v>45</v>
      </c>
      <c r="T4376" s="1">
        <v>41146</v>
      </c>
    </row>
    <row r="4377" spans="1:20" x14ac:dyDescent="0.25">
      <c r="A4377">
        <v>31174</v>
      </c>
      <c r="B4377">
        <v>39898</v>
      </c>
      <c r="C4377" t="s">
        <v>29</v>
      </c>
      <c r="D4377" t="s">
        <v>21</v>
      </c>
      <c r="E4377" t="s">
        <v>126</v>
      </c>
      <c r="F4377" t="s">
        <v>1898</v>
      </c>
      <c r="G4377">
        <v>20</v>
      </c>
      <c r="H4377">
        <v>9111.23</v>
      </c>
      <c r="I4377">
        <v>0.54</v>
      </c>
      <c r="J4377">
        <v>7.0000000000000007E-2</v>
      </c>
      <c r="K4377">
        <v>4598.6400000000003</v>
      </c>
      <c r="L4377">
        <v>489.22</v>
      </c>
      <c r="M4377">
        <v>225.04</v>
      </c>
      <c r="N4377">
        <v>11.79</v>
      </c>
      <c r="O4377" t="s">
        <v>24</v>
      </c>
      <c r="P4377" t="s">
        <v>326</v>
      </c>
      <c r="Q4377" t="s">
        <v>95</v>
      </c>
      <c r="R4377" t="s">
        <v>67</v>
      </c>
      <c r="S4377" t="s">
        <v>45</v>
      </c>
      <c r="T4377" s="1">
        <v>39898</v>
      </c>
    </row>
    <row r="4378" spans="1:20" x14ac:dyDescent="0.25">
      <c r="A4378">
        <v>31174</v>
      </c>
      <c r="B4378">
        <v>39898</v>
      </c>
      <c r="C4378" t="s">
        <v>29</v>
      </c>
      <c r="D4378" t="s">
        <v>21</v>
      </c>
      <c r="E4378" t="s">
        <v>120</v>
      </c>
      <c r="F4378" t="s">
        <v>692</v>
      </c>
      <c r="G4378">
        <v>29</v>
      </c>
      <c r="H4378">
        <v>360.42</v>
      </c>
      <c r="I4378">
        <v>0.38</v>
      </c>
      <c r="J4378">
        <v>0.03</v>
      </c>
      <c r="K4378">
        <v>128.35</v>
      </c>
      <c r="L4378">
        <v>12.65</v>
      </c>
      <c r="M4378">
        <v>7.84</v>
      </c>
      <c r="N4378">
        <v>4.71</v>
      </c>
      <c r="O4378" t="s">
        <v>24</v>
      </c>
      <c r="P4378" t="s">
        <v>326</v>
      </c>
      <c r="Q4378" t="s">
        <v>95</v>
      </c>
      <c r="R4378" t="s">
        <v>67</v>
      </c>
      <c r="S4378" t="s">
        <v>57</v>
      </c>
      <c r="T4378" s="1">
        <v>39901</v>
      </c>
    </row>
    <row r="4379" spans="1:20" x14ac:dyDescent="0.25">
      <c r="A4379">
        <v>31175</v>
      </c>
      <c r="B4379">
        <v>40082</v>
      </c>
      <c r="C4379" t="s">
        <v>58</v>
      </c>
      <c r="D4379" t="s">
        <v>21</v>
      </c>
      <c r="E4379" t="s">
        <v>84</v>
      </c>
      <c r="F4379" t="s">
        <v>1244</v>
      </c>
      <c r="G4379">
        <v>26</v>
      </c>
      <c r="H4379">
        <v>967.97</v>
      </c>
      <c r="I4379">
        <v>0.46</v>
      </c>
      <c r="J4379">
        <v>0</v>
      </c>
      <c r="K4379">
        <v>442.52</v>
      </c>
      <c r="L4379">
        <v>37</v>
      </c>
      <c r="M4379">
        <v>19.98</v>
      </c>
      <c r="N4379">
        <v>5.97</v>
      </c>
      <c r="O4379" t="s">
        <v>71</v>
      </c>
      <c r="P4379" t="s">
        <v>942</v>
      </c>
      <c r="Q4379" t="s">
        <v>41</v>
      </c>
      <c r="R4379" t="s">
        <v>34</v>
      </c>
      <c r="S4379" t="s">
        <v>57</v>
      </c>
      <c r="T4379" s="1">
        <v>40085</v>
      </c>
    </row>
    <row r="4380" spans="1:20" x14ac:dyDescent="0.25">
      <c r="A4380">
        <v>31204</v>
      </c>
      <c r="B4380">
        <v>40411</v>
      </c>
      <c r="C4380" t="s">
        <v>20</v>
      </c>
      <c r="D4380" t="s">
        <v>42</v>
      </c>
      <c r="E4380" t="s">
        <v>43</v>
      </c>
      <c r="F4380" t="s">
        <v>214</v>
      </c>
      <c r="G4380">
        <v>14</v>
      </c>
      <c r="H4380">
        <v>383.36</v>
      </c>
      <c r="I4380">
        <v>0.48</v>
      </c>
      <c r="J4380">
        <v>0.02</v>
      </c>
      <c r="K4380">
        <v>177.6</v>
      </c>
      <c r="L4380">
        <v>27.58</v>
      </c>
      <c r="M4380">
        <v>14.34</v>
      </c>
      <c r="N4380">
        <v>5</v>
      </c>
      <c r="O4380" t="s">
        <v>24</v>
      </c>
      <c r="P4380" t="s">
        <v>611</v>
      </c>
      <c r="Q4380" t="s">
        <v>33</v>
      </c>
      <c r="R4380" t="s">
        <v>27</v>
      </c>
      <c r="S4380" t="s">
        <v>35</v>
      </c>
      <c r="T4380" s="1">
        <v>40416</v>
      </c>
    </row>
    <row r="4381" spans="1:20" x14ac:dyDescent="0.25">
      <c r="A4381">
        <v>31204</v>
      </c>
      <c r="B4381">
        <v>40411</v>
      </c>
      <c r="C4381" t="s">
        <v>20</v>
      </c>
      <c r="D4381" t="s">
        <v>21</v>
      </c>
      <c r="E4381" t="s">
        <v>72</v>
      </c>
      <c r="F4381" t="s">
        <v>1439</v>
      </c>
      <c r="G4381">
        <v>8</v>
      </c>
      <c r="H4381">
        <v>17.28</v>
      </c>
      <c r="I4381">
        <v>0.45</v>
      </c>
      <c r="J4381">
        <v>0</v>
      </c>
      <c r="K4381">
        <v>7.46</v>
      </c>
      <c r="L4381">
        <v>2.0699999999999998</v>
      </c>
      <c r="M4381">
        <v>1.1399999999999999</v>
      </c>
      <c r="N4381">
        <v>0.7</v>
      </c>
      <c r="O4381" t="s">
        <v>24</v>
      </c>
      <c r="P4381" t="s">
        <v>611</v>
      </c>
      <c r="Q4381" t="s">
        <v>33</v>
      </c>
      <c r="R4381" t="s">
        <v>27</v>
      </c>
      <c r="S4381" t="s">
        <v>55</v>
      </c>
      <c r="T4381" s="1">
        <v>40411</v>
      </c>
    </row>
    <row r="4382" spans="1:20" x14ac:dyDescent="0.25">
      <c r="A4382">
        <v>31232</v>
      </c>
      <c r="B4382">
        <v>41150</v>
      </c>
      <c r="C4382" t="s">
        <v>36</v>
      </c>
      <c r="D4382" t="s">
        <v>42</v>
      </c>
      <c r="E4382" t="s">
        <v>46</v>
      </c>
      <c r="F4382" t="s">
        <v>1096</v>
      </c>
      <c r="G4382">
        <v>9</v>
      </c>
      <c r="H4382">
        <v>4184.07</v>
      </c>
      <c r="I4382">
        <v>0.38</v>
      </c>
      <c r="J4382">
        <v>0.01</v>
      </c>
      <c r="K4382">
        <v>1540.66</v>
      </c>
      <c r="L4382">
        <v>462.66</v>
      </c>
      <c r="M4382">
        <v>286.85000000000002</v>
      </c>
      <c r="N4382">
        <v>61.76</v>
      </c>
      <c r="O4382" t="s">
        <v>48</v>
      </c>
      <c r="P4382" t="s">
        <v>1915</v>
      </c>
      <c r="Q4382" t="s">
        <v>64</v>
      </c>
      <c r="R4382" t="s">
        <v>61</v>
      </c>
      <c r="S4382" t="s">
        <v>49</v>
      </c>
      <c r="T4382" s="1">
        <v>41153</v>
      </c>
    </row>
    <row r="4383" spans="1:20" x14ac:dyDescent="0.25">
      <c r="A4383">
        <v>31233</v>
      </c>
      <c r="B4383">
        <v>40810</v>
      </c>
      <c r="C4383" t="s">
        <v>20</v>
      </c>
      <c r="D4383" t="s">
        <v>37</v>
      </c>
      <c r="E4383" t="s">
        <v>38</v>
      </c>
      <c r="F4383" t="s">
        <v>352</v>
      </c>
      <c r="G4383">
        <v>41</v>
      </c>
      <c r="H4383">
        <v>2664.6</v>
      </c>
      <c r="I4383">
        <v>0.54</v>
      </c>
      <c r="J4383">
        <v>0.06</v>
      </c>
      <c r="K4383">
        <v>1359.63</v>
      </c>
      <c r="L4383">
        <v>69.09</v>
      </c>
      <c r="M4383">
        <v>31.78</v>
      </c>
      <c r="N4383">
        <v>1.99</v>
      </c>
      <c r="O4383" t="s">
        <v>24</v>
      </c>
      <c r="P4383" t="s">
        <v>108</v>
      </c>
      <c r="Q4383" t="s">
        <v>83</v>
      </c>
      <c r="R4383" t="s">
        <v>61</v>
      </c>
      <c r="S4383" t="s">
        <v>35</v>
      </c>
      <c r="T4383" s="1">
        <v>40814</v>
      </c>
    </row>
    <row r="4384" spans="1:20" x14ac:dyDescent="0.25">
      <c r="A4384">
        <v>31233</v>
      </c>
      <c r="B4384">
        <v>40810</v>
      </c>
      <c r="C4384" t="s">
        <v>20</v>
      </c>
      <c r="D4384" t="s">
        <v>21</v>
      </c>
      <c r="E4384" t="s">
        <v>84</v>
      </c>
      <c r="F4384" t="s">
        <v>1981</v>
      </c>
      <c r="G4384">
        <v>3</v>
      </c>
      <c r="H4384">
        <v>28.43</v>
      </c>
      <c r="I4384">
        <v>0.4</v>
      </c>
      <c r="J4384">
        <v>0.06</v>
      </c>
      <c r="K4384">
        <v>8.4700000000000006</v>
      </c>
      <c r="L4384">
        <v>8.3000000000000007</v>
      </c>
      <c r="M4384">
        <v>4.9800000000000004</v>
      </c>
      <c r="N4384">
        <v>5.0199999999999996</v>
      </c>
      <c r="O4384" t="s">
        <v>24</v>
      </c>
      <c r="P4384" t="s">
        <v>108</v>
      </c>
      <c r="Q4384" t="s">
        <v>83</v>
      </c>
      <c r="R4384" t="s">
        <v>61</v>
      </c>
      <c r="S4384" t="s">
        <v>57</v>
      </c>
      <c r="T4384" s="1">
        <v>40812</v>
      </c>
    </row>
    <row r="4385" spans="1:20" x14ac:dyDescent="0.25">
      <c r="A4385">
        <v>31233</v>
      </c>
      <c r="B4385">
        <v>40810</v>
      </c>
      <c r="C4385" t="s">
        <v>20</v>
      </c>
      <c r="D4385" t="s">
        <v>21</v>
      </c>
      <c r="E4385" t="s">
        <v>52</v>
      </c>
      <c r="F4385" t="s">
        <v>1210</v>
      </c>
      <c r="G4385">
        <v>35</v>
      </c>
      <c r="H4385">
        <v>1126.93</v>
      </c>
      <c r="I4385">
        <v>0.5</v>
      </c>
      <c r="J4385">
        <v>0.06</v>
      </c>
      <c r="K4385">
        <v>523.29</v>
      </c>
      <c r="L4385">
        <v>33.979999999999997</v>
      </c>
      <c r="M4385">
        <v>16.989999999999998</v>
      </c>
      <c r="N4385">
        <v>8.99</v>
      </c>
      <c r="O4385" t="s">
        <v>24</v>
      </c>
      <c r="P4385" t="s">
        <v>108</v>
      </c>
      <c r="Q4385" t="s">
        <v>83</v>
      </c>
      <c r="R4385" t="s">
        <v>61</v>
      </c>
      <c r="S4385" t="s">
        <v>35</v>
      </c>
      <c r="T4385" s="1">
        <v>40814</v>
      </c>
    </row>
    <row r="4386" spans="1:20" x14ac:dyDescent="0.25">
      <c r="A4386">
        <v>31233</v>
      </c>
      <c r="B4386">
        <v>40810</v>
      </c>
      <c r="C4386" t="s">
        <v>20</v>
      </c>
      <c r="D4386" t="s">
        <v>42</v>
      </c>
      <c r="E4386" t="s">
        <v>46</v>
      </c>
      <c r="F4386" t="s">
        <v>1038</v>
      </c>
      <c r="G4386">
        <v>19</v>
      </c>
      <c r="H4386">
        <v>6284.67</v>
      </c>
      <c r="I4386">
        <v>0.36</v>
      </c>
      <c r="J4386">
        <v>0</v>
      </c>
      <c r="K4386">
        <v>2237.64</v>
      </c>
      <c r="L4386">
        <v>327.14</v>
      </c>
      <c r="M4386">
        <v>209.37</v>
      </c>
      <c r="N4386">
        <v>69</v>
      </c>
      <c r="O4386" t="s">
        <v>24</v>
      </c>
      <c r="P4386" t="s">
        <v>108</v>
      </c>
      <c r="Q4386" t="s">
        <v>83</v>
      </c>
      <c r="R4386" t="s">
        <v>61</v>
      </c>
      <c r="S4386" t="s">
        <v>28</v>
      </c>
      <c r="T4386" s="1">
        <v>40819</v>
      </c>
    </row>
    <row r="4387" spans="1:20" x14ac:dyDescent="0.25">
      <c r="A4387">
        <v>31237</v>
      </c>
      <c r="B4387">
        <v>40753</v>
      </c>
      <c r="C4387" t="s">
        <v>29</v>
      </c>
      <c r="D4387" t="s">
        <v>21</v>
      </c>
      <c r="E4387" t="s">
        <v>120</v>
      </c>
      <c r="F4387" t="s">
        <v>1286</v>
      </c>
      <c r="G4387">
        <v>13</v>
      </c>
      <c r="H4387">
        <v>1014.63</v>
      </c>
      <c r="I4387">
        <v>0.45</v>
      </c>
      <c r="J4387">
        <v>0</v>
      </c>
      <c r="K4387">
        <v>455.24</v>
      </c>
      <c r="L4387">
        <v>77.819999999999993</v>
      </c>
      <c r="M4387">
        <v>42.8</v>
      </c>
      <c r="N4387">
        <v>2.99</v>
      </c>
      <c r="O4387" t="s">
        <v>24</v>
      </c>
      <c r="P4387" t="s">
        <v>1982</v>
      </c>
      <c r="Q4387" t="s">
        <v>33</v>
      </c>
      <c r="R4387" t="s">
        <v>27</v>
      </c>
      <c r="S4387" t="s">
        <v>57</v>
      </c>
      <c r="T4387" s="1">
        <v>40753</v>
      </c>
    </row>
    <row r="4388" spans="1:20" x14ac:dyDescent="0.25">
      <c r="A4388">
        <v>31238</v>
      </c>
      <c r="B4388">
        <v>40412</v>
      </c>
      <c r="C4388" t="s">
        <v>79</v>
      </c>
      <c r="D4388" t="s">
        <v>21</v>
      </c>
      <c r="E4388" t="s">
        <v>126</v>
      </c>
      <c r="F4388" t="s">
        <v>127</v>
      </c>
      <c r="G4388">
        <v>21</v>
      </c>
      <c r="H4388">
        <v>15110.66</v>
      </c>
      <c r="I4388">
        <v>0.54</v>
      </c>
      <c r="J4388">
        <v>0.09</v>
      </c>
      <c r="K4388">
        <v>7462.42</v>
      </c>
      <c r="L4388">
        <v>789.67</v>
      </c>
      <c r="M4388">
        <v>363.25</v>
      </c>
      <c r="N4388">
        <v>19.989999999999998</v>
      </c>
      <c r="O4388" t="s">
        <v>71</v>
      </c>
      <c r="P4388" t="s">
        <v>1259</v>
      </c>
      <c r="Q4388" t="s">
        <v>64</v>
      </c>
      <c r="R4388" t="s">
        <v>34</v>
      </c>
      <c r="S4388" t="s">
        <v>57</v>
      </c>
      <c r="T4388" s="1">
        <v>40414</v>
      </c>
    </row>
    <row r="4389" spans="1:20" x14ac:dyDescent="0.25">
      <c r="A4389">
        <v>31239</v>
      </c>
      <c r="B4389">
        <v>40418</v>
      </c>
      <c r="C4389" t="s">
        <v>20</v>
      </c>
      <c r="D4389" t="s">
        <v>37</v>
      </c>
      <c r="E4389" t="s">
        <v>38</v>
      </c>
      <c r="F4389" t="s">
        <v>908</v>
      </c>
      <c r="G4389">
        <v>20</v>
      </c>
      <c r="H4389">
        <v>1220.1400000000001</v>
      </c>
      <c r="I4389">
        <v>0.47</v>
      </c>
      <c r="J4389">
        <v>0.05</v>
      </c>
      <c r="K4389">
        <v>538.54999999999995</v>
      </c>
      <c r="L4389">
        <v>64.11</v>
      </c>
      <c r="M4389">
        <v>33.979999999999997</v>
      </c>
      <c r="N4389">
        <v>1.99</v>
      </c>
      <c r="O4389" t="s">
        <v>24</v>
      </c>
      <c r="P4389" t="s">
        <v>1915</v>
      </c>
      <c r="Q4389" t="s">
        <v>64</v>
      </c>
      <c r="R4389" t="s">
        <v>34</v>
      </c>
      <c r="S4389" t="s">
        <v>35</v>
      </c>
      <c r="T4389" s="1">
        <v>40423</v>
      </c>
    </row>
    <row r="4390" spans="1:20" x14ac:dyDescent="0.25">
      <c r="A4390">
        <v>31266</v>
      </c>
      <c r="B4390">
        <v>41185</v>
      </c>
      <c r="C4390" t="s">
        <v>36</v>
      </c>
      <c r="D4390" t="s">
        <v>37</v>
      </c>
      <c r="E4390" t="s">
        <v>87</v>
      </c>
      <c r="F4390" t="s">
        <v>487</v>
      </c>
      <c r="G4390">
        <v>16</v>
      </c>
      <c r="H4390">
        <v>10982.94</v>
      </c>
      <c r="I4390">
        <v>0.44</v>
      </c>
      <c r="J4390">
        <v>0.04</v>
      </c>
      <c r="K4390">
        <v>4571.2</v>
      </c>
      <c r="L4390">
        <v>714.25</v>
      </c>
      <c r="M4390">
        <v>399.98</v>
      </c>
      <c r="N4390">
        <v>12.06</v>
      </c>
      <c r="O4390" t="s">
        <v>48</v>
      </c>
      <c r="P4390" t="s">
        <v>543</v>
      </c>
      <c r="Q4390" t="s">
        <v>64</v>
      </c>
      <c r="R4390" t="s">
        <v>34</v>
      </c>
      <c r="S4390" t="s">
        <v>49</v>
      </c>
      <c r="T4390" s="1">
        <v>41186</v>
      </c>
    </row>
    <row r="4391" spans="1:20" x14ac:dyDescent="0.25">
      <c r="A4391">
        <v>31270</v>
      </c>
      <c r="B4391">
        <v>41236</v>
      </c>
      <c r="C4391" t="s">
        <v>79</v>
      </c>
      <c r="D4391" t="s">
        <v>42</v>
      </c>
      <c r="E4391" t="s">
        <v>192</v>
      </c>
      <c r="F4391" t="s">
        <v>1983</v>
      </c>
      <c r="G4391">
        <v>21</v>
      </c>
      <c r="H4391">
        <v>10382.17</v>
      </c>
      <c r="I4391">
        <v>0.39</v>
      </c>
      <c r="J4391">
        <v>0</v>
      </c>
      <c r="K4391">
        <v>4015.11</v>
      </c>
      <c r="L4391">
        <v>490.25</v>
      </c>
      <c r="M4391">
        <v>299.05</v>
      </c>
      <c r="N4391">
        <v>87.01</v>
      </c>
      <c r="O4391" t="s">
        <v>48</v>
      </c>
      <c r="P4391" t="s">
        <v>982</v>
      </c>
      <c r="Q4391" t="s">
        <v>83</v>
      </c>
      <c r="R4391" t="s">
        <v>34</v>
      </c>
      <c r="S4391" t="s">
        <v>132</v>
      </c>
      <c r="T4391" s="1">
        <v>41237</v>
      </c>
    </row>
    <row r="4392" spans="1:20" x14ac:dyDescent="0.25">
      <c r="A4392">
        <v>31270</v>
      </c>
      <c r="B4392">
        <v>41236</v>
      </c>
      <c r="C4392" t="s">
        <v>79</v>
      </c>
      <c r="D4392" t="s">
        <v>42</v>
      </c>
      <c r="E4392" t="s">
        <v>192</v>
      </c>
      <c r="F4392" t="s">
        <v>669</v>
      </c>
      <c r="G4392">
        <v>3</v>
      </c>
      <c r="H4392">
        <v>1340.06</v>
      </c>
      <c r="I4392">
        <v>0.39</v>
      </c>
      <c r="J4392">
        <v>0.1</v>
      </c>
      <c r="K4392">
        <v>416.07</v>
      </c>
      <c r="L4392">
        <v>478.25</v>
      </c>
      <c r="M4392">
        <v>291.73</v>
      </c>
      <c r="N4392">
        <v>48.8</v>
      </c>
      <c r="O4392" t="s">
        <v>48</v>
      </c>
      <c r="P4392" t="s">
        <v>982</v>
      </c>
      <c r="Q4392" t="s">
        <v>83</v>
      </c>
      <c r="R4392" t="s">
        <v>34</v>
      </c>
      <c r="S4392" t="s">
        <v>132</v>
      </c>
      <c r="T4392" s="1">
        <v>41238</v>
      </c>
    </row>
    <row r="4393" spans="1:20" x14ac:dyDescent="0.25">
      <c r="A4393">
        <v>31270</v>
      </c>
      <c r="B4393">
        <v>41236</v>
      </c>
      <c r="C4393" t="s">
        <v>79</v>
      </c>
      <c r="D4393" t="s">
        <v>37</v>
      </c>
      <c r="E4393" t="s">
        <v>38</v>
      </c>
      <c r="F4393" t="s">
        <v>1077</v>
      </c>
      <c r="G4393">
        <v>5</v>
      </c>
      <c r="H4393">
        <v>246.61</v>
      </c>
      <c r="I4393">
        <v>0.38</v>
      </c>
      <c r="J4393">
        <v>0.03</v>
      </c>
      <c r="K4393">
        <v>85.86</v>
      </c>
      <c r="L4393">
        <v>49.06</v>
      </c>
      <c r="M4393">
        <v>30.42</v>
      </c>
      <c r="N4393">
        <v>8.65</v>
      </c>
      <c r="O4393" t="s">
        <v>24</v>
      </c>
      <c r="P4393" t="s">
        <v>982</v>
      </c>
      <c r="Q4393" t="s">
        <v>83</v>
      </c>
      <c r="R4393" t="s">
        <v>34</v>
      </c>
      <c r="S4393" t="s">
        <v>57</v>
      </c>
      <c r="T4393" s="1">
        <v>41238</v>
      </c>
    </row>
    <row r="4394" spans="1:20" x14ac:dyDescent="0.25">
      <c r="A4394">
        <v>31271</v>
      </c>
      <c r="B4394">
        <v>40653</v>
      </c>
      <c r="C4394" t="s">
        <v>20</v>
      </c>
      <c r="D4394" t="s">
        <v>42</v>
      </c>
      <c r="E4394" t="s">
        <v>43</v>
      </c>
      <c r="F4394" t="s">
        <v>1404</v>
      </c>
      <c r="G4394">
        <v>4</v>
      </c>
      <c r="H4394">
        <v>75.11</v>
      </c>
      <c r="I4394">
        <v>0.5</v>
      </c>
      <c r="J4394">
        <v>0.03</v>
      </c>
      <c r="K4394">
        <v>31.47</v>
      </c>
      <c r="L4394">
        <v>16.739999999999998</v>
      </c>
      <c r="M4394">
        <v>8.3699999999999992</v>
      </c>
      <c r="N4394">
        <v>10.16</v>
      </c>
      <c r="O4394" t="s">
        <v>24</v>
      </c>
      <c r="P4394" t="s">
        <v>535</v>
      </c>
      <c r="Q4394" t="s">
        <v>33</v>
      </c>
      <c r="R4394" t="s">
        <v>27</v>
      </c>
      <c r="S4394" t="s">
        <v>28</v>
      </c>
      <c r="T4394" s="1">
        <v>40660</v>
      </c>
    </row>
    <row r="4395" spans="1:20" x14ac:dyDescent="0.25">
      <c r="A4395">
        <v>31297</v>
      </c>
      <c r="B4395">
        <v>41139</v>
      </c>
      <c r="C4395" t="s">
        <v>20</v>
      </c>
      <c r="D4395" t="s">
        <v>21</v>
      </c>
      <c r="E4395" t="s">
        <v>52</v>
      </c>
      <c r="F4395" t="s">
        <v>1984</v>
      </c>
      <c r="G4395">
        <v>39</v>
      </c>
      <c r="H4395">
        <v>1299.6099999999999</v>
      </c>
      <c r="I4395">
        <v>0.5</v>
      </c>
      <c r="J4395">
        <v>0.08</v>
      </c>
      <c r="K4395">
        <v>589.35</v>
      </c>
      <c r="L4395">
        <v>35.979999999999997</v>
      </c>
      <c r="M4395">
        <v>17.989999999999998</v>
      </c>
      <c r="N4395">
        <v>8.65</v>
      </c>
      <c r="O4395" t="s">
        <v>24</v>
      </c>
      <c r="P4395" t="s">
        <v>1632</v>
      </c>
      <c r="Q4395" t="s">
        <v>33</v>
      </c>
      <c r="R4395" t="s">
        <v>34</v>
      </c>
      <c r="S4395" t="s">
        <v>57</v>
      </c>
      <c r="T4395" s="1">
        <v>41146</v>
      </c>
    </row>
    <row r="4396" spans="1:20" x14ac:dyDescent="0.25">
      <c r="A4396">
        <v>31297</v>
      </c>
      <c r="B4396">
        <v>41139</v>
      </c>
      <c r="C4396" t="s">
        <v>20</v>
      </c>
      <c r="D4396" t="s">
        <v>21</v>
      </c>
      <c r="E4396" t="s">
        <v>84</v>
      </c>
      <c r="F4396" t="s">
        <v>1718</v>
      </c>
      <c r="G4396">
        <v>44</v>
      </c>
      <c r="H4396">
        <v>2811.77</v>
      </c>
      <c r="I4396">
        <v>0.45</v>
      </c>
      <c r="J4396">
        <v>0.01</v>
      </c>
      <c r="K4396">
        <v>1247.49</v>
      </c>
      <c r="L4396">
        <v>64.44</v>
      </c>
      <c r="M4396">
        <v>35.44</v>
      </c>
      <c r="N4396">
        <v>4.92</v>
      </c>
      <c r="O4396" t="s">
        <v>24</v>
      </c>
      <c r="P4396" t="s">
        <v>1632</v>
      </c>
      <c r="Q4396" t="s">
        <v>33</v>
      </c>
      <c r="R4396" t="s">
        <v>34</v>
      </c>
      <c r="S4396" t="s">
        <v>57</v>
      </c>
      <c r="T4396" s="1">
        <v>41148</v>
      </c>
    </row>
    <row r="4397" spans="1:20" x14ac:dyDescent="0.25">
      <c r="A4397">
        <v>31301</v>
      </c>
      <c r="B4397">
        <v>40469</v>
      </c>
      <c r="C4397" t="s">
        <v>20</v>
      </c>
      <c r="D4397" t="s">
        <v>21</v>
      </c>
      <c r="E4397" t="s">
        <v>80</v>
      </c>
      <c r="F4397" t="s">
        <v>895</v>
      </c>
      <c r="G4397">
        <v>31</v>
      </c>
      <c r="H4397">
        <v>192.21</v>
      </c>
      <c r="I4397">
        <v>0.43</v>
      </c>
      <c r="J4397">
        <v>0.06</v>
      </c>
      <c r="K4397">
        <v>75.459999999999994</v>
      </c>
      <c r="L4397">
        <v>6.58</v>
      </c>
      <c r="M4397">
        <v>3.75</v>
      </c>
      <c r="N4397">
        <v>0.5</v>
      </c>
      <c r="O4397" t="s">
        <v>24</v>
      </c>
      <c r="P4397" t="s">
        <v>227</v>
      </c>
      <c r="Q4397" t="s">
        <v>64</v>
      </c>
      <c r="R4397" t="s">
        <v>67</v>
      </c>
      <c r="S4397" t="s">
        <v>57</v>
      </c>
      <c r="T4397" s="1">
        <v>40471</v>
      </c>
    </row>
    <row r="4398" spans="1:20" x14ac:dyDescent="0.25">
      <c r="A4398">
        <v>31302</v>
      </c>
      <c r="B4398">
        <v>41122</v>
      </c>
      <c r="C4398" t="s">
        <v>36</v>
      </c>
      <c r="D4398" t="s">
        <v>37</v>
      </c>
      <c r="E4398" t="s">
        <v>38</v>
      </c>
      <c r="F4398" t="s">
        <v>62</v>
      </c>
      <c r="G4398">
        <v>41</v>
      </c>
      <c r="H4398">
        <v>9116.98</v>
      </c>
      <c r="I4398">
        <v>0.5</v>
      </c>
      <c r="J4398">
        <v>0.04</v>
      </c>
      <c r="K4398">
        <v>4367.6000000000004</v>
      </c>
      <c r="L4398">
        <v>231.58</v>
      </c>
      <c r="M4398">
        <v>115.79</v>
      </c>
      <c r="N4398">
        <v>1.99</v>
      </c>
      <c r="O4398" t="s">
        <v>24</v>
      </c>
      <c r="P4398" t="s">
        <v>320</v>
      </c>
      <c r="Q4398" t="s">
        <v>95</v>
      </c>
      <c r="R4398" t="s">
        <v>27</v>
      </c>
      <c r="S4398" t="s">
        <v>35</v>
      </c>
      <c r="T4398" s="1">
        <v>41124</v>
      </c>
    </row>
    <row r="4399" spans="1:20" x14ac:dyDescent="0.25">
      <c r="A4399">
        <v>31303</v>
      </c>
      <c r="B4399">
        <v>40622</v>
      </c>
      <c r="C4399" t="s">
        <v>20</v>
      </c>
      <c r="D4399" t="s">
        <v>21</v>
      </c>
      <c r="E4399" t="s">
        <v>120</v>
      </c>
      <c r="F4399" t="s">
        <v>299</v>
      </c>
      <c r="G4399">
        <v>50</v>
      </c>
      <c r="H4399">
        <v>514.87</v>
      </c>
      <c r="I4399">
        <v>0.47</v>
      </c>
      <c r="J4399">
        <v>0.09</v>
      </c>
      <c r="K4399">
        <v>214.38</v>
      </c>
      <c r="L4399">
        <v>11.28</v>
      </c>
      <c r="M4399">
        <v>5.98</v>
      </c>
      <c r="N4399">
        <v>1.49</v>
      </c>
      <c r="O4399" t="s">
        <v>71</v>
      </c>
      <c r="P4399" t="s">
        <v>1115</v>
      </c>
      <c r="Q4399" t="s">
        <v>95</v>
      </c>
      <c r="R4399" t="s">
        <v>61</v>
      </c>
      <c r="S4399" t="s">
        <v>57</v>
      </c>
      <c r="T4399" s="1">
        <v>40624</v>
      </c>
    </row>
    <row r="4400" spans="1:20" x14ac:dyDescent="0.25">
      <c r="A4400">
        <v>31330</v>
      </c>
      <c r="B4400">
        <v>40330</v>
      </c>
      <c r="C4400" t="s">
        <v>36</v>
      </c>
      <c r="D4400" t="s">
        <v>21</v>
      </c>
      <c r="E4400" t="s">
        <v>52</v>
      </c>
      <c r="F4400" t="s">
        <v>1967</v>
      </c>
      <c r="G4400">
        <v>2</v>
      </c>
      <c r="H4400">
        <v>24.63</v>
      </c>
      <c r="I4400">
        <v>0.5</v>
      </c>
      <c r="J4400">
        <v>0.04</v>
      </c>
      <c r="K4400">
        <v>11</v>
      </c>
      <c r="L4400">
        <v>11.96</v>
      </c>
      <c r="M4400">
        <v>5.98</v>
      </c>
      <c r="N4400">
        <v>1.67</v>
      </c>
      <c r="O4400" t="s">
        <v>24</v>
      </c>
      <c r="P4400" t="s">
        <v>1975</v>
      </c>
      <c r="Q4400" t="s">
        <v>41</v>
      </c>
      <c r="R4400" t="s">
        <v>34</v>
      </c>
      <c r="S4400" t="s">
        <v>55</v>
      </c>
      <c r="T4400" s="1">
        <v>40331</v>
      </c>
    </row>
    <row r="4401" spans="1:20" x14ac:dyDescent="0.25">
      <c r="A4401">
        <v>31330</v>
      </c>
      <c r="B4401">
        <v>40330</v>
      </c>
      <c r="C4401" t="s">
        <v>36</v>
      </c>
      <c r="D4401" t="s">
        <v>21</v>
      </c>
      <c r="E4401" t="s">
        <v>22</v>
      </c>
      <c r="F4401" t="s">
        <v>1015</v>
      </c>
      <c r="G4401">
        <v>38</v>
      </c>
      <c r="H4401">
        <v>839.06</v>
      </c>
      <c r="I4401">
        <v>0.4</v>
      </c>
      <c r="J4401">
        <v>0.02</v>
      </c>
      <c r="K4401">
        <v>323.22000000000003</v>
      </c>
      <c r="L4401">
        <v>22.38</v>
      </c>
      <c r="M4401">
        <v>13.43</v>
      </c>
      <c r="N4401">
        <v>5.5</v>
      </c>
      <c r="O4401" t="s">
        <v>24</v>
      </c>
      <c r="P4401" t="s">
        <v>1975</v>
      </c>
      <c r="Q4401" t="s">
        <v>41</v>
      </c>
      <c r="R4401" t="s">
        <v>34</v>
      </c>
      <c r="S4401" t="s">
        <v>57</v>
      </c>
      <c r="T4401" s="1">
        <v>40331</v>
      </c>
    </row>
    <row r="4402" spans="1:20" x14ac:dyDescent="0.25">
      <c r="A4402">
        <v>31364</v>
      </c>
      <c r="B4402">
        <v>39934</v>
      </c>
      <c r="C4402" t="s">
        <v>29</v>
      </c>
      <c r="D4402" t="s">
        <v>21</v>
      </c>
      <c r="E4402" t="s">
        <v>22</v>
      </c>
      <c r="F4402" t="s">
        <v>376</v>
      </c>
      <c r="G4402">
        <v>2</v>
      </c>
      <c r="H4402">
        <v>1368.45</v>
      </c>
      <c r="I4402">
        <v>0.43</v>
      </c>
      <c r="J4402">
        <v>7.0000000000000007E-2</v>
      </c>
      <c r="K4402">
        <v>525.32000000000005</v>
      </c>
      <c r="L4402">
        <v>729.61</v>
      </c>
      <c r="M4402">
        <v>415.88</v>
      </c>
      <c r="N4402">
        <v>11.37</v>
      </c>
      <c r="O4402" t="s">
        <v>24</v>
      </c>
      <c r="P4402" t="s">
        <v>967</v>
      </c>
      <c r="Q4402" t="s">
        <v>83</v>
      </c>
      <c r="R4402" t="s">
        <v>34</v>
      </c>
      <c r="S4402" t="s">
        <v>57</v>
      </c>
      <c r="T4402" s="1">
        <v>39934</v>
      </c>
    </row>
    <row r="4403" spans="1:20" x14ac:dyDescent="0.25">
      <c r="A4403">
        <v>31392</v>
      </c>
      <c r="B4403">
        <v>40304</v>
      </c>
      <c r="C4403" t="s">
        <v>20</v>
      </c>
      <c r="D4403" t="s">
        <v>21</v>
      </c>
      <c r="E4403" t="s">
        <v>84</v>
      </c>
      <c r="F4403" t="s">
        <v>1608</v>
      </c>
      <c r="G4403">
        <v>21</v>
      </c>
      <c r="H4403">
        <v>271.39999999999998</v>
      </c>
      <c r="I4403">
        <v>0.54</v>
      </c>
      <c r="J4403">
        <v>0.1</v>
      </c>
      <c r="K4403">
        <v>130.16</v>
      </c>
      <c r="L4403">
        <v>14.09</v>
      </c>
      <c r="M4403">
        <v>6.48</v>
      </c>
      <c r="N4403">
        <v>5.16</v>
      </c>
      <c r="O4403" t="s">
        <v>24</v>
      </c>
      <c r="P4403" t="s">
        <v>724</v>
      </c>
      <c r="Q4403" t="s">
        <v>95</v>
      </c>
      <c r="R4403" t="s">
        <v>61</v>
      </c>
      <c r="S4403" t="s">
        <v>57</v>
      </c>
      <c r="T4403" s="1">
        <v>40311</v>
      </c>
    </row>
    <row r="4404" spans="1:20" x14ac:dyDescent="0.25">
      <c r="A4404">
        <v>31392</v>
      </c>
      <c r="B4404">
        <v>40304</v>
      </c>
      <c r="C4404" t="s">
        <v>20</v>
      </c>
      <c r="D4404" t="s">
        <v>21</v>
      </c>
      <c r="E4404" t="s">
        <v>22</v>
      </c>
      <c r="F4404" t="s">
        <v>1593</v>
      </c>
      <c r="G4404">
        <v>44</v>
      </c>
      <c r="H4404">
        <v>6403.33</v>
      </c>
      <c r="I4404">
        <v>0.51</v>
      </c>
      <c r="J4404">
        <v>0.1</v>
      </c>
      <c r="K4404">
        <v>2901.13</v>
      </c>
      <c r="L4404">
        <v>160.82</v>
      </c>
      <c r="M4404">
        <v>78.8</v>
      </c>
      <c r="N4404">
        <v>35</v>
      </c>
      <c r="O4404" t="s">
        <v>24</v>
      </c>
      <c r="P4404" t="s">
        <v>724</v>
      </c>
      <c r="Q4404" t="s">
        <v>64</v>
      </c>
      <c r="R4404" t="s">
        <v>61</v>
      </c>
      <c r="S4404" t="s">
        <v>28</v>
      </c>
      <c r="T4404" s="1">
        <v>40308</v>
      </c>
    </row>
    <row r="4405" spans="1:20" x14ac:dyDescent="0.25">
      <c r="A4405">
        <v>31393</v>
      </c>
      <c r="B4405">
        <v>41040</v>
      </c>
      <c r="C4405" t="s">
        <v>58</v>
      </c>
      <c r="D4405" t="s">
        <v>42</v>
      </c>
      <c r="E4405" t="s">
        <v>43</v>
      </c>
      <c r="F4405" t="s">
        <v>1896</v>
      </c>
      <c r="G4405">
        <v>4</v>
      </c>
      <c r="H4405">
        <v>177.78</v>
      </c>
      <c r="I4405">
        <v>0.53</v>
      </c>
      <c r="J4405">
        <v>0.04</v>
      </c>
      <c r="K4405">
        <v>83.15</v>
      </c>
      <c r="L4405">
        <v>42.43</v>
      </c>
      <c r="M4405">
        <v>19.940000000000001</v>
      </c>
      <c r="N4405">
        <v>14.87</v>
      </c>
      <c r="O4405" t="s">
        <v>24</v>
      </c>
      <c r="P4405" t="s">
        <v>1817</v>
      </c>
      <c r="Q4405" t="s">
        <v>83</v>
      </c>
      <c r="R4405" t="s">
        <v>34</v>
      </c>
      <c r="S4405" t="s">
        <v>28</v>
      </c>
      <c r="T4405" s="1">
        <v>41041</v>
      </c>
    </row>
    <row r="4406" spans="1:20" x14ac:dyDescent="0.25">
      <c r="A4406">
        <v>31393</v>
      </c>
      <c r="B4406">
        <v>41040</v>
      </c>
      <c r="C4406" t="s">
        <v>58</v>
      </c>
      <c r="D4406" t="s">
        <v>21</v>
      </c>
      <c r="E4406" t="s">
        <v>30</v>
      </c>
      <c r="F4406" t="s">
        <v>922</v>
      </c>
      <c r="G4406">
        <v>31</v>
      </c>
      <c r="H4406">
        <v>183.45</v>
      </c>
      <c r="I4406">
        <v>0.43</v>
      </c>
      <c r="J4406">
        <v>0.09</v>
      </c>
      <c r="K4406">
        <v>68.05</v>
      </c>
      <c r="L4406">
        <v>6.46</v>
      </c>
      <c r="M4406">
        <v>3.68</v>
      </c>
      <c r="N4406">
        <v>1.32</v>
      </c>
      <c r="O4406" t="s">
        <v>24</v>
      </c>
      <c r="P4406" t="s">
        <v>1817</v>
      </c>
      <c r="Q4406" t="s">
        <v>83</v>
      </c>
      <c r="R4406" t="s">
        <v>34</v>
      </c>
      <c r="S4406" t="s">
        <v>55</v>
      </c>
      <c r="T4406" s="1">
        <v>41042</v>
      </c>
    </row>
    <row r="4407" spans="1:20" x14ac:dyDescent="0.25">
      <c r="A4407">
        <v>31399</v>
      </c>
      <c r="B4407">
        <v>40852</v>
      </c>
      <c r="C4407" t="s">
        <v>29</v>
      </c>
      <c r="D4407" t="s">
        <v>37</v>
      </c>
      <c r="E4407" t="s">
        <v>50</v>
      </c>
      <c r="F4407" t="s">
        <v>966</v>
      </c>
      <c r="G4407">
        <v>9</v>
      </c>
      <c r="H4407">
        <v>677.59</v>
      </c>
      <c r="I4407">
        <v>0.44</v>
      </c>
      <c r="J4407">
        <v>0.09</v>
      </c>
      <c r="K4407">
        <v>258.69</v>
      </c>
      <c r="L4407">
        <v>82.13</v>
      </c>
      <c r="M4407">
        <v>45.99</v>
      </c>
      <c r="N4407">
        <v>4.99</v>
      </c>
      <c r="O4407" t="s">
        <v>24</v>
      </c>
      <c r="P4407" t="s">
        <v>1985</v>
      </c>
      <c r="Q4407" t="s">
        <v>33</v>
      </c>
      <c r="R4407" t="s">
        <v>67</v>
      </c>
      <c r="S4407" t="s">
        <v>57</v>
      </c>
      <c r="T4407" s="1">
        <v>40853</v>
      </c>
    </row>
    <row r="4408" spans="1:20" x14ac:dyDescent="0.25">
      <c r="A4408">
        <v>31426</v>
      </c>
      <c r="B4408">
        <v>40030</v>
      </c>
      <c r="C4408" t="s">
        <v>20</v>
      </c>
      <c r="D4408" t="s">
        <v>37</v>
      </c>
      <c r="E4408" t="s">
        <v>50</v>
      </c>
      <c r="F4408" t="s">
        <v>1237</v>
      </c>
      <c r="G4408">
        <v>40</v>
      </c>
      <c r="H4408">
        <v>9361.76</v>
      </c>
      <c r="I4408">
        <v>0.51</v>
      </c>
      <c r="J4408">
        <v>0.09</v>
      </c>
      <c r="K4408">
        <v>4319.66</v>
      </c>
      <c r="L4408">
        <v>257.12</v>
      </c>
      <c r="M4408">
        <v>125.99</v>
      </c>
      <c r="N4408">
        <v>2.5</v>
      </c>
      <c r="O4408" t="s">
        <v>24</v>
      </c>
      <c r="P4408" t="s">
        <v>1702</v>
      </c>
      <c r="Q4408" t="s">
        <v>33</v>
      </c>
      <c r="R4408" t="s">
        <v>61</v>
      </c>
      <c r="S4408" t="s">
        <v>57</v>
      </c>
      <c r="T4408" s="1">
        <v>40034</v>
      </c>
    </row>
    <row r="4409" spans="1:20" x14ac:dyDescent="0.25">
      <c r="A4409">
        <v>31456</v>
      </c>
      <c r="B4409">
        <v>41228</v>
      </c>
      <c r="C4409" t="s">
        <v>36</v>
      </c>
      <c r="D4409" t="s">
        <v>21</v>
      </c>
      <c r="E4409" t="s">
        <v>120</v>
      </c>
      <c r="F4409" t="s">
        <v>1616</v>
      </c>
      <c r="G4409">
        <v>10</v>
      </c>
      <c r="H4409">
        <v>364.24</v>
      </c>
      <c r="I4409">
        <v>0.42</v>
      </c>
      <c r="J4409">
        <v>0.02</v>
      </c>
      <c r="K4409">
        <v>147.44999999999999</v>
      </c>
      <c r="L4409">
        <v>36.86</v>
      </c>
      <c r="M4409">
        <v>21.38</v>
      </c>
      <c r="N4409">
        <v>2.99</v>
      </c>
      <c r="O4409" t="s">
        <v>24</v>
      </c>
      <c r="P4409" t="s">
        <v>358</v>
      </c>
      <c r="Q4409" t="s">
        <v>64</v>
      </c>
      <c r="R4409" t="s">
        <v>61</v>
      </c>
      <c r="S4409" t="s">
        <v>57</v>
      </c>
      <c r="T4409" s="1">
        <v>41230</v>
      </c>
    </row>
    <row r="4410" spans="1:20" x14ac:dyDescent="0.25">
      <c r="A4410">
        <v>31460</v>
      </c>
      <c r="B4410">
        <v>41147</v>
      </c>
      <c r="C4410" t="s">
        <v>36</v>
      </c>
      <c r="D4410" t="s">
        <v>21</v>
      </c>
      <c r="E4410" t="s">
        <v>22</v>
      </c>
      <c r="F4410" t="s">
        <v>1504</v>
      </c>
      <c r="G4410">
        <v>9</v>
      </c>
      <c r="H4410">
        <v>1541.42</v>
      </c>
      <c r="I4410">
        <v>0.39</v>
      </c>
      <c r="J4410">
        <v>0.08</v>
      </c>
      <c r="K4410">
        <v>507.6</v>
      </c>
      <c r="L4410">
        <v>181.93</v>
      </c>
      <c r="M4410">
        <v>110.98</v>
      </c>
      <c r="N4410">
        <v>35</v>
      </c>
      <c r="O4410" t="s">
        <v>24</v>
      </c>
      <c r="P4410" t="s">
        <v>1797</v>
      </c>
      <c r="Q4410" t="s">
        <v>83</v>
      </c>
      <c r="R4410" t="s">
        <v>34</v>
      </c>
      <c r="S4410" t="s">
        <v>28</v>
      </c>
      <c r="T4410" s="1">
        <v>41149</v>
      </c>
    </row>
    <row r="4411" spans="1:20" x14ac:dyDescent="0.25">
      <c r="A4411">
        <v>31461</v>
      </c>
      <c r="B4411">
        <v>40721</v>
      </c>
      <c r="C4411" t="s">
        <v>79</v>
      </c>
      <c r="D4411" t="s">
        <v>21</v>
      </c>
      <c r="E4411" t="s">
        <v>126</v>
      </c>
      <c r="F4411" t="s">
        <v>283</v>
      </c>
      <c r="G4411">
        <v>26</v>
      </c>
      <c r="H4411">
        <v>2211.25</v>
      </c>
      <c r="I4411">
        <v>0.35</v>
      </c>
      <c r="J4411">
        <v>0.08</v>
      </c>
      <c r="K4411">
        <v>647.78</v>
      </c>
      <c r="L4411">
        <v>92.28</v>
      </c>
      <c r="M4411">
        <v>59.98</v>
      </c>
      <c r="N4411">
        <v>3.99</v>
      </c>
      <c r="O4411" t="s">
        <v>24</v>
      </c>
      <c r="P4411" t="s">
        <v>566</v>
      </c>
      <c r="Q4411" t="s">
        <v>83</v>
      </c>
      <c r="R4411" t="s">
        <v>34</v>
      </c>
      <c r="S4411" t="s">
        <v>57</v>
      </c>
      <c r="T4411" s="1">
        <v>40723</v>
      </c>
    </row>
    <row r="4412" spans="1:20" x14ac:dyDescent="0.25">
      <c r="A4412">
        <v>31492</v>
      </c>
      <c r="B4412">
        <v>40466</v>
      </c>
      <c r="C4412" t="s">
        <v>58</v>
      </c>
      <c r="D4412" t="s">
        <v>21</v>
      </c>
      <c r="E4412" t="s">
        <v>126</v>
      </c>
      <c r="F4412" t="s">
        <v>1613</v>
      </c>
      <c r="G4412">
        <v>26</v>
      </c>
      <c r="H4412">
        <v>558.26</v>
      </c>
      <c r="I4412">
        <v>0.46</v>
      </c>
      <c r="J4412">
        <v>0.04</v>
      </c>
      <c r="K4412">
        <v>242.06</v>
      </c>
      <c r="L4412">
        <v>22.17</v>
      </c>
      <c r="M4412">
        <v>11.97</v>
      </c>
      <c r="N4412">
        <v>4.9800000000000004</v>
      </c>
      <c r="O4412" t="s">
        <v>24</v>
      </c>
      <c r="P4412" t="s">
        <v>743</v>
      </c>
      <c r="Q4412" t="s">
        <v>83</v>
      </c>
      <c r="R4412" t="s">
        <v>27</v>
      </c>
      <c r="S4412" t="s">
        <v>57</v>
      </c>
      <c r="T4412" s="1">
        <v>40468</v>
      </c>
    </row>
    <row r="4413" spans="1:20" x14ac:dyDescent="0.25">
      <c r="A4413">
        <v>31492</v>
      </c>
      <c r="B4413">
        <v>40466</v>
      </c>
      <c r="C4413" t="s">
        <v>58</v>
      </c>
      <c r="D4413" t="s">
        <v>21</v>
      </c>
      <c r="E4413" t="s">
        <v>22</v>
      </c>
      <c r="F4413" t="s">
        <v>1267</v>
      </c>
      <c r="G4413">
        <v>34</v>
      </c>
      <c r="H4413">
        <v>1649.78</v>
      </c>
      <c r="I4413">
        <v>0.44</v>
      </c>
      <c r="J4413">
        <v>0.09</v>
      </c>
      <c r="K4413">
        <v>631.98</v>
      </c>
      <c r="L4413">
        <v>53.11</v>
      </c>
      <c r="M4413">
        <v>29.74</v>
      </c>
      <c r="N4413">
        <v>6.64</v>
      </c>
      <c r="O4413" t="s">
        <v>71</v>
      </c>
      <c r="P4413" t="s">
        <v>743</v>
      </c>
      <c r="Q4413" t="s">
        <v>83</v>
      </c>
      <c r="R4413" t="s">
        <v>27</v>
      </c>
      <c r="S4413" t="s">
        <v>57</v>
      </c>
      <c r="T4413" s="1">
        <v>40469</v>
      </c>
    </row>
    <row r="4414" spans="1:20" x14ac:dyDescent="0.25">
      <c r="A4414">
        <v>31492</v>
      </c>
      <c r="B4414">
        <v>40466</v>
      </c>
      <c r="C4414" t="s">
        <v>58</v>
      </c>
      <c r="D4414" t="s">
        <v>21</v>
      </c>
      <c r="E4414" t="s">
        <v>22</v>
      </c>
      <c r="F4414" t="s">
        <v>311</v>
      </c>
      <c r="G4414">
        <v>23</v>
      </c>
      <c r="H4414">
        <v>3821.85</v>
      </c>
      <c r="I4414">
        <v>0.44</v>
      </c>
      <c r="J4414">
        <v>0.03</v>
      </c>
      <c r="K4414">
        <v>1606.97</v>
      </c>
      <c r="L4414">
        <v>170.41</v>
      </c>
      <c r="M4414">
        <v>95.43</v>
      </c>
      <c r="N4414">
        <v>19.989999999999998</v>
      </c>
      <c r="O4414" t="s">
        <v>24</v>
      </c>
      <c r="P4414" t="s">
        <v>743</v>
      </c>
      <c r="Q4414" t="s">
        <v>83</v>
      </c>
      <c r="R4414" t="s">
        <v>27</v>
      </c>
      <c r="S4414" t="s">
        <v>57</v>
      </c>
      <c r="T4414" s="1">
        <v>40467</v>
      </c>
    </row>
    <row r="4415" spans="1:20" x14ac:dyDescent="0.25">
      <c r="A4415">
        <v>31493</v>
      </c>
      <c r="B4415">
        <v>40103</v>
      </c>
      <c r="C4415" t="s">
        <v>36</v>
      </c>
      <c r="D4415" t="s">
        <v>42</v>
      </c>
      <c r="E4415" t="s">
        <v>43</v>
      </c>
      <c r="F4415" t="s">
        <v>1280</v>
      </c>
      <c r="G4415">
        <v>8</v>
      </c>
      <c r="H4415">
        <v>193.71</v>
      </c>
      <c r="I4415">
        <v>0.48</v>
      </c>
      <c r="J4415">
        <v>0</v>
      </c>
      <c r="K4415">
        <v>90.09</v>
      </c>
      <c r="L4415">
        <v>23.46</v>
      </c>
      <c r="M4415">
        <v>12.2</v>
      </c>
      <c r="N4415">
        <v>6.02</v>
      </c>
      <c r="O4415" t="s">
        <v>71</v>
      </c>
      <c r="P4415" t="s">
        <v>728</v>
      </c>
      <c r="Q4415" t="s">
        <v>41</v>
      </c>
      <c r="R4415" t="s">
        <v>61</v>
      </c>
      <c r="S4415" t="s">
        <v>35</v>
      </c>
      <c r="T4415" s="1">
        <v>40104</v>
      </c>
    </row>
    <row r="4416" spans="1:20" x14ac:dyDescent="0.25">
      <c r="A4416">
        <v>31495</v>
      </c>
      <c r="B4416">
        <v>40394</v>
      </c>
      <c r="C4416" t="s">
        <v>20</v>
      </c>
      <c r="D4416" t="s">
        <v>21</v>
      </c>
      <c r="E4416" t="s">
        <v>120</v>
      </c>
      <c r="F4416" t="s">
        <v>143</v>
      </c>
      <c r="G4416">
        <v>20</v>
      </c>
      <c r="H4416">
        <v>266.49</v>
      </c>
      <c r="I4416">
        <v>0.38</v>
      </c>
      <c r="J4416">
        <v>0.06</v>
      </c>
      <c r="K4416">
        <v>89.7</v>
      </c>
      <c r="L4416">
        <v>14.02</v>
      </c>
      <c r="M4416">
        <v>8.69</v>
      </c>
      <c r="N4416">
        <v>2.99</v>
      </c>
      <c r="O4416" t="s">
        <v>71</v>
      </c>
      <c r="P4416" t="s">
        <v>981</v>
      </c>
      <c r="Q4416" t="s">
        <v>64</v>
      </c>
      <c r="R4416" t="s">
        <v>67</v>
      </c>
      <c r="S4416" t="s">
        <v>57</v>
      </c>
      <c r="T4416" s="1">
        <v>40398</v>
      </c>
    </row>
    <row r="4417" spans="1:20" x14ac:dyDescent="0.25">
      <c r="A4417">
        <v>31495</v>
      </c>
      <c r="B4417">
        <v>40394</v>
      </c>
      <c r="C4417" t="s">
        <v>20</v>
      </c>
      <c r="D4417" t="s">
        <v>21</v>
      </c>
      <c r="E4417" t="s">
        <v>22</v>
      </c>
      <c r="F4417" t="s">
        <v>615</v>
      </c>
      <c r="G4417">
        <v>34</v>
      </c>
      <c r="H4417">
        <v>1918.86</v>
      </c>
      <c r="I4417">
        <v>0.4</v>
      </c>
      <c r="J4417">
        <v>0.03</v>
      </c>
      <c r="K4417">
        <v>728.8</v>
      </c>
      <c r="L4417">
        <v>57.93</v>
      </c>
      <c r="M4417">
        <v>34.76</v>
      </c>
      <c r="N4417">
        <v>8.2200000000000006</v>
      </c>
      <c r="O4417" t="s">
        <v>24</v>
      </c>
      <c r="P4417" t="s">
        <v>981</v>
      </c>
      <c r="Q4417" t="s">
        <v>64</v>
      </c>
      <c r="R4417" t="s">
        <v>67</v>
      </c>
      <c r="S4417" t="s">
        <v>57</v>
      </c>
      <c r="T4417" s="1">
        <v>40401</v>
      </c>
    </row>
    <row r="4418" spans="1:20" x14ac:dyDescent="0.25">
      <c r="A4418">
        <v>31520</v>
      </c>
      <c r="B4418">
        <v>40875</v>
      </c>
      <c r="C4418" t="s">
        <v>36</v>
      </c>
      <c r="D4418" t="s">
        <v>42</v>
      </c>
      <c r="E4418" t="s">
        <v>43</v>
      </c>
      <c r="F4418" t="s">
        <v>775</v>
      </c>
      <c r="G4418">
        <v>23</v>
      </c>
      <c r="H4418">
        <v>279.52</v>
      </c>
      <c r="I4418">
        <v>0.55000000000000004</v>
      </c>
      <c r="J4418">
        <v>0.09</v>
      </c>
      <c r="K4418">
        <v>138.47999999999999</v>
      </c>
      <c r="L4418">
        <v>13.09</v>
      </c>
      <c r="M4418">
        <v>5.89</v>
      </c>
      <c r="N4418">
        <v>5.57</v>
      </c>
      <c r="O4418" t="s">
        <v>24</v>
      </c>
      <c r="P4418" t="s">
        <v>1903</v>
      </c>
      <c r="Q4418" t="s">
        <v>41</v>
      </c>
      <c r="R4418" t="s">
        <v>67</v>
      </c>
      <c r="S4418" t="s">
        <v>57</v>
      </c>
      <c r="T4418" s="1">
        <v>40876</v>
      </c>
    </row>
    <row r="4419" spans="1:20" x14ac:dyDescent="0.25">
      <c r="A4419">
        <v>31522</v>
      </c>
      <c r="B4419">
        <v>40323</v>
      </c>
      <c r="C4419" t="s">
        <v>79</v>
      </c>
      <c r="D4419" t="s">
        <v>42</v>
      </c>
      <c r="E4419" t="s">
        <v>43</v>
      </c>
      <c r="F4419" t="s">
        <v>1617</v>
      </c>
      <c r="G4419">
        <v>14</v>
      </c>
      <c r="H4419">
        <v>501.58</v>
      </c>
      <c r="I4419">
        <v>0.4</v>
      </c>
      <c r="J4419">
        <v>0.04</v>
      </c>
      <c r="K4419">
        <v>186.73</v>
      </c>
      <c r="L4419">
        <v>37.049999999999997</v>
      </c>
      <c r="M4419">
        <v>22.23</v>
      </c>
      <c r="N4419">
        <v>3.63</v>
      </c>
      <c r="O4419" t="s">
        <v>24</v>
      </c>
      <c r="P4419" t="s">
        <v>312</v>
      </c>
      <c r="Q4419" t="s">
        <v>64</v>
      </c>
      <c r="R4419" t="s">
        <v>61</v>
      </c>
      <c r="S4419" t="s">
        <v>35</v>
      </c>
      <c r="T4419" s="1">
        <v>40325</v>
      </c>
    </row>
    <row r="4420" spans="1:20" x14ac:dyDescent="0.25">
      <c r="A4420">
        <v>31522</v>
      </c>
      <c r="B4420">
        <v>40323</v>
      </c>
      <c r="C4420" t="s">
        <v>79</v>
      </c>
      <c r="D4420" t="s">
        <v>42</v>
      </c>
      <c r="E4420" t="s">
        <v>192</v>
      </c>
      <c r="F4420" t="s">
        <v>1322</v>
      </c>
      <c r="G4420">
        <v>42</v>
      </c>
      <c r="H4420">
        <v>2131.21</v>
      </c>
      <c r="I4420">
        <v>0.5</v>
      </c>
      <c r="J4420">
        <v>0.03</v>
      </c>
      <c r="K4420">
        <v>1025.69</v>
      </c>
      <c r="L4420">
        <v>51.96</v>
      </c>
      <c r="M4420">
        <v>25.98</v>
      </c>
      <c r="N4420">
        <v>14.36</v>
      </c>
      <c r="O4420" t="s">
        <v>48</v>
      </c>
      <c r="P4420" t="s">
        <v>312</v>
      </c>
      <c r="Q4420" t="s">
        <v>64</v>
      </c>
      <c r="R4420" t="s">
        <v>61</v>
      </c>
      <c r="S4420" t="s">
        <v>132</v>
      </c>
      <c r="T4420" s="1">
        <v>40325</v>
      </c>
    </row>
    <row r="4421" spans="1:20" x14ac:dyDescent="0.25">
      <c r="A4421">
        <v>31523</v>
      </c>
      <c r="B4421">
        <v>40976</v>
      </c>
      <c r="C4421" t="s">
        <v>20</v>
      </c>
      <c r="D4421" t="s">
        <v>37</v>
      </c>
      <c r="E4421" t="s">
        <v>38</v>
      </c>
      <c r="F4421" t="s">
        <v>1143</v>
      </c>
      <c r="G4421">
        <v>17</v>
      </c>
      <c r="H4421">
        <v>173.68</v>
      </c>
      <c r="I4421">
        <v>0.42</v>
      </c>
      <c r="J4421">
        <v>0.1</v>
      </c>
      <c r="K4421">
        <v>60.78</v>
      </c>
      <c r="L4421">
        <v>11.17</v>
      </c>
      <c r="M4421">
        <v>6.48</v>
      </c>
      <c r="N4421">
        <v>2.74</v>
      </c>
      <c r="O4421" t="s">
        <v>24</v>
      </c>
      <c r="P4421" t="s">
        <v>1966</v>
      </c>
      <c r="Q4421" t="s">
        <v>64</v>
      </c>
      <c r="R4421" t="s">
        <v>61</v>
      </c>
      <c r="S4421" t="s">
        <v>35</v>
      </c>
      <c r="T4421" s="1">
        <v>40978</v>
      </c>
    </row>
    <row r="4422" spans="1:20" x14ac:dyDescent="0.25">
      <c r="A4422">
        <v>31523</v>
      </c>
      <c r="B4422">
        <v>40976</v>
      </c>
      <c r="C4422" t="s">
        <v>20</v>
      </c>
      <c r="D4422" t="s">
        <v>21</v>
      </c>
      <c r="E4422" t="s">
        <v>139</v>
      </c>
      <c r="F4422" t="s">
        <v>504</v>
      </c>
      <c r="G4422">
        <v>19</v>
      </c>
      <c r="H4422">
        <v>347.19</v>
      </c>
      <c r="I4422">
        <v>0.51</v>
      </c>
      <c r="J4422">
        <v>0</v>
      </c>
      <c r="K4422">
        <v>172.84</v>
      </c>
      <c r="L4422">
        <v>17.84</v>
      </c>
      <c r="M4422">
        <v>8.74</v>
      </c>
      <c r="N4422">
        <v>8.2899999999999991</v>
      </c>
      <c r="O4422" t="s">
        <v>24</v>
      </c>
      <c r="P4422" t="s">
        <v>1966</v>
      </c>
      <c r="Q4422" t="s">
        <v>64</v>
      </c>
      <c r="R4422" t="s">
        <v>61</v>
      </c>
      <c r="S4422" t="s">
        <v>57</v>
      </c>
      <c r="T4422" s="1">
        <v>40981</v>
      </c>
    </row>
    <row r="4423" spans="1:20" x14ac:dyDescent="0.25">
      <c r="A4423">
        <v>31524</v>
      </c>
      <c r="B4423">
        <v>40720</v>
      </c>
      <c r="C4423" t="s">
        <v>20</v>
      </c>
      <c r="D4423" t="s">
        <v>42</v>
      </c>
      <c r="E4423" t="s">
        <v>192</v>
      </c>
      <c r="F4423" t="s">
        <v>1986</v>
      </c>
      <c r="G4423">
        <v>10</v>
      </c>
      <c r="H4423">
        <v>1563.62</v>
      </c>
      <c r="I4423">
        <v>0.39</v>
      </c>
      <c r="J4423">
        <v>0.08</v>
      </c>
      <c r="K4423">
        <v>512.72</v>
      </c>
      <c r="L4423">
        <v>165.39</v>
      </c>
      <c r="M4423">
        <v>100.89</v>
      </c>
      <c r="N4423">
        <v>42</v>
      </c>
      <c r="O4423" t="s">
        <v>48</v>
      </c>
      <c r="P4423" t="s">
        <v>379</v>
      </c>
      <c r="Q4423" t="s">
        <v>83</v>
      </c>
      <c r="R4423" t="s">
        <v>27</v>
      </c>
      <c r="S4423" t="s">
        <v>132</v>
      </c>
      <c r="T4423" s="1">
        <v>40722</v>
      </c>
    </row>
    <row r="4424" spans="1:20" x14ac:dyDescent="0.25">
      <c r="A4424">
        <v>31552</v>
      </c>
      <c r="B4424">
        <v>41224</v>
      </c>
      <c r="C4424" t="s">
        <v>36</v>
      </c>
      <c r="D4424" t="s">
        <v>37</v>
      </c>
      <c r="E4424" t="s">
        <v>38</v>
      </c>
      <c r="F4424" t="s">
        <v>1293</v>
      </c>
      <c r="G4424">
        <v>17</v>
      </c>
      <c r="H4424">
        <v>653.85</v>
      </c>
      <c r="I4424">
        <v>0.42</v>
      </c>
      <c r="J4424">
        <v>0</v>
      </c>
      <c r="K4424">
        <v>273.77999999999997</v>
      </c>
      <c r="L4424">
        <v>38.340000000000003</v>
      </c>
      <c r="M4424">
        <v>22.24</v>
      </c>
      <c r="N4424">
        <v>1.99</v>
      </c>
      <c r="O4424" t="s">
        <v>24</v>
      </c>
      <c r="P4424" t="s">
        <v>491</v>
      </c>
      <c r="Q4424" t="s">
        <v>64</v>
      </c>
      <c r="R4424" t="s">
        <v>34</v>
      </c>
      <c r="S4424" t="s">
        <v>35</v>
      </c>
      <c r="T4424" s="1">
        <v>41227</v>
      </c>
    </row>
    <row r="4425" spans="1:20" x14ac:dyDescent="0.25">
      <c r="A4425">
        <v>31552</v>
      </c>
      <c r="B4425">
        <v>41224</v>
      </c>
      <c r="C4425" t="s">
        <v>36</v>
      </c>
      <c r="D4425" t="s">
        <v>37</v>
      </c>
      <c r="E4425" t="s">
        <v>38</v>
      </c>
      <c r="F4425" t="s">
        <v>742</v>
      </c>
      <c r="G4425">
        <v>24</v>
      </c>
      <c r="H4425">
        <v>1408.58</v>
      </c>
      <c r="I4425">
        <v>0.49</v>
      </c>
      <c r="J4425">
        <v>0</v>
      </c>
      <c r="K4425">
        <v>689.23</v>
      </c>
      <c r="L4425">
        <v>58.61</v>
      </c>
      <c r="M4425">
        <v>29.89</v>
      </c>
      <c r="N4425">
        <v>1.99</v>
      </c>
      <c r="O4425" t="s">
        <v>24</v>
      </c>
      <c r="P4425" t="s">
        <v>491</v>
      </c>
      <c r="Q4425" t="s">
        <v>64</v>
      </c>
      <c r="R4425" t="s">
        <v>34</v>
      </c>
      <c r="S4425" t="s">
        <v>35</v>
      </c>
      <c r="T4425" s="1">
        <v>41225</v>
      </c>
    </row>
    <row r="4426" spans="1:20" x14ac:dyDescent="0.25">
      <c r="A4426">
        <v>31553</v>
      </c>
      <c r="B4426">
        <v>39823</v>
      </c>
      <c r="C4426" t="s">
        <v>58</v>
      </c>
      <c r="D4426" t="s">
        <v>21</v>
      </c>
      <c r="E4426" t="s">
        <v>139</v>
      </c>
      <c r="F4426" t="s">
        <v>659</v>
      </c>
      <c r="G4426">
        <v>32</v>
      </c>
      <c r="H4426">
        <v>7550.98</v>
      </c>
      <c r="I4426">
        <v>0.37</v>
      </c>
      <c r="J4426">
        <v>0.09</v>
      </c>
      <c r="K4426">
        <v>2317.23</v>
      </c>
      <c r="L4426">
        <v>258.62</v>
      </c>
      <c r="M4426">
        <v>162.93</v>
      </c>
      <c r="N4426">
        <v>19.989999999999998</v>
      </c>
      <c r="O4426" t="s">
        <v>24</v>
      </c>
      <c r="P4426" t="s">
        <v>932</v>
      </c>
      <c r="Q4426" t="s">
        <v>33</v>
      </c>
      <c r="R4426" t="s">
        <v>34</v>
      </c>
      <c r="S4426" t="s">
        <v>57</v>
      </c>
      <c r="T4426" s="1">
        <v>39825</v>
      </c>
    </row>
    <row r="4427" spans="1:20" x14ac:dyDescent="0.25">
      <c r="A4427">
        <v>31555</v>
      </c>
      <c r="B4427">
        <v>40912</v>
      </c>
      <c r="C4427" t="s">
        <v>58</v>
      </c>
      <c r="D4427" t="s">
        <v>42</v>
      </c>
      <c r="E4427" t="s">
        <v>43</v>
      </c>
      <c r="F4427" t="s">
        <v>1888</v>
      </c>
      <c r="G4427">
        <v>38</v>
      </c>
      <c r="H4427">
        <v>7359.75</v>
      </c>
      <c r="I4427">
        <v>0.54</v>
      </c>
      <c r="J4427">
        <v>0</v>
      </c>
      <c r="K4427">
        <v>3963.04</v>
      </c>
      <c r="L4427">
        <v>193.13</v>
      </c>
      <c r="M4427">
        <v>88.84</v>
      </c>
      <c r="N4427">
        <v>20.79</v>
      </c>
      <c r="O4427" t="s">
        <v>24</v>
      </c>
      <c r="P4427" t="s">
        <v>1081</v>
      </c>
      <c r="Q4427" t="s">
        <v>41</v>
      </c>
      <c r="R4427" t="s">
        <v>61</v>
      </c>
      <c r="S4427" t="s">
        <v>28</v>
      </c>
      <c r="T4427" s="1">
        <v>40912</v>
      </c>
    </row>
    <row r="4428" spans="1:20" x14ac:dyDescent="0.25">
      <c r="A4428">
        <v>31555</v>
      </c>
      <c r="B4428">
        <v>40912</v>
      </c>
      <c r="C4428" t="s">
        <v>58</v>
      </c>
      <c r="D4428" t="s">
        <v>37</v>
      </c>
      <c r="E4428" t="s">
        <v>87</v>
      </c>
      <c r="F4428" t="s">
        <v>1330</v>
      </c>
      <c r="G4428">
        <v>5</v>
      </c>
      <c r="H4428">
        <v>724.49</v>
      </c>
      <c r="I4428">
        <v>0.36</v>
      </c>
      <c r="J4428">
        <v>0.02</v>
      </c>
      <c r="K4428">
        <v>241.64</v>
      </c>
      <c r="L4428">
        <v>142.13999999999999</v>
      </c>
      <c r="M4428">
        <v>90.97</v>
      </c>
      <c r="N4428">
        <v>28</v>
      </c>
      <c r="O4428" t="s">
        <v>48</v>
      </c>
      <c r="P4428" t="s">
        <v>1081</v>
      </c>
      <c r="Q4428" t="s">
        <v>41</v>
      </c>
      <c r="R4428" t="s">
        <v>61</v>
      </c>
      <c r="S4428" t="s">
        <v>132</v>
      </c>
      <c r="T4428" s="1">
        <v>40915</v>
      </c>
    </row>
    <row r="4429" spans="1:20" x14ac:dyDescent="0.25">
      <c r="A4429">
        <v>31556</v>
      </c>
      <c r="B4429">
        <v>40751</v>
      </c>
      <c r="C4429" t="s">
        <v>58</v>
      </c>
      <c r="D4429" t="s">
        <v>42</v>
      </c>
      <c r="E4429" t="s">
        <v>43</v>
      </c>
      <c r="F4429" t="s">
        <v>891</v>
      </c>
      <c r="G4429">
        <v>35</v>
      </c>
      <c r="H4429">
        <v>459.38</v>
      </c>
      <c r="I4429">
        <v>0.45</v>
      </c>
      <c r="J4429">
        <v>7.0000000000000007E-2</v>
      </c>
      <c r="K4429">
        <v>186.2</v>
      </c>
      <c r="L4429">
        <v>14</v>
      </c>
      <c r="M4429">
        <v>7.7</v>
      </c>
      <c r="N4429">
        <v>3.68</v>
      </c>
      <c r="O4429" t="s">
        <v>24</v>
      </c>
      <c r="P4429" t="s">
        <v>1101</v>
      </c>
      <c r="Q4429" t="s">
        <v>41</v>
      </c>
      <c r="R4429" t="s">
        <v>67</v>
      </c>
      <c r="S4429" t="s">
        <v>55</v>
      </c>
      <c r="T4429" s="1">
        <v>40752</v>
      </c>
    </row>
    <row r="4430" spans="1:20" x14ac:dyDescent="0.25">
      <c r="A4430">
        <v>31558</v>
      </c>
      <c r="B4430">
        <v>40747</v>
      </c>
      <c r="C4430" t="s">
        <v>20</v>
      </c>
      <c r="D4430" t="s">
        <v>21</v>
      </c>
      <c r="E4430" t="s">
        <v>126</v>
      </c>
      <c r="F4430" t="s">
        <v>847</v>
      </c>
      <c r="G4430">
        <v>12</v>
      </c>
      <c r="H4430">
        <v>5436.19</v>
      </c>
      <c r="I4430">
        <v>0.36</v>
      </c>
      <c r="J4430">
        <v>0.04</v>
      </c>
      <c r="K4430">
        <v>1803.9</v>
      </c>
      <c r="L4430">
        <v>469.77</v>
      </c>
      <c r="M4430">
        <v>300.64999999999998</v>
      </c>
      <c r="N4430">
        <v>24.49</v>
      </c>
      <c r="O4430" t="s">
        <v>24</v>
      </c>
      <c r="P4430" t="s">
        <v>1802</v>
      </c>
      <c r="Q4430" t="s">
        <v>83</v>
      </c>
      <c r="R4430" t="s">
        <v>61</v>
      </c>
      <c r="S4430" t="s">
        <v>28</v>
      </c>
      <c r="T4430" s="1">
        <v>40752</v>
      </c>
    </row>
    <row r="4431" spans="1:20" x14ac:dyDescent="0.25">
      <c r="A4431">
        <v>31558</v>
      </c>
      <c r="B4431">
        <v>40747</v>
      </c>
      <c r="C4431" t="s">
        <v>20</v>
      </c>
      <c r="D4431" t="s">
        <v>37</v>
      </c>
      <c r="E4431" t="s">
        <v>38</v>
      </c>
      <c r="F4431" t="s">
        <v>791</v>
      </c>
      <c r="G4431">
        <v>42</v>
      </c>
      <c r="H4431">
        <v>3176.79</v>
      </c>
      <c r="I4431">
        <v>0.45</v>
      </c>
      <c r="J4431">
        <v>0.08</v>
      </c>
      <c r="K4431">
        <v>1276.82</v>
      </c>
      <c r="L4431">
        <v>82.16</v>
      </c>
      <c r="M4431">
        <v>45.19</v>
      </c>
      <c r="N4431">
        <v>1.99</v>
      </c>
      <c r="O4431" t="s">
        <v>24</v>
      </c>
      <c r="P4431" t="s">
        <v>1802</v>
      </c>
      <c r="Q4431" t="s">
        <v>83</v>
      </c>
      <c r="R4431" t="s">
        <v>61</v>
      </c>
      <c r="S4431" t="s">
        <v>35</v>
      </c>
      <c r="T4431" s="1">
        <v>40747</v>
      </c>
    </row>
    <row r="4432" spans="1:20" x14ac:dyDescent="0.25">
      <c r="A4432">
        <v>31586</v>
      </c>
      <c r="B4432">
        <v>40989</v>
      </c>
      <c r="C4432" t="s">
        <v>20</v>
      </c>
      <c r="D4432" t="s">
        <v>37</v>
      </c>
      <c r="E4432" t="s">
        <v>38</v>
      </c>
      <c r="F4432" t="s">
        <v>1337</v>
      </c>
      <c r="G4432">
        <v>22</v>
      </c>
      <c r="H4432">
        <v>1437.81</v>
      </c>
      <c r="I4432">
        <v>0.37</v>
      </c>
      <c r="J4432">
        <v>0.05</v>
      </c>
      <c r="K4432">
        <v>482.97</v>
      </c>
      <c r="L4432">
        <v>68.599999999999994</v>
      </c>
      <c r="M4432">
        <v>43.22</v>
      </c>
      <c r="N4432">
        <v>4</v>
      </c>
      <c r="O4432" t="s">
        <v>71</v>
      </c>
      <c r="P4432" t="s">
        <v>1180</v>
      </c>
      <c r="Q4432" t="s">
        <v>41</v>
      </c>
      <c r="R4432" t="s">
        <v>61</v>
      </c>
      <c r="S4432" t="s">
        <v>57</v>
      </c>
      <c r="T4432" s="1">
        <v>40993</v>
      </c>
    </row>
    <row r="4433" spans="1:20" x14ac:dyDescent="0.25">
      <c r="A4433">
        <v>31586</v>
      </c>
      <c r="B4433">
        <v>40989</v>
      </c>
      <c r="C4433" t="s">
        <v>20</v>
      </c>
      <c r="D4433" t="s">
        <v>37</v>
      </c>
      <c r="E4433" t="s">
        <v>50</v>
      </c>
      <c r="F4433" t="s">
        <v>571</v>
      </c>
      <c r="G4433">
        <v>25</v>
      </c>
      <c r="H4433">
        <v>10514.95</v>
      </c>
      <c r="I4433">
        <v>0.51</v>
      </c>
      <c r="J4433">
        <v>0</v>
      </c>
      <c r="K4433">
        <v>5359.94</v>
      </c>
      <c r="L4433">
        <v>420.39</v>
      </c>
      <c r="M4433">
        <v>205.99</v>
      </c>
      <c r="N4433">
        <v>5.26</v>
      </c>
      <c r="O4433" t="s">
        <v>71</v>
      </c>
      <c r="P4433" t="s">
        <v>1180</v>
      </c>
      <c r="Q4433" t="s">
        <v>41</v>
      </c>
      <c r="R4433" t="s">
        <v>61</v>
      </c>
      <c r="S4433" t="s">
        <v>57</v>
      </c>
      <c r="T4433" s="1">
        <v>40998</v>
      </c>
    </row>
    <row r="4434" spans="1:20" x14ac:dyDescent="0.25">
      <c r="A4434">
        <v>31590</v>
      </c>
      <c r="B4434">
        <v>40334</v>
      </c>
      <c r="C4434" t="s">
        <v>58</v>
      </c>
      <c r="D4434" t="s">
        <v>37</v>
      </c>
      <c r="E4434" t="s">
        <v>38</v>
      </c>
      <c r="F4434" t="s">
        <v>879</v>
      </c>
      <c r="G4434">
        <v>5</v>
      </c>
      <c r="H4434">
        <v>81.89</v>
      </c>
      <c r="I4434">
        <v>0.51</v>
      </c>
      <c r="J4434">
        <v>0.06</v>
      </c>
      <c r="K4434">
        <v>38.25</v>
      </c>
      <c r="L4434">
        <v>17</v>
      </c>
      <c r="M4434">
        <v>8.33</v>
      </c>
      <c r="N4434">
        <v>1.99</v>
      </c>
      <c r="O4434" t="s">
        <v>24</v>
      </c>
      <c r="P4434" t="s">
        <v>287</v>
      </c>
      <c r="Q4434" t="s">
        <v>83</v>
      </c>
      <c r="R4434" t="s">
        <v>34</v>
      </c>
      <c r="S4434" t="s">
        <v>35</v>
      </c>
      <c r="T4434" s="1">
        <v>40335</v>
      </c>
    </row>
    <row r="4435" spans="1:20" x14ac:dyDescent="0.25">
      <c r="A4435">
        <v>31590</v>
      </c>
      <c r="B4435">
        <v>40334</v>
      </c>
      <c r="C4435" t="s">
        <v>58</v>
      </c>
      <c r="D4435" t="s">
        <v>21</v>
      </c>
      <c r="E4435" t="s">
        <v>22</v>
      </c>
      <c r="F4435" t="s">
        <v>1448</v>
      </c>
      <c r="G4435">
        <v>27</v>
      </c>
      <c r="H4435">
        <v>5759.54</v>
      </c>
      <c r="I4435">
        <v>0.51</v>
      </c>
      <c r="J4435">
        <v>0.06</v>
      </c>
      <c r="K4435">
        <v>2753.09</v>
      </c>
      <c r="L4435">
        <v>226.59</v>
      </c>
      <c r="M4435">
        <v>111.03</v>
      </c>
      <c r="N4435">
        <v>8.64</v>
      </c>
      <c r="O4435" t="s">
        <v>24</v>
      </c>
      <c r="P4435" t="s">
        <v>287</v>
      </c>
      <c r="Q4435" t="s">
        <v>83</v>
      </c>
      <c r="R4435" t="s">
        <v>34</v>
      </c>
      <c r="S4435" t="s">
        <v>57</v>
      </c>
      <c r="T4435" s="1">
        <v>40336</v>
      </c>
    </row>
    <row r="4436" spans="1:20" x14ac:dyDescent="0.25">
      <c r="A4436">
        <v>31616</v>
      </c>
      <c r="B4436">
        <v>40418</v>
      </c>
      <c r="C4436" t="s">
        <v>58</v>
      </c>
      <c r="D4436" t="s">
        <v>21</v>
      </c>
      <c r="E4436" t="s">
        <v>120</v>
      </c>
      <c r="F4436" t="s">
        <v>347</v>
      </c>
      <c r="G4436">
        <v>45</v>
      </c>
      <c r="H4436">
        <v>324.57</v>
      </c>
      <c r="I4436">
        <v>0.45</v>
      </c>
      <c r="J4436">
        <v>0.08</v>
      </c>
      <c r="K4436">
        <v>128.36000000000001</v>
      </c>
      <c r="L4436">
        <v>7.71</v>
      </c>
      <c r="M4436">
        <v>4.24</v>
      </c>
      <c r="N4436">
        <v>5.41</v>
      </c>
      <c r="O4436" t="s">
        <v>24</v>
      </c>
      <c r="P4436" t="s">
        <v>277</v>
      </c>
      <c r="Q4436" t="s">
        <v>75</v>
      </c>
      <c r="R4436" t="s">
        <v>67</v>
      </c>
      <c r="S4436" t="s">
        <v>57</v>
      </c>
      <c r="T4436" s="1">
        <v>40419</v>
      </c>
    </row>
    <row r="4437" spans="1:20" x14ac:dyDescent="0.25">
      <c r="A4437">
        <v>31616</v>
      </c>
      <c r="B4437">
        <v>40418</v>
      </c>
      <c r="C4437" t="s">
        <v>58</v>
      </c>
      <c r="D4437" t="s">
        <v>21</v>
      </c>
      <c r="E4437" t="s">
        <v>80</v>
      </c>
      <c r="F4437" t="s">
        <v>200</v>
      </c>
      <c r="G4437">
        <v>46</v>
      </c>
      <c r="H4437">
        <v>267.68</v>
      </c>
      <c r="I4437">
        <v>0.49</v>
      </c>
      <c r="J4437">
        <v>0.04</v>
      </c>
      <c r="K4437">
        <v>125.01</v>
      </c>
      <c r="L4437">
        <v>6.04</v>
      </c>
      <c r="M4437">
        <v>3.08</v>
      </c>
      <c r="N4437">
        <v>0.99</v>
      </c>
      <c r="O4437" t="s">
        <v>24</v>
      </c>
      <c r="P4437" t="s">
        <v>277</v>
      </c>
      <c r="Q4437" t="s">
        <v>75</v>
      </c>
      <c r="R4437" t="s">
        <v>67</v>
      </c>
      <c r="S4437" t="s">
        <v>57</v>
      </c>
      <c r="T4437" s="1">
        <v>40419</v>
      </c>
    </row>
    <row r="4438" spans="1:20" x14ac:dyDescent="0.25">
      <c r="A4438">
        <v>31618</v>
      </c>
      <c r="B4438">
        <v>40735</v>
      </c>
      <c r="C4438" t="s">
        <v>58</v>
      </c>
      <c r="D4438" t="s">
        <v>21</v>
      </c>
      <c r="E4438" t="s">
        <v>120</v>
      </c>
      <c r="F4438" t="s">
        <v>1452</v>
      </c>
      <c r="G4438">
        <v>14</v>
      </c>
      <c r="H4438">
        <v>740.04</v>
      </c>
      <c r="I4438">
        <v>0.47</v>
      </c>
      <c r="J4438">
        <v>0.02</v>
      </c>
      <c r="K4438">
        <v>339.13</v>
      </c>
      <c r="L4438">
        <v>53.83</v>
      </c>
      <c r="M4438">
        <v>28.53</v>
      </c>
      <c r="N4438">
        <v>1.49</v>
      </c>
      <c r="O4438" t="s">
        <v>24</v>
      </c>
      <c r="P4438" t="s">
        <v>738</v>
      </c>
      <c r="Q4438" t="s">
        <v>83</v>
      </c>
      <c r="R4438" t="s">
        <v>34</v>
      </c>
      <c r="S4438" t="s">
        <v>57</v>
      </c>
      <c r="T4438" s="1">
        <v>40735</v>
      </c>
    </row>
    <row r="4439" spans="1:20" x14ac:dyDescent="0.25">
      <c r="A4439">
        <v>31619</v>
      </c>
      <c r="B4439">
        <v>40073</v>
      </c>
      <c r="C4439" t="s">
        <v>20</v>
      </c>
      <c r="D4439" t="s">
        <v>21</v>
      </c>
      <c r="E4439" t="s">
        <v>126</v>
      </c>
      <c r="F4439" t="s">
        <v>1208</v>
      </c>
      <c r="G4439">
        <v>11</v>
      </c>
      <c r="H4439">
        <v>188.23</v>
      </c>
      <c r="I4439">
        <v>0.41</v>
      </c>
      <c r="J4439">
        <v>0.1</v>
      </c>
      <c r="K4439">
        <v>63.46</v>
      </c>
      <c r="L4439">
        <v>18.61</v>
      </c>
      <c r="M4439">
        <v>10.98</v>
      </c>
      <c r="N4439">
        <v>3.99</v>
      </c>
      <c r="O4439" t="s">
        <v>24</v>
      </c>
      <c r="P4439" t="s">
        <v>1948</v>
      </c>
      <c r="Q4439" t="s">
        <v>83</v>
      </c>
      <c r="R4439" t="s">
        <v>34</v>
      </c>
      <c r="S4439" t="s">
        <v>57</v>
      </c>
      <c r="T4439" s="1">
        <v>40080</v>
      </c>
    </row>
    <row r="4440" spans="1:20" x14ac:dyDescent="0.25">
      <c r="A4440">
        <v>31619</v>
      </c>
      <c r="B4440">
        <v>40073</v>
      </c>
      <c r="C4440" t="s">
        <v>20</v>
      </c>
      <c r="D4440" t="s">
        <v>42</v>
      </c>
      <c r="E4440" t="s">
        <v>43</v>
      </c>
      <c r="F4440" t="s">
        <v>1574</v>
      </c>
      <c r="G4440">
        <v>9</v>
      </c>
      <c r="H4440">
        <v>574.63</v>
      </c>
      <c r="I4440">
        <v>0.37</v>
      </c>
      <c r="J4440">
        <v>0.01</v>
      </c>
      <c r="K4440">
        <v>205.61</v>
      </c>
      <c r="L4440">
        <v>63.46</v>
      </c>
      <c r="M4440">
        <v>39.979999999999997</v>
      </c>
      <c r="N4440">
        <v>9.1999999999999993</v>
      </c>
      <c r="O4440" t="s">
        <v>24</v>
      </c>
      <c r="P4440" t="s">
        <v>1948</v>
      </c>
      <c r="Q4440" t="s">
        <v>33</v>
      </c>
      <c r="R4440" t="s">
        <v>34</v>
      </c>
      <c r="S4440" t="s">
        <v>55</v>
      </c>
      <c r="T4440" s="1">
        <v>40075</v>
      </c>
    </row>
    <row r="4441" spans="1:20" x14ac:dyDescent="0.25">
      <c r="A4441">
        <v>31620</v>
      </c>
      <c r="B4441">
        <v>40766</v>
      </c>
      <c r="C4441" t="s">
        <v>58</v>
      </c>
      <c r="D4441" t="s">
        <v>37</v>
      </c>
      <c r="E4441" t="s">
        <v>50</v>
      </c>
      <c r="F4441" t="s">
        <v>76</v>
      </c>
      <c r="G4441">
        <v>20</v>
      </c>
      <c r="H4441">
        <v>2057.9299999999998</v>
      </c>
      <c r="I4441">
        <v>0.39</v>
      </c>
      <c r="J4441">
        <v>0.05</v>
      </c>
      <c r="K4441">
        <v>735.63</v>
      </c>
      <c r="L4441">
        <v>108.18</v>
      </c>
      <c r="M4441">
        <v>65.989999999999995</v>
      </c>
      <c r="N4441">
        <v>2.5</v>
      </c>
      <c r="O4441" t="s">
        <v>24</v>
      </c>
      <c r="P4441" t="s">
        <v>1788</v>
      </c>
      <c r="Q4441" t="s">
        <v>41</v>
      </c>
      <c r="R4441" t="s">
        <v>61</v>
      </c>
      <c r="S4441" t="s">
        <v>57</v>
      </c>
      <c r="T4441" s="1">
        <v>40768</v>
      </c>
    </row>
    <row r="4442" spans="1:20" x14ac:dyDescent="0.25">
      <c r="A4442">
        <v>31648</v>
      </c>
      <c r="B4442">
        <v>40775</v>
      </c>
      <c r="C4442" t="s">
        <v>36</v>
      </c>
      <c r="D4442" t="s">
        <v>37</v>
      </c>
      <c r="E4442" t="s">
        <v>38</v>
      </c>
      <c r="F4442" t="s">
        <v>789</v>
      </c>
      <c r="G4442">
        <v>8</v>
      </c>
      <c r="H4442">
        <v>138.22</v>
      </c>
      <c r="I4442">
        <v>0.51</v>
      </c>
      <c r="J4442">
        <v>0</v>
      </c>
      <c r="K4442">
        <v>69.28</v>
      </c>
      <c r="L4442">
        <v>16.98</v>
      </c>
      <c r="M4442">
        <v>8.32</v>
      </c>
      <c r="N4442">
        <v>2.38</v>
      </c>
      <c r="O4442" t="s">
        <v>24</v>
      </c>
      <c r="P4442" t="s">
        <v>1987</v>
      </c>
      <c r="Q4442" t="s">
        <v>41</v>
      </c>
      <c r="R4442" t="s">
        <v>61</v>
      </c>
      <c r="S4442" t="s">
        <v>35</v>
      </c>
      <c r="T4442" s="1">
        <v>40775</v>
      </c>
    </row>
    <row r="4443" spans="1:20" x14ac:dyDescent="0.25">
      <c r="A4443">
        <v>31648</v>
      </c>
      <c r="B4443">
        <v>40775</v>
      </c>
      <c r="C4443" t="s">
        <v>36</v>
      </c>
      <c r="D4443" t="s">
        <v>21</v>
      </c>
      <c r="E4443" t="s">
        <v>84</v>
      </c>
      <c r="F4443" t="s">
        <v>1729</v>
      </c>
      <c r="G4443">
        <v>10</v>
      </c>
      <c r="H4443">
        <v>115.29</v>
      </c>
      <c r="I4443">
        <v>0.4</v>
      </c>
      <c r="J4443">
        <v>0.03</v>
      </c>
      <c r="K4443">
        <v>41.19</v>
      </c>
      <c r="L4443">
        <v>11.13</v>
      </c>
      <c r="M4443">
        <v>6.68</v>
      </c>
      <c r="N4443">
        <v>7.3</v>
      </c>
      <c r="O4443" t="s">
        <v>24</v>
      </c>
      <c r="P4443" t="s">
        <v>1987</v>
      </c>
      <c r="Q4443" t="s">
        <v>41</v>
      </c>
      <c r="R4443" t="s">
        <v>61</v>
      </c>
      <c r="S4443" t="s">
        <v>57</v>
      </c>
      <c r="T4443" s="1">
        <v>40777</v>
      </c>
    </row>
    <row r="4444" spans="1:20" x14ac:dyDescent="0.25">
      <c r="A4444">
        <v>31650</v>
      </c>
      <c r="B4444">
        <v>40401</v>
      </c>
      <c r="C4444" t="s">
        <v>29</v>
      </c>
      <c r="D4444" t="s">
        <v>37</v>
      </c>
      <c r="E4444" t="s">
        <v>38</v>
      </c>
      <c r="F4444" t="s">
        <v>1855</v>
      </c>
      <c r="G4444">
        <v>19</v>
      </c>
      <c r="H4444">
        <v>2259.06</v>
      </c>
      <c r="I4444">
        <v>0.36</v>
      </c>
      <c r="J4444">
        <v>0.02</v>
      </c>
      <c r="K4444">
        <v>782.37</v>
      </c>
      <c r="L4444">
        <v>121.11</v>
      </c>
      <c r="M4444">
        <v>77.510000000000005</v>
      </c>
      <c r="N4444">
        <v>4</v>
      </c>
      <c r="O4444" t="s">
        <v>24</v>
      </c>
      <c r="P4444" t="s">
        <v>1688</v>
      </c>
      <c r="Q4444" t="s">
        <v>75</v>
      </c>
      <c r="R4444" t="s">
        <v>67</v>
      </c>
      <c r="S4444" t="s">
        <v>57</v>
      </c>
      <c r="T4444" s="1">
        <v>40402</v>
      </c>
    </row>
    <row r="4445" spans="1:20" x14ac:dyDescent="0.25">
      <c r="A4445">
        <v>31681</v>
      </c>
      <c r="B4445">
        <v>41220</v>
      </c>
      <c r="C4445" t="s">
        <v>29</v>
      </c>
      <c r="D4445" t="s">
        <v>21</v>
      </c>
      <c r="E4445" t="s">
        <v>84</v>
      </c>
      <c r="F4445" t="s">
        <v>1968</v>
      </c>
      <c r="G4445">
        <v>38</v>
      </c>
      <c r="H4445">
        <v>344.67</v>
      </c>
      <c r="I4445">
        <v>0.42</v>
      </c>
      <c r="J4445">
        <v>0.02</v>
      </c>
      <c r="K4445">
        <v>138.37</v>
      </c>
      <c r="L4445">
        <v>9.1</v>
      </c>
      <c r="M4445">
        <v>5.28</v>
      </c>
      <c r="N4445">
        <v>5.66</v>
      </c>
      <c r="O4445" t="s">
        <v>24</v>
      </c>
      <c r="P4445" t="s">
        <v>1130</v>
      </c>
      <c r="Q4445" t="s">
        <v>41</v>
      </c>
      <c r="R4445" t="s">
        <v>34</v>
      </c>
      <c r="S4445" t="s">
        <v>57</v>
      </c>
      <c r="T4445" s="1">
        <v>41221</v>
      </c>
    </row>
    <row r="4446" spans="1:20" x14ac:dyDescent="0.25">
      <c r="A4446">
        <v>31682</v>
      </c>
      <c r="B4446">
        <v>40246</v>
      </c>
      <c r="C4446" t="s">
        <v>20</v>
      </c>
      <c r="D4446" t="s">
        <v>21</v>
      </c>
      <c r="E4446" t="s">
        <v>126</v>
      </c>
      <c r="F4446" t="s">
        <v>926</v>
      </c>
      <c r="G4446">
        <v>42</v>
      </c>
      <c r="H4446">
        <v>4749.37</v>
      </c>
      <c r="I4446">
        <v>0.38</v>
      </c>
      <c r="J4446">
        <v>0.09</v>
      </c>
      <c r="K4446">
        <v>1507.18</v>
      </c>
      <c r="L4446">
        <v>123.74</v>
      </c>
      <c r="M4446">
        <v>76.72</v>
      </c>
      <c r="N4446">
        <v>19.95</v>
      </c>
      <c r="O4446" t="s">
        <v>24</v>
      </c>
      <c r="P4446" t="s">
        <v>876</v>
      </c>
      <c r="Q4446" t="s">
        <v>95</v>
      </c>
      <c r="R4446" t="s">
        <v>34</v>
      </c>
      <c r="S4446" t="s">
        <v>28</v>
      </c>
      <c r="T4446" s="1">
        <v>40255</v>
      </c>
    </row>
    <row r="4447" spans="1:20" x14ac:dyDescent="0.25">
      <c r="A4447">
        <v>31684</v>
      </c>
      <c r="B4447">
        <v>41168</v>
      </c>
      <c r="C4447" t="s">
        <v>58</v>
      </c>
      <c r="D4447" t="s">
        <v>21</v>
      </c>
      <c r="E4447" t="s">
        <v>84</v>
      </c>
      <c r="F4447" t="s">
        <v>1863</v>
      </c>
      <c r="G4447">
        <v>15</v>
      </c>
      <c r="H4447">
        <v>182.97</v>
      </c>
      <c r="I4447">
        <v>0.54</v>
      </c>
      <c r="J4447">
        <v>0.02</v>
      </c>
      <c r="K4447">
        <v>96.31</v>
      </c>
      <c r="L4447">
        <v>12.35</v>
      </c>
      <c r="M4447">
        <v>5.68</v>
      </c>
      <c r="N4447">
        <v>1.46</v>
      </c>
      <c r="O4447" t="s">
        <v>24</v>
      </c>
      <c r="P4447" t="s">
        <v>455</v>
      </c>
      <c r="Q4447" t="s">
        <v>83</v>
      </c>
      <c r="R4447" t="s">
        <v>34</v>
      </c>
      <c r="S4447" t="s">
        <v>55</v>
      </c>
      <c r="T4447" s="1">
        <v>41171</v>
      </c>
    </row>
    <row r="4448" spans="1:20" x14ac:dyDescent="0.25">
      <c r="A4448">
        <v>31684</v>
      </c>
      <c r="B4448">
        <v>41168</v>
      </c>
      <c r="C4448" t="s">
        <v>58</v>
      </c>
      <c r="D4448" t="s">
        <v>21</v>
      </c>
      <c r="E4448" t="s">
        <v>22</v>
      </c>
      <c r="F4448" t="s">
        <v>1325</v>
      </c>
      <c r="G4448">
        <v>28</v>
      </c>
      <c r="H4448">
        <v>679.54</v>
      </c>
      <c r="I4448">
        <v>0.37</v>
      </c>
      <c r="J4448">
        <v>0.04</v>
      </c>
      <c r="K4448">
        <v>227.48</v>
      </c>
      <c r="L4448">
        <v>24.62</v>
      </c>
      <c r="M4448">
        <v>15.51</v>
      </c>
      <c r="N4448">
        <v>17.78</v>
      </c>
      <c r="O4448" t="s">
        <v>71</v>
      </c>
      <c r="P4448" t="s">
        <v>455</v>
      </c>
      <c r="Q4448" t="s">
        <v>83</v>
      </c>
      <c r="R4448" t="s">
        <v>34</v>
      </c>
      <c r="S4448" t="s">
        <v>57</v>
      </c>
      <c r="T4448" s="1">
        <v>41170</v>
      </c>
    </row>
    <row r="4449" spans="1:20" x14ac:dyDescent="0.25">
      <c r="A4449">
        <v>31687</v>
      </c>
      <c r="B4449">
        <v>40682</v>
      </c>
      <c r="C4449" t="s">
        <v>36</v>
      </c>
      <c r="D4449" t="s">
        <v>21</v>
      </c>
      <c r="E4449" t="s">
        <v>52</v>
      </c>
      <c r="F4449" t="s">
        <v>354</v>
      </c>
      <c r="G4449">
        <v>44</v>
      </c>
      <c r="H4449">
        <v>224.39</v>
      </c>
      <c r="I4449">
        <v>0.49</v>
      </c>
      <c r="J4449">
        <v>7.0000000000000007E-2</v>
      </c>
      <c r="K4449">
        <v>100.73</v>
      </c>
      <c r="L4449">
        <v>5.45</v>
      </c>
      <c r="M4449">
        <v>2.78</v>
      </c>
      <c r="N4449">
        <v>1.34</v>
      </c>
      <c r="O4449" t="s">
        <v>24</v>
      </c>
      <c r="P4449" t="s">
        <v>1035</v>
      </c>
      <c r="Q4449" t="s">
        <v>41</v>
      </c>
      <c r="R4449" t="s">
        <v>34</v>
      </c>
      <c r="S4449" t="s">
        <v>55</v>
      </c>
      <c r="T4449" s="1">
        <v>40682</v>
      </c>
    </row>
    <row r="4450" spans="1:20" x14ac:dyDescent="0.25">
      <c r="A4450">
        <v>31715</v>
      </c>
      <c r="B4450">
        <v>39822</v>
      </c>
      <c r="C4450" t="s">
        <v>29</v>
      </c>
      <c r="D4450" t="s">
        <v>21</v>
      </c>
      <c r="E4450" t="s">
        <v>52</v>
      </c>
      <c r="F4450" t="s">
        <v>1321</v>
      </c>
      <c r="G4450">
        <v>24</v>
      </c>
      <c r="H4450">
        <v>98.9</v>
      </c>
      <c r="I4450">
        <v>0.38</v>
      </c>
      <c r="J4450">
        <v>0.09</v>
      </c>
      <c r="K4450">
        <v>31.21</v>
      </c>
      <c r="L4450">
        <v>4.4800000000000004</v>
      </c>
      <c r="M4450">
        <v>2.78</v>
      </c>
      <c r="N4450">
        <v>0.97</v>
      </c>
      <c r="O4450" t="s">
        <v>24</v>
      </c>
      <c r="P4450" t="s">
        <v>935</v>
      </c>
      <c r="Q4450" t="s">
        <v>95</v>
      </c>
      <c r="R4450" t="s">
        <v>27</v>
      </c>
      <c r="S4450" t="s">
        <v>55</v>
      </c>
      <c r="T4450" s="1">
        <v>39824</v>
      </c>
    </row>
    <row r="4451" spans="1:20" x14ac:dyDescent="0.25">
      <c r="A4451">
        <v>31715</v>
      </c>
      <c r="B4451">
        <v>39822</v>
      </c>
      <c r="C4451" t="s">
        <v>29</v>
      </c>
      <c r="D4451" t="s">
        <v>21</v>
      </c>
      <c r="E4451" t="s">
        <v>120</v>
      </c>
      <c r="F4451" t="s">
        <v>1875</v>
      </c>
      <c r="G4451">
        <v>11</v>
      </c>
      <c r="H4451">
        <v>122.45</v>
      </c>
      <c r="I4451">
        <v>0.49</v>
      </c>
      <c r="J4451">
        <v>0.01</v>
      </c>
      <c r="K4451">
        <v>55.7</v>
      </c>
      <c r="L4451">
        <v>10.55</v>
      </c>
      <c r="M4451">
        <v>5.38</v>
      </c>
      <c r="N4451">
        <v>7.57</v>
      </c>
      <c r="O4451" t="s">
        <v>24</v>
      </c>
      <c r="P4451" t="s">
        <v>935</v>
      </c>
      <c r="Q4451" t="s">
        <v>33</v>
      </c>
      <c r="R4451" t="s">
        <v>27</v>
      </c>
      <c r="S4451" t="s">
        <v>57</v>
      </c>
      <c r="T4451" s="1">
        <v>39823</v>
      </c>
    </row>
    <row r="4452" spans="1:20" x14ac:dyDescent="0.25">
      <c r="A4452">
        <v>31715</v>
      </c>
      <c r="B4452">
        <v>39822</v>
      </c>
      <c r="C4452" t="s">
        <v>29</v>
      </c>
      <c r="D4452" t="s">
        <v>21</v>
      </c>
      <c r="E4452" t="s">
        <v>52</v>
      </c>
      <c r="F4452" t="s">
        <v>1224</v>
      </c>
      <c r="G4452">
        <v>44</v>
      </c>
      <c r="H4452">
        <v>218.2</v>
      </c>
      <c r="I4452">
        <v>0.36</v>
      </c>
      <c r="J4452">
        <v>0.05</v>
      </c>
      <c r="K4452">
        <v>69.91</v>
      </c>
      <c r="L4452">
        <v>5.13</v>
      </c>
      <c r="M4452">
        <v>3.28</v>
      </c>
      <c r="N4452">
        <v>3.97</v>
      </c>
      <c r="O4452" t="s">
        <v>24</v>
      </c>
      <c r="P4452" t="s">
        <v>935</v>
      </c>
      <c r="Q4452" t="s">
        <v>33</v>
      </c>
      <c r="R4452" t="s">
        <v>27</v>
      </c>
      <c r="S4452" t="s">
        <v>55</v>
      </c>
      <c r="T4452" s="1">
        <v>39822</v>
      </c>
    </row>
    <row r="4453" spans="1:20" x14ac:dyDescent="0.25">
      <c r="A4453">
        <v>31718</v>
      </c>
      <c r="B4453">
        <v>40509</v>
      </c>
      <c r="C4453" t="s">
        <v>20</v>
      </c>
      <c r="D4453" t="s">
        <v>37</v>
      </c>
      <c r="E4453" t="s">
        <v>50</v>
      </c>
      <c r="F4453" t="s">
        <v>76</v>
      </c>
      <c r="G4453">
        <v>24</v>
      </c>
      <c r="H4453">
        <v>3019.94</v>
      </c>
      <c r="I4453">
        <v>0.49</v>
      </c>
      <c r="J4453">
        <v>0.03</v>
      </c>
      <c r="K4453">
        <v>1428.49</v>
      </c>
      <c r="L4453">
        <v>129.38999999999999</v>
      </c>
      <c r="M4453">
        <v>65.989999999999995</v>
      </c>
      <c r="N4453">
        <v>7.69</v>
      </c>
      <c r="O4453" t="s">
        <v>24</v>
      </c>
      <c r="P4453" t="s">
        <v>429</v>
      </c>
      <c r="Q4453" t="s">
        <v>95</v>
      </c>
      <c r="R4453" t="s">
        <v>34</v>
      </c>
      <c r="S4453" t="s">
        <v>57</v>
      </c>
      <c r="T4453" s="1">
        <v>40513</v>
      </c>
    </row>
    <row r="4454" spans="1:20" x14ac:dyDescent="0.25">
      <c r="A4454">
        <v>31718</v>
      </c>
      <c r="B4454">
        <v>40509</v>
      </c>
      <c r="C4454" t="s">
        <v>20</v>
      </c>
      <c r="D4454" t="s">
        <v>37</v>
      </c>
      <c r="E4454" t="s">
        <v>50</v>
      </c>
      <c r="F4454" t="s">
        <v>1873</v>
      </c>
      <c r="G4454">
        <v>20</v>
      </c>
      <c r="H4454">
        <v>2056.96</v>
      </c>
      <c r="I4454">
        <v>0.42</v>
      </c>
      <c r="J4454">
        <v>0.1</v>
      </c>
      <c r="K4454">
        <v>728.17</v>
      </c>
      <c r="L4454">
        <v>113.78</v>
      </c>
      <c r="M4454">
        <v>65.989999999999995</v>
      </c>
      <c r="N4454">
        <v>8.99</v>
      </c>
      <c r="O4454" t="s">
        <v>24</v>
      </c>
      <c r="P4454" t="s">
        <v>429</v>
      </c>
      <c r="Q4454" t="s">
        <v>95</v>
      </c>
      <c r="R4454" t="s">
        <v>34</v>
      </c>
      <c r="S4454" t="s">
        <v>57</v>
      </c>
      <c r="T4454" s="1">
        <v>40516</v>
      </c>
    </row>
    <row r="4455" spans="1:20" x14ac:dyDescent="0.25">
      <c r="A4455">
        <v>31744</v>
      </c>
      <c r="B4455">
        <v>41161</v>
      </c>
      <c r="C4455" t="s">
        <v>79</v>
      </c>
      <c r="D4455" t="s">
        <v>21</v>
      </c>
      <c r="E4455" t="s">
        <v>84</v>
      </c>
      <c r="F4455" t="s">
        <v>909</v>
      </c>
      <c r="G4455">
        <v>12</v>
      </c>
      <c r="H4455">
        <v>141.44</v>
      </c>
      <c r="I4455">
        <v>0.42</v>
      </c>
      <c r="J4455">
        <v>0</v>
      </c>
      <c r="K4455">
        <v>56.31</v>
      </c>
      <c r="L4455">
        <v>11.17</v>
      </c>
      <c r="M4455">
        <v>6.48</v>
      </c>
      <c r="N4455">
        <v>7.37</v>
      </c>
      <c r="O4455" t="s">
        <v>24</v>
      </c>
      <c r="P4455" t="s">
        <v>1955</v>
      </c>
      <c r="Q4455" t="s">
        <v>41</v>
      </c>
      <c r="R4455" t="s">
        <v>67</v>
      </c>
      <c r="S4455" t="s">
        <v>57</v>
      </c>
      <c r="T4455" s="1">
        <v>41162</v>
      </c>
    </row>
    <row r="4456" spans="1:20" x14ac:dyDescent="0.25">
      <c r="A4456">
        <v>31751</v>
      </c>
      <c r="B4456">
        <v>40689</v>
      </c>
      <c r="C4456" t="s">
        <v>36</v>
      </c>
      <c r="D4456" t="s">
        <v>21</v>
      </c>
      <c r="E4456" t="s">
        <v>120</v>
      </c>
      <c r="F4456" t="s">
        <v>1125</v>
      </c>
      <c r="G4456">
        <v>31</v>
      </c>
      <c r="H4456">
        <v>787.92</v>
      </c>
      <c r="I4456">
        <v>0.49</v>
      </c>
      <c r="J4456">
        <v>0.1</v>
      </c>
      <c r="K4456">
        <v>338.28</v>
      </c>
      <c r="L4456">
        <v>27.98</v>
      </c>
      <c r="M4456">
        <v>14.27</v>
      </c>
      <c r="N4456">
        <v>7.27</v>
      </c>
      <c r="O4456" t="s">
        <v>71</v>
      </c>
      <c r="P4456" t="s">
        <v>501</v>
      </c>
      <c r="Q4456" t="s">
        <v>64</v>
      </c>
      <c r="R4456" t="s">
        <v>27</v>
      </c>
      <c r="S4456" t="s">
        <v>57</v>
      </c>
      <c r="T4456" s="1">
        <v>40691</v>
      </c>
    </row>
    <row r="4457" spans="1:20" x14ac:dyDescent="0.25">
      <c r="A4457">
        <v>31777</v>
      </c>
      <c r="B4457">
        <v>40835</v>
      </c>
      <c r="C4457" t="s">
        <v>29</v>
      </c>
      <c r="D4457" t="s">
        <v>42</v>
      </c>
      <c r="E4457" t="s">
        <v>192</v>
      </c>
      <c r="F4457" t="s">
        <v>1175</v>
      </c>
      <c r="G4457">
        <v>32</v>
      </c>
      <c r="H4457">
        <v>10517.03</v>
      </c>
      <c r="I4457">
        <v>0.43</v>
      </c>
      <c r="J4457">
        <v>7.0000000000000007E-2</v>
      </c>
      <c r="K4457">
        <v>4061.91</v>
      </c>
      <c r="L4457">
        <v>352.6</v>
      </c>
      <c r="M4457">
        <v>200.98</v>
      </c>
      <c r="N4457">
        <v>23.76</v>
      </c>
      <c r="O4457" t="s">
        <v>48</v>
      </c>
      <c r="P4457" t="s">
        <v>1112</v>
      </c>
      <c r="Q4457" t="s">
        <v>41</v>
      </c>
      <c r="R4457" t="s">
        <v>27</v>
      </c>
      <c r="S4457" t="s">
        <v>132</v>
      </c>
      <c r="T4457" s="1">
        <v>40837</v>
      </c>
    </row>
    <row r="4458" spans="1:20" x14ac:dyDescent="0.25">
      <c r="A4458">
        <v>31777</v>
      </c>
      <c r="B4458">
        <v>40835</v>
      </c>
      <c r="C4458" t="s">
        <v>29</v>
      </c>
      <c r="D4458" t="s">
        <v>21</v>
      </c>
      <c r="E4458" t="s">
        <v>84</v>
      </c>
      <c r="F4458" t="s">
        <v>747</v>
      </c>
      <c r="G4458">
        <v>10</v>
      </c>
      <c r="H4458">
        <v>202.55</v>
      </c>
      <c r="I4458">
        <v>0.38</v>
      </c>
      <c r="J4458">
        <v>0.01</v>
      </c>
      <c r="K4458">
        <v>73.28</v>
      </c>
      <c r="L4458">
        <v>19.809999999999999</v>
      </c>
      <c r="M4458">
        <v>12.28</v>
      </c>
      <c r="N4458">
        <v>6.47</v>
      </c>
      <c r="O4458" t="s">
        <v>24</v>
      </c>
      <c r="P4458" t="s">
        <v>1112</v>
      </c>
      <c r="Q4458" t="s">
        <v>41</v>
      </c>
      <c r="R4458" t="s">
        <v>27</v>
      </c>
      <c r="S4458" t="s">
        <v>57</v>
      </c>
      <c r="T4458" s="1">
        <v>40835</v>
      </c>
    </row>
    <row r="4459" spans="1:20" x14ac:dyDescent="0.25">
      <c r="A4459">
        <v>31780</v>
      </c>
      <c r="B4459">
        <v>40207</v>
      </c>
      <c r="C4459" t="s">
        <v>79</v>
      </c>
      <c r="D4459" t="s">
        <v>21</v>
      </c>
      <c r="E4459" t="s">
        <v>126</v>
      </c>
      <c r="F4459" t="s">
        <v>1552</v>
      </c>
      <c r="G4459">
        <v>17</v>
      </c>
      <c r="H4459">
        <v>1498.41</v>
      </c>
      <c r="I4459">
        <v>0.55000000000000004</v>
      </c>
      <c r="J4459">
        <v>0.08</v>
      </c>
      <c r="K4459">
        <v>763.13</v>
      </c>
      <c r="L4459">
        <v>95.51</v>
      </c>
      <c r="M4459">
        <v>42.98</v>
      </c>
      <c r="N4459">
        <v>4.62</v>
      </c>
      <c r="O4459" t="s">
        <v>71</v>
      </c>
      <c r="P4459" t="s">
        <v>1083</v>
      </c>
      <c r="Q4459" t="s">
        <v>41</v>
      </c>
      <c r="R4459" t="s">
        <v>34</v>
      </c>
      <c r="S4459" t="s">
        <v>57</v>
      </c>
      <c r="T4459" s="1">
        <v>40209</v>
      </c>
    </row>
    <row r="4460" spans="1:20" x14ac:dyDescent="0.25">
      <c r="A4460">
        <v>31781</v>
      </c>
      <c r="B4460">
        <v>39829</v>
      </c>
      <c r="C4460" t="s">
        <v>79</v>
      </c>
      <c r="D4460" t="s">
        <v>21</v>
      </c>
      <c r="E4460" t="s">
        <v>120</v>
      </c>
      <c r="F4460" t="s">
        <v>1091</v>
      </c>
      <c r="G4460">
        <v>46</v>
      </c>
      <c r="H4460">
        <v>402.81</v>
      </c>
      <c r="I4460">
        <v>0.39</v>
      </c>
      <c r="J4460">
        <v>0.1</v>
      </c>
      <c r="K4460">
        <v>127.06</v>
      </c>
      <c r="L4460">
        <v>9.52</v>
      </c>
      <c r="M4460">
        <v>5.81</v>
      </c>
      <c r="N4460">
        <v>8.49</v>
      </c>
      <c r="O4460" t="s">
        <v>24</v>
      </c>
      <c r="P4460" t="s">
        <v>330</v>
      </c>
      <c r="Q4460" t="s">
        <v>83</v>
      </c>
      <c r="R4460" t="s">
        <v>34</v>
      </c>
      <c r="S4460" t="s">
        <v>57</v>
      </c>
      <c r="T4460" s="1">
        <v>39830</v>
      </c>
    </row>
    <row r="4461" spans="1:20" x14ac:dyDescent="0.25">
      <c r="A4461">
        <v>31781</v>
      </c>
      <c r="B4461">
        <v>39829</v>
      </c>
      <c r="C4461" t="s">
        <v>79</v>
      </c>
      <c r="D4461" t="s">
        <v>21</v>
      </c>
      <c r="E4461" t="s">
        <v>72</v>
      </c>
      <c r="F4461" t="s">
        <v>1097</v>
      </c>
      <c r="G4461">
        <v>41</v>
      </c>
      <c r="H4461">
        <v>157.24</v>
      </c>
      <c r="I4461">
        <v>0.54</v>
      </c>
      <c r="J4461">
        <v>0.03</v>
      </c>
      <c r="K4461">
        <v>82.28</v>
      </c>
      <c r="L4461">
        <v>3.93</v>
      </c>
      <c r="M4461">
        <v>1.81</v>
      </c>
      <c r="N4461">
        <v>0.75</v>
      </c>
      <c r="O4461" t="s">
        <v>24</v>
      </c>
      <c r="P4461" t="s">
        <v>330</v>
      </c>
      <c r="Q4461" t="s">
        <v>83</v>
      </c>
      <c r="R4461" t="s">
        <v>34</v>
      </c>
      <c r="S4461" t="s">
        <v>55</v>
      </c>
      <c r="T4461" s="1">
        <v>39830</v>
      </c>
    </row>
    <row r="4462" spans="1:20" x14ac:dyDescent="0.25">
      <c r="A4462">
        <v>31809</v>
      </c>
      <c r="B4462">
        <v>40387</v>
      </c>
      <c r="C4462" t="s">
        <v>36</v>
      </c>
      <c r="D4462" t="s">
        <v>21</v>
      </c>
      <c r="E4462" t="s">
        <v>139</v>
      </c>
      <c r="F4462" t="s">
        <v>830</v>
      </c>
      <c r="G4462">
        <v>1</v>
      </c>
      <c r="H4462">
        <v>19.73</v>
      </c>
      <c r="I4462">
        <v>0.37</v>
      </c>
      <c r="J4462">
        <v>0.1</v>
      </c>
      <c r="K4462">
        <v>4.1900000000000004</v>
      </c>
      <c r="L4462">
        <v>15.52</v>
      </c>
      <c r="M4462">
        <v>9.7799999999999994</v>
      </c>
      <c r="N4462">
        <v>5.76</v>
      </c>
      <c r="O4462" t="s">
        <v>24</v>
      </c>
      <c r="P4462" t="s">
        <v>936</v>
      </c>
      <c r="Q4462" t="s">
        <v>33</v>
      </c>
      <c r="R4462" t="s">
        <v>34</v>
      </c>
      <c r="S4462" t="s">
        <v>57</v>
      </c>
      <c r="T4462" s="1">
        <v>40389</v>
      </c>
    </row>
    <row r="4463" spans="1:20" x14ac:dyDescent="0.25">
      <c r="A4463">
        <v>31810</v>
      </c>
      <c r="B4463">
        <v>39954</v>
      </c>
      <c r="C4463" t="s">
        <v>58</v>
      </c>
      <c r="D4463" t="s">
        <v>42</v>
      </c>
      <c r="E4463" t="s">
        <v>43</v>
      </c>
      <c r="F4463" t="s">
        <v>104</v>
      </c>
      <c r="G4463">
        <v>46</v>
      </c>
      <c r="H4463">
        <v>620.87</v>
      </c>
      <c r="I4463">
        <v>0.47</v>
      </c>
      <c r="J4463">
        <v>0.03</v>
      </c>
      <c r="K4463">
        <v>278.01</v>
      </c>
      <c r="L4463">
        <v>13.74</v>
      </c>
      <c r="M4463">
        <v>7.28</v>
      </c>
      <c r="N4463">
        <v>7.98</v>
      </c>
      <c r="O4463" t="s">
        <v>24</v>
      </c>
      <c r="P4463" t="s">
        <v>1988</v>
      </c>
      <c r="Q4463" t="s">
        <v>33</v>
      </c>
      <c r="R4463" t="s">
        <v>61</v>
      </c>
      <c r="S4463" t="s">
        <v>55</v>
      </c>
      <c r="T4463" s="1">
        <v>39954</v>
      </c>
    </row>
    <row r="4464" spans="1:20" x14ac:dyDescent="0.25">
      <c r="A4464">
        <v>31812</v>
      </c>
      <c r="B4464">
        <v>40755</v>
      </c>
      <c r="C4464" t="s">
        <v>36</v>
      </c>
      <c r="D4464" t="s">
        <v>21</v>
      </c>
      <c r="E4464" t="s">
        <v>84</v>
      </c>
      <c r="F4464" t="s">
        <v>541</v>
      </c>
      <c r="G4464">
        <v>14</v>
      </c>
      <c r="H4464">
        <v>1081.0899999999999</v>
      </c>
      <c r="I4464">
        <v>0.47</v>
      </c>
      <c r="J4464">
        <v>0.02</v>
      </c>
      <c r="K4464">
        <v>487.24</v>
      </c>
      <c r="L4464">
        <v>77.34</v>
      </c>
      <c r="M4464">
        <v>40.99</v>
      </c>
      <c r="N4464">
        <v>19.989999999999998</v>
      </c>
      <c r="O4464" t="s">
        <v>24</v>
      </c>
      <c r="P4464" t="s">
        <v>1760</v>
      </c>
      <c r="Q4464" t="s">
        <v>64</v>
      </c>
      <c r="R4464" t="s">
        <v>27</v>
      </c>
      <c r="S4464" t="s">
        <v>57</v>
      </c>
      <c r="T4464" s="1">
        <v>40757</v>
      </c>
    </row>
    <row r="4465" spans="1:20" x14ac:dyDescent="0.25">
      <c r="A4465">
        <v>31812</v>
      </c>
      <c r="B4465">
        <v>40755</v>
      </c>
      <c r="C4465" t="s">
        <v>36</v>
      </c>
      <c r="D4465" t="s">
        <v>21</v>
      </c>
      <c r="E4465" t="s">
        <v>72</v>
      </c>
      <c r="F4465" t="s">
        <v>251</v>
      </c>
      <c r="G4465">
        <v>31</v>
      </c>
      <c r="H4465">
        <v>78.819999999999993</v>
      </c>
      <c r="I4465">
        <v>0.53</v>
      </c>
      <c r="J4465">
        <v>0.06</v>
      </c>
      <c r="K4465">
        <v>39.06</v>
      </c>
      <c r="L4465">
        <v>2.68</v>
      </c>
      <c r="M4465">
        <v>1.26</v>
      </c>
      <c r="N4465">
        <v>0.7</v>
      </c>
      <c r="O4465" t="s">
        <v>24</v>
      </c>
      <c r="P4465" t="s">
        <v>1760</v>
      </c>
      <c r="Q4465" t="s">
        <v>64</v>
      </c>
      <c r="R4465" t="s">
        <v>27</v>
      </c>
      <c r="S4465" t="s">
        <v>55</v>
      </c>
      <c r="T4465" s="1">
        <v>40757</v>
      </c>
    </row>
    <row r="4466" spans="1:20" x14ac:dyDescent="0.25">
      <c r="A4466">
        <v>31842</v>
      </c>
      <c r="B4466">
        <v>40375</v>
      </c>
      <c r="C4466" t="s">
        <v>79</v>
      </c>
      <c r="D4466" t="s">
        <v>37</v>
      </c>
      <c r="E4466" t="s">
        <v>38</v>
      </c>
      <c r="F4466" t="s">
        <v>1162</v>
      </c>
      <c r="G4466">
        <v>9</v>
      </c>
      <c r="H4466">
        <v>330.61</v>
      </c>
      <c r="I4466">
        <v>0.55000000000000004</v>
      </c>
      <c r="J4466">
        <v>0.06</v>
      </c>
      <c r="K4466">
        <v>171.3</v>
      </c>
      <c r="L4466">
        <v>38.840000000000003</v>
      </c>
      <c r="M4466">
        <v>17.48</v>
      </c>
      <c r="N4466">
        <v>1.99</v>
      </c>
      <c r="O4466" t="s">
        <v>24</v>
      </c>
      <c r="P4466" t="s">
        <v>1960</v>
      </c>
      <c r="Q4466" t="s">
        <v>41</v>
      </c>
      <c r="R4466" t="s">
        <v>34</v>
      </c>
      <c r="S4466" t="s">
        <v>35</v>
      </c>
      <c r="T4466" s="1">
        <v>40376</v>
      </c>
    </row>
    <row r="4467" spans="1:20" x14ac:dyDescent="0.25">
      <c r="A4467">
        <v>31844</v>
      </c>
      <c r="B4467">
        <v>40726</v>
      </c>
      <c r="C4467" t="s">
        <v>29</v>
      </c>
      <c r="D4467" t="s">
        <v>42</v>
      </c>
      <c r="E4467" t="s">
        <v>92</v>
      </c>
      <c r="F4467" t="s">
        <v>1020</v>
      </c>
      <c r="G4467">
        <v>14</v>
      </c>
      <c r="H4467">
        <v>4158.79</v>
      </c>
      <c r="I4467">
        <v>0.53</v>
      </c>
      <c r="J4467">
        <v>0.09</v>
      </c>
      <c r="K4467">
        <v>1978.8</v>
      </c>
      <c r="L4467">
        <v>321.23</v>
      </c>
      <c r="M4467">
        <v>150.97999999999999</v>
      </c>
      <c r="N4467">
        <v>66.27</v>
      </c>
      <c r="O4467" t="s">
        <v>48</v>
      </c>
      <c r="P4467" t="s">
        <v>1791</v>
      </c>
      <c r="Q4467" t="s">
        <v>33</v>
      </c>
      <c r="R4467" t="s">
        <v>27</v>
      </c>
      <c r="S4467" t="s">
        <v>49</v>
      </c>
      <c r="T4467" s="1">
        <v>40726</v>
      </c>
    </row>
    <row r="4468" spans="1:20" x14ac:dyDescent="0.25">
      <c r="A4468">
        <v>31845</v>
      </c>
      <c r="B4468">
        <v>41204</v>
      </c>
      <c r="C4468" t="s">
        <v>20</v>
      </c>
      <c r="D4468" t="s">
        <v>21</v>
      </c>
      <c r="E4468" t="s">
        <v>84</v>
      </c>
      <c r="F4468" t="s">
        <v>752</v>
      </c>
      <c r="G4468">
        <v>11</v>
      </c>
      <c r="H4468">
        <v>189.79</v>
      </c>
      <c r="I4468">
        <v>0.44</v>
      </c>
      <c r="J4468">
        <v>0.05</v>
      </c>
      <c r="K4468">
        <v>77.069999999999993</v>
      </c>
      <c r="L4468">
        <v>17.96</v>
      </c>
      <c r="M4468">
        <v>10.06</v>
      </c>
      <c r="N4468">
        <v>2.06</v>
      </c>
      <c r="O4468" t="s">
        <v>24</v>
      </c>
      <c r="P4468" t="s">
        <v>1107</v>
      </c>
      <c r="Q4468" t="s">
        <v>95</v>
      </c>
      <c r="R4468" t="s">
        <v>34</v>
      </c>
      <c r="S4468" t="s">
        <v>55</v>
      </c>
      <c r="T4468" s="1">
        <v>41211</v>
      </c>
    </row>
    <row r="4469" spans="1:20" x14ac:dyDescent="0.25">
      <c r="A4469">
        <v>31845</v>
      </c>
      <c r="B4469">
        <v>41204</v>
      </c>
      <c r="C4469" t="s">
        <v>20</v>
      </c>
      <c r="D4469" t="s">
        <v>21</v>
      </c>
      <c r="E4469" t="s">
        <v>126</v>
      </c>
      <c r="F4469" t="s">
        <v>762</v>
      </c>
      <c r="G4469">
        <v>36</v>
      </c>
      <c r="H4469">
        <v>7602.33</v>
      </c>
      <c r="I4469">
        <v>0.54</v>
      </c>
      <c r="J4469">
        <v>0.04</v>
      </c>
      <c r="K4469">
        <v>3951.39</v>
      </c>
      <c r="L4469">
        <v>219.52</v>
      </c>
      <c r="M4469">
        <v>100.98</v>
      </c>
      <c r="N4469">
        <v>15.66</v>
      </c>
      <c r="O4469" t="s">
        <v>48</v>
      </c>
      <c r="P4469" t="s">
        <v>1107</v>
      </c>
      <c r="Q4469" t="s">
        <v>95</v>
      </c>
      <c r="R4469" t="s">
        <v>34</v>
      </c>
      <c r="S4469" t="s">
        <v>132</v>
      </c>
      <c r="T4469" s="1">
        <v>41204</v>
      </c>
    </row>
    <row r="4470" spans="1:20" x14ac:dyDescent="0.25">
      <c r="A4470">
        <v>31846</v>
      </c>
      <c r="B4470">
        <v>40768</v>
      </c>
      <c r="C4470" t="s">
        <v>58</v>
      </c>
      <c r="D4470" t="s">
        <v>42</v>
      </c>
      <c r="E4470" t="s">
        <v>192</v>
      </c>
      <c r="F4470" t="s">
        <v>1883</v>
      </c>
      <c r="G4470">
        <v>7</v>
      </c>
      <c r="H4470">
        <v>384.99</v>
      </c>
      <c r="I4470">
        <v>0.37</v>
      </c>
      <c r="J4470">
        <v>0.03</v>
      </c>
      <c r="K4470">
        <v>128.22</v>
      </c>
      <c r="L4470">
        <v>53.87</v>
      </c>
      <c r="M4470">
        <v>33.94</v>
      </c>
      <c r="N4470">
        <v>19.190000000000001</v>
      </c>
      <c r="O4470" t="s">
        <v>48</v>
      </c>
      <c r="P4470" t="s">
        <v>1575</v>
      </c>
      <c r="Q4470" t="s">
        <v>75</v>
      </c>
      <c r="R4470" t="s">
        <v>61</v>
      </c>
      <c r="S4470" t="s">
        <v>132</v>
      </c>
      <c r="T4470" s="1">
        <v>40770</v>
      </c>
    </row>
    <row r="4471" spans="1:20" x14ac:dyDescent="0.25">
      <c r="A4471">
        <v>31847</v>
      </c>
      <c r="B4471">
        <v>40165</v>
      </c>
      <c r="C4471" t="s">
        <v>20</v>
      </c>
      <c r="D4471" t="s">
        <v>37</v>
      </c>
      <c r="E4471" t="s">
        <v>38</v>
      </c>
      <c r="F4471" t="s">
        <v>653</v>
      </c>
      <c r="G4471">
        <v>46</v>
      </c>
      <c r="H4471">
        <v>3013.4</v>
      </c>
      <c r="I4471">
        <v>0.45</v>
      </c>
      <c r="J4471">
        <v>0.1</v>
      </c>
      <c r="K4471">
        <v>1170.32</v>
      </c>
      <c r="L4471">
        <v>72.69</v>
      </c>
      <c r="M4471">
        <v>39.979999999999997</v>
      </c>
      <c r="N4471">
        <v>4</v>
      </c>
      <c r="O4471" t="s">
        <v>24</v>
      </c>
      <c r="P4471" t="s">
        <v>1180</v>
      </c>
      <c r="Q4471" t="s">
        <v>41</v>
      </c>
      <c r="R4471" t="s">
        <v>27</v>
      </c>
      <c r="S4471" t="s">
        <v>57</v>
      </c>
      <c r="T4471" s="1">
        <v>40169</v>
      </c>
    </row>
    <row r="4472" spans="1:20" x14ac:dyDescent="0.25">
      <c r="A4472">
        <v>31872</v>
      </c>
      <c r="B4472">
        <v>40427</v>
      </c>
      <c r="C4472" t="s">
        <v>20</v>
      </c>
      <c r="D4472" t="s">
        <v>21</v>
      </c>
      <c r="E4472" t="s">
        <v>139</v>
      </c>
      <c r="F4472" t="s">
        <v>1907</v>
      </c>
      <c r="G4472">
        <v>34</v>
      </c>
      <c r="H4472">
        <v>5267.76</v>
      </c>
      <c r="I4472">
        <v>0.49</v>
      </c>
      <c r="J4472">
        <v>0.06</v>
      </c>
      <c r="K4472">
        <v>2407.4299999999998</v>
      </c>
      <c r="L4472">
        <v>164.67</v>
      </c>
      <c r="M4472">
        <v>83.98</v>
      </c>
      <c r="N4472">
        <v>5.01</v>
      </c>
      <c r="O4472" t="s">
        <v>71</v>
      </c>
      <c r="P4472" t="s">
        <v>1323</v>
      </c>
      <c r="Q4472" t="s">
        <v>33</v>
      </c>
      <c r="R4472" t="s">
        <v>61</v>
      </c>
      <c r="S4472" t="s">
        <v>57</v>
      </c>
      <c r="T4472" s="1">
        <v>40431</v>
      </c>
    </row>
    <row r="4473" spans="1:20" x14ac:dyDescent="0.25">
      <c r="A4473">
        <v>31872</v>
      </c>
      <c r="B4473">
        <v>40427</v>
      </c>
      <c r="C4473" t="s">
        <v>20</v>
      </c>
      <c r="D4473" t="s">
        <v>42</v>
      </c>
      <c r="E4473" t="s">
        <v>46</v>
      </c>
      <c r="F4473" t="s">
        <v>600</v>
      </c>
      <c r="G4473">
        <v>30</v>
      </c>
      <c r="H4473">
        <v>8758.33</v>
      </c>
      <c r="I4473">
        <v>0.5</v>
      </c>
      <c r="J4473">
        <v>0.09</v>
      </c>
      <c r="K4473">
        <v>3919.03</v>
      </c>
      <c r="L4473">
        <v>318.62</v>
      </c>
      <c r="M4473">
        <v>159.31</v>
      </c>
      <c r="N4473">
        <v>60</v>
      </c>
      <c r="O4473" t="s">
        <v>48</v>
      </c>
      <c r="P4473" t="s">
        <v>1323</v>
      </c>
      <c r="Q4473" t="s">
        <v>33</v>
      </c>
      <c r="R4473" t="s">
        <v>61</v>
      </c>
      <c r="S4473" t="s">
        <v>132</v>
      </c>
      <c r="T4473" s="1">
        <v>40431</v>
      </c>
    </row>
    <row r="4474" spans="1:20" x14ac:dyDescent="0.25">
      <c r="A4474">
        <v>31873</v>
      </c>
      <c r="B4474">
        <v>40125</v>
      </c>
      <c r="C4474" t="s">
        <v>20</v>
      </c>
      <c r="D4474" t="s">
        <v>21</v>
      </c>
      <c r="E4474" t="s">
        <v>126</v>
      </c>
      <c r="F4474" t="s">
        <v>272</v>
      </c>
      <c r="G4474">
        <v>2</v>
      </c>
      <c r="H4474">
        <v>244.29</v>
      </c>
      <c r="I4474">
        <v>0.44</v>
      </c>
      <c r="J4474">
        <v>0.05</v>
      </c>
      <c r="K4474">
        <v>98.85</v>
      </c>
      <c r="L4474">
        <v>126.73</v>
      </c>
      <c r="M4474">
        <v>70.97</v>
      </c>
      <c r="N4474">
        <v>3.5</v>
      </c>
      <c r="O4474" t="s">
        <v>24</v>
      </c>
      <c r="P4474" t="s">
        <v>1989</v>
      </c>
      <c r="Q4474" t="s">
        <v>64</v>
      </c>
      <c r="R4474" t="s">
        <v>61</v>
      </c>
      <c r="S4474" t="s">
        <v>57</v>
      </c>
      <c r="T4474" s="1">
        <v>40130</v>
      </c>
    </row>
    <row r="4475" spans="1:20" x14ac:dyDescent="0.25">
      <c r="A4475">
        <v>31873</v>
      </c>
      <c r="B4475">
        <v>40125</v>
      </c>
      <c r="C4475" t="s">
        <v>20</v>
      </c>
      <c r="D4475" t="s">
        <v>37</v>
      </c>
      <c r="E4475" t="s">
        <v>50</v>
      </c>
      <c r="F4475" t="s">
        <v>800</v>
      </c>
      <c r="G4475">
        <v>14</v>
      </c>
      <c r="H4475">
        <v>4381.29</v>
      </c>
      <c r="I4475">
        <v>0.38</v>
      </c>
      <c r="J4475">
        <v>0.06</v>
      </c>
      <c r="K4475">
        <v>1488.44</v>
      </c>
      <c r="L4475">
        <v>332.24</v>
      </c>
      <c r="M4475">
        <v>205.99</v>
      </c>
      <c r="N4475">
        <v>8.99</v>
      </c>
      <c r="O4475" t="s">
        <v>24</v>
      </c>
      <c r="P4475" t="s">
        <v>1989</v>
      </c>
      <c r="Q4475" t="s">
        <v>64</v>
      </c>
      <c r="R4475" t="s">
        <v>61</v>
      </c>
      <c r="S4475" t="s">
        <v>57</v>
      </c>
      <c r="T4475" s="1">
        <v>40132</v>
      </c>
    </row>
    <row r="4476" spans="1:20" x14ac:dyDescent="0.25">
      <c r="A4476">
        <v>31873</v>
      </c>
      <c r="B4476">
        <v>40125</v>
      </c>
      <c r="C4476" t="s">
        <v>20</v>
      </c>
      <c r="D4476" t="s">
        <v>37</v>
      </c>
      <c r="E4476" t="s">
        <v>50</v>
      </c>
      <c r="F4476" t="s">
        <v>1355</v>
      </c>
      <c r="G4476">
        <v>50</v>
      </c>
      <c r="H4476">
        <v>15880.35</v>
      </c>
      <c r="I4476">
        <v>0.39</v>
      </c>
      <c r="J4476">
        <v>0.06</v>
      </c>
      <c r="K4476">
        <v>5571.86</v>
      </c>
      <c r="L4476">
        <v>337.69</v>
      </c>
      <c r="M4476">
        <v>205.99</v>
      </c>
      <c r="N4476">
        <v>8.99</v>
      </c>
      <c r="O4476" t="s">
        <v>24</v>
      </c>
      <c r="P4476" t="s">
        <v>1989</v>
      </c>
      <c r="Q4476" t="s">
        <v>64</v>
      </c>
      <c r="R4476" t="s">
        <v>61</v>
      </c>
      <c r="S4476" t="s">
        <v>57</v>
      </c>
      <c r="T4476" s="1">
        <v>40132</v>
      </c>
    </row>
    <row r="4477" spans="1:20" x14ac:dyDescent="0.25">
      <c r="A4477">
        <v>31873</v>
      </c>
      <c r="B4477">
        <v>40125</v>
      </c>
      <c r="C4477" t="s">
        <v>20</v>
      </c>
      <c r="D4477" t="s">
        <v>21</v>
      </c>
      <c r="E4477" t="s">
        <v>84</v>
      </c>
      <c r="F4477" t="s">
        <v>209</v>
      </c>
      <c r="G4477">
        <v>42</v>
      </c>
      <c r="H4477">
        <v>478.09</v>
      </c>
      <c r="I4477">
        <v>0.53</v>
      </c>
      <c r="J4477">
        <v>0</v>
      </c>
      <c r="K4477">
        <v>250.07</v>
      </c>
      <c r="L4477">
        <v>11.23</v>
      </c>
      <c r="M4477">
        <v>5.28</v>
      </c>
      <c r="N4477">
        <v>6.26</v>
      </c>
      <c r="O4477" t="s">
        <v>24</v>
      </c>
      <c r="P4477" t="s">
        <v>1989</v>
      </c>
      <c r="Q4477" t="s">
        <v>64</v>
      </c>
      <c r="R4477" t="s">
        <v>61</v>
      </c>
      <c r="S4477" t="s">
        <v>57</v>
      </c>
      <c r="T4477" s="1">
        <v>40132</v>
      </c>
    </row>
    <row r="4478" spans="1:20" x14ac:dyDescent="0.25">
      <c r="A4478">
        <v>31874</v>
      </c>
      <c r="B4478">
        <v>41167</v>
      </c>
      <c r="C4478" t="s">
        <v>36</v>
      </c>
      <c r="D4478" t="s">
        <v>21</v>
      </c>
      <c r="E4478" t="s">
        <v>30</v>
      </c>
      <c r="F4478" t="s">
        <v>1580</v>
      </c>
      <c r="G4478">
        <v>29</v>
      </c>
      <c r="H4478">
        <v>535.9</v>
      </c>
      <c r="I4478">
        <v>0.42</v>
      </c>
      <c r="J4478">
        <v>0.03</v>
      </c>
      <c r="K4478">
        <v>214.11</v>
      </c>
      <c r="L4478">
        <v>18.93</v>
      </c>
      <c r="M4478">
        <v>10.98</v>
      </c>
      <c r="N4478">
        <v>3.37</v>
      </c>
      <c r="O4478" t="s">
        <v>71</v>
      </c>
      <c r="P4478" t="s">
        <v>393</v>
      </c>
      <c r="Q4478" t="s">
        <v>33</v>
      </c>
      <c r="R4478" t="s">
        <v>34</v>
      </c>
      <c r="S4478" t="s">
        <v>35</v>
      </c>
      <c r="T4478" s="1">
        <v>41167</v>
      </c>
    </row>
    <row r="4479" spans="1:20" x14ac:dyDescent="0.25">
      <c r="A4479">
        <v>31874</v>
      </c>
      <c r="B4479">
        <v>41167</v>
      </c>
      <c r="C4479" t="s">
        <v>36</v>
      </c>
      <c r="D4479" t="s">
        <v>42</v>
      </c>
      <c r="E4479" t="s">
        <v>46</v>
      </c>
      <c r="F4479" t="s">
        <v>1046</v>
      </c>
      <c r="G4479">
        <v>39</v>
      </c>
      <c r="H4479">
        <v>25887.200000000001</v>
      </c>
      <c r="I4479">
        <v>0.5</v>
      </c>
      <c r="J4479">
        <v>0.05</v>
      </c>
      <c r="K4479">
        <v>12222.17</v>
      </c>
      <c r="L4479">
        <v>696.42</v>
      </c>
      <c r="M4479">
        <v>348.21</v>
      </c>
      <c r="N4479">
        <v>84.84</v>
      </c>
      <c r="O4479" t="s">
        <v>48</v>
      </c>
      <c r="P4479" t="s">
        <v>393</v>
      </c>
      <c r="Q4479" t="s">
        <v>33</v>
      </c>
      <c r="R4479" t="s">
        <v>34</v>
      </c>
      <c r="S4479" t="s">
        <v>49</v>
      </c>
      <c r="T4479" s="1">
        <v>41167</v>
      </c>
    </row>
    <row r="4480" spans="1:20" x14ac:dyDescent="0.25">
      <c r="A4480">
        <v>31876</v>
      </c>
      <c r="B4480">
        <v>40670</v>
      </c>
      <c r="C4480" t="s">
        <v>36</v>
      </c>
      <c r="D4480" t="s">
        <v>21</v>
      </c>
      <c r="E4480" t="s">
        <v>22</v>
      </c>
      <c r="F4480" t="s">
        <v>96</v>
      </c>
      <c r="G4480">
        <v>8</v>
      </c>
      <c r="H4480">
        <v>1420.27</v>
      </c>
      <c r="I4480">
        <v>0.49</v>
      </c>
      <c r="J4480">
        <v>0.08</v>
      </c>
      <c r="K4480">
        <v>617.35</v>
      </c>
      <c r="L4480">
        <v>188.22</v>
      </c>
      <c r="M4480">
        <v>95.99</v>
      </c>
      <c r="N4480">
        <v>35</v>
      </c>
      <c r="O4480" t="s">
        <v>24</v>
      </c>
      <c r="P4480" t="s">
        <v>476</v>
      </c>
      <c r="Q4480" t="s">
        <v>41</v>
      </c>
      <c r="R4480" t="s">
        <v>34</v>
      </c>
      <c r="S4480" t="s">
        <v>28</v>
      </c>
      <c r="T4480" s="1">
        <v>40671</v>
      </c>
    </row>
    <row r="4481" spans="1:20" x14ac:dyDescent="0.25">
      <c r="A4481">
        <v>31877</v>
      </c>
      <c r="B4481">
        <v>39993</v>
      </c>
      <c r="C4481" t="s">
        <v>79</v>
      </c>
      <c r="D4481" t="s">
        <v>42</v>
      </c>
      <c r="E4481" t="s">
        <v>43</v>
      </c>
      <c r="F4481" t="s">
        <v>1404</v>
      </c>
      <c r="G4481">
        <v>34</v>
      </c>
      <c r="H4481">
        <v>579.32000000000005</v>
      </c>
      <c r="I4481">
        <v>0.54</v>
      </c>
      <c r="J4481">
        <v>0.08</v>
      </c>
      <c r="K4481">
        <v>284.58</v>
      </c>
      <c r="L4481">
        <v>18.2</v>
      </c>
      <c r="M4481">
        <v>8.3699999999999992</v>
      </c>
      <c r="N4481">
        <v>10.16</v>
      </c>
      <c r="O4481" t="s">
        <v>24</v>
      </c>
      <c r="P4481" t="s">
        <v>227</v>
      </c>
      <c r="Q4481" t="s">
        <v>64</v>
      </c>
      <c r="R4481" t="s">
        <v>67</v>
      </c>
      <c r="S4481" t="s">
        <v>28</v>
      </c>
      <c r="T4481" s="1">
        <v>39993</v>
      </c>
    </row>
    <row r="4482" spans="1:20" x14ac:dyDescent="0.25">
      <c r="A4482">
        <v>31878</v>
      </c>
      <c r="B4482">
        <v>40895</v>
      </c>
      <c r="C4482" t="s">
        <v>79</v>
      </c>
      <c r="D4482" t="s">
        <v>21</v>
      </c>
      <c r="E4482" t="s">
        <v>84</v>
      </c>
      <c r="F4482" t="s">
        <v>363</v>
      </c>
      <c r="G4482">
        <v>14</v>
      </c>
      <c r="H4482">
        <v>202.15</v>
      </c>
      <c r="I4482">
        <v>0.37</v>
      </c>
      <c r="J4482">
        <v>0.04</v>
      </c>
      <c r="K4482">
        <v>67.98</v>
      </c>
      <c r="L4482">
        <v>14.71</v>
      </c>
      <c r="M4482">
        <v>9.27</v>
      </c>
      <c r="N4482">
        <v>4.3899999999999997</v>
      </c>
      <c r="O4482" t="s">
        <v>24</v>
      </c>
      <c r="P4482" t="s">
        <v>438</v>
      </c>
      <c r="Q4482" t="s">
        <v>33</v>
      </c>
      <c r="R4482" t="s">
        <v>61</v>
      </c>
      <c r="S4482" t="s">
        <v>55</v>
      </c>
      <c r="T4482" s="1">
        <v>40895</v>
      </c>
    </row>
    <row r="4483" spans="1:20" x14ac:dyDescent="0.25">
      <c r="A4483">
        <v>31878</v>
      </c>
      <c r="B4483">
        <v>40895</v>
      </c>
      <c r="C4483" t="s">
        <v>79</v>
      </c>
      <c r="D4483" t="s">
        <v>37</v>
      </c>
      <c r="E4483" t="s">
        <v>50</v>
      </c>
      <c r="F4483" t="s">
        <v>1920</v>
      </c>
      <c r="G4483">
        <v>42</v>
      </c>
      <c r="H4483">
        <v>13521.62</v>
      </c>
      <c r="I4483">
        <v>0.52</v>
      </c>
      <c r="J4483">
        <v>0.01</v>
      </c>
      <c r="K4483">
        <v>6961.05</v>
      </c>
      <c r="L4483">
        <v>324.98</v>
      </c>
      <c r="M4483">
        <v>155.99</v>
      </c>
      <c r="N4483">
        <v>8.99</v>
      </c>
      <c r="O4483" t="s">
        <v>24</v>
      </c>
      <c r="P4483" t="s">
        <v>438</v>
      </c>
      <c r="Q4483" t="s">
        <v>33</v>
      </c>
      <c r="R4483" t="s">
        <v>61</v>
      </c>
      <c r="S4483" t="s">
        <v>57</v>
      </c>
      <c r="T4483" s="1">
        <v>40896</v>
      </c>
    </row>
    <row r="4484" spans="1:20" x14ac:dyDescent="0.25">
      <c r="A4484">
        <v>31907</v>
      </c>
      <c r="B4484">
        <v>40316</v>
      </c>
      <c r="C4484" t="s">
        <v>20</v>
      </c>
      <c r="D4484" t="s">
        <v>37</v>
      </c>
      <c r="E4484" t="s">
        <v>38</v>
      </c>
      <c r="F4484" t="s">
        <v>317</v>
      </c>
      <c r="G4484">
        <v>38</v>
      </c>
      <c r="H4484">
        <v>577.69000000000005</v>
      </c>
      <c r="I4484">
        <v>0.44</v>
      </c>
      <c r="J4484">
        <v>0</v>
      </c>
      <c r="K4484">
        <v>252.59</v>
      </c>
      <c r="L4484">
        <v>15.11</v>
      </c>
      <c r="M4484">
        <v>8.4600000000000009</v>
      </c>
      <c r="N4484">
        <v>3.62</v>
      </c>
      <c r="O4484" t="s">
        <v>24</v>
      </c>
      <c r="P4484" t="s">
        <v>277</v>
      </c>
      <c r="Q4484" t="s">
        <v>75</v>
      </c>
      <c r="R4484" t="s">
        <v>67</v>
      </c>
      <c r="S4484" t="s">
        <v>35</v>
      </c>
      <c r="T4484" s="1">
        <v>40321</v>
      </c>
    </row>
    <row r="4485" spans="1:20" x14ac:dyDescent="0.25">
      <c r="A4485">
        <v>31910</v>
      </c>
      <c r="B4485">
        <v>40115</v>
      </c>
      <c r="C4485" t="s">
        <v>79</v>
      </c>
      <c r="D4485" t="s">
        <v>37</v>
      </c>
      <c r="E4485" t="s">
        <v>50</v>
      </c>
      <c r="F4485" t="s">
        <v>1622</v>
      </c>
      <c r="G4485">
        <v>6</v>
      </c>
      <c r="H4485">
        <v>441.38</v>
      </c>
      <c r="I4485">
        <v>0.52</v>
      </c>
      <c r="J4485">
        <v>0.03</v>
      </c>
      <c r="K4485">
        <v>220.44</v>
      </c>
      <c r="L4485">
        <v>74.98</v>
      </c>
      <c r="M4485">
        <v>35.99</v>
      </c>
      <c r="N4485">
        <v>5</v>
      </c>
      <c r="O4485" t="s">
        <v>24</v>
      </c>
      <c r="P4485" t="s">
        <v>1368</v>
      </c>
      <c r="Q4485" t="s">
        <v>41</v>
      </c>
      <c r="R4485" t="s">
        <v>27</v>
      </c>
      <c r="S4485" t="s">
        <v>57</v>
      </c>
      <c r="T4485" s="1">
        <v>40116</v>
      </c>
    </row>
    <row r="4486" spans="1:20" x14ac:dyDescent="0.25">
      <c r="A4486">
        <v>31938</v>
      </c>
      <c r="B4486">
        <v>40751</v>
      </c>
      <c r="C4486" t="s">
        <v>79</v>
      </c>
      <c r="D4486" t="s">
        <v>42</v>
      </c>
      <c r="E4486" t="s">
        <v>192</v>
      </c>
      <c r="F4486" t="s">
        <v>764</v>
      </c>
      <c r="G4486">
        <v>13</v>
      </c>
      <c r="H4486">
        <v>1897.66</v>
      </c>
      <c r="I4486">
        <v>0.42</v>
      </c>
      <c r="J4486">
        <v>0.08</v>
      </c>
      <c r="K4486">
        <v>685.79</v>
      </c>
      <c r="L4486">
        <v>155.16</v>
      </c>
      <c r="M4486">
        <v>89.99</v>
      </c>
      <c r="N4486">
        <v>42</v>
      </c>
      <c r="O4486" t="s">
        <v>48</v>
      </c>
      <c r="P4486" t="s">
        <v>393</v>
      </c>
      <c r="Q4486" t="s">
        <v>33</v>
      </c>
      <c r="R4486" t="s">
        <v>67</v>
      </c>
      <c r="S4486" t="s">
        <v>132</v>
      </c>
      <c r="T4486" s="1">
        <v>40752</v>
      </c>
    </row>
    <row r="4487" spans="1:20" x14ac:dyDescent="0.25">
      <c r="A4487">
        <v>31938</v>
      </c>
      <c r="B4487">
        <v>40751</v>
      </c>
      <c r="C4487" t="s">
        <v>79</v>
      </c>
      <c r="D4487" t="s">
        <v>42</v>
      </c>
      <c r="E4487" t="s">
        <v>43</v>
      </c>
      <c r="F4487" t="s">
        <v>863</v>
      </c>
      <c r="G4487">
        <v>47</v>
      </c>
      <c r="H4487">
        <v>598.54999999999995</v>
      </c>
      <c r="I4487">
        <v>0.43</v>
      </c>
      <c r="J4487">
        <v>0.05</v>
      </c>
      <c r="K4487">
        <v>237.82</v>
      </c>
      <c r="L4487">
        <v>13.32</v>
      </c>
      <c r="M4487">
        <v>7.59</v>
      </c>
      <c r="N4487">
        <v>4</v>
      </c>
      <c r="O4487" t="s">
        <v>24</v>
      </c>
      <c r="P4487" t="s">
        <v>393</v>
      </c>
      <c r="Q4487" t="s">
        <v>33</v>
      </c>
      <c r="R4487" t="s">
        <v>67</v>
      </c>
      <c r="S4487" t="s">
        <v>55</v>
      </c>
      <c r="T4487" s="1">
        <v>40753</v>
      </c>
    </row>
    <row r="4488" spans="1:20" x14ac:dyDescent="0.25">
      <c r="A4488">
        <v>31939</v>
      </c>
      <c r="B4488">
        <v>40719</v>
      </c>
      <c r="C4488" t="s">
        <v>36</v>
      </c>
      <c r="D4488" t="s">
        <v>37</v>
      </c>
      <c r="E4488" t="s">
        <v>50</v>
      </c>
      <c r="F4488" t="s">
        <v>76</v>
      </c>
      <c r="G4488">
        <v>13</v>
      </c>
      <c r="H4488">
        <v>2798.58</v>
      </c>
      <c r="I4488">
        <v>0.39</v>
      </c>
      <c r="J4488">
        <v>7.0000000000000007E-2</v>
      </c>
      <c r="K4488">
        <v>961.51</v>
      </c>
      <c r="L4488">
        <v>231.13</v>
      </c>
      <c r="M4488">
        <v>140.99</v>
      </c>
      <c r="N4488">
        <v>4.2</v>
      </c>
      <c r="O4488" t="s">
        <v>24</v>
      </c>
      <c r="P4488" t="s">
        <v>968</v>
      </c>
      <c r="Q4488" t="s">
        <v>83</v>
      </c>
      <c r="R4488" t="s">
        <v>27</v>
      </c>
      <c r="S4488" t="s">
        <v>57</v>
      </c>
      <c r="T4488" s="1">
        <v>40721</v>
      </c>
    </row>
    <row r="4489" spans="1:20" x14ac:dyDescent="0.25">
      <c r="A4489">
        <v>31941</v>
      </c>
      <c r="B4489">
        <v>39890</v>
      </c>
      <c r="C4489" t="s">
        <v>79</v>
      </c>
      <c r="D4489" t="s">
        <v>21</v>
      </c>
      <c r="E4489" t="s">
        <v>126</v>
      </c>
      <c r="F4489" t="s">
        <v>1547</v>
      </c>
      <c r="G4489">
        <v>32</v>
      </c>
      <c r="H4489">
        <v>5315.33</v>
      </c>
      <c r="I4489">
        <v>0.53</v>
      </c>
      <c r="J4489">
        <v>0.01</v>
      </c>
      <c r="K4489">
        <v>2784.54</v>
      </c>
      <c r="L4489">
        <v>167.34</v>
      </c>
      <c r="M4489">
        <v>78.650000000000006</v>
      </c>
      <c r="N4489">
        <v>13.99</v>
      </c>
      <c r="O4489" t="s">
        <v>71</v>
      </c>
      <c r="P4489" t="s">
        <v>1157</v>
      </c>
      <c r="Q4489" t="s">
        <v>33</v>
      </c>
      <c r="R4489" t="s">
        <v>27</v>
      </c>
      <c r="S4489" t="s">
        <v>45</v>
      </c>
      <c r="T4489" s="1">
        <v>39891</v>
      </c>
    </row>
    <row r="4490" spans="1:20" x14ac:dyDescent="0.25">
      <c r="A4490">
        <v>31941</v>
      </c>
      <c r="B4490">
        <v>39890</v>
      </c>
      <c r="C4490" t="s">
        <v>79</v>
      </c>
      <c r="D4490" t="s">
        <v>21</v>
      </c>
      <c r="E4490" t="s">
        <v>84</v>
      </c>
      <c r="F4490" t="s">
        <v>1676</v>
      </c>
      <c r="G4490">
        <v>7</v>
      </c>
      <c r="H4490">
        <v>77.72</v>
      </c>
      <c r="I4490">
        <v>0.38</v>
      </c>
      <c r="J4490">
        <v>7.0000000000000007E-2</v>
      </c>
      <c r="K4490">
        <v>22.68</v>
      </c>
      <c r="L4490">
        <v>10.45</v>
      </c>
      <c r="M4490">
        <v>6.48</v>
      </c>
      <c r="N4490">
        <v>9.68</v>
      </c>
      <c r="O4490" t="s">
        <v>24</v>
      </c>
      <c r="P4490" t="s">
        <v>1157</v>
      </c>
      <c r="Q4490" t="s">
        <v>33</v>
      </c>
      <c r="R4490" t="s">
        <v>27</v>
      </c>
      <c r="S4490" t="s">
        <v>57</v>
      </c>
      <c r="T4490" s="1">
        <v>39892</v>
      </c>
    </row>
    <row r="4491" spans="1:20" x14ac:dyDescent="0.25">
      <c r="A4491">
        <v>31973</v>
      </c>
      <c r="B4491">
        <v>40675</v>
      </c>
      <c r="C4491" t="s">
        <v>29</v>
      </c>
      <c r="D4491" t="s">
        <v>42</v>
      </c>
      <c r="E4491" t="s">
        <v>192</v>
      </c>
      <c r="F4491" t="s">
        <v>1952</v>
      </c>
      <c r="G4491">
        <v>15</v>
      </c>
      <c r="H4491">
        <v>750.71</v>
      </c>
      <c r="I4491">
        <v>0.48</v>
      </c>
      <c r="J4491">
        <v>0.03</v>
      </c>
      <c r="K4491">
        <v>345.81</v>
      </c>
      <c r="L4491">
        <v>51.23</v>
      </c>
      <c r="M4491">
        <v>26.64</v>
      </c>
      <c r="N4491">
        <v>5.3</v>
      </c>
      <c r="O4491" t="s">
        <v>24</v>
      </c>
      <c r="P4491" t="s">
        <v>1965</v>
      </c>
      <c r="Q4491" t="s">
        <v>95</v>
      </c>
      <c r="R4491" t="s">
        <v>27</v>
      </c>
      <c r="S4491" t="s">
        <v>45</v>
      </c>
      <c r="T4491" s="1">
        <v>40676</v>
      </c>
    </row>
    <row r="4492" spans="1:20" x14ac:dyDescent="0.25">
      <c r="A4492">
        <v>31973</v>
      </c>
      <c r="B4492">
        <v>40675</v>
      </c>
      <c r="C4492" t="s">
        <v>29</v>
      </c>
      <c r="D4492" t="s">
        <v>21</v>
      </c>
      <c r="E4492" t="s">
        <v>84</v>
      </c>
      <c r="F4492" t="s">
        <v>1222</v>
      </c>
      <c r="G4492">
        <v>16</v>
      </c>
      <c r="H4492">
        <v>185.87</v>
      </c>
      <c r="I4492">
        <v>0.38</v>
      </c>
      <c r="J4492">
        <v>7.0000000000000007E-2</v>
      </c>
      <c r="K4492">
        <v>58.24</v>
      </c>
      <c r="L4492">
        <v>11.74</v>
      </c>
      <c r="M4492">
        <v>7.28</v>
      </c>
      <c r="N4492">
        <v>11.15</v>
      </c>
      <c r="O4492" t="s">
        <v>24</v>
      </c>
      <c r="P4492" t="s">
        <v>1965</v>
      </c>
      <c r="Q4492" t="s">
        <v>95</v>
      </c>
      <c r="R4492" t="s">
        <v>27</v>
      </c>
      <c r="S4492" t="s">
        <v>57</v>
      </c>
      <c r="T4492" s="1">
        <v>40677</v>
      </c>
    </row>
    <row r="4493" spans="1:20" x14ac:dyDescent="0.25">
      <c r="A4493">
        <v>32000</v>
      </c>
      <c r="B4493">
        <v>41165</v>
      </c>
      <c r="C4493" t="s">
        <v>20</v>
      </c>
      <c r="D4493" t="s">
        <v>21</v>
      </c>
      <c r="E4493" t="s">
        <v>72</v>
      </c>
      <c r="F4493" t="s">
        <v>780</v>
      </c>
      <c r="G4493">
        <v>49</v>
      </c>
      <c r="H4493">
        <v>320.41000000000003</v>
      </c>
      <c r="I4493">
        <v>0.52</v>
      </c>
      <c r="J4493">
        <v>0.05</v>
      </c>
      <c r="K4493">
        <v>157.85</v>
      </c>
      <c r="L4493">
        <v>6.85</v>
      </c>
      <c r="M4493">
        <v>3.29</v>
      </c>
      <c r="N4493">
        <v>1.35</v>
      </c>
      <c r="O4493" t="s">
        <v>24</v>
      </c>
      <c r="P4493" t="s">
        <v>1974</v>
      </c>
      <c r="Q4493" t="s">
        <v>64</v>
      </c>
      <c r="R4493" t="s">
        <v>61</v>
      </c>
      <c r="S4493" t="s">
        <v>55</v>
      </c>
      <c r="T4493" s="1">
        <v>41167</v>
      </c>
    </row>
    <row r="4494" spans="1:20" x14ac:dyDescent="0.25">
      <c r="A4494">
        <v>32000</v>
      </c>
      <c r="B4494">
        <v>41165</v>
      </c>
      <c r="C4494" t="s">
        <v>20</v>
      </c>
      <c r="D4494" t="s">
        <v>42</v>
      </c>
      <c r="E4494" t="s">
        <v>46</v>
      </c>
      <c r="F4494" t="s">
        <v>1444</v>
      </c>
      <c r="G4494">
        <v>26</v>
      </c>
      <c r="H4494">
        <v>25672.52</v>
      </c>
      <c r="I4494">
        <v>0.45</v>
      </c>
      <c r="J4494">
        <v>0.02</v>
      </c>
      <c r="K4494">
        <v>11199.92</v>
      </c>
      <c r="L4494">
        <v>1001.78</v>
      </c>
      <c r="M4494">
        <v>550.98</v>
      </c>
      <c r="N4494">
        <v>147.12</v>
      </c>
      <c r="O4494" t="s">
        <v>48</v>
      </c>
      <c r="P4494" t="s">
        <v>1974</v>
      </c>
      <c r="Q4494" t="s">
        <v>64</v>
      </c>
      <c r="R4494" t="s">
        <v>61</v>
      </c>
      <c r="S4494" t="s">
        <v>49</v>
      </c>
      <c r="T4494" s="1">
        <v>41172</v>
      </c>
    </row>
    <row r="4495" spans="1:20" x14ac:dyDescent="0.25">
      <c r="A4495">
        <v>32001</v>
      </c>
      <c r="B4495">
        <v>40844</v>
      </c>
      <c r="C4495" t="s">
        <v>20</v>
      </c>
      <c r="D4495" t="s">
        <v>42</v>
      </c>
      <c r="E4495" t="s">
        <v>43</v>
      </c>
      <c r="F4495" t="s">
        <v>1617</v>
      </c>
      <c r="G4495">
        <v>22</v>
      </c>
      <c r="H4495">
        <v>971.34</v>
      </c>
      <c r="I4495">
        <v>0.53</v>
      </c>
      <c r="J4495">
        <v>7.0000000000000007E-2</v>
      </c>
      <c r="K4495">
        <v>478.65</v>
      </c>
      <c r="L4495">
        <v>47.3</v>
      </c>
      <c r="M4495">
        <v>22.23</v>
      </c>
      <c r="N4495">
        <v>3.63</v>
      </c>
      <c r="O4495" t="s">
        <v>24</v>
      </c>
      <c r="P4495" t="s">
        <v>1954</v>
      </c>
      <c r="Q4495" t="s">
        <v>75</v>
      </c>
      <c r="R4495" t="s">
        <v>27</v>
      </c>
      <c r="S4495" t="s">
        <v>35</v>
      </c>
      <c r="T4495" s="1">
        <v>40849</v>
      </c>
    </row>
    <row r="4496" spans="1:20" x14ac:dyDescent="0.25">
      <c r="A4496">
        <v>32001</v>
      </c>
      <c r="B4496">
        <v>40844</v>
      </c>
      <c r="C4496" t="s">
        <v>20</v>
      </c>
      <c r="D4496" t="s">
        <v>37</v>
      </c>
      <c r="E4496" t="s">
        <v>87</v>
      </c>
      <c r="F4496" t="s">
        <v>1735</v>
      </c>
      <c r="G4496">
        <v>11</v>
      </c>
      <c r="H4496">
        <v>5441.5</v>
      </c>
      <c r="I4496">
        <v>0.39</v>
      </c>
      <c r="J4496">
        <v>0</v>
      </c>
      <c r="K4496">
        <v>2116.73</v>
      </c>
      <c r="L4496">
        <v>493.41</v>
      </c>
      <c r="M4496">
        <v>300.98</v>
      </c>
      <c r="N4496">
        <v>13.99</v>
      </c>
      <c r="O4496" t="s">
        <v>24</v>
      </c>
      <c r="P4496" t="s">
        <v>1954</v>
      </c>
      <c r="Q4496" t="s">
        <v>75</v>
      </c>
      <c r="R4496" t="s">
        <v>27</v>
      </c>
      <c r="S4496" t="s">
        <v>45</v>
      </c>
      <c r="T4496" s="1">
        <v>40846</v>
      </c>
    </row>
    <row r="4497" spans="1:20" x14ac:dyDescent="0.25">
      <c r="A4497">
        <v>32002</v>
      </c>
      <c r="B4497">
        <v>40379</v>
      </c>
      <c r="C4497" t="s">
        <v>20</v>
      </c>
      <c r="D4497" t="s">
        <v>37</v>
      </c>
      <c r="E4497" t="s">
        <v>38</v>
      </c>
      <c r="F4497" t="s">
        <v>1242</v>
      </c>
      <c r="G4497">
        <v>37</v>
      </c>
      <c r="H4497">
        <v>2065.52</v>
      </c>
      <c r="I4497">
        <v>0.46</v>
      </c>
      <c r="J4497">
        <v>0.03</v>
      </c>
      <c r="K4497">
        <v>912.76</v>
      </c>
      <c r="L4497">
        <v>57.37</v>
      </c>
      <c r="M4497">
        <v>30.98</v>
      </c>
      <c r="N4497">
        <v>6.5</v>
      </c>
      <c r="O4497" t="s">
        <v>24</v>
      </c>
      <c r="P4497" t="s">
        <v>293</v>
      </c>
      <c r="Q4497" t="s">
        <v>64</v>
      </c>
      <c r="R4497" t="s">
        <v>67</v>
      </c>
      <c r="S4497" t="s">
        <v>57</v>
      </c>
      <c r="T4497" s="1">
        <v>40383</v>
      </c>
    </row>
    <row r="4498" spans="1:20" x14ac:dyDescent="0.25">
      <c r="A4498">
        <v>32002</v>
      </c>
      <c r="B4498">
        <v>40379</v>
      </c>
      <c r="C4498" t="s">
        <v>20</v>
      </c>
      <c r="D4498" t="s">
        <v>42</v>
      </c>
      <c r="E4498" t="s">
        <v>43</v>
      </c>
      <c r="F4498" t="s">
        <v>1354</v>
      </c>
      <c r="G4498">
        <v>7</v>
      </c>
      <c r="H4498">
        <v>163.56</v>
      </c>
      <c r="I4498">
        <v>0.42</v>
      </c>
      <c r="J4498">
        <v>7.0000000000000007E-2</v>
      </c>
      <c r="K4498">
        <v>58.25</v>
      </c>
      <c r="L4498">
        <v>23.78</v>
      </c>
      <c r="M4498">
        <v>13.79</v>
      </c>
      <c r="N4498">
        <v>8.7799999999999994</v>
      </c>
      <c r="O4498" t="s">
        <v>24</v>
      </c>
      <c r="P4498" t="s">
        <v>293</v>
      </c>
      <c r="Q4498" t="s">
        <v>64</v>
      </c>
      <c r="R4498" t="s">
        <v>67</v>
      </c>
      <c r="S4498" t="s">
        <v>57</v>
      </c>
      <c r="T4498" s="1">
        <v>40379</v>
      </c>
    </row>
    <row r="4499" spans="1:20" x14ac:dyDescent="0.25">
      <c r="A4499">
        <v>32007</v>
      </c>
      <c r="B4499">
        <v>40579</v>
      </c>
      <c r="C4499" t="s">
        <v>20</v>
      </c>
      <c r="D4499" t="s">
        <v>42</v>
      </c>
      <c r="E4499" t="s">
        <v>46</v>
      </c>
      <c r="F4499" t="s">
        <v>1835</v>
      </c>
      <c r="G4499">
        <v>41</v>
      </c>
      <c r="H4499">
        <v>33588.97</v>
      </c>
      <c r="I4499">
        <v>0.52</v>
      </c>
      <c r="J4499">
        <v>0.06</v>
      </c>
      <c r="K4499">
        <v>16400.34</v>
      </c>
      <c r="L4499">
        <v>869.58</v>
      </c>
      <c r="M4499">
        <v>417.4</v>
      </c>
      <c r="N4499">
        <v>75.23</v>
      </c>
      <c r="O4499" t="s">
        <v>48</v>
      </c>
      <c r="P4499" t="s">
        <v>941</v>
      </c>
      <c r="Q4499" t="s">
        <v>33</v>
      </c>
      <c r="R4499" t="s">
        <v>67</v>
      </c>
      <c r="S4499" t="s">
        <v>49</v>
      </c>
      <c r="T4499" s="1">
        <v>40583</v>
      </c>
    </row>
    <row r="4500" spans="1:20" x14ac:dyDescent="0.25">
      <c r="A4500">
        <v>32036</v>
      </c>
      <c r="B4500">
        <v>40821</v>
      </c>
      <c r="C4500" t="s">
        <v>79</v>
      </c>
      <c r="D4500" t="s">
        <v>21</v>
      </c>
      <c r="E4500" t="s">
        <v>84</v>
      </c>
      <c r="F4500" t="s">
        <v>1496</v>
      </c>
      <c r="G4500">
        <v>6</v>
      </c>
      <c r="H4500">
        <v>589.39</v>
      </c>
      <c r="I4500">
        <v>0.47</v>
      </c>
      <c r="J4500">
        <v>7.0000000000000007E-2</v>
      </c>
      <c r="K4500">
        <v>248.88</v>
      </c>
      <c r="L4500">
        <v>103.7</v>
      </c>
      <c r="M4500">
        <v>54.96</v>
      </c>
      <c r="N4500">
        <v>10.75</v>
      </c>
      <c r="O4500" t="s">
        <v>24</v>
      </c>
      <c r="P4500" t="s">
        <v>86</v>
      </c>
      <c r="Q4500" t="s">
        <v>64</v>
      </c>
      <c r="R4500" t="s">
        <v>34</v>
      </c>
      <c r="S4500" t="s">
        <v>57</v>
      </c>
      <c r="T4500" s="1">
        <v>40823</v>
      </c>
    </row>
    <row r="4501" spans="1:20" x14ac:dyDescent="0.25">
      <c r="A4501">
        <v>32036</v>
      </c>
      <c r="B4501">
        <v>40821</v>
      </c>
      <c r="C4501" t="s">
        <v>79</v>
      </c>
      <c r="D4501" t="s">
        <v>21</v>
      </c>
      <c r="E4501" t="s">
        <v>22</v>
      </c>
      <c r="F4501" t="s">
        <v>1523</v>
      </c>
      <c r="G4501">
        <v>25</v>
      </c>
      <c r="H4501">
        <v>551.34</v>
      </c>
      <c r="I4501">
        <v>0.36</v>
      </c>
      <c r="J4501">
        <v>7.0000000000000007E-2</v>
      </c>
      <c r="K4501">
        <v>169.58</v>
      </c>
      <c r="L4501">
        <v>23.39</v>
      </c>
      <c r="M4501">
        <v>14.97</v>
      </c>
      <c r="N4501">
        <v>7.51</v>
      </c>
      <c r="O4501" t="s">
        <v>24</v>
      </c>
      <c r="P4501" t="s">
        <v>86</v>
      </c>
      <c r="Q4501" t="s">
        <v>64</v>
      </c>
      <c r="R4501" t="s">
        <v>34</v>
      </c>
      <c r="S4501" t="s">
        <v>57</v>
      </c>
      <c r="T4501" s="1">
        <v>40822</v>
      </c>
    </row>
    <row r="4502" spans="1:20" x14ac:dyDescent="0.25">
      <c r="A4502">
        <v>32037</v>
      </c>
      <c r="B4502">
        <v>39860</v>
      </c>
      <c r="C4502" t="s">
        <v>20</v>
      </c>
      <c r="D4502" t="s">
        <v>21</v>
      </c>
      <c r="E4502" t="s">
        <v>120</v>
      </c>
      <c r="F4502" t="s">
        <v>344</v>
      </c>
      <c r="G4502">
        <v>37</v>
      </c>
      <c r="H4502">
        <v>670.26</v>
      </c>
      <c r="I4502">
        <v>0.54</v>
      </c>
      <c r="J4502">
        <v>0.04</v>
      </c>
      <c r="K4502">
        <v>345.87</v>
      </c>
      <c r="L4502">
        <v>18.7</v>
      </c>
      <c r="M4502">
        <v>8.6</v>
      </c>
      <c r="N4502">
        <v>6.19</v>
      </c>
      <c r="O4502" t="s">
        <v>24</v>
      </c>
      <c r="P4502" t="s">
        <v>696</v>
      </c>
      <c r="Q4502" t="s">
        <v>64</v>
      </c>
      <c r="R4502" t="s">
        <v>61</v>
      </c>
      <c r="S4502" t="s">
        <v>57</v>
      </c>
      <c r="T4502" s="1">
        <v>39867</v>
      </c>
    </row>
    <row r="4503" spans="1:20" x14ac:dyDescent="0.25">
      <c r="A4503">
        <v>32037</v>
      </c>
      <c r="B4503">
        <v>39860</v>
      </c>
      <c r="C4503" t="s">
        <v>20</v>
      </c>
      <c r="D4503" t="s">
        <v>37</v>
      </c>
      <c r="E4503" t="s">
        <v>387</v>
      </c>
      <c r="F4503" t="s">
        <v>1827</v>
      </c>
      <c r="G4503">
        <v>15</v>
      </c>
      <c r="H4503">
        <v>17461.740000000002</v>
      </c>
      <c r="I4503">
        <v>0.44</v>
      </c>
      <c r="J4503">
        <v>7.0000000000000007E-2</v>
      </c>
      <c r="K4503">
        <v>6937.4</v>
      </c>
      <c r="L4503">
        <v>1249.98</v>
      </c>
      <c r="M4503">
        <v>699.99</v>
      </c>
      <c r="N4503">
        <v>24.49</v>
      </c>
      <c r="O4503" t="s">
        <v>24</v>
      </c>
      <c r="P4503" t="s">
        <v>696</v>
      </c>
      <c r="Q4503" t="s">
        <v>64</v>
      </c>
      <c r="R4503" t="s">
        <v>61</v>
      </c>
      <c r="S4503" t="s">
        <v>28</v>
      </c>
      <c r="T4503" s="1">
        <v>39864</v>
      </c>
    </row>
    <row r="4504" spans="1:20" x14ac:dyDescent="0.25">
      <c r="A4504">
        <v>32038</v>
      </c>
      <c r="B4504">
        <v>39981</v>
      </c>
      <c r="C4504" t="s">
        <v>20</v>
      </c>
      <c r="D4504" t="s">
        <v>21</v>
      </c>
      <c r="E4504" t="s">
        <v>126</v>
      </c>
      <c r="F4504" t="s">
        <v>171</v>
      </c>
      <c r="G4504">
        <v>26</v>
      </c>
      <c r="H4504">
        <v>603.42999999999995</v>
      </c>
      <c r="I4504">
        <v>0.49</v>
      </c>
      <c r="J4504">
        <v>0</v>
      </c>
      <c r="K4504">
        <v>292.27</v>
      </c>
      <c r="L4504">
        <v>22.94</v>
      </c>
      <c r="M4504">
        <v>11.7</v>
      </c>
      <c r="N4504">
        <v>6.96</v>
      </c>
      <c r="O4504" t="s">
        <v>71</v>
      </c>
      <c r="P4504" t="s">
        <v>1093</v>
      </c>
      <c r="Q4504" t="s">
        <v>75</v>
      </c>
      <c r="R4504" t="s">
        <v>67</v>
      </c>
      <c r="S4504" t="s">
        <v>45</v>
      </c>
      <c r="T4504" s="1">
        <v>39983</v>
      </c>
    </row>
    <row r="4505" spans="1:20" x14ac:dyDescent="0.25">
      <c r="A4505">
        <v>32065</v>
      </c>
      <c r="B4505">
        <v>40879</v>
      </c>
      <c r="C4505" t="s">
        <v>79</v>
      </c>
      <c r="D4505" t="s">
        <v>37</v>
      </c>
      <c r="E4505" t="s">
        <v>87</v>
      </c>
      <c r="F4505" t="s">
        <v>1255</v>
      </c>
      <c r="G4505">
        <v>25</v>
      </c>
      <c r="H4505">
        <v>679.08</v>
      </c>
      <c r="I4505">
        <v>0.39</v>
      </c>
      <c r="J4505">
        <v>0.09</v>
      </c>
      <c r="K4505">
        <v>221.07</v>
      </c>
      <c r="L4505">
        <v>29.48</v>
      </c>
      <c r="M4505">
        <v>17.98</v>
      </c>
      <c r="N4505">
        <v>8.51</v>
      </c>
      <c r="O4505" t="s">
        <v>24</v>
      </c>
      <c r="P4505" t="s">
        <v>1563</v>
      </c>
      <c r="Q4505" t="s">
        <v>75</v>
      </c>
      <c r="R4505" t="s">
        <v>34</v>
      </c>
      <c r="S4505" t="s">
        <v>45</v>
      </c>
      <c r="T4505" s="1">
        <v>40880</v>
      </c>
    </row>
    <row r="4506" spans="1:20" x14ac:dyDescent="0.25">
      <c r="A4506">
        <v>32067</v>
      </c>
      <c r="B4506">
        <v>40980</v>
      </c>
      <c r="C4506" t="s">
        <v>36</v>
      </c>
      <c r="D4506" t="s">
        <v>37</v>
      </c>
      <c r="E4506" t="s">
        <v>50</v>
      </c>
      <c r="F4506" t="s">
        <v>776</v>
      </c>
      <c r="G4506">
        <v>27</v>
      </c>
      <c r="H4506">
        <v>5929.22</v>
      </c>
      <c r="I4506">
        <v>0.46</v>
      </c>
      <c r="J4506">
        <v>0.06</v>
      </c>
      <c r="K4506">
        <v>2519.8000000000002</v>
      </c>
      <c r="L4506">
        <v>233.31</v>
      </c>
      <c r="M4506">
        <v>125.99</v>
      </c>
      <c r="N4506">
        <v>7.69</v>
      </c>
      <c r="O4506" t="s">
        <v>24</v>
      </c>
      <c r="P4506" t="s">
        <v>711</v>
      </c>
      <c r="Q4506" t="s">
        <v>64</v>
      </c>
      <c r="R4506" t="s">
        <v>27</v>
      </c>
      <c r="S4506" t="s">
        <v>57</v>
      </c>
      <c r="T4506" s="1">
        <v>40981</v>
      </c>
    </row>
    <row r="4507" spans="1:20" x14ac:dyDescent="0.25">
      <c r="A4507">
        <v>32069</v>
      </c>
      <c r="B4507">
        <v>40866</v>
      </c>
      <c r="C4507" t="s">
        <v>29</v>
      </c>
      <c r="D4507" t="s">
        <v>37</v>
      </c>
      <c r="E4507" t="s">
        <v>87</v>
      </c>
      <c r="F4507" t="s">
        <v>235</v>
      </c>
      <c r="G4507">
        <v>8</v>
      </c>
      <c r="H4507">
        <v>1763.25</v>
      </c>
      <c r="I4507">
        <v>0.38</v>
      </c>
      <c r="J4507">
        <v>7.0000000000000007E-2</v>
      </c>
      <c r="K4507">
        <v>581.79999999999995</v>
      </c>
      <c r="L4507">
        <v>234.6</v>
      </c>
      <c r="M4507">
        <v>145.44999999999999</v>
      </c>
      <c r="N4507">
        <v>17.850000000000001</v>
      </c>
      <c r="O4507" t="s">
        <v>48</v>
      </c>
      <c r="P4507" t="s">
        <v>1346</v>
      </c>
      <c r="Q4507" t="s">
        <v>75</v>
      </c>
      <c r="R4507" t="s">
        <v>67</v>
      </c>
      <c r="S4507" t="s">
        <v>132</v>
      </c>
      <c r="T4507" s="1">
        <v>40866</v>
      </c>
    </row>
    <row r="4508" spans="1:20" x14ac:dyDescent="0.25">
      <c r="A4508">
        <v>32069</v>
      </c>
      <c r="B4508">
        <v>40866</v>
      </c>
      <c r="C4508" t="s">
        <v>29</v>
      </c>
      <c r="D4508" t="s">
        <v>21</v>
      </c>
      <c r="E4508" t="s">
        <v>84</v>
      </c>
      <c r="F4508" t="s">
        <v>1676</v>
      </c>
      <c r="G4508">
        <v>17</v>
      </c>
      <c r="H4508">
        <v>214.26</v>
      </c>
      <c r="I4508">
        <v>0.51</v>
      </c>
      <c r="J4508">
        <v>0.09</v>
      </c>
      <c r="K4508">
        <v>94.42</v>
      </c>
      <c r="L4508">
        <v>13.22</v>
      </c>
      <c r="M4508">
        <v>6.48</v>
      </c>
      <c r="N4508">
        <v>9.68</v>
      </c>
      <c r="O4508" t="s">
        <v>24</v>
      </c>
      <c r="P4508" t="s">
        <v>1346</v>
      </c>
      <c r="Q4508" t="s">
        <v>41</v>
      </c>
      <c r="R4508" t="s">
        <v>67</v>
      </c>
      <c r="S4508" t="s">
        <v>57</v>
      </c>
      <c r="T4508" s="1">
        <v>40868</v>
      </c>
    </row>
    <row r="4509" spans="1:20" x14ac:dyDescent="0.25">
      <c r="A4509">
        <v>32070</v>
      </c>
      <c r="B4509">
        <v>40011</v>
      </c>
      <c r="C4509" t="s">
        <v>79</v>
      </c>
      <c r="D4509" t="s">
        <v>42</v>
      </c>
      <c r="E4509" t="s">
        <v>43</v>
      </c>
      <c r="F4509" t="s">
        <v>1186</v>
      </c>
      <c r="G4509">
        <v>50</v>
      </c>
      <c r="H4509">
        <v>165.33</v>
      </c>
      <c r="I4509">
        <v>0.49</v>
      </c>
      <c r="J4509">
        <v>7.0000000000000007E-2</v>
      </c>
      <c r="K4509">
        <v>72.47</v>
      </c>
      <c r="L4509">
        <v>3.45</v>
      </c>
      <c r="M4509">
        <v>1.76</v>
      </c>
      <c r="N4509">
        <v>4.8600000000000003</v>
      </c>
      <c r="O4509" t="s">
        <v>24</v>
      </c>
      <c r="P4509" t="s">
        <v>740</v>
      </c>
      <c r="Q4509" t="s">
        <v>95</v>
      </c>
      <c r="R4509" t="s">
        <v>61</v>
      </c>
      <c r="S4509" t="s">
        <v>57</v>
      </c>
      <c r="T4509" s="1">
        <v>40011</v>
      </c>
    </row>
    <row r="4510" spans="1:20" x14ac:dyDescent="0.25">
      <c r="A4510">
        <v>32099</v>
      </c>
      <c r="B4510">
        <v>40303</v>
      </c>
      <c r="C4510" t="s">
        <v>29</v>
      </c>
      <c r="D4510" t="s">
        <v>21</v>
      </c>
      <c r="E4510" t="s">
        <v>84</v>
      </c>
      <c r="F4510" t="s">
        <v>747</v>
      </c>
      <c r="G4510">
        <v>41</v>
      </c>
      <c r="H4510">
        <v>765.82</v>
      </c>
      <c r="I4510">
        <v>0.39</v>
      </c>
      <c r="J4510">
        <v>0.08</v>
      </c>
      <c r="K4510">
        <v>255.87</v>
      </c>
      <c r="L4510">
        <v>20.13</v>
      </c>
      <c r="M4510">
        <v>12.28</v>
      </c>
      <c r="N4510">
        <v>6.47</v>
      </c>
      <c r="O4510" t="s">
        <v>24</v>
      </c>
      <c r="P4510" t="s">
        <v>1990</v>
      </c>
      <c r="Q4510" t="s">
        <v>33</v>
      </c>
      <c r="R4510" t="s">
        <v>61</v>
      </c>
      <c r="S4510" t="s">
        <v>57</v>
      </c>
      <c r="T4510" s="1">
        <v>40303</v>
      </c>
    </row>
    <row r="4511" spans="1:20" x14ac:dyDescent="0.25">
      <c r="A4511">
        <v>32100</v>
      </c>
      <c r="B4511">
        <v>41052</v>
      </c>
      <c r="C4511" t="s">
        <v>79</v>
      </c>
      <c r="D4511" t="s">
        <v>37</v>
      </c>
      <c r="E4511" t="s">
        <v>38</v>
      </c>
      <c r="F4511" t="s">
        <v>432</v>
      </c>
      <c r="G4511">
        <v>29</v>
      </c>
      <c r="H4511">
        <v>1824.23</v>
      </c>
      <c r="I4511">
        <v>0.4</v>
      </c>
      <c r="J4511">
        <v>0.08</v>
      </c>
      <c r="K4511">
        <v>633.82000000000005</v>
      </c>
      <c r="L4511">
        <v>68.3</v>
      </c>
      <c r="M4511">
        <v>40.98</v>
      </c>
      <c r="N4511">
        <v>1.99</v>
      </c>
      <c r="O4511" t="s">
        <v>24</v>
      </c>
      <c r="P4511" t="s">
        <v>684</v>
      </c>
      <c r="Q4511" t="s">
        <v>41</v>
      </c>
      <c r="R4511" t="s">
        <v>34</v>
      </c>
      <c r="S4511" t="s">
        <v>35</v>
      </c>
      <c r="T4511" s="1">
        <v>41054</v>
      </c>
    </row>
    <row r="4512" spans="1:20" x14ac:dyDescent="0.25">
      <c r="A4512">
        <v>32101</v>
      </c>
      <c r="B4512">
        <v>40173</v>
      </c>
      <c r="C4512" t="s">
        <v>20</v>
      </c>
      <c r="D4512" t="s">
        <v>42</v>
      </c>
      <c r="E4512" t="s">
        <v>192</v>
      </c>
      <c r="F4512" t="s">
        <v>669</v>
      </c>
      <c r="G4512">
        <v>48</v>
      </c>
      <c r="H4512">
        <v>28650.75</v>
      </c>
      <c r="I4512">
        <v>0.53</v>
      </c>
      <c r="J4512">
        <v>0.04</v>
      </c>
      <c r="K4512">
        <v>14598.91</v>
      </c>
      <c r="L4512">
        <v>620.70000000000005</v>
      </c>
      <c r="M4512">
        <v>291.73</v>
      </c>
      <c r="N4512">
        <v>48.8</v>
      </c>
      <c r="O4512" t="s">
        <v>48</v>
      </c>
      <c r="P4512" t="s">
        <v>418</v>
      </c>
      <c r="Q4512" t="s">
        <v>95</v>
      </c>
      <c r="R4512" t="s">
        <v>34</v>
      </c>
      <c r="S4512" t="s">
        <v>132</v>
      </c>
      <c r="T4512" s="1">
        <v>40177</v>
      </c>
    </row>
    <row r="4513" spans="1:20" x14ac:dyDescent="0.25">
      <c r="A4513">
        <v>32102</v>
      </c>
      <c r="B4513">
        <v>41257</v>
      </c>
      <c r="C4513" t="s">
        <v>79</v>
      </c>
      <c r="D4513" t="s">
        <v>21</v>
      </c>
      <c r="E4513" t="s">
        <v>84</v>
      </c>
      <c r="F4513" t="s">
        <v>1221</v>
      </c>
      <c r="G4513">
        <v>2</v>
      </c>
      <c r="H4513">
        <v>28.12</v>
      </c>
      <c r="I4513">
        <v>0.42</v>
      </c>
      <c r="J4513">
        <v>0.02</v>
      </c>
      <c r="K4513">
        <v>8.94</v>
      </c>
      <c r="L4513">
        <v>11.17</v>
      </c>
      <c r="M4513">
        <v>6.48</v>
      </c>
      <c r="N4513">
        <v>6.22</v>
      </c>
      <c r="O4513" t="s">
        <v>24</v>
      </c>
      <c r="P4513" t="s">
        <v>1991</v>
      </c>
      <c r="Q4513" t="s">
        <v>75</v>
      </c>
      <c r="R4513" t="s">
        <v>61</v>
      </c>
      <c r="S4513" t="s">
        <v>57</v>
      </c>
      <c r="T4513" s="1">
        <v>41259</v>
      </c>
    </row>
    <row r="4514" spans="1:20" x14ac:dyDescent="0.25">
      <c r="A4514">
        <v>32129</v>
      </c>
      <c r="B4514">
        <v>40726</v>
      </c>
      <c r="C4514" t="s">
        <v>58</v>
      </c>
      <c r="D4514" t="s">
        <v>21</v>
      </c>
      <c r="E4514" t="s">
        <v>84</v>
      </c>
      <c r="F4514" t="s">
        <v>129</v>
      </c>
      <c r="G4514">
        <v>20</v>
      </c>
      <c r="H4514">
        <v>223.97</v>
      </c>
      <c r="I4514">
        <v>0.44</v>
      </c>
      <c r="J4514">
        <v>7.0000000000000007E-2</v>
      </c>
      <c r="K4514">
        <v>85.63</v>
      </c>
      <c r="L4514">
        <v>11.57</v>
      </c>
      <c r="M4514">
        <v>6.48</v>
      </c>
      <c r="N4514">
        <v>8.74</v>
      </c>
      <c r="O4514" t="s">
        <v>24</v>
      </c>
      <c r="P4514" t="s">
        <v>1539</v>
      </c>
      <c r="Q4514" t="s">
        <v>33</v>
      </c>
      <c r="R4514" t="s">
        <v>67</v>
      </c>
      <c r="S4514" t="s">
        <v>57</v>
      </c>
      <c r="T4514" s="1">
        <v>40727</v>
      </c>
    </row>
    <row r="4515" spans="1:20" x14ac:dyDescent="0.25">
      <c r="A4515">
        <v>32129</v>
      </c>
      <c r="B4515">
        <v>40726</v>
      </c>
      <c r="C4515" t="s">
        <v>58</v>
      </c>
      <c r="D4515" t="s">
        <v>37</v>
      </c>
      <c r="E4515" t="s">
        <v>87</v>
      </c>
      <c r="F4515" t="s">
        <v>564</v>
      </c>
      <c r="G4515">
        <v>4</v>
      </c>
      <c r="H4515">
        <v>13683.28</v>
      </c>
      <c r="I4515">
        <v>0.41</v>
      </c>
      <c r="J4515">
        <v>0.01</v>
      </c>
      <c r="K4515">
        <v>5522.66</v>
      </c>
      <c r="L4515">
        <v>3451.66</v>
      </c>
      <c r="M4515">
        <v>2036.48</v>
      </c>
      <c r="N4515">
        <v>14.7</v>
      </c>
      <c r="O4515" t="s">
        <v>48</v>
      </c>
      <c r="P4515" t="s">
        <v>1539</v>
      </c>
      <c r="Q4515" t="s">
        <v>33</v>
      </c>
      <c r="R4515" t="s">
        <v>67</v>
      </c>
      <c r="S4515" t="s">
        <v>132</v>
      </c>
      <c r="T4515" s="1">
        <v>40728</v>
      </c>
    </row>
    <row r="4516" spans="1:20" x14ac:dyDescent="0.25">
      <c r="A4516">
        <v>32131</v>
      </c>
      <c r="B4516">
        <v>40539</v>
      </c>
      <c r="C4516" t="s">
        <v>58</v>
      </c>
      <c r="D4516" t="s">
        <v>21</v>
      </c>
      <c r="E4516" t="s">
        <v>72</v>
      </c>
      <c r="F4516" t="s">
        <v>614</v>
      </c>
      <c r="G4516">
        <v>34</v>
      </c>
      <c r="H4516">
        <v>219.42</v>
      </c>
      <c r="I4516">
        <v>0.43</v>
      </c>
      <c r="J4516">
        <v>0.03</v>
      </c>
      <c r="K4516">
        <v>90.19</v>
      </c>
      <c r="L4516">
        <v>6.63</v>
      </c>
      <c r="M4516">
        <v>3.78</v>
      </c>
      <c r="N4516">
        <v>0.71</v>
      </c>
      <c r="O4516" t="s">
        <v>24</v>
      </c>
      <c r="P4516" t="s">
        <v>1650</v>
      </c>
      <c r="Q4516" t="s">
        <v>64</v>
      </c>
      <c r="R4516" t="s">
        <v>27</v>
      </c>
      <c r="S4516" t="s">
        <v>55</v>
      </c>
      <c r="T4516" s="1">
        <v>40541</v>
      </c>
    </row>
    <row r="4517" spans="1:20" x14ac:dyDescent="0.25">
      <c r="A4517">
        <v>32135</v>
      </c>
      <c r="B4517">
        <v>40507</v>
      </c>
      <c r="C4517" t="s">
        <v>36</v>
      </c>
      <c r="D4517" t="s">
        <v>37</v>
      </c>
      <c r="E4517" t="s">
        <v>38</v>
      </c>
      <c r="F4517" t="s">
        <v>1359</v>
      </c>
      <c r="G4517">
        <v>37</v>
      </c>
      <c r="H4517">
        <v>2798.18</v>
      </c>
      <c r="I4517">
        <v>0.47</v>
      </c>
      <c r="J4517">
        <v>0</v>
      </c>
      <c r="K4517">
        <v>1311.8</v>
      </c>
      <c r="L4517">
        <v>75.430000000000007</v>
      </c>
      <c r="M4517">
        <v>39.979999999999997</v>
      </c>
      <c r="N4517">
        <v>7.12</v>
      </c>
      <c r="O4517" t="s">
        <v>24</v>
      </c>
      <c r="P4517" t="s">
        <v>1699</v>
      </c>
      <c r="Q4517" t="s">
        <v>64</v>
      </c>
      <c r="R4517" t="s">
        <v>61</v>
      </c>
      <c r="S4517" t="s">
        <v>57</v>
      </c>
      <c r="T4517" s="1">
        <v>40509</v>
      </c>
    </row>
    <row r="4518" spans="1:20" x14ac:dyDescent="0.25">
      <c r="A4518">
        <v>32135</v>
      </c>
      <c r="B4518">
        <v>40507</v>
      </c>
      <c r="C4518" t="s">
        <v>36</v>
      </c>
      <c r="D4518" t="s">
        <v>37</v>
      </c>
      <c r="E4518" t="s">
        <v>87</v>
      </c>
      <c r="F4518" t="s">
        <v>1116</v>
      </c>
      <c r="G4518">
        <v>16</v>
      </c>
      <c r="H4518">
        <v>290.66000000000003</v>
      </c>
      <c r="I4518">
        <v>0.38</v>
      </c>
      <c r="J4518">
        <v>0.08</v>
      </c>
      <c r="K4518">
        <v>92.83</v>
      </c>
      <c r="L4518">
        <v>19.34</v>
      </c>
      <c r="M4518">
        <v>11.99</v>
      </c>
      <c r="N4518">
        <v>5.99</v>
      </c>
      <c r="O4518" t="s">
        <v>24</v>
      </c>
      <c r="P4518" t="s">
        <v>1699</v>
      </c>
      <c r="Q4518" t="s">
        <v>64</v>
      </c>
      <c r="R4518" t="s">
        <v>61</v>
      </c>
      <c r="S4518" t="s">
        <v>45</v>
      </c>
      <c r="T4518" s="1">
        <v>40509</v>
      </c>
    </row>
    <row r="4519" spans="1:20" x14ac:dyDescent="0.25">
      <c r="A4519">
        <v>32164</v>
      </c>
      <c r="B4519">
        <v>40211</v>
      </c>
      <c r="C4519" t="s">
        <v>29</v>
      </c>
      <c r="D4519" t="s">
        <v>21</v>
      </c>
      <c r="E4519" t="s">
        <v>84</v>
      </c>
      <c r="F4519" t="s">
        <v>557</v>
      </c>
      <c r="G4519">
        <v>12</v>
      </c>
      <c r="H4519">
        <v>135.68</v>
      </c>
      <c r="I4519">
        <v>0.48</v>
      </c>
      <c r="J4519">
        <v>0.02</v>
      </c>
      <c r="K4519">
        <v>61.36</v>
      </c>
      <c r="L4519">
        <v>11.12</v>
      </c>
      <c r="M4519">
        <v>5.78</v>
      </c>
      <c r="N4519">
        <v>4.96</v>
      </c>
      <c r="O4519" t="s">
        <v>24</v>
      </c>
      <c r="P4519" t="s">
        <v>1486</v>
      </c>
      <c r="Q4519" t="s">
        <v>33</v>
      </c>
      <c r="R4519" t="s">
        <v>27</v>
      </c>
      <c r="S4519" t="s">
        <v>57</v>
      </c>
      <c r="T4519" s="1">
        <v>40212</v>
      </c>
    </row>
    <row r="4520" spans="1:20" x14ac:dyDescent="0.25">
      <c r="A4520">
        <v>32164</v>
      </c>
      <c r="B4520">
        <v>40211</v>
      </c>
      <c r="C4520" t="s">
        <v>29</v>
      </c>
      <c r="D4520" t="s">
        <v>21</v>
      </c>
      <c r="E4520" t="s">
        <v>52</v>
      </c>
      <c r="F4520" t="s">
        <v>1224</v>
      </c>
      <c r="G4520">
        <v>34</v>
      </c>
      <c r="H4520">
        <v>215.63</v>
      </c>
      <c r="I4520">
        <v>0.51</v>
      </c>
      <c r="J4520">
        <v>7.0000000000000007E-2</v>
      </c>
      <c r="K4520">
        <v>100.14</v>
      </c>
      <c r="L4520">
        <v>6.69</v>
      </c>
      <c r="M4520">
        <v>3.28</v>
      </c>
      <c r="N4520">
        <v>3.97</v>
      </c>
      <c r="O4520" t="s">
        <v>24</v>
      </c>
      <c r="P4520" t="s">
        <v>1486</v>
      </c>
      <c r="Q4520" t="s">
        <v>33</v>
      </c>
      <c r="R4520" t="s">
        <v>27</v>
      </c>
      <c r="S4520" t="s">
        <v>55</v>
      </c>
      <c r="T4520" s="1">
        <v>40212</v>
      </c>
    </row>
    <row r="4521" spans="1:20" x14ac:dyDescent="0.25">
      <c r="A4521">
        <v>32164</v>
      </c>
      <c r="B4521">
        <v>40211</v>
      </c>
      <c r="C4521" t="s">
        <v>29</v>
      </c>
      <c r="D4521" t="s">
        <v>42</v>
      </c>
      <c r="E4521" t="s">
        <v>46</v>
      </c>
      <c r="F4521" t="s">
        <v>278</v>
      </c>
      <c r="G4521">
        <v>23</v>
      </c>
      <c r="H4521">
        <v>12826.88</v>
      </c>
      <c r="I4521">
        <v>0.52</v>
      </c>
      <c r="J4521">
        <v>0.1</v>
      </c>
      <c r="K4521">
        <v>5960.62</v>
      </c>
      <c r="L4521">
        <v>617.04</v>
      </c>
      <c r="M4521">
        <v>296.18</v>
      </c>
      <c r="N4521">
        <v>54.12</v>
      </c>
      <c r="O4521" t="s">
        <v>48</v>
      </c>
      <c r="P4521" t="s">
        <v>1486</v>
      </c>
      <c r="Q4521" t="s">
        <v>33</v>
      </c>
      <c r="R4521" t="s">
        <v>27</v>
      </c>
      <c r="S4521" t="s">
        <v>49</v>
      </c>
      <c r="T4521" s="1">
        <v>40212</v>
      </c>
    </row>
    <row r="4522" spans="1:20" x14ac:dyDescent="0.25">
      <c r="A4522">
        <v>32165</v>
      </c>
      <c r="B4522">
        <v>41196</v>
      </c>
      <c r="C4522" t="s">
        <v>29</v>
      </c>
      <c r="D4522" t="s">
        <v>37</v>
      </c>
      <c r="E4522" t="s">
        <v>38</v>
      </c>
      <c r="F4522" t="s">
        <v>758</v>
      </c>
      <c r="G4522">
        <v>47</v>
      </c>
      <c r="H4522">
        <v>6423.22</v>
      </c>
      <c r="I4522">
        <v>0.49</v>
      </c>
      <c r="J4522">
        <v>0.06</v>
      </c>
      <c r="K4522">
        <v>2931.64</v>
      </c>
      <c r="L4522">
        <v>145.06</v>
      </c>
      <c r="M4522">
        <v>73.98</v>
      </c>
      <c r="N4522">
        <v>14.52</v>
      </c>
      <c r="O4522" t="s">
        <v>24</v>
      </c>
      <c r="P4522" t="s">
        <v>1602</v>
      </c>
      <c r="Q4522" t="s">
        <v>33</v>
      </c>
      <c r="R4522" t="s">
        <v>27</v>
      </c>
      <c r="S4522" t="s">
        <v>57</v>
      </c>
      <c r="T4522" s="1">
        <v>41198</v>
      </c>
    </row>
    <row r="4523" spans="1:20" x14ac:dyDescent="0.25">
      <c r="A4523">
        <v>32165</v>
      </c>
      <c r="B4523">
        <v>41196</v>
      </c>
      <c r="C4523" t="s">
        <v>29</v>
      </c>
      <c r="D4523" t="s">
        <v>37</v>
      </c>
      <c r="E4523" t="s">
        <v>50</v>
      </c>
      <c r="F4523" t="s">
        <v>159</v>
      </c>
      <c r="G4523">
        <v>38</v>
      </c>
      <c r="H4523">
        <v>5083.95</v>
      </c>
      <c r="I4523">
        <v>0.37</v>
      </c>
      <c r="J4523">
        <v>0.02</v>
      </c>
      <c r="K4523">
        <v>1815.34</v>
      </c>
      <c r="L4523">
        <v>136.49</v>
      </c>
      <c r="M4523">
        <v>85.99</v>
      </c>
      <c r="N4523">
        <v>0.99</v>
      </c>
      <c r="O4523" t="s">
        <v>24</v>
      </c>
      <c r="P4523" t="s">
        <v>1602</v>
      </c>
      <c r="Q4523" t="s">
        <v>33</v>
      </c>
      <c r="R4523" t="s">
        <v>27</v>
      </c>
      <c r="S4523" t="s">
        <v>55</v>
      </c>
      <c r="T4523" s="1">
        <v>41197</v>
      </c>
    </row>
    <row r="4524" spans="1:20" x14ac:dyDescent="0.25">
      <c r="A4524">
        <v>32192</v>
      </c>
      <c r="B4524">
        <v>40957</v>
      </c>
      <c r="C4524" t="s">
        <v>29</v>
      </c>
      <c r="D4524" t="s">
        <v>37</v>
      </c>
      <c r="E4524" t="s">
        <v>50</v>
      </c>
      <c r="F4524" t="s">
        <v>1794</v>
      </c>
      <c r="G4524">
        <v>4</v>
      </c>
      <c r="H4524">
        <v>321.14999999999998</v>
      </c>
      <c r="I4524">
        <v>0.44</v>
      </c>
      <c r="J4524">
        <v>0.03</v>
      </c>
      <c r="K4524">
        <v>134.69</v>
      </c>
      <c r="L4524">
        <v>82.13</v>
      </c>
      <c r="M4524">
        <v>45.99</v>
      </c>
      <c r="N4524">
        <v>2.5</v>
      </c>
      <c r="O4524" t="s">
        <v>24</v>
      </c>
      <c r="P4524" t="s">
        <v>1095</v>
      </c>
      <c r="Q4524" t="s">
        <v>33</v>
      </c>
      <c r="R4524" t="s">
        <v>27</v>
      </c>
      <c r="S4524" t="s">
        <v>57</v>
      </c>
      <c r="T4524" s="1">
        <v>40957</v>
      </c>
    </row>
    <row r="4525" spans="1:20" x14ac:dyDescent="0.25">
      <c r="A4525">
        <v>32193</v>
      </c>
      <c r="B4525">
        <v>40471</v>
      </c>
      <c r="C4525" t="s">
        <v>20</v>
      </c>
      <c r="D4525" t="s">
        <v>21</v>
      </c>
      <c r="E4525" t="s">
        <v>84</v>
      </c>
      <c r="F4525" t="s">
        <v>869</v>
      </c>
      <c r="G4525">
        <v>4</v>
      </c>
      <c r="H4525">
        <v>44.51</v>
      </c>
      <c r="I4525">
        <v>0.36</v>
      </c>
      <c r="J4525">
        <v>0.1</v>
      </c>
      <c r="K4525">
        <v>10.86</v>
      </c>
      <c r="L4525">
        <v>10.44</v>
      </c>
      <c r="M4525">
        <v>6.68</v>
      </c>
      <c r="N4525">
        <v>6.93</v>
      </c>
      <c r="O4525" t="s">
        <v>71</v>
      </c>
      <c r="P4525" t="s">
        <v>1803</v>
      </c>
      <c r="Q4525" t="s">
        <v>83</v>
      </c>
      <c r="R4525" t="s">
        <v>27</v>
      </c>
      <c r="S4525" t="s">
        <v>57</v>
      </c>
      <c r="T4525" s="1">
        <v>40473</v>
      </c>
    </row>
    <row r="4526" spans="1:20" x14ac:dyDescent="0.25">
      <c r="A4526">
        <v>32193</v>
      </c>
      <c r="B4526">
        <v>40471</v>
      </c>
      <c r="C4526" t="s">
        <v>20</v>
      </c>
      <c r="D4526" t="s">
        <v>21</v>
      </c>
      <c r="E4526" t="s">
        <v>72</v>
      </c>
      <c r="F4526" t="s">
        <v>1053</v>
      </c>
      <c r="G4526">
        <v>27</v>
      </c>
      <c r="H4526">
        <v>163.47</v>
      </c>
      <c r="I4526">
        <v>0.36</v>
      </c>
      <c r="J4526">
        <v>0.02</v>
      </c>
      <c r="K4526">
        <v>56.37</v>
      </c>
      <c r="L4526">
        <v>6.14</v>
      </c>
      <c r="M4526">
        <v>3.93</v>
      </c>
      <c r="N4526">
        <v>0.99</v>
      </c>
      <c r="O4526" t="s">
        <v>24</v>
      </c>
      <c r="P4526" t="s">
        <v>1803</v>
      </c>
      <c r="Q4526" t="s">
        <v>83</v>
      </c>
      <c r="R4526" t="s">
        <v>27</v>
      </c>
      <c r="S4526" t="s">
        <v>55</v>
      </c>
      <c r="T4526" s="1">
        <v>40476</v>
      </c>
    </row>
    <row r="4527" spans="1:20" x14ac:dyDescent="0.25">
      <c r="A4527">
        <v>32195</v>
      </c>
      <c r="B4527">
        <v>40142</v>
      </c>
      <c r="C4527" t="s">
        <v>79</v>
      </c>
      <c r="D4527" t="s">
        <v>21</v>
      </c>
      <c r="E4527" t="s">
        <v>139</v>
      </c>
      <c r="F4527" t="s">
        <v>888</v>
      </c>
      <c r="G4527">
        <v>7</v>
      </c>
      <c r="H4527">
        <v>149.58000000000001</v>
      </c>
      <c r="I4527">
        <v>0.46</v>
      </c>
      <c r="J4527">
        <v>0.05</v>
      </c>
      <c r="K4527">
        <v>61.55</v>
      </c>
      <c r="L4527">
        <v>21.44</v>
      </c>
      <c r="M4527">
        <v>11.58</v>
      </c>
      <c r="N4527">
        <v>6.97</v>
      </c>
      <c r="O4527" t="s">
        <v>24</v>
      </c>
      <c r="P4527" t="s">
        <v>1992</v>
      </c>
      <c r="Q4527" t="s">
        <v>64</v>
      </c>
      <c r="R4527" t="s">
        <v>61</v>
      </c>
      <c r="S4527" t="s">
        <v>57</v>
      </c>
      <c r="T4527" s="1">
        <v>40145</v>
      </c>
    </row>
    <row r="4528" spans="1:20" x14ac:dyDescent="0.25">
      <c r="A4528">
        <v>32198</v>
      </c>
      <c r="B4528">
        <v>40856</v>
      </c>
      <c r="C4528" t="s">
        <v>79</v>
      </c>
      <c r="D4528" t="s">
        <v>37</v>
      </c>
      <c r="E4528" t="s">
        <v>38</v>
      </c>
      <c r="F4528" t="s">
        <v>976</v>
      </c>
      <c r="G4528">
        <v>31</v>
      </c>
      <c r="H4528">
        <v>481.91</v>
      </c>
      <c r="I4528">
        <v>0.53</v>
      </c>
      <c r="J4528">
        <v>0.02</v>
      </c>
      <c r="K4528">
        <v>247.91</v>
      </c>
      <c r="L4528">
        <v>15.68</v>
      </c>
      <c r="M4528">
        <v>7.37</v>
      </c>
      <c r="N4528">
        <v>5.53</v>
      </c>
      <c r="O4528" t="s">
        <v>24</v>
      </c>
      <c r="P4528" t="s">
        <v>1259</v>
      </c>
      <c r="Q4528" t="s">
        <v>64</v>
      </c>
      <c r="R4528" t="s">
        <v>67</v>
      </c>
      <c r="S4528" t="s">
        <v>35</v>
      </c>
      <c r="T4528" s="1">
        <v>40856</v>
      </c>
    </row>
    <row r="4529" spans="1:20" x14ac:dyDescent="0.25">
      <c r="A4529">
        <v>32199</v>
      </c>
      <c r="B4529">
        <v>40009</v>
      </c>
      <c r="C4529" t="s">
        <v>36</v>
      </c>
      <c r="D4529" t="s">
        <v>21</v>
      </c>
      <c r="E4529" t="s">
        <v>120</v>
      </c>
      <c r="F4529" t="s">
        <v>1852</v>
      </c>
      <c r="G4529">
        <v>40</v>
      </c>
      <c r="H4529">
        <v>366.35</v>
      </c>
      <c r="I4529">
        <v>0.5</v>
      </c>
      <c r="J4529">
        <v>0.08</v>
      </c>
      <c r="K4529">
        <v>164.98</v>
      </c>
      <c r="L4529">
        <v>9.82</v>
      </c>
      <c r="M4529">
        <v>4.91</v>
      </c>
      <c r="N4529">
        <v>4.97</v>
      </c>
      <c r="O4529" t="s">
        <v>24</v>
      </c>
      <c r="P4529" t="s">
        <v>858</v>
      </c>
      <c r="Q4529" t="s">
        <v>95</v>
      </c>
      <c r="R4529" t="s">
        <v>34</v>
      </c>
      <c r="S4529" t="s">
        <v>57</v>
      </c>
      <c r="T4529" s="1">
        <v>40010</v>
      </c>
    </row>
    <row r="4530" spans="1:20" x14ac:dyDescent="0.25">
      <c r="A4530">
        <v>32199</v>
      </c>
      <c r="B4530">
        <v>40009</v>
      </c>
      <c r="C4530" t="s">
        <v>36</v>
      </c>
      <c r="D4530" t="s">
        <v>37</v>
      </c>
      <c r="E4530" t="s">
        <v>387</v>
      </c>
      <c r="F4530" t="s">
        <v>1639</v>
      </c>
      <c r="G4530">
        <v>1</v>
      </c>
      <c r="H4530">
        <v>6687.93</v>
      </c>
      <c r="I4530">
        <v>0.48</v>
      </c>
      <c r="J4530">
        <v>0.01</v>
      </c>
      <c r="K4530">
        <v>3163.45</v>
      </c>
      <c r="L4530">
        <v>6730.75</v>
      </c>
      <c r="M4530">
        <v>3499.99</v>
      </c>
      <c r="N4530">
        <v>24.49</v>
      </c>
      <c r="O4530" t="s">
        <v>24</v>
      </c>
      <c r="P4530" t="s">
        <v>858</v>
      </c>
      <c r="Q4530" t="s">
        <v>95</v>
      </c>
      <c r="R4530" t="s">
        <v>34</v>
      </c>
      <c r="S4530" t="s">
        <v>28</v>
      </c>
      <c r="T4530" s="1">
        <v>40010</v>
      </c>
    </row>
    <row r="4531" spans="1:20" x14ac:dyDescent="0.25">
      <c r="A4531">
        <v>32199</v>
      </c>
      <c r="B4531">
        <v>40009</v>
      </c>
      <c r="C4531" t="s">
        <v>36</v>
      </c>
      <c r="D4531" t="s">
        <v>21</v>
      </c>
      <c r="E4531" t="s">
        <v>52</v>
      </c>
      <c r="F4531" t="s">
        <v>1292</v>
      </c>
      <c r="G4531">
        <v>8</v>
      </c>
      <c r="H4531">
        <v>101.91</v>
      </c>
      <c r="I4531">
        <v>0.55000000000000004</v>
      </c>
      <c r="J4531">
        <v>0.03</v>
      </c>
      <c r="K4531">
        <v>53.99</v>
      </c>
      <c r="L4531">
        <v>12.98</v>
      </c>
      <c r="M4531">
        <v>5.84</v>
      </c>
      <c r="N4531">
        <v>1.2</v>
      </c>
      <c r="O4531" t="s">
        <v>24</v>
      </c>
      <c r="P4531" t="s">
        <v>858</v>
      </c>
      <c r="Q4531" t="s">
        <v>95</v>
      </c>
      <c r="R4531" t="s">
        <v>34</v>
      </c>
      <c r="S4531" t="s">
        <v>55</v>
      </c>
      <c r="T4531" s="1">
        <v>40011</v>
      </c>
    </row>
    <row r="4532" spans="1:20" x14ac:dyDescent="0.25">
      <c r="A4532">
        <v>32228</v>
      </c>
      <c r="B4532">
        <v>40486</v>
      </c>
      <c r="C4532" t="s">
        <v>58</v>
      </c>
      <c r="D4532" t="s">
        <v>21</v>
      </c>
      <c r="E4532" t="s">
        <v>52</v>
      </c>
      <c r="F4532" t="s">
        <v>1292</v>
      </c>
      <c r="G4532">
        <v>35</v>
      </c>
      <c r="H4532">
        <v>362.55</v>
      </c>
      <c r="I4532">
        <v>0.44</v>
      </c>
      <c r="J4532">
        <v>0.01</v>
      </c>
      <c r="K4532">
        <v>156.94999999999999</v>
      </c>
      <c r="L4532">
        <v>10.43</v>
      </c>
      <c r="M4532">
        <v>5.84</v>
      </c>
      <c r="N4532">
        <v>1.2</v>
      </c>
      <c r="O4532" t="s">
        <v>24</v>
      </c>
      <c r="P4532" t="s">
        <v>1336</v>
      </c>
      <c r="Q4532" t="s">
        <v>33</v>
      </c>
      <c r="R4532" t="s">
        <v>61</v>
      </c>
      <c r="S4532" t="s">
        <v>55</v>
      </c>
      <c r="T4532" s="1">
        <v>40488</v>
      </c>
    </row>
    <row r="4533" spans="1:20" x14ac:dyDescent="0.25">
      <c r="A4533">
        <v>32229</v>
      </c>
      <c r="B4533">
        <v>40420</v>
      </c>
      <c r="C4533" t="s">
        <v>36</v>
      </c>
      <c r="D4533" t="s">
        <v>37</v>
      </c>
      <c r="E4533" t="s">
        <v>87</v>
      </c>
      <c r="F4533" t="s">
        <v>88</v>
      </c>
      <c r="G4533">
        <v>8</v>
      </c>
      <c r="H4533">
        <v>2334.94</v>
      </c>
      <c r="I4533">
        <v>0.49</v>
      </c>
      <c r="J4533">
        <v>0.02</v>
      </c>
      <c r="K4533">
        <v>1113.1099999999999</v>
      </c>
      <c r="L4533">
        <v>296.04000000000002</v>
      </c>
      <c r="M4533">
        <v>150.97999999999999</v>
      </c>
      <c r="N4533">
        <v>13.99</v>
      </c>
      <c r="O4533" t="s">
        <v>24</v>
      </c>
      <c r="P4533" t="s">
        <v>270</v>
      </c>
      <c r="Q4533" t="s">
        <v>83</v>
      </c>
      <c r="R4533" t="s">
        <v>34</v>
      </c>
      <c r="S4533" t="s">
        <v>45</v>
      </c>
      <c r="T4533" s="1">
        <v>40420</v>
      </c>
    </row>
    <row r="4534" spans="1:20" x14ac:dyDescent="0.25">
      <c r="A4534">
        <v>32229</v>
      </c>
      <c r="B4534">
        <v>40420</v>
      </c>
      <c r="C4534" t="s">
        <v>36</v>
      </c>
      <c r="D4534" t="s">
        <v>21</v>
      </c>
      <c r="E4534" t="s">
        <v>52</v>
      </c>
      <c r="F4534" t="s">
        <v>453</v>
      </c>
      <c r="G4534">
        <v>15</v>
      </c>
      <c r="H4534">
        <v>46.22</v>
      </c>
      <c r="I4534">
        <v>0.42</v>
      </c>
      <c r="J4534">
        <v>0</v>
      </c>
      <c r="K4534">
        <v>19.12</v>
      </c>
      <c r="L4534">
        <v>3.03</v>
      </c>
      <c r="M4534">
        <v>1.76</v>
      </c>
      <c r="N4534">
        <v>0.7</v>
      </c>
      <c r="O4534" t="s">
        <v>24</v>
      </c>
      <c r="P4534" t="s">
        <v>270</v>
      </c>
      <c r="Q4534" t="s">
        <v>83</v>
      </c>
      <c r="R4534" t="s">
        <v>34</v>
      </c>
      <c r="S4534" t="s">
        <v>55</v>
      </c>
      <c r="T4534" s="1">
        <v>40421</v>
      </c>
    </row>
    <row r="4535" spans="1:20" x14ac:dyDescent="0.25">
      <c r="A4535">
        <v>32230</v>
      </c>
      <c r="B4535">
        <v>41140</v>
      </c>
      <c r="C4535" t="s">
        <v>36</v>
      </c>
      <c r="D4535" t="s">
        <v>42</v>
      </c>
      <c r="E4535" t="s">
        <v>43</v>
      </c>
      <c r="F4535" t="s">
        <v>1574</v>
      </c>
      <c r="G4535">
        <v>46</v>
      </c>
      <c r="H4535">
        <v>3499.7</v>
      </c>
      <c r="I4535">
        <v>0.51</v>
      </c>
      <c r="J4535">
        <v>7.0000000000000007E-2</v>
      </c>
      <c r="K4535">
        <v>1651.42</v>
      </c>
      <c r="L4535">
        <v>81.59</v>
      </c>
      <c r="M4535">
        <v>39.979999999999997</v>
      </c>
      <c r="N4535">
        <v>9.1999999999999993</v>
      </c>
      <c r="O4535" t="s">
        <v>24</v>
      </c>
      <c r="P4535" t="s">
        <v>1008</v>
      </c>
      <c r="Q4535" t="s">
        <v>64</v>
      </c>
      <c r="R4535" t="s">
        <v>67</v>
      </c>
      <c r="S4535" t="s">
        <v>55</v>
      </c>
      <c r="T4535" s="1">
        <v>41141</v>
      </c>
    </row>
    <row r="4536" spans="1:20" x14ac:dyDescent="0.25">
      <c r="A4536">
        <v>32231</v>
      </c>
      <c r="B4536">
        <v>41214</v>
      </c>
      <c r="C4536" t="s">
        <v>20</v>
      </c>
      <c r="D4536" t="s">
        <v>21</v>
      </c>
      <c r="E4536" t="s">
        <v>52</v>
      </c>
      <c r="F4536" t="s">
        <v>253</v>
      </c>
      <c r="G4536">
        <v>44</v>
      </c>
      <c r="H4536">
        <v>310.48</v>
      </c>
      <c r="I4536">
        <v>0.4</v>
      </c>
      <c r="J4536">
        <v>0.01</v>
      </c>
      <c r="K4536">
        <v>121.84</v>
      </c>
      <c r="L4536">
        <v>7.1</v>
      </c>
      <c r="M4536">
        <v>4.26</v>
      </c>
      <c r="N4536">
        <v>1.2</v>
      </c>
      <c r="O4536" t="s">
        <v>24</v>
      </c>
      <c r="P4536" t="s">
        <v>1279</v>
      </c>
      <c r="Q4536" t="s">
        <v>64</v>
      </c>
      <c r="R4536" t="s">
        <v>67</v>
      </c>
      <c r="S4536" t="s">
        <v>55</v>
      </c>
      <c r="T4536" s="1">
        <v>41218</v>
      </c>
    </row>
    <row r="4537" spans="1:20" x14ac:dyDescent="0.25">
      <c r="A4537">
        <v>32291</v>
      </c>
      <c r="B4537">
        <v>40122</v>
      </c>
      <c r="C4537" t="s">
        <v>79</v>
      </c>
      <c r="D4537" t="s">
        <v>42</v>
      </c>
      <c r="E4537" t="s">
        <v>43</v>
      </c>
      <c r="F4537" t="s">
        <v>1578</v>
      </c>
      <c r="G4537">
        <v>13</v>
      </c>
      <c r="H4537">
        <v>385.88</v>
      </c>
      <c r="I4537">
        <v>0.55000000000000004</v>
      </c>
      <c r="J4537">
        <v>0.01</v>
      </c>
      <c r="K4537">
        <v>202.64</v>
      </c>
      <c r="L4537">
        <v>28.87</v>
      </c>
      <c r="M4537">
        <v>12.99</v>
      </c>
      <c r="N4537">
        <v>14.37</v>
      </c>
      <c r="O4537" t="s">
        <v>24</v>
      </c>
      <c r="P4537" t="s">
        <v>1993</v>
      </c>
      <c r="Q4537" t="s">
        <v>33</v>
      </c>
      <c r="R4537" t="s">
        <v>27</v>
      </c>
      <c r="S4537" t="s">
        <v>28</v>
      </c>
      <c r="T4537" s="1">
        <v>40122</v>
      </c>
    </row>
    <row r="4538" spans="1:20" x14ac:dyDescent="0.25">
      <c r="A4538">
        <v>32291</v>
      </c>
      <c r="B4538">
        <v>40122</v>
      </c>
      <c r="C4538" t="s">
        <v>79</v>
      </c>
      <c r="D4538" t="s">
        <v>21</v>
      </c>
      <c r="E4538" t="s">
        <v>22</v>
      </c>
      <c r="F4538" t="s">
        <v>712</v>
      </c>
      <c r="G4538">
        <v>4</v>
      </c>
      <c r="H4538">
        <v>95.84</v>
      </c>
      <c r="I4538">
        <v>0.35</v>
      </c>
      <c r="J4538">
        <v>0.02</v>
      </c>
      <c r="K4538">
        <v>30.75</v>
      </c>
      <c r="L4538">
        <v>23.29</v>
      </c>
      <c r="M4538">
        <v>15.14</v>
      </c>
      <c r="N4538">
        <v>4.53</v>
      </c>
      <c r="O4538" t="s">
        <v>24</v>
      </c>
      <c r="P4538" t="s">
        <v>1993</v>
      </c>
      <c r="Q4538" t="s">
        <v>33</v>
      </c>
      <c r="R4538" t="s">
        <v>27</v>
      </c>
      <c r="S4538" t="s">
        <v>57</v>
      </c>
      <c r="T4538" s="1">
        <v>40123</v>
      </c>
    </row>
    <row r="4539" spans="1:20" x14ac:dyDescent="0.25">
      <c r="A4539">
        <v>32292</v>
      </c>
      <c r="B4539">
        <v>40954</v>
      </c>
      <c r="C4539" t="s">
        <v>20</v>
      </c>
      <c r="D4539" t="s">
        <v>37</v>
      </c>
      <c r="E4539" t="s">
        <v>50</v>
      </c>
      <c r="F4539" t="s">
        <v>76</v>
      </c>
      <c r="G4539">
        <v>49</v>
      </c>
      <c r="H4539">
        <v>11373.01</v>
      </c>
      <c r="I4539">
        <v>0.52</v>
      </c>
      <c r="J4539">
        <v>0.04</v>
      </c>
      <c r="K4539">
        <v>5683.51</v>
      </c>
      <c r="L4539">
        <v>241.65</v>
      </c>
      <c r="M4539">
        <v>115.99</v>
      </c>
      <c r="N4539">
        <v>5.99</v>
      </c>
      <c r="O4539" t="s">
        <v>24</v>
      </c>
      <c r="P4539" t="s">
        <v>705</v>
      </c>
      <c r="Q4539" t="s">
        <v>75</v>
      </c>
      <c r="R4539" t="s">
        <v>34</v>
      </c>
      <c r="S4539" t="s">
        <v>57</v>
      </c>
      <c r="T4539" s="1">
        <v>40961</v>
      </c>
    </row>
    <row r="4540" spans="1:20" x14ac:dyDescent="0.25">
      <c r="A4540">
        <v>32292</v>
      </c>
      <c r="B4540">
        <v>40954</v>
      </c>
      <c r="C4540" t="s">
        <v>20</v>
      </c>
      <c r="D4540" t="s">
        <v>21</v>
      </c>
      <c r="E4540" t="s">
        <v>52</v>
      </c>
      <c r="F4540" t="s">
        <v>907</v>
      </c>
      <c r="G4540">
        <v>1</v>
      </c>
      <c r="H4540">
        <v>22.25</v>
      </c>
      <c r="I4540">
        <v>0.46</v>
      </c>
      <c r="J4540">
        <v>7.0000000000000007E-2</v>
      </c>
      <c r="K4540">
        <v>8.34</v>
      </c>
      <c r="L4540">
        <v>21.39</v>
      </c>
      <c r="M4540">
        <v>11.55</v>
      </c>
      <c r="N4540">
        <v>2.36</v>
      </c>
      <c r="O4540" t="s">
        <v>24</v>
      </c>
      <c r="P4540" t="s">
        <v>705</v>
      </c>
      <c r="Q4540" t="s">
        <v>64</v>
      </c>
      <c r="R4540" t="s">
        <v>34</v>
      </c>
      <c r="S4540" t="s">
        <v>55</v>
      </c>
      <c r="T4540" s="1">
        <v>40956</v>
      </c>
    </row>
    <row r="4541" spans="1:20" x14ac:dyDescent="0.25">
      <c r="A4541">
        <v>32295</v>
      </c>
      <c r="B4541">
        <v>39820</v>
      </c>
      <c r="C4541" t="s">
        <v>36</v>
      </c>
      <c r="D4541" t="s">
        <v>37</v>
      </c>
      <c r="E4541" t="s">
        <v>50</v>
      </c>
      <c r="F4541" t="s">
        <v>1458</v>
      </c>
      <c r="G4541">
        <v>11</v>
      </c>
      <c r="H4541">
        <v>1383.7</v>
      </c>
      <c r="I4541">
        <v>0.51</v>
      </c>
      <c r="J4541">
        <v>7.0000000000000007E-2</v>
      </c>
      <c r="K4541">
        <v>651.82000000000005</v>
      </c>
      <c r="L4541">
        <v>134.66999999999999</v>
      </c>
      <c r="M4541">
        <v>65.989999999999995</v>
      </c>
      <c r="N4541">
        <v>5.99</v>
      </c>
      <c r="O4541" t="s">
        <v>24</v>
      </c>
      <c r="P4541" t="s">
        <v>86</v>
      </c>
      <c r="Q4541" t="s">
        <v>64</v>
      </c>
      <c r="R4541" t="s">
        <v>27</v>
      </c>
      <c r="S4541" t="s">
        <v>57</v>
      </c>
      <c r="T4541" s="1">
        <v>39821</v>
      </c>
    </row>
    <row r="4542" spans="1:20" x14ac:dyDescent="0.25">
      <c r="A4542">
        <v>32323</v>
      </c>
      <c r="B4542">
        <v>40382</v>
      </c>
      <c r="C4542" t="s">
        <v>36</v>
      </c>
      <c r="D4542" t="s">
        <v>37</v>
      </c>
      <c r="E4542" t="s">
        <v>38</v>
      </c>
      <c r="F4542" t="s">
        <v>317</v>
      </c>
      <c r="G4542">
        <v>3</v>
      </c>
      <c r="H4542">
        <v>52.89</v>
      </c>
      <c r="I4542">
        <v>0.49</v>
      </c>
      <c r="J4542">
        <v>0.01</v>
      </c>
      <c r="K4542">
        <v>23.89</v>
      </c>
      <c r="L4542">
        <v>16.59</v>
      </c>
      <c r="M4542">
        <v>8.4600000000000009</v>
      </c>
      <c r="N4542">
        <v>3.62</v>
      </c>
      <c r="O4542" t="s">
        <v>24</v>
      </c>
      <c r="P4542" t="s">
        <v>414</v>
      </c>
      <c r="Q4542" t="s">
        <v>64</v>
      </c>
      <c r="R4542" t="s">
        <v>27</v>
      </c>
      <c r="S4542" t="s">
        <v>35</v>
      </c>
      <c r="T4542" s="1">
        <v>40383</v>
      </c>
    </row>
    <row r="4543" spans="1:20" x14ac:dyDescent="0.25">
      <c r="A4543">
        <v>32323</v>
      </c>
      <c r="B4543">
        <v>40382</v>
      </c>
      <c r="C4543" t="s">
        <v>36</v>
      </c>
      <c r="D4543" t="s">
        <v>21</v>
      </c>
      <c r="E4543" t="s">
        <v>84</v>
      </c>
      <c r="F4543" t="s">
        <v>1379</v>
      </c>
      <c r="G4543">
        <v>3</v>
      </c>
      <c r="H4543">
        <v>121.18</v>
      </c>
      <c r="I4543">
        <v>0.43</v>
      </c>
      <c r="J4543">
        <v>0.06</v>
      </c>
      <c r="K4543">
        <v>44.48</v>
      </c>
      <c r="L4543">
        <v>40.07</v>
      </c>
      <c r="M4543">
        <v>22.84</v>
      </c>
      <c r="N4543">
        <v>8.18</v>
      </c>
      <c r="O4543" t="s">
        <v>24</v>
      </c>
      <c r="P4543" t="s">
        <v>414</v>
      </c>
      <c r="Q4543" t="s">
        <v>64</v>
      </c>
      <c r="R4543" t="s">
        <v>27</v>
      </c>
      <c r="S4543" t="s">
        <v>57</v>
      </c>
      <c r="T4543" s="1">
        <v>40382</v>
      </c>
    </row>
    <row r="4544" spans="1:20" x14ac:dyDescent="0.25">
      <c r="A4544">
        <v>32323</v>
      </c>
      <c r="B4544">
        <v>40382</v>
      </c>
      <c r="C4544" t="s">
        <v>36</v>
      </c>
      <c r="D4544" t="s">
        <v>37</v>
      </c>
      <c r="E4544" t="s">
        <v>50</v>
      </c>
      <c r="F4544" t="s">
        <v>51</v>
      </c>
      <c r="G4544">
        <v>38</v>
      </c>
      <c r="H4544">
        <v>651.87</v>
      </c>
      <c r="I4544">
        <v>0.54</v>
      </c>
      <c r="J4544">
        <v>0.02</v>
      </c>
      <c r="K4544">
        <v>343.22</v>
      </c>
      <c r="L4544">
        <v>17.37</v>
      </c>
      <c r="M4544">
        <v>7.99</v>
      </c>
      <c r="N4544">
        <v>5.03</v>
      </c>
      <c r="O4544" t="s">
        <v>24</v>
      </c>
      <c r="P4544" t="s">
        <v>414</v>
      </c>
      <c r="Q4544" t="s">
        <v>64</v>
      </c>
      <c r="R4544" t="s">
        <v>27</v>
      </c>
      <c r="S4544" t="s">
        <v>45</v>
      </c>
      <c r="T4544" s="1">
        <v>40384</v>
      </c>
    </row>
    <row r="4545" spans="1:20" x14ac:dyDescent="0.25">
      <c r="A4545">
        <v>32325</v>
      </c>
      <c r="B4545">
        <v>41214</v>
      </c>
      <c r="C4545" t="s">
        <v>58</v>
      </c>
      <c r="D4545" t="s">
        <v>42</v>
      </c>
      <c r="E4545" t="s">
        <v>43</v>
      </c>
      <c r="F4545" t="s">
        <v>503</v>
      </c>
      <c r="G4545">
        <v>45</v>
      </c>
      <c r="H4545">
        <v>2161.96</v>
      </c>
      <c r="I4545">
        <v>0.52</v>
      </c>
      <c r="J4545">
        <v>0</v>
      </c>
      <c r="K4545">
        <v>1120.28</v>
      </c>
      <c r="L4545">
        <v>47.88</v>
      </c>
      <c r="M4545">
        <v>22.98</v>
      </c>
      <c r="N4545">
        <v>7.58</v>
      </c>
      <c r="O4545" t="s">
        <v>24</v>
      </c>
      <c r="P4545" t="s">
        <v>1403</v>
      </c>
      <c r="Q4545" t="s">
        <v>33</v>
      </c>
      <c r="R4545" t="s">
        <v>34</v>
      </c>
      <c r="S4545" t="s">
        <v>57</v>
      </c>
      <c r="T4545" s="1">
        <v>41215</v>
      </c>
    </row>
    <row r="4546" spans="1:20" x14ac:dyDescent="0.25">
      <c r="A4546">
        <v>32326</v>
      </c>
      <c r="B4546">
        <v>40482</v>
      </c>
      <c r="C4546" t="s">
        <v>36</v>
      </c>
      <c r="D4546" t="s">
        <v>42</v>
      </c>
      <c r="E4546" t="s">
        <v>43</v>
      </c>
      <c r="F4546" t="s">
        <v>1767</v>
      </c>
      <c r="G4546">
        <v>50</v>
      </c>
      <c r="H4546">
        <v>1502.23</v>
      </c>
      <c r="I4546">
        <v>0.39</v>
      </c>
      <c r="J4546">
        <v>0.09</v>
      </c>
      <c r="K4546">
        <v>491.56</v>
      </c>
      <c r="L4546">
        <v>32.770000000000003</v>
      </c>
      <c r="M4546">
        <v>19.989999999999998</v>
      </c>
      <c r="N4546">
        <v>11.17</v>
      </c>
      <c r="O4546" t="s">
        <v>24</v>
      </c>
      <c r="P4546" t="s">
        <v>1234</v>
      </c>
      <c r="Q4546" t="s">
        <v>75</v>
      </c>
      <c r="R4546" t="s">
        <v>27</v>
      </c>
      <c r="S4546" t="s">
        <v>28</v>
      </c>
      <c r="T4546" s="1">
        <v>40483</v>
      </c>
    </row>
    <row r="4547" spans="1:20" x14ac:dyDescent="0.25">
      <c r="A4547">
        <v>32327</v>
      </c>
      <c r="B4547">
        <v>41128</v>
      </c>
      <c r="C4547" t="s">
        <v>20</v>
      </c>
      <c r="D4547" t="s">
        <v>42</v>
      </c>
      <c r="E4547" t="s">
        <v>46</v>
      </c>
      <c r="F4547" t="s">
        <v>1444</v>
      </c>
      <c r="G4547">
        <v>45</v>
      </c>
      <c r="H4547">
        <v>47790.68</v>
      </c>
      <c r="I4547">
        <v>0.49</v>
      </c>
      <c r="J4547">
        <v>0.02</v>
      </c>
      <c r="K4547">
        <v>22849.46</v>
      </c>
      <c r="L4547">
        <v>1080.3499999999999</v>
      </c>
      <c r="M4547">
        <v>550.98</v>
      </c>
      <c r="N4547">
        <v>147.12</v>
      </c>
      <c r="O4547" t="s">
        <v>48</v>
      </c>
      <c r="P4547" t="s">
        <v>858</v>
      </c>
      <c r="Q4547" t="s">
        <v>95</v>
      </c>
      <c r="R4547" t="s">
        <v>27</v>
      </c>
      <c r="S4547" t="s">
        <v>49</v>
      </c>
      <c r="T4547" s="1">
        <v>41135</v>
      </c>
    </row>
    <row r="4548" spans="1:20" x14ac:dyDescent="0.25">
      <c r="A4548">
        <v>32355</v>
      </c>
      <c r="B4548">
        <v>39953</v>
      </c>
      <c r="C4548" t="s">
        <v>29</v>
      </c>
      <c r="D4548" t="s">
        <v>21</v>
      </c>
      <c r="E4548" t="s">
        <v>120</v>
      </c>
      <c r="F4548" t="s">
        <v>1766</v>
      </c>
      <c r="G4548">
        <v>34</v>
      </c>
      <c r="H4548">
        <v>380.18</v>
      </c>
      <c r="I4548">
        <v>0.46</v>
      </c>
      <c r="J4548">
        <v>0.01</v>
      </c>
      <c r="K4548">
        <v>168.3</v>
      </c>
      <c r="L4548">
        <v>11</v>
      </c>
      <c r="M4548">
        <v>5.94</v>
      </c>
      <c r="N4548">
        <v>9.92</v>
      </c>
      <c r="O4548" t="s">
        <v>24</v>
      </c>
      <c r="P4548" t="s">
        <v>1564</v>
      </c>
      <c r="Q4548" t="s">
        <v>33</v>
      </c>
      <c r="R4548" t="s">
        <v>61</v>
      </c>
      <c r="S4548" t="s">
        <v>57</v>
      </c>
      <c r="T4548" s="1">
        <v>39956</v>
      </c>
    </row>
    <row r="4549" spans="1:20" x14ac:dyDescent="0.25">
      <c r="A4549">
        <v>32355</v>
      </c>
      <c r="B4549">
        <v>39953</v>
      </c>
      <c r="C4549" t="s">
        <v>29</v>
      </c>
      <c r="D4549" t="s">
        <v>21</v>
      </c>
      <c r="E4549" t="s">
        <v>84</v>
      </c>
      <c r="F4549" t="s">
        <v>1542</v>
      </c>
      <c r="G4549">
        <v>50</v>
      </c>
      <c r="H4549">
        <v>545.11</v>
      </c>
      <c r="I4549">
        <v>0.4</v>
      </c>
      <c r="J4549">
        <v>0</v>
      </c>
      <c r="K4549">
        <v>216</v>
      </c>
      <c r="L4549">
        <v>10.8</v>
      </c>
      <c r="M4549">
        <v>6.48</v>
      </c>
      <c r="N4549">
        <v>5.1100000000000003</v>
      </c>
      <c r="O4549" t="s">
        <v>24</v>
      </c>
      <c r="P4549" t="s">
        <v>1564</v>
      </c>
      <c r="Q4549" t="s">
        <v>33</v>
      </c>
      <c r="R4549" t="s">
        <v>61</v>
      </c>
      <c r="S4549" t="s">
        <v>57</v>
      </c>
      <c r="T4549" s="1">
        <v>39955</v>
      </c>
    </row>
    <row r="4550" spans="1:20" x14ac:dyDescent="0.25">
      <c r="A4550">
        <v>32356</v>
      </c>
      <c r="B4550">
        <v>41192</v>
      </c>
      <c r="C4550" t="s">
        <v>29</v>
      </c>
      <c r="D4550" t="s">
        <v>21</v>
      </c>
      <c r="E4550" t="s">
        <v>120</v>
      </c>
      <c r="F4550" t="s">
        <v>737</v>
      </c>
      <c r="G4550">
        <v>12</v>
      </c>
      <c r="H4550">
        <v>1341.12</v>
      </c>
      <c r="I4550">
        <v>0.45</v>
      </c>
      <c r="J4550">
        <v>0.1</v>
      </c>
      <c r="K4550">
        <v>513.77</v>
      </c>
      <c r="L4550">
        <v>122.33</v>
      </c>
      <c r="M4550">
        <v>67.28</v>
      </c>
      <c r="N4550">
        <v>19.989999999999998</v>
      </c>
      <c r="O4550" t="s">
        <v>24</v>
      </c>
      <c r="P4550" t="s">
        <v>1788</v>
      </c>
      <c r="Q4550" t="s">
        <v>41</v>
      </c>
      <c r="R4550" t="s">
        <v>61</v>
      </c>
      <c r="S4550" t="s">
        <v>57</v>
      </c>
      <c r="T4550" s="1">
        <v>41193</v>
      </c>
    </row>
    <row r="4551" spans="1:20" x14ac:dyDescent="0.25">
      <c r="A4551">
        <v>32356</v>
      </c>
      <c r="B4551">
        <v>41192</v>
      </c>
      <c r="C4551" t="s">
        <v>29</v>
      </c>
      <c r="D4551" t="s">
        <v>42</v>
      </c>
      <c r="E4551" t="s">
        <v>46</v>
      </c>
      <c r="F4551" t="s">
        <v>823</v>
      </c>
      <c r="G4551">
        <v>47</v>
      </c>
      <c r="H4551">
        <v>13196.57</v>
      </c>
      <c r="I4551">
        <v>0.52</v>
      </c>
      <c r="J4551">
        <v>0.08</v>
      </c>
      <c r="K4551">
        <v>6289.31</v>
      </c>
      <c r="L4551">
        <v>304.13</v>
      </c>
      <c r="M4551">
        <v>145.97999999999999</v>
      </c>
      <c r="N4551">
        <v>46.2</v>
      </c>
      <c r="O4551" t="s">
        <v>48</v>
      </c>
      <c r="P4551" t="s">
        <v>1788</v>
      </c>
      <c r="Q4551" t="s">
        <v>41</v>
      </c>
      <c r="R4551" t="s">
        <v>61</v>
      </c>
      <c r="S4551" t="s">
        <v>49</v>
      </c>
      <c r="T4551" s="1">
        <v>41194</v>
      </c>
    </row>
    <row r="4552" spans="1:20" x14ac:dyDescent="0.25">
      <c r="A4552">
        <v>32386</v>
      </c>
      <c r="B4552">
        <v>41017</v>
      </c>
      <c r="C4552" t="s">
        <v>58</v>
      </c>
      <c r="D4552" t="s">
        <v>37</v>
      </c>
      <c r="E4552" t="s">
        <v>87</v>
      </c>
      <c r="F4552" t="s">
        <v>1527</v>
      </c>
      <c r="G4552">
        <v>1</v>
      </c>
      <c r="H4552">
        <v>3670.63</v>
      </c>
      <c r="I4552">
        <v>0.47</v>
      </c>
      <c r="J4552">
        <v>0</v>
      </c>
      <c r="K4552">
        <v>1718.62</v>
      </c>
      <c r="L4552">
        <v>3656.64</v>
      </c>
      <c r="M4552">
        <v>1938.02</v>
      </c>
      <c r="N4552">
        <v>13.99</v>
      </c>
      <c r="O4552" t="s">
        <v>24</v>
      </c>
      <c r="P4552" t="s">
        <v>1315</v>
      </c>
      <c r="Q4552" t="s">
        <v>33</v>
      </c>
      <c r="R4552" t="s">
        <v>61</v>
      </c>
      <c r="S4552" t="s">
        <v>45</v>
      </c>
      <c r="T4552" s="1">
        <v>41019</v>
      </c>
    </row>
    <row r="4553" spans="1:20" x14ac:dyDescent="0.25">
      <c r="A4553">
        <v>32389</v>
      </c>
      <c r="B4553">
        <v>40482</v>
      </c>
      <c r="C4553" t="s">
        <v>79</v>
      </c>
      <c r="D4553" t="s">
        <v>37</v>
      </c>
      <c r="E4553" t="s">
        <v>38</v>
      </c>
      <c r="F4553" t="s">
        <v>1631</v>
      </c>
      <c r="G4553">
        <v>23</v>
      </c>
      <c r="H4553">
        <v>1326.23</v>
      </c>
      <c r="I4553">
        <v>0.35</v>
      </c>
      <c r="J4553">
        <v>7.0000000000000007E-2</v>
      </c>
      <c r="K4553">
        <v>396.21</v>
      </c>
      <c r="L4553">
        <v>61.52</v>
      </c>
      <c r="M4553">
        <v>39.99</v>
      </c>
      <c r="N4553">
        <v>10.25</v>
      </c>
      <c r="O4553" t="s">
        <v>24</v>
      </c>
      <c r="P4553" t="s">
        <v>416</v>
      </c>
      <c r="Q4553" t="s">
        <v>95</v>
      </c>
      <c r="R4553" t="s">
        <v>27</v>
      </c>
      <c r="S4553" t="s">
        <v>57</v>
      </c>
      <c r="T4553" s="1">
        <v>40484</v>
      </c>
    </row>
    <row r="4554" spans="1:20" x14ac:dyDescent="0.25">
      <c r="A4554">
        <v>32389</v>
      </c>
      <c r="B4554">
        <v>40482</v>
      </c>
      <c r="C4554" t="s">
        <v>79</v>
      </c>
      <c r="D4554" t="s">
        <v>37</v>
      </c>
      <c r="E4554" t="s">
        <v>50</v>
      </c>
      <c r="F4554" t="s">
        <v>76</v>
      </c>
      <c r="G4554">
        <v>1</v>
      </c>
      <c r="H4554">
        <v>130.43</v>
      </c>
      <c r="I4554">
        <v>0.49</v>
      </c>
      <c r="J4554">
        <v>0.06</v>
      </c>
      <c r="K4554">
        <v>55.64</v>
      </c>
      <c r="L4554">
        <v>129.38999999999999</v>
      </c>
      <c r="M4554">
        <v>65.989999999999995</v>
      </c>
      <c r="N4554">
        <v>8.8000000000000007</v>
      </c>
      <c r="O4554" t="s">
        <v>71</v>
      </c>
      <c r="P4554" t="s">
        <v>416</v>
      </c>
      <c r="Q4554" t="s">
        <v>64</v>
      </c>
      <c r="R4554" t="s">
        <v>27</v>
      </c>
      <c r="S4554" t="s">
        <v>57</v>
      </c>
      <c r="T4554" s="1">
        <v>40483</v>
      </c>
    </row>
    <row r="4555" spans="1:20" x14ac:dyDescent="0.25">
      <c r="A4555">
        <v>32389</v>
      </c>
      <c r="B4555">
        <v>40482</v>
      </c>
      <c r="C4555" t="s">
        <v>79</v>
      </c>
      <c r="D4555" t="s">
        <v>42</v>
      </c>
      <c r="E4555" t="s">
        <v>46</v>
      </c>
      <c r="F4555" t="s">
        <v>1518</v>
      </c>
      <c r="G4555">
        <v>8</v>
      </c>
      <c r="H4555">
        <v>237.82</v>
      </c>
      <c r="I4555">
        <v>0.42</v>
      </c>
      <c r="J4555">
        <v>0</v>
      </c>
      <c r="K4555">
        <v>88.23</v>
      </c>
      <c r="L4555">
        <v>26.26</v>
      </c>
      <c r="M4555">
        <v>15.23</v>
      </c>
      <c r="N4555">
        <v>27.75</v>
      </c>
      <c r="O4555" t="s">
        <v>48</v>
      </c>
      <c r="P4555" t="s">
        <v>416</v>
      </c>
      <c r="Q4555" t="s">
        <v>64</v>
      </c>
      <c r="R4555" t="s">
        <v>27</v>
      </c>
      <c r="S4555" t="s">
        <v>49</v>
      </c>
      <c r="T4555" s="1">
        <v>40483</v>
      </c>
    </row>
    <row r="4556" spans="1:20" x14ac:dyDescent="0.25">
      <c r="A4556">
        <v>32418</v>
      </c>
      <c r="B4556">
        <v>39818</v>
      </c>
      <c r="C4556" t="s">
        <v>29</v>
      </c>
      <c r="D4556" t="s">
        <v>42</v>
      </c>
      <c r="E4556" t="s">
        <v>192</v>
      </c>
      <c r="F4556" t="s">
        <v>588</v>
      </c>
      <c r="G4556">
        <v>5</v>
      </c>
      <c r="H4556">
        <v>2201.6</v>
      </c>
      <c r="I4556">
        <v>0.48</v>
      </c>
      <c r="J4556">
        <v>0.08</v>
      </c>
      <c r="K4556">
        <v>938.38</v>
      </c>
      <c r="L4556">
        <v>469.19</v>
      </c>
      <c r="M4556">
        <v>243.98</v>
      </c>
      <c r="N4556">
        <v>43.32</v>
      </c>
      <c r="O4556" t="s">
        <v>48</v>
      </c>
      <c r="P4556" t="s">
        <v>1492</v>
      </c>
      <c r="Q4556" t="s">
        <v>33</v>
      </c>
      <c r="R4556" t="s">
        <v>34</v>
      </c>
      <c r="S4556" t="s">
        <v>132</v>
      </c>
      <c r="T4556" s="1">
        <v>39819</v>
      </c>
    </row>
    <row r="4557" spans="1:20" x14ac:dyDescent="0.25">
      <c r="A4557">
        <v>32420</v>
      </c>
      <c r="B4557">
        <v>40023</v>
      </c>
      <c r="C4557" t="s">
        <v>79</v>
      </c>
      <c r="D4557" t="s">
        <v>37</v>
      </c>
      <c r="E4557" t="s">
        <v>38</v>
      </c>
      <c r="F4557" t="s">
        <v>488</v>
      </c>
      <c r="G4557">
        <v>35</v>
      </c>
      <c r="H4557">
        <v>286.87</v>
      </c>
      <c r="I4557">
        <v>0.42</v>
      </c>
      <c r="J4557">
        <v>7.0000000000000007E-2</v>
      </c>
      <c r="K4557">
        <v>106.03</v>
      </c>
      <c r="L4557">
        <v>8.66</v>
      </c>
      <c r="M4557">
        <v>5.0199999999999996</v>
      </c>
      <c r="N4557">
        <v>5.14</v>
      </c>
      <c r="O4557" t="s">
        <v>24</v>
      </c>
      <c r="P4557" t="s">
        <v>665</v>
      </c>
      <c r="Q4557" t="s">
        <v>95</v>
      </c>
      <c r="R4557" t="s">
        <v>67</v>
      </c>
      <c r="S4557" t="s">
        <v>35</v>
      </c>
      <c r="T4557" s="1">
        <v>40025</v>
      </c>
    </row>
    <row r="4558" spans="1:20" x14ac:dyDescent="0.25">
      <c r="A4558">
        <v>32420</v>
      </c>
      <c r="B4558">
        <v>40023</v>
      </c>
      <c r="C4558" t="s">
        <v>79</v>
      </c>
      <c r="D4558" t="s">
        <v>42</v>
      </c>
      <c r="E4558" t="s">
        <v>192</v>
      </c>
      <c r="F4558" t="s">
        <v>1122</v>
      </c>
      <c r="G4558">
        <v>19</v>
      </c>
      <c r="H4558">
        <v>7695.33</v>
      </c>
      <c r="I4558">
        <v>0.35</v>
      </c>
      <c r="J4558">
        <v>7.0000000000000007E-2</v>
      </c>
      <c r="K4558">
        <v>2299.71</v>
      </c>
      <c r="L4558">
        <v>432.28</v>
      </c>
      <c r="M4558">
        <v>280.98</v>
      </c>
      <c r="N4558">
        <v>57</v>
      </c>
      <c r="O4558" t="s">
        <v>48</v>
      </c>
      <c r="P4558" t="s">
        <v>665</v>
      </c>
      <c r="Q4558" t="s">
        <v>95</v>
      </c>
      <c r="R4558" t="s">
        <v>67</v>
      </c>
      <c r="S4558" t="s">
        <v>132</v>
      </c>
      <c r="T4558" s="1">
        <v>40025</v>
      </c>
    </row>
    <row r="4559" spans="1:20" x14ac:dyDescent="0.25">
      <c r="A4559">
        <v>32449</v>
      </c>
      <c r="B4559">
        <v>41252</v>
      </c>
      <c r="C4559" t="s">
        <v>58</v>
      </c>
      <c r="D4559" t="s">
        <v>21</v>
      </c>
      <c r="E4559" t="s">
        <v>84</v>
      </c>
      <c r="F4559" t="s">
        <v>1222</v>
      </c>
      <c r="G4559">
        <v>39</v>
      </c>
      <c r="H4559">
        <v>533.55999999999995</v>
      </c>
      <c r="I4559">
        <v>0.5</v>
      </c>
      <c r="J4559">
        <v>0.08</v>
      </c>
      <c r="K4559">
        <v>238.49</v>
      </c>
      <c r="L4559">
        <v>14.56</v>
      </c>
      <c r="M4559">
        <v>7.28</v>
      </c>
      <c r="N4559">
        <v>11.15</v>
      </c>
      <c r="O4559" t="s">
        <v>24</v>
      </c>
      <c r="P4559" t="s">
        <v>1507</v>
      </c>
      <c r="Q4559" t="s">
        <v>33</v>
      </c>
      <c r="R4559" t="s">
        <v>34</v>
      </c>
      <c r="S4559" t="s">
        <v>57</v>
      </c>
      <c r="T4559" s="1">
        <v>41253</v>
      </c>
    </row>
    <row r="4560" spans="1:20" x14ac:dyDescent="0.25">
      <c r="A4560">
        <v>32449</v>
      </c>
      <c r="B4560">
        <v>41252</v>
      </c>
      <c r="C4560" t="s">
        <v>58</v>
      </c>
      <c r="D4560" t="s">
        <v>42</v>
      </c>
      <c r="E4560" t="s">
        <v>46</v>
      </c>
      <c r="F4560" t="s">
        <v>1933</v>
      </c>
      <c r="G4560">
        <v>12</v>
      </c>
      <c r="H4560">
        <v>8473.2000000000007</v>
      </c>
      <c r="I4560">
        <v>0.44</v>
      </c>
      <c r="J4560">
        <v>0.08</v>
      </c>
      <c r="K4560">
        <v>3272.48</v>
      </c>
      <c r="L4560">
        <v>757.52</v>
      </c>
      <c r="M4560">
        <v>424.21</v>
      </c>
      <c r="N4560">
        <v>110.2</v>
      </c>
      <c r="O4560" t="s">
        <v>48</v>
      </c>
      <c r="P4560" t="s">
        <v>1507</v>
      </c>
      <c r="Q4560" t="s">
        <v>33</v>
      </c>
      <c r="R4560" t="s">
        <v>34</v>
      </c>
      <c r="S4560" t="s">
        <v>49</v>
      </c>
      <c r="T4560" s="1">
        <v>41253</v>
      </c>
    </row>
    <row r="4561" spans="1:20" x14ac:dyDescent="0.25">
      <c r="A4561">
        <v>32449</v>
      </c>
      <c r="B4561">
        <v>41252</v>
      </c>
      <c r="C4561" t="s">
        <v>58</v>
      </c>
      <c r="D4561" t="s">
        <v>37</v>
      </c>
      <c r="E4561" t="s">
        <v>50</v>
      </c>
      <c r="F4561" t="s">
        <v>76</v>
      </c>
      <c r="G4561">
        <v>44</v>
      </c>
      <c r="H4561">
        <v>16103.36</v>
      </c>
      <c r="I4561">
        <v>0.5</v>
      </c>
      <c r="J4561">
        <v>0.09</v>
      </c>
      <c r="K4561">
        <v>7251.72</v>
      </c>
      <c r="L4561">
        <v>401.98</v>
      </c>
      <c r="M4561">
        <v>200.99</v>
      </c>
      <c r="N4561">
        <v>8.08</v>
      </c>
      <c r="O4561" t="s">
        <v>71</v>
      </c>
      <c r="P4561" t="s">
        <v>1507</v>
      </c>
      <c r="Q4561" t="s">
        <v>33</v>
      </c>
      <c r="R4561" t="s">
        <v>34</v>
      </c>
      <c r="S4561" t="s">
        <v>57</v>
      </c>
      <c r="T4561" s="1">
        <v>41253</v>
      </c>
    </row>
    <row r="4562" spans="1:20" x14ac:dyDescent="0.25">
      <c r="A4562">
        <v>32450</v>
      </c>
      <c r="B4562">
        <v>40896</v>
      </c>
      <c r="C4562" t="s">
        <v>79</v>
      </c>
      <c r="D4562" t="s">
        <v>42</v>
      </c>
      <c r="E4562" t="s">
        <v>46</v>
      </c>
      <c r="F4562" t="s">
        <v>47</v>
      </c>
      <c r="G4562">
        <v>37</v>
      </c>
      <c r="H4562">
        <v>4381.37</v>
      </c>
      <c r="I4562">
        <v>0.45</v>
      </c>
      <c r="J4562">
        <v>0.1</v>
      </c>
      <c r="K4562">
        <v>1669.14</v>
      </c>
      <c r="L4562">
        <v>128.88999999999999</v>
      </c>
      <c r="M4562">
        <v>70.89</v>
      </c>
      <c r="N4562">
        <v>89.3</v>
      </c>
      <c r="O4562" t="s">
        <v>48</v>
      </c>
      <c r="P4562" t="s">
        <v>396</v>
      </c>
      <c r="Q4562" t="s">
        <v>75</v>
      </c>
      <c r="R4562" t="s">
        <v>27</v>
      </c>
      <c r="S4562" t="s">
        <v>49</v>
      </c>
      <c r="T4562" s="1">
        <v>40896</v>
      </c>
    </row>
    <row r="4563" spans="1:20" x14ac:dyDescent="0.25">
      <c r="A4563">
        <v>32451</v>
      </c>
      <c r="B4563">
        <v>39896</v>
      </c>
      <c r="C4563" t="s">
        <v>29</v>
      </c>
      <c r="D4563" t="s">
        <v>21</v>
      </c>
      <c r="E4563" t="s">
        <v>120</v>
      </c>
      <c r="F4563" t="s">
        <v>1994</v>
      </c>
      <c r="G4563">
        <v>42</v>
      </c>
      <c r="H4563">
        <v>1176.43</v>
      </c>
      <c r="I4563">
        <v>0.54</v>
      </c>
      <c r="J4563">
        <v>0.1</v>
      </c>
      <c r="K4563">
        <v>573.67999999999995</v>
      </c>
      <c r="L4563">
        <v>31.04</v>
      </c>
      <c r="M4563">
        <v>14.28</v>
      </c>
      <c r="N4563">
        <v>2.99</v>
      </c>
      <c r="O4563" t="s">
        <v>24</v>
      </c>
      <c r="P4563" t="s">
        <v>1790</v>
      </c>
      <c r="Q4563" t="s">
        <v>64</v>
      </c>
      <c r="R4563" t="s">
        <v>61</v>
      </c>
      <c r="S4563" t="s">
        <v>57</v>
      </c>
      <c r="T4563" s="1">
        <v>39897</v>
      </c>
    </row>
    <row r="4564" spans="1:20" x14ac:dyDescent="0.25">
      <c r="A4564">
        <v>32452</v>
      </c>
      <c r="B4564">
        <v>40742</v>
      </c>
      <c r="C4564" t="s">
        <v>79</v>
      </c>
      <c r="D4564" t="s">
        <v>21</v>
      </c>
      <c r="E4564" t="s">
        <v>80</v>
      </c>
      <c r="F4564" t="s">
        <v>1925</v>
      </c>
      <c r="G4564">
        <v>3</v>
      </c>
      <c r="H4564">
        <v>13.39</v>
      </c>
      <c r="I4564">
        <v>0.39</v>
      </c>
      <c r="J4564">
        <v>0.09</v>
      </c>
      <c r="K4564">
        <v>4.25</v>
      </c>
      <c r="L4564">
        <v>4.72</v>
      </c>
      <c r="M4564">
        <v>2.88</v>
      </c>
      <c r="N4564">
        <v>0.5</v>
      </c>
      <c r="O4564" t="s">
        <v>24</v>
      </c>
      <c r="P4564" t="s">
        <v>1259</v>
      </c>
      <c r="Q4564" t="s">
        <v>64</v>
      </c>
      <c r="R4564" t="s">
        <v>67</v>
      </c>
      <c r="S4564" t="s">
        <v>57</v>
      </c>
      <c r="T4564" s="1">
        <v>40743</v>
      </c>
    </row>
    <row r="4565" spans="1:20" x14ac:dyDescent="0.25">
      <c r="A4565">
        <v>32454</v>
      </c>
      <c r="B4565">
        <v>40633</v>
      </c>
      <c r="C4565" t="s">
        <v>58</v>
      </c>
      <c r="D4565" t="s">
        <v>21</v>
      </c>
      <c r="E4565" t="s">
        <v>120</v>
      </c>
      <c r="F4565" t="s">
        <v>1420</v>
      </c>
      <c r="G4565">
        <v>12</v>
      </c>
      <c r="H4565">
        <v>146.63</v>
      </c>
      <c r="I4565">
        <v>0.45</v>
      </c>
      <c r="J4565">
        <v>0.05</v>
      </c>
      <c r="K4565">
        <v>59.43</v>
      </c>
      <c r="L4565">
        <v>12.38</v>
      </c>
      <c r="M4565">
        <v>6.81</v>
      </c>
      <c r="N4565">
        <v>5.48</v>
      </c>
      <c r="O4565" t="s">
        <v>24</v>
      </c>
      <c r="P4565" t="s">
        <v>1995</v>
      </c>
      <c r="Q4565" t="s">
        <v>64</v>
      </c>
      <c r="R4565" t="s">
        <v>67</v>
      </c>
      <c r="S4565" t="s">
        <v>57</v>
      </c>
      <c r="T4565" s="1">
        <v>40634</v>
      </c>
    </row>
    <row r="4566" spans="1:20" x14ac:dyDescent="0.25">
      <c r="A4566">
        <v>32455</v>
      </c>
      <c r="B4566">
        <v>40444</v>
      </c>
      <c r="C4566" t="s">
        <v>36</v>
      </c>
      <c r="D4566" t="s">
        <v>37</v>
      </c>
      <c r="E4566" t="s">
        <v>38</v>
      </c>
      <c r="F4566" t="s">
        <v>422</v>
      </c>
      <c r="G4566">
        <v>43</v>
      </c>
      <c r="H4566">
        <v>7982.16</v>
      </c>
      <c r="I4566">
        <v>0.46</v>
      </c>
      <c r="J4566">
        <v>0</v>
      </c>
      <c r="K4566">
        <v>3662.6</v>
      </c>
      <c r="L4566">
        <v>185.17</v>
      </c>
      <c r="M4566">
        <v>99.99</v>
      </c>
      <c r="N4566">
        <v>19.989999999999998</v>
      </c>
      <c r="O4566" t="s">
        <v>24</v>
      </c>
      <c r="P4566" t="s">
        <v>122</v>
      </c>
      <c r="Q4566" t="s">
        <v>41</v>
      </c>
      <c r="R4566" t="s">
        <v>34</v>
      </c>
      <c r="S4566" t="s">
        <v>57</v>
      </c>
      <c r="T4566" s="1">
        <v>40445</v>
      </c>
    </row>
    <row r="4567" spans="1:20" x14ac:dyDescent="0.25">
      <c r="A4567">
        <v>32484</v>
      </c>
      <c r="B4567">
        <v>40578</v>
      </c>
      <c r="C4567" t="s">
        <v>29</v>
      </c>
      <c r="D4567" t="s">
        <v>42</v>
      </c>
      <c r="E4567" t="s">
        <v>192</v>
      </c>
      <c r="F4567" t="s">
        <v>924</v>
      </c>
      <c r="G4567">
        <v>9</v>
      </c>
      <c r="H4567">
        <v>4127.96</v>
      </c>
      <c r="I4567">
        <v>0.4</v>
      </c>
      <c r="J4567">
        <v>0.1</v>
      </c>
      <c r="K4567">
        <v>1354.41</v>
      </c>
      <c r="L4567">
        <v>501.63</v>
      </c>
      <c r="M4567">
        <v>300.98</v>
      </c>
      <c r="N4567">
        <v>64.73</v>
      </c>
      <c r="O4567" t="s">
        <v>48</v>
      </c>
      <c r="P4567" t="s">
        <v>942</v>
      </c>
      <c r="Q4567" t="s">
        <v>41</v>
      </c>
      <c r="R4567" t="s">
        <v>34</v>
      </c>
      <c r="S4567" t="s">
        <v>132</v>
      </c>
      <c r="T4567" s="1">
        <v>40579</v>
      </c>
    </row>
    <row r="4568" spans="1:20" x14ac:dyDescent="0.25">
      <c r="A4568">
        <v>32513</v>
      </c>
      <c r="B4568">
        <v>40941</v>
      </c>
      <c r="C4568" t="s">
        <v>20</v>
      </c>
      <c r="D4568" t="s">
        <v>21</v>
      </c>
      <c r="E4568" t="s">
        <v>120</v>
      </c>
      <c r="F4568" t="s">
        <v>857</v>
      </c>
      <c r="G4568">
        <v>23</v>
      </c>
      <c r="H4568">
        <v>6516.51</v>
      </c>
      <c r="I4568">
        <v>0.43</v>
      </c>
      <c r="J4568">
        <v>0.03</v>
      </c>
      <c r="K4568">
        <v>2678.98</v>
      </c>
      <c r="L4568">
        <v>291.19</v>
      </c>
      <c r="M4568">
        <v>165.98</v>
      </c>
      <c r="N4568">
        <v>19.989999999999998</v>
      </c>
      <c r="O4568" t="s">
        <v>24</v>
      </c>
      <c r="P4568" t="s">
        <v>568</v>
      </c>
      <c r="Q4568" t="s">
        <v>33</v>
      </c>
      <c r="R4568" t="s">
        <v>34</v>
      </c>
      <c r="S4568" t="s">
        <v>57</v>
      </c>
      <c r="T4568" s="1">
        <v>40946</v>
      </c>
    </row>
    <row r="4569" spans="1:20" x14ac:dyDescent="0.25">
      <c r="A4569">
        <v>32513</v>
      </c>
      <c r="B4569">
        <v>40941</v>
      </c>
      <c r="C4569" t="s">
        <v>20</v>
      </c>
      <c r="D4569" t="s">
        <v>21</v>
      </c>
      <c r="E4569" t="s">
        <v>52</v>
      </c>
      <c r="F4569" t="s">
        <v>1926</v>
      </c>
      <c r="G4569">
        <v>40</v>
      </c>
      <c r="H4569">
        <v>142.09</v>
      </c>
      <c r="I4569">
        <v>0.55000000000000004</v>
      </c>
      <c r="J4569">
        <v>0.01</v>
      </c>
      <c r="K4569">
        <v>76.8</v>
      </c>
      <c r="L4569">
        <v>3.56</v>
      </c>
      <c r="M4569">
        <v>1.6</v>
      </c>
      <c r="N4569">
        <v>1.29</v>
      </c>
      <c r="O4569" t="s">
        <v>24</v>
      </c>
      <c r="P4569" t="s">
        <v>568</v>
      </c>
      <c r="Q4569" t="s">
        <v>33</v>
      </c>
      <c r="R4569" t="s">
        <v>34</v>
      </c>
      <c r="S4569" t="s">
        <v>55</v>
      </c>
      <c r="T4569" s="1">
        <v>40946</v>
      </c>
    </row>
    <row r="4570" spans="1:20" x14ac:dyDescent="0.25">
      <c r="A4570">
        <v>32516</v>
      </c>
      <c r="B4570">
        <v>40475</v>
      </c>
      <c r="C4570" t="s">
        <v>58</v>
      </c>
      <c r="D4570" t="s">
        <v>21</v>
      </c>
      <c r="E4570" t="s">
        <v>120</v>
      </c>
      <c r="F4570" t="s">
        <v>1553</v>
      </c>
      <c r="G4570">
        <v>15</v>
      </c>
      <c r="H4570">
        <v>91.38</v>
      </c>
      <c r="I4570">
        <v>0.55000000000000004</v>
      </c>
      <c r="J4570">
        <v>0.03</v>
      </c>
      <c r="K4570">
        <v>48.19</v>
      </c>
      <c r="L4570">
        <v>6.18</v>
      </c>
      <c r="M4570">
        <v>2.78</v>
      </c>
      <c r="N4570">
        <v>1.49</v>
      </c>
      <c r="O4570" t="s">
        <v>24</v>
      </c>
      <c r="P4570" t="s">
        <v>1252</v>
      </c>
      <c r="Q4570" t="s">
        <v>64</v>
      </c>
      <c r="R4570" t="s">
        <v>34</v>
      </c>
      <c r="S4570" t="s">
        <v>57</v>
      </c>
      <c r="T4570" s="1">
        <v>40477</v>
      </c>
    </row>
    <row r="4571" spans="1:20" x14ac:dyDescent="0.25">
      <c r="A4571">
        <v>32516</v>
      </c>
      <c r="B4571">
        <v>40475</v>
      </c>
      <c r="C4571" t="s">
        <v>58</v>
      </c>
      <c r="D4571" t="s">
        <v>21</v>
      </c>
      <c r="E4571" t="s">
        <v>139</v>
      </c>
      <c r="F4571" t="s">
        <v>1658</v>
      </c>
      <c r="G4571">
        <v>7</v>
      </c>
      <c r="H4571">
        <v>88.08</v>
      </c>
      <c r="I4571">
        <v>0.37</v>
      </c>
      <c r="J4571">
        <v>0.01</v>
      </c>
      <c r="K4571">
        <v>31.12</v>
      </c>
      <c r="L4571">
        <v>12.35</v>
      </c>
      <c r="M4571">
        <v>7.78</v>
      </c>
      <c r="N4571">
        <v>2.5</v>
      </c>
      <c r="O4571" t="s">
        <v>24</v>
      </c>
      <c r="P4571" t="s">
        <v>1252</v>
      </c>
      <c r="Q4571" t="s">
        <v>64</v>
      </c>
      <c r="R4571" t="s">
        <v>34</v>
      </c>
      <c r="S4571" t="s">
        <v>57</v>
      </c>
      <c r="T4571" s="1">
        <v>40477</v>
      </c>
    </row>
    <row r="4572" spans="1:20" x14ac:dyDescent="0.25">
      <c r="A4572">
        <v>32519</v>
      </c>
      <c r="B4572">
        <v>40459</v>
      </c>
      <c r="C4572" t="s">
        <v>20</v>
      </c>
      <c r="D4572" t="s">
        <v>21</v>
      </c>
      <c r="E4572" t="s">
        <v>126</v>
      </c>
      <c r="F4572" t="s">
        <v>190</v>
      </c>
      <c r="G4572">
        <v>8</v>
      </c>
      <c r="H4572">
        <v>146.07</v>
      </c>
      <c r="I4572">
        <v>0.44</v>
      </c>
      <c r="J4572">
        <v>0.09</v>
      </c>
      <c r="K4572">
        <v>54.45</v>
      </c>
      <c r="L4572">
        <v>19.45</v>
      </c>
      <c r="M4572">
        <v>10.89</v>
      </c>
      <c r="N4572">
        <v>4.5</v>
      </c>
      <c r="O4572" t="s">
        <v>24</v>
      </c>
      <c r="P4572" t="s">
        <v>1166</v>
      </c>
      <c r="Q4572" t="s">
        <v>41</v>
      </c>
      <c r="R4572" t="s">
        <v>67</v>
      </c>
      <c r="S4572" t="s">
        <v>57</v>
      </c>
      <c r="T4572" s="1">
        <v>40464</v>
      </c>
    </row>
    <row r="4573" spans="1:20" x14ac:dyDescent="0.25">
      <c r="A4573">
        <v>32546</v>
      </c>
      <c r="B4573">
        <v>40620</v>
      </c>
      <c r="C4573" t="s">
        <v>58</v>
      </c>
      <c r="D4573" t="s">
        <v>21</v>
      </c>
      <c r="E4573" t="s">
        <v>120</v>
      </c>
      <c r="F4573" t="s">
        <v>806</v>
      </c>
      <c r="G4573">
        <v>6</v>
      </c>
      <c r="H4573">
        <v>268.45999999999998</v>
      </c>
      <c r="I4573">
        <v>0.47</v>
      </c>
      <c r="J4573">
        <v>0</v>
      </c>
      <c r="K4573">
        <v>119.08</v>
      </c>
      <c r="L4573">
        <v>42.23</v>
      </c>
      <c r="M4573">
        <v>22.38</v>
      </c>
      <c r="N4573">
        <v>15.1</v>
      </c>
      <c r="O4573" t="s">
        <v>24</v>
      </c>
      <c r="P4573" t="s">
        <v>1324</v>
      </c>
      <c r="Q4573" t="s">
        <v>75</v>
      </c>
      <c r="R4573" t="s">
        <v>61</v>
      </c>
      <c r="S4573" t="s">
        <v>57</v>
      </c>
      <c r="T4573" s="1">
        <v>40622</v>
      </c>
    </row>
    <row r="4574" spans="1:20" x14ac:dyDescent="0.25">
      <c r="A4574">
        <v>32546</v>
      </c>
      <c r="B4574">
        <v>40620</v>
      </c>
      <c r="C4574" t="s">
        <v>58</v>
      </c>
      <c r="D4574" t="s">
        <v>37</v>
      </c>
      <c r="E4574" t="s">
        <v>50</v>
      </c>
      <c r="F4574" t="s">
        <v>1604</v>
      </c>
      <c r="G4574">
        <v>47</v>
      </c>
      <c r="H4574">
        <v>2496.9499999999998</v>
      </c>
      <c r="I4574">
        <v>0.39</v>
      </c>
      <c r="J4574">
        <v>0.1</v>
      </c>
      <c r="K4574">
        <v>804.17</v>
      </c>
      <c r="L4574">
        <v>59</v>
      </c>
      <c r="M4574">
        <v>35.99</v>
      </c>
      <c r="N4574">
        <v>1.25</v>
      </c>
      <c r="O4574" t="s">
        <v>24</v>
      </c>
      <c r="P4574" t="s">
        <v>1324</v>
      </c>
      <c r="Q4574" t="s">
        <v>75</v>
      </c>
      <c r="R4574" t="s">
        <v>61</v>
      </c>
      <c r="S4574" t="s">
        <v>35</v>
      </c>
      <c r="T4574" s="1">
        <v>40621</v>
      </c>
    </row>
    <row r="4575" spans="1:20" x14ac:dyDescent="0.25">
      <c r="A4575">
        <v>32580</v>
      </c>
      <c r="B4575">
        <v>40801</v>
      </c>
      <c r="C4575" t="s">
        <v>36</v>
      </c>
      <c r="D4575" t="s">
        <v>21</v>
      </c>
      <c r="E4575" t="s">
        <v>84</v>
      </c>
      <c r="F4575" t="s">
        <v>1447</v>
      </c>
      <c r="G4575">
        <v>23</v>
      </c>
      <c r="H4575">
        <v>313.20999999999998</v>
      </c>
      <c r="I4575">
        <v>0.47</v>
      </c>
      <c r="J4575">
        <v>0.03</v>
      </c>
      <c r="K4575">
        <v>141.30000000000001</v>
      </c>
      <c r="L4575">
        <v>13.96</v>
      </c>
      <c r="M4575">
        <v>7.4</v>
      </c>
      <c r="N4575">
        <v>1.71</v>
      </c>
      <c r="O4575" t="s">
        <v>24</v>
      </c>
      <c r="P4575" t="s">
        <v>1996</v>
      </c>
      <c r="Q4575" t="s">
        <v>64</v>
      </c>
      <c r="R4575" t="s">
        <v>34</v>
      </c>
      <c r="S4575" t="s">
        <v>55</v>
      </c>
      <c r="T4575" s="1">
        <v>40801</v>
      </c>
    </row>
    <row r="4576" spans="1:20" x14ac:dyDescent="0.25">
      <c r="A4576">
        <v>32580</v>
      </c>
      <c r="B4576">
        <v>40801</v>
      </c>
      <c r="C4576" t="s">
        <v>36</v>
      </c>
      <c r="D4576" t="s">
        <v>21</v>
      </c>
      <c r="E4576" t="s">
        <v>84</v>
      </c>
      <c r="F4576" t="s">
        <v>129</v>
      </c>
      <c r="G4576">
        <v>38</v>
      </c>
      <c r="H4576">
        <v>419.14</v>
      </c>
      <c r="I4576">
        <v>0.43</v>
      </c>
      <c r="J4576">
        <v>0.05</v>
      </c>
      <c r="K4576">
        <v>164.16</v>
      </c>
      <c r="L4576">
        <v>11.37</v>
      </c>
      <c r="M4576">
        <v>6.48</v>
      </c>
      <c r="N4576">
        <v>8.74</v>
      </c>
      <c r="O4576" t="s">
        <v>24</v>
      </c>
      <c r="P4576" t="s">
        <v>1996</v>
      </c>
      <c r="Q4576" t="s">
        <v>64</v>
      </c>
      <c r="R4576" t="s">
        <v>34</v>
      </c>
      <c r="S4576" t="s">
        <v>57</v>
      </c>
      <c r="T4576" s="1">
        <v>40803</v>
      </c>
    </row>
    <row r="4577" spans="1:20" x14ac:dyDescent="0.25">
      <c r="A4577">
        <v>32582</v>
      </c>
      <c r="B4577">
        <v>39989</v>
      </c>
      <c r="C4577" t="s">
        <v>29</v>
      </c>
      <c r="D4577" t="s">
        <v>42</v>
      </c>
      <c r="E4577" t="s">
        <v>43</v>
      </c>
      <c r="F4577" t="s">
        <v>1261</v>
      </c>
      <c r="G4577">
        <v>27</v>
      </c>
      <c r="H4577">
        <v>4223.04</v>
      </c>
      <c r="I4577">
        <v>0.37</v>
      </c>
      <c r="J4577">
        <v>7.0000000000000007E-2</v>
      </c>
      <c r="K4577">
        <v>1354.37</v>
      </c>
      <c r="L4577">
        <v>167.21</v>
      </c>
      <c r="M4577">
        <v>105.34</v>
      </c>
      <c r="N4577">
        <v>24.49</v>
      </c>
      <c r="O4577" t="s">
        <v>71</v>
      </c>
      <c r="P4577" t="s">
        <v>1460</v>
      </c>
      <c r="Q4577" t="s">
        <v>33</v>
      </c>
      <c r="R4577" t="s">
        <v>67</v>
      </c>
      <c r="S4577" t="s">
        <v>28</v>
      </c>
      <c r="T4577" s="1">
        <v>39990</v>
      </c>
    </row>
    <row r="4578" spans="1:20" x14ac:dyDescent="0.25">
      <c r="A4578">
        <v>32608</v>
      </c>
      <c r="B4578">
        <v>41051</v>
      </c>
      <c r="C4578" t="s">
        <v>36</v>
      </c>
      <c r="D4578" t="s">
        <v>21</v>
      </c>
      <c r="E4578" t="s">
        <v>126</v>
      </c>
      <c r="F4578" t="s">
        <v>272</v>
      </c>
      <c r="G4578">
        <v>20</v>
      </c>
      <c r="H4578">
        <v>2110.42</v>
      </c>
      <c r="I4578">
        <v>0.36</v>
      </c>
      <c r="J4578">
        <v>0.05</v>
      </c>
      <c r="K4578">
        <v>687.52</v>
      </c>
      <c r="L4578">
        <v>110.89</v>
      </c>
      <c r="M4578">
        <v>70.97</v>
      </c>
      <c r="N4578">
        <v>3.5</v>
      </c>
      <c r="O4578" t="s">
        <v>24</v>
      </c>
      <c r="P4578" t="s">
        <v>923</v>
      </c>
      <c r="Q4578" t="s">
        <v>64</v>
      </c>
      <c r="R4578" t="s">
        <v>34</v>
      </c>
      <c r="S4578" t="s">
        <v>57</v>
      </c>
      <c r="T4578" s="1">
        <v>41053</v>
      </c>
    </row>
    <row r="4579" spans="1:20" x14ac:dyDescent="0.25">
      <c r="A4579">
        <v>32610</v>
      </c>
      <c r="B4579">
        <v>41140</v>
      </c>
      <c r="C4579" t="s">
        <v>29</v>
      </c>
      <c r="D4579" t="s">
        <v>21</v>
      </c>
      <c r="E4579" t="s">
        <v>30</v>
      </c>
      <c r="F4579" t="s">
        <v>1085</v>
      </c>
      <c r="G4579">
        <v>47</v>
      </c>
      <c r="H4579">
        <v>559.48</v>
      </c>
      <c r="I4579">
        <v>0.44</v>
      </c>
      <c r="J4579">
        <v>0.04</v>
      </c>
      <c r="K4579">
        <v>229.63</v>
      </c>
      <c r="L4579">
        <v>12.21</v>
      </c>
      <c r="M4579">
        <v>6.84</v>
      </c>
      <c r="N4579">
        <v>8.3699999999999992</v>
      </c>
      <c r="O4579" t="s">
        <v>24</v>
      </c>
      <c r="P4579" t="s">
        <v>646</v>
      </c>
      <c r="Q4579" t="s">
        <v>33</v>
      </c>
      <c r="R4579" t="s">
        <v>67</v>
      </c>
      <c r="S4579" t="s">
        <v>35</v>
      </c>
      <c r="T4579" s="1">
        <v>41141</v>
      </c>
    </row>
    <row r="4580" spans="1:20" x14ac:dyDescent="0.25">
      <c r="A4580">
        <v>32610</v>
      </c>
      <c r="B4580">
        <v>41140</v>
      </c>
      <c r="C4580" t="s">
        <v>29</v>
      </c>
      <c r="D4580" t="s">
        <v>37</v>
      </c>
      <c r="E4580" t="s">
        <v>50</v>
      </c>
      <c r="F4580" t="s">
        <v>776</v>
      </c>
      <c r="G4580">
        <v>20</v>
      </c>
      <c r="H4580">
        <v>4514.26</v>
      </c>
      <c r="I4580">
        <v>0.48</v>
      </c>
      <c r="J4580">
        <v>7.0000000000000007E-2</v>
      </c>
      <c r="K4580">
        <v>1986.77</v>
      </c>
      <c r="L4580">
        <v>242.29</v>
      </c>
      <c r="M4580">
        <v>125.99</v>
      </c>
      <c r="N4580">
        <v>7.69</v>
      </c>
      <c r="O4580" t="s">
        <v>24</v>
      </c>
      <c r="P4580" t="s">
        <v>646</v>
      </c>
      <c r="Q4580" t="s">
        <v>33</v>
      </c>
      <c r="R4580" t="s">
        <v>67</v>
      </c>
      <c r="S4580" t="s">
        <v>57</v>
      </c>
      <c r="T4580" s="1">
        <v>41141</v>
      </c>
    </row>
    <row r="4581" spans="1:20" x14ac:dyDescent="0.25">
      <c r="A4581">
        <v>32611</v>
      </c>
      <c r="B4581">
        <v>40052</v>
      </c>
      <c r="C4581" t="s">
        <v>79</v>
      </c>
      <c r="D4581" t="s">
        <v>21</v>
      </c>
      <c r="E4581" t="s">
        <v>120</v>
      </c>
      <c r="F4581" t="s">
        <v>1184</v>
      </c>
      <c r="G4581">
        <v>16</v>
      </c>
      <c r="H4581">
        <v>59.58</v>
      </c>
      <c r="I4581">
        <v>0.45</v>
      </c>
      <c r="J4581">
        <v>0.04</v>
      </c>
      <c r="K4581">
        <v>24.81</v>
      </c>
      <c r="L4581">
        <v>3.78</v>
      </c>
      <c r="M4581">
        <v>2.08</v>
      </c>
      <c r="N4581">
        <v>1.49</v>
      </c>
      <c r="O4581" t="s">
        <v>24</v>
      </c>
      <c r="P4581" t="s">
        <v>703</v>
      </c>
      <c r="Q4581" t="s">
        <v>33</v>
      </c>
      <c r="R4581" t="s">
        <v>34</v>
      </c>
      <c r="S4581" t="s">
        <v>57</v>
      </c>
      <c r="T4581" s="1">
        <v>40054</v>
      </c>
    </row>
    <row r="4582" spans="1:20" x14ac:dyDescent="0.25">
      <c r="A4582">
        <v>32611</v>
      </c>
      <c r="B4582">
        <v>40052</v>
      </c>
      <c r="C4582" t="s">
        <v>79</v>
      </c>
      <c r="D4582" t="s">
        <v>42</v>
      </c>
      <c r="E4582" t="s">
        <v>192</v>
      </c>
      <c r="F4582" t="s">
        <v>1431</v>
      </c>
      <c r="G4582">
        <v>19</v>
      </c>
      <c r="H4582">
        <v>5958.66</v>
      </c>
      <c r="I4582">
        <v>0.42</v>
      </c>
      <c r="J4582">
        <v>0</v>
      </c>
      <c r="K4582">
        <v>2490.04</v>
      </c>
      <c r="L4582">
        <v>312.02999999999997</v>
      </c>
      <c r="M4582">
        <v>180.98</v>
      </c>
      <c r="N4582">
        <v>30</v>
      </c>
      <c r="O4582" t="s">
        <v>48</v>
      </c>
      <c r="P4582" t="s">
        <v>703</v>
      </c>
      <c r="Q4582" t="s">
        <v>33</v>
      </c>
      <c r="R4582" t="s">
        <v>34</v>
      </c>
      <c r="S4582" t="s">
        <v>132</v>
      </c>
      <c r="T4582" s="1">
        <v>40053</v>
      </c>
    </row>
    <row r="4583" spans="1:20" x14ac:dyDescent="0.25">
      <c r="A4583">
        <v>32611</v>
      </c>
      <c r="B4583">
        <v>40052</v>
      </c>
      <c r="C4583" t="s">
        <v>79</v>
      </c>
      <c r="D4583" t="s">
        <v>37</v>
      </c>
      <c r="E4583" t="s">
        <v>38</v>
      </c>
      <c r="F4583" t="s">
        <v>689</v>
      </c>
      <c r="G4583">
        <v>18</v>
      </c>
      <c r="H4583">
        <v>1676.04</v>
      </c>
      <c r="I4583">
        <v>0.43</v>
      </c>
      <c r="J4583">
        <v>0.02</v>
      </c>
      <c r="K4583">
        <v>698.9</v>
      </c>
      <c r="L4583">
        <v>94.7</v>
      </c>
      <c r="M4583">
        <v>53.98</v>
      </c>
      <c r="N4583">
        <v>5.5</v>
      </c>
      <c r="O4583" t="s">
        <v>71</v>
      </c>
      <c r="P4583" t="s">
        <v>703</v>
      </c>
      <c r="Q4583" t="s">
        <v>33</v>
      </c>
      <c r="R4583" t="s">
        <v>34</v>
      </c>
      <c r="S4583" t="s">
        <v>57</v>
      </c>
      <c r="T4583" s="1">
        <v>40053</v>
      </c>
    </row>
    <row r="4584" spans="1:20" x14ac:dyDescent="0.25">
      <c r="A4584">
        <v>32611</v>
      </c>
      <c r="B4584">
        <v>40052</v>
      </c>
      <c r="C4584" t="s">
        <v>79</v>
      </c>
      <c r="D4584" t="s">
        <v>21</v>
      </c>
      <c r="E4584" t="s">
        <v>84</v>
      </c>
      <c r="F4584" t="s">
        <v>1981</v>
      </c>
      <c r="G4584">
        <v>15</v>
      </c>
      <c r="H4584">
        <v>162.72</v>
      </c>
      <c r="I4584">
        <v>0.55000000000000004</v>
      </c>
      <c r="J4584">
        <v>0.05</v>
      </c>
      <c r="K4584">
        <v>83</v>
      </c>
      <c r="L4584">
        <v>11.07</v>
      </c>
      <c r="M4584">
        <v>4.9800000000000004</v>
      </c>
      <c r="N4584">
        <v>5.0199999999999996</v>
      </c>
      <c r="O4584" t="s">
        <v>24</v>
      </c>
      <c r="P4584" t="s">
        <v>703</v>
      </c>
      <c r="Q4584" t="s">
        <v>33</v>
      </c>
      <c r="R4584" t="s">
        <v>34</v>
      </c>
      <c r="S4584" t="s">
        <v>57</v>
      </c>
      <c r="T4584" s="1">
        <v>40052</v>
      </c>
    </row>
    <row r="4585" spans="1:20" x14ac:dyDescent="0.25">
      <c r="A4585">
        <v>32613</v>
      </c>
      <c r="B4585">
        <v>40893</v>
      </c>
      <c r="C4585" t="s">
        <v>20</v>
      </c>
      <c r="D4585" t="s">
        <v>21</v>
      </c>
      <c r="E4585" t="s">
        <v>52</v>
      </c>
      <c r="F4585" t="s">
        <v>123</v>
      </c>
      <c r="G4585">
        <v>31</v>
      </c>
      <c r="H4585">
        <v>2336.14</v>
      </c>
      <c r="I4585">
        <v>0.42</v>
      </c>
      <c r="J4585">
        <v>0.01</v>
      </c>
      <c r="K4585">
        <v>963.77</v>
      </c>
      <c r="L4585">
        <v>75.83</v>
      </c>
      <c r="M4585">
        <v>43.98</v>
      </c>
      <c r="N4585">
        <v>8.99</v>
      </c>
      <c r="O4585" t="s">
        <v>71</v>
      </c>
      <c r="P4585" t="s">
        <v>1997</v>
      </c>
      <c r="Q4585" t="s">
        <v>75</v>
      </c>
      <c r="R4585" t="s">
        <v>67</v>
      </c>
      <c r="S4585" t="s">
        <v>35</v>
      </c>
      <c r="T4585" s="1">
        <v>40900</v>
      </c>
    </row>
    <row r="4586" spans="1:20" x14ac:dyDescent="0.25">
      <c r="A4586">
        <v>32613</v>
      </c>
      <c r="B4586">
        <v>40893</v>
      </c>
      <c r="C4586" t="s">
        <v>20</v>
      </c>
      <c r="D4586" t="s">
        <v>21</v>
      </c>
      <c r="E4586" t="s">
        <v>22</v>
      </c>
      <c r="F4586" t="s">
        <v>1998</v>
      </c>
      <c r="G4586">
        <v>38</v>
      </c>
      <c r="H4586">
        <v>7945.43</v>
      </c>
      <c r="I4586">
        <v>0.35</v>
      </c>
      <c r="J4586">
        <v>0</v>
      </c>
      <c r="K4586">
        <v>2768.65</v>
      </c>
      <c r="L4586">
        <v>208.17</v>
      </c>
      <c r="M4586">
        <v>135.31</v>
      </c>
      <c r="N4586">
        <v>35</v>
      </c>
      <c r="O4586" t="s">
        <v>24</v>
      </c>
      <c r="P4586" t="s">
        <v>1997</v>
      </c>
      <c r="Q4586" t="s">
        <v>75</v>
      </c>
      <c r="R4586" t="s">
        <v>67</v>
      </c>
      <c r="S4586" t="s">
        <v>28</v>
      </c>
      <c r="T4586" s="1">
        <v>40895</v>
      </c>
    </row>
    <row r="4587" spans="1:20" x14ac:dyDescent="0.25">
      <c r="A4587">
        <v>32613</v>
      </c>
      <c r="B4587">
        <v>40893</v>
      </c>
      <c r="C4587" t="s">
        <v>20</v>
      </c>
      <c r="D4587" t="s">
        <v>37</v>
      </c>
      <c r="E4587" t="s">
        <v>50</v>
      </c>
      <c r="F4587" t="s">
        <v>188</v>
      </c>
      <c r="G4587">
        <v>41</v>
      </c>
      <c r="H4587">
        <v>12119.19</v>
      </c>
      <c r="I4587">
        <v>0.35</v>
      </c>
      <c r="J4587">
        <v>0.02</v>
      </c>
      <c r="K4587">
        <v>4079.61</v>
      </c>
      <c r="L4587">
        <v>301.52</v>
      </c>
      <c r="M4587">
        <v>195.99</v>
      </c>
      <c r="N4587">
        <v>3.99</v>
      </c>
      <c r="O4587" t="s">
        <v>71</v>
      </c>
      <c r="P4587" t="s">
        <v>1997</v>
      </c>
      <c r="Q4587" t="s">
        <v>75</v>
      </c>
      <c r="R4587" t="s">
        <v>67</v>
      </c>
      <c r="S4587" t="s">
        <v>57</v>
      </c>
      <c r="T4587" s="1">
        <v>40895</v>
      </c>
    </row>
    <row r="4588" spans="1:20" x14ac:dyDescent="0.25">
      <c r="A4588">
        <v>32640</v>
      </c>
      <c r="B4588">
        <v>41167</v>
      </c>
      <c r="C4588" t="s">
        <v>36</v>
      </c>
      <c r="D4588" t="s">
        <v>21</v>
      </c>
      <c r="E4588" t="s">
        <v>120</v>
      </c>
      <c r="F4588" t="s">
        <v>1420</v>
      </c>
      <c r="G4588">
        <v>18</v>
      </c>
      <c r="H4588">
        <v>198.39</v>
      </c>
      <c r="I4588">
        <v>0.39</v>
      </c>
      <c r="J4588">
        <v>0.04</v>
      </c>
      <c r="K4588">
        <v>70.33</v>
      </c>
      <c r="L4588">
        <v>11.16</v>
      </c>
      <c r="M4588">
        <v>6.81</v>
      </c>
      <c r="N4588">
        <v>5.48</v>
      </c>
      <c r="O4588" t="s">
        <v>24</v>
      </c>
      <c r="P4588" t="s">
        <v>252</v>
      </c>
      <c r="Q4588" t="s">
        <v>75</v>
      </c>
      <c r="R4588" t="s">
        <v>27</v>
      </c>
      <c r="S4588" t="s">
        <v>57</v>
      </c>
      <c r="T4588" s="1">
        <v>41169</v>
      </c>
    </row>
    <row r="4589" spans="1:20" x14ac:dyDescent="0.25">
      <c r="A4589">
        <v>32640</v>
      </c>
      <c r="B4589">
        <v>41167</v>
      </c>
      <c r="C4589" t="s">
        <v>36</v>
      </c>
      <c r="D4589" t="s">
        <v>21</v>
      </c>
      <c r="E4589" t="s">
        <v>84</v>
      </c>
      <c r="F4589" t="s">
        <v>747</v>
      </c>
      <c r="G4589">
        <v>12</v>
      </c>
      <c r="H4589">
        <v>224.11</v>
      </c>
      <c r="I4589">
        <v>0.35</v>
      </c>
      <c r="J4589">
        <v>0.04</v>
      </c>
      <c r="K4589">
        <v>70.28</v>
      </c>
      <c r="L4589">
        <v>18.89</v>
      </c>
      <c r="M4589">
        <v>12.28</v>
      </c>
      <c r="N4589">
        <v>6.47</v>
      </c>
      <c r="O4589" t="s">
        <v>71</v>
      </c>
      <c r="P4589" t="s">
        <v>252</v>
      </c>
      <c r="Q4589" t="s">
        <v>75</v>
      </c>
      <c r="R4589" t="s">
        <v>27</v>
      </c>
      <c r="S4589" t="s">
        <v>57</v>
      </c>
      <c r="T4589" s="1">
        <v>41169</v>
      </c>
    </row>
    <row r="4590" spans="1:20" x14ac:dyDescent="0.25">
      <c r="A4590">
        <v>32641</v>
      </c>
      <c r="B4590">
        <v>40258</v>
      </c>
      <c r="C4590" t="s">
        <v>36</v>
      </c>
      <c r="D4590" t="s">
        <v>21</v>
      </c>
      <c r="E4590" t="s">
        <v>120</v>
      </c>
      <c r="F4590" t="s">
        <v>1120</v>
      </c>
      <c r="G4590">
        <v>18</v>
      </c>
      <c r="H4590">
        <v>266.52</v>
      </c>
      <c r="I4590">
        <v>0.42</v>
      </c>
      <c r="J4590">
        <v>0.05</v>
      </c>
      <c r="K4590">
        <v>101.62</v>
      </c>
      <c r="L4590">
        <v>15.26</v>
      </c>
      <c r="M4590">
        <v>8.85</v>
      </c>
      <c r="N4590">
        <v>5.6</v>
      </c>
      <c r="O4590" t="s">
        <v>24</v>
      </c>
      <c r="P4590" t="s">
        <v>554</v>
      </c>
      <c r="Q4590" t="s">
        <v>33</v>
      </c>
      <c r="R4590" t="s">
        <v>61</v>
      </c>
      <c r="S4590" t="s">
        <v>57</v>
      </c>
      <c r="T4590" s="1">
        <v>40259</v>
      </c>
    </row>
    <row r="4591" spans="1:20" x14ac:dyDescent="0.25">
      <c r="A4591">
        <v>32642</v>
      </c>
      <c r="B4591">
        <v>40997</v>
      </c>
      <c r="C4591" t="s">
        <v>79</v>
      </c>
      <c r="D4591" t="s">
        <v>37</v>
      </c>
      <c r="E4591" t="s">
        <v>38</v>
      </c>
      <c r="F4591" t="s">
        <v>315</v>
      </c>
      <c r="G4591">
        <v>50</v>
      </c>
      <c r="H4591">
        <v>2849.99</v>
      </c>
      <c r="I4591">
        <v>0.51</v>
      </c>
      <c r="J4591">
        <v>0.02</v>
      </c>
      <c r="K4591">
        <v>1424</v>
      </c>
      <c r="L4591">
        <v>58.12</v>
      </c>
      <c r="M4591">
        <v>28.48</v>
      </c>
      <c r="N4591">
        <v>1.99</v>
      </c>
      <c r="O4591" t="s">
        <v>24</v>
      </c>
      <c r="P4591" t="s">
        <v>1182</v>
      </c>
      <c r="Q4591" t="s">
        <v>64</v>
      </c>
      <c r="R4591" t="s">
        <v>34</v>
      </c>
      <c r="S4591" t="s">
        <v>35</v>
      </c>
      <c r="T4591" s="1">
        <v>40999</v>
      </c>
    </row>
    <row r="4592" spans="1:20" x14ac:dyDescent="0.25">
      <c r="A4592">
        <v>32647</v>
      </c>
      <c r="B4592">
        <v>40865</v>
      </c>
      <c r="C4592" t="s">
        <v>36</v>
      </c>
      <c r="D4592" t="s">
        <v>37</v>
      </c>
      <c r="E4592" t="s">
        <v>38</v>
      </c>
      <c r="F4592" t="s">
        <v>325</v>
      </c>
      <c r="G4592">
        <v>32</v>
      </c>
      <c r="H4592">
        <v>1360.67</v>
      </c>
      <c r="I4592">
        <v>0.54</v>
      </c>
      <c r="J4592">
        <v>7.0000000000000007E-2</v>
      </c>
      <c r="K4592">
        <v>685.63</v>
      </c>
      <c r="L4592">
        <v>45.59</v>
      </c>
      <c r="M4592">
        <v>20.97</v>
      </c>
      <c r="N4592">
        <v>4</v>
      </c>
      <c r="O4592" t="s">
        <v>24</v>
      </c>
      <c r="P4592" t="s">
        <v>1999</v>
      </c>
      <c r="Q4592" t="s">
        <v>41</v>
      </c>
      <c r="R4592" t="s">
        <v>67</v>
      </c>
      <c r="S4592" t="s">
        <v>57</v>
      </c>
      <c r="T4592" s="1">
        <v>40867</v>
      </c>
    </row>
    <row r="4593" spans="1:20" x14ac:dyDescent="0.25">
      <c r="A4593">
        <v>32647</v>
      </c>
      <c r="B4593">
        <v>40865</v>
      </c>
      <c r="C4593" t="s">
        <v>36</v>
      </c>
      <c r="D4593" t="s">
        <v>42</v>
      </c>
      <c r="E4593" t="s">
        <v>46</v>
      </c>
      <c r="F4593" t="s">
        <v>1046</v>
      </c>
      <c r="G4593">
        <v>27</v>
      </c>
      <c r="H4593">
        <v>14338.98</v>
      </c>
      <c r="I4593">
        <v>0.38</v>
      </c>
      <c r="J4593">
        <v>0.06</v>
      </c>
      <c r="K4593">
        <v>4852.47</v>
      </c>
      <c r="L4593">
        <v>561.63</v>
      </c>
      <c r="M4593">
        <v>348.21</v>
      </c>
      <c r="N4593">
        <v>84.84</v>
      </c>
      <c r="O4593" t="s">
        <v>48</v>
      </c>
      <c r="P4593" t="s">
        <v>1999</v>
      </c>
      <c r="Q4593" t="s">
        <v>41</v>
      </c>
      <c r="R4593" t="s">
        <v>67</v>
      </c>
      <c r="S4593" t="s">
        <v>49</v>
      </c>
      <c r="T4593" s="1">
        <v>40867</v>
      </c>
    </row>
    <row r="4594" spans="1:20" x14ac:dyDescent="0.25">
      <c r="A4594">
        <v>32675</v>
      </c>
      <c r="B4594">
        <v>40120</v>
      </c>
      <c r="C4594" t="s">
        <v>36</v>
      </c>
      <c r="D4594" t="s">
        <v>42</v>
      </c>
      <c r="E4594" t="s">
        <v>46</v>
      </c>
      <c r="F4594" t="s">
        <v>940</v>
      </c>
      <c r="G4594">
        <v>20</v>
      </c>
      <c r="H4594">
        <v>9997.48</v>
      </c>
      <c r="I4594">
        <v>0.36</v>
      </c>
      <c r="J4594">
        <v>0.09</v>
      </c>
      <c r="K4594">
        <v>2948.48</v>
      </c>
      <c r="L4594">
        <v>546.02</v>
      </c>
      <c r="M4594">
        <v>349.45</v>
      </c>
      <c r="N4594">
        <v>60</v>
      </c>
      <c r="O4594" t="s">
        <v>48</v>
      </c>
      <c r="P4594" t="s">
        <v>69</v>
      </c>
      <c r="Q4594" t="s">
        <v>41</v>
      </c>
      <c r="R4594" t="s">
        <v>34</v>
      </c>
      <c r="S4594" t="s">
        <v>132</v>
      </c>
      <c r="T4594" s="1">
        <v>40121</v>
      </c>
    </row>
    <row r="4595" spans="1:20" x14ac:dyDescent="0.25">
      <c r="A4595">
        <v>32676</v>
      </c>
      <c r="B4595">
        <v>39845</v>
      </c>
      <c r="C4595" t="s">
        <v>58</v>
      </c>
      <c r="D4595" t="s">
        <v>37</v>
      </c>
      <c r="E4595" t="s">
        <v>38</v>
      </c>
      <c r="F4595" t="s">
        <v>791</v>
      </c>
      <c r="G4595">
        <v>37</v>
      </c>
      <c r="H4595">
        <v>2859.64</v>
      </c>
      <c r="I4595">
        <v>0.45</v>
      </c>
      <c r="J4595">
        <v>0.06</v>
      </c>
      <c r="K4595">
        <v>1185.6199999999999</v>
      </c>
      <c r="L4595">
        <v>82.16</v>
      </c>
      <c r="M4595">
        <v>45.19</v>
      </c>
      <c r="N4595">
        <v>1.99</v>
      </c>
      <c r="O4595" t="s">
        <v>24</v>
      </c>
      <c r="P4595" t="s">
        <v>1329</v>
      </c>
      <c r="Q4595" t="s">
        <v>95</v>
      </c>
      <c r="R4595" t="s">
        <v>34</v>
      </c>
      <c r="S4595" t="s">
        <v>35</v>
      </c>
      <c r="T4595" s="1">
        <v>39848</v>
      </c>
    </row>
    <row r="4596" spans="1:20" x14ac:dyDescent="0.25">
      <c r="A4596">
        <v>32706</v>
      </c>
      <c r="B4596">
        <v>39998</v>
      </c>
      <c r="C4596" t="s">
        <v>58</v>
      </c>
      <c r="D4596" t="s">
        <v>37</v>
      </c>
      <c r="E4596" t="s">
        <v>87</v>
      </c>
      <c r="F4596" t="s">
        <v>487</v>
      </c>
      <c r="G4596">
        <v>5</v>
      </c>
      <c r="H4596">
        <v>2996.53</v>
      </c>
      <c r="I4596">
        <v>0.35</v>
      </c>
      <c r="J4596">
        <v>0.03</v>
      </c>
      <c r="K4596">
        <v>984.57</v>
      </c>
      <c r="L4596">
        <v>615.35</v>
      </c>
      <c r="M4596">
        <v>399.98</v>
      </c>
      <c r="N4596">
        <v>12.06</v>
      </c>
      <c r="O4596" t="s">
        <v>48</v>
      </c>
      <c r="P4596" t="s">
        <v>119</v>
      </c>
      <c r="Q4596" t="s">
        <v>33</v>
      </c>
      <c r="R4596" t="s">
        <v>61</v>
      </c>
      <c r="S4596" t="s">
        <v>49</v>
      </c>
      <c r="T4596" s="1">
        <v>40000</v>
      </c>
    </row>
    <row r="4597" spans="1:20" x14ac:dyDescent="0.25">
      <c r="A4597">
        <v>32710</v>
      </c>
      <c r="B4597">
        <v>40133</v>
      </c>
      <c r="C4597" t="s">
        <v>36</v>
      </c>
      <c r="D4597" t="s">
        <v>21</v>
      </c>
      <c r="E4597" t="s">
        <v>22</v>
      </c>
      <c r="F4597" t="s">
        <v>102</v>
      </c>
      <c r="G4597">
        <v>43</v>
      </c>
      <c r="H4597">
        <v>834.53</v>
      </c>
      <c r="I4597">
        <v>0.38</v>
      </c>
      <c r="J4597">
        <v>0.04</v>
      </c>
      <c r="K4597">
        <v>293.33999999999997</v>
      </c>
      <c r="L4597">
        <v>20.059999999999999</v>
      </c>
      <c r="M4597">
        <v>12.44</v>
      </c>
      <c r="N4597">
        <v>6.27</v>
      </c>
      <c r="O4597" t="s">
        <v>24</v>
      </c>
      <c r="P4597" t="s">
        <v>1655</v>
      </c>
      <c r="Q4597" t="s">
        <v>41</v>
      </c>
      <c r="R4597" t="s">
        <v>34</v>
      </c>
      <c r="S4597" t="s">
        <v>45</v>
      </c>
      <c r="T4597" s="1">
        <v>40134</v>
      </c>
    </row>
    <row r="4598" spans="1:20" x14ac:dyDescent="0.25">
      <c r="A4598">
        <v>32737</v>
      </c>
      <c r="B4598">
        <v>40114</v>
      </c>
      <c r="C4598" t="s">
        <v>36</v>
      </c>
      <c r="D4598" t="s">
        <v>21</v>
      </c>
      <c r="E4598" t="s">
        <v>120</v>
      </c>
      <c r="F4598" t="s">
        <v>1452</v>
      </c>
      <c r="G4598">
        <v>14</v>
      </c>
      <c r="H4598">
        <v>569.41999999999996</v>
      </c>
      <c r="I4598">
        <v>0.36</v>
      </c>
      <c r="J4598">
        <v>0.09</v>
      </c>
      <c r="K4598">
        <v>168.51</v>
      </c>
      <c r="L4598">
        <v>44.58</v>
      </c>
      <c r="M4598">
        <v>28.53</v>
      </c>
      <c r="N4598">
        <v>1.49</v>
      </c>
      <c r="O4598" t="s">
        <v>24</v>
      </c>
      <c r="P4598" t="s">
        <v>1974</v>
      </c>
      <c r="Q4598" t="s">
        <v>64</v>
      </c>
      <c r="R4598" t="s">
        <v>61</v>
      </c>
      <c r="S4598" t="s">
        <v>57</v>
      </c>
      <c r="T4598" s="1">
        <v>40116</v>
      </c>
    </row>
    <row r="4599" spans="1:20" x14ac:dyDescent="0.25">
      <c r="A4599">
        <v>32741</v>
      </c>
      <c r="B4599">
        <v>39859</v>
      </c>
      <c r="C4599" t="s">
        <v>20</v>
      </c>
      <c r="D4599" t="s">
        <v>21</v>
      </c>
      <c r="E4599" t="s">
        <v>22</v>
      </c>
      <c r="F4599" t="s">
        <v>91</v>
      </c>
      <c r="G4599">
        <v>13</v>
      </c>
      <c r="H4599">
        <v>215.4</v>
      </c>
      <c r="I4599">
        <v>0.43</v>
      </c>
      <c r="J4599">
        <v>7.0000000000000007E-2</v>
      </c>
      <c r="K4599">
        <v>79.72</v>
      </c>
      <c r="L4599">
        <v>17.04</v>
      </c>
      <c r="M4599">
        <v>9.7100000000000009</v>
      </c>
      <c r="N4599">
        <v>9.4499999999999993</v>
      </c>
      <c r="O4599" t="s">
        <v>24</v>
      </c>
      <c r="P4599" t="s">
        <v>223</v>
      </c>
      <c r="Q4599" t="s">
        <v>75</v>
      </c>
      <c r="R4599" t="s">
        <v>34</v>
      </c>
      <c r="S4599" t="s">
        <v>57</v>
      </c>
      <c r="T4599" s="1">
        <v>39866</v>
      </c>
    </row>
    <row r="4600" spans="1:20" x14ac:dyDescent="0.25">
      <c r="A4600">
        <v>32743</v>
      </c>
      <c r="B4600">
        <v>40305</v>
      </c>
      <c r="C4600" t="s">
        <v>58</v>
      </c>
      <c r="D4600" t="s">
        <v>21</v>
      </c>
      <c r="E4600" t="s">
        <v>126</v>
      </c>
      <c r="F4600" t="s">
        <v>2000</v>
      </c>
      <c r="G4600">
        <v>19</v>
      </c>
      <c r="H4600">
        <v>5874.33</v>
      </c>
      <c r="I4600">
        <v>0.43</v>
      </c>
      <c r="J4600">
        <v>0.01</v>
      </c>
      <c r="K4600">
        <v>2491.7199999999998</v>
      </c>
      <c r="L4600">
        <v>312.25</v>
      </c>
      <c r="M4600">
        <v>177.98</v>
      </c>
      <c r="N4600">
        <v>0.99</v>
      </c>
      <c r="O4600" t="s">
        <v>24</v>
      </c>
      <c r="P4600" t="s">
        <v>539</v>
      </c>
      <c r="Q4600" t="s">
        <v>83</v>
      </c>
      <c r="R4600" t="s">
        <v>34</v>
      </c>
      <c r="S4600" t="s">
        <v>57</v>
      </c>
      <c r="T4600" s="1">
        <v>40307</v>
      </c>
    </row>
    <row r="4601" spans="1:20" x14ac:dyDescent="0.25">
      <c r="A4601">
        <v>32800</v>
      </c>
      <c r="B4601">
        <v>39834</v>
      </c>
      <c r="C4601" t="s">
        <v>29</v>
      </c>
      <c r="D4601" t="s">
        <v>42</v>
      </c>
      <c r="E4601" t="s">
        <v>192</v>
      </c>
      <c r="F4601" t="s">
        <v>1357</v>
      </c>
      <c r="G4601">
        <v>33</v>
      </c>
      <c r="H4601">
        <v>19173.240000000002</v>
      </c>
      <c r="I4601">
        <v>0.41</v>
      </c>
      <c r="J4601">
        <v>0.04</v>
      </c>
      <c r="K4601">
        <v>7366.98</v>
      </c>
      <c r="L4601">
        <v>603.36</v>
      </c>
      <c r="M4601">
        <v>355.98</v>
      </c>
      <c r="N4601">
        <v>58.92</v>
      </c>
      <c r="O4601" t="s">
        <v>48</v>
      </c>
      <c r="P4601" t="s">
        <v>1348</v>
      </c>
      <c r="Q4601" t="s">
        <v>33</v>
      </c>
      <c r="R4601" t="s">
        <v>61</v>
      </c>
      <c r="S4601" t="s">
        <v>132</v>
      </c>
      <c r="T4601" s="1">
        <v>39835</v>
      </c>
    </row>
    <row r="4602" spans="1:20" x14ac:dyDescent="0.25">
      <c r="A4602">
        <v>32800</v>
      </c>
      <c r="B4602">
        <v>39834</v>
      </c>
      <c r="C4602" t="s">
        <v>29</v>
      </c>
      <c r="D4602" t="s">
        <v>21</v>
      </c>
      <c r="E4602" t="s">
        <v>84</v>
      </c>
      <c r="F4602" t="s">
        <v>1172</v>
      </c>
      <c r="G4602">
        <v>19</v>
      </c>
      <c r="H4602">
        <v>540.15</v>
      </c>
      <c r="I4602">
        <v>0.35</v>
      </c>
      <c r="J4602">
        <v>0.09</v>
      </c>
      <c r="K4602">
        <v>151.85</v>
      </c>
      <c r="L4602">
        <v>30.74</v>
      </c>
      <c r="M4602">
        <v>19.98</v>
      </c>
      <c r="N4602">
        <v>8.68</v>
      </c>
      <c r="O4602" t="s">
        <v>24</v>
      </c>
      <c r="P4602" t="s">
        <v>1348</v>
      </c>
      <c r="Q4602" t="s">
        <v>33</v>
      </c>
      <c r="R4602" t="s">
        <v>61</v>
      </c>
      <c r="S4602" t="s">
        <v>57</v>
      </c>
      <c r="T4602" s="1">
        <v>39835</v>
      </c>
    </row>
    <row r="4603" spans="1:20" x14ac:dyDescent="0.25">
      <c r="A4603">
        <v>32800</v>
      </c>
      <c r="B4603">
        <v>39834</v>
      </c>
      <c r="C4603" t="s">
        <v>29</v>
      </c>
      <c r="D4603" t="s">
        <v>21</v>
      </c>
      <c r="E4603" t="s">
        <v>84</v>
      </c>
      <c r="F4603" t="s">
        <v>1172</v>
      </c>
      <c r="G4603">
        <v>40</v>
      </c>
      <c r="H4603">
        <v>1525.53</v>
      </c>
      <c r="I4603">
        <v>0.51</v>
      </c>
      <c r="J4603">
        <v>7.0000000000000007E-2</v>
      </c>
      <c r="K4603">
        <v>717.65</v>
      </c>
      <c r="L4603">
        <v>40.78</v>
      </c>
      <c r="M4603">
        <v>19.98</v>
      </c>
      <c r="N4603">
        <v>8.68</v>
      </c>
      <c r="O4603" t="s">
        <v>24</v>
      </c>
      <c r="P4603" t="s">
        <v>1348</v>
      </c>
      <c r="Q4603" t="s">
        <v>33</v>
      </c>
      <c r="R4603" t="s">
        <v>61</v>
      </c>
      <c r="S4603" t="s">
        <v>57</v>
      </c>
      <c r="T4603" s="1">
        <v>39836</v>
      </c>
    </row>
    <row r="4604" spans="1:20" x14ac:dyDescent="0.25">
      <c r="A4604">
        <v>32803</v>
      </c>
      <c r="B4604">
        <v>40893</v>
      </c>
      <c r="C4604" t="s">
        <v>79</v>
      </c>
      <c r="D4604" t="s">
        <v>21</v>
      </c>
      <c r="E4604" t="s">
        <v>120</v>
      </c>
      <c r="F4604" t="s">
        <v>692</v>
      </c>
      <c r="G4604">
        <v>49</v>
      </c>
      <c r="H4604">
        <v>624.76</v>
      </c>
      <c r="I4604">
        <v>0.43</v>
      </c>
      <c r="J4604">
        <v>0.08</v>
      </c>
      <c r="K4604">
        <v>235.89</v>
      </c>
      <c r="L4604">
        <v>13.75</v>
      </c>
      <c r="M4604">
        <v>7.84</v>
      </c>
      <c r="N4604">
        <v>4.71</v>
      </c>
      <c r="O4604" t="s">
        <v>71</v>
      </c>
      <c r="P4604" t="s">
        <v>695</v>
      </c>
      <c r="Q4604" t="s">
        <v>64</v>
      </c>
      <c r="R4604" t="s">
        <v>34</v>
      </c>
      <c r="S4604" t="s">
        <v>57</v>
      </c>
      <c r="T4604" s="1">
        <v>40894</v>
      </c>
    </row>
    <row r="4605" spans="1:20" x14ac:dyDescent="0.25">
      <c r="A4605">
        <v>32803</v>
      </c>
      <c r="B4605">
        <v>40893</v>
      </c>
      <c r="C4605" t="s">
        <v>79</v>
      </c>
      <c r="D4605" t="s">
        <v>21</v>
      </c>
      <c r="E4605" t="s">
        <v>139</v>
      </c>
      <c r="F4605" t="s">
        <v>1495</v>
      </c>
      <c r="G4605">
        <v>22</v>
      </c>
      <c r="H4605">
        <v>145.03</v>
      </c>
      <c r="I4605">
        <v>0.35</v>
      </c>
      <c r="J4605">
        <v>0.06</v>
      </c>
      <c r="K4605">
        <v>43.97</v>
      </c>
      <c r="L4605">
        <v>6.89</v>
      </c>
      <c r="M4605">
        <v>4.4800000000000004</v>
      </c>
      <c r="N4605">
        <v>2.5</v>
      </c>
      <c r="O4605" t="s">
        <v>24</v>
      </c>
      <c r="P4605" t="s">
        <v>695</v>
      </c>
      <c r="Q4605" t="s">
        <v>64</v>
      </c>
      <c r="R4605" t="s">
        <v>34</v>
      </c>
      <c r="S4605" t="s">
        <v>57</v>
      </c>
      <c r="T4605" s="1">
        <v>40895</v>
      </c>
    </row>
    <row r="4606" spans="1:20" x14ac:dyDescent="0.25">
      <c r="A4606">
        <v>32804</v>
      </c>
      <c r="B4606">
        <v>41161</v>
      </c>
      <c r="C4606" t="s">
        <v>79</v>
      </c>
      <c r="D4606" t="s">
        <v>21</v>
      </c>
      <c r="E4606" t="s">
        <v>80</v>
      </c>
      <c r="F4606" t="s">
        <v>895</v>
      </c>
      <c r="G4606">
        <v>49</v>
      </c>
      <c r="H4606">
        <v>335.57</v>
      </c>
      <c r="I4606">
        <v>0.49</v>
      </c>
      <c r="J4606">
        <v>7.0000000000000007E-2</v>
      </c>
      <c r="K4606">
        <v>151.32</v>
      </c>
      <c r="L4606">
        <v>7.35</v>
      </c>
      <c r="M4606">
        <v>3.75</v>
      </c>
      <c r="N4606">
        <v>0.5</v>
      </c>
      <c r="O4606" t="s">
        <v>24</v>
      </c>
      <c r="P4606" t="s">
        <v>625</v>
      </c>
      <c r="Q4606" t="s">
        <v>41</v>
      </c>
      <c r="R4606" t="s">
        <v>34</v>
      </c>
      <c r="S4606" t="s">
        <v>57</v>
      </c>
      <c r="T4606" s="1">
        <v>41162</v>
      </c>
    </row>
    <row r="4607" spans="1:20" x14ac:dyDescent="0.25">
      <c r="A4607">
        <v>32804</v>
      </c>
      <c r="B4607">
        <v>41161</v>
      </c>
      <c r="C4607" t="s">
        <v>79</v>
      </c>
      <c r="D4607" t="s">
        <v>21</v>
      </c>
      <c r="E4607" t="s">
        <v>120</v>
      </c>
      <c r="F4607" t="s">
        <v>374</v>
      </c>
      <c r="G4607">
        <v>20</v>
      </c>
      <c r="H4607">
        <v>129.08000000000001</v>
      </c>
      <c r="I4607">
        <v>0.37</v>
      </c>
      <c r="J4607">
        <v>0.02</v>
      </c>
      <c r="K4607">
        <v>44.22</v>
      </c>
      <c r="L4607">
        <v>6.32</v>
      </c>
      <c r="M4607">
        <v>3.98</v>
      </c>
      <c r="N4607">
        <v>5.26</v>
      </c>
      <c r="O4607" t="s">
        <v>24</v>
      </c>
      <c r="P4607" t="s">
        <v>625</v>
      </c>
      <c r="Q4607" t="s">
        <v>41</v>
      </c>
      <c r="R4607" t="s">
        <v>34</v>
      </c>
      <c r="S4607" t="s">
        <v>57</v>
      </c>
      <c r="T4607" s="1">
        <v>41163</v>
      </c>
    </row>
    <row r="4608" spans="1:20" x14ac:dyDescent="0.25">
      <c r="A4608">
        <v>32806</v>
      </c>
      <c r="B4608">
        <v>40715</v>
      </c>
      <c r="C4608" t="s">
        <v>58</v>
      </c>
      <c r="D4608" t="s">
        <v>42</v>
      </c>
      <c r="E4608" t="s">
        <v>43</v>
      </c>
      <c r="F4608" t="s">
        <v>2001</v>
      </c>
      <c r="G4608">
        <v>8</v>
      </c>
      <c r="H4608">
        <v>332.83</v>
      </c>
      <c r="I4608">
        <v>0.51</v>
      </c>
      <c r="J4608">
        <v>0.02</v>
      </c>
      <c r="K4608">
        <v>161.91999999999999</v>
      </c>
      <c r="L4608">
        <v>41.31</v>
      </c>
      <c r="M4608">
        <v>20.239999999999998</v>
      </c>
      <c r="N4608">
        <v>8.99</v>
      </c>
      <c r="O4608" t="s">
        <v>24</v>
      </c>
      <c r="P4608" t="s">
        <v>624</v>
      </c>
      <c r="Q4608" t="s">
        <v>83</v>
      </c>
      <c r="R4608" t="s">
        <v>61</v>
      </c>
      <c r="S4608" t="s">
        <v>35</v>
      </c>
      <c r="T4608" s="1">
        <v>40716</v>
      </c>
    </row>
    <row r="4609" spans="1:20" x14ac:dyDescent="0.25">
      <c r="A4609">
        <v>32806</v>
      </c>
      <c r="B4609">
        <v>40715</v>
      </c>
      <c r="C4609" t="s">
        <v>36</v>
      </c>
      <c r="D4609" t="s">
        <v>21</v>
      </c>
      <c r="E4609" t="s">
        <v>80</v>
      </c>
      <c r="F4609" t="s">
        <v>1071</v>
      </c>
      <c r="G4609">
        <v>48</v>
      </c>
      <c r="H4609">
        <v>280.16000000000003</v>
      </c>
      <c r="I4609">
        <v>0.43</v>
      </c>
      <c r="J4609">
        <v>0.1</v>
      </c>
      <c r="K4609">
        <v>102.54</v>
      </c>
      <c r="L4609">
        <v>6.47</v>
      </c>
      <c r="M4609">
        <v>3.69</v>
      </c>
      <c r="N4609">
        <v>0.5</v>
      </c>
      <c r="O4609" t="s">
        <v>71</v>
      </c>
      <c r="P4609" t="s">
        <v>625</v>
      </c>
      <c r="Q4609" t="s">
        <v>41</v>
      </c>
      <c r="R4609" t="s">
        <v>61</v>
      </c>
      <c r="S4609" t="s">
        <v>57</v>
      </c>
      <c r="T4609" s="1">
        <v>40716</v>
      </c>
    </row>
    <row r="4610" spans="1:20" x14ac:dyDescent="0.25">
      <c r="A4610">
        <v>32806</v>
      </c>
      <c r="B4610">
        <v>40715</v>
      </c>
      <c r="C4610" t="s">
        <v>36</v>
      </c>
      <c r="D4610" t="s">
        <v>21</v>
      </c>
      <c r="E4610" t="s">
        <v>84</v>
      </c>
      <c r="F4610" t="s">
        <v>1204</v>
      </c>
      <c r="G4610">
        <v>33</v>
      </c>
      <c r="H4610">
        <v>437.26</v>
      </c>
      <c r="I4610">
        <v>0.5</v>
      </c>
      <c r="J4610">
        <v>0.02</v>
      </c>
      <c r="K4610">
        <v>211.62</v>
      </c>
      <c r="L4610">
        <v>13.36</v>
      </c>
      <c r="M4610">
        <v>6.68</v>
      </c>
      <c r="N4610">
        <v>5.2</v>
      </c>
      <c r="O4610" t="s">
        <v>24</v>
      </c>
      <c r="P4610" t="s">
        <v>625</v>
      </c>
      <c r="Q4610" t="s">
        <v>41</v>
      </c>
      <c r="R4610" t="s">
        <v>61</v>
      </c>
      <c r="S4610" t="s">
        <v>57</v>
      </c>
      <c r="T4610" s="1">
        <v>40717</v>
      </c>
    </row>
    <row r="4611" spans="1:20" x14ac:dyDescent="0.25">
      <c r="A4611">
        <v>32834</v>
      </c>
      <c r="B4611">
        <v>40417</v>
      </c>
      <c r="C4611" t="s">
        <v>58</v>
      </c>
      <c r="D4611" t="s">
        <v>37</v>
      </c>
      <c r="E4611" t="s">
        <v>50</v>
      </c>
      <c r="F4611" t="s">
        <v>76</v>
      </c>
      <c r="G4611">
        <v>39</v>
      </c>
      <c r="H4611">
        <v>8148.42</v>
      </c>
      <c r="I4611">
        <v>0.5</v>
      </c>
      <c r="J4611">
        <v>0.1</v>
      </c>
      <c r="K4611">
        <v>3618.89</v>
      </c>
      <c r="L4611">
        <v>231.98</v>
      </c>
      <c r="M4611">
        <v>115.99</v>
      </c>
      <c r="N4611">
        <v>5.92</v>
      </c>
      <c r="O4611" t="s">
        <v>24</v>
      </c>
      <c r="P4611" t="s">
        <v>1894</v>
      </c>
      <c r="Q4611" t="s">
        <v>64</v>
      </c>
      <c r="R4611" t="s">
        <v>61</v>
      </c>
      <c r="S4611" t="s">
        <v>57</v>
      </c>
      <c r="T4611" s="1">
        <v>40418</v>
      </c>
    </row>
    <row r="4612" spans="1:20" x14ac:dyDescent="0.25">
      <c r="A4612">
        <v>32835</v>
      </c>
      <c r="B4612">
        <v>41097</v>
      </c>
      <c r="C4612" t="s">
        <v>79</v>
      </c>
      <c r="D4612" t="s">
        <v>37</v>
      </c>
      <c r="E4612" t="s">
        <v>50</v>
      </c>
      <c r="F4612" t="s">
        <v>966</v>
      </c>
      <c r="G4612">
        <v>15</v>
      </c>
      <c r="H4612">
        <v>1013.23</v>
      </c>
      <c r="I4612">
        <v>0.35</v>
      </c>
      <c r="J4612">
        <v>0.05</v>
      </c>
      <c r="K4612">
        <v>318.39</v>
      </c>
      <c r="L4612">
        <v>70.75</v>
      </c>
      <c r="M4612">
        <v>45.99</v>
      </c>
      <c r="N4612">
        <v>4.99</v>
      </c>
      <c r="O4612" t="s">
        <v>24</v>
      </c>
      <c r="P4612" t="s">
        <v>1329</v>
      </c>
      <c r="Q4612" t="s">
        <v>95</v>
      </c>
      <c r="R4612" t="s">
        <v>34</v>
      </c>
      <c r="S4612" t="s">
        <v>57</v>
      </c>
      <c r="T4612" s="1">
        <v>41099</v>
      </c>
    </row>
    <row r="4613" spans="1:20" x14ac:dyDescent="0.25">
      <c r="A4613">
        <v>32868</v>
      </c>
      <c r="B4613">
        <v>39830</v>
      </c>
      <c r="C4613" t="s">
        <v>29</v>
      </c>
      <c r="D4613" t="s">
        <v>21</v>
      </c>
      <c r="E4613" t="s">
        <v>52</v>
      </c>
      <c r="F4613" t="s">
        <v>530</v>
      </c>
      <c r="G4613">
        <v>39</v>
      </c>
      <c r="H4613">
        <v>1974.01</v>
      </c>
      <c r="I4613">
        <v>0.47</v>
      </c>
      <c r="J4613">
        <v>0.05</v>
      </c>
      <c r="K4613">
        <v>869.99</v>
      </c>
      <c r="L4613">
        <v>53.11</v>
      </c>
      <c r="M4613">
        <v>28.15</v>
      </c>
      <c r="N4613">
        <v>6.17</v>
      </c>
      <c r="O4613" t="s">
        <v>24</v>
      </c>
      <c r="P4613" t="s">
        <v>974</v>
      </c>
      <c r="Q4613" t="s">
        <v>41</v>
      </c>
      <c r="R4613" t="s">
        <v>61</v>
      </c>
      <c r="S4613" t="s">
        <v>35</v>
      </c>
      <c r="T4613" s="1">
        <v>39831</v>
      </c>
    </row>
    <row r="4614" spans="1:20" x14ac:dyDescent="0.25">
      <c r="A4614">
        <v>32869</v>
      </c>
      <c r="B4614">
        <v>39899</v>
      </c>
      <c r="C4614" t="s">
        <v>79</v>
      </c>
      <c r="D4614" t="s">
        <v>37</v>
      </c>
      <c r="E4614" t="s">
        <v>38</v>
      </c>
      <c r="F4614" t="s">
        <v>793</v>
      </c>
      <c r="G4614">
        <v>41</v>
      </c>
      <c r="H4614">
        <v>683.14</v>
      </c>
      <c r="I4614">
        <v>0.54</v>
      </c>
      <c r="J4614">
        <v>0.06</v>
      </c>
      <c r="K4614">
        <v>347.39</v>
      </c>
      <c r="L4614">
        <v>17.649999999999999</v>
      </c>
      <c r="M4614">
        <v>8.1199999999999992</v>
      </c>
      <c r="N4614">
        <v>2.83</v>
      </c>
      <c r="O4614" t="s">
        <v>24</v>
      </c>
      <c r="P4614" t="s">
        <v>1289</v>
      </c>
      <c r="Q4614" t="s">
        <v>95</v>
      </c>
      <c r="R4614" t="s">
        <v>34</v>
      </c>
      <c r="S4614" t="s">
        <v>35</v>
      </c>
      <c r="T4614" s="1">
        <v>39900</v>
      </c>
    </row>
    <row r="4615" spans="1:20" x14ac:dyDescent="0.25">
      <c r="A4615">
        <v>32869</v>
      </c>
      <c r="B4615">
        <v>39899</v>
      </c>
      <c r="C4615" t="s">
        <v>79</v>
      </c>
      <c r="D4615" t="s">
        <v>42</v>
      </c>
      <c r="E4615" t="s">
        <v>43</v>
      </c>
      <c r="F4615" t="s">
        <v>1111</v>
      </c>
      <c r="G4615">
        <v>49</v>
      </c>
      <c r="H4615">
        <v>3775.18</v>
      </c>
      <c r="I4615">
        <v>0.36</v>
      </c>
      <c r="J4615">
        <v>0.05</v>
      </c>
      <c r="K4615">
        <v>1225.8800000000001</v>
      </c>
      <c r="L4615">
        <v>80.7</v>
      </c>
      <c r="M4615">
        <v>51.65</v>
      </c>
      <c r="N4615">
        <v>18.45</v>
      </c>
      <c r="O4615" t="s">
        <v>24</v>
      </c>
      <c r="P4615" t="s">
        <v>1289</v>
      </c>
      <c r="Q4615" t="s">
        <v>95</v>
      </c>
      <c r="R4615" t="s">
        <v>34</v>
      </c>
      <c r="S4615" t="s">
        <v>45</v>
      </c>
      <c r="T4615" s="1">
        <v>39900</v>
      </c>
    </row>
    <row r="4616" spans="1:20" x14ac:dyDescent="0.25">
      <c r="A4616">
        <v>32869</v>
      </c>
      <c r="B4616">
        <v>39899</v>
      </c>
      <c r="C4616" t="s">
        <v>79</v>
      </c>
      <c r="D4616" t="s">
        <v>21</v>
      </c>
      <c r="E4616" t="s">
        <v>52</v>
      </c>
      <c r="F4616" t="s">
        <v>772</v>
      </c>
      <c r="G4616">
        <v>2</v>
      </c>
      <c r="H4616">
        <v>26.46</v>
      </c>
      <c r="I4616">
        <v>0.47</v>
      </c>
      <c r="J4616">
        <v>0.01</v>
      </c>
      <c r="K4616">
        <v>11.6</v>
      </c>
      <c r="L4616">
        <v>12.6</v>
      </c>
      <c r="M4616">
        <v>6.68</v>
      </c>
      <c r="N4616">
        <v>1.5</v>
      </c>
      <c r="O4616" t="s">
        <v>24</v>
      </c>
      <c r="P4616" t="s">
        <v>1289</v>
      </c>
      <c r="Q4616" t="s">
        <v>95</v>
      </c>
      <c r="R4616" t="s">
        <v>34</v>
      </c>
      <c r="S4616" t="s">
        <v>55</v>
      </c>
      <c r="T4616" s="1">
        <v>39900</v>
      </c>
    </row>
    <row r="4617" spans="1:20" x14ac:dyDescent="0.25">
      <c r="A4617">
        <v>32869</v>
      </c>
      <c r="B4617">
        <v>39899</v>
      </c>
      <c r="C4617" t="s">
        <v>79</v>
      </c>
      <c r="D4617" t="s">
        <v>37</v>
      </c>
      <c r="E4617" t="s">
        <v>50</v>
      </c>
      <c r="F4617" t="s">
        <v>76</v>
      </c>
      <c r="G4617">
        <v>39</v>
      </c>
      <c r="H4617">
        <v>13736.21</v>
      </c>
      <c r="I4617">
        <v>0.55000000000000004</v>
      </c>
      <c r="J4617">
        <v>0.1</v>
      </c>
      <c r="K4617">
        <v>6863.61</v>
      </c>
      <c r="L4617">
        <v>391.09</v>
      </c>
      <c r="M4617">
        <v>175.99</v>
      </c>
      <c r="N4617">
        <v>8.99</v>
      </c>
      <c r="O4617" t="s">
        <v>24</v>
      </c>
      <c r="P4617" t="s">
        <v>1289</v>
      </c>
      <c r="Q4617" t="s">
        <v>95</v>
      </c>
      <c r="R4617" t="s">
        <v>34</v>
      </c>
      <c r="S4617" t="s">
        <v>57</v>
      </c>
      <c r="T4617" s="1">
        <v>39900</v>
      </c>
    </row>
    <row r="4618" spans="1:20" x14ac:dyDescent="0.25">
      <c r="A4618">
        <v>32871</v>
      </c>
      <c r="B4618">
        <v>41208</v>
      </c>
      <c r="C4618" t="s">
        <v>36</v>
      </c>
      <c r="D4618" t="s">
        <v>37</v>
      </c>
      <c r="E4618" t="s">
        <v>38</v>
      </c>
      <c r="F4618" t="s">
        <v>325</v>
      </c>
      <c r="G4618">
        <v>42</v>
      </c>
      <c r="H4618">
        <v>1605.35</v>
      </c>
      <c r="I4618">
        <v>0.45</v>
      </c>
      <c r="J4618">
        <v>0</v>
      </c>
      <c r="K4618">
        <v>720.61</v>
      </c>
      <c r="L4618">
        <v>38.130000000000003</v>
      </c>
      <c r="M4618">
        <v>20.97</v>
      </c>
      <c r="N4618">
        <v>4</v>
      </c>
      <c r="O4618" t="s">
        <v>71</v>
      </c>
      <c r="P4618" t="s">
        <v>1169</v>
      </c>
      <c r="Q4618" t="s">
        <v>33</v>
      </c>
      <c r="R4618" t="s">
        <v>27</v>
      </c>
      <c r="S4618" t="s">
        <v>57</v>
      </c>
      <c r="T4618" s="1">
        <v>41211</v>
      </c>
    </row>
    <row r="4619" spans="1:20" x14ac:dyDescent="0.25">
      <c r="A4619">
        <v>32871</v>
      </c>
      <c r="B4619">
        <v>41208</v>
      </c>
      <c r="C4619" t="s">
        <v>36</v>
      </c>
      <c r="D4619" t="s">
        <v>37</v>
      </c>
      <c r="E4619" t="s">
        <v>38</v>
      </c>
      <c r="F4619" t="s">
        <v>286</v>
      </c>
      <c r="G4619">
        <v>9</v>
      </c>
      <c r="H4619">
        <v>172.78</v>
      </c>
      <c r="I4619">
        <v>0.43</v>
      </c>
      <c r="J4619">
        <v>0.04</v>
      </c>
      <c r="K4619">
        <v>67.55</v>
      </c>
      <c r="L4619">
        <v>19.25</v>
      </c>
      <c r="M4619">
        <v>10.97</v>
      </c>
      <c r="N4619">
        <v>6.5</v>
      </c>
      <c r="O4619" t="s">
        <v>24</v>
      </c>
      <c r="P4619" t="s">
        <v>1169</v>
      </c>
      <c r="Q4619" t="s">
        <v>64</v>
      </c>
      <c r="R4619" t="s">
        <v>27</v>
      </c>
      <c r="S4619" t="s">
        <v>57</v>
      </c>
      <c r="T4619" s="1">
        <v>41210</v>
      </c>
    </row>
    <row r="4620" spans="1:20" x14ac:dyDescent="0.25">
      <c r="A4620">
        <v>32871</v>
      </c>
      <c r="B4620">
        <v>41208</v>
      </c>
      <c r="C4620" t="s">
        <v>36</v>
      </c>
      <c r="D4620" t="s">
        <v>37</v>
      </c>
      <c r="E4620" t="s">
        <v>87</v>
      </c>
      <c r="F4620" t="s">
        <v>235</v>
      </c>
      <c r="G4620">
        <v>14</v>
      </c>
      <c r="H4620">
        <v>3255.9</v>
      </c>
      <c r="I4620">
        <v>0.39</v>
      </c>
      <c r="J4620">
        <v>0.03</v>
      </c>
      <c r="K4620">
        <v>1201.75</v>
      </c>
      <c r="L4620">
        <v>238.44</v>
      </c>
      <c r="M4620">
        <v>145.44999999999999</v>
      </c>
      <c r="N4620">
        <v>17.850000000000001</v>
      </c>
      <c r="O4620" t="s">
        <v>48</v>
      </c>
      <c r="P4620" t="s">
        <v>1169</v>
      </c>
      <c r="Q4620" t="s">
        <v>64</v>
      </c>
      <c r="R4620" t="s">
        <v>27</v>
      </c>
      <c r="S4620" t="s">
        <v>132</v>
      </c>
      <c r="T4620" s="1">
        <v>41210</v>
      </c>
    </row>
    <row r="4621" spans="1:20" x14ac:dyDescent="0.25">
      <c r="A4621">
        <v>32901</v>
      </c>
      <c r="B4621">
        <v>40553</v>
      </c>
      <c r="C4621" t="s">
        <v>58</v>
      </c>
      <c r="D4621" t="s">
        <v>21</v>
      </c>
      <c r="E4621" t="s">
        <v>80</v>
      </c>
      <c r="F4621" t="s">
        <v>1548</v>
      </c>
      <c r="G4621">
        <v>13</v>
      </c>
      <c r="H4621">
        <v>104.22</v>
      </c>
      <c r="I4621">
        <v>0.53</v>
      </c>
      <c r="J4621">
        <v>0</v>
      </c>
      <c r="K4621">
        <v>54.97</v>
      </c>
      <c r="L4621">
        <v>7.98</v>
      </c>
      <c r="M4621">
        <v>3.75</v>
      </c>
      <c r="N4621">
        <v>0.5</v>
      </c>
      <c r="O4621" t="s">
        <v>24</v>
      </c>
      <c r="P4621" t="s">
        <v>703</v>
      </c>
      <c r="Q4621" t="s">
        <v>33</v>
      </c>
      <c r="R4621" t="s">
        <v>34</v>
      </c>
      <c r="S4621" t="s">
        <v>57</v>
      </c>
      <c r="T4621" s="1">
        <v>40554</v>
      </c>
    </row>
    <row r="4622" spans="1:20" x14ac:dyDescent="0.25">
      <c r="A4622">
        <v>32902</v>
      </c>
      <c r="B4622">
        <v>40971</v>
      </c>
      <c r="C4622" t="s">
        <v>36</v>
      </c>
      <c r="D4622" t="s">
        <v>21</v>
      </c>
      <c r="E4622" t="s">
        <v>52</v>
      </c>
      <c r="F4622" t="s">
        <v>253</v>
      </c>
      <c r="G4622">
        <v>34</v>
      </c>
      <c r="H4622">
        <v>231.52</v>
      </c>
      <c r="I4622">
        <v>0.39</v>
      </c>
      <c r="J4622">
        <v>0.03</v>
      </c>
      <c r="K4622">
        <v>85.48</v>
      </c>
      <c r="L4622">
        <v>6.98</v>
      </c>
      <c r="M4622">
        <v>4.26</v>
      </c>
      <c r="N4622">
        <v>1.2</v>
      </c>
      <c r="O4622" t="s">
        <v>71</v>
      </c>
      <c r="P4622" t="s">
        <v>2002</v>
      </c>
      <c r="Q4622" t="s">
        <v>75</v>
      </c>
      <c r="R4622" t="s">
        <v>61</v>
      </c>
      <c r="S4622" t="s">
        <v>55</v>
      </c>
      <c r="T4622" s="1">
        <v>40972</v>
      </c>
    </row>
    <row r="4623" spans="1:20" x14ac:dyDescent="0.25">
      <c r="A4623">
        <v>32902</v>
      </c>
      <c r="B4623">
        <v>40971</v>
      </c>
      <c r="C4623" t="s">
        <v>36</v>
      </c>
      <c r="D4623" t="s">
        <v>21</v>
      </c>
      <c r="E4623" t="s">
        <v>126</v>
      </c>
      <c r="F4623" t="s">
        <v>296</v>
      </c>
      <c r="G4623">
        <v>23</v>
      </c>
      <c r="H4623">
        <v>2485</v>
      </c>
      <c r="I4623">
        <v>0.38</v>
      </c>
      <c r="J4623">
        <v>0.05</v>
      </c>
      <c r="K4623">
        <v>842.37</v>
      </c>
      <c r="L4623">
        <v>110.98</v>
      </c>
      <c r="M4623">
        <v>68.81</v>
      </c>
      <c r="N4623">
        <v>60</v>
      </c>
      <c r="O4623" t="s">
        <v>48</v>
      </c>
      <c r="P4623" t="s">
        <v>2002</v>
      </c>
      <c r="Q4623" t="s">
        <v>33</v>
      </c>
      <c r="R4623" t="s">
        <v>61</v>
      </c>
      <c r="S4623" t="s">
        <v>132</v>
      </c>
      <c r="T4623" s="1">
        <v>40973</v>
      </c>
    </row>
    <row r="4624" spans="1:20" x14ac:dyDescent="0.25">
      <c r="A4624">
        <v>32902</v>
      </c>
      <c r="B4624">
        <v>40971</v>
      </c>
      <c r="C4624" t="s">
        <v>36</v>
      </c>
      <c r="D4624" t="s">
        <v>21</v>
      </c>
      <c r="E4624" t="s">
        <v>30</v>
      </c>
      <c r="F4624" t="s">
        <v>1085</v>
      </c>
      <c r="G4624">
        <v>8</v>
      </c>
      <c r="H4624">
        <v>104.88</v>
      </c>
      <c r="I4624">
        <v>0.45</v>
      </c>
      <c r="J4624">
        <v>0.03</v>
      </c>
      <c r="K4624">
        <v>41.79</v>
      </c>
      <c r="L4624">
        <v>12.44</v>
      </c>
      <c r="M4624">
        <v>6.84</v>
      </c>
      <c r="N4624">
        <v>8.3699999999999992</v>
      </c>
      <c r="O4624" t="s">
        <v>24</v>
      </c>
      <c r="P4624" t="s">
        <v>2002</v>
      </c>
      <c r="Q4624" t="s">
        <v>33</v>
      </c>
      <c r="R4624" t="s">
        <v>61</v>
      </c>
      <c r="S4624" t="s">
        <v>35</v>
      </c>
      <c r="T4624" s="1">
        <v>40973</v>
      </c>
    </row>
    <row r="4625" spans="1:20" x14ac:dyDescent="0.25">
      <c r="A4625">
        <v>32903</v>
      </c>
      <c r="B4625">
        <v>41116</v>
      </c>
      <c r="C4625" t="s">
        <v>20</v>
      </c>
      <c r="D4625" t="s">
        <v>21</v>
      </c>
      <c r="E4625" t="s">
        <v>22</v>
      </c>
      <c r="F4625" t="s">
        <v>986</v>
      </c>
      <c r="G4625">
        <v>31</v>
      </c>
      <c r="H4625">
        <v>947.9</v>
      </c>
      <c r="I4625">
        <v>0.53</v>
      </c>
      <c r="J4625">
        <v>7.0000000000000007E-2</v>
      </c>
      <c r="K4625">
        <v>464.51</v>
      </c>
      <c r="L4625">
        <v>32.57</v>
      </c>
      <c r="M4625">
        <v>15.31</v>
      </c>
      <c r="N4625">
        <v>8.7799999999999994</v>
      </c>
      <c r="O4625" t="s">
        <v>24</v>
      </c>
      <c r="P4625" t="s">
        <v>999</v>
      </c>
      <c r="Q4625" t="s">
        <v>75</v>
      </c>
      <c r="R4625" t="s">
        <v>27</v>
      </c>
      <c r="S4625" t="s">
        <v>57</v>
      </c>
      <c r="T4625" s="1">
        <v>41123</v>
      </c>
    </row>
    <row r="4626" spans="1:20" x14ac:dyDescent="0.25">
      <c r="A4626">
        <v>32929</v>
      </c>
      <c r="B4626">
        <v>40665</v>
      </c>
      <c r="C4626" t="s">
        <v>20</v>
      </c>
      <c r="D4626" t="s">
        <v>21</v>
      </c>
      <c r="E4626" t="s">
        <v>139</v>
      </c>
      <c r="F4626" t="s">
        <v>149</v>
      </c>
      <c r="G4626">
        <v>8</v>
      </c>
      <c r="H4626">
        <v>78.48</v>
      </c>
      <c r="I4626">
        <v>0.44</v>
      </c>
      <c r="J4626">
        <v>0.05</v>
      </c>
      <c r="K4626">
        <v>31.65</v>
      </c>
      <c r="L4626">
        <v>10.14</v>
      </c>
      <c r="M4626">
        <v>5.68</v>
      </c>
      <c r="N4626">
        <v>1.39</v>
      </c>
      <c r="O4626" t="s">
        <v>24</v>
      </c>
      <c r="P4626" t="s">
        <v>418</v>
      </c>
      <c r="Q4626" t="s">
        <v>95</v>
      </c>
      <c r="R4626" t="s">
        <v>34</v>
      </c>
      <c r="S4626" t="s">
        <v>57</v>
      </c>
      <c r="T4626" s="1">
        <v>40669</v>
      </c>
    </row>
    <row r="4627" spans="1:20" x14ac:dyDescent="0.25">
      <c r="A4627">
        <v>32929</v>
      </c>
      <c r="B4627">
        <v>40665</v>
      </c>
      <c r="C4627" t="s">
        <v>20</v>
      </c>
      <c r="D4627" t="s">
        <v>21</v>
      </c>
      <c r="E4627" t="s">
        <v>22</v>
      </c>
      <c r="F4627" t="s">
        <v>1556</v>
      </c>
      <c r="G4627">
        <v>13</v>
      </c>
      <c r="H4627">
        <v>282.58999999999997</v>
      </c>
      <c r="I4627">
        <v>0.48</v>
      </c>
      <c r="J4627">
        <v>0.09</v>
      </c>
      <c r="K4627">
        <v>119.05</v>
      </c>
      <c r="L4627">
        <v>23.48</v>
      </c>
      <c r="M4627">
        <v>12.21</v>
      </c>
      <c r="N4627">
        <v>4.8099999999999996</v>
      </c>
      <c r="O4627" t="s">
        <v>24</v>
      </c>
      <c r="P4627" t="s">
        <v>418</v>
      </c>
      <c r="Q4627" t="s">
        <v>95</v>
      </c>
      <c r="R4627" t="s">
        <v>34</v>
      </c>
      <c r="S4627" t="s">
        <v>57</v>
      </c>
      <c r="T4627" s="1">
        <v>40670</v>
      </c>
    </row>
    <row r="4628" spans="1:20" x14ac:dyDescent="0.25">
      <c r="A4628">
        <v>32931</v>
      </c>
      <c r="B4628">
        <v>40224</v>
      </c>
      <c r="C4628" t="s">
        <v>20</v>
      </c>
      <c r="D4628" t="s">
        <v>21</v>
      </c>
      <c r="E4628" t="s">
        <v>80</v>
      </c>
      <c r="F4628" t="s">
        <v>2003</v>
      </c>
      <c r="G4628">
        <v>31</v>
      </c>
      <c r="H4628">
        <v>155.91</v>
      </c>
      <c r="I4628">
        <v>0.46</v>
      </c>
      <c r="J4628">
        <v>0.06</v>
      </c>
      <c r="K4628">
        <v>66.13</v>
      </c>
      <c r="L4628">
        <v>5.33</v>
      </c>
      <c r="M4628">
        <v>2.88</v>
      </c>
      <c r="N4628">
        <v>0.5</v>
      </c>
      <c r="O4628" t="s">
        <v>24</v>
      </c>
      <c r="P4628" t="s">
        <v>1950</v>
      </c>
      <c r="Q4628" t="s">
        <v>33</v>
      </c>
      <c r="R4628" t="s">
        <v>34</v>
      </c>
      <c r="S4628" t="s">
        <v>57</v>
      </c>
      <c r="T4628" s="1">
        <v>40231</v>
      </c>
    </row>
    <row r="4629" spans="1:20" x14ac:dyDescent="0.25">
      <c r="A4629">
        <v>32931</v>
      </c>
      <c r="B4629">
        <v>40224</v>
      </c>
      <c r="C4629" t="s">
        <v>20</v>
      </c>
      <c r="D4629" t="s">
        <v>21</v>
      </c>
      <c r="E4629" t="s">
        <v>22</v>
      </c>
      <c r="F4629" t="s">
        <v>102</v>
      </c>
      <c r="G4629">
        <v>25</v>
      </c>
      <c r="H4629">
        <v>628.27</v>
      </c>
      <c r="I4629">
        <v>0.54</v>
      </c>
      <c r="J4629">
        <v>0.08</v>
      </c>
      <c r="K4629">
        <v>311</v>
      </c>
      <c r="L4629">
        <v>27.04</v>
      </c>
      <c r="M4629">
        <v>12.44</v>
      </c>
      <c r="N4629">
        <v>6.27</v>
      </c>
      <c r="O4629" t="s">
        <v>24</v>
      </c>
      <c r="P4629" t="s">
        <v>1950</v>
      </c>
      <c r="Q4629" t="s">
        <v>33</v>
      </c>
      <c r="R4629" t="s">
        <v>34</v>
      </c>
      <c r="S4629" t="s">
        <v>45</v>
      </c>
      <c r="T4629" s="1">
        <v>40229</v>
      </c>
    </row>
    <row r="4630" spans="1:20" x14ac:dyDescent="0.25">
      <c r="A4630">
        <v>32932</v>
      </c>
      <c r="B4630">
        <v>40187</v>
      </c>
      <c r="C4630" t="s">
        <v>20</v>
      </c>
      <c r="D4630" t="s">
        <v>37</v>
      </c>
      <c r="E4630" t="s">
        <v>387</v>
      </c>
      <c r="F4630" t="s">
        <v>1652</v>
      </c>
      <c r="G4630">
        <v>49</v>
      </c>
      <c r="H4630">
        <v>46573.71</v>
      </c>
      <c r="I4630">
        <v>0.4</v>
      </c>
      <c r="J4630">
        <v>0.05</v>
      </c>
      <c r="K4630">
        <v>17149.71</v>
      </c>
      <c r="L4630">
        <v>999.98</v>
      </c>
      <c r="M4630">
        <v>599.99</v>
      </c>
      <c r="N4630">
        <v>24.49</v>
      </c>
      <c r="O4630" t="s">
        <v>24</v>
      </c>
      <c r="P4630" t="s">
        <v>280</v>
      </c>
      <c r="Q4630" t="s">
        <v>33</v>
      </c>
      <c r="R4630" t="s">
        <v>34</v>
      </c>
      <c r="S4630" t="s">
        <v>28</v>
      </c>
      <c r="T4630" s="1">
        <v>40191</v>
      </c>
    </row>
    <row r="4631" spans="1:20" x14ac:dyDescent="0.25">
      <c r="A4631">
        <v>32965</v>
      </c>
      <c r="B4631">
        <v>40598</v>
      </c>
      <c r="C4631" t="s">
        <v>36</v>
      </c>
      <c r="D4631" t="s">
        <v>21</v>
      </c>
      <c r="E4631" t="s">
        <v>84</v>
      </c>
      <c r="F4631" t="s">
        <v>956</v>
      </c>
      <c r="G4631">
        <v>2</v>
      </c>
      <c r="H4631">
        <v>19.95</v>
      </c>
      <c r="I4631">
        <v>0.55000000000000004</v>
      </c>
      <c r="J4631">
        <v>0.04</v>
      </c>
      <c r="K4631">
        <v>9.02</v>
      </c>
      <c r="L4631">
        <v>8.84</v>
      </c>
      <c r="M4631">
        <v>3.98</v>
      </c>
      <c r="N4631">
        <v>2.97</v>
      </c>
      <c r="O4631" t="s">
        <v>24</v>
      </c>
      <c r="P4631" t="s">
        <v>864</v>
      </c>
      <c r="Q4631" t="s">
        <v>95</v>
      </c>
      <c r="R4631" t="s">
        <v>27</v>
      </c>
      <c r="S4631" t="s">
        <v>55</v>
      </c>
      <c r="T4631" s="1">
        <v>40599</v>
      </c>
    </row>
    <row r="4632" spans="1:20" x14ac:dyDescent="0.25">
      <c r="A4632">
        <v>32965</v>
      </c>
      <c r="B4632">
        <v>40598</v>
      </c>
      <c r="C4632" t="s">
        <v>36</v>
      </c>
      <c r="D4632" t="s">
        <v>37</v>
      </c>
      <c r="E4632" t="s">
        <v>38</v>
      </c>
      <c r="F4632" t="s">
        <v>422</v>
      </c>
      <c r="G4632">
        <v>25</v>
      </c>
      <c r="H4632">
        <v>4346.4799999999996</v>
      </c>
      <c r="I4632">
        <v>0.48</v>
      </c>
      <c r="J4632">
        <v>0.1</v>
      </c>
      <c r="K4632">
        <v>1826.74</v>
      </c>
      <c r="L4632">
        <v>192.29</v>
      </c>
      <c r="M4632">
        <v>99.99</v>
      </c>
      <c r="N4632">
        <v>19.989999999999998</v>
      </c>
      <c r="O4632" t="s">
        <v>24</v>
      </c>
      <c r="P4632" t="s">
        <v>864</v>
      </c>
      <c r="Q4632" t="s">
        <v>75</v>
      </c>
      <c r="R4632" t="s">
        <v>27</v>
      </c>
      <c r="S4632" t="s">
        <v>57</v>
      </c>
      <c r="T4632" s="1">
        <v>40599</v>
      </c>
    </row>
    <row r="4633" spans="1:20" x14ac:dyDescent="0.25">
      <c r="A4633">
        <v>32966</v>
      </c>
      <c r="B4633">
        <v>40934</v>
      </c>
      <c r="C4633" t="s">
        <v>20</v>
      </c>
      <c r="D4633" t="s">
        <v>37</v>
      </c>
      <c r="E4633" t="s">
        <v>87</v>
      </c>
      <c r="F4633" t="s">
        <v>1732</v>
      </c>
      <c r="G4633">
        <v>4</v>
      </c>
      <c r="H4633">
        <v>1983.29</v>
      </c>
      <c r="I4633">
        <v>0.49</v>
      </c>
      <c r="J4633">
        <v>0.08</v>
      </c>
      <c r="K4633">
        <v>871.35</v>
      </c>
      <c r="L4633">
        <v>531.30999999999995</v>
      </c>
      <c r="M4633">
        <v>270.97000000000003</v>
      </c>
      <c r="N4633">
        <v>28.06</v>
      </c>
      <c r="O4633" t="s">
        <v>48</v>
      </c>
      <c r="P4633" t="s">
        <v>1309</v>
      </c>
      <c r="Q4633" t="s">
        <v>41</v>
      </c>
      <c r="R4633" t="s">
        <v>61</v>
      </c>
      <c r="S4633" t="s">
        <v>132</v>
      </c>
      <c r="T4633" s="1">
        <v>40941</v>
      </c>
    </row>
    <row r="4634" spans="1:20" x14ac:dyDescent="0.25">
      <c r="A4634">
        <v>32966</v>
      </c>
      <c r="B4634">
        <v>40934</v>
      </c>
      <c r="C4634" t="s">
        <v>20</v>
      </c>
      <c r="D4634" t="s">
        <v>21</v>
      </c>
      <c r="E4634" t="s">
        <v>52</v>
      </c>
      <c r="F4634" t="s">
        <v>1926</v>
      </c>
      <c r="G4634">
        <v>43</v>
      </c>
      <c r="H4634">
        <v>134.84</v>
      </c>
      <c r="I4634">
        <v>0.49</v>
      </c>
      <c r="J4634">
        <v>0.01</v>
      </c>
      <c r="K4634">
        <v>64.75</v>
      </c>
      <c r="L4634">
        <v>3.14</v>
      </c>
      <c r="M4634">
        <v>1.6</v>
      </c>
      <c r="N4634">
        <v>1.29</v>
      </c>
      <c r="O4634" t="s">
        <v>24</v>
      </c>
      <c r="P4634" t="s">
        <v>1309</v>
      </c>
      <c r="Q4634" t="s">
        <v>41</v>
      </c>
      <c r="R4634" t="s">
        <v>61</v>
      </c>
      <c r="S4634" t="s">
        <v>55</v>
      </c>
      <c r="T4634" s="1">
        <v>40938</v>
      </c>
    </row>
    <row r="4635" spans="1:20" x14ac:dyDescent="0.25">
      <c r="A4635">
        <v>32994</v>
      </c>
      <c r="B4635">
        <v>41168</v>
      </c>
      <c r="C4635" t="s">
        <v>58</v>
      </c>
      <c r="D4635" t="s">
        <v>21</v>
      </c>
      <c r="E4635" t="s">
        <v>84</v>
      </c>
      <c r="F4635" t="s">
        <v>794</v>
      </c>
      <c r="G4635">
        <v>34</v>
      </c>
      <c r="H4635">
        <v>463.74</v>
      </c>
      <c r="I4635">
        <v>0.54</v>
      </c>
      <c r="J4635">
        <v>0.05</v>
      </c>
      <c r="K4635">
        <v>234.69</v>
      </c>
      <c r="L4635">
        <v>14.09</v>
      </c>
      <c r="M4635">
        <v>6.48</v>
      </c>
      <c r="N4635">
        <v>8.73</v>
      </c>
      <c r="O4635" t="s">
        <v>24</v>
      </c>
      <c r="P4635" t="s">
        <v>941</v>
      </c>
      <c r="Q4635" t="s">
        <v>33</v>
      </c>
      <c r="R4635" t="s">
        <v>67</v>
      </c>
      <c r="S4635" t="s">
        <v>57</v>
      </c>
      <c r="T4635" s="1">
        <v>41168</v>
      </c>
    </row>
    <row r="4636" spans="1:20" x14ac:dyDescent="0.25">
      <c r="A4636">
        <v>32996</v>
      </c>
      <c r="B4636">
        <v>40529</v>
      </c>
      <c r="C4636" t="s">
        <v>58</v>
      </c>
      <c r="D4636" t="s">
        <v>42</v>
      </c>
      <c r="E4636" t="s">
        <v>43</v>
      </c>
      <c r="F4636" t="s">
        <v>1041</v>
      </c>
      <c r="G4636">
        <v>15</v>
      </c>
      <c r="H4636">
        <v>409.53</v>
      </c>
      <c r="I4636">
        <v>0.4</v>
      </c>
      <c r="J4636">
        <v>0.09</v>
      </c>
      <c r="K4636">
        <v>137.80000000000001</v>
      </c>
      <c r="L4636">
        <v>29.63</v>
      </c>
      <c r="M4636">
        <v>17.78</v>
      </c>
      <c r="N4636">
        <v>5.03</v>
      </c>
      <c r="O4636" t="s">
        <v>24</v>
      </c>
      <c r="P4636" t="s">
        <v>365</v>
      </c>
      <c r="Q4636" t="s">
        <v>41</v>
      </c>
      <c r="R4636" t="s">
        <v>67</v>
      </c>
      <c r="S4636" t="s">
        <v>57</v>
      </c>
      <c r="T4636" s="1">
        <v>40532</v>
      </c>
    </row>
    <row r="4637" spans="1:20" x14ac:dyDescent="0.25">
      <c r="A4637">
        <v>32996</v>
      </c>
      <c r="B4637">
        <v>40529</v>
      </c>
      <c r="C4637" t="s">
        <v>58</v>
      </c>
      <c r="D4637" t="s">
        <v>37</v>
      </c>
      <c r="E4637" t="s">
        <v>50</v>
      </c>
      <c r="F4637" t="s">
        <v>971</v>
      </c>
      <c r="G4637">
        <v>2</v>
      </c>
      <c r="H4637">
        <v>230.15</v>
      </c>
      <c r="I4637">
        <v>0.44</v>
      </c>
      <c r="J4637">
        <v>0.04</v>
      </c>
      <c r="K4637">
        <v>94.27</v>
      </c>
      <c r="L4637">
        <v>117.84</v>
      </c>
      <c r="M4637">
        <v>65.989999999999995</v>
      </c>
      <c r="N4637">
        <v>3.9</v>
      </c>
      <c r="O4637" t="s">
        <v>24</v>
      </c>
      <c r="P4637" t="s">
        <v>365</v>
      </c>
      <c r="Q4637" t="s">
        <v>41</v>
      </c>
      <c r="R4637" t="s">
        <v>67</v>
      </c>
      <c r="S4637" t="s">
        <v>57</v>
      </c>
      <c r="T4637" s="1">
        <v>40531</v>
      </c>
    </row>
    <row r="4638" spans="1:20" x14ac:dyDescent="0.25">
      <c r="A4638">
        <v>32998</v>
      </c>
      <c r="B4638">
        <v>40450</v>
      </c>
      <c r="C4638" t="s">
        <v>29</v>
      </c>
      <c r="D4638" t="s">
        <v>42</v>
      </c>
      <c r="E4638" t="s">
        <v>92</v>
      </c>
      <c r="F4638" t="s">
        <v>93</v>
      </c>
      <c r="G4638">
        <v>13</v>
      </c>
      <c r="H4638">
        <v>2696.92</v>
      </c>
      <c r="I4638">
        <v>0.42</v>
      </c>
      <c r="J4638">
        <v>0.1</v>
      </c>
      <c r="K4638">
        <v>939.44</v>
      </c>
      <c r="L4638">
        <v>225.83</v>
      </c>
      <c r="M4638">
        <v>130.97999999999999</v>
      </c>
      <c r="N4638">
        <v>54.74</v>
      </c>
      <c r="O4638" t="s">
        <v>48</v>
      </c>
      <c r="P4638" t="s">
        <v>1006</v>
      </c>
      <c r="Q4638" t="s">
        <v>64</v>
      </c>
      <c r="R4638" t="s">
        <v>34</v>
      </c>
      <c r="S4638" t="s">
        <v>49</v>
      </c>
      <c r="T4638" s="1">
        <v>40451</v>
      </c>
    </row>
    <row r="4639" spans="1:20" x14ac:dyDescent="0.25">
      <c r="A4639">
        <v>32999</v>
      </c>
      <c r="B4639">
        <v>39917</v>
      </c>
      <c r="C4639" t="s">
        <v>20</v>
      </c>
      <c r="D4639" t="s">
        <v>42</v>
      </c>
      <c r="E4639" t="s">
        <v>92</v>
      </c>
      <c r="F4639" t="s">
        <v>369</v>
      </c>
      <c r="G4639">
        <v>14</v>
      </c>
      <c r="H4639">
        <v>2045.97</v>
      </c>
      <c r="I4639">
        <v>0.36</v>
      </c>
      <c r="J4639">
        <v>0.09</v>
      </c>
      <c r="K4639">
        <v>596.41</v>
      </c>
      <c r="L4639">
        <v>157.78</v>
      </c>
      <c r="M4639">
        <v>100.98</v>
      </c>
      <c r="N4639">
        <v>35.840000000000003</v>
      </c>
      <c r="O4639" t="s">
        <v>48</v>
      </c>
      <c r="P4639" t="s">
        <v>1684</v>
      </c>
      <c r="Q4639" t="s">
        <v>95</v>
      </c>
      <c r="R4639" t="s">
        <v>61</v>
      </c>
      <c r="S4639" t="s">
        <v>49</v>
      </c>
      <c r="T4639" s="1">
        <v>39922</v>
      </c>
    </row>
    <row r="4640" spans="1:20" x14ac:dyDescent="0.25">
      <c r="A4640">
        <v>33025</v>
      </c>
      <c r="B4640">
        <v>39837</v>
      </c>
      <c r="C4640" t="s">
        <v>20</v>
      </c>
      <c r="D4640" t="s">
        <v>21</v>
      </c>
      <c r="E4640" t="s">
        <v>126</v>
      </c>
      <c r="F4640" t="s">
        <v>1867</v>
      </c>
      <c r="G4640">
        <v>5</v>
      </c>
      <c r="H4640">
        <v>548.47</v>
      </c>
      <c r="I4640">
        <v>0.43</v>
      </c>
      <c r="J4640">
        <v>0.08</v>
      </c>
      <c r="K4640">
        <v>208.28</v>
      </c>
      <c r="L4640">
        <v>119.02</v>
      </c>
      <c r="M4640">
        <v>67.84</v>
      </c>
      <c r="N4640">
        <v>0.99</v>
      </c>
      <c r="O4640" t="s">
        <v>24</v>
      </c>
      <c r="P4640" t="s">
        <v>1137</v>
      </c>
      <c r="Q4640" t="s">
        <v>75</v>
      </c>
      <c r="R4640" t="s">
        <v>27</v>
      </c>
      <c r="S4640" t="s">
        <v>57</v>
      </c>
      <c r="T4640" s="1">
        <v>39842</v>
      </c>
    </row>
    <row r="4641" spans="1:20" x14ac:dyDescent="0.25">
      <c r="A4641">
        <v>33029</v>
      </c>
      <c r="B4641">
        <v>41060</v>
      </c>
      <c r="C4641" t="s">
        <v>36</v>
      </c>
      <c r="D4641" t="s">
        <v>42</v>
      </c>
      <c r="E4641" t="s">
        <v>46</v>
      </c>
      <c r="F4641" t="s">
        <v>1835</v>
      </c>
      <c r="G4641">
        <v>39</v>
      </c>
      <c r="H4641">
        <v>28063</v>
      </c>
      <c r="I4641">
        <v>0.43</v>
      </c>
      <c r="J4641">
        <v>0.02</v>
      </c>
      <c r="K4641">
        <v>11709.17</v>
      </c>
      <c r="L4641">
        <v>732.28</v>
      </c>
      <c r="M4641">
        <v>417.4</v>
      </c>
      <c r="N4641">
        <v>75.23</v>
      </c>
      <c r="O4641" t="s">
        <v>48</v>
      </c>
      <c r="P4641" t="s">
        <v>860</v>
      </c>
      <c r="Q4641" t="s">
        <v>75</v>
      </c>
      <c r="R4641" t="s">
        <v>67</v>
      </c>
      <c r="S4641" t="s">
        <v>49</v>
      </c>
      <c r="T4641" s="1">
        <v>41062</v>
      </c>
    </row>
    <row r="4642" spans="1:20" x14ac:dyDescent="0.25">
      <c r="A4642">
        <v>33029</v>
      </c>
      <c r="B4642">
        <v>41060</v>
      </c>
      <c r="C4642" t="s">
        <v>36</v>
      </c>
      <c r="D4642" t="s">
        <v>37</v>
      </c>
      <c r="E4642" t="s">
        <v>50</v>
      </c>
      <c r="F4642" t="s">
        <v>76</v>
      </c>
      <c r="G4642">
        <v>8</v>
      </c>
      <c r="H4642">
        <v>1371.56</v>
      </c>
      <c r="I4642">
        <v>0.39</v>
      </c>
      <c r="J4642">
        <v>0.1</v>
      </c>
      <c r="K4642">
        <v>441.14</v>
      </c>
      <c r="L4642">
        <v>190.15</v>
      </c>
      <c r="M4642">
        <v>115.99</v>
      </c>
      <c r="N4642">
        <v>2.5</v>
      </c>
      <c r="O4642" t="s">
        <v>24</v>
      </c>
      <c r="P4642" t="s">
        <v>860</v>
      </c>
      <c r="Q4642" t="s">
        <v>75</v>
      </c>
      <c r="R4642" t="s">
        <v>67</v>
      </c>
      <c r="S4642" t="s">
        <v>57</v>
      </c>
      <c r="T4642" s="1">
        <v>41061</v>
      </c>
    </row>
    <row r="4643" spans="1:20" x14ac:dyDescent="0.25">
      <c r="A4643">
        <v>33031</v>
      </c>
      <c r="B4643">
        <v>41145</v>
      </c>
      <c r="C4643" t="s">
        <v>36</v>
      </c>
      <c r="D4643" t="s">
        <v>42</v>
      </c>
      <c r="E4643" t="s">
        <v>43</v>
      </c>
      <c r="F4643" t="s">
        <v>1829</v>
      </c>
      <c r="G4643">
        <v>24</v>
      </c>
      <c r="H4643">
        <v>1034.33</v>
      </c>
      <c r="I4643">
        <v>0.48</v>
      </c>
      <c r="J4643">
        <v>0.08</v>
      </c>
      <c r="K4643">
        <v>442.89</v>
      </c>
      <c r="L4643">
        <v>46.13</v>
      </c>
      <c r="M4643">
        <v>23.99</v>
      </c>
      <c r="N4643">
        <v>15.68</v>
      </c>
      <c r="O4643" t="s">
        <v>48</v>
      </c>
      <c r="P4643" t="s">
        <v>178</v>
      </c>
      <c r="Q4643" t="s">
        <v>75</v>
      </c>
      <c r="R4643" t="s">
        <v>61</v>
      </c>
      <c r="S4643" t="s">
        <v>132</v>
      </c>
      <c r="T4643" s="1">
        <v>41147</v>
      </c>
    </row>
    <row r="4644" spans="1:20" x14ac:dyDescent="0.25">
      <c r="A4644">
        <v>33031</v>
      </c>
      <c r="B4644">
        <v>41145</v>
      </c>
      <c r="C4644" t="s">
        <v>36</v>
      </c>
      <c r="D4644" t="s">
        <v>21</v>
      </c>
      <c r="E4644" t="s">
        <v>84</v>
      </c>
      <c r="F4644" t="s">
        <v>962</v>
      </c>
      <c r="G4644">
        <v>18</v>
      </c>
      <c r="H4644">
        <v>188.09</v>
      </c>
      <c r="I4644">
        <v>0.37</v>
      </c>
      <c r="J4644">
        <v>0.02</v>
      </c>
      <c r="K4644">
        <v>64.8</v>
      </c>
      <c r="L4644">
        <v>10.29</v>
      </c>
      <c r="M4644">
        <v>6.48</v>
      </c>
      <c r="N4644">
        <v>6.65</v>
      </c>
      <c r="O4644" t="s">
        <v>24</v>
      </c>
      <c r="P4644" t="s">
        <v>178</v>
      </c>
      <c r="Q4644" t="s">
        <v>75</v>
      </c>
      <c r="R4644" t="s">
        <v>61</v>
      </c>
      <c r="S4644" t="s">
        <v>57</v>
      </c>
      <c r="T4644" s="1">
        <v>41146</v>
      </c>
    </row>
    <row r="4645" spans="1:20" x14ac:dyDescent="0.25">
      <c r="A4645">
        <v>33060</v>
      </c>
      <c r="B4645">
        <v>40228</v>
      </c>
      <c r="C4645" t="s">
        <v>36</v>
      </c>
      <c r="D4645" t="s">
        <v>21</v>
      </c>
      <c r="E4645" t="s">
        <v>120</v>
      </c>
      <c r="F4645" t="s">
        <v>1738</v>
      </c>
      <c r="G4645">
        <v>3</v>
      </c>
      <c r="H4645">
        <v>21.61</v>
      </c>
      <c r="I4645">
        <v>0.37</v>
      </c>
      <c r="J4645">
        <v>0.05</v>
      </c>
      <c r="K4645">
        <v>5.7</v>
      </c>
      <c r="L4645">
        <v>5.94</v>
      </c>
      <c r="M4645">
        <v>3.74</v>
      </c>
      <c r="N4645">
        <v>4.6900000000000004</v>
      </c>
      <c r="O4645" t="s">
        <v>24</v>
      </c>
      <c r="P4645" t="s">
        <v>78</v>
      </c>
      <c r="Q4645" t="s">
        <v>41</v>
      </c>
      <c r="R4645" t="s">
        <v>61</v>
      </c>
      <c r="S4645" t="s">
        <v>57</v>
      </c>
      <c r="T4645" s="1">
        <v>40229</v>
      </c>
    </row>
    <row r="4646" spans="1:20" x14ac:dyDescent="0.25">
      <c r="A4646">
        <v>33061</v>
      </c>
      <c r="B4646">
        <v>40739</v>
      </c>
      <c r="C4646" t="s">
        <v>36</v>
      </c>
      <c r="D4646" t="s">
        <v>21</v>
      </c>
      <c r="E4646" t="s">
        <v>22</v>
      </c>
      <c r="F4646" t="s">
        <v>1448</v>
      </c>
      <c r="G4646">
        <v>48</v>
      </c>
      <c r="H4646">
        <v>9460.85</v>
      </c>
      <c r="I4646">
        <v>0.47</v>
      </c>
      <c r="J4646">
        <v>0.06</v>
      </c>
      <c r="K4646">
        <v>4122.7700000000004</v>
      </c>
      <c r="L4646">
        <v>209.49</v>
      </c>
      <c r="M4646">
        <v>111.03</v>
      </c>
      <c r="N4646">
        <v>8.64</v>
      </c>
      <c r="O4646" t="s">
        <v>24</v>
      </c>
      <c r="P4646" t="s">
        <v>1484</v>
      </c>
      <c r="Q4646" t="s">
        <v>75</v>
      </c>
      <c r="R4646" t="s">
        <v>61</v>
      </c>
      <c r="S4646" t="s">
        <v>57</v>
      </c>
      <c r="T4646" s="1">
        <v>40741</v>
      </c>
    </row>
    <row r="4647" spans="1:20" x14ac:dyDescent="0.25">
      <c r="A4647">
        <v>33090</v>
      </c>
      <c r="B4647">
        <v>40030</v>
      </c>
      <c r="C4647" t="s">
        <v>79</v>
      </c>
      <c r="D4647" t="s">
        <v>21</v>
      </c>
      <c r="E4647" t="s">
        <v>22</v>
      </c>
      <c r="F4647" t="s">
        <v>1318</v>
      </c>
      <c r="G4647">
        <v>26</v>
      </c>
      <c r="H4647">
        <v>1937.92</v>
      </c>
      <c r="I4647">
        <v>0.49</v>
      </c>
      <c r="J4647">
        <v>0</v>
      </c>
      <c r="K4647">
        <v>943.26</v>
      </c>
      <c r="L4647">
        <v>74.040000000000006</v>
      </c>
      <c r="M4647">
        <v>37.76</v>
      </c>
      <c r="N4647">
        <v>12.9</v>
      </c>
      <c r="O4647" t="s">
        <v>24</v>
      </c>
      <c r="P4647" t="s">
        <v>446</v>
      </c>
      <c r="Q4647" t="s">
        <v>64</v>
      </c>
      <c r="R4647" t="s">
        <v>34</v>
      </c>
      <c r="S4647" t="s">
        <v>57</v>
      </c>
      <c r="T4647" s="1">
        <v>40031</v>
      </c>
    </row>
    <row r="4648" spans="1:20" x14ac:dyDescent="0.25">
      <c r="A4648">
        <v>33091</v>
      </c>
      <c r="B4648">
        <v>40568</v>
      </c>
      <c r="C4648" t="s">
        <v>36</v>
      </c>
      <c r="D4648" t="s">
        <v>21</v>
      </c>
      <c r="E4648" t="s">
        <v>84</v>
      </c>
      <c r="F4648" t="s">
        <v>1284</v>
      </c>
      <c r="G4648">
        <v>24</v>
      </c>
      <c r="H4648">
        <v>378.72</v>
      </c>
      <c r="I4648">
        <v>0.36</v>
      </c>
      <c r="J4648">
        <v>0.02</v>
      </c>
      <c r="K4648">
        <v>127.37</v>
      </c>
      <c r="L4648">
        <v>15.61</v>
      </c>
      <c r="M4648">
        <v>9.99</v>
      </c>
      <c r="N4648">
        <v>11.59</v>
      </c>
      <c r="O4648" t="s">
        <v>24</v>
      </c>
      <c r="P4648" t="s">
        <v>641</v>
      </c>
      <c r="Q4648" t="s">
        <v>64</v>
      </c>
      <c r="R4648" t="s">
        <v>61</v>
      </c>
      <c r="S4648" t="s">
        <v>57</v>
      </c>
      <c r="T4648" s="1">
        <v>40570</v>
      </c>
    </row>
    <row r="4649" spans="1:20" x14ac:dyDescent="0.25">
      <c r="A4649">
        <v>33095</v>
      </c>
      <c r="B4649">
        <v>39859</v>
      </c>
      <c r="C4649" t="s">
        <v>29</v>
      </c>
      <c r="D4649" t="s">
        <v>37</v>
      </c>
      <c r="E4649" t="s">
        <v>38</v>
      </c>
      <c r="F4649" t="s">
        <v>1127</v>
      </c>
      <c r="G4649">
        <v>30</v>
      </c>
      <c r="H4649">
        <v>10115.51</v>
      </c>
      <c r="I4649">
        <v>0.53</v>
      </c>
      <c r="J4649">
        <v>0.01</v>
      </c>
      <c r="K4649">
        <v>5310.31</v>
      </c>
      <c r="L4649">
        <v>340.4</v>
      </c>
      <c r="M4649">
        <v>159.99</v>
      </c>
      <c r="N4649">
        <v>5.5</v>
      </c>
      <c r="O4649" t="s">
        <v>24</v>
      </c>
      <c r="P4649" t="s">
        <v>1892</v>
      </c>
      <c r="Q4649" t="s">
        <v>33</v>
      </c>
      <c r="R4649" t="s">
        <v>67</v>
      </c>
      <c r="S4649" t="s">
        <v>57</v>
      </c>
      <c r="T4649" s="1">
        <v>39861</v>
      </c>
    </row>
    <row r="4650" spans="1:20" x14ac:dyDescent="0.25">
      <c r="A4650">
        <v>33095</v>
      </c>
      <c r="B4650">
        <v>39859</v>
      </c>
      <c r="C4650" t="s">
        <v>29</v>
      </c>
      <c r="D4650" t="s">
        <v>42</v>
      </c>
      <c r="E4650" t="s">
        <v>43</v>
      </c>
      <c r="F4650" t="s">
        <v>1781</v>
      </c>
      <c r="G4650">
        <v>34</v>
      </c>
      <c r="H4650">
        <v>4835.82</v>
      </c>
      <c r="I4650">
        <v>0.5</v>
      </c>
      <c r="J4650">
        <v>0.1</v>
      </c>
      <c r="K4650">
        <v>2140.37</v>
      </c>
      <c r="L4650">
        <v>157.38</v>
      </c>
      <c r="M4650">
        <v>78.69</v>
      </c>
      <c r="N4650">
        <v>19.989999999999998</v>
      </c>
      <c r="O4650" t="s">
        <v>24</v>
      </c>
      <c r="P4650" t="s">
        <v>1892</v>
      </c>
      <c r="Q4650" t="s">
        <v>33</v>
      </c>
      <c r="R4650" t="s">
        <v>67</v>
      </c>
      <c r="S4650" t="s">
        <v>57</v>
      </c>
      <c r="T4650" s="1">
        <v>39860</v>
      </c>
    </row>
    <row r="4651" spans="1:20" x14ac:dyDescent="0.25">
      <c r="A4651">
        <v>33122</v>
      </c>
      <c r="B4651">
        <v>40348</v>
      </c>
      <c r="C4651" t="s">
        <v>20</v>
      </c>
      <c r="D4651" t="s">
        <v>37</v>
      </c>
      <c r="E4651" t="s">
        <v>87</v>
      </c>
      <c r="F4651" t="s">
        <v>1795</v>
      </c>
      <c r="G4651">
        <v>21</v>
      </c>
      <c r="H4651">
        <v>13852.15</v>
      </c>
      <c r="I4651">
        <v>0.39</v>
      </c>
      <c r="J4651">
        <v>0</v>
      </c>
      <c r="K4651">
        <v>5383.52</v>
      </c>
      <c r="L4651">
        <v>657.33</v>
      </c>
      <c r="M4651">
        <v>400.97</v>
      </c>
      <c r="N4651">
        <v>48.26</v>
      </c>
      <c r="O4651" t="s">
        <v>48</v>
      </c>
      <c r="P4651" t="s">
        <v>1764</v>
      </c>
      <c r="Q4651" t="s">
        <v>33</v>
      </c>
      <c r="R4651" t="s">
        <v>27</v>
      </c>
      <c r="S4651" t="s">
        <v>49</v>
      </c>
      <c r="T4651" s="1">
        <v>40355</v>
      </c>
    </row>
    <row r="4652" spans="1:20" x14ac:dyDescent="0.25">
      <c r="A4652">
        <v>33123</v>
      </c>
      <c r="B4652">
        <v>40506</v>
      </c>
      <c r="C4652" t="s">
        <v>79</v>
      </c>
      <c r="D4652" t="s">
        <v>42</v>
      </c>
      <c r="E4652" t="s">
        <v>92</v>
      </c>
      <c r="F4652" t="s">
        <v>1020</v>
      </c>
      <c r="G4652">
        <v>41</v>
      </c>
      <c r="H4652">
        <v>12446.63</v>
      </c>
      <c r="I4652">
        <v>0.54</v>
      </c>
      <c r="J4652">
        <v>0.08</v>
      </c>
      <c r="K4652">
        <v>6190.18</v>
      </c>
      <c r="L4652">
        <v>328.22</v>
      </c>
      <c r="M4652">
        <v>150.97999999999999</v>
      </c>
      <c r="N4652">
        <v>66.27</v>
      </c>
      <c r="O4652" t="s">
        <v>48</v>
      </c>
      <c r="P4652" t="s">
        <v>738</v>
      </c>
      <c r="Q4652" t="s">
        <v>83</v>
      </c>
      <c r="R4652" t="s">
        <v>34</v>
      </c>
      <c r="S4652" t="s">
        <v>49</v>
      </c>
      <c r="T4652" s="1">
        <v>40508</v>
      </c>
    </row>
    <row r="4653" spans="1:20" x14ac:dyDescent="0.25">
      <c r="A4653">
        <v>33126</v>
      </c>
      <c r="B4653">
        <v>40859</v>
      </c>
      <c r="C4653" t="s">
        <v>58</v>
      </c>
      <c r="D4653" t="s">
        <v>42</v>
      </c>
      <c r="E4653" t="s">
        <v>192</v>
      </c>
      <c r="F4653" t="s">
        <v>509</v>
      </c>
      <c r="G4653">
        <v>46</v>
      </c>
      <c r="H4653">
        <v>11031.61</v>
      </c>
      <c r="I4653">
        <v>0.47</v>
      </c>
      <c r="J4653">
        <v>0.01</v>
      </c>
      <c r="K4653">
        <v>5119.92</v>
      </c>
      <c r="L4653">
        <v>241.96</v>
      </c>
      <c r="M4653">
        <v>128.24</v>
      </c>
      <c r="N4653">
        <v>12.65</v>
      </c>
      <c r="O4653" t="s">
        <v>71</v>
      </c>
      <c r="P4653" t="s">
        <v>1416</v>
      </c>
      <c r="Q4653" t="s">
        <v>33</v>
      </c>
      <c r="R4653" t="s">
        <v>27</v>
      </c>
      <c r="S4653" t="s">
        <v>45</v>
      </c>
      <c r="T4653" s="1">
        <v>40860</v>
      </c>
    </row>
    <row r="4654" spans="1:20" x14ac:dyDescent="0.25">
      <c r="A4654">
        <v>33126</v>
      </c>
      <c r="B4654">
        <v>40859</v>
      </c>
      <c r="C4654" t="s">
        <v>58</v>
      </c>
      <c r="D4654" t="s">
        <v>21</v>
      </c>
      <c r="E4654" t="s">
        <v>80</v>
      </c>
      <c r="F4654" t="s">
        <v>829</v>
      </c>
      <c r="G4654">
        <v>28</v>
      </c>
      <c r="H4654">
        <v>272.33</v>
      </c>
      <c r="I4654">
        <v>0.39</v>
      </c>
      <c r="J4654">
        <v>0.06</v>
      </c>
      <c r="K4654">
        <v>95.43</v>
      </c>
      <c r="L4654">
        <v>10.33</v>
      </c>
      <c r="M4654">
        <v>6.3</v>
      </c>
      <c r="N4654">
        <v>0.5</v>
      </c>
      <c r="O4654" t="s">
        <v>24</v>
      </c>
      <c r="P4654" t="s">
        <v>1416</v>
      </c>
      <c r="Q4654" t="s">
        <v>33</v>
      </c>
      <c r="R4654" t="s">
        <v>27</v>
      </c>
      <c r="S4654" t="s">
        <v>57</v>
      </c>
      <c r="T4654" s="1">
        <v>40861</v>
      </c>
    </row>
    <row r="4655" spans="1:20" x14ac:dyDescent="0.25">
      <c r="A4655">
        <v>33152</v>
      </c>
      <c r="B4655">
        <v>40503</v>
      </c>
      <c r="C4655" t="s">
        <v>58</v>
      </c>
      <c r="D4655" t="s">
        <v>37</v>
      </c>
      <c r="E4655" t="s">
        <v>50</v>
      </c>
      <c r="F4655" t="s">
        <v>1920</v>
      </c>
      <c r="G4655">
        <v>19</v>
      </c>
      <c r="H4655">
        <v>6452.06</v>
      </c>
      <c r="I4655">
        <v>0.54</v>
      </c>
      <c r="J4655">
        <v>0</v>
      </c>
      <c r="K4655">
        <v>3479.26</v>
      </c>
      <c r="L4655">
        <v>339.11</v>
      </c>
      <c r="M4655">
        <v>155.99</v>
      </c>
      <c r="N4655">
        <v>8.99</v>
      </c>
      <c r="O4655" t="s">
        <v>24</v>
      </c>
      <c r="P4655" t="s">
        <v>237</v>
      </c>
      <c r="Q4655" t="s">
        <v>75</v>
      </c>
      <c r="R4655" t="s">
        <v>34</v>
      </c>
      <c r="S4655" t="s">
        <v>57</v>
      </c>
      <c r="T4655" s="1">
        <v>40505</v>
      </c>
    </row>
    <row r="4656" spans="1:20" x14ac:dyDescent="0.25">
      <c r="A4656">
        <v>33154</v>
      </c>
      <c r="B4656">
        <v>40393</v>
      </c>
      <c r="C4656" t="s">
        <v>58</v>
      </c>
      <c r="D4656" t="s">
        <v>37</v>
      </c>
      <c r="E4656" t="s">
        <v>50</v>
      </c>
      <c r="F4656" t="s">
        <v>76</v>
      </c>
      <c r="G4656">
        <v>7</v>
      </c>
      <c r="H4656">
        <v>661.01</v>
      </c>
      <c r="I4656">
        <v>0.36</v>
      </c>
      <c r="J4656">
        <v>0.09</v>
      </c>
      <c r="K4656">
        <v>194.88</v>
      </c>
      <c r="L4656">
        <v>103.11</v>
      </c>
      <c r="M4656">
        <v>65.989999999999995</v>
      </c>
      <c r="N4656">
        <v>4.2</v>
      </c>
      <c r="O4656" t="s">
        <v>24</v>
      </c>
      <c r="P4656" t="s">
        <v>324</v>
      </c>
      <c r="Q4656" t="s">
        <v>75</v>
      </c>
      <c r="R4656" t="s">
        <v>34</v>
      </c>
      <c r="S4656" t="s">
        <v>57</v>
      </c>
      <c r="T4656" s="1">
        <v>40396</v>
      </c>
    </row>
    <row r="4657" spans="1:20" x14ac:dyDescent="0.25">
      <c r="A4657">
        <v>33159</v>
      </c>
      <c r="B4657">
        <v>41026</v>
      </c>
      <c r="C4657" t="s">
        <v>79</v>
      </c>
      <c r="D4657" t="s">
        <v>37</v>
      </c>
      <c r="E4657" t="s">
        <v>50</v>
      </c>
      <c r="F4657" t="s">
        <v>1007</v>
      </c>
      <c r="G4657">
        <v>3</v>
      </c>
      <c r="H4657">
        <v>139.52000000000001</v>
      </c>
      <c r="I4657">
        <v>0.55000000000000004</v>
      </c>
      <c r="J4657">
        <v>0.01</v>
      </c>
      <c r="K4657">
        <v>75.56</v>
      </c>
      <c r="L4657">
        <v>46.64</v>
      </c>
      <c r="M4657">
        <v>20.99</v>
      </c>
      <c r="N4657">
        <v>0.99</v>
      </c>
      <c r="O4657" t="s">
        <v>24</v>
      </c>
      <c r="P4657" t="s">
        <v>1817</v>
      </c>
      <c r="Q4657" t="s">
        <v>83</v>
      </c>
      <c r="R4657" t="s">
        <v>34</v>
      </c>
      <c r="S4657" t="s">
        <v>55</v>
      </c>
      <c r="T4657" s="1">
        <v>41028</v>
      </c>
    </row>
    <row r="4658" spans="1:20" x14ac:dyDescent="0.25">
      <c r="A4658">
        <v>33184</v>
      </c>
      <c r="B4658">
        <v>40952</v>
      </c>
      <c r="C4658" t="s">
        <v>29</v>
      </c>
      <c r="D4658" t="s">
        <v>21</v>
      </c>
      <c r="E4658" t="s">
        <v>120</v>
      </c>
      <c r="F4658" t="s">
        <v>256</v>
      </c>
      <c r="G4658">
        <v>32</v>
      </c>
      <c r="H4658">
        <v>769.71</v>
      </c>
      <c r="I4658">
        <v>0.51</v>
      </c>
      <c r="J4658">
        <v>0</v>
      </c>
      <c r="K4658">
        <v>389.68</v>
      </c>
      <c r="L4658">
        <v>23.88</v>
      </c>
      <c r="M4658">
        <v>11.7</v>
      </c>
      <c r="N4658">
        <v>5.63</v>
      </c>
      <c r="O4658" t="s">
        <v>24</v>
      </c>
      <c r="P4658" t="s">
        <v>1209</v>
      </c>
      <c r="Q4658" t="s">
        <v>41</v>
      </c>
      <c r="R4658" t="s">
        <v>27</v>
      </c>
      <c r="S4658" t="s">
        <v>57</v>
      </c>
      <c r="T4658" s="1">
        <v>40954</v>
      </c>
    </row>
    <row r="4659" spans="1:20" x14ac:dyDescent="0.25">
      <c r="A4659">
        <v>33184</v>
      </c>
      <c r="B4659">
        <v>40952</v>
      </c>
      <c r="C4659" t="s">
        <v>29</v>
      </c>
      <c r="D4659" t="s">
        <v>21</v>
      </c>
      <c r="E4659" t="s">
        <v>120</v>
      </c>
      <c r="F4659" t="s">
        <v>1924</v>
      </c>
      <c r="G4659">
        <v>1</v>
      </c>
      <c r="H4659">
        <v>2749.98</v>
      </c>
      <c r="I4659">
        <v>0.37</v>
      </c>
      <c r="J4659">
        <v>0.09</v>
      </c>
      <c r="K4659">
        <v>840</v>
      </c>
      <c r="L4659">
        <v>2999.98</v>
      </c>
      <c r="M4659">
        <v>1889.99</v>
      </c>
      <c r="N4659">
        <v>19.989999999999998</v>
      </c>
      <c r="O4659" t="s">
        <v>24</v>
      </c>
      <c r="P4659" t="s">
        <v>1209</v>
      </c>
      <c r="Q4659" t="s">
        <v>41</v>
      </c>
      <c r="R4659" t="s">
        <v>27</v>
      </c>
      <c r="S4659" t="s">
        <v>57</v>
      </c>
      <c r="T4659" s="1">
        <v>40954</v>
      </c>
    </row>
    <row r="4660" spans="1:20" x14ac:dyDescent="0.25">
      <c r="A4660">
        <v>33186</v>
      </c>
      <c r="B4660">
        <v>41149</v>
      </c>
      <c r="C4660" t="s">
        <v>20</v>
      </c>
      <c r="D4660" t="s">
        <v>37</v>
      </c>
      <c r="E4660" t="s">
        <v>50</v>
      </c>
      <c r="F4660" t="s">
        <v>76</v>
      </c>
      <c r="G4660">
        <v>24</v>
      </c>
      <c r="H4660">
        <v>3271.77</v>
      </c>
      <c r="I4660">
        <v>0.52</v>
      </c>
      <c r="J4660">
        <v>0.01</v>
      </c>
      <c r="K4660">
        <v>1682.75</v>
      </c>
      <c r="L4660">
        <v>137.47999999999999</v>
      </c>
      <c r="M4660">
        <v>65.989999999999995</v>
      </c>
      <c r="N4660">
        <v>5.26</v>
      </c>
      <c r="O4660" t="s">
        <v>24</v>
      </c>
      <c r="P4660" t="s">
        <v>957</v>
      </c>
      <c r="Q4660" t="s">
        <v>83</v>
      </c>
      <c r="R4660" t="s">
        <v>34</v>
      </c>
      <c r="S4660" t="s">
        <v>57</v>
      </c>
      <c r="T4660" s="1">
        <v>41151</v>
      </c>
    </row>
    <row r="4661" spans="1:20" x14ac:dyDescent="0.25">
      <c r="A4661">
        <v>33189</v>
      </c>
      <c r="B4661">
        <v>40137</v>
      </c>
      <c r="C4661" t="s">
        <v>20</v>
      </c>
      <c r="D4661" t="s">
        <v>37</v>
      </c>
      <c r="E4661" t="s">
        <v>38</v>
      </c>
      <c r="F4661" t="s">
        <v>1220</v>
      </c>
      <c r="G4661">
        <v>3</v>
      </c>
      <c r="H4661">
        <v>143.30000000000001</v>
      </c>
      <c r="I4661">
        <v>0.42</v>
      </c>
      <c r="J4661">
        <v>0.02</v>
      </c>
      <c r="K4661">
        <v>56.86</v>
      </c>
      <c r="L4661">
        <v>47.38</v>
      </c>
      <c r="M4661">
        <v>27.48</v>
      </c>
      <c r="N4661">
        <v>4</v>
      </c>
      <c r="O4661" t="s">
        <v>24</v>
      </c>
      <c r="P4661" t="s">
        <v>1173</v>
      </c>
      <c r="Q4661" t="s">
        <v>33</v>
      </c>
      <c r="R4661" t="s">
        <v>67</v>
      </c>
      <c r="S4661" t="s">
        <v>57</v>
      </c>
      <c r="T4661" s="1">
        <v>40144</v>
      </c>
    </row>
    <row r="4662" spans="1:20" x14ac:dyDescent="0.25">
      <c r="A4662">
        <v>33189</v>
      </c>
      <c r="B4662">
        <v>40137</v>
      </c>
      <c r="C4662" t="s">
        <v>20</v>
      </c>
      <c r="D4662" t="s">
        <v>21</v>
      </c>
      <c r="E4662" t="s">
        <v>84</v>
      </c>
      <c r="F4662" t="s">
        <v>752</v>
      </c>
      <c r="G4662">
        <v>5</v>
      </c>
      <c r="H4662">
        <v>81.849999999999994</v>
      </c>
      <c r="I4662">
        <v>0.42</v>
      </c>
      <c r="J4662">
        <v>0.08</v>
      </c>
      <c r="K4662">
        <v>29.49</v>
      </c>
      <c r="L4662">
        <v>17.34</v>
      </c>
      <c r="M4662">
        <v>10.06</v>
      </c>
      <c r="N4662">
        <v>2.06</v>
      </c>
      <c r="O4662" t="s">
        <v>24</v>
      </c>
      <c r="P4662" t="s">
        <v>1173</v>
      </c>
      <c r="Q4662" t="s">
        <v>33</v>
      </c>
      <c r="R4662" t="s">
        <v>67</v>
      </c>
      <c r="S4662" t="s">
        <v>55</v>
      </c>
      <c r="T4662" s="1">
        <v>40141</v>
      </c>
    </row>
    <row r="4663" spans="1:20" x14ac:dyDescent="0.25">
      <c r="A4663">
        <v>33217</v>
      </c>
      <c r="B4663">
        <v>39884</v>
      </c>
      <c r="C4663" t="s">
        <v>36</v>
      </c>
      <c r="D4663" t="s">
        <v>37</v>
      </c>
      <c r="E4663" t="s">
        <v>38</v>
      </c>
      <c r="F4663" t="s">
        <v>758</v>
      </c>
      <c r="G4663">
        <v>20</v>
      </c>
      <c r="H4663">
        <v>2261.02</v>
      </c>
      <c r="I4663">
        <v>0.41</v>
      </c>
      <c r="J4663">
        <v>0.1</v>
      </c>
      <c r="K4663">
        <v>777.42</v>
      </c>
      <c r="L4663">
        <v>125.39</v>
      </c>
      <c r="M4663">
        <v>73.98</v>
      </c>
      <c r="N4663">
        <v>4</v>
      </c>
      <c r="O4663" t="s">
        <v>24</v>
      </c>
      <c r="P4663" t="s">
        <v>985</v>
      </c>
      <c r="Q4663" t="s">
        <v>75</v>
      </c>
      <c r="R4663" t="s">
        <v>27</v>
      </c>
      <c r="S4663" t="s">
        <v>57</v>
      </c>
      <c r="T4663" s="1">
        <v>39885</v>
      </c>
    </row>
    <row r="4664" spans="1:20" x14ac:dyDescent="0.25">
      <c r="A4664">
        <v>33217</v>
      </c>
      <c r="B4664">
        <v>39884</v>
      </c>
      <c r="C4664" t="s">
        <v>36</v>
      </c>
      <c r="D4664" t="s">
        <v>37</v>
      </c>
      <c r="E4664" t="s">
        <v>87</v>
      </c>
      <c r="F4664" t="s">
        <v>1098</v>
      </c>
      <c r="G4664">
        <v>34</v>
      </c>
      <c r="H4664">
        <v>2762.55</v>
      </c>
      <c r="I4664">
        <v>0.39</v>
      </c>
      <c r="J4664">
        <v>0.05</v>
      </c>
      <c r="K4664">
        <v>985.06</v>
      </c>
      <c r="L4664">
        <v>85.21</v>
      </c>
      <c r="M4664">
        <v>51.98</v>
      </c>
      <c r="N4664">
        <v>10.17</v>
      </c>
      <c r="O4664" t="s">
        <v>24</v>
      </c>
      <c r="P4664" t="s">
        <v>985</v>
      </c>
      <c r="Q4664" t="s">
        <v>75</v>
      </c>
      <c r="R4664" t="s">
        <v>27</v>
      </c>
      <c r="S4664" t="s">
        <v>45</v>
      </c>
      <c r="T4664" s="1">
        <v>39885</v>
      </c>
    </row>
    <row r="4665" spans="1:20" x14ac:dyDescent="0.25">
      <c r="A4665">
        <v>33218</v>
      </c>
      <c r="B4665">
        <v>40184</v>
      </c>
      <c r="C4665" t="s">
        <v>29</v>
      </c>
      <c r="D4665" t="s">
        <v>21</v>
      </c>
      <c r="E4665" t="s">
        <v>120</v>
      </c>
      <c r="F4665" t="s">
        <v>469</v>
      </c>
      <c r="G4665">
        <v>25</v>
      </c>
      <c r="H4665">
        <v>198.61</v>
      </c>
      <c r="I4665">
        <v>0.45</v>
      </c>
      <c r="J4665">
        <v>7.0000000000000007E-2</v>
      </c>
      <c r="K4665">
        <v>78.94</v>
      </c>
      <c r="L4665">
        <v>8.31</v>
      </c>
      <c r="M4665">
        <v>4.57</v>
      </c>
      <c r="N4665">
        <v>5.42</v>
      </c>
      <c r="O4665" t="s">
        <v>24</v>
      </c>
      <c r="P4665" t="s">
        <v>1151</v>
      </c>
      <c r="Q4665" t="s">
        <v>41</v>
      </c>
      <c r="R4665" t="s">
        <v>27</v>
      </c>
      <c r="S4665" t="s">
        <v>57</v>
      </c>
      <c r="T4665" s="1">
        <v>40186</v>
      </c>
    </row>
    <row r="4666" spans="1:20" x14ac:dyDescent="0.25">
      <c r="A4666">
        <v>33218</v>
      </c>
      <c r="B4666">
        <v>40184</v>
      </c>
      <c r="C4666" t="s">
        <v>29</v>
      </c>
      <c r="D4666" t="s">
        <v>42</v>
      </c>
      <c r="E4666" t="s">
        <v>43</v>
      </c>
      <c r="F4666" t="s">
        <v>2004</v>
      </c>
      <c r="G4666">
        <v>29</v>
      </c>
      <c r="H4666">
        <v>925.89</v>
      </c>
      <c r="I4666">
        <v>0.51</v>
      </c>
      <c r="J4666">
        <v>0.04</v>
      </c>
      <c r="K4666">
        <v>449.51</v>
      </c>
      <c r="L4666">
        <v>32.979999999999997</v>
      </c>
      <c r="M4666">
        <v>16.16</v>
      </c>
      <c r="N4666">
        <v>7.74</v>
      </c>
      <c r="O4666" t="s">
        <v>24</v>
      </c>
      <c r="P4666" t="s">
        <v>1151</v>
      </c>
      <c r="Q4666" t="s">
        <v>41</v>
      </c>
      <c r="R4666" t="s">
        <v>27</v>
      </c>
      <c r="S4666" t="s">
        <v>57</v>
      </c>
      <c r="T4666" s="1">
        <v>40185</v>
      </c>
    </row>
    <row r="4667" spans="1:20" x14ac:dyDescent="0.25">
      <c r="A4667">
        <v>33219</v>
      </c>
      <c r="B4667">
        <v>40887</v>
      </c>
      <c r="C4667" t="s">
        <v>36</v>
      </c>
      <c r="D4667" t="s">
        <v>42</v>
      </c>
      <c r="E4667" t="s">
        <v>192</v>
      </c>
      <c r="F4667" t="s">
        <v>771</v>
      </c>
      <c r="G4667">
        <v>32</v>
      </c>
      <c r="H4667">
        <v>14504.2</v>
      </c>
      <c r="I4667">
        <v>0.52</v>
      </c>
      <c r="J4667">
        <v>0</v>
      </c>
      <c r="K4667">
        <v>7508.8</v>
      </c>
      <c r="L4667">
        <v>451.25</v>
      </c>
      <c r="M4667">
        <v>216.6</v>
      </c>
      <c r="N4667">
        <v>64.2</v>
      </c>
      <c r="O4667" t="s">
        <v>48</v>
      </c>
      <c r="P4667" t="s">
        <v>227</v>
      </c>
      <c r="Q4667" t="s">
        <v>64</v>
      </c>
      <c r="R4667" t="s">
        <v>67</v>
      </c>
      <c r="S4667" t="s">
        <v>132</v>
      </c>
      <c r="T4667" s="1">
        <v>40888</v>
      </c>
    </row>
    <row r="4668" spans="1:20" x14ac:dyDescent="0.25">
      <c r="A4668">
        <v>33220</v>
      </c>
      <c r="B4668">
        <v>39918</v>
      </c>
      <c r="C4668" t="s">
        <v>29</v>
      </c>
      <c r="D4668" t="s">
        <v>21</v>
      </c>
      <c r="E4668" t="s">
        <v>126</v>
      </c>
      <c r="F4668" t="s">
        <v>272</v>
      </c>
      <c r="G4668">
        <v>49</v>
      </c>
      <c r="H4668">
        <v>6596.32</v>
      </c>
      <c r="I4668">
        <v>0.52</v>
      </c>
      <c r="J4668">
        <v>0.09</v>
      </c>
      <c r="K4668">
        <v>3115.29</v>
      </c>
      <c r="L4668">
        <v>147.85</v>
      </c>
      <c r="M4668">
        <v>70.97</v>
      </c>
      <c r="N4668">
        <v>3.5</v>
      </c>
      <c r="O4668" t="s">
        <v>24</v>
      </c>
      <c r="P4668" t="s">
        <v>951</v>
      </c>
      <c r="Q4668" t="s">
        <v>41</v>
      </c>
      <c r="R4668" t="s">
        <v>67</v>
      </c>
      <c r="S4668" t="s">
        <v>57</v>
      </c>
      <c r="T4668" s="1">
        <v>39918</v>
      </c>
    </row>
    <row r="4669" spans="1:20" x14ac:dyDescent="0.25">
      <c r="A4669">
        <v>33220</v>
      </c>
      <c r="B4669">
        <v>39918</v>
      </c>
      <c r="C4669" t="s">
        <v>29</v>
      </c>
      <c r="D4669" t="s">
        <v>42</v>
      </c>
      <c r="E4669" t="s">
        <v>43</v>
      </c>
      <c r="F4669" t="s">
        <v>802</v>
      </c>
      <c r="G4669">
        <v>40</v>
      </c>
      <c r="H4669">
        <v>1449.05</v>
      </c>
      <c r="I4669">
        <v>0.5</v>
      </c>
      <c r="J4669">
        <v>0.1</v>
      </c>
      <c r="K4669">
        <v>639.36</v>
      </c>
      <c r="L4669">
        <v>39.96</v>
      </c>
      <c r="M4669">
        <v>19.98</v>
      </c>
      <c r="N4669">
        <v>10.49</v>
      </c>
      <c r="O4669" t="s">
        <v>24</v>
      </c>
      <c r="P4669" t="s">
        <v>951</v>
      </c>
      <c r="Q4669" t="s">
        <v>41</v>
      </c>
      <c r="R4669" t="s">
        <v>67</v>
      </c>
      <c r="S4669" t="s">
        <v>57</v>
      </c>
      <c r="T4669" s="1">
        <v>39921</v>
      </c>
    </row>
    <row r="4670" spans="1:20" x14ac:dyDescent="0.25">
      <c r="A4670">
        <v>33222</v>
      </c>
      <c r="B4670">
        <v>41079</v>
      </c>
      <c r="C4670" t="s">
        <v>79</v>
      </c>
      <c r="D4670" t="s">
        <v>21</v>
      </c>
      <c r="E4670" t="s">
        <v>120</v>
      </c>
      <c r="F4670" t="s">
        <v>806</v>
      </c>
      <c r="G4670">
        <v>18</v>
      </c>
      <c r="H4670">
        <v>642.47</v>
      </c>
      <c r="I4670">
        <v>0.39</v>
      </c>
      <c r="J4670">
        <v>0.05</v>
      </c>
      <c r="K4670">
        <v>224.53</v>
      </c>
      <c r="L4670">
        <v>36.69</v>
      </c>
      <c r="M4670">
        <v>22.38</v>
      </c>
      <c r="N4670">
        <v>15.1</v>
      </c>
      <c r="O4670" t="s">
        <v>24</v>
      </c>
      <c r="P4670" t="s">
        <v>349</v>
      </c>
      <c r="Q4670" t="s">
        <v>33</v>
      </c>
      <c r="R4670" t="s">
        <v>61</v>
      </c>
      <c r="S4670" t="s">
        <v>57</v>
      </c>
      <c r="T4670" s="1">
        <v>41081</v>
      </c>
    </row>
    <row r="4671" spans="1:20" x14ac:dyDescent="0.25">
      <c r="A4671">
        <v>33222</v>
      </c>
      <c r="B4671">
        <v>41079</v>
      </c>
      <c r="C4671" t="s">
        <v>79</v>
      </c>
      <c r="D4671" t="s">
        <v>42</v>
      </c>
      <c r="E4671" t="s">
        <v>192</v>
      </c>
      <c r="F4671" t="s">
        <v>1435</v>
      </c>
      <c r="G4671">
        <v>30</v>
      </c>
      <c r="H4671">
        <v>2563.02</v>
      </c>
      <c r="I4671">
        <v>0.35</v>
      </c>
      <c r="J4671">
        <v>0.1</v>
      </c>
      <c r="K4671">
        <v>703.62</v>
      </c>
      <c r="L4671">
        <v>93.82</v>
      </c>
      <c r="M4671">
        <v>60.98</v>
      </c>
      <c r="N4671">
        <v>30</v>
      </c>
      <c r="O4671" t="s">
        <v>48</v>
      </c>
      <c r="P4671" t="s">
        <v>349</v>
      </c>
      <c r="Q4671" t="s">
        <v>33</v>
      </c>
      <c r="R4671" t="s">
        <v>61</v>
      </c>
      <c r="S4671" t="s">
        <v>132</v>
      </c>
      <c r="T4671" s="1">
        <v>41080</v>
      </c>
    </row>
    <row r="4672" spans="1:20" x14ac:dyDescent="0.25">
      <c r="A4672">
        <v>33222</v>
      </c>
      <c r="B4672">
        <v>41079</v>
      </c>
      <c r="C4672" t="s">
        <v>79</v>
      </c>
      <c r="D4672" t="s">
        <v>21</v>
      </c>
      <c r="E4672" t="s">
        <v>52</v>
      </c>
      <c r="F4672" t="s">
        <v>408</v>
      </c>
      <c r="G4672">
        <v>48</v>
      </c>
      <c r="H4672">
        <v>226.49</v>
      </c>
      <c r="I4672">
        <v>0.4</v>
      </c>
      <c r="J4672">
        <v>0.02</v>
      </c>
      <c r="K4672">
        <v>87.55</v>
      </c>
      <c r="L4672">
        <v>4.8</v>
      </c>
      <c r="M4672">
        <v>2.88</v>
      </c>
      <c r="N4672">
        <v>0.7</v>
      </c>
      <c r="O4672" t="s">
        <v>24</v>
      </c>
      <c r="P4672" t="s">
        <v>349</v>
      </c>
      <c r="Q4672" t="s">
        <v>33</v>
      </c>
      <c r="R4672" t="s">
        <v>61</v>
      </c>
      <c r="S4672" t="s">
        <v>55</v>
      </c>
      <c r="T4672" s="1">
        <v>41081</v>
      </c>
    </row>
    <row r="4673" spans="1:20" x14ac:dyDescent="0.25">
      <c r="A4673">
        <v>33250</v>
      </c>
      <c r="B4673">
        <v>39989</v>
      </c>
      <c r="C4673" t="s">
        <v>29</v>
      </c>
      <c r="D4673" t="s">
        <v>21</v>
      </c>
      <c r="E4673" t="s">
        <v>126</v>
      </c>
      <c r="F4673" t="s">
        <v>2000</v>
      </c>
      <c r="G4673">
        <v>40</v>
      </c>
      <c r="H4673">
        <v>12657.35</v>
      </c>
      <c r="I4673">
        <v>0.46</v>
      </c>
      <c r="J4673">
        <v>0.04</v>
      </c>
      <c r="K4673">
        <v>5537.16</v>
      </c>
      <c r="L4673">
        <v>329.59</v>
      </c>
      <c r="M4673">
        <v>177.98</v>
      </c>
      <c r="N4673">
        <v>0.99</v>
      </c>
      <c r="O4673" t="s">
        <v>24</v>
      </c>
      <c r="P4673" t="s">
        <v>1006</v>
      </c>
      <c r="Q4673" t="s">
        <v>64</v>
      </c>
      <c r="R4673" t="s">
        <v>34</v>
      </c>
      <c r="S4673" t="s">
        <v>57</v>
      </c>
      <c r="T4673" s="1">
        <v>39991</v>
      </c>
    </row>
    <row r="4674" spans="1:20" x14ac:dyDescent="0.25">
      <c r="A4674">
        <v>33253</v>
      </c>
      <c r="B4674">
        <v>40877</v>
      </c>
      <c r="C4674" t="s">
        <v>29</v>
      </c>
      <c r="D4674" t="s">
        <v>37</v>
      </c>
      <c r="E4674" t="s">
        <v>50</v>
      </c>
      <c r="F4674" t="s">
        <v>1599</v>
      </c>
      <c r="G4674">
        <v>17</v>
      </c>
      <c r="H4674">
        <v>935.61</v>
      </c>
      <c r="I4674">
        <v>0.37</v>
      </c>
      <c r="J4674">
        <v>0.04</v>
      </c>
      <c r="K4674">
        <v>320.48</v>
      </c>
      <c r="L4674">
        <v>57.13</v>
      </c>
      <c r="M4674">
        <v>35.99</v>
      </c>
      <c r="N4674">
        <v>3.3</v>
      </c>
      <c r="O4674" t="s">
        <v>24</v>
      </c>
      <c r="P4674" t="s">
        <v>482</v>
      </c>
      <c r="Q4674" t="s">
        <v>95</v>
      </c>
      <c r="R4674" t="s">
        <v>61</v>
      </c>
      <c r="S4674" t="s">
        <v>35</v>
      </c>
      <c r="T4674" s="1">
        <v>40879</v>
      </c>
    </row>
    <row r="4675" spans="1:20" x14ac:dyDescent="0.25">
      <c r="A4675">
        <v>33253</v>
      </c>
      <c r="B4675">
        <v>40877</v>
      </c>
      <c r="C4675" t="s">
        <v>29</v>
      </c>
      <c r="D4675" t="s">
        <v>21</v>
      </c>
      <c r="E4675" t="s">
        <v>52</v>
      </c>
      <c r="F4675" t="s">
        <v>1675</v>
      </c>
      <c r="G4675">
        <v>6</v>
      </c>
      <c r="H4675">
        <v>43.39</v>
      </c>
      <c r="I4675">
        <v>0.46</v>
      </c>
      <c r="J4675">
        <v>0.08</v>
      </c>
      <c r="K4675">
        <v>17.440000000000001</v>
      </c>
      <c r="L4675">
        <v>7.65</v>
      </c>
      <c r="M4675">
        <v>4.13</v>
      </c>
      <c r="N4675">
        <v>1.17</v>
      </c>
      <c r="O4675" t="s">
        <v>24</v>
      </c>
      <c r="P4675" t="s">
        <v>482</v>
      </c>
      <c r="Q4675" t="s">
        <v>75</v>
      </c>
      <c r="R4675" t="s">
        <v>61</v>
      </c>
      <c r="S4675" t="s">
        <v>55</v>
      </c>
      <c r="T4675" s="1">
        <v>40879</v>
      </c>
    </row>
    <row r="4676" spans="1:20" x14ac:dyDescent="0.25">
      <c r="A4676">
        <v>33254</v>
      </c>
      <c r="B4676">
        <v>40850</v>
      </c>
      <c r="C4676" t="s">
        <v>29</v>
      </c>
      <c r="D4676" t="s">
        <v>42</v>
      </c>
      <c r="E4676" t="s">
        <v>43</v>
      </c>
      <c r="F4676" t="s">
        <v>1574</v>
      </c>
      <c r="G4676">
        <v>11</v>
      </c>
      <c r="H4676">
        <v>711.43</v>
      </c>
      <c r="I4676">
        <v>0.38</v>
      </c>
      <c r="J4676">
        <v>0.01</v>
      </c>
      <c r="K4676">
        <v>262.45</v>
      </c>
      <c r="L4676">
        <v>64.48</v>
      </c>
      <c r="M4676">
        <v>39.979999999999997</v>
      </c>
      <c r="N4676">
        <v>9.1999999999999993</v>
      </c>
      <c r="O4676" t="s">
        <v>24</v>
      </c>
      <c r="P4676" t="s">
        <v>78</v>
      </c>
      <c r="Q4676" t="s">
        <v>41</v>
      </c>
      <c r="R4676" t="s">
        <v>61</v>
      </c>
      <c r="S4676" t="s">
        <v>55</v>
      </c>
      <c r="T4676" s="1">
        <v>40852</v>
      </c>
    </row>
    <row r="4677" spans="1:20" x14ac:dyDescent="0.25">
      <c r="A4677">
        <v>33255</v>
      </c>
      <c r="B4677">
        <v>40353</v>
      </c>
      <c r="C4677" t="s">
        <v>58</v>
      </c>
      <c r="D4677" t="s">
        <v>21</v>
      </c>
      <c r="E4677" t="s">
        <v>84</v>
      </c>
      <c r="F4677" t="s">
        <v>1968</v>
      </c>
      <c r="G4677">
        <v>19</v>
      </c>
      <c r="H4677">
        <v>154.52000000000001</v>
      </c>
      <c r="I4677">
        <v>0.38</v>
      </c>
      <c r="J4677">
        <v>0.08</v>
      </c>
      <c r="K4677">
        <v>48.54</v>
      </c>
      <c r="L4677">
        <v>8.52</v>
      </c>
      <c r="M4677">
        <v>5.28</v>
      </c>
      <c r="N4677">
        <v>5.66</v>
      </c>
      <c r="O4677" t="s">
        <v>71</v>
      </c>
      <c r="P4677" t="s">
        <v>1299</v>
      </c>
      <c r="Q4677" t="s">
        <v>64</v>
      </c>
      <c r="R4677" t="s">
        <v>61</v>
      </c>
      <c r="S4677" t="s">
        <v>57</v>
      </c>
      <c r="T4677" s="1">
        <v>40354</v>
      </c>
    </row>
    <row r="4678" spans="1:20" x14ac:dyDescent="0.25">
      <c r="A4678">
        <v>33283</v>
      </c>
      <c r="B4678">
        <v>40257</v>
      </c>
      <c r="C4678" t="s">
        <v>79</v>
      </c>
      <c r="D4678" t="s">
        <v>42</v>
      </c>
      <c r="E4678" t="s">
        <v>46</v>
      </c>
      <c r="F4678" t="s">
        <v>356</v>
      </c>
      <c r="G4678">
        <v>48</v>
      </c>
      <c r="H4678">
        <v>21963.26</v>
      </c>
      <c r="I4678">
        <v>0.53</v>
      </c>
      <c r="J4678">
        <v>0.02</v>
      </c>
      <c r="K4678">
        <v>11393.62</v>
      </c>
      <c r="L4678">
        <v>465.43</v>
      </c>
      <c r="M4678">
        <v>218.75</v>
      </c>
      <c r="N4678">
        <v>69.64</v>
      </c>
      <c r="O4678" t="s">
        <v>48</v>
      </c>
      <c r="P4678" t="s">
        <v>1603</v>
      </c>
      <c r="Q4678" t="s">
        <v>33</v>
      </c>
      <c r="R4678" t="s">
        <v>61</v>
      </c>
      <c r="S4678" t="s">
        <v>49</v>
      </c>
      <c r="T4678" s="1">
        <v>40257</v>
      </c>
    </row>
    <row r="4679" spans="1:20" x14ac:dyDescent="0.25">
      <c r="A4679">
        <v>33284</v>
      </c>
      <c r="B4679">
        <v>40999</v>
      </c>
      <c r="C4679" t="s">
        <v>20</v>
      </c>
      <c r="D4679" t="s">
        <v>42</v>
      </c>
      <c r="E4679" t="s">
        <v>43</v>
      </c>
      <c r="F4679" t="s">
        <v>674</v>
      </c>
      <c r="G4679">
        <v>21</v>
      </c>
      <c r="H4679">
        <v>742.58</v>
      </c>
      <c r="I4679">
        <v>0.37</v>
      </c>
      <c r="J4679">
        <v>0.01</v>
      </c>
      <c r="K4679">
        <v>266.76</v>
      </c>
      <c r="L4679">
        <v>35.29</v>
      </c>
      <c r="M4679">
        <v>22.23</v>
      </c>
      <c r="N4679">
        <v>8.99</v>
      </c>
      <c r="O4679" t="s">
        <v>24</v>
      </c>
      <c r="P4679" t="s">
        <v>345</v>
      </c>
      <c r="Q4679" t="s">
        <v>33</v>
      </c>
      <c r="R4679" t="s">
        <v>34</v>
      </c>
      <c r="S4679" t="s">
        <v>35</v>
      </c>
      <c r="T4679" s="1">
        <v>41001</v>
      </c>
    </row>
    <row r="4680" spans="1:20" x14ac:dyDescent="0.25">
      <c r="A4680">
        <v>33285</v>
      </c>
      <c r="B4680">
        <v>40927</v>
      </c>
      <c r="C4680" t="s">
        <v>36</v>
      </c>
      <c r="D4680" t="s">
        <v>21</v>
      </c>
      <c r="E4680" t="s">
        <v>22</v>
      </c>
      <c r="F4680" t="s">
        <v>1588</v>
      </c>
      <c r="G4680">
        <v>5</v>
      </c>
      <c r="H4680">
        <v>141.21</v>
      </c>
      <c r="I4680">
        <v>0.55000000000000004</v>
      </c>
      <c r="J4680">
        <v>0.01</v>
      </c>
      <c r="K4680">
        <v>73.680000000000007</v>
      </c>
      <c r="L4680">
        <v>27.29</v>
      </c>
      <c r="M4680">
        <v>12.28</v>
      </c>
      <c r="N4680">
        <v>6.13</v>
      </c>
      <c r="O4680" t="s">
        <v>24</v>
      </c>
      <c r="P4680" t="s">
        <v>1562</v>
      </c>
      <c r="Q4680" t="s">
        <v>41</v>
      </c>
      <c r="R4680" t="s">
        <v>27</v>
      </c>
      <c r="S4680" t="s">
        <v>57</v>
      </c>
      <c r="T4680" s="1">
        <v>40928</v>
      </c>
    </row>
    <row r="4681" spans="1:20" x14ac:dyDescent="0.25">
      <c r="A4681">
        <v>33287</v>
      </c>
      <c r="B4681">
        <v>40655</v>
      </c>
      <c r="C4681" t="s">
        <v>58</v>
      </c>
      <c r="D4681" t="s">
        <v>37</v>
      </c>
      <c r="E4681" t="s">
        <v>87</v>
      </c>
      <c r="F4681" t="s">
        <v>1732</v>
      </c>
      <c r="G4681">
        <v>44</v>
      </c>
      <c r="H4681">
        <v>20584.400000000001</v>
      </c>
      <c r="I4681">
        <v>0.42</v>
      </c>
      <c r="J4681">
        <v>0</v>
      </c>
      <c r="K4681">
        <v>8633.66</v>
      </c>
      <c r="L4681">
        <v>467.19</v>
      </c>
      <c r="M4681">
        <v>270.97000000000003</v>
      </c>
      <c r="N4681">
        <v>28.06</v>
      </c>
      <c r="O4681" t="s">
        <v>48</v>
      </c>
      <c r="P4681" t="s">
        <v>295</v>
      </c>
      <c r="Q4681" t="s">
        <v>33</v>
      </c>
      <c r="R4681" t="s">
        <v>27</v>
      </c>
      <c r="S4681" t="s">
        <v>132</v>
      </c>
      <c r="T4681" s="1">
        <v>40658</v>
      </c>
    </row>
    <row r="4682" spans="1:20" x14ac:dyDescent="0.25">
      <c r="A4682">
        <v>33317</v>
      </c>
      <c r="B4682">
        <v>39944</v>
      </c>
      <c r="C4682" t="s">
        <v>36</v>
      </c>
      <c r="D4682" t="s">
        <v>21</v>
      </c>
      <c r="E4682" t="s">
        <v>126</v>
      </c>
      <c r="F4682" t="s">
        <v>249</v>
      </c>
      <c r="G4682">
        <v>35</v>
      </c>
      <c r="H4682">
        <v>285.49</v>
      </c>
      <c r="I4682">
        <v>0.39</v>
      </c>
      <c r="J4682">
        <v>0.08</v>
      </c>
      <c r="K4682">
        <v>79.69</v>
      </c>
      <c r="L4682">
        <v>7.34</v>
      </c>
      <c r="M4682">
        <v>4.4800000000000004</v>
      </c>
      <c r="N4682">
        <v>49</v>
      </c>
      <c r="O4682" t="s">
        <v>24</v>
      </c>
      <c r="P4682" t="s">
        <v>613</v>
      </c>
      <c r="Q4682" t="s">
        <v>33</v>
      </c>
      <c r="R4682" t="s">
        <v>67</v>
      </c>
      <c r="S4682" t="s">
        <v>28</v>
      </c>
      <c r="T4682" s="1">
        <v>39946</v>
      </c>
    </row>
    <row r="4683" spans="1:20" x14ac:dyDescent="0.25">
      <c r="A4683">
        <v>33317</v>
      </c>
      <c r="B4683">
        <v>39944</v>
      </c>
      <c r="C4683" t="s">
        <v>36</v>
      </c>
      <c r="D4683" t="s">
        <v>21</v>
      </c>
      <c r="E4683" t="s">
        <v>120</v>
      </c>
      <c r="F4683" t="s">
        <v>401</v>
      </c>
      <c r="G4683">
        <v>18</v>
      </c>
      <c r="H4683">
        <v>67.88</v>
      </c>
      <c r="I4683">
        <v>0.39</v>
      </c>
      <c r="J4683">
        <v>0.03</v>
      </c>
      <c r="K4683">
        <v>22.95</v>
      </c>
      <c r="L4683">
        <v>3.54</v>
      </c>
      <c r="M4683">
        <v>2.16</v>
      </c>
      <c r="N4683">
        <v>6.05</v>
      </c>
      <c r="O4683" t="s">
        <v>24</v>
      </c>
      <c r="P4683" t="s">
        <v>613</v>
      </c>
      <c r="Q4683" t="s">
        <v>33</v>
      </c>
      <c r="R4683" t="s">
        <v>67</v>
      </c>
      <c r="S4683" t="s">
        <v>57</v>
      </c>
      <c r="T4683" s="1">
        <v>39945</v>
      </c>
    </row>
    <row r="4684" spans="1:20" x14ac:dyDescent="0.25">
      <c r="A4684">
        <v>33317</v>
      </c>
      <c r="B4684">
        <v>39944</v>
      </c>
      <c r="C4684" t="s">
        <v>36</v>
      </c>
      <c r="D4684" t="s">
        <v>21</v>
      </c>
      <c r="E4684" t="s">
        <v>22</v>
      </c>
      <c r="F4684" t="s">
        <v>91</v>
      </c>
      <c r="G4684">
        <v>5</v>
      </c>
      <c r="H4684">
        <v>85.41</v>
      </c>
      <c r="I4684">
        <v>0.38</v>
      </c>
      <c r="J4684">
        <v>0.03</v>
      </c>
      <c r="K4684">
        <v>27.41</v>
      </c>
      <c r="L4684">
        <v>15.66</v>
      </c>
      <c r="M4684">
        <v>9.7100000000000009</v>
      </c>
      <c r="N4684">
        <v>9.4499999999999993</v>
      </c>
      <c r="O4684" t="s">
        <v>24</v>
      </c>
      <c r="P4684" t="s">
        <v>613</v>
      </c>
      <c r="Q4684" t="s">
        <v>33</v>
      </c>
      <c r="R4684" t="s">
        <v>67</v>
      </c>
      <c r="S4684" t="s">
        <v>57</v>
      </c>
      <c r="T4684" s="1">
        <v>39944</v>
      </c>
    </row>
    <row r="4685" spans="1:20" x14ac:dyDescent="0.25">
      <c r="A4685">
        <v>33317</v>
      </c>
      <c r="B4685">
        <v>39944</v>
      </c>
      <c r="C4685" t="s">
        <v>36</v>
      </c>
      <c r="D4685" t="s">
        <v>37</v>
      </c>
      <c r="E4685" t="s">
        <v>50</v>
      </c>
      <c r="F4685" t="s">
        <v>937</v>
      </c>
      <c r="G4685">
        <v>13</v>
      </c>
      <c r="H4685">
        <v>1020.27</v>
      </c>
      <c r="I4685">
        <v>0.35</v>
      </c>
      <c r="J4685">
        <v>0.09</v>
      </c>
      <c r="K4685">
        <v>291.14999999999998</v>
      </c>
      <c r="L4685">
        <v>86.14</v>
      </c>
      <c r="M4685">
        <v>55.99</v>
      </c>
      <c r="N4685">
        <v>1.25</v>
      </c>
      <c r="O4685" t="s">
        <v>24</v>
      </c>
      <c r="P4685" t="s">
        <v>613</v>
      </c>
      <c r="Q4685" t="s">
        <v>33</v>
      </c>
      <c r="R4685" t="s">
        <v>67</v>
      </c>
      <c r="S4685" t="s">
        <v>35</v>
      </c>
      <c r="T4685" s="1">
        <v>39946</v>
      </c>
    </row>
    <row r="4686" spans="1:20" x14ac:dyDescent="0.25">
      <c r="A4686">
        <v>33319</v>
      </c>
      <c r="B4686">
        <v>39899</v>
      </c>
      <c r="C4686" t="s">
        <v>29</v>
      </c>
      <c r="D4686" t="s">
        <v>42</v>
      </c>
      <c r="E4686" t="s">
        <v>192</v>
      </c>
      <c r="F4686" t="s">
        <v>195</v>
      </c>
      <c r="G4686">
        <v>11</v>
      </c>
      <c r="H4686">
        <v>3413.65</v>
      </c>
      <c r="I4686">
        <v>0.51</v>
      </c>
      <c r="J4686">
        <v>0.01</v>
      </c>
      <c r="K4686">
        <v>1693.66</v>
      </c>
      <c r="L4686">
        <v>307.94</v>
      </c>
      <c r="M4686">
        <v>150.88999999999999</v>
      </c>
      <c r="N4686">
        <v>60.2</v>
      </c>
      <c r="O4686" t="s">
        <v>48</v>
      </c>
      <c r="P4686" t="s">
        <v>1212</v>
      </c>
      <c r="Q4686" t="s">
        <v>64</v>
      </c>
      <c r="R4686" t="s">
        <v>34</v>
      </c>
      <c r="S4686" t="s">
        <v>132</v>
      </c>
      <c r="T4686" s="1">
        <v>39902</v>
      </c>
    </row>
    <row r="4687" spans="1:20" x14ac:dyDescent="0.25">
      <c r="A4687">
        <v>33350</v>
      </c>
      <c r="B4687">
        <v>40015</v>
      </c>
      <c r="C4687" t="s">
        <v>29</v>
      </c>
      <c r="D4687" t="s">
        <v>21</v>
      </c>
      <c r="E4687" t="s">
        <v>120</v>
      </c>
      <c r="F4687" t="s">
        <v>1924</v>
      </c>
      <c r="G4687">
        <v>1</v>
      </c>
      <c r="H4687">
        <v>2903.03</v>
      </c>
      <c r="I4687">
        <v>0.41</v>
      </c>
      <c r="J4687">
        <v>0.1</v>
      </c>
      <c r="K4687">
        <v>993.05</v>
      </c>
      <c r="L4687">
        <v>3203.37</v>
      </c>
      <c r="M4687">
        <v>1889.99</v>
      </c>
      <c r="N4687">
        <v>19.989999999999998</v>
      </c>
      <c r="O4687" t="s">
        <v>24</v>
      </c>
      <c r="P4687" t="s">
        <v>853</v>
      </c>
      <c r="Q4687" t="s">
        <v>41</v>
      </c>
      <c r="R4687" t="s">
        <v>61</v>
      </c>
      <c r="S4687" t="s">
        <v>57</v>
      </c>
      <c r="T4687" s="1">
        <v>40015</v>
      </c>
    </row>
    <row r="4688" spans="1:20" x14ac:dyDescent="0.25">
      <c r="A4688">
        <v>33377</v>
      </c>
      <c r="B4688">
        <v>40755</v>
      </c>
      <c r="C4688" t="s">
        <v>36</v>
      </c>
      <c r="D4688" t="s">
        <v>21</v>
      </c>
      <c r="E4688" t="s">
        <v>84</v>
      </c>
      <c r="F4688" t="s">
        <v>1334</v>
      </c>
      <c r="G4688">
        <v>20</v>
      </c>
      <c r="H4688">
        <v>151.86000000000001</v>
      </c>
      <c r="I4688">
        <v>0.35</v>
      </c>
      <c r="J4688">
        <v>0.06</v>
      </c>
      <c r="K4688">
        <v>46.22</v>
      </c>
      <c r="L4688">
        <v>7.97</v>
      </c>
      <c r="M4688">
        <v>5.18</v>
      </c>
      <c r="N4688">
        <v>2.04</v>
      </c>
      <c r="O4688" t="s">
        <v>24</v>
      </c>
      <c r="P4688" t="s">
        <v>967</v>
      </c>
      <c r="Q4688" t="s">
        <v>83</v>
      </c>
      <c r="R4688" t="s">
        <v>34</v>
      </c>
      <c r="S4688" t="s">
        <v>55</v>
      </c>
      <c r="T4688" s="1">
        <v>40757</v>
      </c>
    </row>
    <row r="4689" spans="1:20" x14ac:dyDescent="0.25">
      <c r="A4689">
        <v>33377</v>
      </c>
      <c r="B4689">
        <v>40755</v>
      </c>
      <c r="C4689" t="s">
        <v>36</v>
      </c>
      <c r="D4689" t="s">
        <v>21</v>
      </c>
      <c r="E4689" t="s">
        <v>30</v>
      </c>
      <c r="F4689" t="s">
        <v>2005</v>
      </c>
      <c r="G4689">
        <v>19</v>
      </c>
      <c r="H4689">
        <v>607.99</v>
      </c>
      <c r="I4689">
        <v>0.48</v>
      </c>
      <c r="J4689">
        <v>0.04</v>
      </c>
      <c r="K4689">
        <v>277.17</v>
      </c>
      <c r="L4689">
        <v>33.15</v>
      </c>
      <c r="M4689">
        <v>17.239999999999998</v>
      </c>
      <c r="N4689">
        <v>3.26</v>
      </c>
      <c r="O4689" t="s">
        <v>24</v>
      </c>
      <c r="P4689" t="s">
        <v>967</v>
      </c>
      <c r="Q4689" t="s">
        <v>83</v>
      </c>
      <c r="R4689" t="s">
        <v>34</v>
      </c>
      <c r="S4689" t="s">
        <v>35</v>
      </c>
      <c r="T4689" s="1">
        <v>40756</v>
      </c>
    </row>
    <row r="4690" spans="1:20" x14ac:dyDescent="0.25">
      <c r="A4690">
        <v>33378</v>
      </c>
      <c r="B4690">
        <v>41026</v>
      </c>
      <c r="C4690" t="s">
        <v>36</v>
      </c>
      <c r="D4690" t="s">
        <v>21</v>
      </c>
      <c r="E4690" t="s">
        <v>139</v>
      </c>
      <c r="F4690" t="s">
        <v>1499</v>
      </c>
      <c r="G4690">
        <v>25</v>
      </c>
      <c r="H4690">
        <v>1845.65</v>
      </c>
      <c r="I4690">
        <v>0.51</v>
      </c>
      <c r="J4690">
        <v>0.1</v>
      </c>
      <c r="K4690">
        <v>836.32</v>
      </c>
      <c r="L4690">
        <v>81.59</v>
      </c>
      <c r="M4690">
        <v>39.979999999999997</v>
      </c>
      <c r="N4690">
        <v>9.83</v>
      </c>
      <c r="O4690" t="s">
        <v>24</v>
      </c>
      <c r="P4690" t="s">
        <v>1259</v>
      </c>
      <c r="Q4690" t="s">
        <v>64</v>
      </c>
      <c r="R4690" t="s">
        <v>67</v>
      </c>
      <c r="S4690" t="s">
        <v>57</v>
      </c>
      <c r="T4690" s="1">
        <v>41027</v>
      </c>
    </row>
    <row r="4691" spans="1:20" x14ac:dyDescent="0.25">
      <c r="A4691">
        <v>33414</v>
      </c>
      <c r="B4691">
        <v>40949</v>
      </c>
      <c r="C4691" t="s">
        <v>29</v>
      </c>
      <c r="D4691" t="s">
        <v>21</v>
      </c>
      <c r="E4691" t="s">
        <v>52</v>
      </c>
      <c r="F4691" t="s">
        <v>1675</v>
      </c>
      <c r="G4691">
        <v>9</v>
      </c>
      <c r="H4691">
        <v>67.94</v>
      </c>
      <c r="I4691">
        <v>0.46</v>
      </c>
      <c r="J4691">
        <v>0.03</v>
      </c>
      <c r="K4691">
        <v>29.6</v>
      </c>
      <c r="L4691">
        <v>7.65</v>
      </c>
      <c r="M4691">
        <v>4.13</v>
      </c>
      <c r="N4691">
        <v>1.17</v>
      </c>
      <c r="O4691" t="s">
        <v>24</v>
      </c>
      <c r="P4691" t="s">
        <v>288</v>
      </c>
      <c r="Q4691" t="s">
        <v>95</v>
      </c>
      <c r="R4691" t="s">
        <v>27</v>
      </c>
      <c r="S4691" t="s">
        <v>55</v>
      </c>
      <c r="T4691" s="1">
        <v>40949</v>
      </c>
    </row>
    <row r="4692" spans="1:20" x14ac:dyDescent="0.25">
      <c r="A4692">
        <v>33444</v>
      </c>
      <c r="B4692">
        <v>41188</v>
      </c>
      <c r="C4692" t="s">
        <v>79</v>
      </c>
      <c r="D4692" t="s">
        <v>21</v>
      </c>
      <c r="E4692" t="s">
        <v>52</v>
      </c>
      <c r="F4692" t="s">
        <v>1657</v>
      </c>
      <c r="G4692">
        <v>11</v>
      </c>
      <c r="H4692">
        <v>43.71</v>
      </c>
      <c r="I4692">
        <v>0.37</v>
      </c>
      <c r="J4692">
        <v>0.09</v>
      </c>
      <c r="K4692">
        <v>12.71</v>
      </c>
      <c r="L4692">
        <v>4.13</v>
      </c>
      <c r="M4692">
        <v>2.6</v>
      </c>
      <c r="N4692">
        <v>2.4</v>
      </c>
      <c r="O4692" t="s">
        <v>24</v>
      </c>
      <c r="P4692" t="s">
        <v>578</v>
      </c>
      <c r="Q4692" t="s">
        <v>83</v>
      </c>
      <c r="R4692" t="s">
        <v>34</v>
      </c>
      <c r="S4692" t="s">
        <v>55</v>
      </c>
      <c r="T4692" s="1">
        <v>41189</v>
      </c>
    </row>
    <row r="4693" spans="1:20" x14ac:dyDescent="0.25">
      <c r="A4693">
        <v>33444</v>
      </c>
      <c r="B4693">
        <v>41188</v>
      </c>
      <c r="C4693" t="s">
        <v>79</v>
      </c>
      <c r="D4693" t="s">
        <v>21</v>
      </c>
      <c r="E4693" t="s">
        <v>22</v>
      </c>
      <c r="F4693" t="s">
        <v>1523</v>
      </c>
      <c r="G4693">
        <v>8</v>
      </c>
      <c r="H4693">
        <v>244.48</v>
      </c>
      <c r="I4693">
        <v>0.53</v>
      </c>
      <c r="J4693">
        <v>7.0000000000000007E-2</v>
      </c>
      <c r="K4693">
        <v>117.21</v>
      </c>
      <c r="L4693">
        <v>31.85</v>
      </c>
      <c r="M4693">
        <v>14.97</v>
      </c>
      <c r="N4693">
        <v>7.51</v>
      </c>
      <c r="O4693" t="s">
        <v>24</v>
      </c>
      <c r="P4693" t="s">
        <v>578</v>
      </c>
      <c r="Q4693" t="s">
        <v>83</v>
      </c>
      <c r="R4693" t="s">
        <v>34</v>
      </c>
      <c r="S4693" t="s">
        <v>57</v>
      </c>
      <c r="T4693" s="1">
        <v>41190</v>
      </c>
    </row>
    <row r="4694" spans="1:20" x14ac:dyDescent="0.25">
      <c r="A4694">
        <v>33445</v>
      </c>
      <c r="B4694">
        <v>41123</v>
      </c>
      <c r="C4694" t="s">
        <v>20</v>
      </c>
      <c r="D4694" t="s">
        <v>42</v>
      </c>
      <c r="E4694" t="s">
        <v>92</v>
      </c>
      <c r="F4694" t="s">
        <v>369</v>
      </c>
      <c r="G4694">
        <v>18</v>
      </c>
      <c r="H4694">
        <v>2807</v>
      </c>
      <c r="I4694">
        <v>0.39</v>
      </c>
      <c r="J4694">
        <v>7.0000000000000007E-2</v>
      </c>
      <c r="K4694">
        <v>953.52</v>
      </c>
      <c r="L4694">
        <v>165.54</v>
      </c>
      <c r="M4694">
        <v>100.98</v>
      </c>
      <c r="N4694">
        <v>35.840000000000003</v>
      </c>
      <c r="O4694" t="s">
        <v>48</v>
      </c>
      <c r="P4694" t="s">
        <v>1653</v>
      </c>
      <c r="Q4694" t="s">
        <v>33</v>
      </c>
      <c r="R4694" t="s">
        <v>27</v>
      </c>
      <c r="S4694" t="s">
        <v>49</v>
      </c>
      <c r="T4694" s="1">
        <v>41128</v>
      </c>
    </row>
    <row r="4695" spans="1:20" x14ac:dyDescent="0.25">
      <c r="A4695">
        <v>33445</v>
      </c>
      <c r="B4695">
        <v>41123</v>
      </c>
      <c r="C4695" t="s">
        <v>20</v>
      </c>
      <c r="D4695" t="s">
        <v>42</v>
      </c>
      <c r="E4695" t="s">
        <v>92</v>
      </c>
      <c r="F4695" t="s">
        <v>1136</v>
      </c>
      <c r="G4695">
        <v>49</v>
      </c>
      <c r="H4695">
        <v>6287.18</v>
      </c>
      <c r="I4695">
        <v>0.45</v>
      </c>
      <c r="J4695">
        <v>0.01</v>
      </c>
      <c r="K4695">
        <v>2782.42</v>
      </c>
      <c r="L4695">
        <v>129.05000000000001</v>
      </c>
      <c r="M4695">
        <v>70.98</v>
      </c>
      <c r="N4695">
        <v>26.74</v>
      </c>
      <c r="O4695" t="s">
        <v>48</v>
      </c>
      <c r="P4695" t="s">
        <v>1653</v>
      </c>
      <c r="Q4695" t="s">
        <v>33</v>
      </c>
      <c r="R4695" t="s">
        <v>27</v>
      </c>
      <c r="S4695" t="s">
        <v>49</v>
      </c>
      <c r="T4695" s="1">
        <v>41128</v>
      </c>
    </row>
    <row r="4696" spans="1:20" x14ac:dyDescent="0.25">
      <c r="A4696">
        <v>33445</v>
      </c>
      <c r="B4696">
        <v>41123</v>
      </c>
      <c r="C4696" t="s">
        <v>20</v>
      </c>
      <c r="D4696" t="s">
        <v>42</v>
      </c>
      <c r="E4696" t="s">
        <v>46</v>
      </c>
      <c r="F4696" t="s">
        <v>2006</v>
      </c>
      <c r="G4696">
        <v>16</v>
      </c>
      <c r="H4696">
        <v>5207.4399999999996</v>
      </c>
      <c r="I4696">
        <v>0.46</v>
      </c>
      <c r="J4696">
        <v>0.05</v>
      </c>
      <c r="K4696">
        <v>2217.64</v>
      </c>
      <c r="L4696">
        <v>338.06</v>
      </c>
      <c r="M4696">
        <v>182.55</v>
      </c>
      <c r="N4696">
        <v>69</v>
      </c>
      <c r="O4696" t="s">
        <v>24</v>
      </c>
      <c r="P4696" t="s">
        <v>1653</v>
      </c>
      <c r="Q4696" t="s">
        <v>33</v>
      </c>
      <c r="R4696" t="s">
        <v>27</v>
      </c>
      <c r="S4696" t="s">
        <v>28</v>
      </c>
      <c r="T4696" s="1">
        <v>41125</v>
      </c>
    </row>
    <row r="4697" spans="1:20" x14ac:dyDescent="0.25">
      <c r="A4697">
        <v>33473</v>
      </c>
      <c r="B4697">
        <v>40547</v>
      </c>
      <c r="C4697" t="s">
        <v>20</v>
      </c>
      <c r="D4697" t="s">
        <v>21</v>
      </c>
      <c r="E4697" t="s">
        <v>30</v>
      </c>
      <c r="F4697" t="s">
        <v>109</v>
      </c>
      <c r="G4697">
        <v>50</v>
      </c>
      <c r="H4697">
        <v>1197.3</v>
      </c>
      <c r="I4697">
        <v>0.5</v>
      </c>
      <c r="J4697">
        <v>0.08</v>
      </c>
      <c r="K4697">
        <v>545.16</v>
      </c>
      <c r="L4697">
        <v>25.96</v>
      </c>
      <c r="M4697">
        <v>12.98</v>
      </c>
      <c r="N4697">
        <v>3.14</v>
      </c>
      <c r="O4697" t="s">
        <v>24</v>
      </c>
      <c r="P4697" t="s">
        <v>1176</v>
      </c>
      <c r="Q4697" t="s">
        <v>41</v>
      </c>
      <c r="R4697" t="s">
        <v>34</v>
      </c>
      <c r="S4697" t="s">
        <v>35</v>
      </c>
      <c r="T4697" s="1">
        <v>40547</v>
      </c>
    </row>
    <row r="4698" spans="1:20" x14ac:dyDescent="0.25">
      <c r="A4698">
        <v>33477</v>
      </c>
      <c r="B4698">
        <v>41201</v>
      </c>
      <c r="C4698" t="s">
        <v>36</v>
      </c>
      <c r="D4698" t="s">
        <v>21</v>
      </c>
      <c r="E4698" t="s">
        <v>80</v>
      </c>
      <c r="F4698" t="s">
        <v>1262</v>
      </c>
      <c r="G4698">
        <v>28</v>
      </c>
      <c r="H4698">
        <v>424.19</v>
      </c>
      <c r="I4698">
        <v>0.37</v>
      </c>
      <c r="J4698">
        <v>0.08</v>
      </c>
      <c r="K4698">
        <v>133.4</v>
      </c>
      <c r="L4698">
        <v>16.43</v>
      </c>
      <c r="M4698">
        <v>10.35</v>
      </c>
      <c r="N4698">
        <v>0.99</v>
      </c>
      <c r="O4698" t="s">
        <v>24</v>
      </c>
      <c r="P4698" t="s">
        <v>227</v>
      </c>
      <c r="Q4698" t="s">
        <v>64</v>
      </c>
      <c r="R4698" t="s">
        <v>27</v>
      </c>
      <c r="S4698" t="s">
        <v>57</v>
      </c>
      <c r="T4698" s="1">
        <v>41203</v>
      </c>
    </row>
    <row r="4699" spans="1:20" x14ac:dyDescent="0.25">
      <c r="A4699">
        <v>33478</v>
      </c>
      <c r="B4699">
        <v>40343</v>
      </c>
      <c r="C4699" t="s">
        <v>36</v>
      </c>
      <c r="D4699" t="s">
        <v>21</v>
      </c>
      <c r="E4699" t="s">
        <v>84</v>
      </c>
      <c r="F4699" t="s">
        <v>899</v>
      </c>
      <c r="G4699">
        <v>21</v>
      </c>
      <c r="H4699">
        <v>200.61</v>
      </c>
      <c r="I4699">
        <v>0.4</v>
      </c>
      <c r="J4699">
        <v>0.04</v>
      </c>
      <c r="K4699">
        <v>74.09</v>
      </c>
      <c r="L4699">
        <v>9.8000000000000007</v>
      </c>
      <c r="M4699">
        <v>5.88</v>
      </c>
      <c r="N4699">
        <v>3.04</v>
      </c>
      <c r="O4699" t="s">
        <v>71</v>
      </c>
      <c r="P4699" t="s">
        <v>2007</v>
      </c>
      <c r="Q4699" t="s">
        <v>75</v>
      </c>
      <c r="R4699" t="s">
        <v>67</v>
      </c>
      <c r="S4699" t="s">
        <v>55</v>
      </c>
      <c r="T4699" s="1">
        <v>40345</v>
      </c>
    </row>
    <row r="4700" spans="1:20" x14ac:dyDescent="0.25">
      <c r="A4700">
        <v>33479</v>
      </c>
      <c r="B4700">
        <v>41170</v>
      </c>
      <c r="C4700" t="s">
        <v>58</v>
      </c>
      <c r="D4700" t="s">
        <v>21</v>
      </c>
      <c r="E4700" t="s">
        <v>84</v>
      </c>
      <c r="F4700" t="s">
        <v>1542</v>
      </c>
      <c r="G4700">
        <v>24</v>
      </c>
      <c r="H4700">
        <v>322.77</v>
      </c>
      <c r="I4700">
        <v>0.53</v>
      </c>
      <c r="J4700">
        <v>0.04</v>
      </c>
      <c r="K4700">
        <v>162.13999999999999</v>
      </c>
      <c r="L4700">
        <v>13.79</v>
      </c>
      <c r="M4700">
        <v>6.48</v>
      </c>
      <c r="N4700">
        <v>5.1100000000000003</v>
      </c>
      <c r="O4700" t="s">
        <v>24</v>
      </c>
      <c r="P4700" t="s">
        <v>110</v>
      </c>
      <c r="Q4700" t="s">
        <v>41</v>
      </c>
      <c r="R4700" t="s">
        <v>61</v>
      </c>
      <c r="S4700" t="s">
        <v>57</v>
      </c>
      <c r="T4700" s="1">
        <v>41172</v>
      </c>
    </row>
    <row r="4701" spans="1:20" x14ac:dyDescent="0.25">
      <c r="A4701">
        <v>33479</v>
      </c>
      <c r="B4701">
        <v>41170</v>
      </c>
      <c r="C4701" t="s">
        <v>58</v>
      </c>
      <c r="D4701" t="s">
        <v>21</v>
      </c>
      <c r="E4701" t="s">
        <v>120</v>
      </c>
      <c r="F4701" t="s">
        <v>1201</v>
      </c>
      <c r="G4701">
        <v>50</v>
      </c>
      <c r="H4701">
        <v>1325.32</v>
      </c>
      <c r="I4701">
        <v>0.47</v>
      </c>
      <c r="J4701">
        <v>7.0000000000000007E-2</v>
      </c>
      <c r="K4701">
        <v>566.41999999999996</v>
      </c>
      <c r="L4701">
        <v>28.32</v>
      </c>
      <c r="M4701">
        <v>15.01</v>
      </c>
      <c r="N4701">
        <v>8.4</v>
      </c>
      <c r="O4701" t="s">
        <v>24</v>
      </c>
      <c r="P4701" t="s">
        <v>110</v>
      </c>
      <c r="Q4701" t="s">
        <v>33</v>
      </c>
      <c r="R4701" t="s">
        <v>61</v>
      </c>
      <c r="S4701" t="s">
        <v>57</v>
      </c>
      <c r="T4701" s="1">
        <v>41172</v>
      </c>
    </row>
    <row r="4702" spans="1:20" x14ac:dyDescent="0.25">
      <c r="A4702">
        <v>33479</v>
      </c>
      <c r="B4702">
        <v>41170</v>
      </c>
      <c r="C4702" t="s">
        <v>58</v>
      </c>
      <c r="D4702" t="s">
        <v>21</v>
      </c>
      <c r="E4702" t="s">
        <v>84</v>
      </c>
      <c r="F4702" t="s">
        <v>1779</v>
      </c>
      <c r="G4702">
        <v>27</v>
      </c>
      <c r="H4702">
        <v>407.48</v>
      </c>
      <c r="I4702">
        <v>0.46</v>
      </c>
      <c r="J4702">
        <v>0.06</v>
      </c>
      <c r="K4702">
        <v>171.2</v>
      </c>
      <c r="L4702">
        <v>15.85</v>
      </c>
      <c r="M4702">
        <v>8.56</v>
      </c>
      <c r="N4702">
        <v>5.16</v>
      </c>
      <c r="O4702" t="s">
        <v>24</v>
      </c>
      <c r="P4702" t="s">
        <v>110</v>
      </c>
      <c r="Q4702" t="s">
        <v>33</v>
      </c>
      <c r="R4702" t="s">
        <v>61</v>
      </c>
      <c r="S4702" t="s">
        <v>55</v>
      </c>
      <c r="T4702" s="1">
        <v>41172</v>
      </c>
    </row>
    <row r="4703" spans="1:20" x14ac:dyDescent="0.25">
      <c r="A4703">
        <v>33505</v>
      </c>
      <c r="B4703">
        <v>40446</v>
      </c>
      <c r="C4703" t="s">
        <v>20</v>
      </c>
      <c r="D4703" t="s">
        <v>21</v>
      </c>
      <c r="E4703" t="s">
        <v>84</v>
      </c>
      <c r="F4703" t="s">
        <v>871</v>
      </c>
      <c r="G4703">
        <v>32</v>
      </c>
      <c r="H4703">
        <v>249.13</v>
      </c>
      <c r="I4703">
        <v>0.53</v>
      </c>
      <c r="J4703">
        <v>0.09</v>
      </c>
      <c r="K4703">
        <v>119.83</v>
      </c>
      <c r="L4703">
        <v>8.51</v>
      </c>
      <c r="M4703">
        <v>4</v>
      </c>
      <c r="N4703">
        <v>1.3</v>
      </c>
      <c r="O4703" t="s">
        <v>24</v>
      </c>
      <c r="P4703" t="s">
        <v>521</v>
      </c>
      <c r="Q4703" t="s">
        <v>64</v>
      </c>
      <c r="R4703" t="s">
        <v>67</v>
      </c>
      <c r="S4703" t="s">
        <v>55</v>
      </c>
      <c r="T4703" s="1">
        <v>40450</v>
      </c>
    </row>
    <row r="4704" spans="1:20" x14ac:dyDescent="0.25">
      <c r="A4704">
        <v>33505</v>
      </c>
      <c r="B4704">
        <v>40446</v>
      </c>
      <c r="C4704" t="s">
        <v>20</v>
      </c>
      <c r="D4704" t="s">
        <v>37</v>
      </c>
      <c r="E4704" t="s">
        <v>50</v>
      </c>
      <c r="F4704" t="s">
        <v>76</v>
      </c>
      <c r="G4704">
        <v>35</v>
      </c>
      <c r="H4704">
        <v>4921.26</v>
      </c>
      <c r="I4704">
        <v>0.43</v>
      </c>
      <c r="J4704">
        <v>7.0000000000000007E-2</v>
      </c>
      <c r="K4704">
        <v>1900.83</v>
      </c>
      <c r="L4704">
        <v>150.86000000000001</v>
      </c>
      <c r="M4704">
        <v>85.99</v>
      </c>
      <c r="N4704">
        <v>10.78</v>
      </c>
      <c r="O4704" t="s">
        <v>71</v>
      </c>
      <c r="P4704" t="s">
        <v>521</v>
      </c>
      <c r="Q4704" t="s">
        <v>64</v>
      </c>
      <c r="R4704" t="s">
        <v>67</v>
      </c>
      <c r="S4704" t="s">
        <v>57</v>
      </c>
      <c r="T4704" s="1">
        <v>40446</v>
      </c>
    </row>
    <row r="4705" spans="1:20" x14ac:dyDescent="0.25">
      <c r="A4705">
        <v>33510</v>
      </c>
      <c r="B4705">
        <v>40879</v>
      </c>
      <c r="C4705" t="s">
        <v>36</v>
      </c>
      <c r="D4705" t="s">
        <v>42</v>
      </c>
      <c r="E4705" t="s">
        <v>43</v>
      </c>
      <c r="F4705" t="s">
        <v>273</v>
      </c>
      <c r="G4705">
        <v>42</v>
      </c>
      <c r="H4705">
        <v>534.84</v>
      </c>
      <c r="I4705">
        <v>0.52</v>
      </c>
      <c r="J4705">
        <v>0.03</v>
      </c>
      <c r="K4705">
        <v>267.54000000000002</v>
      </c>
      <c r="L4705">
        <v>13</v>
      </c>
      <c r="M4705">
        <v>6.24</v>
      </c>
      <c r="N4705">
        <v>5.22</v>
      </c>
      <c r="O4705" t="s">
        <v>24</v>
      </c>
      <c r="P4705" t="s">
        <v>1541</v>
      </c>
      <c r="Q4705" t="s">
        <v>64</v>
      </c>
      <c r="R4705" t="s">
        <v>34</v>
      </c>
      <c r="S4705" t="s">
        <v>57</v>
      </c>
      <c r="T4705" s="1">
        <v>40880</v>
      </c>
    </row>
    <row r="4706" spans="1:20" x14ac:dyDescent="0.25">
      <c r="A4706">
        <v>33510</v>
      </c>
      <c r="B4706">
        <v>40879</v>
      </c>
      <c r="C4706" t="s">
        <v>36</v>
      </c>
      <c r="D4706" t="s">
        <v>21</v>
      </c>
      <c r="E4706" t="s">
        <v>84</v>
      </c>
      <c r="F4706" t="s">
        <v>506</v>
      </c>
      <c r="G4706">
        <v>11</v>
      </c>
      <c r="H4706">
        <v>817.17</v>
      </c>
      <c r="I4706">
        <v>0.47</v>
      </c>
      <c r="J4706">
        <v>0.06</v>
      </c>
      <c r="K4706">
        <v>348.8</v>
      </c>
      <c r="L4706">
        <v>77.34</v>
      </c>
      <c r="M4706">
        <v>40.99</v>
      </c>
      <c r="N4706">
        <v>17.48</v>
      </c>
      <c r="O4706" t="s">
        <v>24</v>
      </c>
      <c r="P4706" t="s">
        <v>1541</v>
      </c>
      <c r="Q4706" t="s">
        <v>64</v>
      </c>
      <c r="R4706" t="s">
        <v>34</v>
      </c>
      <c r="S4706" t="s">
        <v>57</v>
      </c>
      <c r="T4706" s="1">
        <v>40879</v>
      </c>
    </row>
    <row r="4707" spans="1:20" x14ac:dyDescent="0.25">
      <c r="A4707">
        <v>33537</v>
      </c>
      <c r="B4707">
        <v>40403</v>
      </c>
      <c r="C4707" t="s">
        <v>79</v>
      </c>
      <c r="D4707" t="s">
        <v>21</v>
      </c>
      <c r="E4707" t="s">
        <v>52</v>
      </c>
      <c r="F4707" t="s">
        <v>453</v>
      </c>
      <c r="G4707">
        <v>26</v>
      </c>
      <c r="H4707">
        <v>76.69</v>
      </c>
      <c r="I4707">
        <v>0.44</v>
      </c>
      <c r="J4707">
        <v>7.0000000000000007E-2</v>
      </c>
      <c r="K4707">
        <v>30.23</v>
      </c>
      <c r="L4707">
        <v>3.14</v>
      </c>
      <c r="M4707">
        <v>1.76</v>
      </c>
      <c r="N4707">
        <v>0.7</v>
      </c>
      <c r="O4707" t="s">
        <v>24</v>
      </c>
      <c r="P4707" t="s">
        <v>736</v>
      </c>
      <c r="Q4707" t="s">
        <v>41</v>
      </c>
      <c r="R4707" t="s">
        <v>34</v>
      </c>
      <c r="S4707" t="s">
        <v>55</v>
      </c>
      <c r="T4707" s="1">
        <v>40405</v>
      </c>
    </row>
    <row r="4708" spans="1:20" x14ac:dyDescent="0.25">
      <c r="A4708">
        <v>33537</v>
      </c>
      <c r="B4708">
        <v>40403</v>
      </c>
      <c r="C4708" t="s">
        <v>79</v>
      </c>
      <c r="D4708" t="s">
        <v>37</v>
      </c>
      <c r="E4708" t="s">
        <v>50</v>
      </c>
      <c r="F4708" t="s">
        <v>685</v>
      </c>
      <c r="G4708">
        <v>9</v>
      </c>
      <c r="H4708">
        <v>405.76</v>
      </c>
      <c r="I4708">
        <v>0.54</v>
      </c>
      <c r="J4708">
        <v>0.02</v>
      </c>
      <c r="K4708">
        <v>213.55</v>
      </c>
      <c r="L4708">
        <v>45.63</v>
      </c>
      <c r="M4708">
        <v>20.99</v>
      </c>
      <c r="N4708">
        <v>3.3</v>
      </c>
      <c r="O4708" t="s">
        <v>24</v>
      </c>
      <c r="P4708" t="s">
        <v>736</v>
      </c>
      <c r="Q4708" t="s">
        <v>41</v>
      </c>
      <c r="R4708" t="s">
        <v>34</v>
      </c>
      <c r="S4708" t="s">
        <v>35</v>
      </c>
      <c r="T4708" s="1">
        <v>40404</v>
      </c>
    </row>
    <row r="4709" spans="1:20" x14ac:dyDescent="0.25">
      <c r="A4709">
        <v>33540</v>
      </c>
      <c r="B4709">
        <v>40700</v>
      </c>
      <c r="C4709" t="s">
        <v>20</v>
      </c>
      <c r="D4709" t="s">
        <v>21</v>
      </c>
      <c r="E4709" t="s">
        <v>52</v>
      </c>
      <c r="F4709" t="s">
        <v>1910</v>
      </c>
      <c r="G4709">
        <v>21</v>
      </c>
      <c r="H4709">
        <v>356.07</v>
      </c>
      <c r="I4709">
        <v>0.47</v>
      </c>
      <c r="J4709">
        <v>0.1</v>
      </c>
      <c r="K4709">
        <v>144.4</v>
      </c>
      <c r="L4709">
        <v>18.579999999999998</v>
      </c>
      <c r="M4709">
        <v>9.85</v>
      </c>
      <c r="N4709">
        <v>4.82</v>
      </c>
      <c r="O4709" t="s">
        <v>24</v>
      </c>
      <c r="P4709" t="s">
        <v>396</v>
      </c>
      <c r="Q4709" t="s">
        <v>75</v>
      </c>
      <c r="R4709" t="s">
        <v>67</v>
      </c>
      <c r="S4709" t="s">
        <v>55</v>
      </c>
      <c r="T4709" s="1">
        <v>40704</v>
      </c>
    </row>
    <row r="4710" spans="1:20" x14ac:dyDescent="0.25">
      <c r="A4710">
        <v>33541</v>
      </c>
      <c r="B4710">
        <v>41079</v>
      </c>
      <c r="C4710" t="s">
        <v>58</v>
      </c>
      <c r="D4710" t="s">
        <v>42</v>
      </c>
      <c r="E4710" t="s">
        <v>43</v>
      </c>
      <c r="F4710" t="s">
        <v>1280</v>
      </c>
      <c r="G4710">
        <v>43</v>
      </c>
      <c r="H4710">
        <v>971.28</v>
      </c>
      <c r="I4710">
        <v>0.5</v>
      </c>
      <c r="J4710">
        <v>0.08</v>
      </c>
      <c r="K4710">
        <v>440.66</v>
      </c>
      <c r="L4710">
        <v>24.4</v>
      </c>
      <c r="M4710">
        <v>12.2</v>
      </c>
      <c r="N4710">
        <v>6.02</v>
      </c>
      <c r="O4710" t="s">
        <v>24</v>
      </c>
      <c r="P4710" t="s">
        <v>427</v>
      </c>
      <c r="Q4710" t="s">
        <v>64</v>
      </c>
      <c r="R4710" t="s">
        <v>27</v>
      </c>
      <c r="S4710" t="s">
        <v>35</v>
      </c>
      <c r="T4710" s="1">
        <v>41079</v>
      </c>
    </row>
    <row r="4711" spans="1:20" x14ac:dyDescent="0.25">
      <c r="A4711">
        <v>33568</v>
      </c>
      <c r="B4711">
        <v>41111</v>
      </c>
      <c r="C4711" t="s">
        <v>79</v>
      </c>
      <c r="D4711" t="s">
        <v>42</v>
      </c>
      <c r="E4711" t="s">
        <v>43</v>
      </c>
      <c r="F4711" t="s">
        <v>1752</v>
      </c>
      <c r="G4711">
        <v>10</v>
      </c>
      <c r="H4711">
        <v>1098.1600000000001</v>
      </c>
      <c r="I4711">
        <v>0.48</v>
      </c>
      <c r="J4711">
        <v>0.02</v>
      </c>
      <c r="K4711">
        <v>490.96</v>
      </c>
      <c r="L4711">
        <v>106.73</v>
      </c>
      <c r="M4711">
        <v>55.5</v>
      </c>
      <c r="N4711">
        <v>52.2</v>
      </c>
      <c r="O4711" t="s">
        <v>24</v>
      </c>
      <c r="P4711" t="s">
        <v>1982</v>
      </c>
      <c r="Q4711" t="s">
        <v>33</v>
      </c>
      <c r="R4711" t="s">
        <v>27</v>
      </c>
      <c r="S4711" t="s">
        <v>45</v>
      </c>
      <c r="T4711" s="1">
        <v>41112</v>
      </c>
    </row>
    <row r="4712" spans="1:20" x14ac:dyDescent="0.25">
      <c r="A4712">
        <v>33568</v>
      </c>
      <c r="B4712">
        <v>41111</v>
      </c>
      <c r="C4712" t="s">
        <v>79</v>
      </c>
      <c r="D4712" t="s">
        <v>21</v>
      </c>
      <c r="E4712" t="s">
        <v>22</v>
      </c>
      <c r="F4712" t="s">
        <v>2008</v>
      </c>
      <c r="G4712">
        <v>23</v>
      </c>
      <c r="H4712">
        <v>566.38</v>
      </c>
      <c r="I4712">
        <v>0.37</v>
      </c>
      <c r="J4712">
        <v>0.01</v>
      </c>
      <c r="K4712">
        <v>203.85</v>
      </c>
      <c r="L4712">
        <v>24.62</v>
      </c>
      <c r="M4712">
        <v>15.51</v>
      </c>
      <c r="N4712">
        <v>5.8</v>
      </c>
      <c r="O4712" t="s">
        <v>71</v>
      </c>
      <c r="P4712" t="s">
        <v>1982</v>
      </c>
      <c r="Q4712" t="s">
        <v>33</v>
      </c>
      <c r="R4712" t="s">
        <v>27</v>
      </c>
      <c r="S4712" t="s">
        <v>57</v>
      </c>
      <c r="T4712" s="1">
        <v>41112</v>
      </c>
    </row>
    <row r="4713" spans="1:20" x14ac:dyDescent="0.25">
      <c r="A4713">
        <v>33569</v>
      </c>
      <c r="B4713">
        <v>40053</v>
      </c>
      <c r="C4713" t="s">
        <v>20</v>
      </c>
      <c r="D4713" t="s">
        <v>42</v>
      </c>
      <c r="E4713" t="s">
        <v>43</v>
      </c>
      <c r="F4713" t="s">
        <v>842</v>
      </c>
      <c r="G4713">
        <v>9</v>
      </c>
      <c r="H4713">
        <v>184.22</v>
      </c>
      <c r="I4713">
        <v>0.35</v>
      </c>
      <c r="J4713">
        <v>0.09</v>
      </c>
      <c r="K4713">
        <v>51.12</v>
      </c>
      <c r="L4713">
        <v>21.85</v>
      </c>
      <c r="M4713">
        <v>14.2</v>
      </c>
      <c r="N4713">
        <v>5.3</v>
      </c>
      <c r="O4713" t="s">
        <v>24</v>
      </c>
      <c r="P4713" t="s">
        <v>1765</v>
      </c>
      <c r="Q4713" t="s">
        <v>41</v>
      </c>
      <c r="R4713" t="s">
        <v>67</v>
      </c>
      <c r="S4713" t="s">
        <v>55</v>
      </c>
      <c r="T4713" s="1">
        <v>40057</v>
      </c>
    </row>
    <row r="4714" spans="1:20" x14ac:dyDescent="0.25">
      <c r="A4714">
        <v>33570</v>
      </c>
      <c r="B4714">
        <v>41259</v>
      </c>
      <c r="C4714" t="s">
        <v>29</v>
      </c>
      <c r="D4714" t="s">
        <v>21</v>
      </c>
      <c r="E4714" t="s">
        <v>120</v>
      </c>
      <c r="F4714" t="s">
        <v>749</v>
      </c>
      <c r="G4714">
        <v>46</v>
      </c>
      <c r="H4714">
        <v>538.71</v>
      </c>
      <c r="I4714">
        <v>0.53</v>
      </c>
      <c r="J4714">
        <v>0.05</v>
      </c>
      <c r="K4714">
        <v>269.66000000000003</v>
      </c>
      <c r="L4714">
        <v>12.21</v>
      </c>
      <c r="M4714">
        <v>5.74</v>
      </c>
      <c r="N4714">
        <v>5.01</v>
      </c>
      <c r="O4714" t="s">
        <v>24</v>
      </c>
      <c r="P4714" t="s">
        <v>748</v>
      </c>
      <c r="Q4714" t="s">
        <v>33</v>
      </c>
      <c r="R4714" t="s">
        <v>34</v>
      </c>
      <c r="S4714" t="s">
        <v>57</v>
      </c>
      <c r="T4714" s="1">
        <v>41261</v>
      </c>
    </row>
    <row r="4715" spans="1:20" x14ac:dyDescent="0.25">
      <c r="A4715">
        <v>33570</v>
      </c>
      <c r="B4715">
        <v>41259</v>
      </c>
      <c r="C4715" t="s">
        <v>29</v>
      </c>
      <c r="D4715" t="s">
        <v>37</v>
      </c>
      <c r="E4715" t="s">
        <v>87</v>
      </c>
      <c r="F4715" t="s">
        <v>1230</v>
      </c>
      <c r="G4715">
        <v>1</v>
      </c>
      <c r="H4715">
        <v>2506.3000000000002</v>
      </c>
      <c r="I4715">
        <v>0.4</v>
      </c>
      <c r="J4715">
        <v>0.01</v>
      </c>
      <c r="K4715">
        <v>975.63</v>
      </c>
      <c r="L4715">
        <v>2501.62</v>
      </c>
      <c r="M4715">
        <v>1500.97</v>
      </c>
      <c r="N4715">
        <v>29.7</v>
      </c>
      <c r="O4715" t="s">
        <v>48</v>
      </c>
      <c r="P4715" t="s">
        <v>748</v>
      </c>
      <c r="Q4715" t="s">
        <v>33</v>
      </c>
      <c r="R4715" t="s">
        <v>34</v>
      </c>
      <c r="S4715" t="s">
        <v>132</v>
      </c>
      <c r="T4715" s="1">
        <v>41261</v>
      </c>
    </row>
    <row r="4716" spans="1:20" x14ac:dyDescent="0.25">
      <c r="A4716">
        <v>33570</v>
      </c>
      <c r="B4716">
        <v>41259</v>
      </c>
      <c r="C4716" t="s">
        <v>29</v>
      </c>
      <c r="D4716" t="s">
        <v>37</v>
      </c>
      <c r="E4716" t="s">
        <v>50</v>
      </c>
      <c r="F4716" t="s">
        <v>571</v>
      </c>
      <c r="G4716">
        <v>19</v>
      </c>
      <c r="H4716">
        <v>6872.89</v>
      </c>
      <c r="I4716">
        <v>0.47</v>
      </c>
      <c r="J4716">
        <v>7.0000000000000007E-2</v>
      </c>
      <c r="K4716">
        <v>2953.82</v>
      </c>
      <c r="L4716">
        <v>388.66</v>
      </c>
      <c r="M4716">
        <v>205.99</v>
      </c>
      <c r="N4716">
        <v>5.26</v>
      </c>
      <c r="O4716" t="s">
        <v>24</v>
      </c>
      <c r="P4716" t="s">
        <v>748</v>
      </c>
      <c r="Q4716" t="s">
        <v>33</v>
      </c>
      <c r="R4716" t="s">
        <v>34</v>
      </c>
      <c r="S4716" t="s">
        <v>57</v>
      </c>
      <c r="T4716" s="1">
        <v>41259</v>
      </c>
    </row>
    <row r="4717" spans="1:20" x14ac:dyDescent="0.25">
      <c r="A4717">
        <v>33571</v>
      </c>
      <c r="B4717">
        <v>40827</v>
      </c>
      <c r="C4717" t="s">
        <v>79</v>
      </c>
      <c r="D4717" t="s">
        <v>42</v>
      </c>
      <c r="E4717" t="s">
        <v>43</v>
      </c>
      <c r="F4717" t="s">
        <v>1032</v>
      </c>
      <c r="G4717">
        <v>1</v>
      </c>
      <c r="H4717">
        <v>12.98</v>
      </c>
      <c r="I4717">
        <v>0.55000000000000004</v>
      </c>
      <c r="J4717">
        <v>0.03</v>
      </c>
      <c r="K4717">
        <v>5.87</v>
      </c>
      <c r="L4717">
        <v>11.29</v>
      </c>
      <c r="M4717">
        <v>5.08</v>
      </c>
      <c r="N4717">
        <v>2.0299999999999998</v>
      </c>
      <c r="O4717" t="s">
        <v>24</v>
      </c>
      <c r="P4717" t="s">
        <v>766</v>
      </c>
      <c r="Q4717" t="s">
        <v>41</v>
      </c>
      <c r="R4717" t="s">
        <v>67</v>
      </c>
      <c r="S4717" t="s">
        <v>55</v>
      </c>
      <c r="T4717" s="1">
        <v>40830</v>
      </c>
    </row>
    <row r="4718" spans="1:20" x14ac:dyDescent="0.25">
      <c r="A4718">
        <v>33573</v>
      </c>
      <c r="B4718">
        <v>40455</v>
      </c>
      <c r="C4718" t="s">
        <v>58</v>
      </c>
      <c r="D4718" t="s">
        <v>42</v>
      </c>
      <c r="E4718" t="s">
        <v>46</v>
      </c>
      <c r="F4718" t="s">
        <v>854</v>
      </c>
      <c r="G4718">
        <v>15</v>
      </c>
      <c r="H4718">
        <v>3958.27</v>
      </c>
      <c r="I4718">
        <v>0.46</v>
      </c>
      <c r="J4718">
        <v>0.06</v>
      </c>
      <c r="K4718">
        <v>1677.56</v>
      </c>
      <c r="L4718">
        <v>279.58999999999997</v>
      </c>
      <c r="M4718">
        <v>150.97999999999999</v>
      </c>
      <c r="N4718">
        <v>16.010000000000002</v>
      </c>
      <c r="O4718" t="s">
        <v>48</v>
      </c>
      <c r="P4718" t="s">
        <v>1541</v>
      </c>
      <c r="Q4718" t="s">
        <v>64</v>
      </c>
      <c r="R4718" t="s">
        <v>34</v>
      </c>
      <c r="S4718" t="s">
        <v>49</v>
      </c>
      <c r="T4718" s="1">
        <v>40455</v>
      </c>
    </row>
    <row r="4719" spans="1:20" x14ac:dyDescent="0.25">
      <c r="A4719">
        <v>33600</v>
      </c>
      <c r="B4719">
        <v>40457</v>
      </c>
      <c r="C4719" t="s">
        <v>20</v>
      </c>
      <c r="D4719" t="s">
        <v>21</v>
      </c>
      <c r="E4719" t="s">
        <v>84</v>
      </c>
      <c r="F4719" t="s">
        <v>1327</v>
      </c>
      <c r="G4719">
        <v>42</v>
      </c>
      <c r="H4719">
        <v>312.02</v>
      </c>
      <c r="I4719">
        <v>0.45</v>
      </c>
      <c r="J4719">
        <v>0.06</v>
      </c>
      <c r="K4719">
        <v>127.47</v>
      </c>
      <c r="L4719">
        <v>7.78</v>
      </c>
      <c r="M4719">
        <v>4.28</v>
      </c>
      <c r="N4719">
        <v>4.79</v>
      </c>
      <c r="O4719" t="s">
        <v>24</v>
      </c>
      <c r="P4719" t="s">
        <v>134</v>
      </c>
      <c r="Q4719" t="s">
        <v>33</v>
      </c>
      <c r="R4719" t="s">
        <v>34</v>
      </c>
      <c r="S4719" t="s">
        <v>57</v>
      </c>
      <c r="T4719" s="1">
        <v>40459</v>
      </c>
    </row>
    <row r="4720" spans="1:20" x14ac:dyDescent="0.25">
      <c r="A4720">
        <v>33604</v>
      </c>
      <c r="B4720">
        <v>40773</v>
      </c>
      <c r="C4720" t="s">
        <v>36</v>
      </c>
      <c r="D4720" t="s">
        <v>21</v>
      </c>
      <c r="E4720" t="s">
        <v>120</v>
      </c>
      <c r="F4720" t="s">
        <v>135</v>
      </c>
      <c r="G4720">
        <v>10</v>
      </c>
      <c r="H4720">
        <v>109.43</v>
      </c>
      <c r="I4720">
        <v>0.49</v>
      </c>
      <c r="J4720">
        <v>0.04</v>
      </c>
      <c r="K4720">
        <v>47.65</v>
      </c>
      <c r="L4720">
        <v>10.59</v>
      </c>
      <c r="M4720">
        <v>5.4</v>
      </c>
      <c r="N4720">
        <v>7.78</v>
      </c>
      <c r="O4720" t="s">
        <v>24</v>
      </c>
      <c r="P4720" t="s">
        <v>1400</v>
      </c>
      <c r="Q4720" t="s">
        <v>33</v>
      </c>
      <c r="R4720" t="s">
        <v>34</v>
      </c>
      <c r="S4720" t="s">
        <v>57</v>
      </c>
      <c r="T4720" s="1">
        <v>40775</v>
      </c>
    </row>
    <row r="4721" spans="1:20" x14ac:dyDescent="0.25">
      <c r="A4721">
        <v>33605</v>
      </c>
      <c r="B4721">
        <v>41002</v>
      </c>
      <c r="C4721" t="s">
        <v>58</v>
      </c>
      <c r="D4721" t="s">
        <v>21</v>
      </c>
      <c r="E4721" t="s">
        <v>120</v>
      </c>
      <c r="F4721" t="s">
        <v>1726</v>
      </c>
      <c r="G4721">
        <v>42</v>
      </c>
      <c r="H4721">
        <v>243.37</v>
      </c>
      <c r="I4721">
        <v>0.4</v>
      </c>
      <c r="J4721">
        <v>0.04</v>
      </c>
      <c r="K4721">
        <v>88.7</v>
      </c>
      <c r="L4721">
        <v>5.87</v>
      </c>
      <c r="M4721">
        <v>3.52</v>
      </c>
      <c r="N4721">
        <v>6.83</v>
      </c>
      <c r="O4721" t="s">
        <v>24</v>
      </c>
      <c r="P4721" t="s">
        <v>1655</v>
      </c>
      <c r="Q4721" t="s">
        <v>41</v>
      </c>
      <c r="R4721" t="s">
        <v>34</v>
      </c>
      <c r="S4721" t="s">
        <v>57</v>
      </c>
      <c r="T4721" s="1">
        <v>41004</v>
      </c>
    </row>
    <row r="4722" spans="1:20" x14ac:dyDescent="0.25">
      <c r="A4722">
        <v>33606</v>
      </c>
      <c r="B4722">
        <v>40969</v>
      </c>
      <c r="C4722" t="s">
        <v>36</v>
      </c>
      <c r="D4722" t="s">
        <v>42</v>
      </c>
      <c r="E4722" t="s">
        <v>43</v>
      </c>
      <c r="F4722" t="s">
        <v>901</v>
      </c>
      <c r="G4722">
        <v>46</v>
      </c>
      <c r="H4722">
        <v>667.81</v>
      </c>
      <c r="I4722">
        <v>0.42</v>
      </c>
      <c r="J4722">
        <v>0.05</v>
      </c>
      <c r="K4722">
        <v>256.77</v>
      </c>
      <c r="L4722">
        <v>15.09</v>
      </c>
      <c r="M4722">
        <v>8.75</v>
      </c>
      <c r="N4722">
        <v>8.5399999999999991</v>
      </c>
      <c r="O4722" t="s">
        <v>24</v>
      </c>
      <c r="P4722" t="s">
        <v>989</v>
      </c>
      <c r="Q4722" t="s">
        <v>75</v>
      </c>
      <c r="R4722" t="s">
        <v>27</v>
      </c>
      <c r="S4722" t="s">
        <v>35</v>
      </c>
      <c r="T4722" s="1">
        <v>40971</v>
      </c>
    </row>
    <row r="4723" spans="1:20" x14ac:dyDescent="0.25">
      <c r="A4723">
        <v>33632</v>
      </c>
      <c r="B4723">
        <v>40250</v>
      </c>
      <c r="C4723" t="s">
        <v>58</v>
      </c>
      <c r="D4723" t="s">
        <v>37</v>
      </c>
      <c r="E4723" t="s">
        <v>50</v>
      </c>
      <c r="F4723" t="s">
        <v>76</v>
      </c>
      <c r="G4723">
        <v>8</v>
      </c>
      <c r="H4723">
        <v>1368.14</v>
      </c>
      <c r="I4723">
        <v>0.36</v>
      </c>
      <c r="J4723">
        <v>0.06</v>
      </c>
      <c r="K4723">
        <v>434.96</v>
      </c>
      <c r="L4723">
        <v>181.23</v>
      </c>
      <c r="M4723">
        <v>115.99</v>
      </c>
      <c r="N4723">
        <v>5.26</v>
      </c>
      <c r="O4723" t="s">
        <v>24</v>
      </c>
      <c r="P4723" t="s">
        <v>460</v>
      </c>
      <c r="Q4723" t="s">
        <v>33</v>
      </c>
      <c r="R4723" t="s">
        <v>61</v>
      </c>
      <c r="S4723" t="s">
        <v>57</v>
      </c>
      <c r="T4723" s="1">
        <v>40251</v>
      </c>
    </row>
    <row r="4724" spans="1:20" x14ac:dyDescent="0.25">
      <c r="A4724">
        <v>33634</v>
      </c>
      <c r="B4724">
        <v>40421</v>
      </c>
      <c r="C4724" t="s">
        <v>29</v>
      </c>
      <c r="D4724" t="s">
        <v>21</v>
      </c>
      <c r="E4724" t="s">
        <v>84</v>
      </c>
      <c r="F4724" t="s">
        <v>824</v>
      </c>
      <c r="G4724">
        <v>40</v>
      </c>
      <c r="H4724">
        <v>392.61</v>
      </c>
      <c r="I4724">
        <v>0.36</v>
      </c>
      <c r="J4724">
        <v>0.05</v>
      </c>
      <c r="K4724">
        <v>125.55</v>
      </c>
      <c r="L4724">
        <v>10.130000000000001</v>
      </c>
      <c r="M4724">
        <v>6.48</v>
      </c>
      <c r="N4724">
        <v>7.86</v>
      </c>
      <c r="O4724" t="s">
        <v>24</v>
      </c>
      <c r="P4724" t="s">
        <v>1095</v>
      </c>
      <c r="Q4724" t="s">
        <v>33</v>
      </c>
      <c r="R4724" t="s">
        <v>27</v>
      </c>
      <c r="S4724" t="s">
        <v>57</v>
      </c>
      <c r="T4724" s="1">
        <v>40423</v>
      </c>
    </row>
    <row r="4725" spans="1:20" x14ac:dyDescent="0.25">
      <c r="A4725">
        <v>33635</v>
      </c>
      <c r="B4725">
        <v>40006</v>
      </c>
      <c r="C4725" t="s">
        <v>36</v>
      </c>
      <c r="D4725" t="s">
        <v>37</v>
      </c>
      <c r="E4725" t="s">
        <v>87</v>
      </c>
      <c r="F4725" t="s">
        <v>1330</v>
      </c>
      <c r="G4725">
        <v>5</v>
      </c>
      <c r="H4725">
        <v>836.62</v>
      </c>
      <c r="I4725">
        <v>0.46</v>
      </c>
      <c r="J4725">
        <v>0.04</v>
      </c>
      <c r="K4725">
        <v>353.77</v>
      </c>
      <c r="L4725">
        <v>168.46</v>
      </c>
      <c r="M4725">
        <v>90.97</v>
      </c>
      <c r="N4725">
        <v>28</v>
      </c>
      <c r="O4725" t="s">
        <v>48</v>
      </c>
      <c r="P4725" t="s">
        <v>186</v>
      </c>
      <c r="Q4725" t="s">
        <v>64</v>
      </c>
      <c r="R4725" t="s">
        <v>27</v>
      </c>
      <c r="S4725" t="s">
        <v>132</v>
      </c>
      <c r="T4725" s="1">
        <v>40007</v>
      </c>
    </row>
    <row r="4726" spans="1:20" x14ac:dyDescent="0.25">
      <c r="A4726">
        <v>33635</v>
      </c>
      <c r="B4726">
        <v>40006</v>
      </c>
      <c r="C4726" t="s">
        <v>36</v>
      </c>
      <c r="D4726" t="s">
        <v>21</v>
      </c>
      <c r="E4726" t="s">
        <v>22</v>
      </c>
      <c r="F4726" t="s">
        <v>1571</v>
      </c>
      <c r="G4726">
        <v>4</v>
      </c>
      <c r="H4726">
        <v>203.14</v>
      </c>
      <c r="I4726">
        <v>0.55000000000000004</v>
      </c>
      <c r="J4726">
        <v>7.0000000000000007E-2</v>
      </c>
      <c r="K4726">
        <v>86.78</v>
      </c>
      <c r="L4726">
        <v>45.2</v>
      </c>
      <c r="M4726">
        <v>20.34</v>
      </c>
      <c r="N4726">
        <v>35</v>
      </c>
      <c r="O4726" t="s">
        <v>24</v>
      </c>
      <c r="P4726" t="s">
        <v>186</v>
      </c>
      <c r="Q4726" t="s">
        <v>64</v>
      </c>
      <c r="R4726" t="s">
        <v>27</v>
      </c>
      <c r="S4726" t="s">
        <v>28</v>
      </c>
      <c r="T4726" s="1">
        <v>40007</v>
      </c>
    </row>
    <row r="4727" spans="1:20" x14ac:dyDescent="0.25">
      <c r="A4727">
        <v>33637</v>
      </c>
      <c r="B4727">
        <v>41237</v>
      </c>
      <c r="C4727" t="s">
        <v>20</v>
      </c>
      <c r="D4727" t="s">
        <v>42</v>
      </c>
      <c r="E4727" t="s">
        <v>43</v>
      </c>
      <c r="F4727" t="s">
        <v>591</v>
      </c>
      <c r="G4727">
        <v>35</v>
      </c>
      <c r="H4727">
        <v>312.24</v>
      </c>
      <c r="I4727">
        <v>0.42</v>
      </c>
      <c r="J4727">
        <v>7.0000000000000007E-2</v>
      </c>
      <c r="K4727">
        <v>115.53</v>
      </c>
      <c r="L4727">
        <v>9.43</v>
      </c>
      <c r="M4727">
        <v>5.47</v>
      </c>
      <c r="N4727">
        <v>5.26</v>
      </c>
      <c r="O4727" t="s">
        <v>24</v>
      </c>
      <c r="P4727" t="s">
        <v>1562</v>
      </c>
      <c r="Q4727" t="s">
        <v>41</v>
      </c>
      <c r="R4727" t="s">
        <v>27</v>
      </c>
      <c r="S4727" t="s">
        <v>35</v>
      </c>
      <c r="T4727" s="1">
        <v>41239</v>
      </c>
    </row>
    <row r="4728" spans="1:20" x14ac:dyDescent="0.25">
      <c r="A4728">
        <v>33665</v>
      </c>
      <c r="B4728">
        <v>40688</v>
      </c>
      <c r="C4728" t="s">
        <v>20</v>
      </c>
      <c r="D4728" t="s">
        <v>42</v>
      </c>
      <c r="E4728" t="s">
        <v>192</v>
      </c>
      <c r="F4728" t="s">
        <v>1530</v>
      </c>
      <c r="G4728">
        <v>45</v>
      </c>
      <c r="H4728">
        <v>23203.22</v>
      </c>
      <c r="I4728">
        <v>0.49</v>
      </c>
      <c r="J4728">
        <v>0.08</v>
      </c>
      <c r="K4728">
        <v>10309.57</v>
      </c>
      <c r="L4728">
        <v>558.78</v>
      </c>
      <c r="M4728">
        <v>284.98</v>
      </c>
      <c r="N4728">
        <v>69.55</v>
      </c>
      <c r="O4728" t="s">
        <v>48</v>
      </c>
      <c r="P4728" t="s">
        <v>726</v>
      </c>
      <c r="Q4728" t="s">
        <v>33</v>
      </c>
      <c r="R4728" t="s">
        <v>34</v>
      </c>
      <c r="S4728" t="s">
        <v>132</v>
      </c>
      <c r="T4728" s="1">
        <v>40693</v>
      </c>
    </row>
    <row r="4729" spans="1:20" x14ac:dyDescent="0.25">
      <c r="A4729">
        <v>33666</v>
      </c>
      <c r="B4729">
        <v>41106</v>
      </c>
      <c r="C4729" t="s">
        <v>29</v>
      </c>
      <c r="D4729" t="s">
        <v>42</v>
      </c>
      <c r="E4729" t="s">
        <v>46</v>
      </c>
      <c r="F4729" t="s">
        <v>1038</v>
      </c>
      <c r="G4729">
        <v>17</v>
      </c>
      <c r="H4729">
        <v>5694.97</v>
      </c>
      <c r="I4729">
        <v>0.38</v>
      </c>
      <c r="J4729">
        <v>0.02</v>
      </c>
      <c r="K4729">
        <v>2066.6799999999998</v>
      </c>
      <c r="L4729">
        <v>337.69</v>
      </c>
      <c r="M4729">
        <v>209.37</v>
      </c>
      <c r="N4729">
        <v>69</v>
      </c>
      <c r="O4729" t="s">
        <v>24</v>
      </c>
      <c r="P4729" t="s">
        <v>989</v>
      </c>
      <c r="Q4729" t="s">
        <v>75</v>
      </c>
      <c r="R4729" t="s">
        <v>61</v>
      </c>
      <c r="S4729" t="s">
        <v>28</v>
      </c>
      <c r="T4729" s="1">
        <v>41108</v>
      </c>
    </row>
    <row r="4730" spans="1:20" x14ac:dyDescent="0.25">
      <c r="A4730">
        <v>33670</v>
      </c>
      <c r="B4730">
        <v>41026</v>
      </c>
      <c r="C4730" t="s">
        <v>36</v>
      </c>
      <c r="D4730" t="s">
        <v>21</v>
      </c>
      <c r="E4730" t="s">
        <v>52</v>
      </c>
      <c r="F4730" t="s">
        <v>2009</v>
      </c>
      <c r="G4730">
        <v>50</v>
      </c>
      <c r="H4730">
        <v>386.43</v>
      </c>
      <c r="I4730">
        <v>0.48</v>
      </c>
      <c r="J4730">
        <v>0.03</v>
      </c>
      <c r="K4730">
        <v>178.7</v>
      </c>
      <c r="L4730">
        <v>7.94</v>
      </c>
      <c r="M4730">
        <v>4.13</v>
      </c>
      <c r="N4730">
        <v>1.23</v>
      </c>
      <c r="O4730" t="s">
        <v>24</v>
      </c>
      <c r="P4730" t="s">
        <v>736</v>
      </c>
      <c r="Q4730" t="s">
        <v>41</v>
      </c>
      <c r="R4730" t="s">
        <v>61</v>
      </c>
      <c r="S4730" t="s">
        <v>55</v>
      </c>
      <c r="T4730" s="1">
        <v>41028</v>
      </c>
    </row>
    <row r="4731" spans="1:20" x14ac:dyDescent="0.25">
      <c r="A4731">
        <v>33670</v>
      </c>
      <c r="B4731">
        <v>41026</v>
      </c>
      <c r="C4731" t="s">
        <v>36</v>
      </c>
      <c r="D4731" t="s">
        <v>21</v>
      </c>
      <c r="E4731" t="s">
        <v>52</v>
      </c>
      <c r="F4731" t="s">
        <v>779</v>
      </c>
      <c r="G4731">
        <v>4</v>
      </c>
      <c r="H4731">
        <v>27.84</v>
      </c>
      <c r="I4731">
        <v>0.46</v>
      </c>
      <c r="J4731">
        <v>0.06</v>
      </c>
      <c r="K4731">
        <v>9.7200000000000006</v>
      </c>
      <c r="L4731">
        <v>6.07</v>
      </c>
      <c r="M4731">
        <v>3.28</v>
      </c>
      <c r="N4731">
        <v>5</v>
      </c>
      <c r="O4731" t="s">
        <v>24</v>
      </c>
      <c r="P4731" t="s">
        <v>736</v>
      </c>
      <c r="Q4731" t="s">
        <v>41</v>
      </c>
      <c r="R4731" t="s">
        <v>61</v>
      </c>
      <c r="S4731" t="s">
        <v>55</v>
      </c>
      <c r="T4731" s="1">
        <v>41027</v>
      </c>
    </row>
    <row r="4732" spans="1:20" x14ac:dyDescent="0.25">
      <c r="A4732">
        <v>33696</v>
      </c>
      <c r="B4732">
        <v>39940</v>
      </c>
      <c r="C4732" t="s">
        <v>36</v>
      </c>
      <c r="D4732" t="s">
        <v>37</v>
      </c>
      <c r="E4732" t="s">
        <v>38</v>
      </c>
      <c r="F4732" t="s">
        <v>1220</v>
      </c>
      <c r="G4732">
        <v>2</v>
      </c>
      <c r="H4732">
        <v>87.33</v>
      </c>
      <c r="I4732">
        <v>0.38</v>
      </c>
      <c r="J4732">
        <v>0.06</v>
      </c>
      <c r="K4732">
        <v>28.37</v>
      </c>
      <c r="L4732">
        <v>44.32</v>
      </c>
      <c r="M4732">
        <v>27.48</v>
      </c>
      <c r="N4732">
        <v>4</v>
      </c>
      <c r="O4732" t="s">
        <v>24</v>
      </c>
      <c r="P4732" t="s">
        <v>688</v>
      </c>
      <c r="Q4732" t="s">
        <v>33</v>
      </c>
      <c r="R4732" t="s">
        <v>27</v>
      </c>
      <c r="S4732" t="s">
        <v>57</v>
      </c>
      <c r="T4732" s="1">
        <v>39942</v>
      </c>
    </row>
    <row r="4733" spans="1:20" x14ac:dyDescent="0.25">
      <c r="A4733">
        <v>33699</v>
      </c>
      <c r="B4733">
        <v>40020</v>
      </c>
      <c r="C4733" t="s">
        <v>20</v>
      </c>
      <c r="D4733" t="s">
        <v>21</v>
      </c>
      <c r="E4733" t="s">
        <v>22</v>
      </c>
      <c r="F4733" t="s">
        <v>1483</v>
      </c>
      <c r="G4733">
        <v>18</v>
      </c>
      <c r="H4733">
        <v>474.09</v>
      </c>
      <c r="I4733">
        <v>0.4</v>
      </c>
      <c r="J4733">
        <v>7.0000000000000007E-2</v>
      </c>
      <c r="K4733">
        <v>165.73</v>
      </c>
      <c r="L4733">
        <v>27.9</v>
      </c>
      <c r="M4733">
        <v>16.739999999999998</v>
      </c>
      <c r="N4733">
        <v>7.04</v>
      </c>
      <c r="O4733" t="s">
        <v>24</v>
      </c>
      <c r="P4733" t="s">
        <v>1521</v>
      </c>
      <c r="Q4733" t="s">
        <v>95</v>
      </c>
      <c r="R4733" t="s">
        <v>27</v>
      </c>
      <c r="S4733" t="s">
        <v>57</v>
      </c>
      <c r="T4733" s="1">
        <v>40027</v>
      </c>
    </row>
    <row r="4734" spans="1:20" x14ac:dyDescent="0.25">
      <c r="A4734">
        <v>33699</v>
      </c>
      <c r="B4734">
        <v>40020</v>
      </c>
      <c r="C4734" t="s">
        <v>20</v>
      </c>
      <c r="D4734" t="s">
        <v>21</v>
      </c>
      <c r="E4734" t="s">
        <v>84</v>
      </c>
      <c r="F4734" t="s">
        <v>1748</v>
      </c>
      <c r="G4734">
        <v>31</v>
      </c>
      <c r="H4734">
        <v>377.25</v>
      </c>
      <c r="I4734">
        <v>0.5</v>
      </c>
      <c r="J4734">
        <v>0.06</v>
      </c>
      <c r="K4734">
        <v>175.96</v>
      </c>
      <c r="L4734">
        <v>12.9</v>
      </c>
      <c r="M4734">
        <v>6.45</v>
      </c>
      <c r="N4734">
        <v>1.34</v>
      </c>
      <c r="O4734" t="s">
        <v>24</v>
      </c>
      <c r="P4734" t="s">
        <v>1521</v>
      </c>
      <c r="Q4734" t="s">
        <v>95</v>
      </c>
      <c r="R4734" t="s">
        <v>27</v>
      </c>
      <c r="S4734" t="s">
        <v>55</v>
      </c>
      <c r="T4734" s="1">
        <v>40025</v>
      </c>
    </row>
    <row r="4735" spans="1:20" x14ac:dyDescent="0.25">
      <c r="A4735">
        <v>33699</v>
      </c>
      <c r="B4735">
        <v>40020</v>
      </c>
      <c r="C4735" t="s">
        <v>20</v>
      </c>
      <c r="D4735" t="s">
        <v>42</v>
      </c>
      <c r="E4735" t="s">
        <v>192</v>
      </c>
      <c r="F4735" t="s">
        <v>735</v>
      </c>
      <c r="G4735">
        <v>13</v>
      </c>
      <c r="H4735">
        <v>2443.52</v>
      </c>
      <c r="I4735">
        <v>0.36</v>
      </c>
      <c r="J4735">
        <v>0.05</v>
      </c>
      <c r="K4735">
        <v>774.45</v>
      </c>
      <c r="L4735">
        <v>192.17</v>
      </c>
      <c r="M4735">
        <v>122.99</v>
      </c>
      <c r="N4735">
        <v>70.2</v>
      </c>
      <c r="O4735" t="s">
        <v>48</v>
      </c>
      <c r="P4735" t="s">
        <v>1521</v>
      </c>
      <c r="Q4735" t="s">
        <v>75</v>
      </c>
      <c r="R4735" t="s">
        <v>27</v>
      </c>
      <c r="S4735" t="s">
        <v>132</v>
      </c>
      <c r="T4735" s="1">
        <v>40024</v>
      </c>
    </row>
    <row r="4736" spans="1:20" x14ac:dyDescent="0.25">
      <c r="A4736">
        <v>33700</v>
      </c>
      <c r="B4736">
        <v>40640</v>
      </c>
      <c r="C4736" t="s">
        <v>20</v>
      </c>
      <c r="D4736" t="s">
        <v>21</v>
      </c>
      <c r="E4736" t="s">
        <v>84</v>
      </c>
      <c r="F4736" t="s">
        <v>85</v>
      </c>
      <c r="G4736">
        <v>36</v>
      </c>
      <c r="H4736">
        <v>526.59</v>
      </c>
      <c r="I4736">
        <v>0.55000000000000004</v>
      </c>
      <c r="J4736">
        <v>0</v>
      </c>
      <c r="K4736">
        <v>285.12</v>
      </c>
      <c r="L4736">
        <v>14.4</v>
      </c>
      <c r="M4736">
        <v>6.48</v>
      </c>
      <c r="N4736">
        <v>8.19</v>
      </c>
      <c r="O4736" t="s">
        <v>24</v>
      </c>
      <c r="P4736" t="s">
        <v>1102</v>
      </c>
      <c r="Q4736" t="s">
        <v>33</v>
      </c>
      <c r="R4736" t="s">
        <v>34</v>
      </c>
      <c r="S4736" t="s">
        <v>57</v>
      </c>
      <c r="T4736" s="1">
        <v>40644</v>
      </c>
    </row>
    <row r="4737" spans="1:20" x14ac:dyDescent="0.25">
      <c r="A4737">
        <v>33701</v>
      </c>
      <c r="B4737">
        <v>40087</v>
      </c>
      <c r="C4737" t="s">
        <v>79</v>
      </c>
      <c r="D4737" t="s">
        <v>21</v>
      </c>
      <c r="E4737" t="s">
        <v>120</v>
      </c>
      <c r="F4737" t="s">
        <v>737</v>
      </c>
      <c r="G4737">
        <v>35</v>
      </c>
      <c r="H4737">
        <v>4107.57</v>
      </c>
      <c r="I4737">
        <v>0.47</v>
      </c>
      <c r="J4737">
        <v>0.08</v>
      </c>
      <c r="K4737">
        <v>1732.78</v>
      </c>
      <c r="L4737">
        <v>126.94</v>
      </c>
      <c r="M4737">
        <v>67.28</v>
      </c>
      <c r="N4737">
        <v>19.989999999999998</v>
      </c>
      <c r="O4737" t="s">
        <v>71</v>
      </c>
      <c r="P4737" t="s">
        <v>951</v>
      </c>
      <c r="Q4737" t="s">
        <v>41</v>
      </c>
      <c r="R4737" t="s">
        <v>67</v>
      </c>
      <c r="S4737" t="s">
        <v>57</v>
      </c>
      <c r="T4737" s="1">
        <v>40089</v>
      </c>
    </row>
    <row r="4738" spans="1:20" x14ac:dyDescent="0.25">
      <c r="A4738">
        <v>33702</v>
      </c>
      <c r="B4738">
        <v>41154</v>
      </c>
      <c r="C4738" t="s">
        <v>29</v>
      </c>
      <c r="D4738" t="s">
        <v>21</v>
      </c>
      <c r="E4738" t="s">
        <v>80</v>
      </c>
      <c r="F4738" t="s">
        <v>81</v>
      </c>
      <c r="G4738">
        <v>14</v>
      </c>
      <c r="H4738">
        <v>72.75</v>
      </c>
      <c r="I4738">
        <v>0.44</v>
      </c>
      <c r="J4738">
        <v>0</v>
      </c>
      <c r="K4738">
        <v>31.79</v>
      </c>
      <c r="L4738">
        <v>5.16</v>
      </c>
      <c r="M4738">
        <v>2.89</v>
      </c>
      <c r="N4738">
        <v>0.5</v>
      </c>
      <c r="O4738" t="s">
        <v>71</v>
      </c>
      <c r="P4738" t="s">
        <v>566</v>
      </c>
      <c r="Q4738" t="s">
        <v>33</v>
      </c>
      <c r="R4738" t="s">
        <v>34</v>
      </c>
      <c r="S4738" t="s">
        <v>57</v>
      </c>
      <c r="T4738" s="1">
        <v>41155</v>
      </c>
    </row>
    <row r="4739" spans="1:20" x14ac:dyDescent="0.25">
      <c r="A4739">
        <v>33703</v>
      </c>
      <c r="B4739">
        <v>40215</v>
      </c>
      <c r="C4739" t="s">
        <v>29</v>
      </c>
      <c r="D4739" t="s">
        <v>37</v>
      </c>
      <c r="E4739" t="s">
        <v>38</v>
      </c>
      <c r="F4739" t="s">
        <v>1751</v>
      </c>
      <c r="G4739">
        <v>4</v>
      </c>
      <c r="H4739">
        <v>450.8</v>
      </c>
      <c r="I4739">
        <v>0.5</v>
      </c>
      <c r="J4739">
        <v>0.08</v>
      </c>
      <c r="K4739">
        <v>204.89</v>
      </c>
      <c r="L4739">
        <v>121.96</v>
      </c>
      <c r="M4739">
        <v>60.98</v>
      </c>
      <c r="N4739">
        <v>1.99</v>
      </c>
      <c r="O4739" t="s">
        <v>24</v>
      </c>
      <c r="P4739" t="s">
        <v>406</v>
      </c>
      <c r="Q4739" t="s">
        <v>83</v>
      </c>
      <c r="R4739" t="s">
        <v>34</v>
      </c>
      <c r="S4739" t="s">
        <v>35</v>
      </c>
      <c r="T4739" s="1">
        <v>40216</v>
      </c>
    </row>
    <row r="4740" spans="1:20" x14ac:dyDescent="0.25">
      <c r="A4740">
        <v>33703</v>
      </c>
      <c r="B4740">
        <v>40215</v>
      </c>
      <c r="C4740" t="s">
        <v>29</v>
      </c>
      <c r="D4740" t="s">
        <v>21</v>
      </c>
      <c r="E4740" t="s">
        <v>22</v>
      </c>
      <c r="F4740" t="s">
        <v>1267</v>
      </c>
      <c r="G4740">
        <v>25</v>
      </c>
      <c r="H4740">
        <v>1555.6</v>
      </c>
      <c r="I4740">
        <v>0.52</v>
      </c>
      <c r="J4740">
        <v>0</v>
      </c>
      <c r="K4740">
        <v>805.46</v>
      </c>
      <c r="L4740">
        <v>61.96</v>
      </c>
      <c r="M4740">
        <v>29.74</v>
      </c>
      <c r="N4740">
        <v>6.64</v>
      </c>
      <c r="O4740" t="s">
        <v>24</v>
      </c>
      <c r="P4740" t="s">
        <v>406</v>
      </c>
      <c r="Q4740" t="s">
        <v>83</v>
      </c>
      <c r="R4740" t="s">
        <v>34</v>
      </c>
      <c r="S4740" t="s">
        <v>57</v>
      </c>
      <c r="T4740" s="1">
        <v>40216</v>
      </c>
    </row>
    <row r="4741" spans="1:20" x14ac:dyDescent="0.25">
      <c r="A4741">
        <v>33703</v>
      </c>
      <c r="B4741">
        <v>40215</v>
      </c>
      <c r="C4741" t="s">
        <v>29</v>
      </c>
      <c r="D4741" t="s">
        <v>21</v>
      </c>
      <c r="E4741" t="s">
        <v>22</v>
      </c>
      <c r="F4741" t="s">
        <v>1556</v>
      </c>
      <c r="G4741">
        <v>4</v>
      </c>
      <c r="H4741">
        <v>91.22</v>
      </c>
      <c r="I4741">
        <v>0.48</v>
      </c>
      <c r="J4741">
        <v>0.08</v>
      </c>
      <c r="K4741">
        <v>37.57</v>
      </c>
      <c r="L4741">
        <v>23.48</v>
      </c>
      <c r="M4741">
        <v>12.21</v>
      </c>
      <c r="N4741">
        <v>4.8099999999999996</v>
      </c>
      <c r="O4741" t="s">
        <v>71</v>
      </c>
      <c r="P4741" t="s">
        <v>406</v>
      </c>
      <c r="Q4741" t="s">
        <v>83</v>
      </c>
      <c r="R4741" t="s">
        <v>34</v>
      </c>
      <c r="S4741" t="s">
        <v>57</v>
      </c>
      <c r="T4741" s="1">
        <v>40217</v>
      </c>
    </row>
    <row r="4742" spans="1:20" x14ac:dyDescent="0.25">
      <c r="A4742">
        <v>33729</v>
      </c>
      <c r="B4742">
        <v>41171</v>
      </c>
      <c r="C4742" t="s">
        <v>29</v>
      </c>
      <c r="D4742" t="s">
        <v>21</v>
      </c>
      <c r="E4742" t="s">
        <v>22</v>
      </c>
      <c r="F4742" t="s">
        <v>818</v>
      </c>
      <c r="G4742">
        <v>26</v>
      </c>
      <c r="H4742">
        <v>11686.42</v>
      </c>
      <c r="I4742">
        <v>0.42</v>
      </c>
      <c r="J4742">
        <v>7.0000000000000007E-2</v>
      </c>
      <c r="K4742">
        <v>4384.9399999999996</v>
      </c>
      <c r="L4742">
        <v>481.86</v>
      </c>
      <c r="M4742">
        <v>279.48</v>
      </c>
      <c r="N4742">
        <v>35</v>
      </c>
      <c r="O4742" t="s">
        <v>24</v>
      </c>
      <c r="P4742" t="s">
        <v>1531</v>
      </c>
      <c r="Q4742" t="s">
        <v>33</v>
      </c>
      <c r="R4742" t="s">
        <v>27</v>
      </c>
      <c r="S4742" t="s">
        <v>28</v>
      </c>
      <c r="T4742" s="1">
        <v>41172</v>
      </c>
    </row>
    <row r="4743" spans="1:20" x14ac:dyDescent="0.25">
      <c r="A4743">
        <v>33731</v>
      </c>
      <c r="B4743">
        <v>41190</v>
      </c>
      <c r="C4743" t="s">
        <v>36</v>
      </c>
      <c r="D4743" t="s">
        <v>42</v>
      </c>
      <c r="E4743" t="s">
        <v>192</v>
      </c>
      <c r="F4743" t="s">
        <v>1530</v>
      </c>
      <c r="G4743">
        <v>27</v>
      </c>
      <c r="H4743">
        <v>13779.68</v>
      </c>
      <c r="I4743">
        <v>0.45</v>
      </c>
      <c r="J4743">
        <v>0.02</v>
      </c>
      <c r="K4743">
        <v>6015.67</v>
      </c>
      <c r="L4743">
        <v>518.15</v>
      </c>
      <c r="M4743">
        <v>284.98</v>
      </c>
      <c r="N4743">
        <v>69.55</v>
      </c>
      <c r="O4743" t="s">
        <v>48</v>
      </c>
      <c r="P4743" t="s">
        <v>69</v>
      </c>
      <c r="Q4743" t="s">
        <v>41</v>
      </c>
      <c r="R4743" t="s">
        <v>34</v>
      </c>
      <c r="S4743" t="s">
        <v>132</v>
      </c>
      <c r="T4743" s="1">
        <v>41191</v>
      </c>
    </row>
    <row r="4744" spans="1:20" x14ac:dyDescent="0.25">
      <c r="A4744">
        <v>33731</v>
      </c>
      <c r="B4744">
        <v>41190</v>
      </c>
      <c r="C4744" t="s">
        <v>36</v>
      </c>
      <c r="D4744" t="s">
        <v>21</v>
      </c>
      <c r="E4744" t="s">
        <v>72</v>
      </c>
      <c r="F4744" t="s">
        <v>306</v>
      </c>
      <c r="G4744">
        <v>32</v>
      </c>
      <c r="H4744">
        <v>202.11</v>
      </c>
      <c r="I4744">
        <v>0.48</v>
      </c>
      <c r="J4744">
        <v>0.09</v>
      </c>
      <c r="K4744">
        <v>85.92</v>
      </c>
      <c r="L4744">
        <v>6.88</v>
      </c>
      <c r="M4744">
        <v>3.58</v>
      </c>
      <c r="N4744">
        <v>1.63</v>
      </c>
      <c r="O4744" t="s">
        <v>24</v>
      </c>
      <c r="P4744" t="s">
        <v>69</v>
      </c>
      <c r="Q4744" t="s">
        <v>41</v>
      </c>
      <c r="R4744" t="s">
        <v>34</v>
      </c>
      <c r="S4744" t="s">
        <v>55</v>
      </c>
      <c r="T4744" s="1">
        <v>41190</v>
      </c>
    </row>
    <row r="4745" spans="1:20" x14ac:dyDescent="0.25">
      <c r="A4745">
        <v>33731</v>
      </c>
      <c r="B4745">
        <v>41190</v>
      </c>
      <c r="C4745" t="s">
        <v>36</v>
      </c>
      <c r="D4745" t="s">
        <v>21</v>
      </c>
      <c r="E4745" t="s">
        <v>22</v>
      </c>
      <c r="F4745" t="s">
        <v>992</v>
      </c>
      <c r="G4745">
        <v>12</v>
      </c>
      <c r="H4745">
        <v>257.39</v>
      </c>
      <c r="I4745">
        <v>0.49</v>
      </c>
      <c r="J4745">
        <v>0.05</v>
      </c>
      <c r="K4745">
        <v>116.88</v>
      </c>
      <c r="L4745">
        <v>22.14</v>
      </c>
      <c r="M4745">
        <v>11.29</v>
      </c>
      <c r="N4745">
        <v>5.03</v>
      </c>
      <c r="O4745" t="s">
        <v>24</v>
      </c>
      <c r="P4745" t="s">
        <v>69</v>
      </c>
      <c r="Q4745" t="s">
        <v>41</v>
      </c>
      <c r="R4745" t="s">
        <v>34</v>
      </c>
      <c r="S4745" t="s">
        <v>57</v>
      </c>
      <c r="T4745" s="1">
        <v>41192</v>
      </c>
    </row>
    <row r="4746" spans="1:20" x14ac:dyDescent="0.25">
      <c r="A4746">
        <v>33732</v>
      </c>
      <c r="B4746">
        <v>40053</v>
      </c>
      <c r="C4746" t="s">
        <v>29</v>
      </c>
      <c r="D4746" t="s">
        <v>42</v>
      </c>
      <c r="E4746" t="s">
        <v>43</v>
      </c>
      <c r="F4746" t="s">
        <v>417</v>
      </c>
      <c r="G4746">
        <v>33</v>
      </c>
      <c r="H4746">
        <v>494.17</v>
      </c>
      <c r="I4746">
        <v>0.38</v>
      </c>
      <c r="J4746">
        <v>0.05</v>
      </c>
      <c r="K4746">
        <v>169.5</v>
      </c>
      <c r="L4746">
        <v>15.56</v>
      </c>
      <c r="M4746">
        <v>9.65</v>
      </c>
      <c r="N4746">
        <v>6.22</v>
      </c>
      <c r="O4746" t="s">
        <v>24</v>
      </c>
      <c r="P4746" t="s">
        <v>1930</v>
      </c>
      <c r="Q4746" t="s">
        <v>33</v>
      </c>
      <c r="R4746" t="s">
        <v>34</v>
      </c>
      <c r="S4746" t="s">
        <v>57</v>
      </c>
      <c r="T4746" s="1">
        <v>40054</v>
      </c>
    </row>
    <row r="4747" spans="1:20" x14ac:dyDescent="0.25">
      <c r="A4747">
        <v>33734</v>
      </c>
      <c r="B4747">
        <v>40833</v>
      </c>
      <c r="C4747" t="s">
        <v>29</v>
      </c>
      <c r="D4747" t="s">
        <v>21</v>
      </c>
      <c r="E4747" t="s">
        <v>84</v>
      </c>
      <c r="F4747" t="s">
        <v>1860</v>
      </c>
      <c r="G4747">
        <v>13</v>
      </c>
      <c r="H4747">
        <v>804.59</v>
      </c>
      <c r="I4747">
        <v>0.55000000000000004</v>
      </c>
      <c r="J4747">
        <v>0.05</v>
      </c>
      <c r="K4747">
        <v>420.91</v>
      </c>
      <c r="L4747">
        <v>64.760000000000005</v>
      </c>
      <c r="M4747">
        <v>29.14</v>
      </c>
      <c r="N4747">
        <v>4.8600000000000003</v>
      </c>
      <c r="O4747" t="s">
        <v>24</v>
      </c>
      <c r="P4747" t="s">
        <v>1421</v>
      </c>
      <c r="Q4747" t="s">
        <v>83</v>
      </c>
      <c r="R4747" t="s">
        <v>34</v>
      </c>
      <c r="S4747" t="s">
        <v>55</v>
      </c>
      <c r="T4747" s="1">
        <v>40834</v>
      </c>
    </row>
    <row r="4748" spans="1:20" x14ac:dyDescent="0.25">
      <c r="A4748">
        <v>33761</v>
      </c>
      <c r="B4748">
        <v>41125</v>
      </c>
      <c r="C4748" t="s">
        <v>36</v>
      </c>
      <c r="D4748" t="s">
        <v>21</v>
      </c>
      <c r="E4748" t="s">
        <v>52</v>
      </c>
      <c r="F4748" t="s">
        <v>1630</v>
      </c>
      <c r="G4748">
        <v>45</v>
      </c>
      <c r="H4748">
        <v>872.11</v>
      </c>
      <c r="I4748">
        <v>0.49</v>
      </c>
      <c r="J4748">
        <v>0.06</v>
      </c>
      <c r="K4748">
        <v>397.62</v>
      </c>
      <c r="L4748">
        <v>20.55</v>
      </c>
      <c r="M4748">
        <v>10.48</v>
      </c>
      <c r="N4748">
        <v>2.89</v>
      </c>
      <c r="O4748" t="s">
        <v>24</v>
      </c>
      <c r="P4748" t="s">
        <v>1590</v>
      </c>
      <c r="Q4748" t="s">
        <v>75</v>
      </c>
      <c r="R4748" t="s">
        <v>61</v>
      </c>
      <c r="S4748" t="s">
        <v>35</v>
      </c>
      <c r="T4748" s="1">
        <v>41126</v>
      </c>
    </row>
    <row r="4749" spans="1:20" x14ac:dyDescent="0.25">
      <c r="A4749">
        <v>33763</v>
      </c>
      <c r="B4749">
        <v>40444</v>
      </c>
      <c r="C4749" t="s">
        <v>29</v>
      </c>
      <c r="D4749" t="s">
        <v>37</v>
      </c>
      <c r="E4749" t="s">
        <v>387</v>
      </c>
      <c r="F4749" t="s">
        <v>1025</v>
      </c>
      <c r="G4749">
        <v>23</v>
      </c>
      <c r="H4749">
        <v>18916.97</v>
      </c>
      <c r="I4749">
        <v>0.44</v>
      </c>
      <c r="J4749">
        <v>0.08</v>
      </c>
      <c r="K4749">
        <v>7392.71</v>
      </c>
      <c r="L4749">
        <v>892.84</v>
      </c>
      <c r="M4749">
        <v>499.99</v>
      </c>
      <c r="N4749">
        <v>24.49</v>
      </c>
      <c r="O4749" t="s">
        <v>24</v>
      </c>
      <c r="P4749" t="s">
        <v>1389</v>
      </c>
      <c r="Q4749" t="s">
        <v>95</v>
      </c>
      <c r="R4749" t="s">
        <v>34</v>
      </c>
      <c r="S4749" t="s">
        <v>28</v>
      </c>
      <c r="T4749" s="1">
        <v>40446</v>
      </c>
    </row>
    <row r="4750" spans="1:20" x14ac:dyDescent="0.25">
      <c r="A4750">
        <v>33764</v>
      </c>
      <c r="B4750">
        <v>40584</v>
      </c>
      <c r="C4750" t="s">
        <v>58</v>
      </c>
      <c r="D4750" t="s">
        <v>21</v>
      </c>
      <c r="E4750" t="s">
        <v>52</v>
      </c>
      <c r="F4750" t="s">
        <v>1703</v>
      </c>
      <c r="G4750">
        <v>31</v>
      </c>
      <c r="H4750">
        <v>464.66</v>
      </c>
      <c r="I4750">
        <v>0.53</v>
      </c>
      <c r="J4750">
        <v>0.01</v>
      </c>
      <c r="K4750">
        <v>242.83</v>
      </c>
      <c r="L4750">
        <v>15.06</v>
      </c>
      <c r="M4750">
        <v>7.08</v>
      </c>
      <c r="N4750">
        <v>2.35</v>
      </c>
      <c r="O4750" t="s">
        <v>24</v>
      </c>
      <c r="P4750" t="s">
        <v>178</v>
      </c>
      <c r="Q4750" t="s">
        <v>75</v>
      </c>
      <c r="R4750" t="s">
        <v>27</v>
      </c>
      <c r="S4750" t="s">
        <v>55</v>
      </c>
      <c r="T4750" s="1">
        <v>40585</v>
      </c>
    </row>
    <row r="4751" spans="1:20" x14ac:dyDescent="0.25">
      <c r="A4751">
        <v>33764</v>
      </c>
      <c r="B4751">
        <v>40584</v>
      </c>
      <c r="C4751" t="s">
        <v>58</v>
      </c>
      <c r="D4751" t="s">
        <v>21</v>
      </c>
      <c r="E4751" t="s">
        <v>22</v>
      </c>
      <c r="F4751" t="s">
        <v>545</v>
      </c>
      <c r="G4751">
        <v>4</v>
      </c>
      <c r="H4751">
        <v>822.19</v>
      </c>
      <c r="I4751">
        <v>0.4</v>
      </c>
      <c r="J4751">
        <v>0</v>
      </c>
      <c r="K4751">
        <v>320.88</v>
      </c>
      <c r="L4751">
        <v>200.55</v>
      </c>
      <c r="M4751">
        <v>120.33</v>
      </c>
      <c r="N4751">
        <v>19.989999999999998</v>
      </c>
      <c r="O4751" t="s">
        <v>24</v>
      </c>
      <c r="P4751" t="s">
        <v>178</v>
      </c>
      <c r="Q4751" t="s">
        <v>33</v>
      </c>
      <c r="R4751" t="s">
        <v>27</v>
      </c>
      <c r="S4751" t="s">
        <v>57</v>
      </c>
      <c r="T4751" s="1">
        <v>40586</v>
      </c>
    </row>
    <row r="4752" spans="1:20" x14ac:dyDescent="0.25">
      <c r="A4752">
        <v>33764</v>
      </c>
      <c r="B4752">
        <v>40584</v>
      </c>
      <c r="C4752" t="s">
        <v>58</v>
      </c>
      <c r="D4752" t="s">
        <v>37</v>
      </c>
      <c r="E4752" t="s">
        <v>50</v>
      </c>
      <c r="F4752" t="s">
        <v>1355</v>
      </c>
      <c r="G4752">
        <v>6</v>
      </c>
      <c r="H4752">
        <v>1978.11</v>
      </c>
      <c r="I4752">
        <v>0.41</v>
      </c>
      <c r="J4752">
        <v>0.06</v>
      </c>
      <c r="K4752">
        <v>733.18</v>
      </c>
      <c r="L4752">
        <v>349.14</v>
      </c>
      <c r="M4752">
        <v>205.99</v>
      </c>
      <c r="N4752">
        <v>8.99</v>
      </c>
      <c r="O4752" t="s">
        <v>71</v>
      </c>
      <c r="P4752" t="s">
        <v>178</v>
      </c>
      <c r="Q4752" t="s">
        <v>33</v>
      </c>
      <c r="R4752" t="s">
        <v>27</v>
      </c>
      <c r="S4752" t="s">
        <v>57</v>
      </c>
      <c r="T4752" s="1">
        <v>40585</v>
      </c>
    </row>
    <row r="4753" spans="1:20" x14ac:dyDescent="0.25">
      <c r="A4753">
        <v>33793</v>
      </c>
      <c r="B4753">
        <v>41087</v>
      </c>
      <c r="C4753" t="s">
        <v>58</v>
      </c>
      <c r="D4753" t="s">
        <v>21</v>
      </c>
      <c r="E4753" t="s">
        <v>120</v>
      </c>
      <c r="F4753" t="s">
        <v>1804</v>
      </c>
      <c r="G4753">
        <v>17</v>
      </c>
      <c r="H4753">
        <v>525.27</v>
      </c>
      <c r="I4753">
        <v>0.51</v>
      </c>
      <c r="J4753">
        <v>0.03</v>
      </c>
      <c r="K4753">
        <v>252.46</v>
      </c>
      <c r="L4753">
        <v>30.94</v>
      </c>
      <c r="M4753">
        <v>15.16</v>
      </c>
      <c r="N4753">
        <v>15.09</v>
      </c>
      <c r="O4753" t="s">
        <v>24</v>
      </c>
      <c r="P4753" t="s">
        <v>1528</v>
      </c>
      <c r="Q4753" t="s">
        <v>41</v>
      </c>
      <c r="R4753" t="s">
        <v>61</v>
      </c>
      <c r="S4753" t="s">
        <v>57</v>
      </c>
      <c r="T4753" s="1">
        <v>41088</v>
      </c>
    </row>
    <row r="4754" spans="1:20" x14ac:dyDescent="0.25">
      <c r="A4754">
        <v>33794</v>
      </c>
      <c r="B4754">
        <v>40596</v>
      </c>
      <c r="C4754" t="s">
        <v>58</v>
      </c>
      <c r="D4754" t="s">
        <v>42</v>
      </c>
      <c r="E4754" t="s">
        <v>43</v>
      </c>
      <c r="F4754" t="s">
        <v>1911</v>
      </c>
      <c r="G4754">
        <v>18</v>
      </c>
      <c r="H4754">
        <v>172.6</v>
      </c>
      <c r="I4754">
        <v>0.51</v>
      </c>
      <c r="J4754">
        <v>0.06</v>
      </c>
      <c r="K4754">
        <v>81.17</v>
      </c>
      <c r="L4754">
        <v>10.02</v>
      </c>
      <c r="M4754">
        <v>4.91</v>
      </c>
      <c r="N4754">
        <v>3.05</v>
      </c>
      <c r="O4754" t="s">
        <v>24</v>
      </c>
      <c r="P4754" t="s">
        <v>870</v>
      </c>
      <c r="Q4754" t="s">
        <v>41</v>
      </c>
      <c r="R4754" t="s">
        <v>27</v>
      </c>
      <c r="S4754" t="s">
        <v>35</v>
      </c>
      <c r="T4754" s="1">
        <v>40598</v>
      </c>
    </row>
    <row r="4755" spans="1:20" x14ac:dyDescent="0.25">
      <c r="A4755">
        <v>33797</v>
      </c>
      <c r="B4755">
        <v>39824</v>
      </c>
      <c r="C4755" t="s">
        <v>29</v>
      </c>
      <c r="D4755" t="s">
        <v>37</v>
      </c>
      <c r="E4755" t="s">
        <v>87</v>
      </c>
      <c r="F4755" t="s">
        <v>1799</v>
      </c>
      <c r="G4755">
        <v>20</v>
      </c>
      <c r="H4755">
        <v>11920.3</v>
      </c>
      <c r="I4755">
        <v>0.54</v>
      </c>
      <c r="J4755">
        <v>0.08</v>
      </c>
      <c r="K4755">
        <v>5952.8</v>
      </c>
      <c r="L4755">
        <v>647.04</v>
      </c>
      <c r="M4755">
        <v>297.64</v>
      </c>
      <c r="N4755">
        <v>14.7</v>
      </c>
      <c r="O4755" t="s">
        <v>48</v>
      </c>
      <c r="P4755" t="s">
        <v>688</v>
      </c>
      <c r="Q4755" t="s">
        <v>95</v>
      </c>
      <c r="R4755" t="s">
        <v>27</v>
      </c>
      <c r="S4755" t="s">
        <v>132</v>
      </c>
      <c r="T4755" s="1">
        <v>39824</v>
      </c>
    </row>
    <row r="4756" spans="1:20" x14ac:dyDescent="0.25">
      <c r="A4756">
        <v>33797</v>
      </c>
      <c r="B4756">
        <v>39824</v>
      </c>
      <c r="C4756" t="s">
        <v>29</v>
      </c>
      <c r="D4756" t="s">
        <v>42</v>
      </c>
      <c r="E4756" t="s">
        <v>43</v>
      </c>
      <c r="F4756" t="s">
        <v>1578</v>
      </c>
      <c r="G4756">
        <v>44</v>
      </c>
      <c r="H4756">
        <v>1206.1300000000001</v>
      </c>
      <c r="I4756">
        <v>0.53</v>
      </c>
      <c r="J4756">
        <v>0.02</v>
      </c>
      <c r="K4756">
        <v>620.20000000000005</v>
      </c>
      <c r="L4756">
        <v>27.64</v>
      </c>
      <c r="M4756">
        <v>12.99</v>
      </c>
      <c r="N4756">
        <v>14.37</v>
      </c>
      <c r="O4756" t="s">
        <v>24</v>
      </c>
      <c r="P4756" t="s">
        <v>688</v>
      </c>
      <c r="Q4756" t="s">
        <v>95</v>
      </c>
      <c r="R4756" t="s">
        <v>27</v>
      </c>
      <c r="S4756" t="s">
        <v>28</v>
      </c>
      <c r="T4756" s="1">
        <v>39825</v>
      </c>
    </row>
    <row r="4757" spans="1:20" x14ac:dyDescent="0.25">
      <c r="A4757">
        <v>33797</v>
      </c>
      <c r="B4757">
        <v>39824</v>
      </c>
      <c r="C4757" t="s">
        <v>29</v>
      </c>
      <c r="D4757" t="s">
        <v>21</v>
      </c>
      <c r="E4757" t="s">
        <v>126</v>
      </c>
      <c r="F4757" t="s">
        <v>342</v>
      </c>
      <c r="G4757">
        <v>18</v>
      </c>
      <c r="H4757">
        <v>394.03</v>
      </c>
      <c r="I4757">
        <v>0.37</v>
      </c>
      <c r="J4757">
        <v>0.06</v>
      </c>
      <c r="K4757">
        <v>127.72</v>
      </c>
      <c r="L4757">
        <v>22.89</v>
      </c>
      <c r="M4757">
        <v>14.42</v>
      </c>
      <c r="N4757">
        <v>6.75</v>
      </c>
      <c r="O4757" t="s">
        <v>24</v>
      </c>
      <c r="P4757" t="s">
        <v>688</v>
      </c>
      <c r="Q4757" t="s">
        <v>95</v>
      </c>
      <c r="R4757" t="s">
        <v>27</v>
      </c>
      <c r="S4757" t="s">
        <v>45</v>
      </c>
      <c r="T4757" s="1">
        <v>39825</v>
      </c>
    </row>
    <row r="4758" spans="1:20" x14ac:dyDescent="0.25">
      <c r="A4758">
        <v>33797</v>
      </c>
      <c r="B4758">
        <v>39824</v>
      </c>
      <c r="C4758" t="s">
        <v>29</v>
      </c>
      <c r="D4758" t="s">
        <v>42</v>
      </c>
      <c r="E4758" t="s">
        <v>43</v>
      </c>
      <c r="F4758" t="s">
        <v>1555</v>
      </c>
      <c r="G4758">
        <v>29</v>
      </c>
      <c r="H4758">
        <v>244.22</v>
      </c>
      <c r="I4758">
        <v>0.52</v>
      </c>
      <c r="J4758">
        <v>0.05</v>
      </c>
      <c r="K4758">
        <v>117.56</v>
      </c>
      <c r="L4758">
        <v>8.6300000000000008</v>
      </c>
      <c r="M4758">
        <v>4.1399999999999997</v>
      </c>
      <c r="N4758">
        <v>6.6</v>
      </c>
      <c r="O4758" t="s">
        <v>71</v>
      </c>
      <c r="P4758" t="s">
        <v>688</v>
      </c>
      <c r="Q4758" t="s">
        <v>75</v>
      </c>
      <c r="R4758" t="s">
        <v>27</v>
      </c>
      <c r="S4758" t="s">
        <v>57</v>
      </c>
      <c r="T4758" s="1">
        <v>39826</v>
      </c>
    </row>
    <row r="4759" spans="1:20" x14ac:dyDescent="0.25">
      <c r="A4759">
        <v>33797</v>
      </c>
      <c r="B4759">
        <v>39824</v>
      </c>
      <c r="C4759" t="s">
        <v>29</v>
      </c>
      <c r="D4759" t="s">
        <v>21</v>
      </c>
      <c r="E4759" t="s">
        <v>84</v>
      </c>
      <c r="F4759" t="s">
        <v>1316</v>
      </c>
      <c r="G4759">
        <v>18</v>
      </c>
      <c r="H4759">
        <v>426.28</v>
      </c>
      <c r="I4759">
        <v>0.53</v>
      </c>
      <c r="J4759">
        <v>0.03</v>
      </c>
      <c r="K4759">
        <v>217.15</v>
      </c>
      <c r="L4759">
        <v>24.13</v>
      </c>
      <c r="M4759">
        <v>11.34</v>
      </c>
      <c r="N4759">
        <v>5.01</v>
      </c>
      <c r="O4759" t="s">
        <v>24</v>
      </c>
      <c r="P4759" t="s">
        <v>688</v>
      </c>
      <c r="Q4759" t="s">
        <v>75</v>
      </c>
      <c r="R4759" t="s">
        <v>27</v>
      </c>
      <c r="S4759" t="s">
        <v>57</v>
      </c>
      <c r="T4759" s="1">
        <v>39824</v>
      </c>
    </row>
    <row r="4760" spans="1:20" x14ac:dyDescent="0.25">
      <c r="A4760">
        <v>33824</v>
      </c>
      <c r="B4760">
        <v>40604</v>
      </c>
      <c r="C4760" t="s">
        <v>58</v>
      </c>
      <c r="D4760" t="s">
        <v>21</v>
      </c>
      <c r="E4760" t="s">
        <v>52</v>
      </c>
      <c r="F4760" t="s">
        <v>354</v>
      </c>
      <c r="G4760">
        <v>19</v>
      </c>
      <c r="H4760">
        <v>86.94</v>
      </c>
      <c r="I4760">
        <v>0.42</v>
      </c>
      <c r="J4760">
        <v>0.06</v>
      </c>
      <c r="K4760">
        <v>32.78</v>
      </c>
      <c r="L4760">
        <v>4.79</v>
      </c>
      <c r="M4760">
        <v>2.78</v>
      </c>
      <c r="N4760">
        <v>1.34</v>
      </c>
      <c r="O4760" t="s">
        <v>24</v>
      </c>
      <c r="P4760" t="s">
        <v>1900</v>
      </c>
      <c r="Q4760" t="s">
        <v>33</v>
      </c>
      <c r="R4760" t="s">
        <v>34</v>
      </c>
      <c r="S4760" t="s">
        <v>55</v>
      </c>
      <c r="T4760" s="1">
        <v>40605</v>
      </c>
    </row>
    <row r="4761" spans="1:20" x14ac:dyDescent="0.25">
      <c r="A4761">
        <v>33826</v>
      </c>
      <c r="B4761">
        <v>40531</v>
      </c>
      <c r="C4761" t="s">
        <v>20</v>
      </c>
      <c r="D4761" t="s">
        <v>42</v>
      </c>
      <c r="E4761" t="s">
        <v>43</v>
      </c>
      <c r="F4761" t="s">
        <v>214</v>
      </c>
      <c r="G4761">
        <v>13</v>
      </c>
      <c r="H4761">
        <v>333.78</v>
      </c>
      <c r="I4761">
        <v>0.45</v>
      </c>
      <c r="J4761">
        <v>0.03</v>
      </c>
      <c r="K4761">
        <v>142.36000000000001</v>
      </c>
      <c r="L4761">
        <v>26.07</v>
      </c>
      <c r="M4761">
        <v>14.34</v>
      </c>
      <c r="N4761">
        <v>5</v>
      </c>
      <c r="O4761" t="s">
        <v>24</v>
      </c>
      <c r="P4761" t="s">
        <v>968</v>
      </c>
      <c r="Q4761" t="s">
        <v>83</v>
      </c>
      <c r="R4761" t="s">
        <v>27</v>
      </c>
      <c r="S4761" t="s">
        <v>35</v>
      </c>
      <c r="T4761" s="1">
        <v>40535</v>
      </c>
    </row>
    <row r="4762" spans="1:20" x14ac:dyDescent="0.25">
      <c r="A4762">
        <v>33857</v>
      </c>
      <c r="B4762">
        <v>40297</v>
      </c>
      <c r="C4762" t="s">
        <v>58</v>
      </c>
      <c r="D4762" t="s">
        <v>21</v>
      </c>
      <c r="E4762" t="s">
        <v>84</v>
      </c>
      <c r="F4762" t="s">
        <v>1687</v>
      </c>
      <c r="G4762">
        <v>18</v>
      </c>
      <c r="H4762">
        <v>241.26</v>
      </c>
      <c r="I4762">
        <v>0.47</v>
      </c>
      <c r="J4762">
        <v>0</v>
      </c>
      <c r="K4762">
        <v>112.37</v>
      </c>
      <c r="L4762">
        <v>13.28</v>
      </c>
      <c r="M4762">
        <v>7.04</v>
      </c>
      <c r="N4762">
        <v>2.17</v>
      </c>
      <c r="O4762" t="s">
        <v>24</v>
      </c>
      <c r="P4762" t="s">
        <v>604</v>
      </c>
      <c r="Q4762" t="s">
        <v>41</v>
      </c>
      <c r="R4762" t="s">
        <v>61</v>
      </c>
      <c r="S4762" t="s">
        <v>55</v>
      </c>
      <c r="T4762" s="1">
        <v>40298</v>
      </c>
    </row>
    <row r="4763" spans="1:20" x14ac:dyDescent="0.25">
      <c r="A4763">
        <v>33862</v>
      </c>
      <c r="B4763">
        <v>40351</v>
      </c>
      <c r="C4763" t="s">
        <v>29</v>
      </c>
      <c r="D4763" t="s">
        <v>21</v>
      </c>
      <c r="E4763" t="s">
        <v>139</v>
      </c>
      <c r="F4763" t="s">
        <v>765</v>
      </c>
      <c r="G4763">
        <v>22</v>
      </c>
      <c r="H4763">
        <v>217.94</v>
      </c>
      <c r="I4763">
        <v>0.44</v>
      </c>
      <c r="J4763">
        <v>0.03</v>
      </c>
      <c r="K4763">
        <v>89.88</v>
      </c>
      <c r="L4763">
        <v>9.9600000000000009</v>
      </c>
      <c r="M4763">
        <v>5.58</v>
      </c>
      <c r="N4763">
        <v>5.3</v>
      </c>
      <c r="O4763" t="s">
        <v>24</v>
      </c>
      <c r="P4763" t="s">
        <v>563</v>
      </c>
      <c r="Q4763" t="s">
        <v>75</v>
      </c>
      <c r="R4763" t="s">
        <v>67</v>
      </c>
      <c r="S4763" t="s">
        <v>57</v>
      </c>
      <c r="T4763" s="1">
        <v>40352</v>
      </c>
    </row>
    <row r="4764" spans="1:20" x14ac:dyDescent="0.25">
      <c r="A4764">
        <v>33888</v>
      </c>
      <c r="B4764">
        <v>40045</v>
      </c>
      <c r="C4764" t="s">
        <v>29</v>
      </c>
      <c r="D4764" t="s">
        <v>21</v>
      </c>
      <c r="E4764" t="s">
        <v>120</v>
      </c>
      <c r="F4764" t="s">
        <v>518</v>
      </c>
      <c r="G4764">
        <v>31</v>
      </c>
      <c r="H4764">
        <v>629.44000000000005</v>
      </c>
      <c r="I4764">
        <v>0.45</v>
      </c>
      <c r="J4764">
        <v>0.04</v>
      </c>
      <c r="K4764">
        <v>265.75</v>
      </c>
      <c r="L4764">
        <v>20.91</v>
      </c>
      <c r="M4764">
        <v>11.5</v>
      </c>
      <c r="N4764">
        <v>7.19</v>
      </c>
      <c r="O4764" t="s">
        <v>24</v>
      </c>
      <c r="P4764" t="s">
        <v>1841</v>
      </c>
      <c r="Q4764" t="s">
        <v>83</v>
      </c>
      <c r="R4764" t="s">
        <v>61</v>
      </c>
      <c r="S4764" t="s">
        <v>57</v>
      </c>
      <c r="T4764" s="1">
        <v>40048</v>
      </c>
    </row>
    <row r="4765" spans="1:20" x14ac:dyDescent="0.25">
      <c r="A4765">
        <v>33888</v>
      </c>
      <c r="B4765">
        <v>40045</v>
      </c>
      <c r="C4765" t="s">
        <v>29</v>
      </c>
      <c r="D4765" t="s">
        <v>21</v>
      </c>
      <c r="E4765" t="s">
        <v>22</v>
      </c>
      <c r="F4765" t="s">
        <v>184</v>
      </c>
      <c r="G4765">
        <v>3</v>
      </c>
      <c r="H4765">
        <v>105.45</v>
      </c>
      <c r="I4765">
        <v>0.51</v>
      </c>
      <c r="J4765">
        <v>0.02</v>
      </c>
      <c r="K4765">
        <v>47.1</v>
      </c>
      <c r="L4765">
        <v>32.04</v>
      </c>
      <c r="M4765">
        <v>15.7</v>
      </c>
      <c r="N4765">
        <v>11.25</v>
      </c>
      <c r="O4765" t="s">
        <v>24</v>
      </c>
      <c r="P4765" t="s">
        <v>1841</v>
      </c>
      <c r="Q4765" t="s">
        <v>83</v>
      </c>
      <c r="R4765" t="s">
        <v>61</v>
      </c>
      <c r="S4765" t="s">
        <v>57</v>
      </c>
      <c r="T4765" s="1">
        <v>40046</v>
      </c>
    </row>
    <row r="4766" spans="1:20" x14ac:dyDescent="0.25">
      <c r="A4766">
        <v>33888</v>
      </c>
      <c r="B4766">
        <v>40045</v>
      </c>
      <c r="C4766" t="s">
        <v>29</v>
      </c>
      <c r="D4766" t="s">
        <v>21</v>
      </c>
      <c r="E4766" t="s">
        <v>22</v>
      </c>
      <c r="F4766" t="s">
        <v>642</v>
      </c>
      <c r="G4766">
        <v>47</v>
      </c>
      <c r="H4766">
        <v>15727.32</v>
      </c>
      <c r="I4766">
        <v>0.36</v>
      </c>
      <c r="J4766">
        <v>0.05</v>
      </c>
      <c r="K4766">
        <v>5122.72</v>
      </c>
      <c r="L4766">
        <v>351.59</v>
      </c>
      <c r="M4766">
        <v>225.02</v>
      </c>
      <c r="N4766">
        <v>28.66</v>
      </c>
      <c r="O4766" t="s">
        <v>48</v>
      </c>
      <c r="P4766" t="s">
        <v>1841</v>
      </c>
      <c r="Q4766" t="s">
        <v>83</v>
      </c>
      <c r="R4766" t="s">
        <v>61</v>
      </c>
      <c r="S4766" t="s">
        <v>132</v>
      </c>
      <c r="T4766" s="1">
        <v>40047</v>
      </c>
    </row>
    <row r="4767" spans="1:20" x14ac:dyDescent="0.25">
      <c r="A4767">
        <v>33889</v>
      </c>
      <c r="B4767">
        <v>40488</v>
      </c>
      <c r="C4767" t="s">
        <v>20</v>
      </c>
      <c r="D4767" t="s">
        <v>21</v>
      </c>
      <c r="E4767" t="s">
        <v>126</v>
      </c>
      <c r="F4767" t="s">
        <v>1311</v>
      </c>
      <c r="G4767">
        <v>46</v>
      </c>
      <c r="H4767">
        <v>17045.2</v>
      </c>
      <c r="I4767">
        <v>0.51</v>
      </c>
      <c r="J4767">
        <v>0</v>
      </c>
      <c r="K4767">
        <v>8664.8799999999992</v>
      </c>
      <c r="L4767">
        <v>369.35</v>
      </c>
      <c r="M4767">
        <v>180.98</v>
      </c>
      <c r="N4767">
        <v>55.24</v>
      </c>
      <c r="O4767" t="s">
        <v>48</v>
      </c>
      <c r="P4767" t="s">
        <v>711</v>
      </c>
      <c r="Q4767" t="s">
        <v>64</v>
      </c>
      <c r="R4767" t="s">
        <v>27</v>
      </c>
      <c r="S4767" t="s">
        <v>132</v>
      </c>
      <c r="T4767" s="1">
        <v>40493</v>
      </c>
    </row>
    <row r="4768" spans="1:20" x14ac:dyDescent="0.25">
      <c r="A4768">
        <v>33889</v>
      </c>
      <c r="B4768">
        <v>40488</v>
      </c>
      <c r="C4768" t="s">
        <v>20</v>
      </c>
      <c r="D4768" t="s">
        <v>21</v>
      </c>
      <c r="E4768" t="s">
        <v>126</v>
      </c>
      <c r="F4768" t="s">
        <v>757</v>
      </c>
      <c r="G4768">
        <v>43</v>
      </c>
      <c r="H4768">
        <v>629.29</v>
      </c>
      <c r="I4768">
        <v>0.44</v>
      </c>
      <c r="J4768">
        <v>0.06</v>
      </c>
      <c r="K4768">
        <v>252.98</v>
      </c>
      <c r="L4768">
        <v>15.48</v>
      </c>
      <c r="M4768">
        <v>8.67</v>
      </c>
      <c r="N4768">
        <v>3.5</v>
      </c>
      <c r="O4768" t="s">
        <v>24</v>
      </c>
      <c r="P4768" t="s">
        <v>711</v>
      </c>
      <c r="Q4768" t="s">
        <v>64</v>
      </c>
      <c r="R4768" t="s">
        <v>27</v>
      </c>
      <c r="S4768" t="s">
        <v>57</v>
      </c>
      <c r="T4768" s="1">
        <v>40495</v>
      </c>
    </row>
    <row r="4769" spans="1:20" x14ac:dyDescent="0.25">
      <c r="A4769">
        <v>33889</v>
      </c>
      <c r="B4769">
        <v>40488</v>
      </c>
      <c r="C4769" t="s">
        <v>20</v>
      </c>
      <c r="D4769" t="s">
        <v>21</v>
      </c>
      <c r="E4769" t="s">
        <v>139</v>
      </c>
      <c r="F4769" t="s">
        <v>439</v>
      </c>
      <c r="G4769">
        <v>27</v>
      </c>
      <c r="H4769">
        <v>240.96</v>
      </c>
      <c r="I4769">
        <v>0.35</v>
      </c>
      <c r="J4769">
        <v>0.04</v>
      </c>
      <c r="K4769">
        <v>77</v>
      </c>
      <c r="L4769">
        <v>9.1999999999999993</v>
      </c>
      <c r="M4769">
        <v>5.98</v>
      </c>
      <c r="N4769">
        <v>2.5</v>
      </c>
      <c r="O4769" t="s">
        <v>24</v>
      </c>
      <c r="P4769" t="s">
        <v>711</v>
      </c>
      <c r="Q4769" t="s">
        <v>64</v>
      </c>
      <c r="R4769" t="s">
        <v>27</v>
      </c>
      <c r="S4769" t="s">
        <v>57</v>
      </c>
      <c r="T4769" s="1">
        <v>40492</v>
      </c>
    </row>
    <row r="4770" spans="1:20" x14ac:dyDescent="0.25">
      <c r="A4770">
        <v>33889</v>
      </c>
      <c r="B4770">
        <v>40488</v>
      </c>
      <c r="C4770" t="s">
        <v>20</v>
      </c>
      <c r="D4770" t="s">
        <v>21</v>
      </c>
      <c r="E4770" t="s">
        <v>80</v>
      </c>
      <c r="F4770" t="s">
        <v>834</v>
      </c>
      <c r="G4770">
        <v>39</v>
      </c>
      <c r="H4770">
        <v>232.16</v>
      </c>
      <c r="I4770">
        <v>0.52</v>
      </c>
      <c r="J4770">
        <v>0.01</v>
      </c>
      <c r="K4770">
        <v>119.34</v>
      </c>
      <c r="L4770">
        <v>6</v>
      </c>
      <c r="M4770">
        <v>2.88</v>
      </c>
      <c r="N4770">
        <v>0.5</v>
      </c>
      <c r="O4770" t="s">
        <v>24</v>
      </c>
      <c r="P4770" t="s">
        <v>711</v>
      </c>
      <c r="Q4770" t="s">
        <v>64</v>
      </c>
      <c r="R4770" t="s">
        <v>27</v>
      </c>
      <c r="S4770" t="s">
        <v>57</v>
      </c>
      <c r="T4770" s="1">
        <v>40490</v>
      </c>
    </row>
    <row r="4771" spans="1:20" x14ac:dyDescent="0.25">
      <c r="A4771">
        <v>33893</v>
      </c>
      <c r="B4771">
        <v>41172</v>
      </c>
      <c r="C4771" t="s">
        <v>29</v>
      </c>
      <c r="D4771" t="s">
        <v>21</v>
      </c>
      <c r="E4771" t="s">
        <v>139</v>
      </c>
      <c r="F4771" t="s">
        <v>1559</v>
      </c>
      <c r="G4771">
        <v>6</v>
      </c>
      <c r="H4771">
        <v>463.35</v>
      </c>
      <c r="I4771">
        <v>0.52</v>
      </c>
      <c r="J4771">
        <v>0</v>
      </c>
      <c r="K4771">
        <v>233.29</v>
      </c>
      <c r="L4771">
        <v>74.77</v>
      </c>
      <c r="M4771">
        <v>35.89</v>
      </c>
      <c r="N4771">
        <v>14.72</v>
      </c>
      <c r="O4771" t="s">
        <v>24</v>
      </c>
      <c r="P4771" t="s">
        <v>231</v>
      </c>
      <c r="Q4771" t="s">
        <v>33</v>
      </c>
      <c r="R4771" t="s">
        <v>67</v>
      </c>
      <c r="S4771" t="s">
        <v>57</v>
      </c>
      <c r="T4771" s="1">
        <v>41174</v>
      </c>
    </row>
    <row r="4772" spans="1:20" x14ac:dyDescent="0.25">
      <c r="A4772">
        <v>33893</v>
      </c>
      <c r="B4772">
        <v>41172</v>
      </c>
      <c r="C4772" t="s">
        <v>29</v>
      </c>
      <c r="D4772" t="s">
        <v>21</v>
      </c>
      <c r="E4772" t="s">
        <v>52</v>
      </c>
      <c r="F4772" t="s">
        <v>710</v>
      </c>
      <c r="G4772">
        <v>16</v>
      </c>
      <c r="H4772">
        <v>157.13999999999999</v>
      </c>
      <c r="I4772">
        <v>0.45</v>
      </c>
      <c r="J4772">
        <v>0.09</v>
      </c>
      <c r="K4772">
        <v>61.27</v>
      </c>
      <c r="L4772">
        <v>10.64</v>
      </c>
      <c r="M4772">
        <v>5.85</v>
      </c>
      <c r="N4772">
        <v>2.27</v>
      </c>
      <c r="O4772" t="s">
        <v>24</v>
      </c>
      <c r="P4772" t="s">
        <v>231</v>
      </c>
      <c r="Q4772" t="s">
        <v>33</v>
      </c>
      <c r="R4772" t="s">
        <v>67</v>
      </c>
      <c r="S4772" t="s">
        <v>55</v>
      </c>
      <c r="T4772" s="1">
        <v>41173</v>
      </c>
    </row>
    <row r="4773" spans="1:20" x14ac:dyDescent="0.25">
      <c r="A4773">
        <v>33894</v>
      </c>
      <c r="B4773">
        <v>40343</v>
      </c>
      <c r="C4773" t="s">
        <v>58</v>
      </c>
      <c r="D4773" t="s">
        <v>21</v>
      </c>
      <c r="E4773" t="s">
        <v>84</v>
      </c>
      <c r="F4773" t="s">
        <v>363</v>
      </c>
      <c r="G4773">
        <v>14</v>
      </c>
      <c r="H4773">
        <v>274.77</v>
      </c>
      <c r="I4773">
        <v>0.52</v>
      </c>
      <c r="J4773">
        <v>0</v>
      </c>
      <c r="K4773">
        <v>140.6</v>
      </c>
      <c r="L4773">
        <v>19.309999999999999</v>
      </c>
      <c r="M4773">
        <v>9.27</v>
      </c>
      <c r="N4773">
        <v>4.3899999999999997</v>
      </c>
      <c r="O4773" t="s">
        <v>24</v>
      </c>
      <c r="P4773" t="s">
        <v>1398</v>
      </c>
      <c r="Q4773" t="s">
        <v>83</v>
      </c>
      <c r="R4773" t="s">
        <v>34</v>
      </c>
      <c r="S4773" t="s">
        <v>55</v>
      </c>
      <c r="T4773" s="1">
        <v>40346</v>
      </c>
    </row>
    <row r="4774" spans="1:20" x14ac:dyDescent="0.25">
      <c r="A4774">
        <v>33894</v>
      </c>
      <c r="B4774">
        <v>40343</v>
      </c>
      <c r="C4774" t="s">
        <v>58</v>
      </c>
      <c r="D4774" t="s">
        <v>21</v>
      </c>
      <c r="E4774" t="s">
        <v>30</v>
      </c>
      <c r="F4774" t="s">
        <v>1085</v>
      </c>
      <c r="G4774">
        <v>5</v>
      </c>
      <c r="H4774">
        <v>64.23</v>
      </c>
      <c r="I4774">
        <v>0.4</v>
      </c>
      <c r="J4774">
        <v>0.02</v>
      </c>
      <c r="K4774">
        <v>21.66</v>
      </c>
      <c r="L4774">
        <v>11.4</v>
      </c>
      <c r="M4774">
        <v>6.84</v>
      </c>
      <c r="N4774">
        <v>8.3699999999999992</v>
      </c>
      <c r="O4774" t="s">
        <v>24</v>
      </c>
      <c r="P4774" t="s">
        <v>1398</v>
      </c>
      <c r="Q4774" t="s">
        <v>83</v>
      </c>
      <c r="R4774" t="s">
        <v>34</v>
      </c>
      <c r="S4774" t="s">
        <v>35</v>
      </c>
      <c r="T4774" s="1">
        <v>40344</v>
      </c>
    </row>
    <row r="4775" spans="1:20" x14ac:dyDescent="0.25">
      <c r="A4775">
        <v>33894</v>
      </c>
      <c r="B4775">
        <v>40343</v>
      </c>
      <c r="C4775" t="s">
        <v>58</v>
      </c>
      <c r="D4775" t="s">
        <v>37</v>
      </c>
      <c r="E4775" t="s">
        <v>38</v>
      </c>
      <c r="F4775" t="s">
        <v>98</v>
      </c>
      <c r="G4775">
        <v>48</v>
      </c>
      <c r="H4775">
        <v>431.14</v>
      </c>
      <c r="I4775">
        <v>0.49</v>
      </c>
      <c r="J4775">
        <v>0.09</v>
      </c>
      <c r="K4775">
        <v>187.48</v>
      </c>
      <c r="L4775">
        <v>9.76</v>
      </c>
      <c r="M4775">
        <v>4.9800000000000004</v>
      </c>
      <c r="N4775">
        <v>4.62</v>
      </c>
      <c r="O4775" t="s">
        <v>24</v>
      </c>
      <c r="P4775" t="s">
        <v>1398</v>
      </c>
      <c r="Q4775" t="s">
        <v>83</v>
      </c>
      <c r="R4775" t="s">
        <v>34</v>
      </c>
      <c r="S4775" t="s">
        <v>35</v>
      </c>
      <c r="T4775" s="1">
        <v>40345</v>
      </c>
    </row>
    <row r="4776" spans="1:20" x14ac:dyDescent="0.25">
      <c r="A4776">
        <v>33894</v>
      </c>
      <c r="B4776">
        <v>40343</v>
      </c>
      <c r="C4776" t="s">
        <v>58</v>
      </c>
      <c r="D4776" t="s">
        <v>37</v>
      </c>
      <c r="E4776" t="s">
        <v>38</v>
      </c>
      <c r="F4776" t="s">
        <v>903</v>
      </c>
      <c r="G4776">
        <v>13</v>
      </c>
      <c r="H4776">
        <v>669.36</v>
      </c>
      <c r="I4776">
        <v>0.38</v>
      </c>
      <c r="J4776">
        <v>0.04</v>
      </c>
      <c r="K4776">
        <v>235.12</v>
      </c>
      <c r="L4776">
        <v>53.19</v>
      </c>
      <c r="M4776">
        <v>32.979999999999997</v>
      </c>
      <c r="N4776">
        <v>5.5</v>
      </c>
      <c r="O4776" t="s">
        <v>71</v>
      </c>
      <c r="P4776" t="s">
        <v>1398</v>
      </c>
      <c r="Q4776" t="s">
        <v>83</v>
      </c>
      <c r="R4776" t="s">
        <v>34</v>
      </c>
      <c r="S4776" t="s">
        <v>57</v>
      </c>
      <c r="T4776" s="1">
        <v>40345</v>
      </c>
    </row>
    <row r="4777" spans="1:20" x14ac:dyDescent="0.25">
      <c r="A4777">
        <v>33921</v>
      </c>
      <c r="B4777">
        <v>40267</v>
      </c>
      <c r="C4777" t="s">
        <v>20</v>
      </c>
      <c r="D4777" t="s">
        <v>42</v>
      </c>
      <c r="E4777" t="s">
        <v>192</v>
      </c>
      <c r="F4777" t="s">
        <v>1024</v>
      </c>
      <c r="G4777">
        <v>35</v>
      </c>
      <c r="H4777">
        <v>3096.16</v>
      </c>
      <c r="I4777">
        <v>0.45</v>
      </c>
      <c r="J4777">
        <v>0.05</v>
      </c>
      <c r="K4777">
        <v>1297.67</v>
      </c>
      <c r="L4777">
        <v>92.69</v>
      </c>
      <c r="M4777">
        <v>50.98</v>
      </c>
      <c r="N4777">
        <v>14.19</v>
      </c>
      <c r="O4777" t="s">
        <v>48</v>
      </c>
      <c r="P4777" t="s">
        <v>999</v>
      </c>
      <c r="Q4777" t="s">
        <v>75</v>
      </c>
      <c r="R4777" t="s">
        <v>27</v>
      </c>
      <c r="S4777" t="s">
        <v>132</v>
      </c>
      <c r="T4777" s="1">
        <v>40276</v>
      </c>
    </row>
    <row r="4778" spans="1:20" x14ac:dyDescent="0.25">
      <c r="A4778">
        <v>33922</v>
      </c>
      <c r="B4778">
        <v>40236</v>
      </c>
      <c r="C4778" t="s">
        <v>29</v>
      </c>
      <c r="D4778" t="s">
        <v>37</v>
      </c>
      <c r="E4778" t="s">
        <v>87</v>
      </c>
      <c r="F4778" t="s">
        <v>1488</v>
      </c>
      <c r="G4778">
        <v>31</v>
      </c>
      <c r="H4778">
        <v>23241.15</v>
      </c>
      <c r="I4778">
        <v>0.37</v>
      </c>
      <c r="J4778">
        <v>0.06</v>
      </c>
      <c r="K4778">
        <v>7641.78</v>
      </c>
      <c r="L4778">
        <v>795.19</v>
      </c>
      <c r="M4778">
        <v>500.97</v>
      </c>
      <c r="N4778">
        <v>69.3</v>
      </c>
      <c r="O4778" t="s">
        <v>48</v>
      </c>
      <c r="P4778" t="s">
        <v>270</v>
      </c>
      <c r="Q4778" t="s">
        <v>83</v>
      </c>
      <c r="R4778" t="s">
        <v>61</v>
      </c>
      <c r="S4778" t="s">
        <v>132</v>
      </c>
      <c r="T4778" s="1">
        <v>40236</v>
      </c>
    </row>
    <row r="4779" spans="1:20" x14ac:dyDescent="0.25">
      <c r="A4779">
        <v>33923</v>
      </c>
      <c r="B4779">
        <v>39820</v>
      </c>
      <c r="C4779" t="s">
        <v>20</v>
      </c>
      <c r="D4779" t="s">
        <v>37</v>
      </c>
      <c r="E4779" t="s">
        <v>50</v>
      </c>
      <c r="F4779" t="s">
        <v>1458</v>
      </c>
      <c r="G4779">
        <v>34</v>
      </c>
      <c r="H4779">
        <v>4268.9399999999996</v>
      </c>
      <c r="I4779">
        <v>0.5</v>
      </c>
      <c r="J4779">
        <v>0.05</v>
      </c>
      <c r="K4779">
        <v>2019.29</v>
      </c>
      <c r="L4779">
        <v>131.97999999999999</v>
      </c>
      <c r="M4779">
        <v>65.989999999999995</v>
      </c>
      <c r="N4779">
        <v>5.99</v>
      </c>
      <c r="O4779" t="s">
        <v>24</v>
      </c>
      <c r="P4779" t="s">
        <v>475</v>
      </c>
      <c r="Q4779" t="s">
        <v>33</v>
      </c>
      <c r="R4779" t="s">
        <v>27</v>
      </c>
      <c r="S4779" t="s">
        <v>57</v>
      </c>
      <c r="T4779" s="1">
        <v>39824</v>
      </c>
    </row>
    <row r="4780" spans="1:20" x14ac:dyDescent="0.25">
      <c r="A4780">
        <v>33924</v>
      </c>
      <c r="B4780">
        <v>41200</v>
      </c>
      <c r="C4780" t="s">
        <v>29</v>
      </c>
      <c r="D4780" t="s">
        <v>37</v>
      </c>
      <c r="E4780" t="s">
        <v>87</v>
      </c>
      <c r="F4780" t="s">
        <v>174</v>
      </c>
      <c r="G4780">
        <v>12</v>
      </c>
      <c r="H4780">
        <v>11450.48</v>
      </c>
      <c r="I4780">
        <v>0.5</v>
      </c>
      <c r="J4780">
        <v>0.05</v>
      </c>
      <c r="K4780">
        <v>5410.58</v>
      </c>
      <c r="L4780">
        <v>1001.96</v>
      </c>
      <c r="M4780">
        <v>500.98</v>
      </c>
      <c r="N4780">
        <v>28.14</v>
      </c>
      <c r="O4780" t="s">
        <v>48</v>
      </c>
      <c r="P4780" t="s">
        <v>1505</v>
      </c>
      <c r="Q4780" t="s">
        <v>33</v>
      </c>
      <c r="R4780" t="s">
        <v>67</v>
      </c>
      <c r="S4780" t="s">
        <v>132</v>
      </c>
      <c r="T4780" s="1">
        <v>41202</v>
      </c>
    </row>
    <row r="4781" spans="1:20" x14ac:dyDescent="0.25">
      <c r="A4781">
        <v>33925</v>
      </c>
      <c r="B4781">
        <v>40666</v>
      </c>
      <c r="C4781" t="s">
        <v>20</v>
      </c>
      <c r="D4781" t="s">
        <v>21</v>
      </c>
      <c r="E4781" t="s">
        <v>84</v>
      </c>
      <c r="F4781" t="s">
        <v>1861</v>
      </c>
      <c r="G4781">
        <v>47</v>
      </c>
      <c r="H4781">
        <v>2542.09</v>
      </c>
      <c r="I4781">
        <v>0.44</v>
      </c>
      <c r="J4781">
        <v>0.03</v>
      </c>
      <c r="K4781">
        <v>1066.04</v>
      </c>
      <c r="L4781">
        <v>55.32</v>
      </c>
      <c r="M4781">
        <v>30.98</v>
      </c>
      <c r="N4781">
        <v>19.989999999999998</v>
      </c>
      <c r="O4781" t="s">
        <v>24</v>
      </c>
      <c r="P4781" t="s">
        <v>1862</v>
      </c>
      <c r="Q4781" t="s">
        <v>33</v>
      </c>
      <c r="R4781" t="s">
        <v>61</v>
      </c>
      <c r="S4781" t="s">
        <v>57</v>
      </c>
      <c r="T4781" s="1">
        <v>40670</v>
      </c>
    </row>
    <row r="4782" spans="1:20" x14ac:dyDescent="0.25">
      <c r="A4782">
        <v>33956</v>
      </c>
      <c r="B4782">
        <v>40927</v>
      </c>
      <c r="C4782" t="s">
        <v>20</v>
      </c>
      <c r="D4782" t="s">
        <v>42</v>
      </c>
      <c r="E4782" t="s">
        <v>43</v>
      </c>
      <c r="F4782" t="s">
        <v>863</v>
      </c>
      <c r="G4782">
        <v>13</v>
      </c>
      <c r="H4782">
        <v>190.17</v>
      </c>
      <c r="I4782">
        <v>0.47</v>
      </c>
      <c r="J4782">
        <v>0</v>
      </c>
      <c r="K4782">
        <v>87.5</v>
      </c>
      <c r="L4782">
        <v>14.32</v>
      </c>
      <c r="M4782">
        <v>7.59</v>
      </c>
      <c r="N4782">
        <v>4</v>
      </c>
      <c r="O4782" t="s">
        <v>24</v>
      </c>
      <c r="P4782" t="s">
        <v>338</v>
      </c>
      <c r="Q4782" t="s">
        <v>75</v>
      </c>
      <c r="R4782" t="s">
        <v>27</v>
      </c>
      <c r="S4782" t="s">
        <v>55</v>
      </c>
      <c r="T4782" s="1">
        <v>40929</v>
      </c>
    </row>
    <row r="4783" spans="1:20" x14ac:dyDescent="0.25">
      <c r="A4783">
        <v>33958</v>
      </c>
      <c r="B4783">
        <v>40576</v>
      </c>
      <c r="C4783" t="s">
        <v>58</v>
      </c>
      <c r="D4783" t="s">
        <v>37</v>
      </c>
      <c r="E4783" t="s">
        <v>50</v>
      </c>
      <c r="F4783" t="s">
        <v>685</v>
      </c>
      <c r="G4783">
        <v>27</v>
      </c>
      <c r="H4783">
        <v>882.71</v>
      </c>
      <c r="I4783">
        <v>0.42</v>
      </c>
      <c r="J4783">
        <v>0.1</v>
      </c>
      <c r="K4783">
        <v>312.68</v>
      </c>
      <c r="L4783">
        <v>36.19</v>
      </c>
      <c r="M4783">
        <v>20.99</v>
      </c>
      <c r="N4783">
        <v>3.3</v>
      </c>
      <c r="O4783" t="s">
        <v>24</v>
      </c>
      <c r="P4783" t="s">
        <v>935</v>
      </c>
      <c r="Q4783" t="s">
        <v>95</v>
      </c>
      <c r="R4783" t="s">
        <v>27</v>
      </c>
      <c r="S4783" t="s">
        <v>35</v>
      </c>
      <c r="T4783" s="1">
        <v>40578</v>
      </c>
    </row>
    <row r="4784" spans="1:20" x14ac:dyDescent="0.25">
      <c r="A4784">
        <v>33958</v>
      </c>
      <c r="B4784">
        <v>40576</v>
      </c>
      <c r="C4784" t="s">
        <v>58</v>
      </c>
      <c r="D4784" t="s">
        <v>21</v>
      </c>
      <c r="E4784" t="s">
        <v>52</v>
      </c>
      <c r="F4784" t="s">
        <v>1720</v>
      </c>
      <c r="G4784">
        <v>14</v>
      </c>
      <c r="H4784">
        <v>576.25</v>
      </c>
      <c r="I4784">
        <v>0.42</v>
      </c>
      <c r="J4784">
        <v>0.09</v>
      </c>
      <c r="K4784">
        <v>207.02</v>
      </c>
      <c r="L4784">
        <v>44.81</v>
      </c>
      <c r="M4784">
        <v>25.99</v>
      </c>
      <c r="N4784">
        <v>5.37</v>
      </c>
      <c r="O4784" t="s">
        <v>24</v>
      </c>
      <c r="P4784" t="s">
        <v>935</v>
      </c>
      <c r="Q4784" t="s">
        <v>95</v>
      </c>
      <c r="R4784" t="s">
        <v>27</v>
      </c>
      <c r="S4784" t="s">
        <v>57</v>
      </c>
      <c r="T4784" s="1">
        <v>40578</v>
      </c>
    </row>
    <row r="4785" spans="1:20" x14ac:dyDescent="0.25">
      <c r="A4785">
        <v>33959</v>
      </c>
      <c r="B4785">
        <v>40025</v>
      </c>
      <c r="C4785" t="s">
        <v>58</v>
      </c>
      <c r="D4785" t="s">
        <v>42</v>
      </c>
      <c r="E4785" t="s">
        <v>46</v>
      </c>
      <c r="F4785" t="s">
        <v>1518</v>
      </c>
      <c r="G4785">
        <v>23</v>
      </c>
      <c r="H4785">
        <v>584.77</v>
      </c>
      <c r="I4785">
        <v>0.39</v>
      </c>
      <c r="J4785">
        <v>0.03</v>
      </c>
      <c r="K4785">
        <v>206.73</v>
      </c>
      <c r="L4785">
        <v>24.97</v>
      </c>
      <c r="M4785">
        <v>15.23</v>
      </c>
      <c r="N4785">
        <v>27.75</v>
      </c>
      <c r="O4785" t="s">
        <v>48</v>
      </c>
      <c r="P4785" t="s">
        <v>705</v>
      </c>
      <c r="Q4785" t="s">
        <v>95</v>
      </c>
      <c r="R4785" t="s">
        <v>34</v>
      </c>
      <c r="S4785" t="s">
        <v>49</v>
      </c>
      <c r="T4785" s="1">
        <v>40026</v>
      </c>
    </row>
    <row r="4786" spans="1:20" x14ac:dyDescent="0.25">
      <c r="A4786">
        <v>33987</v>
      </c>
      <c r="B4786">
        <v>40841</v>
      </c>
      <c r="C4786" t="s">
        <v>36</v>
      </c>
      <c r="D4786" t="s">
        <v>42</v>
      </c>
      <c r="E4786" t="s">
        <v>192</v>
      </c>
      <c r="F4786" t="s">
        <v>542</v>
      </c>
      <c r="G4786">
        <v>19</v>
      </c>
      <c r="H4786">
        <v>2423.4699999999998</v>
      </c>
      <c r="I4786">
        <v>0.35</v>
      </c>
      <c r="J4786">
        <v>0.1</v>
      </c>
      <c r="K4786">
        <v>664.85</v>
      </c>
      <c r="L4786">
        <v>139.97</v>
      </c>
      <c r="M4786">
        <v>90.98</v>
      </c>
      <c r="N4786">
        <v>30</v>
      </c>
      <c r="O4786" t="s">
        <v>48</v>
      </c>
      <c r="P4786" t="s">
        <v>558</v>
      </c>
      <c r="Q4786" t="s">
        <v>64</v>
      </c>
      <c r="R4786" t="s">
        <v>27</v>
      </c>
      <c r="S4786" t="s">
        <v>132</v>
      </c>
      <c r="T4786" s="1">
        <v>40842</v>
      </c>
    </row>
    <row r="4787" spans="1:20" x14ac:dyDescent="0.25">
      <c r="A4787">
        <v>33987</v>
      </c>
      <c r="B4787">
        <v>40841</v>
      </c>
      <c r="C4787" t="s">
        <v>36</v>
      </c>
      <c r="D4787" t="s">
        <v>37</v>
      </c>
      <c r="E4787" t="s">
        <v>50</v>
      </c>
      <c r="F4787" t="s">
        <v>610</v>
      </c>
      <c r="G4787">
        <v>27</v>
      </c>
      <c r="H4787">
        <v>2634.16</v>
      </c>
      <c r="I4787">
        <v>0.37</v>
      </c>
      <c r="J4787">
        <v>7.0000000000000007E-2</v>
      </c>
      <c r="K4787">
        <v>848.44</v>
      </c>
      <c r="L4787">
        <v>104.75</v>
      </c>
      <c r="M4787">
        <v>65.989999999999995</v>
      </c>
      <c r="N4787">
        <v>3.99</v>
      </c>
      <c r="O4787" t="s">
        <v>24</v>
      </c>
      <c r="P4787" t="s">
        <v>558</v>
      </c>
      <c r="Q4787" t="s">
        <v>33</v>
      </c>
      <c r="R4787" t="s">
        <v>27</v>
      </c>
      <c r="S4787" t="s">
        <v>57</v>
      </c>
      <c r="T4787" s="1">
        <v>40842</v>
      </c>
    </row>
    <row r="4788" spans="1:20" x14ac:dyDescent="0.25">
      <c r="A4788">
        <v>33988</v>
      </c>
      <c r="B4788">
        <v>39823</v>
      </c>
      <c r="C4788" t="s">
        <v>79</v>
      </c>
      <c r="D4788" t="s">
        <v>37</v>
      </c>
      <c r="E4788" t="s">
        <v>38</v>
      </c>
      <c r="F4788" t="s">
        <v>488</v>
      </c>
      <c r="G4788">
        <v>30</v>
      </c>
      <c r="H4788">
        <v>264.8</v>
      </c>
      <c r="I4788">
        <v>0.42</v>
      </c>
      <c r="J4788">
        <v>0</v>
      </c>
      <c r="K4788">
        <v>109.06</v>
      </c>
      <c r="L4788">
        <v>8.66</v>
      </c>
      <c r="M4788">
        <v>5.0199999999999996</v>
      </c>
      <c r="N4788">
        <v>5.14</v>
      </c>
      <c r="O4788" t="s">
        <v>24</v>
      </c>
      <c r="P4788" t="s">
        <v>543</v>
      </c>
      <c r="Q4788" t="s">
        <v>64</v>
      </c>
      <c r="R4788" t="s">
        <v>67</v>
      </c>
      <c r="S4788" t="s">
        <v>35</v>
      </c>
      <c r="T4788" s="1">
        <v>39824</v>
      </c>
    </row>
    <row r="4789" spans="1:20" x14ac:dyDescent="0.25">
      <c r="A4789">
        <v>34017</v>
      </c>
      <c r="B4789">
        <v>39895</v>
      </c>
      <c r="C4789" t="s">
        <v>36</v>
      </c>
      <c r="D4789" t="s">
        <v>21</v>
      </c>
      <c r="E4789" t="s">
        <v>52</v>
      </c>
      <c r="F4789" t="s">
        <v>814</v>
      </c>
      <c r="G4789">
        <v>20</v>
      </c>
      <c r="H4789">
        <v>174.22</v>
      </c>
      <c r="I4789">
        <v>0.47</v>
      </c>
      <c r="J4789">
        <v>0.05</v>
      </c>
      <c r="K4789">
        <v>76.709999999999994</v>
      </c>
      <c r="L4789">
        <v>9.1300000000000008</v>
      </c>
      <c r="M4789">
        <v>4.84</v>
      </c>
      <c r="N4789">
        <v>0.71</v>
      </c>
      <c r="O4789" t="s">
        <v>71</v>
      </c>
      <c r="P4789" t="s">
        <v>678</v>
      </c>
      <c r="Q4789" t="s">
        <v>64</v>
      </c>
      <c r="R4789" t="s">
        <v>34</v>
      </c>
      <c r="S4789" t="s">
        <v>55</v>
      </c>
      <c r="T4789" s="1">
        <v>39895</v>
      </c>
    </row>
    <row r="4790" spans="1:20" x14ac:dyDescent="0.25">
      <c r="A4790">
        <v>34017</v>
      </c>
      <c r="B4790">
        <v>39895</v>
      </c>
      <c r="C4790" t="s">
        <v>36</v>
      </c>
      <c r="D4790" t="s">
        <v>21</v>
      </c>
      <c r="E4790" t="s">
        <v>22</v>
      </c>
      <c r="F4790" t="s">
        <v>996</v>
      </c>
      <c r="G4790">
        <v>28</v>
      </c>
      <c r="H4790">
        <v>699.77</v>
      </c>
      <c r="I4790">
        <v>0.4</v>
      </c>
      <c r="J4790">
        <v>0.01</v>
      </c>
      <c r="K4790">
        <v>272.64</v>
      </c>
      <c r="L4790">
        <v>24.97</v>
      </c>
      <c r="M4790">
        <v>14.98</v>
      </c>
      <c r="N4790">
        <v>7.69</v>
      </c>
      <c r="O4790" t="s">
        <v>24</v>
      </c>
      <c r="P4790" t="s">
        <v>678</v>
      </c>
      <c r="Q4790" t="s">
        <v>64</v>
      </c>
      <c r="R4790" t="s">
        <v>34</v>
      </c>
      <c r="S4790" t="s">
        <v>57</v>
      </c>
      <c r="T4790" s="1">
        <v>39897</v>
      </c>
    </row>
    <row r="4791" spans="1:20" x14ac:dyDescent="0.25">
      <c r="A4791">
        <v>34022</v>
      </c>
      <c r="B4791">
        <v>41216</v>
      </c>
      <c r="C4791" t="s">
        <v>29</v>
      </c>
      <c r="D4791" t="s">
        <v>42</v>
      </c>
      <c r="E4791" t="s">
        <v>43</v>
      </c>
      <c r="F4791" t="s">
        <v>199</v>
      </c>
      <c r="G4791">
        <v>6</v>
      </c>
      <c r="H4791">
        <v>86.36</v>
      </c>
      <c r="I4791">
        <v>0.54</v>
      </c>
      <c r="J4791">
        <v>0.06</v>
      </c>
      <c r="K4791">
        <v>41.57</v>
      </c>
      <c r="L4791">
        <v>14.43</v>
      </c>
      <c r="M4791">
        <v>6.64</v>
      </c>
      <c r="N4791">
        <v>4.95</v>
      </c>
      <c r="O4791" t="s">
        <v>24</v>
      </c>
      <c r="P4791" t="s">
        <v>1234</v>
      </c>
      <c r="Q4791" t="s">
        <v>75</v>
      </c>
      <c r="R4791" t="s">
        <v>27</v>
      </c>
      <c r="S4791" t="s">
        <v>35</v>
      </c>
      <c r="T4791" s="1">
        <v>41218</v>
      </c>
    </row>
    <row r="4792" spans="1:20" x14ac:dyDescent="0.25">
      <c r="A4792">
        <v>34022</v>
      </c>
      <c r="B4792">
        <v>41216</v>
      </c>
      <c r="C4792" t="s">
        <v>29</v>
      </c>
      <c r="D4792" t="s">
        <v>42</v>
      </c>
      <c r="E4792" t="s">
        <v>43</v>
      </c>
      <c r="F4792" t="s">
        <v>1911</v>
      </c>
      <c r="G4792">
        <v>50</v>
      </c>
      <c r="H4792">
        <v>510.06</v>
      </c>
      <c r="I4792">
        <v>0.54</v>
      </c>
      <c r="J4792">
        <v>0.05</v>
      </c>
      <c r="K4792">
        <v>261.51</v>
      </c>
      <c r="L4792">
        <v>10.67</v>
      </c>
      <c r="M4792">
        <v>4.91</v>
      </c>
      <c r="N4792">
        <v>3.05</v>
      </c>
      <c r="O4792" t="s">
        <v>24</v>
      </c>
      <c r="P4792" t="s">
        <v>1234</v>
      </c>
      <c r="Q4792" t="s">
        <v>75</v>
      </c>
      <c r="R4792" t="s">
        <v>27</v>
      </c>
      <c r="S4792" t="s">
        <v>35</v>
      </c>
      <c r="T4792" s="1">
        <v>41216</v>
      </c>
    </row>
    <row r="4793" spans="1:20" x14ac:dyDescent="0.25">
      <c r="A4793">
        <v>34048</v>
      </c>
      <c r="B4793">
        <v>40630</v>
      </c>
      <c r="C4793" t="s">
        <v>20</v>
      </c>
      <c r="D4793" t="s">
        <v>42</v>
      </c>
      <c r="E4793" t="s">
        <v>43</v>
      </c>
      <c r="F4793" t="s">
        <v>1617</v>
      </c>
      <c r="G4793">
        <v>1</v>
      </c>
      <c r="H4793">
        <v>40.42</v>
      </c>
      <c r="I4793">
        <v>0.42</v>
      </c>
      <c r="J4793">
        <v>0.04</v>
      </c>
      <c r="K4793">
        <v>14.56</v>
      </c>
      <c r="L4793">
        <v>38.33</v>
      </c>
      <c r="M4793">
        <v>22.23</v>
      </c>
      <c r="N4793">
        <v>3.63</v>
      </c>
      <c r="O4793" t="s">
        <v>24</v>
      </c>
      <c r="P4793" t="s">
        <v>1289</v>
      </c>
      <c r="Q4793" t="s">
        <v>95</v>
      </c>
      <c r="R4793" t="s">
        <v>34</v>
      </c>
      <c r="S4793" t="s">
        <v>35</v>
      </c>
      <c r="T4793" s="1">
        <v>40632</v>
      </c>
    </row>
    <row r="4794" spans="1:20" x14ac:dyDescent="0.25">
      <c r="A4794">
        <v>34082</v>
      </c>
      <c r="B4794">
        <v>40844</v>
      </c>
      <c r="C4794" t="s">
        <v>29</v>
      </c>
      <c r="D4794" t="s">
        <v>21</v>
      </c>
      <c r="E4794" t="s">
        <v>22</v>
      </c>
      <c r="F4794" t="s">
        <v>928</v>
      </c>
      <c r="G4794">
        <v>19</v>
      </c>
      <c r="H4794">
        <v>4091.5</v>
      </c>
      <c r="I4794">
        <v>0.4</v>
      </c>
      <c r="J4794">
        <v>0.1</v>
      </c>
      <c r="K4794">
        <v>1357.17</v>
      </c>
      <c r="L4794">
        <v>238.1</v>
      </c>
      <c r="M4794">
        <v>142.86000000000001</v>
      </c>
      <c r="N4794">
        <v>19.989999999999998</v>
      </c>
      <c r="O4794" t="s">
        <v>24</v>
      </c>
      <c r="P4794" t="s">
        <v>1517</v>
      </c>
      <c r="Q4794" t="s">
        <v>64</v>
      </c>
      <c r="R4794" t="s">
        <v>34</v>
      </c>
      <c r="S4794" t="s">
        <v>57</v>
      </c>
      <c r="T4794" s="1">
        <v>40845</v>
      </c>
    </row>
    <row r="4795" spans="1:20" x14ac:dyDescent="0.25">
      <c r="A4795">
        <v>34082</v>
      </c>
      <c r="B4795">
        <v>40844</v>
      </c>
      <c r="C4795" t="s">
        <v>29</v>
      </c>
      <c r="D4795" t="s">
        <v>21</v>
      </c>
      <c r="E4795" t="s">
        <v>120</v>
      </c>
      <c r="F4795" t="s">
        <v>1250</v>
      </c>
      <c r="G4795">
        <v>20</v>
      </c>
      <c r="H4795">
        <v>65.069999999999993</v>
      </c>
      <c r="I4795">
        <v>0.45</v>
      </c>
      <c r="J4795">
        <v>7.0000000000000007E-2</v>
      </c>
      <c r="K4795">
        <v>25.98</v>
      </c>
      <c r="L4795">
        <v>3.42</v>
      </c>
      <c r="M4795">
        <v>1.88</v>
      </c>
      <c r="N4795">
        <v>1.49</v>
      </c>
      <c r="O4795" t="s">
        <v>24</v>
      </c>
      <c r="P4795" t="s">
        <v>1517</v>
      </c>
      <c r="Q4795" t="s">
        <v>64</v>
      </c>
      <c r="R4795" t="s">
        <v>34</v>
      </c>
      <c r="S4795" t="s">
        <v>57</v>
      </c>
      <c r="T4795" s="1">
        <v>40845</v>
      </c>
    </row>
    <row r="4796" spans="1:20" x14ac:dyDescent="0.25">
      <c r="A4796">
        <v>34082</v>
      </c>
      <c r="B4796">
        <v>40844</v>
      </c>
      <c r="C4796" t="s">
        <v>29</v>
      </c>
      <c r="D4796" t="s">
        <v>21</v>
      </c>
      <c r="E4796" t="s">
        <v>52</v>
      </c>
      <c r="F4796" t="s">
        <v>861</v>
      </c>
      <c r="G4796">
        <v>35</v>
      </c>
      <c r="H4796">
        <v>1211.18</v>
      </c>
      <c r="I4796">
        <v>0.39</v>
      </c>
      <c r="J4796">
        <v>0.02</v>
      </c>
      <c r="K4796">
        <v>453.89</v>
      </c>
      <c r="L4796">
        <v>35.049999999999997</v>
      </c>
      <c r="M4796">
        <v>21.38</v>
      </c>
      <c r="N4796">
        <v>8.99</v>
      </c>
      <c r="O4796" t="s">
        <v>24</v>
      </c>
      <c r="P4796" t="s">
        <v>1517</v>
      </c>
      <c r="Q4796" t="s">
        <v>64</v>
      </c>
      <c r="R4796" t="s">
        <v>34</v>
      </c>
      <c r="S4796" t="s">
        <v>35</v>
      </c>
      <c r="T4796" s="1">
        <v>40846</v>
      </c>
    </row>
    <row r="4797" spans="1:20" x14ac:dyDescent="0.25">
      <c r="A4797">
        <v>34083</v>
      </c>
      <c r="B4797">
        <v>40944</v>
      </c>
      <c r="C4797" t="s">
        <v>29</v>
      </c>
      <c r="D4797" t="s">
        <v>37</v>
      </c>
      <c r="E4797" t="s">
        <v>50</v>
      </c>
      <c r="F4797" t="s">
        <v>889</v>
      </c>
      <c r="G4797">
        <v>29</v>
      </c>
      <c r="H4797">
        <v>3007.33</v>
      </c>
      <c r="I4797">
        <v>0.47</v>
      </c>
      <c r="J4797">
        <v>0.02</v>
      </c>
      <c r="K4797">
        <v>1378.62</v>
      </c>
      <c r="L4797">
        <v>105.64</v>
      </c>
      <c r="M4797">
        <v>55.99</v>
      </c>
      <c r="N4797">
        <v>5</v>
      </c>
      <c r="O4797" t="s">
        <v>71</v>
      </c>
      <c r="P4797" t="s">
        <v>1683</v>
      </c>
      <c r="Q4797" t="s">
        <v>33</v>
      </c>
      <c r="R4797" t="s">
        <v>27</v>
      </c>
      <c r="S4797" t="s">
        <v>35</v>
      </c>
      <c r="T4797" s="1">
        <v>40944</v>
      </c>
    </row>
    <row r="4798" spans="1:20" x14ac:dyDescent="0.25">
      <c r="A4798">
        <v>34086</v>
      </c>
      <c r="B4798">
        <v>41028</v>
      </c>
      <c r="C4798" t="s">
        <v>36</v>
      </c>
      <c r="D4798" t="s">
        <v>37</v>
      </c>
      <c r="E4798" t="s">
        <v>50</v>
      </c>
      <c r="F4798" t="s">
        <v>76</v>
      </c>
      <c r="G4798">
        <v>41</v>
      </c>
      <c r="H4798">
        <v>4480.72</v>
      </c>
      <c r="I4798">
        <v>0.42</v>
      </c>
      <c r="J4798">
        <v>0.04</v>
      </c>
      <c r="K4798">
        <v>1772.63</v>
      </c>
      <c r="L4798">
        <v>113.78</v>
      </c>
      <c r="M4798">
        <v>65.989999999999995</v>
      </c>
      <c r="N4798">
        <v>2.5</v>
      </c>
      <c r="O4798" t="s">
        <v>24</v>
      </c>
      <c r="P4798" t="s">
        <v>1014</v>
      </c>
      <c r="Q4798" t="s">
        <v>64</v>
      </c>
      <c r="R4798" t="s">
        <v>67</v>
      </c>
      <c r="S4798" t="s">
        <v>57</v>
      </c>
      <c r="T4798" s="1">
        <v>41030</v>
      </c>
    </row>
    <row r="4799" spans="1:20" x14ac:dyDescent="0.25">
      <c r="A4799">
        <v>34087</v>
      </c>
      <c r="B4799">
        <v>40018</v>
      </c>
      <c r="C4799" t="s">
        <v>20</v>
      </c>
      <c r="D4799" t="s">
        <v>37</v>
      </c>
      <c r="E4799" t="s">
        <v>50</v>
      </c>
      <c r="F4799" t="s">
        <v>76</v>
      </c>
      <c r="G4799">
        <v>31</v>
      </c>
      <c r="H4799">
        <v>5605.11</v>
      </c>
      <c r="I4799">
        <v>0.39</v>
      </c>
      <c r="J4799">
        <v>0.05</v>
      </c>
      <c r="K4799">
        <v>2004.16</v>
      </c>
      <c r="L4799">
        <v>190.15</v>
      </c>
      <c r="M4799">
        <v>115.99</v>
      </c>
      <c r="N4799">
        <v>5.26</v>
      </c>
      <c r="O4799" t="s">
        <v>24</v>
      </c>
      <c r="P4799" t="s">
        <v>1785</v>
      </c>
      <c r="Q4799" t="s">
        <v>64</v>
      </c>
      <c r="R4799" t="s">
        <v>34</v>
      </c>
      <c r="S4799" t="s">
        <v>57</v>
      </c>
      <c r="T4799" s="1">
        <v>40022</v>
      </c>
    </row>
    <row r="4800" spans="1:20" x14ac:dyDescent="0.25">
      <c r="A4800">
        <v>34112</v>
      </c>
      <c r="B4800">
        <v>40787</v>
      </c>
      <c r="C4800" t="s">
        <v>58</v>
      </c>
      <c r="D4800" t="s">
        <v>37</v>
      </c>
      <c r="E4800" t="s">
        <v>50</v>
      </c>
      <c r="F4800" t="s">
        <v>1489</v>
      </c>
      <c r="G4800">
        <v>13</v>
      </c>
      <c r="H4800">
        <v>530.41</v>
      </c>
      <c r="I4800">
        <v>0.35</v>
      </c>
      <c r="J4800">
        <v>0.1</v>
      </c>
      <c r="K4800">
        <v>144.94999999999999</v>
      </c>
      <c r="L4800">
        <v>44.6</v>
      </c>
      <c r="M4800">
        <v>28.99</v>
      </c>
      <c r="N4800">
        <v>8.59</v>
      </c>
      <c r="O4800" t="s">
        <v>24</v>
      </c>
      <c r="P4800" t="s">
        <v>1209</v>
      </c>
      <c r="Q4800" t="s">
        <v>41</v>
      </c>
      <c r="R4800" t="s">
        <v>27</v>
      </c>
      <c r="S4800" t="s">
        <v>45</v>
      </c>
      <c r="T4800" s="1">
        <v>40789</v>
      </c>
    </row>
    <row r="4801" spans="1:20" x14ac:dyDescent="0.25">
      <c r="A4801">
        <v>34117</v>
      </c>
      <c r="B4801">
        <v>40946</v>
      </c>
      <c r="C4801" t="s">
        <v>36</v>
      </c>
      <c r="D4801" t="s">
        <v>21</v>
      </c>
      <c r="E4801" t="s">
        <v>120</v>
      </c>
      <c r="F4801" t="s">
        <v>1344</v>
      </c>
      <c r="G4801">
        <v>45</v>
      </c>
      <c r="H4801">
        <v>597.83000000000004</v>
      </c>
      <c r="I4801">
        <v>0.52</v>
      </c>
      <c r="J4801">
        <v>0.06</v>
      </c>
      <c r="K4801">
        <v>291.08999999999997</v>
      </c>
      <c r="L4801">
        <v>14.06</v>
      </c>
      <c r="M4801">
        <v>6.75</v>
      </c>
      <c r="N4801">
        <v>2.99</v>
      </c>
      <c r="O4801" t="s">
        <v>24</v>
      </c>
      <c r="P4801" t="s">
        <v>178</v>
      </c>
      <c r="Q4801" t="s">
        <v>33</v>
      </c>
      <c r="R4801" t="s">
        <v>27</v>
      </c>
      <c r="S4801" t="s">
        <v>57</v>
      </c>
      <c r="T4801" s="1">
        <v>40948</v>
      </c>
    </row>
    <row r="4802" spans="1:20" x14ac:dyDescent="0.25">
      <c r="A4802">
        <v>34148</v>
      </c>
      <c r="B4802">
        <v>41142</v>
      </c>
      <c r="C4802" t="s">
        <v>58</v>
      </c>
      <c r="D4802" t="s">
        <v>21</v>
      </c>
      <c r="E4802" t="s">
        <v>80</v>
      </c>
      <c r="F4802" t="s">
        <v>839</v>
      </c>
      <c r="G4802">
        <v>33</v>
      </c>
      <c r="H4802">
        <v>218.13</v>
      </c>
      <c r="I4802">
        <v>0.41</v>
      </c>
      <c r="J4802">
        <v>0.06</v>
      </c>
      <c r="K4802">
        <v>80.849999999999994</v>
      </c>
      <c r="L4802">
        <v>7</v>
      </c>
      <c r="M4802">
        <v>4.13</v>
      </c>
      <c r="N4802">
        <v>0.99</v>
      </c>
      <c r="O4802" t="s">
        <v>24</v>
      </c>
      <c r="P4802" t="s">
        <v>989</v>
      </c>
      <c r="Q4802" t="s">
        <v>75</v>
      </c>
      <c r="R4802" t="s">
        <v>27</v>
      </c>
      <c r="S4802" t="s">
        <v>57</v>
      </c>
      <c r="T4802" s="1">
        <v>41143</v>
      </c>
    </row>
    <row r="4803" spans="1:20" x14ac:dyDescent="0.25">
      <c r="A4803">
        <v>34151</v>
      </c>
      <c r="B4803">
        <v>40795</v>
      </c>
      <c r="C4803" t="s">
        <v>29</v>
      </c>
      <c r="D4803" t="s">
        <v>37</v>
      </c>
      <c r="E4803" t="s">
        <v>50</v>
      </c>
      <c r="F4803" t="s">
        <v>1355</v>
      </c>
      <c r="G4803">
        <v>26</v>
      </c>
      <c r="H4803">
        <v>7660.05</v>
      </c>
      <c r="I4803">
        <v>0.37</v>
      </c>
      <c r="J4803">
        <v>0.1</v>
      </c>
      <c r="K4803">
        <v>2295.3200000000002</v>
      </c>
      <c r="L4803">
        <v>326.97000000000003</v>
      </c>
      <c r="M4803">
        <v>205.99</v>
      </c>
      <c r="N4803">
        <v>8.99</v>
      </c>
      <c r="O4803" t="s">
        <v>24</v>
      </c>
      <c r="P4803" t="s">
        <v>82</v>
      </c>
      <c r="Q4803" t="s">
        <v>83</v>
      </c>
      <c r="R4803" t="s">
        <v>34</v>
      </c>
      <c r="S4803" t="s">
        <v>57</v>
      </c>
      <c r="T4803" s="1">
        <v>40796</v>
      </c>
    </row>
    <row r="4804" spans="1:20" x14ac:dyDescent="0.25">
      <c r="A4804">
        <v>34177</v>
      </c>
      <c r="B4804">
        <v>40040</v>
      </c>
      <c r="C4804" t="s">
        <v>36</v>
      </c>
      <c r="D4804" t="s">
        <v>21</v>
      </c>
      <c r="E4804" t="s">
        <v>80</v>
      </c>
      <c r="F4804" t="s">
        <v>516</v>
      </c>
      <c r="G4804">
        <v>13</v>
      </c>
      <c r="H4804">
        <v>72.790000000000006</v>
      </c>
      <c r="I4804">
        <v>0.54</v>
      </c>
      <c r="J4804">
        <v>0.02</v>
      </c>
      <c r="K4804">
        <v>38.36</v>
      </c>
      <c r="L4804">
        <v>5.67</v>
      </c>
      <c r="M4804">
        <v>2.61</v>
      </c>
      <c r="N4804">
        <v>0.5</v>
      </c>
      <c r="O4804" t="s">
        <v>24</v>
      </c>
      <c r="P4804" t="s">
        <v>2010</v>
      </c>
      <c r="Q4804" t="s">
        <v>83</v>
      </c>
      <c r="R4804" t="s">
        <v>34</v>
      </c>
      <c r="S4804" t="s">
        <v>57</v>
      </c>
      <c r="T4804" s="1">
        <v>40043</v>
      </c>
    </row>
    <row r="4805" spans="1:20" x14ac:dyDescent="0.25">
      <c r="A4805">
        <v>34177</v>
      </c>
      <c r="B4805">
        <v>40040</v>
      </c>
      <c r="C4805" t="s">
        <v>36</v>
      </c>
      <c r="D4805" t="s">
        <v>21</v>
      </c>
      <c r="E4805" t="s">
        <v>80</v>
      </c>
      <c r="F4805" t="s">
        <v>577</v>
      </c>
      <c r="G4805">
        <v>26</v>
      </c>
      <c r="H4805">
        <v>323.23</v>
      </c>
      <c r="I4805">
        <v>0.47</v>
      </c>
      <c r="J4805">
        <v>0.1</v>
      </c>
      <c r="K4805">
        <v>132.68</v>
      </c>
      <c r="L4805">
        <v>13.79</v>
      </c>
      <c r="M4805">
        <v>7.31</v>
      </c>
      <c r="N4805">
        <v>0.49</v>
      </c>
      <c r="O4805" t="s">
        <v>24</v>
      </c>
      <c r="P4805" t="s">
        <v>2010</v>
      </c>
      <c r="Q4805" t="s">
        <v>83</v>
      </c>
      <c r="R4805" t="s">
        <v>34</v>
      </c>
      <c r="S4805" t="s">
        <v>57</v>
      </c>
      <c r="T4805" s="1">
        <v>40041</v>
      </c>
    </row>
    <row r="4806" spans="1:20" x14ac:dyDescent="0.25">
      <c r="A4806">
        <v>34177</v>
      </c>
      <c r="B4806">
        <v>40040</v>
      </c>
      <c r="C4806" t="s">
        <v>36</v>
      </c>
      <c r="D4806" t="s">
        <v>37</v>
      </c>
      <c r="E4806" t="s">
        <v>50</v>
      </c>
      <c r="F4806" t="s">
        <v>372</v>
      </c>
      <c r="G4806">
        <v>50</v>
      </c>
      <c r="H4806">
        <v>1970.31</v>
      </c>
      <c r="I4806">
        <v>0.52</v>
      </c>
      <c r="J4806">
        <v>0.1</v>
      </c>
      <c r="K4806">
        <v>918.31</v>
      </c>
      <c r="L4806">
        <v>43.73</v>
      </c>
      <c r="M4806">
        <v>20.99</v>
      </c>
      <c r="N4806">
        <v>2.5</v>
      </c>
      <c r="O4806" t="s">
        <v>24</v>
      </c>
      <c r="P4806" t="s">
        <v>2010</v>
      </c>
      <c r="Q4806" t="s">
        <v>83</v>
      </c>
      <c r="R4806" t="s">
        <v>34</v>
      </c>
      <c r="S4806" t="s">
        <v>55</v>
      </c>
      <c r="T4806" s="1">
        <v>40041</v>
      </c>
    </row>
    <row r="4807" spans="1:20" x14ac:dyDescent="0.25">
      <c r="A4807">
        <v>34179</v>
      </c>
      <c r="B4807">
        <v>40849</v>
      </c>
      <c r="C4807" t="s">
        <v>29</v>
      </c>
      <c r="D4807" t="s">
        <v>37</v>
      </c>
      <c r="E4807" t="s">
        <v>38</v>
      </c>
      <c r="F4807" t="s">
        <v>579</v>
      </c>
      <c r="G4807">
        <v>21</v>
      </c>
      <c r="H4807">
        <v>498.12</v>
      </c>
      <c r="I4807">
        <v>0.43</v>
      </c>
      <c r="J4807">
        <v>7.0000000000000007E-2</v>
      </c>
      <c r="K4807">
        <v>192.05</v>
      </c>
      <c r="L4807">
        <v>25.4</v>
      </c>
      <c r="M4807">
        <v>14.48</v>
      </c>
      <c r="N4807">
        <v>1.99</v>
      </c>
      <c r="O4807" t="s">
        <v>24</v>
      </c>
      <c r="P4807" t="s">
        <v>1482</v>
      </c>
      <c r="Q4807" t="s">
        <v>33</v>
      </c>
      <c r="R4807" t="s">
        <v>34</v>
      </c>
      <c r="S4807" t="s">
        <v>35</v>
      </c>
      <c r="T4807" s="1">
        <v>40851</v>
      </c>
    </row>
    <row r="4808" spans="1:20" x14ac:dyDescent="0.25">
      <c r="A4808">
        <v>34180</v>
      </c>
      <c r="B4808">
        <v>40789</v>
      </c>
      <c r="C4808" t="s">
        <v>36</v>
      </c>
      <c r="D4808" t="s">
        <v>21</v>
      </c>
      <c r="E4808" t="s">
        <v>84</v>
      </c>
      <c r="F4808" t="s">
        <v>527</v>
      </c>
      <c r="G4808">
        <v>2</v>
      </c>
      <c r="H4808">
        <v>27.97</v>
      </c>
      <c r="I4808">
        <v>0.43</v>
      </c>
      <c r="J4808">
        <v>0.02</v>
      </c>
      <c r="K4808">
        <v>8.32</v>
      </c>
      <c r="L4808">
        <v>10.14</v>
      </c>
      <c r="M4808">
        <v>5.78</v>
      </c>
      <c r="N4808">
        <v>8.09</v>
      </c>
      <c r="O4808" t="s">
        <v>71</v>
      </c>
      <c r="P4808" t="s">
        <v>1233</v>
      </c>
      <c r="Q4808" t="s">
        <v>41</v>
      </c>
      <c r="R4808" t="s">
        <v>34</v>
      </c>
      <c r="S4808" t="s">
        <v>57</v>
      </c>
      <c r="T4808" s="1">
        <v>40789</v>
      </c>
    </row>
    <row r="4809" spans="1:20" x14ac:dyDescent="0.25">
      <c r="A4809">
        <v>34182</v>
      </c>
      <c r="B4809">
        <v>41199</v>
      </c>
      <c r="C4809" t="s">
        <v>58</v>
      </c>
      <c r="D4809" t="s">
        <v>42</v>
      </c>
      <c r="E4809" t="s">
        <v>43</v>
      </c>
      <c r="F4809" t="s">
        <v>1809</v>
      </c>
      <c r="G4809">
        <v>31</v>
      </c>
      <c r="H4809">
        <v>492.02</v>
      </c>
      <c r="I4809">
        <v>0.36</v>
      </c>
      <c r="J4809">
        <v>0.05</v>
      </c>
      <c r="K4809">
        <v>157.96</v>
      </c>
      <c r="L4809">
        <v>16.440000000000001</v>
      </c>
      <c r="M4809">
        <v>10.52</v>
      </c>
      <c r="N4809">
        <v>7.94</v>
      </c>
      <c r="O4809" t="s">
        <v>24</v>
      </c>
      <c r="P4809" t="s">
        <v>116</v>
      </c>
      <c r="Q4809" t="s">
        <v>75</v>
      </c>
      <c r="R4809" t="s">
        <v>61</v>
      </c>
      <c r="S4809" t="s">
        <v>35</v>
      </c>
      <c r="T4809" s="1">
        <v>41201</v>
      </c>
    </row>
    <row r="4810" spans="1:20" x14ac:dyDescent="0.25">
      <c r="A4810">
        <v>34209</v>
      </c>
      <c r="B4810">
        <v>40414</v>
      </c>
      <c r="C4810" t="s">
        <v>36</v>
      </c>
      <c r="D4810" t="s">
        <v>42</v>
      </c>
      <c r="E4810" t="s">
        <v>43</v>
      </c>
      <c r="F4810" t="s">
        <v>842</v>
      </c>
      <c r="G4810">
        <v>48</v>
      </c>
      <c r="H4810">
        <v>1239.9000000000001</v>
      </c>
      <c r="I4810">
        <v>0.47</v>
      </c>
      <c r="J4810">
        <v>0.04</v>
      </c>
      <c r="K4810">
        <v>553</v>
      </c>
      <c r="L4810">
        <v>26.79</v>
      </c>
      <c r="M4810">
        <v>14.2</v>
      </c>
      <c r="N4810">
        <v>5.3</v>
      </c>
      <c r="O4810" t="s">
        <v>24</v>
      </c>
      <c r="P4810" t="s">
        <v>370</v>
      </c>
      <c r="Q4810" t="s">
        <v>64</v>
      </c>
      <c r="R4810" t="s">
        <v>34</v>
      </c>
      <c r="S4810" t="s">
        <v>55</v>
      </c>
      <c r="T4810" s="1">
        <v>40416</v>
      </c>
    </row>
    <row r="4811" spans="1:20" x14ac:dyDescent="0.25">
      <c r="A4811">
        <v>34209</v>
      </c>
      <c r="B4811">
        <v>40414</v>
      </c>
      <c r="C4811" t="s">
        <v>36</v>
      </c>
      <c r="D4811" t="s">
        <v>21</v>
      </c>
      <c r="E4811" t="s">
        <v>84</v>
      </c>
      <c r="F4811" t="s">
        <v>1718</v>
      </c>
      <c r="G4811">
        <v>29</v>
      </c>
      <c r="H4811">
        <v>1922.09</v>
      </c>
      <c r="I4811">
        <v>0.48</v>
      </c>
      <c r="J4811">
        <v>0.03</v>
      </c>
      <c r="K4811">
        <v>889.41</v>
      </c>
      <c r="L4811">
        <v>68.150000000000006</v>
      </c>
      <c r="M4811">
        <v>35.44</v>
      </c>
      <c r="N4811">
        <v>4.92</v>
      </c>
      <c r="O4811" t="s">
        <v>24</v>
      </c>
      <c r="P4811" t="s">
        <v>370</v>
      </c>
      <c r="Q4811" t="s">
        <v>64</v>
      </c>
      <c r="R4811" t="s">
        <v>34</v>
      </c>
      <c r="S4811" t="s">
        <v>57</v>
      </c>
      <c r="T4811" s="1">
        <v>40416</v>
      </c>
    </row>
    <row r="4812" spans="1:20" x14ac:dyDescent="0.25">
      <c r="A4812">
        <v>34211</v>
      </c>
      <c r="B4812">
        <v>40952</v>
      </c>
      <c r="C4812" t="s">
        <v>29</v>
      </c>
      <c r="D4812" t="s">
        <v>21</v>
      </c>
      <c r="E4812" t="s">
        <v>52</v>
      </c>
      <c r="F4812" t="s">
        <v>297</v>
      </c>
      <c r="G4812">
        <v>15</v>
      </c>
      <c r="H4812">
        <v>274.67</v>
      </c>
      <c r="I4812">
        <v>0.51</v>
      </c>
      <c r="J4812">
        <v>0.1</v>
      </c>
      <c r="K4812">
        <v>124.63</v>
      </c>
      <c r="L4812">
        <v>20.27</v>
      </c>
      <c r="M4812">
        <v>9.93</v>
      </c>
      <c r="N4812">
        <v>1.0900000000000001</v>
      </c>
      <c r="O4812" t="s">
        <v>24</v>
      </c>
      <c r="P4812" t="s">
        <v>491</v>
      </c>
      <c r="Q4812" t="s">
        <v>64</v>
      </c>
      <c r="R4812" t="s">
        <v>27</v>
      </c>
      <c r="S4812" t="s">
        <v>55</v>
      </c>
      <c r="T4812" s="1">
        <v>40955</v>
      </c>
    </row>
    <row r="4813" spans="1:20" x14ac:dyDescent="0.25">
      <c r="A4813">
        <v>34215</v>
      </c>
      <c r="B4813">
        <v>40677</v>
      </c>
      <c r="C4813" t="s">
        <v>36</v>
      </c>
      <c r="D4813" t="s">
        <v>21</v>
      </c>
      <c r="E4813" t="s">
        <v>120</v>
      </c>
      <c r="F4813" t="s">
        <v>321</v>
      </c>
      <c r="G4813">
        <v>6</v>
      </c>
      <c r="H4813">
        <v>60.08</v>
      </c>
      <c r="I4813">
        <v>0.45</v>
      </c>
      <c r="J4813">
        <v>0.02</v>
      </c>
      <c r="K4813">
        <v>25.05</v>
      </c>
      <c r="L4813">
        <v>9.7100000000000009</v>
      </c>
      <c r="M4813">
        <v>5.34</v>
      </c>
      <c r="N4813">
        <v>2.99</v>
      </c>
      <c r="O4813" t="s">
        <v>24</v>
      </c>
      <c r="P4813" t="s">
        <v>1802</v>
      </c>
      <c r="Q4813" t="s">
        <v>83</v>
      </c>
      <c r="R4813" t="s">
        <v>61</v>
      </c>
      <c r="S4813" t="s">
        <v>57</v>
      </c>
      <c r="T4813" s="1">
        <v>40678</v>
      </c>
    </row>
    <row r="4814" spans="1:20" x14ac:dyDescent="0.25">
      <c r="A4814">
        <v>34241</v>
      </c>
      <c r="B4814">
        <v>41190</v>
      </c>
      <c r="C4814" t="s">
        <v>20</v>
      </c>
      <c r="D4814" t="s">
        <v>21</v>
      </c>
      <c r="E4814" t="s">
        <v>139</v>
      </c>
      <c r="F4814" t="s">
        <v>2011</v>
      </c>
      <c r="G4814">
        <v>4</v>
      </c>
      <c r="H4814">
        <v>348.88</v>
      </c>
      <c r="I4814">
        <v>0.44</v>
      </c>
      <c r="J4814">
        <v>0.08</v>
      </c>
      <c r="K4814">
        <v>135.54</v>
      </c>
      <c r="L4814">
        <v>94.13</v>
      </c>
      <c r="M4814">
        <v>52.71</v>
      </c>
      <c r="N4814">
        <v>2.5</v>
      </c>
      <c r="O4814" t="s">
        <v>24</v>
      </c>
      <c r="P4814" t="s">
        <v>145</v>
      </c>
      <c r="Q4814" t="s">
        <v>33</v>
      </c>
      <c r="R4814" t="s">
        <v>61</v>
      </c>
      <c r="S4814" t="s">
        <v>57</v>
      </c>
      <c r="T4814" s="1">
        <v>41190</v>
      </c>
    </row>
    <row r="4815" spans="1:20" x14ac:dyDescent="0.25">
      <c r="A4815">
        <v>34243</v>
      </c>
      <c r="B4815">
        <v>40585</v>
      </c>
      <c r="C4815" t="s">
        <v>36</v>
      </c>
      <c r="D4815" t="s">
        <v>42</v>
      </c>
      <c r="E4815" t="s">
        <v>43</v>
      </c>
      <c r="F4815" t="s">
        <v>901</v>
      </c>
      <c r="G4815">
        <v>10</v>
      </c>
      <c r="H4815">
        <v>187.43</v>
      </c>
      <c r="I4815">
        <v>0.55000000000000004</v>
      </c>
      <c r="J4815">
        <v>0.08</v>
      </c>
      <c r="K4815">
        <v>91.39</v>
      </c>
      <c r="L4815">
        <v>19.440000000000001</v>
      </c>
      <c r="M4815">
        <v>8.75</v>
      </c>
      <c r="N4815">
        <v>8.5399999999999991</v>
      </c>
      <c r="O4815" t="s">
        <v>24</v>
      </c>
      <c r="P4815" t="s">
        <v>1845</v>
      </c>
      <c r="Q4815" t="s">
        <v>33</v>
      </c>
      <c r="R4815" t="s">
        <v>61</v>
      </c>
      <c r="S4815" t="s">
        <v>35</v>
      </c>
      <c r="T4815" s="1">
        <v>40587</v>
      </c>
    </row>
    <row r="4816" spans="1:20" x14ac:dyDescent="0.25">
      <c r="A4816">
        <v>34243</v>
      </c>
      <c r="B4816">
        <v>40585</v>
      </c>
      <c r="C4816" t="s">
        <v>36</v>
      </c>
      <c r="D4816" t="s">
        <v>21</v>
      </c>
      <c r="E4816" t="s">
        <v>84</v>
      </c>
      <c r="F4816" t="s">
        <v>1222</v>
      </c>
      <c r="G4816">
        <v>40</v>
      </c>
      <c r="H4816">
        <v>477.07</v>
      </c>
      <c r="I4816">
        <v>0.4</v>
      </c>
      <c r="J4816">
        <v>0.04</v>
      </c>
      <c r="K4816">
        <v>174.72</v>
      </c>
      <c r="L4816">
        <v>12.13</v>
      </c>
      <c r="M4816">
        <v>7.28</v>
      </c>
      <c r="N4816">
        <v>11.15</v>
      </c>
      <c r="O4816" t="s">
        <v>71</v>
      </c>
      <c r="P4816" t="s">
        <v>1845</v>
      </c>
      <c r="Q4816" t="s">
        <v>33</v>
      </c>
      <c r="R4816" t="s">
        <v>61</v>
      </c>
      <c r="S4816" t="s">
        <v>57</v>
      </c>
      <c r="T4816" s="1">
        <v>40586</v>
      </c>
    </row>
    <row r="4817" spans="1:20" x14ac:dyDescent="0.25">
      <c r="A4817">
        <v>34243</v>
      </c>
      <c r="B4817">
        <v>40585</v>
      </c>
      <c r="C4817" t="s">
        <v>36</v>
      </c>
      <c r="D4817" t="s">
        <v>21</v>
      </c>
      <c r="E4817" t="s">
        <v>22</v>
      </c>
      <c r="F4817" t="s">
        <v>420</v>
      </c>
      <c r="G4817">
        <v>35</v>
      </c>
      <c r="H4817">
        <v>2570.34</v>
      </c>
      <c r="I4817">
        <v>0.52</v>
      </c>
      <c r="J4817">
        <v>0.02</v>
      </c>
      <c r="K4817">
        <v>1293.54</v>
      </c>
      <c r="L4817">
        <v>73.92</v>
      </c>
      <c r="M4817">
        <v>35.479999999999997</v>
      </c>
      <c r="N4817">
        <v>35</v>
      </c>
      <c r="O4817" t="s">
        <v>24</v>
      </c>
      <c r="P4817" t="s">
        <v>1845</v>
      </c>
      <c r="Q4817" t="s">
        <v>33</v>
      </c>
      <c r="R4817" t="s">
        <v>61</v>
      </c>
      <c r="S4817" t="s">
        <v>28</v>
      </c>
      <c r="T4817" s="1">
        <v>40587</v>
      </c>
    </row>
    <row r="4818" spans="1:20" x14ac:dyDescent="0.25">
      <c r="A4818">
        <v>34244</v>
      </c>
      <c r="B4818">
        <v>40450</v>
      </c>
      <c r="C4818" t="s">
        <v>20</v>
      </c>
      <c r="D4818" t="s">
        <v>37</v>
      </c>
      <c r="E4818" t="s">
        <v>38</v>
      </c>
      <c r="F4818" t="s">
        <v>976</v>
      </c>
      <c r="G4818">
        <v>25</v>
      </c>
      <c r="H4818">
        <v>297.99</v>
      </c>
      <c r="I4818">
        <v>0.37</v>
      </c>
      <c r="J4818">
        <v>0</v>
      </c>
      <c r="K4818">
        <v>108.21</v>
      </c>
      <c r="L4818">
        <v>11.7</v>
      </c>
      <c r="M4818">
        <v>7.37</v>
      </c>
      <c r="N4818">
        <v>5.53</v>
      </c>
      <c r="O4818" t="s">
        <v>71</v>
      </c>
      <c r="P4818" t="s">
        <v>227</v>
      </c>
      <c r="Q4818" t="s">
        <v>64</v>
      </c>
      <c r="R4818" t="s">
        <v>67</v>
      </c>
      <c r="S4818" t="s">
        <v>35</v>
      </c>
      <c r="T4818" s="1">
        <v>40459</v>
      </c>
    </row>
    <row r="4819" spans="1:20" x14ac:dyDescent="0.25">
      <c r="A4819">
        <v>34244</v>
      </c>
      <c r="B4819">
        <v>40450</v>
      </c>
      <c r="C4819" t="s">
        <v>20</v>
      </c>
      <c r="D4819" t="s">
        <v>37</v>
      </c>
      <c r="E4819" t="s">
        <v>38</v>
      </c>
      <c r="F4819" t="s">
        <v>352</v>
      </c>
      <c r="G4819">
        <v>4</v>
      </c>
      <c r="H4819">
        <v>202.05</v>
      </c>
      <c r="I4819">
        <v>0.39</v>
      </c>
      <c r="J4819">
        <v>0.04</v>
      </c>
      <c r="K4819">
        <v>72.94</v>
      </c>
      <c r="L4819">
        <v>52.1</v>
      </c>
      <c r="M4819">
        <v>31.78</v>
      </c>
      <c r="N4819">
        <v>1.99</v>
      </c>
      <c r="O4819" t="s">
        <v>24</v>
      </c>
      <c r="P4819" t="s">
        <v>227</v>
      </c>
      <c r="Q4819" t="s">
        <v>64</v>
      </c>
      <c r="R4819" t="s">
        <v>67</v>
      </c>
      <c r="S4819" t="s">
        <v>35</v>
      </c>
      <c r="T4819" s="1">
        <v>40452</v>
      </c>
    </row>
    <row r="4820" spans="1:20" x14ac:dyDescent="0.25">
      <c r="A4820">
        <v>34245</v>
      </c>
      <c r="B4820">
        <v>40216</v>
      </c>
      <c r="C4820" t="s">
        <v>79</v>
      </c>
      <c r="D4820" t="s">
        <v>21</v>
      </c>
      <c r="E4820" t="s">
        <v>84</v>
      </c>
      <c r="F4820" t="s">
        <v>1327</v>
      </c>
      <c r="G4820">
        <v>42</v>
      </c>
      <c r="H4820">
        <v>271.62</v>
      </c>
      <c r="I4820">
        <v>0.36</v>
      </c>
      <c r="J4820">
        <v>0.05</v>
      </c>
      <c r="K4820">
        <v>87.07</v>
      </c>
      <c r="L4820">
        <v>6.69</v>
      </c>
      <c r="M4820">
        <v>4.28</v>
      </c>
      <c r="N4820">
        <v>4.79</v>
      </c>
      <c r="O4820" t="s">
        <v>24</v>
      </c>
      <c r="P4820" t="s">
        <v>1513</v>
      </c>
      <c r="Q4820" t="s">
        <v>33</v>
      </c>
      <c r="R4820" t="s">
        <v>67</v>
      </c>
      <c r="S4820" t="s">
        <v>57</v>
      </c>
      <c r="T4820" s="1">
        <v>40217</v>
      </c>
    </row>
    <row r="4821" spans="1:20" x14ac:dyDescent="0.25">
      <c r="A4821">
        <v>34246</v>
      </c>
      <c r="B4821">
        <v>40458</v>
      </c>
      <c r="C4821" t="s">
        <v>58</v>
      </c>
      <c r="D4821" t="s">
        <v>21</v>
      </c>
      <c r="E4821" t="s">
        <v>126</v>
      </c>
      <c r="F4821" t="s">
        <v>1124</v>
      </c>
      <c r="G4821">
        <v>49</v>
      </c>
      <c r="H4821">
        <v>377.99</v>
      </c>
      <c r="I4821">
        <v>0.48</v>
      </c>
      <c r="J4821">
        <v>0.03</v>
      </c>
      <c r="K4821">
        <v>172.16</v>
      </c>
      <c r="L4821">
        <v>7.81</v>
      </c>
      <c r="M4821">
        <v>4.0599999999999996</v>
      </c>
      <c r="N4821">
        <v>6.89</v>
      </c>
      <c r="O4821" t="s">
        <v>24</v>
      </c>
      <c r="P4821" t="s">
        <v>1686</v>
      </c>
      <c r="Q4821" t="s">
        <v>83</v>
      </c>
      <c r="R4821" t="s">
        <v>61</v>
      </c>
      <c r="S4821" t="s">
        <v>57</v>
      </c>
      <c r="T4821" s="1">
        <v>40459</v>
      </c>
    </row>
    <row r="4822" spans="1:20" x14ac:dyDescent="0.25">
      <c r="A4822">
        <v>34246</v>
      </c>
      <c r="B4822">
        <v>40458</v>
      </c>
      <c r="C4822" t="s">
        <v>58</v>
      </c>
      <c r="D4822" t="s">
        <v>37</v>
      </c>
      <c r="E4822" t="s">
        <v>87</v>
      </c>
      <c r="F4822" t="s">
        <v>1206</v>
      </c>
      <c r="G4822">
        <v>18</v>
      </c>
      <c r="H4822">
        <v>2791.14</v>
      </c>
      <c r="I4822">
        <v>0.37</v>
      </c>
      <c r="J4822">
        <v>0.03</v>
      </c>
      <c r="K4822">
        <v>971.33</v>
      </c>
      <c r="L4822">
        <v>158.71</v>
      </c>
      <c r="M4822">
        <v>99.99</v>
      </c>
      <c r="N4822">
        <v>19.989999999999998</v>
      </c>
      <c r="O4822" t="s">
        <v>24</v>
      </c>
      <c r="P4822" t="s">
        <v>1686</v>
      </c>
      <c r="Q4822" t="s">
        <v>83</v>
      </c>
      <c r="R4822" t="s">
        <v>61</v>
      </c>
      <c r="S4822" t="s">
        <v>57</v>
      </c>
      <c r="T4822" s="1">
        <v>40459</v>
      </c>
    </row>
    <row r="4823" spans="1:20" x14ac:dyDescent="0.25">
      <c r="A4823">
        <v>34246</v>
      </c>
      <c r="B4823">
        <v>40458</v>
      </c>
      <c r="C4823" t="s">
        <v>58</v>
      </c>
      <c r="D4823" t="s">
        <v>21</v>
      </c>
      <c r="E4823" t="s">
        <v>139</v>
      </c>
      <c r="F4823" t="s">
        <v>888</v>
      </c>
      <c r="G4823">
        <v>27</v>
      </c>
      <c r="H4823">
        <v>490.62</v>
      </c>
      <c r="I4823">
        <v>0.36</v>
      </c>
      <c r="J4823">
        <v>0.01</v>
      </c>
      <c r="K4823">
        <v>170.99</v>
      </c>
      <c r="L4823">
        <v>18.09</v>
      </c>
      <c r="M4823">
        <v>11.58</v>
      </c>
      <c r="N4823">
        <v>6.97</v>
      </c>
      <c r="O4823" t="s">
        <v>24</v>
      </c>
      <c r="P4823" t="s">
        <v>1686</v>
      </c>
      <c r="Q4823" t="s">
        <v>83</v>
      </c>
      <c r="R4823" t="s">
        <v>61</v>
      </c>
      <c r="S4823" t="s">
        <v>57</v>
      </c>
      <c r="T4823" s="1">
        <v>40460</v>
      </c>
    </row>
    <row r="4824" spans="1:20" x14ac:dyDescent="0.25">
      <c r="A4824">
        <v>34275</v>
      </c>
      <c r="B4824">
        <v>39995</v>
      </c>
      <c r="C4824" t="s">
        <v>20</v>
      </c>
      <c r="D4824" t="s">
        <v>21</v>
      </c>
      <c r="E4824" t="s">
        <v>52</v>
      </c>
      <c r="F4824" t="s">
        <v>814</v>
      </c>
      <c r="G4824">
        <v>27</v>
      </c>
      <c r="H4824">
        <v>234.43</v>
      </c>
      <c r="I4824">
        <v>0.48</v>
      </c>
      <c r="J4824">
        <v>7.0000000000000007E-2</v>
      </c>
      <c r="K4824">
        <v>103.04</v>
      </c>
      <c r="L4824">
        <v>9.31</v>
      </c>
      <c r="M4824">
        <v>4.84</v>
      </c>
      <c r="N4824">
        <v>0.71</v>
      </c>
      <c r="O4824" t="s">
        <v>24</v>
      </c>
      <c r="P4824" t="s">
        <v>1554</v>
      </c>
      <c r="Q4824" t="s">
        <v>95</v>
      </c>
      <c r="R4824" t="s">
        <v>27</v>
      </c>
      <c r="S4824" t="s">
        <v>55</v>
      </c>
      <c r="T4824" s="1">
        <v>39997</v>
      </c>
    </row>
    <row r="4825" spans="1:20" x14ac:dyDescent="0.25">
      <c r="A4825">
        <v>34275</v>
      </c>
      <c r="B4825">
        <v>39995</v>
      </c>
      <c r="C4825" t="s">
        <v>20</v>
      </c>
      <c r="D4825" t="s">
        <v>37</v>
      </c>
      <c r="E4825" t="s">
        <v>87</v>
      </c>
      <c r="F4825" t="s">
        <v>564</v>
      </c>
      <c r="G4825">
        <v>3</v>
      </c>
      <c r="H4825">
        <v>10126.879999999999</v>
      </c>
      <c r="I4825">
        <v>0.42</v>
      </c>
      <c r="J4825">
        <v>0.04</v>
      </c>
      <c r="K4825">
        <v>4002.74</v>
      </c>
      <c r="L4825">
        <v>3511.17</v>
      </c>
      <c r="M4825">
        <v>2036.48</v>
      </c>
      <c r="N4825">
        <v>14.7</v>
      </c>
      <c r="O4825" t="s">
        <v>48</v>
      </c>
      <c r="P4825" t="s">
        <v>1154</v>
      </c>
      <c r="Q4825" t="s">
        <v>33</v>
      </c>
      <c r="R4825" t="s">
        <v>27</v>
      </c>
      <c r="S4825" t="s">
        <v>132</v>
      </c>
      <c r="T4825" s="1">
        <v>40000</v>
      </c>
    </row>
    <row r="4826" spans="1:20" x14ac:dyDescent="0.25">
      <c r="A4826">
        <v>34279</v>
      </c>
      <c r="B4826">
        <v>40996</v>
      </c>
      <c r="C4826" t="s">
        <v>29</v>
      </c>
      <c r="D4826" t="s">
        <v>42</v>
      </c>
      <c r="E4826" t="s">
        <v>46</v>
      </c>
      <c r="F4826" t="s">
        <v>940</v>
      </c>
      <c r="G4826">
        <v>3</v>
      </c>
      <c r="H4826">
        <v>1715.29</v>
      </c>
      <c r="I4826">
        <v>0.43</v>
      </c>
      <c r="J4826">
        <v>0.1</v>
      </c>
      <c r="K4826">
        <v>606.94000000000005</v>
      </c>
      <c r="L4826">
        <v>613.07000000000005</v>
      </c>
      <c r="M4826">
        <v>349.45</v>
      </c>
      <c r="N4826">
        <v>60</v>
      </c>
      <c r="O4826" t="s">
        <v>48</v>
      </c>
      <c r="P4826" t="s">
        <v>1407</v>
      </c>
      <c r="Q4826" t="s">
        <v>33</v>
      </c>
      <c r="R4826" t="s">
        <v>67</v>
      </c>
      <c r="S4826" t="s">
        <v>132</v>
      </c>
      <c r="T4826" s="1">
        <v>40998</v>
      </c>
    </row>
    <row r="4827" spans="1:20" x14ac:dyDescent="0.25">
      <c r="A4827">
        <v>34309</v>
      </c>
      <c r="B4827">
        <v>41158</v>
      </c>
      <c r="C4827" t="s">
        <v>36</v>
      </c>
      <c r="D4827" t="s">
        <v>21</v>
      </c>
      <c r="E4827" t="s">
        <v>126</v>
      </c>
      <c r="F4827" t="s">
        <v>1080</v>
      </c>
      <c r="G4827">
        <v>16</v>
      </c>
      <c r="H4827">
        <v>112.72</v>
      </c>
      <c r="I4827">
        <v>0.35</v>
      </c>
      <c r="J4827">
        <v>0</v>
      </c>
      <c r="K4827">
        <v>37.65</v>
      </c>
      <c r="L4827">
        <v>6.72</v>
      </c>
      <c r="M4827">
        <v>4.37</v>
      </c>
      <c r="N4827">
        <v>5.15</v>
      </c>
      <c r="O4827" t="s">
        <v>24</v>
      </c>
      <c r="P4827" t="s">
        <v>1254</v>
      </c>
      <c r="Q4827" t="s">
        <v>75</v>
      </c>
      <c r="R4827" t="s">
        <v>27</v>
      </c>
      <c r="S4827" t="s">
        <v>57</v>
      </c>
      <c r="T4827" s="1">
        <v>41160</v>
      </c>
    </row>
    <row r="4828" spans="1:20" x14ac:dyDescent="0.25">
      <c r="A4828">
        <v>34311</v>
      </c>
      <c r="B4828">
        <v>40061</v>
      </c>
      <c r="C4828" t="s">
        <v>36</v>
      </c>
      <c r="D4828" t="s">
        <v>21</v>
      </c>
      <c r="E4828" t="s">
        <v>52</v>
      </c>
      <c r="F4828" t="s">
        <v>1545</v>
      </c>
      <c r="G4828">
        <v>39</v>
      </c>
      <c r="H4828">
        <v>229.01</v>
      </c>
      <c r="I4828">
        <v>0.46</v>
      </c>
      <c r="J4828">
        <v>0.05</v>
      </c>
      <c r="K4828">
        <v>97.12</v>
      </c>
      <c r="L4828">
        <v>6.07</v>
      </c>
      <c r="M4828">
        <v>3.28</v>
      </c>
      <c r="N4828">
        <v>3.97</v>
      </c>
      <c r="O4828" t="s">
        <v>24</v>
      </c>
      <c r="P4828" t="s">
        <v>1904</v>
      </c>
      <c r="Q4828" t="s">
        <v>33</v>
      </c>
      <c r="R4828" t="s">
        <v>34</v>
      </c>
      <c r="S4828" t="s">
        <v>55</v>
      </c>
      <c r="T4828" s="1">
        <v>40062</v>
      </c>
    </row>
    <row r="4829" spans="1:20" x14ac:dyDescent="0.25">
      <c r="A4829">
        <v>34311</v>
      </c>
      <c r="B4829">
        <v>40061</v>
      </c>
      <c r="C4829" t="s">
        <v>36</v>
      </c>
      <c r="D4829" t="s">
        <v>21</v>
      </c>
      <c r="E4829" t="s">
        <v>22</v>
      </c>
      <c r="F4829" t="s">
        <v>1722</v>
      </c>
      <c r="G4829">
        <v>32</v>
      </c>
      <c r="H4829">
        <v>470.67</v>
      </c>
      <c r="I4829">
        <v>0.53</v>
      </c>
      <c r="J4829">
        <v>0.03</v>
      </c>
      <c r="K4829">
        <v>237.62</v>
      </c>
      <c r="L4829">
        <v>14.85</v>
      </c>
      <c r="M4829">
        <v>6.98</v>
      </c>
      <c r="N4829">
        <v>9.69</v>
      </c>
      <c r="O4829" t="s">
        <v>24</v>
      </c>
      <c r="P4829" t="s">
        <v>1904</v>
      </c>
      <c r="Q4829" t="s">
        <v>33</v>
      </c>
      <c r="R4829" t="s">
        <v>34</v>
      </c>
      <c r="S4829" t="s">
        <v>57</v>
      </c>
      <c r="T4829" s="1">
        <v>40063</v>
      </c>
    </row>
    <row r="4830" spans="1:20" x14ac:dyDescent="0.25">
      <c r="A4830">
        <v>34337</v>
      </c>
      <c r="B4830">
        <v>40312</v>
      </c>
      <c r="C4830" t="s">
        <v>79</v>
      </c>
      <c r="D4830" t="s">
        <v>42</v>
      </c>
      <c r="E4830" t="s">
        <v>43</v>
      </c>
      <c r="F4830" t="s">
        <v>1298</v>
      </c>
      <c r="G4830">
        <v>36</v>
      </c>
      <c r="H4830">
        <v>7305.56</v>
      </c>
      <c r="I4830">
        <v>0.53</v>
      </c>
      <c r="J4830">
        <v>0.04</v>
      </c>
      <c r="K4830">
        <v>3724.29</v>
      </c>
      <c r="L4830">
        <v>211.13</v>
      </c>
      <c r="M4830">
        <v>99.23</v>
      </c>
      <c r="N4830">
        <v>8.99</v>
      </c>
      <c r="O4830" t="s">
        <v>71</v>
      </c>
      <c r="P4830" t="s">
        <v>223</v>
      </c>
      <c r="Q4830" t="s">
        <v>75</v>
      </c>
      <c r="R4830" t="s">
        <v>34</v>
      </c>
      <c r="S4830" t="s">
        <v>35</v>
      </c>
      <c r="T4830" s="1">
        <v>40313</v>
      </c>
    </row>
    <row r="4831" spans="1:20" x14ac:dyDescent="0.25">
      <c r="A4831">
        <v>34338</v>
      </c>
      <c r="B4831">
        <v>40359</v>
      </c>
      <c r="C4831" t="s">
        <v>20</v>
      </c>
      <c r="D4831" t="s">
        <v>21</v>
      </c>
      <c r="E4831" t="s">
        <v>84</v>
      </c>
      <c r="F4831" t="s">
        <v>640</v>
      </c>
      <c r="G4831">
        <v>26</v>
      </c>
      <c r="H4831">
        <v>1599.24</v>
      </c>
      <c r="I4831">
        <v>0.39</v>
      </c>
      <c r="J4831">
        <v>0.04</v>
      </c>
      <c r="K4831">
        <v>578.22</v>
      </c>
      <c r="L4831">
        <v>63.54</v>
      </c>
      <c r="M4831">
        <v>38.76</v>
      </c>
      <c r="N4831">
        <v>13.26</v>
      </c>
      <c r="O4831" t="s">
        <v>71</v>
      </c>
      <c r="P4831" t="s">
        <v>167</v>
      </c>
      <c r="Q4831" t="s">
        <v>33</v>
      </c>
      <c r="R4831" t="s">
        <v>34</v>
      </c>
      <c r="S4831" t="s">
        <v>57</v>
      </c>
      <c r="T4831" s="1">
        <v>40364</v>
      </c>
    </row>
    <row r="4832" spans="1:20" x14ac:dyDescent="0.25">
      <c r="A4832">
        <v>34371</v>
      </c>
      <c r="B4832">
        <v>40269</v>
      </c>
      <c r="C4832" t="s">
        <v>79</v>
      </c>
      <c r="D4832" t="s">
        <v>37</v>
      </c>
      <c r="E4832" t="s">
        <v>87</v>
      </c>
      <c r="F4832" t="s">
        <v>1227</v>
      </c>
      <c r="G4832">
        <v>18</v>
      </c>
      <c r="H4832">
        <v>17461.490000000002</v>
      </c>
      <c r="I4832">
        <v>0.5</v>
      </c>
      <c r="J4832">
        <v>0.05</v>
      </c>
      <c r="K4832">
        <v>8264.27</v>
      </c>
      <c r="L4832">
        <v>1020.28</v>
      </c>
      <c r="M4832">
        <v>510.14</v>
      </c>
      <c r="N4832">
        <v>14.7</v>
      </c>
      <c r="O4832" t="s">
        <v>48</v>
      </c>
      <c r="P4832" t="s">
        <v>860</v>
      </c>
      <c r="Q4832" t="s">
        <v>64</v>
      </c>
      <c r="R4832" t="s">
        <v>67</v>
      </c>
      <c r="S4832" t="s">
        <v>132</v>
      </c>
      <c r="T4832" s="1">
        <v>40271</v>
      </c>
    </row>
    <row r="4833" spans="1:20" x14ac:dyDescent="0.25">
      <c r="A4833">
        <v>34374</v>
      </c>
      <c r="B4833">
        <v>39994</v>
      </c>
      <c r="C4833" t="s">
        <v>20</v>
      </c>
      <c r="D4833" t="s">
        <v>37</v>
      </c>
      <c r="E4833" t="s">
        <v>38</v>
      </c>
      <c r="F4833" t="s">
        <v>879</v>
      </c>
      <c r="G4833">
        <v>42</v>
      </c>
      <c r="H4833">
        <v>701.71</v>
      </c>
      <c r="I4833">
        <v>0.52</v>
      </c>
      <c r="J4833">
        <v>0.04</v>
      </c>
      <c r="K4833">
        <v>349.86</v>
      </c>
      <c r="L4833">
        <v>17.350000000000001</v>
      </c>
      <c r="M4833">
        <v>8.33</v>
      </c>
      <c r="N4833">
        <v>1.99</v>
      </c>
      <c r="O4833" t="s">
        <v>24</v>
      </c>
      <c r="P4833" t="s">
        <v>1982</v>
      </c>
      <c r="Q4833" t="s">
        <v>33</v>
      </c>
      <c r="R4833" t="s">
        <v>27</v>
      </c>
      <c r="S4833" t="s">
        <v>35</v>
      </c>
      <c r="T4833" s="1">
        <v>40001</v>
      </c>
    </row>
    <row r="4834" spans="1:20" x14ac:dyDescent="0.25">
      <c r="A4834">
        <v>34400</v>
      </c>
      <c r="B4834">
        <v>41267</v>
      </c>
      <c r="C4834" t="s">
        <v>20</v>
      </c>
      <c r="D4834" t="s">
        <v>21</v>
      </c>
      <c r="E4834" t="s">
        <v>52</v>
      </c>
      <c r="F4834" t="s">
        <v>526</v>
      </c>
      <c r="G4834">
        <v>25</v>
      </c>
      <c r="H4834">
        <v>151.43</v>
      </c>
      <c r="I4834">
        <v>0.4</v>
      </c>
      <c r="J4834">
        <v>0.01</v>
      </c>
      <c r="K4834">
        <v>58.01</v>
      </c>
      <c r="L4834">
        <v>5.95</v>
      </c>
      <c r="M4834">
        <v>3.57</v>
      </c>
      <c r="N4834">
        <v>4.17</v>
      </c>
      <c r="O4834" t="s">
        <v>24</v>
      </c>
      <c r="P4834" t="s">
        <v>1960</v>
      </c>
      <c r="Q4834" t="s">
        <v>41</v>
      </c>
      <c r="R4834" t="s">
        <v>34</v>
      </c>
      <c r="S4834" t="s">
        <v>35</v>
      </c>
      <c r="T4834" s="1">
        <v>41271</v>
      </c>
    </row>
    <row r="4835" spans="1:20" x14ac:dyDescent="0.25">
      <c r="A4835">
        <v>34400</v>
      </c>
      <c r="B4835">
        <v>41267</v>
      </c>
      <c r="C4835" t="s">
        <v>20</v>
      </c>
      <c r="D4835" t="s">
        <v>37</v>
      </c>
      <c r="E4835" t="s">
        <v>50</v>
      </c>
      <c r="F4835" t="s">
        <v>76</v>
      </c>
      <c r="G4835">
        <v>17</v>
      </c>
      <c r="H4835">
        <v>2345.41</v>
      </c>
      <c r="I4835">
        <v>0.54</v>
      </c>
      <c r="J4835">
        <v>0.04</v>
      </c>
      <c r="K4835">
        <v>1219.3800000000001</v>
      </c>
      <c r="L4835">
        <v>143.46</v>
      </c>
      <c r="M4835">
        <v>65.989999999999995</v>
      </c>
      <c r="N4835">
        <v>4.2</v>
      </c>
      <c r="O4835" t="s">
        <v>24</v>
      </c>
      <c r="P4835" t="s">
        <v>1960</v>
      </c>
      <c r="Q4835" t="s">
        <v>41</v>
      </c>
      <c r="R4835" t="s">
        <v>34</v>
      </c>
      <c r="S4835" t="s">
        <v>57</v>
      </c>
      <c r="T4835" s="1">
        <v>41272</v>
      </c>
    </row>
    <row r="4836" spans="1:20" x14ac:dyDescent="0.25">
      <c r="A4836">
        <v>34402</v>
      </c>
      <c r="B4836">
        <v>40300</v>
      </c>
      <c r="C4836" t="s">
        <v>36</v>
      </c>
      <c r="D4836" t="s">
        <v>21</v>
      </c>
      <c r="E4836" t="s">
        <v>22</v>
      </c>
      <c r="F4836" t="s">
        <v>1278</v>
      </c>
      <c r="G4836">
        <v>38</v>
      </c>
      <c r="H4836">
        <v>5255.32</v>
      </c>
      <c r="I4836">
        <v>0.44</v>
      </c>
      <c r="J4836">
        <v>0.05</v>
      </c>
      <c r="K4836">
        <v>2143.08</v>
      </c>
      <c r="L4836">
        <v>144.61000000000001</v>
      </c>
      <c r="M4836">
        <v>80.98</v>
      </c>
      <c r="N4836">
        <v>35</v>
      </c>
      <c r="O4836" t="s">
        <v>24</v>
      </c>
      <c r="P4836" t="s">
        <v>361</v>
      </c>
      <c r="Q4836" t="s">
        <v>41</v>
      </c>
      <c r="R4836" t="s">
        <v>34</v>
      </c>
      <c r="S4836" t="s">
        <v>28</v>
      </c>
      <c r="T4836" s="1">
        <v>40302</v>
      </c>
    </row>
    <row r="4837" spans="1:20" x14ac:dyDescent="0.25">
      <c r="A4837">
        <v>34402</v>
      </c>
      <c r="B4837">
        <v>40300</v>
      </c>
      <c r="C4837" t="s">
        <v>36</v>
      </c>
      <c r="D4837" t="s">
        <v>21</v>
      </c>
      <c r="E4837" t="s">
        <v>80</v>
      </c>
      <c r="F4837" t="s">
        <v>1597</v>
      </c>
      <c r="G4837">
        <v>11</v>
      </c>
      <c r="H4837">
        <v>58.04</v>
      </c>
      <c r="I4837">
        <v>0.44</v>
      </c>
      <c r="J4837">
        <v>7.0000000000000007E-2</v>
      </c>
      <c r="K4837">
        <v>22.89</v>
      </c>
      <c r="L4837">
        <v>5.63</v>
      </c>
      <c r="M4837">
        <v>3.15</v>
      </c>
      <c r="N4837">
        <v>0.5</v>
      </c>
      <c r="O4837" t="s">
        <v>71</v>
      </c>
      <c r="P4837" t="s">
        <v>361</v>
      </c>
      <c r="Q4837" t="s">
        <v>41</v>
      </c>
      <c r="R4837" t="s">
        <v>34</v>
      </c>
      <c r="S4837" t="s">
        <v>57</v>
      </c>
      <c r="T4837" s="1">
        <v>40303</v>
      </c>
    </row>
    <row r="4838" spans="1:20" x14ac:dyDescent="0.25">
      <c r="A4838">
        <v>34406</v>
      </c>
      <c r="B4838">
        <v>41180</v>
      </c>
      <c r="C4838" t="s">
        <v>79</v>
      </c>
      <c r="D4838" t="s">
        <v>21</v>
      </c>
      <c r="E4838" t="s">
        <v>72</v>
      </c>
      <c r="F4838" t="s">
        <v>694</v>
      </c>
      <c r="G4838">
        <v>29</v>
      </c>
      <c r="H4838">
        <v>263.17</v>
      </c>
      <c r="I4838">
        <v>0.49</v>
      </c>
      <c r="J4838">
        <v>0.02</v>
      </c>
      <c r="K4838">
        <v>125.88</v>
      </c>
      <c r="L4838">
        <v>9.24</v>
      </c>
      <c r="M4838">
        <v>4.71</v>
      </c>
      <c r="N4838">
        <v>0.7</v>
      </c>
      <c r="O4838" t="s">
        <v>24</v>
      </c>
      <c r="P4838" t="s">
        <v>1029</v>
      </c>
      <c r="Q4838" t="s">
        <v>33</v>
      </c>
      <c r="R4838" t="s">
        <v>61</v>
      </c>
      <c r="S4838" t="s">
        <v>55</v>
      </c>
      <c r="T4838" s="1">
        <v>41181</v>
      </c>
    </row>
    <row r="4839" spans="1:20" x14ac:dyDescent="0.25">
      <c r="A4839">
        <v>34407</v>
      </c>
      <c r="B4839">
        <v>40390</v>
      </c>
      <c r="C4839" t="s">
        <v>20</v>
      </c>
      <c r="D4839" t="s">
        <v>21</v>
      </c>
      <c r="E4839" t="s">
        <v>139</v>
      </c>
      <c r="F4839" t="s">
        <v>1559</v>
      </c>
      <c r="G4839">
        <v>41</v>
      </c>
      <c r="H4839">
        <v>2759.61</v>
      </c>
      <c r="I4839">
        <v>0.48</v>
      </c>
      <c r="J4839">
        <v>0.03</v>
      </c>
      <c r="K4839">
        <v>1273.4000000000001</v>
      </c>
      <c r="L4839">
        <v>69.02</v>
      </c>
      <c r="M4839">
        <v>35.89</v>
      </c>
      <c r="N4839">
        <v>14.72</v>
      </c>
      <c r="O4839" t="s">
        <v>24</v>
      </c>
      <c r="P4839" t="s">
        <v>1955</v>
      </c>
      <c r="Q4839" t="s">
        <v>41</v>
      </c>
      <c r="R4839" t="s">
        <v>67</v>
      </c>
      <c r="S4839" t="s">
        <v>57</v>
      </c>
      <c r="T4839" s="1">
        <v>40390</v>
      </c>
    </row>
    <row r="4840" spans="1:20" x14ac:dyDescent="0.25">
      <c r="A4840">
        <v>34432</v>
      </c>
      <c r="B4840">
        <v>39910</v>
      </c>
      <c r="C4840" t="s">
        <v>29</v>
      </c>
      <c r="D4840" t="s">
        <v>21</v>
      </c>
      <c r="E4840" t="s">
        <v>80</v>
      </c>
      <c r="F4840" t="s">
        <v>1762</v>
      </c>
      <c r="G4840">
        <v>20</v>
      </c>
      <c r="H4840">
        <v>355.2</v>
      </c>
      <c r="I4840">
        <v>0.35</v>
      </c>
      <c r="J4840">
        <v>0.08</v>
      </c>
      <c r="K4840">
        <v>104.1</v>
      </c>
      <c r="L4840">
        <v>19.28</v>
      </c>
      <c r="M4840">
        <v>12.53</v>
      </c>
      <c r="N4840">
        <v>0.5</v>
      </c>
      <c r="O4840" t="s">
        <v>24</v>
      </c>
      <c r="P4840" t="s">
        <v>1761</v>
      </c>
      <c r="Q4840" t="s">
        <v>41</v>
      </c>
      <c r="R4840" t="s">
        <v>61</v>
      </c>
      <c r="S4840" t="s">
        <v>57</v>
      </c>
      <c r="T4840" s="1">
        <v>39911</v>
      </c>
    </row>
    <row r="4841" spans="1:20" x14ac:dyDescent="0.25">
      <c r="A4841">
        <v>34432</v>
      </c>
      <c r="B4841">
        <v>39910</v>
      </c>
      <c r="C4841" t="s">
        <v>29</v>
      </c>
      <c r="D4841" t="s">
        <v>21</v>
      </c>
      <c r="E4841" t="s">
        <v>22</v>
      </c>
      <c r="F4841" t="s">
        <v>176</v>
      </c>
      <c r="G4841">
        <v>3</v>
      </c>
      <c r="H4841">
        <v>1048.82</v>
      </c>
      <c r="I4841">
        <v>0.49</v>
      </c>
      <c r="J4841">
        <v>0.02</v>
      </c>
      <c r="K4841">
        <v>493.42</v>
      </c>
      <c r="L4841">
        <v>349.94</v>
      </c>
      <c r="M4841">
        <v>178.47</v>
      </c>
      <c r="N4841">
        <v>19.989999999999998</v>
      </c>
      <c r="O4841" t="s">
        <v>24</v>
      </c>
      <c r="P4841" t="s">
        <v>1761</v>
      </c>
      <c r="Q4841" t="s">
        <v>41</v>
      </c>
      <c r="R4841" t="s">
        <v>61</v>
      </c>
      <c r="S4841" t="s">
        <v>57</v>
      </c>
      <c r="T4841" s="1">
        <v>39911</v>
      </c>
    </row>
    <row r="4842" spans="1:20" x14ac:dyDescent="0.25">
      <c r="A4842">
        <v>34434</v>
      </c>
      <c r="B4842">
        <v>40672</v>
      </c>
      <c r="C4842" t="s">
        <v>29</v>
      </c>
      <c r="D4842" t="s">
        <v>21</v>
      </c>
      <c r="E4842" t="s">
        <v>120</v>
      </c>
      <c r="F4842" t="s">
        <v>1972</v>
      </c>
      <c r="G4842">
        <v>16</v>
      </c>
      <c r="H4842">
        <v>48.23</v>
      </c>
      <c r="I4842">
        <v>0.39</v>
      </c>
      <c r="J4842">
        <v>0.08</v>
      </c>
      <c r="K4842">
        <v>14.64</v>
      </c>
      <c r="L4842">
        <v>2.95</v>
      </c>
      <c r="M4842">
        <v>1.8</v>
      </c>
      <c r="N4842">
        <v>4.79</v>
      </c>
      <c r="O4842" t="s">
        <v>24</v>
      </c>
      <c r="P4842" t="s">
        <v>1256</v>
      </c>
      <c r="Q4842" t="s">
        <v>33</v>
      </c>
      <c r="R4842" t="s">
        <v>27</v>
      </c>
      <c r="S4842" t="s">
        <v>57</v>
      </c>
      <c r="T4842" s="1">
        <v>40673</v>
      </c>
    </row>
    <row r="4843" spans="1:20" x14ac:dyDescent="0.25">
      <c r="A4843">
        <v>34434</v>
      </c>
      <c r="B4843">
        <v>40672</v>
      </c>
      <c r="C4843" t="s">
        <v>29</v>
      </c>
      <c r="D4843" t="s">
        <v>21</v>
      </c>
      <c r="E4843" t="s">
        <v>80</v>
      </c>
      <c r="F4843" t="s">
        <v>239</v>
      </c>
      <c r="G4843">
        <v>23</v>
      </c>
      <c r="H4843">
        <v>204.12</v>
      </c>
      <c r="I4843">
        <v>0.46</v>
      </c>
      <c r="J4843">
        <v>0.04</v>
      </c>
      <c r="K4843">
        <v>89.09</v>
      </c>
      <c r="L4843">
        <v>9.2200000000000006</v>
      </c>
      <c r="M4843">
        <v>4.9800000000000004</v>
      </c>
      <c r="N4843">
        <v>0.49</v>
      </c>
      <c r="O4843" t="s">
        <v>24</v>
      </c>
      <c r="P4843" t="s">
        <v>1256</v>
      </c>
      <c r="Q4843" t="s">
        <v>33</v>
      </c>
      <c r="R4843" t="s">
        <v>27</v>
      </c>
      <c r="S4843" t="s">
        <v>57</v>
      </c>
      <c r="T4843" s="1">
        <v>40674</v>
      </c>
    </row>
    <row r="4844" spans="1:20" x14ac:dyDescent="0.25">
      <c r="A4844">
        <v>34435</v>
      </c>
      <c r="B4844">
        <v>40030</v>
      </c>
      <c r="C4844" t="s">
        <v>20</v>
      </c>
      <c r="D4844" t="s">
        <v>21</v>
      </c>
      <c r="E4844" t="s">
        <v>52</v>
      </c>
      <c r="F4844" t="s">
        <v>1630</v>
      </c>
      <c r="G4844">
        <v>42</v>
      </c>
      <c r="H4844">
        <v>673.29</v>
      </c>
      <c r="I4844">
        <v>0.35</v>
      </c>
      <c r="J4844">
        <v>0.01</v>
      </c>
      <c r="K4844">
        <v>230.24</v>
      </c>
      <c r="L4844">
        <v>16.12</v>
      </c>
      <c r="M4844">
        <v>10.48</v>
      </c>
      <c r="N4844">
        <v>2.89</v>
      </c>
      <c r="O4844" t="s">
        <v>24</v>
      </c>
      <c r="P4844" t="s">
        <v>103</v>
      </c>
      <c r="Q4844" t="s">
        <v>33</v>
      </c>
      <c r="R4844" t="s">
        <v>67</v>
      </c>
      <c r="S4844" t="s">
        <v>35</v>
      </c>
      <c r="T4844" s="1">
        <v>40032</v>
      </c>
    </row>
    <row r="4845" spans="1:20" x14ac:dyDescent="0.25">
      <c r="A4845">
        <v>34438</v>
      </c>
      <c r="B4845">
        <v>40523</v>
      </c>
      <c r="C4845" t="s">
        <v>36</v>
      </c>
      <c r="D4845" t="s">
        <v>21</v>
      </c>
      <c r="E4845" t="s">
        <v>52</v>
      </c>
      <c r="F4845" t="s">
        <v>810</v>
      </c>
      <c r="G4845">
        <v>28</v>
      </c>
      <c r="H4845">
        <v>882.59</v>
      </c>
      <c r="I4845">
        <v>0.38</v>
      </c>
      <c r="J4845">
        <v>0.04</v>
      </c>
      <c r="K4845">
        <v>309.39999999999998</v>
      </c>
      <c r="L4845">
        <v>32.5</v>
      </c>
      <c r="M4845">
        <v>20.149999999999999</v>
      </c>
      <c r="N4845">
        <v>8.99</v>
      </c>
      <c r="O4845" t="s">
        <v>24</v>
      </c>
      <c r="P4845" t="s">
        <v>225</v>
      </c>
      <c r="Q4845" t="s">
        <v>95</v>
      </c>
      <c r="R4845" t="s">
        <v>67</v>
      </c>
      <c r="S4845" t="s">
        <v>35</v>
      </c>
      <c r="T4845" s="1">
        <v>40524</v>
      </c>
    </row>
    <row r="4846" spans="1:20" x14ac:dyDescent="0.25">
      <c r="A4846">
        <v>34470</v>
      </c>
      <c r="B4846">
        <v>40940</v>
      </c>
      <c r="C4846" t="s">
        <v>58</v>
      </c>
      <c r="D4846" t="s">
        <v>42</v>
      </c>
      <c r="E4846" t="s">
        <v>92</v>
      </c>
      <c r="F4846" t="s">
        <v>547</v>
      </c>
      <c r="G4846">
        <v>31</v>
      </c>
      <c r="H4846">
        <v>5817.28</v>
      </c>
      <c r="I4846">
        <v>0.5</v>
      </c>
      <c r="J4846">
        <v>0.08</v>
      </c>
      <c r="K4846">
        <v>2629.52</v>
      </c>
      <c r="L4846">
        <v>201.96</v>
      </c>
      <c r="M4846">
        <v>100.98</v>
      </c>
      <c r="N4846">
        <v>57.38</v>
      </c>
      <c r="O4846" t="s">
        <v>48</v>
      </c>
      <c r="P4846" t="s">
        <v>1991</v>
      </c>
      <c r="Q4846" t="s">
        <v>75</v>
      </c>
      <c r="R4846" t="s">
        <v>61</v>
      </c>
      <c r="S4846" t="s">
        <v>49</v>
      </c>
      <c r="T4846" s="1">
        <v>40941</v>
      </c>
    </row>
    <row r="4847" spans="1:20" x14ac:dyDescent="0.25">
      <c r="A4847">
        <v>34497</v>
      </c>
      <c r="B4847">
        <v>39882</v>
      </c>
      <c r="C4847" t="s">
        <v>79</v>
      </c>
      <c r="D4847" t="s">
        <v>21</v>
      </c>
      <c r="E4847" t="s">
        <v>84</v>
      </c>
      <c r="F4847" t="s">
        <v>1934</v>
      </c>
      <c r="G4847">
        <v>36</v>
      </c>
      <c r="H4847">
        <v>263.64999999999998</v>
      </c>
      <c r="I4847">
        <v>0.37</v>
      </c>
      <c r="J4847">
        <v>0.1</v>
      </c>
      <c r="K4847">
        <v>76.83</v>
      </c>
      <c r="L4847">
        <v>7.9</v>
      </c>
      <c r="M4847">
        <v>4.9800000000000004</v>
      </c>
      <c r="N4847">
        <v>7.54</v>
      </c>
      <c r="O4847" t="s">
        <v>24</v>
      </c>
      <c r="P4847" t="s">
        <v>1273</v>
      </c>
      <c r="Q4847" t="s">
        <v>41</v>
      </c>
      <c r="R4847" t="s">
        <v>67</v>
      </c>
      <c r="S4847" t="s">
        <v>57</v>
      </c>
      <c r="T4847" s="1">
        <v>39883</v>
      </c>
    </row>
    <row r="4848" spans="1:20" x14ac:dyDescent="0.25">
      <c r="A4848">
        <v>34497</v>
      </c>
      <c r="B4848">
        <v>39882</v>
      </c>
      <c r="C4848" t="s">
        <v>79</v>
      </c>
      <c r="D4848" t="s">
        <v>21</v>
      </c>
      <c r="E4848" t="s">
        <v>84</v>
      </c>
      <c r="F4848" t="s">
        <v>1379</v>
      </c>
      <c r="G4848">
        <v>25</v>
      </c>
      <c r="H4848">
        <v>1106.26</v>
      </c>
      <c r="I4848">
        <v>0.48</v>
      </c>
      <c r="J4848">
        <v>0</v>
      </c>
      <c r="K4848">
        <v>527.08000000000004</v>
      </c>
      <c r="L4848">
        <v>43.92</v>
      </c>
      <c r="M4848">
        <v>22.84</v>
      </c>
      <c r="N4848">
        <v>8.18</v>
      </c>
      <c r="O4848" t="s">
        <v>24</v>
      </c>
      <c r="P4848" t="s">
        <v>1273</v>
      </c>
      <c r="Q4848" t="s">
        <v>41</v>
      </c>
      <c r="R4848" t="s">
        <v>67</v>
      </c>
      <c r="S4848" t="s">
        <v>57</v>
      </c>
      <c r="T4848" s="1">
        <v>39884</v>
      </c>
    </row>
    <row r="4849" spans="1:20" x14ac:dyDescent="0.25">
      <c r="A4849">
        <v>34498</v>
      </c>
      <c r="B4849">
        <v>39859</v>
      </c>
      <c r="C4849" t="s">
        <v>20</v>
      </c>
      <c r="D4849" t="s">
        <v>21</v>
      </c>
      <c r="E4849" t="s">
        <v>139</v>
      </c>
      <c r="F4849" t="s">
        <v>504</v>
      </c>
      <c r="G4849">
        <v>4</v>
      </c>
      <c r="H4849">
        <v>57.2</v>
      </c>
      <c r="I4849">
        <v>0.43</v>
      </c>
      <c r="J4849">
        <v>0.09</v>
      </c>
      <c r="K4849">
        <v>20.85</v>
      </c>
      <c r="L4849">
        <v>15.33</v>
      </c>
      <c r="M4849">
        <v>8.74</v>
      </c>
      <c r="N4849">
        <v>1.39</v>
      </c>
      <c r="O4849" t="s">
        <v>71</v>
      </c>
      <c r="P4849" t="s">
        <v>1037</v>
      </c>
      <c r="Q4849" t="s">
        <v>41</v>
      </c>
      <c r="R4849" t="s">
        <v>27</v>
      </c>
      <c r="S4849" t="s">
        <v>57</v>
      </c>
      <c r="T4849" s="1">
        <v>39864</v>
      </c>
    </row>
    <row r="4850" spans="1:20" x14ac:dyDescent="0.25">
      <c r="A4850">
        <v>34498</v>
      </c>
      <c r="B4850">
        <v>39859</v>
      </c>
      <c r="C4850" t="s">
        <v>20</v>
      </c>
      <c r="D4850" t="s">
        <v>21</v>
      </c>
      <c r="E4850" t="s">
        <v>84</v>
      </c>
      <c r="F4850" t="s">
        <v>90</v>
      </c>
      <c r="G4850">
        <v>3</v>
      </c>
      <c r="H4850">
        <v>112.61</v>
      </c>
      <c r="I4850">
        <v>0.5</v>
      </c>
      <c r="J4850">
        <v>0.09</v>
      </c>
      <c r="K4850">
        <v>46.67</v>
      </c>
      <c r="L4850">
        <v>37.94</v>
      </c>
      <c r="M4850">
        <v>18.97</v>
      </c>
      <c r="N4850">
        <v>9.0299999999999994</v>
      </c>
      <c r="O4850" t="s">
        <v>24</v>
      </c>
      <c r="P4850" t="s">
        <v>1037</v>
      </c>
      <c r="Q4850" t="s">
        <v>41</v>
      </c>
      <c r="R4850" t="s">
        <v>27</v>
      </c>
      <c r="S4850" t="s">
        <v>57</v>
      </c>
      <c r="T4850" s="1">
        <v>39864</v>
      </c>
    </row>
    <row r="4851" spans="1:20" x14ac:dyDescent="0.25">
      <c r="A4851">
        <v>34499</v>
      </c>
      <c r="B4851">
        <v>40377</v>
      </c>
      <c r="C4851" t="s">
        <v>79</v>
      </c>
      <c r="D4851" t="s">
        <v>42</v>
      </c>
      <c r="E4851" t="s">
        <v>192</v>
      </c>
      <c r="F4851" t="s">
        <v>1214</v>
      </c>
      <c r="G4851">
        <v>2</v>
      </c>
      <c r="H4851">
        <v>1029.0999999999999</v>
      </c>
      <c r="I4851">
        <v>0.5</v>
      </c>
      <c r="J4851">
        <v>0.01</v>
      </c>
      <c r="K4851">
        <v>478.2</v>
      </c>
      <c r="L4851">
        <v>487.96</v>
      </c>
      <c r="M4851">
        <v>243.98</v>
      </c>
      <c r="N4851">
        <v>62.94</v>
      </c>
      <c r="O4851" t="s">
        <v>48</v>
      </c>
      <c r="P4851" t="s">
        <v>1528</v>
      </c>
      <c r="Q4851" t="s">
        <v>41</v>
      </c>
      <c r="R4851" t="s">
        <v>61</v>
      </c>
      <c r="S4851" t="s">
        <v>132</v>
      </c>
      <c r="T4851" s="1">
        <v>40378</v>
      </c>
    </row>
    <row r="4852" spans="1:20" x14ac:dyDescent="0.25">
      <c r="A4852">
        <v>34530</v>
      </c>
      <c r="B4852">
        <v>40420</v>
      </c>
      <c r="C4852" t="s">
        <v>20</v>
      </c>
      <c r="D4852" t="s">
        <v>21</v>
      </c>
      <c r="E4852" t="s">
        <v>126</v>
      </c>
      <c r="F4852" t="s">
        <v>1867</v>
      </c>
      <c r="G4852">
        <v>22</v>
      </c>
      <c r="H4852">
        <v>2551.77</v>
      </c>
      <c r="I4852">
        <v>0.45</v>
      </c>
      <c r="J4852">
        <v>0.06</v>
      </c>
      <c r="K4852">
        <v>1058.3</v>
      </c>
      <c r="L4852">
        <v>123.35</v>
      </c>
      <c r="M4852">
        <v>67.84</v>
      </c>
      <c r="N4852">
        <v>0.99</v>
      </c>
      <c r="O4852" t="s">
        <v>71</v>
      </c>
      <c r="P4852" t="s">
        <v>1582</v>
      </c>
      <c r="Q4852" t="s">
        <v>64</v>
      </c>
      <c r="R4852" t="s">
        <v>67</v>
      </c>
      <c r="S4852" t="s">
        <v>57</v>
      </c>
      <c r="T4852" s="1">
        <v>40422</v>
      </c>
    </row>
    <row r="4853" spans="1:20" x14ac:dyDescent="0.25">
      <c r="A4853">
        <v>34530</v>
      </c>
      <c r="B4853">
        <v>40420</v>
      </c>
      <c r="C4853" t="s">
        <v>20</v>
      </c>
      <c r="D4853" t="s">
        <v>37</v>
      </c>
      <c r="E4853" t="s">
        <v>38</v>
      </c>
      <c r="F4853" t="s">
        <v>1162</v>
      </c>
      <c r="G4853">
        <v>38</v>
      </c>
      <c r="H4853">
        <v>1009.42</v>
      </c>
      <c r="I4853">
        <v>0.4</v>
      </c>
      <c r="J4853">
        <v>0.09</v>
      </c>
      <c r="K4853">
        <v>343.19</v>
      </c>
      <c r="L4853">
        <v>29.13</v>
      </c>
      <c r="M4853">
        <v>17.48</v>
      </c>
      <c r="N4853">
        <v>1.99</v>
      </c>
      <c r="O4853" t="s">
        <v>24</v>
      </c>
      <c r="P4853" t="s">
        <v>1582</v>
      </c>
      <c r="Q4853" t="s">
        <v>64</v>
      </c>
      <c r="R4853" t="s">
        <v>67</v>
      </c>
      <c r="S4853" t="s">
        <v>35</v>
      </c>
      <c r="T4853" s="1">
        <v>40425</v>
      </c>
    </row>
    <row r="4854" spans="1:20" x14ac:dyDescent="0.25">
      <c r="A4854">
        <v>34530</v>
      </c>
      <c r="B4854">
        <v>40420</v>
      </c>
      <c r="C4854" t="s">
        <v>20</v>
      </c>
      <c r="D4854" t="s">
        <v>42</v>
      </c>
      <c r="E4854" t="s">
        <v>46</v>
      </c>
      <c r="F4854" t="s">
        <v>854</v>
      </c>
      <c r="G4854">
        <v>7</v>
      </c>
      <c r="H4854">
        <v>2026.12</v>
      </c>
      <c r="I4854">
        <v>0.49</v>
      </c>
      <c r="J4854">
        <v>0.03</v>
      </c>
      <c r="K4854">
        <v>953.25</v>
      </c>
      <c r="L4854">
        <v>296.04000000000002</v>
      </c>
      <c r="M4854">
        <v>150.97999999999999</v>
      </c>
      <c r="N4854">
        <v>16.010000000000002</v>
      </c>
      <c r="O4854" t="s">
        <v>48</v>
      </c>
      <c r="P4854" t="s">
        <v>1582</v>
      </c>
      <c r="Q4854" t="s">
        <v>64</v>
      </c>
      <c r="R4854" t="s">
        <v>67</v>
      </c>
      <c r="S4854" t="s">
        <v>49</v>
      </c>
      <c r="T4854" s="1">
        <v>40425</v>
      </c>
    </row>
    <row r="4855" spans="1:20" x14ac:dyDescent="0.25">
      <c r="A4855">
        <v>34532</v>
      </c>
      <c r="B4855">
        <v>41254</v>
      </c>
      <c r="C4855" t="s">
        <v>20</v>
      </c>
      <c r="D4855" t="s">
        <v>21</v>
      </c>
      <c r="E4855" t="s">
        <v>139</v>
      </c>
      <c r="F4855" t="s">
        <v>1213</v>
      </c>
      <c r="G4855">
        <v>41</v>
      </c>
      <c r="H4855">
        <v>2121.88</v>
      </c>
      <c r="I4855">
        <v>0.42</v>
      </c>
      <c r="J4855">
        <v>0.04</v>
      </c>
      <c r="K4855">
        <v>832.19</v>
      </c>
      <c r="L4855">
        <v>53.41</v>
      </c>
      <c r="M4855">
        <v>30.98</v>
      </c>
      <c r="N4855">
        <v>19.510000000000002</v>
      </c>
      <c r="O4855" t="s">
        <v>71</v>
      </c>
      <c r="P4855" t="s">
        <v>383</v>
      </c>
      <c r="Q4855" t="s">
        <v>33</v>
      </c>
      <c r="R4855" t="s">
        <v>27</v>
      </c>
      <c r="S4855" t="s">
        <v>57</v>
      </c>
      <c r="T4855" s="1">
        <v>41261</v>
      </c>
    </row>
    <row r="4856" spans="1:20" x14ac:dyDescent="0.25">
      <c r="A4856">
        <v>34562</v>
      </c>
      <c r="B4856">
        <v>40414</v>
      </c>
      <c r="C4856" t="s">
        <v>20</v>
      </c>
      <c r="D4856" t="s">
        <v>37</v>
      </c>
      <c r="E4856" t="s">
        <v>38</v>
      </c>
      <c r="F4856" t="s">
        <v>1961</v>
      </c>
      <c r="G4856">
        <v>22</v>
      </c>
      <c r="H4856">
        <v>1223.56</v>
      </c>
      <c r="I4856">
        <v>0.54</v>
      </c>
      <c r="J4856">
        <v>0.1</v>
      </c>
      <c r="K4856">
        <v>597.21</v>
      </c>
      <c r="L4856">
        <v>61.7</v>
      </c>
      <c r="M4856">
        <v>28.38</v>
      </c>
      <c r="N4856">
        <v>1.99</v>
      </c>
      <c r="O4856" t="s">
        <v>24</v>
      </c>
      <c r="P4856" t="s">
        <v>427</v>
      </c>
      <c r="Q4856" t="s">
        <v>64</v>
      </c>
      <c r="R4856" t="s">
        <v>27</v>
      </c>
      <c r="S4856" t="s">
        <v>35</v>
      </c>
      <c r="T4856" s="1">
        <v>40416</v>
      </c>
    </row>
    <row r="4857" spans="1:20" x14ac:dyDescent="0.25">
      <c r="A4857">
        <v>34562</v>
      </c>
      <c r="B4857">
        <v>40414</v>
      </c>
      <c r="C4857" t="s">
        <v>20</v>
      </c>
      <c r="D4857" t="s">
        <v>21</v>
      </c>
      <c r="E4857" t="s">
        <v>84</v>
      </c>
      <c r="F4857" t="s">
        <v>90</v>
      </c>
      <c r="G4857">
        <v>19</v>
      </c>
      <c r="H4857">
        <v>656.47</v>
      </c>
      <c r="I4857">
        <v>0.46</v>
      </c>
      <c r="J4857">
        <v>0.03</v>
      </c>
      <c r="K4857">
        <v>287.01</v>
      </c>
      <c r="L4857">
        <v>35.130000000000003</v>
      </c>
      <c r="M4857">
        <v>18.97</v>
      </c>
      <c r="N4857">
        <v>9.0299999999999994</v>
      </c>
      <c r="O4857" t="s">
        <v>24</v>
      </c>
      <c r="P4857" t="s">
        <v>427</v>
      </c>
      <c r="Q4857" t="s">
        <v>64</v>
      </c>
      <c r="R4857" t="s">
        <v>27</v>
      </c>
      <c r="S4857" t="s">
        <v>57</v>
      </c>
      <c r="T4857" s="1">
        <v>40418</v>
      </c>
    </row>
    <row r="4858" spans="1:20" x14ac:dyDescent="0.25">
      <c r="A4858">
        <v>34565</v>
      </c>
      <c r="B4858">
        <v>40007</v>
      </c>
      <c r="C4858" t="s">
        <v>79</v>
      </c>
      <c r="D4858" t="s">
        <v>37</v>
      </c>
      <c r="E4858" t="s">
        <v>50</v>
      </c>
      <c r="F4858" t="s">
        <v>1277</v>
      </c>
      <c r="G4858">
        <v>47</v>
      </c>
      <c r="H4858">
        <v>11122.17</v>
      </c>
      <c r="I4858">
        <v>0.51</v>
      </c>
      <c r="J4858">
        <v>0.08</v>
      </c>
      <c r="K4858">
        <v>5196.4399999999996</v>
      </c>
      <c r="L4858">
        <v>257.12</v>
      </c>
      <c r="M4858">
        <v>125.99</v>
      </c>
      <c r="N4858">
        <v>4.2</v>
      </c>
      <c r="O4858" t="s">
        <v>24</v>
      </c>
      <c r="P4858" t="s">
        <v>101</v>
      </c>
      <c r="Q4858" t="s">
        <v>33</v>
      </c>
      <c r="R4858" t="s">
        <v>67</v>
      </c>
      <c r="S4858" t="s">
        <v>57</v>
      </c>
      <c r="T4858" s="1">
        <v>40008</v>
      </c>
    </row>
    <row r="4859" spans="1:20" x14ac:dyDescent="0.25">
      <c r="A4859">
        <v>34567</v>
      </c>
      <c r="B4859">
        <v>39929</v>
      </c>
      <c r="C4859" t="s">
        <v>20</v>
      </c>
      <c r="D4859" t="s">
        <v>42</v>
      </c>
      <c r="E4859" t="s">
        <v>192</v>
      </c>
      <c r="F4859" t="s">
        <v>1387</v>
      </c>
      <c r="G4859">
        <v>18</v>
      </c>
      <c r="H4859">
        <v>7048.22</v>
      </c>
      <c r="I4859">
        <v>0.55000000000000004</v>
      </c>
      <c r="J4859">
        <v>0.03</v>
      </c>
      <c r="K4859">
        <v>3764.38</v>
      </c>
      <c r="L4859">
        <v>402.18</v>
      </c>
      <c r="M4859">
        <v>180.98</v>
      </c>
      <c r="N4859">
        <v>26.2</v>
      </c>
      <c r="O4859" t="s">
        <v>48</v>
      </c>
      <c r="P4859" t="s">
        <v>1854</v>
      </c>
      <c r="Q4859" t="s">
        <v>64</v>
      </c>
      <c r="R4859" t="s">
        <v>67</v>
      </c>
      <c r="S4859" t="s">
        <v>132</v>
      </c>
      <c r="T4859" s="1">
        <v>39933</v>
      </c>
    </row>
    <row r="4860" spans="1:20" x14ac:dyDescent="0.25">
      <c r="A4860">
        <v>34595</v>
      </c>
      <c r="B4860">
        <v>41109</v>
      </c>
      <c r="C4860" t="s">
        <v>79</v>
      </c>
      <c r="D4860" t="s">
        <v>21</v>
      </c>
      <c r="E4860" t="s">
        <v>84</v>
      </c>
      <c r="F4860" t="s">
        <v>506</v>
      </c>
      <c r="G4860">
        <v>12</v>
      </c>
      <c r="H4860">
        <v>820.02</v>
      </c>
      <c r="I4860">
        <v>0.43</v>
      </c>
      <c r="J4860">
        <v>7.0000000000000007E-2</v>
      </c>
      <c r="K4860">
        <v>310.66000000000003</v>
      </c>
      <c r="L4860">
        <v>71.91</v>
      </c>
      <c r="M4860">
        <v>40.99</v>
      </c>
      <c r="N4860">
        <v>17.48</v>
      </c>
      <c r="O4860" t="s">
        <v>24</v>
      </c>
      <c r="P4860" t="s">
        <v>416</v>
      </c>
      <c r="Q4860" t="s">
        <v>75</v>
      </c>
      <c r="R4860" t="s">
        <v>27</v>
      </c>
      <c r="S4860" t="s">
        <v>57</v>
      </c>
      <c r="T4860" s="1">
        <v>41110</v>
      </c>
    </row>
    <row r="4861" spans="1:20" x14ac:dyDescent="0.25">
      <c r="A4861">
        <v>34596</v>
      </c>
      <c r="B4861">
        <v>40786</v>
      </c>
      <c r="C4861" t="s">
        <v>58</v>
      </c>
      <c r="D4861" t="s">
        <v>21</v>
      </c>
      <c r="E4861" t="s">
        <v>120</v>
      </c>
      <c r="F4861" t="s">
        <v>1103</v>
      </c>
      <c r="G4861">
        <v>39</v>
      </c>
      <c r="H4861">
        <v>564.09</v>
      </c>
      <c r="I4861">
        <v>0.49</v>
      </c>
      <c r="J4861">
        <v>0.05</v>
      </c>
      <c r="K4861">
        <v>258.41000000000003</v>
      </c>
      <c r="L4861">
        <v>15.06</v>
      </c>
      <c r="M4861">
        <v>7.68</v>
      </c>
      <c r="N4861">
        <v>6.16</v>
      </c>
      <c r="O4861" t="s">
        <v>24</v>
      </c>
      <c r="P4861" t="s">
        <v>497</v>
      </c>
      <c r="Q4861" t="s">
        <v>95</v>
      </c>
      <c r="R4861" t="s">
        <v>67</v>
      </c>
      <c r="S4861" t="s">
        <v>57</v>
      </c>
      <c r="T4861" s="1">
        <v>40787</v>
      </c>
    </row>
    <row r="4862" spans="1:20" x14ac:dyDescent="0.25">
      <c r="A4862">
        <v>34597</v>
      </c>
      <c r="B4862">
        <v>40528</v>
      </c>
      <c r="C4862" t="s">
        <v>79</v>
      </c>
      <c r="D4862" t="s">
        <v>37</v>
      </c>
      <c r="E4862" t="s">
        <v>50</v>
      </c>
      <c r="F4862" t="s">
        <v>1705</v>
      </c>
      <c r="G4862">
        <v>8</v>
      </c>
      <c r="H4862">
        <v>2040.25</v>
      </c>
      <c r="I4862">
        <v>0.54</v>
      </c>
      <c r="J4862">
        <v>7.0000000000000007E-2</v>
      </c>
      <c r="K4862">
        <v>1029.83</v>
      </c>
      <c r="L4862">
        <v>273.89</v>
      </c>
      <c r="M4862">
        <v>125.99</v>
      </c>
      <c r="N4862">
        <v>2.5</v>
      </c>
      <c r="O4862" t="s">
        <v>71</v>
      </c>
      <c r="P4862" t="s">
        <v>108</v>
      </c>
      <c r="Q4862" t="s">
        <v>33</v>
      </c>
      <c r="R4862" t="s">
        <v>61</v>
      </c>
      <c r="S4862" t="s">
        <v>57</v>
      </c>
      <c r="T4862" s="1">
        <v>40530</v>
      </c>
    </row>
    <row r="4863" spans="1:20" x14ac:dyDescent="0.25">
      <c r="A4863">
        <v>34599</v>
      </c>
      <c r="B4863">
        <v>40240</v>
      </c>
      <c r="C4863" t="s">
        <v>20</v>
      </c>
      <c r="D4863" t="s">
        <v>42</v>
      </c>
      <c r="E4863" t="s">
        <v>43</v>
      </c>
      <c r="F4863" t="s">
        <v>891</v>
      </c>
      <c r="G4863">
        <v>26</v>
      </c>
      <c r="H4863">
        <v>291.47000000000003</v>
      </c>
      <c r="I4863">
        <v>0.36</v>
      </c>
      <c r="J4863">
        <v>0.08</v>
      </c>
      <c r="K4863">
        <v>87.59</v>
      </c>
      <c r="L4863">
        <v>12.03</v>
      </c>
      <c r="M4863">
        <v>7.7</v>
      </c>
      <c r="N4863">
        <v>3.68</v>
      </c>
      <c r="O4863" t="s">
        <v>24</v>
      </c>
      <c r="P4863" t="s">
        <v>933</v>
      </c>
      <c r="Q4863" t="s">
        <v>33</v>
      </c>
      <c r="R4863" t="s">
        <v>27</v>
      </c>
      <c r="S4863" t="s">
        <v>55</v>
      </c>
      <c r="T4863" s="1">
        <v>40244</v>
      </c>
    </row>
    <row r="4864" spans="1:20" x14ac:dyDescent="0.25">
      <c r="A4864">
        <v>34599</v>
      </c>
      <c r="B4864">
        <v>40240</v>
      </c>
      <c r="C4864" t="s">
        <v>20</v>
      </c>
      <c r="D4864" t="s">
        <v>21</v>
      </c>
      <c r="E4864" t="s">
        <v>84</v>
      </c>
      <c r="F4864" t="s">
        <v>1734</v>
      </c>
      <c r="G4864">
        <v>29</v>
      </c>
      <c r="H4864">
        <v>1597.63</v>
      </c>
      <c r="I4864">
        <v>0.46</v>
      </c>
      <c r="J4864">
        <v>0.05</v>
      </c>
      <c r="K4864">
        <v>682.13</v>
      </c>
      <c r="L4864">
        <v>57.37</v>
      </c>
      <c r="M4864">
        <v>30.98</v>
      </c>
      <c r="N4864">
        <v>17.079999999999998</v>
      </c>
      <c r="O4864" t="s">
        <v>24</v>
      </c>
      <c r="P4864" t="s">
        <v>933</v>
      </c>
      <c r="Q4864" t="s">
        <v>33</v>
      </c>
      <c r="R4864" t="s">
        <v>27</v>
      </c>
      <c r="S4864" t="s">
        <v>57</v>
      </c>
      <c r="T4864" s="1">
        <v>40244</v>
      </c>
    </row>
    <row r="4865" spans="1:20" x14ac:dyDescent="0.25">
      <c r="A4865">
        <v>34631</v>
      </c>
      <c r="B4865">
        <v>40109</v>
      </c>
      <c r="C4865" t="s">
        <v>29</v>
      </c>
      <c r="D4865" t="s">
        <v>21</v>
      </c>
      <c r="E4865" t="s">
        <v>120</v>
      </c>
      <c r="F4865" t="s">
        <v>573</v>
      </c>
      <c r="G4865">
        <v>5</v>
      </c>
      <c r="H4865">
        <v>41.36</v>
      </c>
      <c r="I4865">
        <v>0.55000000000000004</v>
      </c>
      <c r="J4865">
        <v>0.06</v>
      </c>
      <c r="K4865">
        <v>18.29</v>
      </c>
      <c r="L4865">
        <v>7.47</v>
      </c>
      <c r="M4865">
        <v>3.36</v>
      </c>
      <c r="N4865">
        <v>6.27</v>
      </c>
      <c r="O4865" t="s">
        <v>24</v>
      </c>
      <c r="P4865" t="s">
        <v>1478</v>
      </c>
      <c r="Q4865" t="s">
        <v>83</v>
      </c>
      <c r="R4865" t="s">
        <v>34</v>
      </c>
      <c r="S4865" t="s">
        <v>57</v>
      </c>
      <c r="T4865" s="1">
        <v>40110</v>
      </c>
    </row>
    <row r="4866" spans="1:20" x14ac:dyDescent="0.25">
      <c r="A4866">
        <v>34631</v>
      </c>
      <c r="B4866">
        <v>40109</v>
      </c>
      <c r="C4866" t="s">
        <v>29</v>
      </c>
      <c r="D4866" t="s">
        <v>37</v>
      </c>
      <c r="E4866" t="s">
        <v>387</v>
      </c>
      <c r="F4866" t="s">
        <v>388</v>
      </c>
      <c r="G4866">
        <v>19</v>
      </c>
      <c r="H4866">
        <v>22929.72</v>
      </c>
      <c r="I4866">
        <v>0.46</v>
      </c>
      <c r="J4866">
        <v>7.0000000000000007E-2</v>
      </c>
      <c r="K4866">
        <v>9605.42</v>
      </c>
      <c r="L4866">
        <v>1296.28</v>
      </c>
      <c r="M4866">
        <v>699.99</v>
      </c>
      <c r="N4866">
        <v>24.49</v>
      </c>
      <c r="O4866" t="s">
        <v>24</v>
      </c>
      <c r="P4866" t="s">
        <v>1478</v>
      </c>
      <c r="Q4866" t="s">
        <v>83</v>
      </c>
      <c r="R4866" t="s">
        <v>34</v>
      </c>
      <c r="S4866" t="s">
        <v>28</v>
      </c>
      <c r="T4866" s="1">
        <v>40111</v>
      </c>
    </row>
    <row r="4867" spans="1:20" x14ac:dyDescent="0.25">
      <c r="A4867">
        <v>34657</v>
      </c>
      <c r="B4867">
        <v>40303</v>
      </c>
      <c r="C4867" t="s">
        <v>20</v>
      </c>
      <c r="D4867" t="s">
        <v>21</v>
      </c>
      <c r="E4867" t="s">
        <v>139</v>
      </c>
      <c r="F4867" t="s">
        <v>1213</v>
      </c>
      <c r="G4867">
        <v>46</v>
      </c>
      <c r="H4867">
        <v>2930.31</v>
      </c>
      <c r="I4867">
        <v>0.53</v>
      </c>
      <c r="J4867">
        <v>0.04</v>
      </c>
      <c r="K4867">
        <v>1485.72</v>
      </c>
      <c r="L4867">
        <v>65.91</v>
      </c>
      <c r="M4867">
        <v>30.98</v>
      </c>
      <c r="N4867">
        <v>19.510000000000002</v>
      </c>
      <c r="O4867" t="s">
        <v>71</v>
      </c>
      <c r="P4867" t="s">
        <v>973</v>
      </c>
      <c r="Q4867" t="s">
        <v>75</v>
      </c>
      <c r="R4867" t="s">
        <v>34</v>
      </c>
      <c r="S4867" t="s">
        <v>57</v>
      </c>
      <c r="T4867" s="1">
        <v>40312</v>
      </c>
    </row>
    <row r="4868" spans="1:20" x14ac:dyDescent="0.25">
      <c r="A4868">
        <v>34658</v>
      </c>
      <c r="B4868">
        <v>40500</v>
      </c>
      <c r="C4868" t="s">
        <v>79</v>
      </c>
      <c r="D4868" t="s">
        <v>42</v>
      </c>
      <c r="E4868" t="s">
        <v>92</v>
      </c>
      <c r="F4868" t="s">
        <v>1187</v>
      </c>
      <c r="G4868">
        <v>33</v>
      </c>
      <c r="H4868">
        <v>4995.8500000000004</v>
      </c>
      <c r="I4868">
        <v>0.48</v>
      </c>
      <c r="J4868">
        <v>0.05</v>
      </c>
      <c r="K4868">
        <v>2236.02</v>
      </c>
      <c r="L4868">
        <v>157.58000000000001</v>
      </c>
      <c r="M4868">
        <v>81.94</v>
      </c>
      <c r="N4868">
        <v>55.81</v>
      </c>
      <c r="O4868" t="s">
        <v>48</v>
      </c>
      <c r="P4868" t="s">
        <v>491</v>
      </c>
      <c r="Q4868" t="s">
        <v>64</v>
      </c>
      <c r="R4868" t="s">
        <v>27</v>
      </c>
      <c r="S4868" t="s">
        <v>49</v>
      </c>
      <c r="T4868" s="1">
        <v>40500</v>
      </c>
    </row>
    <row r="4869" spans="1:20" x14ac:dyDescent="0.25">
      <c r="A4869">
        <v>34659</v>
      </c>
      <c r="B4869">
        <v>41232</v>
      </c>
      <c r="C4869" t="s">
        <v>36</v>
      </c>
      <c r="D4869" t="s">
        <v>21</v>
      </c>
      <c r="E4869" t="s">
        <v>120</v>
      </c>
      <c r="F4869" t="s">
        <v>2012</v>
      </c>
      <c r="G4869">
        <v>42</v>
      </c>
      <c r="H4869">
        <v>430.13</v>
      </c>
      <c r="I4869">
        <v>0.43</v>
      </c>
      <c r="J4869">
        <v>0</v>
      </c>
      <c r="K4869">
        <v>182.82</v>
      </c>
      <c r="L4869">
        <v>10.119999999999999</v>
      </c>
      <c r="M4869">
        <v>5.77</v>
      </c>
      <c r="N4869">
        <v>4.97</v>
      </c>
      <c r="O4869" t="s">
        <v>24</v>
      </c>
      <c r="P4869" t="s">
        <v>582</v>
      </c>
      <c r="Q4869" t="s">
        <v>83</v>
      </c>
      <c r="R4869" t="s">
        <v>67</v>
      </c>
      <c r="S4869" t="s">
        <v>57</v>
      </c>
      <c r="T4869" s="1">
        <v>41234</v>
      </c>
    </row>
    <row r="4870" spans="1:20" x14ac:dyDescent="0.25">
      <c r="A4870">
        <v>34660</v>
      </c>
      <c r="B4870">
        <v>40789</v>
      </c>
      <c r="C4870" t="s">
        <v>29</v>
      </c>
      <c r="D4870" t="s">
        <v>21</v>
      </c>
      <c r="E4870" t="s">
        <v>120</v>
      </c>
      <c r="F4870" t="s">
        <v>1183</v>
      </c>
      <c r="G4870">
        <v>4</v>
      </c>
      <c r="H4870">
        <v>35.64</v>
      </c>
      <c r="I4870">
        <v>0.41</v>
      </c>
      <c r="J4870">
        <v>0.1</v>
      </c>
      <c r="K4870">
        <v>10.32</v>
      </c>
      <c r="L4870">
        <v>8.32</v>
      </c>
      <c r="M4870">
        <v>4.91</v>
      </c>
      <c r="N4870">
        <v>5.68</v>
      </c>
      <c r="O4870" t="s">
        <v>24</v>
      </c>
      <c r="P4870" t="s">
        <v>1645</v>
      </c>
      <c r="Q4870" t="s">
        <v>41</v>
      </c>
      <c r="R4870" t="s">
        <v>61</v>
      </c>
      <c r="S4870" t="s">
        <v>57</v>
      </c>
      <c r="T4870" s="1">
        <v>40790</v>
      </c>
    </row>
    <row r="4871" spans="1:20" x14ac:dyDescent="0.25">
      <c r="A4871">
        <v>34660</v>
      </c>
      <c r="B4871">
        <v>40789</v>
      </c>
      <c r="C4871" t="s">
        <v>29</v>
      </c>
      <c r="D4871" t="s">
        <v>42</v>
      </c>
      <c r="E4871" t="s">
        <v>43</v>
      </c>
      <c r="F4871" t="s">
        <v>44</v>
      </c>
      <c r="G4871">
        <v>36</v>
      </c>
      <c r="H4871">
        <v>6288.38</v>
      </c>
      <c r="I4871">
        <v>0.39</v>
      </c>
      <c r="J4871">
        <v>0.01</v>
      </c>
      <c r="K4871">
        <v>2411.4899999999998</v>
      </c>
      <c r="L4871">
        <v>176.28</v>
      </c>
      <c r="M4871">
        <v>107.53</v>
      </c>
      <c r="N4871">
        <v>5.81</v>
      </c>
      <c r="O4871" t="s">
        <v>24</v>
      </c>
      <c r="P4871" t="s">
        <v>1645</v>
      </c>
      <c r="Q4871" t="s">
        <v>41</v>
      </c>
      <c r="R4871" t="s">
        <v>61</v>
      </c>
      <c r="S4871" t="s">
        <v>45</v>
      </c>
      <c r="T4871" s="1">
        <v>40791</v>
      </c>
    </row>
    <row r="4872" spans="1:20" x14ac:dyDescent="0.25">
      <c r="A4872">
        <v>34661</v>
      </c>
      <c r="B4872">
        <v>40198</v>
      </c>
      <c r="C4872" t="s">
        <v>58</v>
      </c>
      <c r="D4872" t="s">
        <v>42</v>
      </c>
      <c r="E4872" t="s">
        <v>43</v>
      </c>
      <c r="F4872" t="s">
        <v>1138</v>
      </c>
      <c r="G4872">
        <v>26</v>
      </c>
      <c r="H4872">
        <v>1660.74</v>
      </c>
      <c r="I4872">
        <v>0.51</v>
      </c>
      <c r="J4872">
        <v>0.09</v>
      </c>
      <c r="K4872">
        <v>757.27</v>
      </c>
      <c r="L4872">
        <v>69.349999999999994</v>
      </c>
      <c r="M4872">
        <v>33.979999999999997</v>
      </c>
      <c r="N4872">
        <v>19.989999999999998</v>
      </c>
      <c r="O4872" t="s">
        <v>24</v>
      </c>
      <c r="P4872" t="s">
        <v>1069</v>
      </c>
      <c r="Q4872" t="s">
        <v>95</v>
      </c>
      <c r="R4872" t="s">
        <v>34</v>
      </c>
      <c r="S4872" t="s">
        <v>57</v>
      </c>
      <c r="T4872" s="1">
        <v>40200</v>
      </c>
    </row>
    <row r="4873" spans="1:20" x14ac:dyDescent="0.25">
      <c r="A4873">
        <v>34662</v>
      </c>
      <c r="B4873">
        <v>40918</v>
      </c>
      <c r="C4873" t="s">
        <v>58</v>
      </c>
      <c r="D4873" t="s">
        <v>21</v>
      </c>
      <c r="E4873" t="s">
        <v>22</v>
      </c>
      <c r="F4873" t="s">
        <v>458</v>
      </c>
      <c r="G4873">
        <v>35</v>
      </c>
      <c r="H4873">
        <v>26356.14</v>
      </c>
      <c r="I4873">
        <v>0.55000000000000004</v>
      </c>
      <c r="J4873">
        <v>0.09</v>
      </c>
      <c r="K4873">
        <v>13272.84</v>
      </c>
      <c r="L4873">
        <v>824.4</v>
      </c>
      <c r="M4873">
        <v>370.98</v>
      </c>
      <c r="N4873">
        <v>99</v>
      </c>
      <c r="O4873" t="s">
        <v>48</v>
      </c>
      <c r="P4873" t="s">
        <v>1665</v>
      </c>
      <c r="Q4873" t="s">
        <v>75</v>
      </c>
      <c r="R4873" t="s">
        <v>67</v>
      </c>
      <c r="S4873" t="s">
        <v>132</v>
      </c>
      <c r="T4873" s="1">
        <v>40920</v>
      </c>
    </row>
    <row r="4874" spans="1:20" x14ac:dyDescent="0.25">
      <c r="A4874">
        <v>34663</v>
      </c>
      <c r="B4874">
        <v>40730</v>
      </c>
      <c r="C4874" t="s">
        <v>29</v>
      </c>
      <c r="D4874" t="s">
        <v>37</v>
      </c>
      <c r="E4874" t="s">
        <v>87</v>
      </c>
      <c r="F4874" t="s">
        <v>1878</v>
      </c>
      <c r="G4874">
        <v>38</v>
      </c>
      <c r="H4874">
        <v>54104.35</v>
      </c>
      <c r="I4874">
        <v>0.46</v>
      </c>
      <c r="J4874">
        <v>0.05</v>
      </c>
      <c r="K4874">
        <v>23326.43</v>
      </c>
      <c r="L4874">
        <v>1497.2</v>
      </c>
      <c r="M4874">
        <v>808.49</v>
      </c>
      <c r="N4874">
        <v>55.3</v>
      </c>
      <c r="O4874" t="s">
        <v>48</v>
      </c>
      <c r="P4874" t="s">
        <v>1757</v>
      </c>
      <c r="Q4874" t="s">
        <v>41</v>
      </c>
      <c r="R4874" t="s">
        <v>34</v>
      </c>
      <c r="S4874" t="s">
        <v>132</v>
      </c>
      <c r="T4874" s="1">
        <v>40732</v>
      </c>
    </row>
    <row r="4875" spans="1:20" x14ac:dyDescent="0.25">
      <c r="A4875">
        <v>34689</v>
      </c>
      <c r="B4875">
        <v>40140</v>
      </c>
      <c r="C4875" t="s">
        <v>20</v>
      </c>
      <c r="D4875" t="s">
        <v>21</v>
      </c>
      <c r="E4875" t="s">
        <v>22</v>
      </c>
      <c r="F4875" t="s">
        <v>1470</v>
      </c>
      <c r="G4875">
        <v>36</v>
      </c>
      <c r="H4875">
        <v>1094.99</v>
      </c>
      <c r="I4875">
        <v>0.48</v>
      </c>
      <c r="J4875">
        <v>7.0000000000000007E-2</v>
      </c>
      <c r="K4875">
        <v>479.98</v>
      </c>
      <c r="L4875">
        <v>32.520000000000003</v>
      </c>
      <c r="M4875">
        <v>16.91</v>
      </c>
      <c r="N4875">
        <v>6.25</v>
      </c>
      <c r="O4875" t="s">
        <v>24</v>
      </c>
      <c r="P4875" t="s">
        <v>108</v>
      </c>
      <c r="Q4875" t="s">
        <v>75</v>
      </c>
      <c r="R4875" t="s">
        <v>61</v>
      </c>
      <c r="S4875" t="s">
        <v>57</v>
      </c>
      <c r="T4875" s="1">
        <v>40147</v>
      </c>
    </row>
    <row r="4876" spans="1:20" x14ac:dyDescent="0.25">
      <c r="A4876">
        <v>34691</v>
      </c>
      <c r="B4876">
        <v>39827</v>
      </c>
      <c r="C4876" t="s">
        <v>58</v>
      </c>
      <c r="D4876" t="s">
        <v>21</v>
      </c>
      <c r="E4876" t="s">
        <v>126</v>
      </c>
      <c r="F4876" t="s">
        <v>1260</v>
      </c>
      <c r="G4876">
        <v>27</v>
      </c>
      <c r="H4876">
        <v>336.36</v>
      </c>
      <c r="I4876">
        <v>0.41</v>
      </c>
      <c r="J4876">
        <v>0.08</v>
      </c>
      <c r="K4876">
        <v>117.34</v>
      </c>
      <c r="L4876">
        <v>13.17</v>
      </c>
      <c r="M4876">
        <v>7.77</v>
      </c>
      <c r="N4876">
        <v>9.23</v>
      </c>
      <c r="O4876" t="s">
        <v>24</v>
      </c>
      <c r="P4876" t="s">
        <v>885</v>
      </c>
      <c r="Q4876" t="s">
        <v>64</v>
      </c>
      <c r="R4876" t="s">
        <v>27</v>
      </c>
      <c r="S4876" t="s">
        <v>57</v>
      </c>
      <c r="T4876" s="1">
        <v>39829</v>
      </c>
    </row>
    <row r="4877" spans="1:20" x14ac:dyDescent="0.25">
      <c r="A4877">
        <v>34691</v>
      </c>
      <c r="B4877">
        <v>39827</v>
      </c>
      <c r="C4877" t="s">
        <v>58</v>
      </c>
      <c r="D4877" t="s">
        <v>37</v>
      </c>
      <c r="E4877" t="s">
        <v>87</v>
      </c>
      <c r="F4877" t="s">
        <v>1296</v>
      </c>
      <c r="G4877">
        <v>23</v>
      </c>
      <c r="H4877">
        <v>10979.54</v>
      </c>
      <c r="I4877">
        <v>0.37</v>
      </c>
      <c r="J4877">
        <v>0.02</v>
      </c>
      <c r="K4877">
        <v>3911.79</v>
      </c>
      <c r="L4877">
        <v>485.94</v>
      </c>
      <c r="M4877">
        <v>306.14</v>
      </c>
      <c r="N4877">
        <v>26.53</v>
      </c>
      <c r="O4877" t="s">
        <v>48</v>
      </c>
      <c r="P4877" t="s">
        <v>885</v>
      </c>
      <c r="Q4877" t="s">
        <v>64</v>
      </c>
      <c r="R4877" t="s">
        <v>27</v>
      </c>
      <c r="S4877" t="s">
        <v>132</v>
      </c>
      <c r="T4877" s="1">
        <v>39827</v>
      </c>
    </row>
    <row r="4878" spans="1:20" x14ac:dyDescent="0.25">
      <c r="A4878">
        <v>34691</v>
      </c>
      <c r="B4878">
        <v>39827</v>
      </c>
      <c r="C4878" t="s">
        <v>58</v>
      </c>
      <c r="D4878" t="s">
        <v>21</v>
      </c>
      <c r="E4878" t="s">
        <v>84</v>
      </c>
      <c r="F4878" t="s">
        <v>219</v>
      </c>
      <c r="G4878">
        <v>13</v>
      </c>
      <c r="H4878">
        <v>492.04</v>
      </c>
      <c r="I4878">
        <v>0.54</v>
      </c>
      <c r="J4878">
        <v>0.1</v>
      </c>
      <c r="K4878">
        <v>235.89</v>
      </c>
      <c r="L4878">
        <v>41.24</v>
      </c>
      <c r="M4878">
        <v>18.97</v>
      </c>
      <c r="N4878">
        <v>9.5399999999999991</v>
      </c>
      <c r="O4878" t="s">
        <v>71</v>
      </c>
      <c r="P4878" t="s">
        <v>885</v>
      </c>
      <c r="Q4878" t="s">
        <v>64</v>
      </c>
      <c r="R4878" t="s">
        <v>27</v>
      </c>
      <c r="S4878" t="s">
        <v>57</v>
      </c>
      <c r="T4878" s="1">
        <v>39829</v>
      </c>
    </row>
    <row r="4879" spans="1:20" x14ac:dyDescent="0.25">
      <c r="A4879">
        <v>34694</v>
      </c>
      <c r="B4879">
        <v>40661</v>
      </c>
      <c r="C4879" t="s">
        <v>20</v>
      </c>
      <c r="D4879" t="s">
        <v>42</v>
      </c>
      <c r="E4879" t="s">
        <v>43</v>
      </c>
      <c r="F4879" t="s">
        <v>1392</v>
      </c>
      <c r="G4879">
        <v>11</v>
      </c>
      <c r="H4879">
        <v>100</v>
      </c>
      <c r="I4879">
        <v>0.49</v>
      </c>
      <c r="J4879">
        <v>0.04</v>
      </c>
      <c r="K4879">
        <v>43.48</v>
      </c>
      <c r="L4879">
        <v>8.7799999999999994</v>
      </c>
      <c r="M4879">
        <v>4.4800000000000004</v>
      </c>
      <c r="N4879">
        <v>7.24</v>
      </c>
      <c r="O4879" t="s">
        <v>24</v>
      </c>
      <c r="P4879" t="s">
        <v>1688</v>
      </c>
      <c r="Q4879" t="s">
        <v>75</v>
      </c>
      <c r="R4879" t="s">
        <v>67</v>
      </c>
      <c r="S4879" t="s">
        <v>57</v>
      </c>
      <c r="T4879" s="1">
        <v>40661</v>
      </c>
    </row>
    <row r="4880" spans="1:20" x14ac:dyDescent="0.25">
      <c r="A4880">
        <v>34721</v>
      </c>
      <c r="B4880">
        <v>40483</v>
      </c>
      <c r="C4880" t="s">
        <v>29</v>
      </c>
      <c r="D4880" t="s">
        <v>21</v>
      </c>
      <c r="E4880" t="s">
        <v>30</v>
      </c>
      <c r="F4880" t="s">
        <v>1068</v>
      </c>
      <c r="G4880">
        <v>46</v>
      </c>
      <c r="H4880">
        <v>822</v>
      </c>
      <c r="I4880">
        <v>0.43</v>
      </c>
      <c r="J4880">
        <v>0.01</v>
      </c>
      <c r="K4880">
        <v>346.74</v>
      </c>
      <c r="L4880">
        <v>17.95</v>
      </c>
      <c r="M4880">
        <v>10.23</v>
      </c>
      <c r="N4880">
        <v>4.68</v>
      </c>
      <c r="O4880" t="s">
        <v>24</v>
      </c>
      <c r="P4880" t="s">
        <v>2013</v>
      </c>
      <c r="Q4880" t="s">
        <v>33</v>
      </c>
      <c r="R4880" t="s">
        <v>34</v>
      </c>
      <c r="S4880" t="s">
        <v>35</v>
      </c>
      <c r="T4880" s="1">
        <v>40484</v>
      </c>
    </row>
    <row r="4881" spans="1:20" x14ac:dyDescent="0.25">
      <c r="A4881">
        <v>34723</v>
      </c>
      <c r="B4881">
        <v>41252</v>
      </c>
      <c r="C4881" t="s">
        <v>79</v>
      </c>
      <c r="D4881" t="s">
        <v>37</v>
      </c>
      <c r="E4881" t="s">
        <v>87</v>
      </c>
      <c r="F4881" t="s">
        <v>1230</v>
      </c>
      <c r="G4881">
        <v>4</v>
      </c>
      <c r="H4881">
        <v>11547.35</v>
      </c>
      <c r="I4881">
        <v>0.51</v>
      </c>
      <c r="J4881">
        <v>0.06</v>
      </c>
      <c r="K4881">
        <v>5513.77</v>
      </c>
      <c r="L4881">
        <v>3063.2</v>
      </c>
      <c r="M4881">
        <v>1500.97</v>
      </c>
      <c r="N4881">
        <v>29.7</v>
      </c>
      <c r="O4881" t="s">
        <v>48</v>
      </c>
      <c r="P4881" t="s">
        <v>2014</v>
      </c>
      <c r="Q4881" t="s">
        <v>41</v>
      </c>
      <c r="R4881" t="s">
        <v>27</v>
      </c>
      <c r="S4881" t="s">
        <v>132</v>
      </c>
      <c r="T4881" s="1">
        <v>41254</v>
      </c>
    </row>
    <row r="4882" spans="1:20" x14ac:dyDescent="0.25">
      <c r="A4882">
        <v>34723</v>
      </c>
      <c r="B4882">
        <v>41252</v>
      </c>
      <c r="C4882" t="s">
        <v>79</v>
      </c>
      <c r="D4882" t="s">
        <v>37</v>
      </c>
      <c r="E4882" t="s">
        <v>87</v>
      </c>
      <c r="F4882" t="s">
        <v>1433</v>
      </c>
      <c r="G4882">
        <v>46</v>
      </c>
      <c r="H4882">
        <v>6066.51</v>
      </c>
      <c r="I4882">
        <v>0.42</v>
      </c>
      <c r="J4882">
        <v>0.06</v>
      </c>
      <c r="K4882">
        <v>2311.83</v>
      </c>
      <c r="L4882">
        <v>139.6</v>
      </c>
      <c r="M4882">
        <v>80.97</v>
      </c>
      <c r="N4882">
        <v>30.06</v>
      </c>
      <c r="O4882" t="s">
        <v>48</v>
      </c>
      <c r="P4882" t="s">
        <v>2014</v>
      </c>
      <c r="Q4882" t="s">
        <v>41</v>
      </c>
      <c r="R4882" t="s">
        <v>27</v>
      </c>
      <c r="S4882" t="s">
        <v>49</v>
      </c>
      <c r="T4882" s="1">
        <v>41255</v>
      </c>
    </row>
    <row r="4883" spans="1:20" x14ac:dyDescent="0.25">
      <c r="A4883">
        <v>34723</v>
      </c>
      <c r="B4883">
        <v>41252</v>
      </c>
      <c r="C4883" t="s">
        <v>79</v>
      </c>
      <c r="D4883" t="s">
        <v>37</v>
      </c>
      <c r="E4883" t="s">
        <v>50</v>
      </c>
      <c r="F4883" t="s">
        <v>76</v>
      </c>
      <c r="G4883">
        <v>29</v>
      </c>
      <c r="H4883">
        <v>3637.07</v>
      </c>
      <c r="I4883">
        <v>0.52</v>
      </c>
      <c r="J4883">
        <v>0.09</v>
      </c>
      <c r="K4883">
        <v>1714.37</v>
      </c>
      <c r="L4883">
        <v>137.47999999999999</v>
      </c>
      <c r="M4883">
        <v>65.989999999999995</v>
      </c>
      <c r="N4883">
        <v>8.99</v>
      </c>
      <c r="O4883" t="s">
        <v>24</v>
      </c>
      <c r="P4883" t="s">
        <v>2014</v>
      </c>
      <c r="Q4883" t="s">
        <v>41</v>
      </c>
      <c r="R4883" t="s">
        <v>27</v>
      </c>
      <c r="S4883" t="s">
        <v>57</v>
      </c>
      <c r="T4883" s="1">
        <v>41254</v>
      </c>
    </row>
    <row r="4884" spans="1:20" x14ac:dyDescent="0.25">
      <c r="A4884">
        <v>34725</v>
      </c>
      <c r="B4884">
        <v>40751</v>
      </c>
      <c r="C4884" t="s">
        <v>20</v>
      </c>
      <c r="D4884" t="s">
        <v>21</v>
      </c>
      <c r="E4884" t="s">
        <v>22</v>
      </c>
      <c r="F4884" t="s">
        <v>220</v>
      </c>
      <c r="G4884">
        <v>14</v>
      </c>
      <c r="H4884">
        <v>2904.75</v>
      </c>
      <c r="I4884">
        <v>0.38</v>
      </c>
      <c r="J4884">
        <v>0.08</v>
      </c>
      <c r="K4884">
        <v>935.79</v>
      </c>
      <c r="L4884">
        <v>222.81</v>
      </c>
      <c r="M4884">
        <v>138.13999999999999</v>
      </c>
      <c r="N4884">
        <v>35</v>
      </c>
      <c r="O4884" t="s">
        <v>24</v>
      </c>
      <c r="P4884" t="s">
        <v>1254</v>
      </c>
      <c r="Q4884" t="s">
        <v>75</v>
      </c>
      <c r="R4884" t="s">
        <v>27</v>
      </c>
      <c r="S4884" t="s">
        <v>28</v>
      </c>
      <c r="T4884" s="1">
        <v>40753</v>
      </c>
    </row>
    <row r="4885" spans="1:20" x14ac:dyDescent="0.25">
      <c r="A4885">
        <v>34727</v>
      </c>
      <c r="B4885">
        <v>40615</v>
      </c>
      <c r="C4885" t="s">
        <v>20</v>
      </c>
      <c r="D4885" t="s">
        <v>21</v>
      </c>
      <c r="E4885" t="s">
        <v>120</v>
      </c>
      <c r="F4885" t="s">
        <v>905</v>
      </c>
      <c r="G4885">
        <v>20</v>
      </c>
      <c r="H4885">
        <v>276.94</v>
      </c>
      <c r="I4885">
        <v>0.46</v>
      </c>
      <c r="J4885">
        <v>0.1</v>
      </c>
      <c r="K4885">
        <v>107.2</v>
      </c>
      <c r="L4885">
        <v>14.89</v>
      </c>
      <c r="M4885">
        <v>8.0399999999999991</v>
      </c>
      <c r="N4885">
        <v>8.94</v>
      </c>
      <c r="O4885" t="s">
        <v>71</v>
      </c>
      <c r="P4885" t="s">
        <v>138</v>
      </c>
      <c r="Q4885" t="s">
        <v>75</v>
      </c>
      <c r="R4885" t="s">
        <v>34</v>
      </c>
      <c r="S4885" t="s">
        <v>57</v>
      </c>
      <c r="T4885" s="1">
        <v>40619</v>
      </c>
    </row>
    <row r="4886" spans="1:20" x14ac:dyDescent="0.25">
      <c r="A4886">
        <v>34753</v>
      </c>
      <c r="B4886">
        <v>40196</v>
      </c>
      <c r="C4886" t="s">
        <v>29</v>
      </c>
      <c r="D4886" t="s">
        <v>37</v>
      </c>
      <c r="E4886" t="s">
        <v>50</v>
      </c>
      <c r="F4886" t="s">
        <v>1501</v>
      </c>
      <c r="G4886">
        <v>7</v>
      </c>
      <c r="H4886">
        <v>273.86</v>
      </c>
      <c r="I4886">
        <v>0.51</v>
      </c>
      <c r="J4886">
        <v>0.09</v>
      </c>
      <c r="K4886">
        <v>125.94</v>
      </c>
      <c r="L4886">
        <v>42.84</v>
      </c>
      <c r="M4886">
        <v>20.99</v>
      </c>
      <c r="N4886">
        <v>0.99</v>
      </c>
      <c r="O4886" t="s">
        <v>24</v>
      </c>
      <c r="P4886" t="s">
        <v>1256</v>
      </c>
      <c r="Q4886" t="s">
        <v>33</v>
      </c>
      <c r="R4886" t="s">
        <v>27</v>
      </c>
      <c r="S4886" t="s">
        <v>55</v>
      </c>
      <c r="T4886" s="1">
        <v>40198</v>
      </c>
    </row>
    <row r="4887" spans="1:20" x14ac:dyDescent="0.25">
      <c r="A4887">
        <v>34754</v>
      </c>
      <c r="B4887">
        <v>41064</v>
      </c>
      <c r="C4887" t="s">
        <v>58</v>
      </c>
      <c r="D4887" t="s">
        <v>21</v>
      </c>
      <c r="E4887" t="s">
        <v>84</v>
      </c>
      <c r="F4887" t="s">
        <v>815</v>
      </c>
      <c r="G4887">
        <v>16</v>
      </c>
      <c r="H4887">
        <v>1285.1400000000001</v>
      </c>
      <c r="I4887">
        <v>0.54</v>
      </c>
      <c r="J4887">
        <v>0.03</v>
      </c>
      <c r="K4887">
        <v>673.02</v>
      </c>
      <c r="L4887">
        <v>82.48</v>
      </c>
      <c r="M4887">
        <v>37.94</v>
      </c>
      <c r="N4887">
        <v>5.08</v>
      </c>
      <c r="O4887" t="s">
        <v>24</v>
      </c>
      <c r="P4887" t="s">
        <v>740</v>
      </c>
      <c r="Q4887" t="s">
        <v>95</v>
      </c>
      <c r="R4887" t="s">
        <v>61</v>
      </c>
      <c r="S4887" t="s">
        <v>55</v>
      </c>
      <c r="T4887" s="1">
        <v>41066</v>
      </c>
    </row>
    <row r="4888" spans="1:20" x14ac:dyDescent="0.25">
      <c r="A4888">
        <v>34757</v>
      </c>
      <c r="B4888">
        <v>41057</v>
      </c>
      <c r="C4888" t="s">
        <v>36</v>
      </c>
      <c r="D4888" t="s">
        <v>21</v>
      </c>
      <c r="E4888" t="s">
        <v>84</v>
      </c>
      <c r="F4888" t="s">
        <v>1221</v>
      </c>
      <c r="G4888">
        <v>40</v>
      </c>
      <c r="H4888">
        <v>408.43</v>
      </c>
      <c r="I4888">
        <v>0.42</v>
      </c>
      <c r="J4888">
        <v>0.1</v>
      </c>
      <c r="K4888">
        <v>143.01</v>
      </c>
      <c r="L4888">
        <v>11.17</v>
      </c>
      <c r="M4888">
        <v>6.48</v>
      </c>
      <c r="N4888">
        <v>6.22</v>
      </c>
      <c r="O4888" t="s">
        <v>71</v>
      </c>
      <c r="P4888" t="s">
        <v>2014</v>
      </c>
      <c r="Q4888" t="s">
        <v>41</v>
      </c>
      <c r="R4888" t="s">
        <v>27</v>
      </c>
      <c r="S4888" t="s">
        <v>57</v>
      </c>
      <c r="T4888" s="1">
        <v>41059</v>
      </c>
    </row>
    <row r="4889" spans="1:20" x14ac:dyDescent="0.25">
      <c r="A4889">
        <v>34785</v>
      </c>
      <c r="B4889">
        <v>40203</v>
      </c>
      <c r="C4889" t="s">
        <v>58</v>
      </c>
      <c r="D4889" t="s">
        <v>42</v>
      </c>
      <c r="E4889" t="s">
        <v>46</v>
      </c>
      <c r="F4889" t="s">
        <v>912</v>
      </c>
      <c r="G4889">
        <v>45</v>
      </c>
      <c r="H4889">
        <v>30841.93</v>
      </c>
      <c r="I4889">
        <v>0.42</v>
      </c>
      <c r="J4889">
        <v>0.01</v>
      </c>
      <c r="K4889">
        <v>12755.31</v>
      </c>
      <c r="L4889">
        <v>691.34</v>
      </c>
      <c r="M4889">
        <v>400.98</v>
      </c>
      <c r="N4889">
        <v>42.52</v>
      </c>
      <c r="O4889" t="s">
        <v>48</v>
      </c>
      <c r="P4889" t="s">
        <v>1785</v>
      </c>
      <c r="Q4889" t="s">
        <v>64</v>
      </c>
      <c r="R4889" t="s">
        <v>34</v>
      </c>
      <c r="S4889" t="s">
        <v>49</v>
      </c>
      <c r="T4889" s="1">
        <v>40206</v>
      </c>
    </row>
    <row r="4890" spans="1:20" x14ac:dyDescent="0.25">
      <c r="A4890">
        <v>34787</v>
      </c>
      <c r="B4890">
        <v>40237</v>
      </c>
      <c r="C4890" t="s">
        <v>20</v>
      </c>
      <c r="D4890" t="s">
        <v>21</v>
      </c>
      <c r="E4890" t="s">
        <v>52</v>
      </c>
      <c r="F4890" t="s">
        <v>423</v>
      </c>
      <c r="G4890">
        <v>14</v>
      </c>
      <c r="H4890">
        <v>833.06</v>
      </c>
      <c r="I4890">
        <v>0.5</v>
      </c>
      <c r="J4890">
        <v>0.05</v>
      </c>
      <c r="K4890">
        <v>390.35</v>
      </c>
      <c r="L4890">
        <v>61.96</v>
      </c>
      <c r="M4890">
        <v>30.98</v>
      </c>
      <c r="N4890">
        <v>8.99</v>
      </c>
      <c r="O4890" t="s">
        <v>24</v>
      </c>
      <c r="P4890" t="s">
        <v>932</v>
      </c>
      <c r="Q4890" t="s">
        <v>33</v>
      </c>
      <c r="R4890" t="s">
        <v>34</v>
      </c>
      <c r="S4890" t="s">
        <v>35</v>
      </c>
      <c r="T4890" s="1">
        <v>40239</v>
      </c>
    </row>
    <row r="4891" spans="1:20" x14ac:dyDescent="0.25">
      <c r="A4891">
        <v>34788</v>
      </c>
      <c r="B4891">
        <v>40126</v>
      </c>
      <c r="C4891" t="s">
        <v>36</v>
      </c>
      <c r="D4891" t="s">
        <v>21</v>
      </c>
      <c r="E4891" t="s">
        <v>84</v>
      </c>
      <c r="F4891" t="s">
        <v>113</v>
      </c>
      <c r="G4891">
        <v>4</v>
      </c>
      <c r="H4891">
        <v>42.96</v>
      </c>
      <c r="I4891">
        <v>0.38</v>
      </c>
      <c r="J4891">
        <v>0.02</v>
      </c>
      <c r="K4891">
        <v>13.89</v>
      </c>
      <c r="L4891">
        <v>9.65</v>
      </c>
      <c r="M4891">
        <v>5.98</v>
      </c>
      <c r="N4891">
        <v>5.15</v>
      </c>
      <c r="O4891" t="s">
        <v>24</v>
      </c>
      <c r="P4891" t="s">
        <v>491</v>
      </c>
      <c r="Q4891" t="s">
        <v>64</v>
      </c>
      <c r="R4891" t="s">
        <v>34</v>
      </c>
      <c r="S4891" t="s">
        <v>57</v>
      </c>
      <c r="T4891" s="1">
        <v>40128</v>
      </c>
    </row>
    <row r="4892" spans="1:20" x14ac:dyDescent="0.25">
      <c r="A4892">
        <v>34791</v>
      </c>
      <c r="B4892">
        <v>40670</v>
      </c>
      <c r="C4892" t="s">
        <v>79</v>
      </c>
      <c r="D4892" t="s">
        <v>42</v>
      </c>
      <c r="E4892" t="s">
        <v>43</v>
      </c>
      <c r="F4892" t="s">
        <v>863</v>
      </c>
      <c r="G4892">
        <v>37</v>
      </c>
      <c r="H4892">
        <v>490.44</v>
      </c>
      <c r="I4892">
        <v>0.44</v>
      </c>
      <c r="J4892">
        <v>0.03</v>
      </c>
      <c r="K4892">
        <v>205.61</v>
      </c>
      <c r="L4892">
        <v>13.55</v>
      </c>
      <c r="M4892">
        <v>7.59</v>
      </c>
      <c r="N4892">
        <v>4</v>
      </c>
      <c r="O4892" t="s">
        <v>24</v>
      </c>
      <c r="P4892" t="s">
        <v>2015</v>
      </c>
      <c r="Q4892" t="s">
        <v>33</v>
      </c>
      <c r="R4892" t="s">
        <v>61</v>
      </c>
      <c r="S4892" t="s">
        <v>55</v>
      </c>
      <c r="T4892" s="1">
        <v>40672</v>
      </c>
    </row>
    <row r="4893" spans="1:20" x14ac:dyDescent="0.25">
      <c r="A4893">
        <v>34791</v>
      </c>
      <c r="B4893">
        <v>40670</v>
      </c>
      <c r="C4893" t="s">
        <v>79</v>
      </c>
      <c r="D4893" t="s">
        <v>21</v>
      </c>
      <c r="E4893" t="s">
        <v>84</v>
      </c>
      <c r="F4893" t="s">
        <v>1957</v>
      </c>
      <c r="G4893">
        <v>9</v>
      </c>
      <c r="H4893">
        <v>1926.55</v>
      </c>
      <c r="I4893">
        <v>0.51</v>
      </c>
      <c r="J4893">
        <v>0.01</v>
      </c>
      <c r="K4893">
        <v>962.91</v>
      </c>
      <c r="L4893">
        <v>213.98</v>
      </c>
      <c r="M4893">
        <v>104.85</v>
      </c>
      <c r="N4893">
        <v>19.989999999999998</v>
      </c>
      <c r="O4893" t="s">
        <v>24</v>
      </c>
      <c r="P4893" t="s">
        <v>2015</v>
      </c>
      <c r="Q4893" t="s">
        <v>33</v>
      </c>
      <c r="R4893" t="s">
        <v>61</v>
      </c>
      <c r="S4893" t="s">
        <v>57</v>
      </c>
      <c r="T4893" s="1">
        <v>40670</v>
      </c>
    </row>
    <row r="4894" spans="1:20" x14ac:dyDescent="0.25">
      <c r="A4894">
        <v>34816</v>
      </c>
      <c r="B4894">
        <v>40487</v>
      </c>
      <c r="C4894" t="s">
        <v>29</v>
      </c>
      <c r="D4894" t="s">
        <v>21</v>
      </c>
      <c r="E4894" t="s">
        <v>126</v>
      </c>
      <c r="F4894" t="s">
        <v>1977</v>
      </c>
      <c r="G4894">
        <v>29</v>
      </c>
      <c r="H4894">
        <v>1881.45</v>
      </c>
      <c r="I4894">
        <v>0.42</v>
      </c>
      <c r="J4894">
        <v>0.1</v>
      </c>
      <c r="K4894">
        <v>667.36</v>
      </c>
      <c r="L4894">
        <v>71.91</v>
      </c>
      <c r="M4894">
        <v>41.71</v>
      </c>
      <c r="N4894">
        <v>4.5</v>
      </c>
      <c r="O4894" t="s">
        <v>24</v>
      </c>
      <c r="P4894" t="s">
        <v>1349</v>
      </c>
      <c r="Q4894" t="s">
        <v>33</v>
      </c>
      <c r="R4894" t="s">
        <v>34</v>
      </c>
      <c r="S4894" t="s">
        <v>57</v>
      </c>
      <c r="T4894" s="1">
        <v>40487</v>
      </c>
    </row>
    <row r="4895" spans="1:20" x14ac:dyDescent="0.25">
      <c r="A4895">
        <v>34816</v>
      </c>
      <c r="B4895">
        <v>40487</v>
      </c>
      <c r="C4895" t="s">
        <v>29</v>
      </c>
      <c r="D4895" t="s">
        <v>21</v>
      </c>
      <c r="E4895" t="s">
        <v>139</v>
      </c>
      <c r="F4895" t="s">
        <v>1150</v>
      </c>
      <c r="G4895">
        <v>43</v>
      </c>
      <c r="H4895">
        <v>4310.76</v>
      </c>
      <c r="I4895">
        <v>0.45</v>
      </c>
      <c r="J4895">
        <v>0.1</v>
      </c>
      <c r="K4895">
        <v>1668.63</v>
      </c>
      <c r="L4895">
        <v>110.87</v>
      </c>
      <c r="M4895">
        <v>60.98</v>
      </c>
      <c r="N4895">
        <v>19.989999999999998</v>
      </c>
      <c r="O4895" t="s">
        <v>24</v>
      </c>
      <c r="P4895" t="s">
        <v>1349</v>
      </c>
      <c r="Q4895" t="s">
        <v>33</v>
      </c>
      <c r="R4895" t="s">
        <v>34</v>
      </c>
      <c r="S4895" t="s">
        <v>57</v>
      </c>
      <c r="T4895" s="1">
        <v>40489</v>
      </c>
    </row>
    <row r="4896" spans="1:20" x14ac:dyDescent="0.25">
      <c r="A4896">
        <v>34822</v>
      </c>
      <c r="B4896">
        <v>41100</v>
      </c>
      <c r="C4896" t="s">
        <v>29</v>
      </c>
      <c r="D4896" t="s">
        <v>37</v>
      </c>
      <c r="E4896" t="s">
        <v>38</v>
      </c>
      <c r="F4896" t="s">
        <v>1583</v>
      </c>
      <c r="G4896">
        <v>23</v>
      </c>
      <c r="H4896">
        <v>1736.06</v>
      </c>
      <c r="I4896">
        <v>0.44</v>
      </c>
      <c r="J4896">
        <v>0.04</v>
      </c>
      <c r="K4896">
        <v>722.53</v>
      </c>
      <c r="L4896">
        <v>78.540000000000006</v>
      </c>
      <c r="M4896">
        <v>43.98</v>
      </c>
      <c r="N4896">
        <v>1.99</v>
      </c>
      <c r="O4896" t="s">
        <v>24</v>
      </c>
      <c r="P4896" t="s">
        <v>601</v>
      </c>
      <c r="Q4896" t="s">
        <v>33</v>
      </c>
      <c r="R4896" t="s">
        <v>67</v>
      </c>
      <c r="S4896" t="s">
        <v>35</v>
      </c>
      <c r="T4896" s="1">
        <v>41101</v>
      </c>
    </row>
    <row r="4897" spans="1:20" x14ac:dyDescent="0.25">
      <c r="A4897">
        <v>34849</v>
      </c>
      <c r="B4897">
        <v>40463</v>
      </c>
      <c r="C4897" t="s">
        <v>58</v>
      </c>
      <c r="D4897" t="s">
        <v>21</v>
      </c>
      <c r="E4897" t="s">
        <v>80</v>
      </c>
      <c r="F4897" t="s">
        <v>575</v>
      </c>
      <c r="G4897">
        <v>3</v>
      </c>
      <c r="H4897">
        <v>22.8</v>
      </c>
      <c r="I4897">
        <v>0.5</v>
      </c>
      <c r="J4897">
        <v>0.1</v>
      </c>
      <c r="K4897">
        <v>9.91</v>
      </c>
      <c r="L4897">
        <v>8.26</v>
      </c>
      <c r="M4897">
        <v>4.13</v>
      </c>
      <c r="N4897">
        <v>0.5</v>
      </c>
      <c r="O4897" t="s">
        <v>24</v>
      </c>
      <c r="P4897" t="s">
        <v>625</v>
      </c>
      <c r="Q4897" t="s">
        <v>41</v>
      </c>
      <c r="R4897" t="s">
        <v>61</v>
      </c>
      <c r="S4897" t="s">
        <v>57</v>
      </c>
      <c r="T4897" s="1">
        <v>40465</v>
      </c>
    </row>
    <row r="4898" spans="1:20" x14ac:dyDescent="0.25">
      <c r="A4898">
        <v>34849</v>
      </c>
      <c r="B4898">
        <v>40463</v>
      </c>
      <c r="C4898" t="s">
        <v>58</v>
      </c>
      <c r="D4898" t="s">
        <v>21</v>
      </c>
      <c r="E4898" t="s">
        <v>84</v>
      </c>
      <c r="F4898" t="s">
        <v>596</v>
      </c>
      <c r="G4898">
        <v>22</v>
      </c>
      <c r="H4898">
        <v>205.21</v>
      </c>
      <c r="I4898">
        <v>0.53</v>
      </c>
      <c r="J4898">
        <v>0.08</v>
      </c>
      <c r="K4898">
        <v>99.63</v>
      </c>
      <c r="L4898">
        <v>10.06</v>
      </c>
      <c r="M4898">
        <v>4.7300000000000004</v>
      </c>
      <c r="N4898">
        <v>1.52</v>
      </c>
      <c r="O4898" t="s">
        <v>24</v>
      </c>
      <c r="P4898" t="s">
        <v>625</v>
      </c>
      <c r="Q4898" t="s">
        <v>41</v>
      </c>
      <c r="R4898" t="s">
        <v>61</v>
      </c>
      <c r="S4898" t="s">
        <v>55</v>
      </c>
      <c r="T4898" s="1">
        <v>40464</v>
      </c>
    </row>
    <row r="4899" spans="1:20" x14ac:dyDescent="0.25">
      <c r="A4899">
        <v>34849</v>
      </c>
      <c r="B4899">
        <v>40463</v>
      </c>
      <c r="C4899" t="s">
        <v>58</v>
      </c>
      <c r="D4899" t="s">
        <v>21</v>
      </c>
      <c r="E4899" t="s">
        <v>22</v>
      </c>
      <c r="F4899" t="s">
        <v>1070</v>
      </c>
      <c r="G4899">
        <v>3</v>
      </c>
      <c r="H4899">
        <v>1906.35</v>
      </c>
      <c r="I4899">
        <v>0.38</v>
      </c>
      <c r="J4899">
        <v>7.0000000000000007E-2</v>
      </c>
      <c r="K4899">
        <v>628.79</v>
      </c>
      <c r="L4899">
        <v>676.11</v>
      </c>
      <c r="M4899">
        <v>419.19</v>
      </c>
      <c r="N4899">
        <v>19.989999999999998</v>
      </c>
      <c r="O4899" t="s">
        <v>24</v>
      </c>
      <c r="P4899" t="s">
        <v>625</v>
      </c>
      <c r="Q4899" t="s">
        <v>41</v>
      </c>
      <c r="R4899" t="s">
        <v>61</v>
      </c>
      <c r="S4899" t="s">
        <v>57</v>
      </c>
      <c r="T4899" s="1">
        <v>40464</v>
      </c>
    </row>
    <row r="4900" spans="1:20" x14ac:dyDescent="0.25">
      <c r="A4900">
        <v>34852</v>
      </c>
      <c r="B4900">
        <v>41157</v>
      </c>
      <c r="C4900" t="s">
        <v>20</v>
      </c>
      <c r="D4900" t="s">
        <v>21</v>
      </c>
      <c r="E4900" t="s">
        <v>120</v>
      </c>
      <c r="F4900" t="s">
        <v>1771</v>
      </c>
      <c r="G4900">
        <v>26</v>
      </c>
      <c r="H4900">
        <v>109.65</v>
      </c>
      <c r="I4900">
        <v>0.52</v>
      </c>
      <c r="J4900">
        <v>0.04</v>
      </c>
      <c r="K4900">
        <v>54.08</v>
      </c>
      <c r="L4900">
        <v>4.33</v>
      </c>
      <c r="M4900">
        <v>2.08</v>
      </c>
      <c r="N4900">
        <v>1.49</v>
      </c>
      <c r="O4900" t="s">
        <v>24</v>
      </c>
      <c r="P4900" t="s">
        <v>929</v>
      </c>
      <c r="Q4900" t="s">
        <v>33</v>
      </c>
      <c r="R4900" t="s">
        <v>34</v>
      </c>
      <c r="S4900" t="s">
        <v>57</v>
      </c>
      <c r="T4900" s="1">
        <v>41161</v>
      </c>
    </row>
    <row r="4901" spans="1:20" x14ac:dyDescent="0.25">
      <c r="A4901">
        <v>34853</v>
      </c>
      <c r="B4901">
        <v>40815</v>
      </c>
      <c r="C4901" t="s">
        <v>58</v>
      </c>
      <c r="D4901" t="s">
        <v>42</v>
      </c>
      <c r="E4901" t="s">
        <v>43</v>
      </c>
      <c r="F4901" t="s">
        <v>292</v>
      </c>
      <c r="G4901">
        <v>49</v>
      </c>
      <c r="H4901">
        <v>876.28</v>
      </c>
      <c r="I4901">
        <v>0.35</v>
      </c>
      <c r="J4901">
        <v>0.16</v>
      </c>
      <c r="K4901">
        <v>196.66</v>
      </c>
      <c r="L4901">
        <v>21.12</v>
      </c>
      <c r="M4901">
        <v>13.73</v>
      </c>
      <c r="N4901">
        <v>6.85</v>
      </c>
      <c r="O4901" t="s">
        <v>24</v>
      </c>
      <c r="P4901" t="s">
        <v>119</v>
      </c>
      <c r="Q4901" t="s">
        <v>33</v>
      </c>
      <c r="R4901" t="s">
        <v>27</v>
      </c>
      <c r="S4901" t="s">
        <v>55</v>
      </c>
      <c r="T4901" s="1">
        <v>40818</v>
      </c>
    </row>
    <row r="4902" spans="1:20" x14ac:dyDescent="0.25">
      <c r="A4902">
        <v>34880</v>
      </c>
      <c r="B4902">
        <v>40072</v>
      </c>
      <c r="C4902" t="s">
        <v>36</v>
      </c>
      <c r="D4902" t="s">
        <v>21</v>
      </c>
      <c r="E4902" t="s">
        <v>84</v>
      </c>
      <c r="F4902" t="s">
        <v>1887</v>
      </c>
      <c r="G4902">
        <v>44</v>
      </c>
      <c r="H4902">
        <v>563.79</v>
      </c>
      <c r="I4902">
        <v>0.51</v>
      </c>
      <c r="J4902">
        <v>0.04</v>
      </c>
      <c r="K4902">
        <v>273.48</v>
      </c>
      <c r="L4902">
        <v>13.22</v>
      </c>
      <c r="M4902">
        <v>6.48</v>
      </c>
      <c r="N4902">
        <v>5.19</v>
      </c>
      <c r="O4902" t="s">
        <v>24</v>
      </c>
      <c r="P4902" t="s">
        <v>617</v>
      </c>
      <c r="Q4902" t="s">
        <v>95</v>
      </c>
      <c r="R4902" t="s">
        <v>61</v>
      </c>
      <c r="S4902" t="s">
        <v>57</v>
      </c>
      <c r="T4902" s="1">
        <v>40073</v>
      </c>
    </row>
    <row r="4903" spans="1:20" x14ac:dyDescent="0.25">
      <c r="A4903">
        <v>34881</v>
      </c>
      <c r="B4903">
        <v>40581</v>
      </c>
      <c r="C4903" t="s">
        <v>79</v>
      </c>
      <c r="D4903" t="s">
        <v>21</v>
      </c>
      <c r="E4903" t="s">
        <v>120</v>
      </c>
      <c r="F4903" t="s">
        <v>1455</v>
      </c>
      <c r="G4903">
        <v>37</v>
      </c>
      <c r="H4903">
        <v>289.98</v>
      </c>
      <c r="I4903">
        <v>0.36</v>
      </c>
      <c r="J4903">
        <v>0.01</v>
      </c>
      <c r="K4903">
        <v>100.77</v>
      </c>
      <c r="L4903">
        <v>7.78</v>
      </c>
      <c r="M4903">
        <v>4.9800000000000004</v>
      </c>
      <c r="N4903">
        <v>4.95</v>
      </c>
      <c r="O4903" t="s">
        <v>24</v>
      </c>
      <c r="P4903" t="s">
        <v>237</v>
      </c>
      <c r="Q4903" t="s">
        <v>75</v>
      </c>
      <c r="R4903" t="s">
        <v>34</v>
      </c>
      <c r="S4903" t="s">
        <v>57</v>
      </c>
      <c r="T4903" s="1">
        <v>40583</v>
      </c>
    </row>
    <row r="4904" spans="1:20" x14ac:dyDescent="0.25">
      <c r="A4904">
        <v>34882</v>
      </c>
      <c r="B4904">
        <v>40018</v>
      </c>
      <c r="C4904" t="s">
        <v>58</v>
      </c>
      <c r="D4904" t="s">
        <v>21</v>
      </c>
      <c r="E4904" t="s">
        <v>120</v>
      </c>
      <c r="F4904" t="s">
        <v>1250</v>
      </c>
      <c r="G4904">
        <v>43</v>
      </c>
      <c r="H4904">
        <v>139.06</v>
      </c>
      <c r="I4904">
        <v>0.43</v>
      </c>
      <c r="J4904">
        <v>0.03</v>
      </c>
      <c r="K4904">
        <v>56.73</v>
      </c>
      <c r="L4904">
        <v>3.3</v>
      </c>
      <c r="M4904">
        <v>1.88</v>
      </c>
      <c r="N4904">
        <v>1.49</v>
      </c>
      <c r="O4904" t="s">
        <v>24</v>
      </c>
      <c r="P4904" t="s">
        <v>1801</v>
      </c>
      <c r="Q4904" t="s">
        <v>75</v>
      </c>
      <c r="R4904" t="s">
        <v>61</v>
      </c>
      <c r="S4904" t="s">
        <v>57</v>
      </c>
      <c r="T4904" s="1">
        <v>40019</v>
      </c>
    </row>
    <row r="4905" spans="1:20" x14ac:dyDescent="0.25">
      <c r="A4905">
        <v>34883</v>
      </c>
      <c r="B4905">
        <v>40121</v>
      </c>
      <c r="C4905" t="s">
        <v>58</v>
      </c>
      <c r="D4905" t="s">
        <v>37</v>
      </c>
      <c r="E4905" t="s">
        <v>50</v>
      </c>
      <c r="F4905" t="s">
        <v>1462</v>
      </c>
      <c r="G4905">
        <v>31</v>
      </c>
      <c r="H4905">
        <v>1743.54</v>
      </c>
      <c r="I4905">
        <v>0.39</v>
      </c>
      <c r="J4905">
        <v>0.05</v>
      </c>
      <c r="K4905">
        <v>621.86</v>
      </c>
      <c r="L4905">
        <v>59</v>
      </c>
      <c r="M4905">
        <v>35.99</v>
      </c>
      <c r="N4905">
        <v>5.99</v>
      </c>
      <c r="O4905" t="s">
        <v>24</v>
      </c>
      <c r="P4905" t="s">
        <v>938</v>
      </c>
      <c r="Q4905" t="s">
        <v>64</v>
      </c>
      <c r="R4905" t="s">
        <v>34</v>
      </c>
      <c r="S4905" t="s">
        <v>55</v>
      </c>
      <c r="T4905" s="1">
        <v>40122</v>
      </c>
    </row>
    <row r="4906" spans="1:20" x14ac:dyDescent="0.25">
      <c r="A4906">
        <v>34913</v>
      </c>
      <c r="B4906">
        <v>40869</v>
      </c>
      <c r="C4906" t="s">
        <v>79</v>
      </c>
      <c r="D4906" t="s">
        <v>21</v>
      </c>
      <c r="E4906" t="s">
        <v>120</v>
      </c>
      <c r="F4906" t="s">
        <v>1420</v>
      </c>
      <c r="G4906">
        <v>15</v>
      </c>
      <c r="H4906">
        <v>187.89</v>
      </c>
      <c r="I4906">
        <v>0.44</v>
      </c>
      <c r="J4906">
        <v>0</v>
      </c>
      <c r="K4906">
        <v>80.260000000000005</v>
      </c>
      <c r="L4906">
        <v>12.16</v>
      </c>
      <c r="M4906">
        <v>6.81</v>
      </c>
      <c r="N4906">
        <v>5.48</v>
      </c>
      <c r="O4906" t="s">
        <v>24</v>
      </c>
      <c r="P4906" t="s">
        <v>942</v>
      </c>
      <c r="Q4906" t="s">
        <v>41</v>
      </c>
      <c r="R4906" t="s">
        <v>61</v>
      </c>
      <c r="S4906" t="s">
        <v>57</v>
      </c>
      <c r="T4906" s="1">
        <v>40871</v>
      </c>
    </row>
    <row r="4907" spans="1:20" x14ac:dyDescent="0.25">
      <c r="A4907">
        <v>34916</v>
      </c>
      <c r="B4907">
        <v>40399</v>
      </c>
      <c r="C4907" t="s">
        <v>36</v>
      </c>
      <c r="D4907" t="s">
        <v>42</v>
      </c>
      <c r="E4907" t="s">
        <v>43</v>
      </c>
      <c r="F4907" t="s">
        <v>1449</v>
      </c>
      <c r="G4907">
        <v>3</v>
      </c>
      <c r="H4907">
        <v>32.33</v>
      </c>
      <c r="I4907">
        <v>0.5</v>
      </c>
      <c r="J4907">
        <v>0.08</v>
      </c>
      <c r="K4907">
        <v>12.15</v>
      </c>
      <c r="L4907">
        <v>9.64</v>
      </c>
      <c r="M4907">
        <v>4.82</v>
      </c>
      <c r="N4907">
        <v>5.72</v>
      </c>
      <c r="O4907" t="s">
        <v>71</v>
      </c>
      <c r="P4907" t="s">
        <v>989</v>
      </c>
      <c r="Q4907" t="s">
        <v>75</v>
      </c>
      <c r="R4907" t="s">
        <v>67</v>
      </c>
      <c r="S4907" t="s">
        <v>35</v>
      </c>
      <c r="T4907" s="1">
        <v>40401</v>
      </c>
    </row>
    <row r="4908" spans="1:20" x14ac:dyDescent="0.25">
      <c r="A4908">
        <v>34918</v>
      </c>
      <c r="B4908">
        <v>40109</v>
      </c>
      <c r="C4908" t="s">
        <v>79</v>
      </c>
      <c r="D4908" t="s">
        <v>42</v>
      </c>
      <c r="E4908" t="s">
        <v>192</v>
      </c>
      <c r="F4908" t="s">
        <v>1387</v>
      </c>
      <c r="G4908">
        <v>12</v>
      </c>
      <c r="H4908">
        <v>3671.65</v>
      </c>
      <c r="I4908">
        <v>0.44</v>
      </c>
      <c r="J4908">
        <v>0.06</v>
      </c>
      <c r="K4908">
        <v>1473.69</v>
      </c>
      <c r="L4908">
        <v>323.18</v>
      </c>
      <c r="M4908">
        <v>180.98</v>
      </c>
      <c r="N4908">
        <v>26.2</v>
      </c>
      <c r="O4908" t="s">
        <v>48</v>
      </c>
      <c r="P4908" t="s">
        <v>1786</v>
      </c>
      <c r="Q4908" t="s">
        <v>64</v>
      </c>
      <c r="R4908" t="s">
        <v>34</v>
      </c>
      <c r="S4908" t="s">
        <v>132</v>
      </c>
      <c r="T4908" s="1">
        <v>40110</v>
      </c>
    </row>
    <row r="4909" spans="1:20" x14ac:dyDescent="0.25">
      <c r="A4909">
        <v>34918</v>
      </c>
      <c r="B4909">
        <v>40109</v>
      </c>
      <c r="C4909" t="s">
        <v>79</v>
      </c>
      <c r="D4909" t="s">
        <v>42</v>
      </c>
      <c r="E4909" t="s">
        <v>43</v>
      </c>
      <c r="F4909" t="s">
        <v>104</v>
      </c>
      <c r="G4909">
        <v>25</v>
      </c>
      <c r="H4909">
        <v>354.48</v>
      </c>
      <c r="I4909">
        <v>0.48</v>
      </c>
      <c r="J4909">
        <v>0.01</v>
      </c>
      <c r="K4909">
        <v>164.5</v>
      </c>
      <c r="L4909">
        <v>14</v>
      </c>
      <c r="M4909">
        <v>7.28</v>
      </c>
      <c r="N4909">
        <v>7.98</v>
      </c>
      <c r="O4909" t="s">
        <v>24</v>
      </c>
      <c r="P4909" t="s">
        <v>1786</v>
      </c>
      <c r="Q4909" t="s">
        <v>64</v>
      </c>
      <c r="R4909" t="s">
        <v>34</v>
      </c>
      <c r="S4909" t="s">
        <v>55</v>
      </c>
      <c r="T4909" s="1">
        <v>40111</v>
      </c>
    </row>
    <row r="4910" spans="1:20" x14ac:dyDescent="0.25">
      <c r="A4910">
        <v>34948</v>
      </c>
      <c r="B4910">
        <v>40190</v>
      </c>
      <c r="C4910" t="s">
        <v>58</v>
      </c>
      <c r="D4910" t="s">
        <v>21</v>
      </c>
      <c r="E4910" t="s">
        <v>126</v>
      </c>
      <c r="F4910" t="s">
        <v>296</v>
      </c>
      <c r="G4910">
        <v>15</v>
      </c>
      <c r="H4910">
        <v>1591.58</v>
      </c>
      <c r="I4910">
        <v>0.38</v>
      </c>
      <c r="J4910">
        <v>0.08</v>
      </c>
      <c r="K4910">
        <v>499.43</v>
      </c>
      <c r="L4910">
        <v>110.98</v>
      </c>
      <c r="M4910">
        <v>68.81</v>
      </c>
      <c r="N4910">
        <v>60</v>
      </c>
      <c r="O4910" t="s">
        <v>48</v>
      </c>
      <c r="P4910" t="s">
        <v>1862</v>
      </c>
      <c r="Q4910" t="s">
        <v>33</v>
      </c>
      <c r="R4910" t="s">
        <v>61</v>
      </c>
      <c r="S4910" t="s">
        <v>132</v>
      </c>
      <c r="T4910" s="1">
        <v>40190</v>
      </c>
    </row>
    <row r="4911" spans="1:20" x14ac:dyDescent="0.25">
      <c r="A4911">
        <v>34976</v>
      </c>
      <c r="B4911">
        <v>41237</v>
      </c>
      <c r="C4911" t="s">
        <v>79</v>
      </c>
      <c r="D4911" t="s">
        <v>42</v>
      </c>
      <c r="E4911" t="s">
        <v>192</v>
      </c>
      <c r="F4911" t="s">
        <v>465</v>
      </c>
      <c r="G4911">
        <v>45</v>
      </c>
      <c r="H4911">
        <v>6899.18</v>
      </c>
      <c r="I4911">
        <v>0.38</v>
      </c>
      <c r="J4911">
        <v>0.02</v>
      </c>
      <c r="K4911">
        <v>2507.08</v>
      </c>
      <c r="L4911">
        <v>154.76</v>
      </c>
      <c r="M4911">
        <v>95.95</v>
      </c>
      <c r="N4911">
        <v>74.349999999999994</v>
      </c>
      <c r="O4911" t="s">
        <v>48</v>
      </c>
      <c r="P4911" t="s">
        <v>936</v>
      </c>
      <c r="Q4911" t="s">
        <v>33</v>
      </c>
      <c r="R4911" t="s">
        <v>61</v>
      </c>
      <c r="S4911" t="s">
        <v>132</v>
      </c>
      <c r="T4911" s="1">
        <v>41239</v>
      </c>
    </row>
    <row r="4912" spans="1:20" x14ac:dyDescent="0.25">
      <c r="A4912">
        <v>34976</v>
      </c>
      <c r="B4912">
        <v>41237</v>
      </c>
      <c r="C4912" t="s">
        <v>79</v>
      </c>
      <c r="D4912" t="s">
        <v>21</v>
      </c>
      <c r="E4912" t="s">
        <v>84</v>
      </c>
      <c r="F4912" t="s">
        <v>1747</v>
      </c>
      <c r="G4912">
        <v>29</v>
      </c>
      <c r="H4912">
        <v>300.92</v>
      </c>
      <c r="I4912">
        <v>0.46</v>
      </c>
      <c r="J4912">
        <v>0.08</v>
      </c>
      <c r="K4912">
        <v>122.04</v>
      </c>
      <c r="L4912">
        <v>11.07</v>
      </c>
      <c r="M4912">
        <v>5.98</v>
      </c>
      <c r="N4912">
        <v>5.46</v>
      </c>
      <c r="O4912" t="s">
        <v>24</v>
      </c>
      <c r="P4912" t="s">
        <v>936</v>
      </c>
      <c r="Q4912" t="s">
        <v>33</v>
      </c>
      <c r="R4912" t="s">
        <v>61</v>
      </c>
      <c r="S4912" t="s">
        <v>57</v>
      </c>
      <c r="T4912" s="1">
        <v>41238</v>
      </c>
    </row>
    <row r="4913" spans="1:20" x14ac:dyDescent="0.25">
      <c r="A4913">
        <v>34978</v>
      </c>
      <c r="B4913">
        <v>40578</v>
      </c>
      <c r="C4913" t="s">
        <v>36</v>
      </c>
      <c r="D4913" t="s">
        <v>21</v>
      </c>
      <c r="E4913" t="s">
        <v>120</v>
      </c>
      <c r="F4913" t="s">
        <v>1726</v>
      </c>
      <c r="G4913">
        <v>49</v>
      </c>
      <c r="H4913">
        <v>317.97000000000003</v>
      </c>
      <c r="I4913">
        <v>0.49</v>
      </c>
      <c r="J4913">
        <v>0.08</v>
      </c>
      <c r="K4913">
        <v>138.66</v>
      </c>
      <c r="L4913">
        <v>6.9</v>
      </c>
      <c r="M4913">
        <v>3.52</v>
      </c>
      <c r="N4913">
        <v>6.83</v>
      </c>
      <c r="O4913" t="s">
        <v>24</v>
      </c>
      <c r="P4913" t="s">
        <v>198</v>
      </c>
      <c r="Q4913" t="s">
        <v>95</v>
      </c>
      <c r="R4913" t="s">
        <v>67</v>
      </c>
      <c r="S4913" t="s">
        <v>57</v>
      </c>
      <c r="T4913" s="1">
        <v>40580</v>
      </c>
    </row>
    <row r="4914" spans="1:20" x14ac:dyDescent="0.25">
      <c r="A4914">
        <v>34979</v>
      </c>
      <c r="B4914">
        <v>40449</v>
      </c>
      <c r="C4914" t="s">
        <v>58</v>
      </c>
      <c r="D4914" t="s">
        <v>37</v>
      </c>
      <c r="E4914" t="s">
        <v>38</v>
      </c>
      <c r="F4914" t="s">
        <v>163</v>
      </c>
      <c r="G4914">
        <v>15</v>
      </c>
      <c r="H4914">
        <v>1261.99</v>
      </c>
      <c r="I4914">
        <v>0.53</v>
      </c>
      <c r="J4914">
        <v>0</v>
      </c>
      <c r="K4914">
        <v>667.8</v>
      </c>
      <c r="L4914">
        <v>84</v>
      </c>
      <c r="M4914">
        <v>39.479999999999997</v>
      </c>
      <c r="N4914">
        <v>1.99</v>
      </c>
      <c r="O4914" t="s">
        <v>24</v>
      </c>
      <c r="P4914" t="s">
        <v>570</v>
      </c>
      <c r="Q4914" t="s">
        <v>33</v>
      </c>
      <c r="R4914" t="s">
        <v>27</v>
      </c>
      <c r="S4914" t="s">
        <v>35</v>
      </c>
      <c r="T4914" s="1">
        <v>40451</v>
      </c>
    </row>
    <row r="4915" spans="1:20" x14ac:dyDescent="0.25">
      <c r="A4915">
        <v>34980</v>
      </c>
      <c r="B4915">
        <v>40392</v>
      </c>
      <c r="C4915" t="s">
        <v>29</v>
      </c>
      <c r="D4915" t="s">
        <v>42</v>
      </c>
      <c r="E4915" t="s">
        <v>43</v>
      </c>
      <c r="F4915" t="s">
        <v>1640</v>
      </c>
      <c r="G4915">
        <v>7</v>
      </c>
      <c r="H4915">
        <v>230.51</v>
      </c>
      <c r="I4915">
        <v>0.43</v>
      </c>
      <c r="J4915">
        <v>0.01</v>
      </c>
      <c r="K4915">
        <v>96.19</v>
      </c>
      <c r="L4915">
        <v>32.72</v>
      </c>
      <c r="M4915">
        <v>18.649999999999999</v>
      </c>
      <c r="N4915">
        <v>3.77</v>
      </c>
      <c r="O4915" t="s">
        <v>24</v>
      </c>
      <c r="P4915" t="s">
        <v>856</v>
      </c>
      <c r="Q4915" t="s">
        <v>33</v>
      </c>
      <c r="R4915" t="s">
        <v>34</v>
      </c>
      <c r="S4915" t="s">
        <v>35</v>
      </c>
      <c r="T4915" s="1">
        <v>40394</v>
      </c>
    </row>
    <row r="4916" spans="1:20" x14ac:dyDescent="0.25">
      <c r="A4916">
        <v>34980</v>
      </c>
      <c r="B4916">
        <v>40392</v>
      </c>
      <c r="C4916" t="s">
        <v>29</v>
      </c>
      <c r="D4916" t="s">
        <v>21</v>
      </c>
      <c r="E4916" t="s">
        <v>22</v>
      </c>
      <c r="F4916" t="s">
        <v>820</v>
      </c>
      <c r="G4916">
        <v>25</v>
      </c>
      <c r="H4916">
        <v>1464.17</v>
      </c>
      <c r="I4916">
        <v>0.44</v>
      </c>
      <c r="J4916">
        <v>0.06</v>
      </c>
      <c r="K4916">
        <v>589.67999999999995</v>
      </c>
      <c r="L4916">
        <v>62.07</v>
      </c>
      <c r="M4916">
        <v>34.76</v>
      </c>
      <c r="N4916">
        <v>5.49</v>
      </c>
      <c r="O4916" t="s">
        <v>71</v>
      </c>
      <c r="P4916" t="s">
        <v>856</v>
      </c>
      <c r="Q4916" t="s">
        <v>33</v>
      </c>
      <c r="R4916" t="s">
        <v>34</v>
      </c>
      <c r="S4916" t="s">
        <v>57</v>
      </c>
      <c r="T4916" s="1">
        <v>40394</v>
      </c>
    </row>
    <row r="4917" spans="1:20" x14ac:dyDescent="0.25">
      <c r="A4917">
        <v>34980</v>
      </c>
      <c r="B4917">
        <v>40392</v>
      </c>
      <c r="C4917" t="s">
        <v>29</v>
      </c>
      <c r="D4917" t="s">
        <v>21</v>
      </c>
      <c r="E4917" t="s">
        <v>126</v>
      </c>
      <c r="F4917" t="s">
        <v>1341</v>
      </c>
      <c r="G4917">
        <v>12</v>
      </c>
      <c r="H4917">
        <v>889.31</v>
      </c>
      <c r="I4917">
        <v>0.37</v>
      </c>
      <c r="J4917">
        <v>0.01</v>
      </c>
      <c r="K4917">
        <v>321.52999999999997</v>
      </c>
      <c r="L4917">
        <v>74.430000000000007</v>
      </c>
      <c r="M4917">
        <v>46.89</v>
      </c>
      <c r="N4917">
        <v>5.0999999999999996</v>
      </c>
      <c r="O4917" t="s">
        <v>24</v>
      </c>
      <c r="P4917" t="s">
        <v>856</v>
      </c>
      <c r="Q4917" t="s">
        <v>33</v>
      </c>
      <c r="R4917" t="s">
        <v>34</v>
      </c>
      <c r="S4917" t="s">
        <v>45</v>
      </c>
      <c r="T4917" s="1">
        <v>40394</v>
      </c>
    </row>
    <row r="4918" spans="1:20" x14ac:dyDescent="0.25">
      <c r="A4918">
        <v>35011</v>
      </c>
      <c r="B4918">
        <v>41253</v>
      </c>
      <c r="C4918" t="s">
        <v>29</v>
      </c>
      <c r="D4918" t="s">
        <v>21</v>
      </c>
      <c r="E4918" t="s">
        <v>30</v>
      </c>
      <c r="F4918" t="s">
        <v>1580</v>
      </c>
      <c r="G4918">
        <v>14</v>
      </c>
      <c r="H4918">
        <v>244.55</v>
      </c>
      <c r="I4918">
        <v>0.42</v>
      </c>
      <c r="J4918">
        <v>0.09</v>
      </c>
      <c r="K4918">
        <v>87.46</v>
      </c>
      <c r="L4918">
        <v>18.93</v>
      </c>
      <c r="M4918">
        <v>10.98</v>
      </c>
      <c r="N4918">
        <v>3.37</v>
      </c>
      <c r="O4918" t="s">
        <v>24</v>
      </c>
      <c r="P4918" t="s">
        <v>1810</v>
      </c>
      <c r="Q4918" t="s">
        <v>33</v>
      </c>
      <c r="R4918" t="s">
        <v>34</v>
      </c>
      <c r="S4918" t="s">
        <v>35</v>
      </c>
      <c r="T4918" s="1">
        <v>41255</v>
      </c>
    </row>
    <row r="4919" spans="1:20" x14ac:dyDescent="0.25">
      <c r="A4919">
        <v>35012</v>
      </c>
      <c r="B4919">
        <v>41068</v>
      </c>
      <c r="C4919" t="s">
        <v>79</v>
      </c>
      <c r="D4919" t="s">
        <v>21</v>
      </c>
      <c r="E4919" t="s">
        <v>126</v>
      </c>
      <c r="F4919" t="s">
        <v>1613</v>
      </c>
      <c r="G4919">
        <v>10</v>
      </c>
      <c r="H4919">
        <v>249.47</v>
      </c>
      <c r="I4919">
        <v>0.53</v>
      </c>
      <c r="J4919">
        <v>0.04</v>
      </c>
      <c r="K4919">
        <v>124.79</v>
      </c>
      <c r="L4919">
        <v>25.47</v>
      </c>
      <c r="M4919">
        <v>11.97</v>
      </c>
      <c r="N4919">
        <v>4.9800000000000004</v>
      </c>
      <c r="O4919" t="s">
        <v>24</v>
      </c>
      <c r="P4919" t="s">
        <v>240</v>
      </c>
      <c r="Q4919" t="s">
        <v>64</v>
      </c>
      <c r="R4919" t="s">
        <v>34</v>
      </c>
      <c r="S4919" t="s">
        <v>57</v>
      </c>
      <c r="T4919" s="1">
        <v>41068</v>
      </c>
    </row>
    <row r="4920" spans="1:20" x14ac:dyDescent="0.25">
      <c r="A4920">
        <v>35012</v>
      </c>
      <c r="B4920">
        <v>41068</v>
      </c>
      <c r="C4920" t="s">
        <v>79</v>
      </c>
      <c r="D4920" t="s">
        <v>37</v>
      </c>
      <c r="E4920" t="s">
        <v>50</v>
      </c>
      <c r="F4920" t="s">
        <v>1118</v>
      </c>
      <c r="G4920">
        <v>11</v>
      </c>
      <c r="H4920">
        <v>3893.26</v>
      </c>
      <c r="I4920">
        <v>0.49</v>
      </c>
      <c r="J4920">
        <v>0.08</v>
      </c>
      <c r="K4920">
        <v>1733.17</v>
      </c>
      <c r="L4920">
        <v>384.29</v>
      </c>
      <c r="M4920">
        <v>195.99</v>
      </c>
      <c r="N4920">
        <v>4.2</v>
      </c>
      <c r="O4920" t="s">
        <v>24</v>
      </c>
      <c r="P4920" t="s">
        <v>240</v>
      </c>
      <c r="Q4920" t="s">
        <v>64</v>
      </c>
      <c r="R4920" t="s">
        <v>34</v>
      </c>
      <c r="S4920" t="s">
        <v>57</v>
      </c>
      <c r="T4920" s="1">
        <v>41069</v>
      </c>
    </row>
    <row r="4921" spans="1:20" x14ac:dyDescent="0.25">
      <c r="A4921">
        <v>35040</v>
      </c>
      <c r="B4921">
        <v>41017</v>
      </c>
      <c r="C4921" t="s">
        <v>29</v>
      </c>
      <c r="D4921" t="s">
        <v>21</v>
      </c>
      <c r="E4921" t="s">
        <v>22</v>
      </c>
      <c r="F4921" t="s">
        <v>852</v>
      </c>
      <c r="G4921">
        <v>44</v>
      </c>
      <c r="H4921">
        <v>853.3</v>
      </c>
      <c r="I4921">
        <v>0.45</v>
      </c>
      <c r="J4921">
        <v>0.03</v>
      </c>
      <c r="K4921">
        <v>366.24</v>
      </c>
      <c r="L4921">
        <v>19.82</v>
      </c>
      <c r="M4921">
        <v>10.9</v>
      </c>
      <c r="N4921">
        <v>7.46</v>
      </c>
      <c r="O4921" t="s">
        <v>24</v>
      </c>
      <c r="P4921" t="s">
        <v>519</v>
      </c>
      <c r="Q4921" t="s">
        <v>41</v>
      </c>
      <c r="R4921" t="s">
        <v>61</v>
      </c>
      <c r="S4921" t="s">
        <v>57</v>
      </c>
      <c r="T4921" s="1">
        <v>41020</v>
      </c>
    </row>
    <row r="4922" spans="1:20" x14ac:dyDescent="0.25">
      <c r="A4922">
        <v>35041</v>
      </c>
      <c r="B4922">
        <v>39918</v>
      </c>
      <c r="C4922" t="s">
        <v>29</v>
      </c>
      <c r="D4922" t="s">
        <v>21</v>
      </c>
      <c r="E4922" t="s">
        <v>120</v>
      </c>
      <c r="F4922" t="s">
        <v>1804</v>
      </c>
      <c r="G4922">
        <v>28</v>
      </c>
      <c r="H4922">
        <v>823.23</v>
      </c>
      <c r="I4922">
        <v>0.48</v>
      </c>
      <c r="J4922">
        <v>0.01</v>
      </c>
      <c r="K4922">
        <v>383.66</v>
      </c>
      <c r="L4922">
        <v>29.15</v>
      </c>
      <c r="M4922">
        <v>15.16</v>
      </c>
      <c r="N4922">
        <v>15.09</v>
      </c>
      <c r="O4922" t="s">
        <v>24</v>
      </c>
      <c r="P4922" t="s">
        <v>667</v>
      </c>
      <c r="Q4922" t="s">
        <v>75</v>
      </c>
      <c r="R4922" t="s">
        <v>61</v>
      </c>
      <c r="S4922" t="s">
        <v>57</v>
      </c>
      <c r="T4922" s="1">
        <v>39918</v>
      </c>
    </row>
    <row r="4923" spans="1:20" x14ac:dyDescent="0.25">
      <c r="A4923">
        <v>35042</v>
      </c>
      <c r="B4923">
        <v>40514</v>
      </c>
      <c r="C4923" t="s">
        <v>29</v>
      </c>
      <c r="D4923" t="s">
        <v>37</v>
      </c>
      <c r="E4923" t="s">
        <v>38</v>
      </c>
      <c r="F4923" t="s">
        <v>1312</v>
      </c>
      <c r="G4923">
        <v>23</v>
      </c>
      <c r="H4923">
        <v>2167.65</v>
      </c>
      <c r="I4923">
        <v>0.49</v>
      </c>
      <c r="J4923">
        <v>0.06</v>
      </c>
      <c r="K4923">
        <v>988.61</v>
      </c>
      <c r="L4923">
        <v>99.96</v>
      </c>
      <c r="M4923">
        <v>50.98</v>
      </c>
      <c r="N4923">
        <v>6.5</v>
      </c>
      <c r="O4923" t="s">
        <v>24</v>
      </c>
      <c r="P4923" t="s">
        <v>97</v>
      </c>
      <c r="Q4923" t="s">
        <v>64</v>
      </c>
      <c r="R4923" t="s">
        <v>61</v>
      </c>
      <c r="S4923" t="s">
        <v>57</v>
      </c>
      <c r="T4923" s="1">
        <v>40515</v>
      </c>
    </row>
    <row r="4924" spans="1:20" x14ac:dyDescent="0.25">
      <c r="A4924">
        <v>35043</v>
      </c>
      <c r="B4924">
        <v>40378</v>
      </c>
      <c r="C4924" t="s">
        <v>29</v>
      </c>
      <c r="D4924" t="s">
        <v>21</v>
      </c>
      <c r="E4924" t="s">
        <v>72</v>
      </c>
      <c r="F4924" t="s">
        <v>828</v>
      </c>
      <c r="G4924">
        <v>45</v>
      </c>
      <c r="H4924">
        <v>213.02</v>
      </c>
      <c r="I4924">
        <v>0.45</v>
      </c>
      <c r="J4924">
        <v>0.01</v>
      </c>
      <c r="K4924">
        <v>94.32</v>
      </c>
      <c r="L4924">
        <v>4.76</v>
      </c>
      <c r="M4924">
        <v>2.62</v>
      </c>
      <c r="N4924">
        <v>0.8</v>
      </c>
      <c r="O4924" t="s">
        <v>71</v>
      </c>
      <c r="P4924" t="s">
        <v>1788</v>
      </c>
      <c r="Q4924" t="s">
        <v>41</v>
      </c>
      <c r="R4924" t="s">
        <v>61</v>
      </c>
      <c r="S4924" t="s">
        <v>55</v>
      </c>
      <c r="T4924" s="1">
        <v>40379</v>
      </c>
    </row>
    <row r="4925" spans="1:20" x14ac:dyDescent="0.25">
      <c r="A4925">
        <v>35043</v>
      </c>
      <c r="B4925">
        <v>40378</v>
      </c>
      <c r="C4925" t="s">
        <v>29</v>
      </c>
      <c r="D4925" t="s">
        <v>37</v>
      </c>
      <c r="E4925" t="s">
        <v>50</v>
      </c>
      <c r="F4925" t="s">
        <v>461</v>
      </c>
      <c r="G4925">
        <v>9</v>
      </c>
      <c r="H4925">
        <v>2057.84</v>
      </c>
      <c r="I4925">
        <v>0.48</v>
      </c>
      <c r="J4925">
        <v>0.06</v>
      </c>
      <c r="K4925">
        <v>915.85</v>
      </c>
      <c r="L4925">
        <v>242.29</v>
      </c>
      <c r="M4925">
        <v>125.99</v>
      </c>
      <c r="N4925">
        <v>8.08</v>
      </c>
      <c r="O4925" t="s">
        <v>24</v>
      </c>
      <c r="P4925" t="s">
        <v>1788</v>
      </c>
      <c r="Q4925" t="s">
        <v>41</v>
      </c>
      <c r="R4925" t="s">
        <v>61</v>
      </c>
      <c r="S4925" t="s">
        <v>57</v>
      </c>
      <c r="T4925" s="1">
        <v>40379</v>
      </c>
    </row>
    <row r="4926" spans="1:20" x14ac:dyDescent="0.25">
      <c r="A4926">
        <v>35045</v>
      </c>
      <c r="B4926">
        <v>41001</v>
      </c>
      <c r="C4926" t="s">
        <v>79</v>
      </c>
      <c r="D4926" t="s">
        <v>21</v>
      </c>
      <c r="E4926" t="s">
        <v>22</v>
      </c>
      <c r="F4926" t="s">
        <v>442</v>
      </c>
      <c r="G4926">
        <v>44</v>
      </c>
      <c r="H4926">
        <v>909.27</v>
      </c>
      <c r="I4926">
        <v>0.41</v>
      </c>
      <c r="J4926">
        <v>0.1</v>
      </c>
      <c r="K4926">
        <v>311.64</v>
      </c>
      <c r="L4926">
        <v>22.85</v>
      </c>
      <c r="M4926">
        <v>13.48</v>
      </c>
      <c r="N4926">
        <v>4.51</v>
      </c>
      <c r="O4926" t="s">
        <v>24</v>
      </c>
      <c r="P4926" t="s">
        <v>186</v>
      </c>
      <c r="Q4926" t="s">
        <v>41</v>
      </c>
      <c r="R4926" t="s">
        <v>27</v>
      </c>
      <c r="S4926" t="s">
        <v>57</v>
      </c>
      <c r="T4926" s="1">
        <v>41003</v>
      </c>
    </row>
    <row r="4927" spans="1:20" x14ac:dyDescent="0.25">
      <c r="A4927">
        <v>35046</v>
      </c>
      <c r="B4927">
        <v>40383</v>
      </c>
      <c r="C4927" t="s">
        <v>79</v>
      </c>
      <c r="D4927" t="s">
        <v>21</v>
      </c>
      <c r="E4927" t="s">
        <v>120</v>
      </c>
      <c r="F4927" t="s">
        <v>826</v>
      </c>
      <c r="G4927">
        <v>21</v>
      </c>
      <c r="H4927">
        <v>241.47</v>
      </c>
      <c r="I4927">
        <v>0.43</v>
      </c>
      <c r="J4927">
        <v>0.1</v>
      </c>
      <c r="K4927">
        <v>86.32</v>
      </c>
      <c r="L4927">
        <v>12.46</v>
      </c>
      <c r="M4927">
        <v>7.1</v>
      </c>
      <c r="N4927">
        <v>6.05</v>
      </c>
      <c r="O4927" t="s">
        <v>71</v>
      </c>
      <c r="P4927" t="s">
        <v>165</v>
      </c>
      <c r="Q4927" t="s">
        <v>33</v>
      </c>
      <c r="R4927" t="s">
        <v>34</v>
      </c>
      <c r="S4927" t="s">
        <v>57</v>
      </c>
      <c r="T4927" s="1">
        <v>40383</v>
      </c>
    </row>
    <row r="4928" spans="1:20" x14ac:dyDescent="0.25">
      <c r="A4928">
        <v>35046</v>
      </c>
      <c r="B4928">
        <v>40383</v>
      </c>
      <c r="C4928" t="s">
        <v>79</v>
      </c>
      <c r="D4928" t="s">
        <v>42</v>
      </c>
      <c r="E4928" t="s">
        <v>192</v>
      </c>
      <c r="F4928" t="s">
        <v>1530</v>
      </c>
      <c r="G4928">
        <v>13</v>
      </c>
      <c r="H4928">
        <v>5370.18</v>
      </c>
      <c r="I4928">
        <v>0.35</v>
      </c>
      <c r="J4928">
        <v>7.0000000000000007E-2</v>
      </c>
      <c r="K4928">
        <v>1595.89</v>
      </c>
      <c r="L4928">
        <v>438.43</v>
      </c>
      <c r="M4928">
        <v>284.98</v>
      </c>
      <c r="N4928">
        <v>69.55</v>
      </c>
      <c r="O4928" t="s">
        <v>48</v>
      </c>
      <c r="P4928" t="s">
        <v>165</v>
      </c>
      <c r="Q4928" t="s">
        <v>33</v>
      </c>
      <c r="R4928" t="s">
        <v>34</v>
      </c>
      <c r="S4928" t="s">
        <v>132</v>
      </c>
      <c r="T4928" s="1">
        <v>40384</v>
      </c>
    </row>
    <row r="4929" spans="1:20" x14ac:dyDescent="0.25">
      <c r="A4929">
        <v>35046</v>
      </c>
      <c r="B4929">
        <v>40383</v>
      </c>
      <c r="C4929" t="s">
        <v>79</v>
      </c>
      <c r="D4929" t="s">
        <v>42</v>
      </c>
      <c r="E4929" t="s">
        <v>43</v>
      </c>
      <c r="F4929" t="s">
        <v>44</v>
      </c>
      <c r="G4929">
        <v>45</v>
      </c>
      <c r="H4929">
        <v>8387.39</v>
      </c>
      <c r="I4929">
        <v>0.44</v>
      </c>
      <c r="J4929">
        <v>0.03</v>
      </c>
      <c r="K4929">
        <v>3542.73</v>
      </c>
      <c r="L4929">
        <v>192.02</v>
      </c>
      <c r="M4929">
        <v>107.53</v>
      </c>
      <c r="N4929">
        <v>5.81</v>
      </c>
      <c r="O4929" t="s">
        <v>71</v>
      </c>
      <c r="P4929" t="s">
        <v>165</v>
      </c>
      <c r="Q4929" t="s">
        <v>33</v>
      </c>
      <c r="R4929" t="s">
        <v>34</v>
      </c>
      <c r="S4929" t="s">
        <v>45</v>
      </c>
      <c r="T4929" s="1">
        <v>40384</v>
      </c>
    </row>
    <row r="4930" spans="1:20" x14ac:dyDescent="0.25">
      <c r="A4930">
        <v>35047</v>
      </c>
      <c r="B4930">
        <v>40338</v>
      </c>
      <c r="C4930" t="s">
        <v>79</v>
      </c>
      <c r="D4930" t="s">
        <v>21</v>
      </c>
      <c r="E4930" t="s">
        <v>72</v>
      </c>
      <c r="F4930" t="s">
        <v>694</v>
      </c>
      <c r="G4930">
        <v>31</v>
      </c>
      <c r="H4930">
        <v>225.33</v>
      </c>
      <c r="I4930">
        <v>0.35</v>
      </c>
      <c r="J4930">
        <v>0</v>
      </c>
      <c r="K4930">
        <v>78.62</v>
      </c>
      <c r="L4930">
        <v>7.25</v>
      </c>
      <c r="M4930">
        <v>4.71</v>
      </c>
      <c r="N4930">
        <v>0.7</v>
      </c>
      <c r="O4930" t="s">
        <v>24</v>
      </c>
      <c r="P4930" t="s">
        <v>1932</v>
      </c>
      <c r="Q4930" t="s">
        <v>83</v>
      </c>
      <c r="R4930" t="s">
        <v>61</v>
      </c>
      <c r="S4930" t="s">
        <v>55</v>
      </c>
      <c r="T4930" s="1">
        <v>40340</v>
      </c>
    </row>
    <row r="4931" spans="1:20" x14ac:dyDescent="0.25">
      <c r="A4931">
        <v>35077</v>
      </c>
      <c r="B4931">
        <v>40823</v>
      </c>
      <c r="C4931" t="s">
        <v>36</v>
      </c>
      <c r="D4931" t="s">
        <v>21</v>
      </c>
      <c r="E4931" t="s">
        <v>52</v>
      </c>
      <c r="F4931" t="s">
        <v>746</v>
      </c>
      <c r="G4931">
        <v>29</v>
      </c>
      <c r="H4931">
        <v>130.22999999999999</v>
      </c>
      <c r="I4931">
        <v>0.38</v>
      </c>
      <c r="J4931">
        <v>0.06</v>
      </c>
      <c r="K4931">
        <v>44.01</v>
      </c>
      <c r="L4931">
        <v>4.74</v>
      </c>
      <c r="M4931">
        <v>2.94</v>
      </c>
      <c r="N4931">
        <v>0.96</v>
      </c>
      <c r="O4931" t="s">
        <v>24</v>
      </c>
      <c r="P4931" t="s">
        <v>97</v>
      </c>
      <c r="Q4931" t="s">
        <v>64</v>
      </c>
      <c r="R4931" t="s">
        <v>61</v>
      </c>
      <c r="S4931" t="s">
        <v>55</v>
      </c>
      <c r="T4931" s="1">
        <v>40824</v>
      </c>
    </row>
    <row r="4932" spans="1:20" x14ac:dyDescent="0.25">
      <c r="A4932">
        <v>35079</v>
      </c>
      <c r="B4932">
        <v>40404</v>
      </c>
      <c r="C4932" t="s">
        <v>36</v>
      </c>
      <c r="D4932" t="s">
        <v>42</v>
      </c>
      <c r="E4932" t="s">
        <v>92</v>
      </c>
      <c r="F4932" t="s">
        <v>1020</v>
      </c>
      <c r="G4932">
        <v>13</v>
      </c>
      <c r="H4932">
        <v>118.25</v>
      </c>
      <c r="I4932">
        <v>0.44</v>
      </c>
      <c r="J4932">
        <v>0.02</v>
      </c>
      <c r="K4932">
        <v>48.56</v>
      </c>
      <c r="L4932">
        <v>8.89</v>
      </c>
      <c r="M4932">
        <v>4.9800000000000004</v>
      </c>
      <c r="N4932">
        <v>4.95</v>
      </c>
      <c r="O4932" t="s">
        <v>24</v>
      </c>
      <c r="P4932" t="s">
        <v>1182</v>
      </c>
      <c r="Q4932" t="s">
        <v>64</v>
      </c>
      <c r="R4932" t="s">
        <v>67</v>
      </c>
      <c r="S4932" t="s">
        <v>49</v>
      </c>
      <c r="T4932" s="1">
        <v>40406</v>
      </c>
    </row>
    <row r="4933" spans="1:20" x14ac:dyDescent="0.25">
      <c r="A4933">
        <v>35079</v>
      </c>
      <c r="B4933">
        <v>40404</v>
      </c>
      <c r="C4933" t="s">
        <v>36</v>
      </c>
      <c r="D4933" t="s">
        <v>42</v>
      </c>
      <c r="E4933" t="s">
        <v>46</v>
      </c>
      <c r="F4933" t="s">
        <v>1614</v>
      </c>
      <c r="G4933">
        <v>32</v>
      </c>
      <c r="H4933">
        <v>3807.92</v>
      </c>
      <c r="I4933">
        <v>0.49</v>
      </c>
      <c r="J4933">
        <v>0.01</v>
      </c>
      <c r="K4933">
        <v>1836.57</v>
      </c>
      <c r="L4933">
        <v>119.57</v>
      </c>
      <c r="M4933">
        <v>60.98</v>
      </c>
      <c r="N4933">
        <v>19.989999999999998</v>
      </c>
      <c r="O4933" t="s">
        <v>71</v>
      </c>
      <c r="P4933" t="s">
        <v>1182</v>
      </c>
      <c r="Q4933" t="s">
        <v>64</v>
      </c>
      <c r="R4933" t="s">
        <v>67</v>
      </c>
      <c r="S4933" t="s">
        <v>28</v>
      </c>
      <c r="T4933" s="1">
        <v>40406</v>
      </c>
    </row>
    <row r="4934" spans="1:20" x14ac:dyDescent="0.25">
      <c r="A4934">
        <v>35104</v>
      </c>
      <c r="B4934">
        <v>41021</v>
      </c>
      <c r="C4934" t="s">
        <v>36</v>
      </c>
      <c r="D4934" t="s">
        <v>37</v>
      </c>
      <c r="E4934" t="s">
        <v>38</v>
      </c>
      <c r="F4934" t="s">
        <v>807</v>
      </c>
      <c r="G4934">
        <v>1</v>
      </c>
      <c r="H4934">
        <v>51.2</v>
      </c>
      <c r="I4934">
        <v>0.37</v>
      </c>
      <c r="J4934">
        <v>0.04</v>
      </c>
      <c r="K4934">
        <v>15.71</v>
      </c>
      <c r="L4934">
        <v>47.6</v>
      </c>
      <c r="M4934">
        <v>29.99</v>
      </c>
      <c r="N4934">
        <v>5.5</v>
      </c>
      <c r="O4934" t="s">
        <v>24</v>
      </c>
      <c r="P4934" t="s">
        <v>1474</v>
      </c>
      <c r="Q4934" t="s">
        <v>64</v>
      </c>
      <c r="R4934" t="s">
        <v>27</v>
      </c>
      <c r="S4934" t="s">
        <v>57</v>
      </c>
      <c r="T4934" s="1">
        <v>41024</v>
      </c>
    </row>
    <row r="4935" spans="1:20" x14ac:dyDescent="0.25">
      <c r="A4935">
        <v>35104</v>
      </c>
      <c r="B4935">
        <v>41021</v>
      </c>
      <c r="C4935" t="s">
        <v>36</v>
      </c>
      <c r="D4935" t="s">
        <v>42</v>
      </c>
      <c r="E4935" t="s">
        <v>43</v>
      </c>
      <c r="F4935" t="s">
        <v>1896</v>
      </c>
      <c r="G4935">
        <v>18</v>
      </c>
      <c r="H4935">
        <v>644.54999999999995</v>
      </c>
      <c r="I4935">
        <v>0.43</v>
      </c>
      <c r="J4935">
        <v>0</v>
      </c>
      <c r="K4935">
        <v>270.76</v>
      </c>
      <c r="L4935">
        <v>34.979999999999997</v>
      </c>
      <c r="M4935">
        <v>19.940000000000001</v>
      </c>
      <c r="N4935">
        <v>14.87</v>
      </c>
      <c r="O4935" t="s">
        <v>24</v>
      </c>
      <c r="P4935" t="s">
        <v>1474</v>
      </c>
      <c r="Q4935" t="s">
        <v>64</v>
      </c>
      <c r="R4935" t="s">
        <v>27</v>
      </c>
      <c r="S4935" t="s">
        <v>28</v>
      </c>
      <c r="T4935" s="1">
        <v>41023</v>
      </c>
    </row>
    <row r="4936" spans="1:20" x14ac:dyDescent="0.25">
      <c r="A4936">
        <v>35110</v>
      </c>
      <c r="B4936">
        <v>40834</v>
      </c>
      <c r="C4936" t="s">
        <v>36</v>
      </c>
      <c r="D4936" t="s">
        <v>21</v>
      </c>
      <c r="E4936" t="s">
        <v>120</v>
      </c>
      <c r="F4936" t="s">
        <v>346</v>
      </c>
      <c r="G4936">
        <v>14</v>
      </c>
      <c r="H4936">
        <v>23928.22</v>
      </c>
      <c r="I4936">
        <v>0.48</v>
      </c>
      <c r="J4936">
        <v>0.01</v>
      </c>
      <c r="K4936">
        <v>11350.37</v>
      </c>
      <c r="L4936">
        <v>1724.98</v>
      </c>
      <c r="M4936">
        <v>896.99</v>
      </c>
      <c r="N4936">
        <v>19.989999999999998</v>
      </c>
      <c r="O4936" t="s">
        <v>24</v>
      </c>
      <c r="P4936" t="s">
        <v>1872</v>
      </c>
      <c r="Q4936" t="s">
        <v>64</v>
      </c>
      <c r="R4936" t="s">
        <v>34</v>
      </c>
      <c r="S4936" t="s">
        <v>57</v>
      </c>
      <c r="T4936" s="1">
        <v>40835</v>
      </c>
    </row>
    <row r="4937" spans="1:20" x14ac:dyDescent="0.25">
      <c r="A4937">
        <v>35110</v>
      </c>
      <c r="B4937">
        <v>40834</v>
      </c>
      <c r="C4937" t="s">
        <v>36</v>
      </c>
      <c r="D4937" t="s">
        <v>37</v>
      </c>
      <c r="E4937" t="s">
        <v>38</v>
      </c>
      <c r="F4937" t="s">
        <v>742</v>
      </c>
      <c r="G4937">
        <v>49</v>
      </c>
      <c r="H4937">
        <v>2476.6799999999998</v>
      </c>
      <c r="I4937">
        <v>0.42</v>
      </c>
      <c r="J4937">
        <v>0.02</v>
      </c>
      <c r="K4937">
        <v>1010.08</v>
      </c>
      <c r="L4937">
        <v>51.53</v>
      </c>
      <c r="M4937">
        <v>29.89</v>
      </c>
      <c r="N4937">
        <v>1.99</v>
      </c>
      <c r="O4937" t="s">
        <v>24</v>
      </c>
      <c r="P4937" t="s">
        <v>1872</v>
      </c>
      <c r="Q4937" t="s">
        <v>64</v>
      </c>
      <c r="R4937" t="s">
        <v>34</v>
      </c>
      <c r="S4937" t="s">
        <v>35</v>
      </c>
      <c r="T4937" s="1">
        <v>40836</v>
      </c>
    </row>
    <row r="4938" spans="1:20" x14ac:dyDescent="0.25">
      <c r="A4938">
        <v>35111</v>
      </c>
      <c r="B4938">
        <v>40334</v>
      </c>
      <c r="C4938" t="s">
        <v>58</v>
      </c>
      <c r="D4938" t="s">
        <v>21</v>
      </c>
      <c r="E4938" t="s">
        <v>139</v>
      </c>
      <c r="F4938" t="s">
        <v>1442</v>
      </c>
      <c r="G4938">
        <v>39</v>
      </c>
      <c r="H4938">
        <v>1543.78</v>
      </c>
      <c r="I4938">
        <v>0.44</v>
      </c>
      <c r="J4938">
        <v>0.08</v>
      </c>
      <c r="K4938">
        <v>601.46</v>
      </c>
      <c r="L4938">
        <v>42.84</v>
      </c>
      <c r="M4938">
        <v>23.99</v>
      </c>
      <c r="N4938">
        <v>6.71</v>
      </c>
      <c r="O4938" t="s">
        <v>24</v>
      </c>
      <c r="P4938" t="s">
        <v>466</v>
      </c>
      <c r="Q4938" t="s">
        <v>33</v>
      </c>
      <c r="R4938" t="s">
        <v>27</v>
      </c>
      <c r="S4938" t="s">
        <v>57</v>
      </c>
      <c r="T4938" s="1">
        <v>40336</v>
      </c>
    </row>
    <row r="4939" spans="1:20" x14ac:dyDescent="0.25">
      <c r="A4939">
        <v>35136</v>
      </c>
      <c r="B4939">
        <v>40094</v>
      </c>
      <c r="C4939" t="s">
        <v>58</v>
      </c>
      <c r="D4939" t="s">
        <v>21</v>
      </c>
      <c r="E4939" t="s">
        <v>52</v>
      </c>
      <c r="F4939" t="s">
        <v>1469</v>
      </c>
      <c r="G4939">
        <v>23</v>
      </c>
      <c r="H4939">
        <v>99.07</v>
      </c>
      <c r="I4939">
        <v>0.36</v>
      </c>
      <c r="J4939">
        <v>7.0000000000000007E-2</v>
      </c>
      <c r="K4939">
        <v>30.64</v>
      </c>
      <c r="L4939">
        <v>4.59</v>
      </c>
      <c r="M4939">
        <v>2.94</v>
      </c>
      <c r="N4939">
        <v>0.81</v>
      </c>
      <c r="O4939" t="s">
        <v>24</v>
      </c>
      <c r="P4939" t="s">
        <v>122</v>
      </c>
      <c r="Q4939" t="s">
        <v>41</v>
      </c>
      <c r="R4939" t="s">
        <v>34</v>
      </c>
      <c r="S4939" t="s">
        <v>55</v>
      </c>
      <c r="T4939" s="1">
        <v>40095</v>
      </c>
    </row>
    <row r="4940" spans="1:20" x14ac:dyDescent="0.25">
      <c r="A4940">
        <v>35137</v>
      </c>
      <c r="B4940">
        <v>40376</v>
      </c>
      <c r="C4940" t="s">
        <v>36</v>
      </c>
      <c r="D4940" t="s">
        <v>21</v>
      </c>
      <c r="E4940" t="s">
        <v>120</v>
      </c>
      <c r="F4940" t="s">
        <v>321</v>
      </c>
      <c r="G4940">
        <v>41</v>
      </c>
      <c r="H4940">
        <v>349.65</v>
      </c>
      <c r="I4940">
        <v>0.4</v>
      </c>
      <c r="J4940">
        <v>0.05</v>
      </c>
      <c r="K4940">
        <v>127.72</v>
      </c>
      <c r="L4940">
        <v>8.9</v>
      </c>
      <c r="M4940">
        <v>5.34</v>
      </c>
      <c r="N4940">
        <v>2.99</v>
      </c>
      <c r="O4940" t="s">
        <v>71</v>
      </c>
      <c r="P4940" t="s">
        <v>207</v>
      </c>
      <c r="Q4940" t="s">
        <v>41</v>
      </c>
      <c r="R4940" t="s">
        <v>61</v>
      </c>
      <c r="S4940" t="s">
        <v>57</v>
      </c>
      <c r="T4940" s="1">
        <v>40378</v>
      </c>
    </row>
    <row r="4941" spans="1:20" x14ac:dyDescent="0.25">
      <c r="A4941">
        <v>35137</v>
      </c>
      <c r="B4941">
        <v>40376</v>
      </c>
      <c r="C4941" t="s">
        <v>36</v>
      </c>
      <c r="D4941" t="s">
        <v>21</v>
      </c>
      <c r="E4941" t="s">
        <v>139</v>
      </c>
      <c r="F4941" t="s">
        <v>1442</v>
      </c>
      <c r="G4941">
        <v>47</v>
      </c>
      <c r="H4941">
        <v>1726.67</v>
      </c>
      <c r="I4941">
        <v>0.41</v>
      </c>
      <c r="J4941">
        <v>0.1</v>
      </c>
      <c r="K4941">
        <v>592.42999999999995</v>
      </c>
      <c r="L4941">
        <v>40.659999999999997</v>
      </c>
      <c r="M4941">
        <v>23.99</v>
      </c>
      <c r="N4941">
        <v>6.71</v>
      </c>
      <c r="O4941" t="s">
        <v>24</v>
      </c>
      <c r="P4941" t="s">
        <v>207</v>
      </c>
      <c r="Q4941" t="s">
        <v>41</v>
      </c>
      <c r="R4941" t="s">
        <v>61</v>
      </c>
      <c r="S4941" t="s">
        <v>57</v>
      </c>
      <c r="T4941" s="1">
        <v>40379</v>
      </c>
    </row>
    <row r="4942" spans="1:20" x14ac:dyDescent="0.25">
      <c r="A4942">
        <v>35139</v>
      </c>
      <c r="B4942">
        <v>40196</v>
      </c>
      <c r="C4942" t="s">
        <v>36</v>
      </c>
      <c r="D4942" t="s">
        <v>37</v>
      </c>
      <c r="E4942" t="s">
        <v>87</v>
      </c>
      <c r="F4942" t="s">
        <v>534</v>
      </c>
      <c r="G4942">
        <v>3</v>
      </c>
      <c r="H4942">
        <v>16371.19</v>
      </c>
      <c r="I4942">
        <v>0.39</v>
      </c>
      <c r="J4942">
        <v>0.05</v>
      </c>
      <c r="K4942">
        <v>5856.04</v>
      </c>
      <c r="L4942">
        <v>5741.21</v>
      </c>
      <c r="M4942">
        <v>3502.14</v>
      </c>
      <c r="N4942">
        <v>8.73</v>
      </c>
      <c r="O4942" t="s">
        <v>48</v>
      </c>
      <c r="P4942" t="s">
        <v>936</v>
      </c>
      <c r="Q4942" t="s">
        <v>33</v>
      </c>
      <c r="R4942" t="s">
        <v>61</v>
      </c>
      <c r="S4942" t="s">
        <v>49</v>
      </c>
      <c r="T4942" s="1">
        <v>40197</v>
      </c>
    </row>
    <row r="4943" spans="1:20" x14ac:dyDescent="0.25">
      <c r="A4943">
        <v>35139</v>
      </c>
      <c r="B4943">
        <v>40196</v>
      </c>
      <c r="C4943" t="s">
        <v>36</v>
      </c>
      <c r="D4943" t="s">
        <v>21</v>
      </c>
      <c r="E4943" t="s">
        <v>52</v>
      </c>
      <c r="F4943" t="s">
        <v>182</v>
      </c>
      <c r="G4943">
        <v>25</v>
      </c>
      <c r="H4943">
        <v>1719.98</v>
      </c>
      <c r="I4943">
        <v>0.52</v>
      </c>
      <c r="J4943">
        <v>0.05</v>
      </c>
      <c r="K4943">
        <v>846.49</v>
      </c>
      <c r="L4943">
        <v>72.040000000000006</v>
      </c>
      <c r="M4943">
        <v>34.58</v>
      </c>
      <c r="N4943">
        <v>8.99</v>
      </c>
      <c r="O4943" t="s">
        <v>24</v>
      </c>
      <c r="P4943" t="s">
        <v>936</v>
      </c>
      <c r="Q4943" t="s">
        <v>33</v>
      </c>
      <c r="R4943" t="s">
        <v>61</v>
      </c>
      <c r="S4943" t="s">
        <v>35</v>
      </c>
      <c r="T4943" s="1">
        <v>40198</v>
      </c>
    </row>
    <row r="4944" spans="1:20" x14ac:dyDescent="0.25">
      <c r="A4944">
        <v>35139</v>
      </c>
      <c r="B4944">
        <v>40196</v>
      </c>
      <c r="C4944" t="s">
        <v>36</v>
      </c>
      <c r="D4944" t="s">
        <v>21</v>
      </c>
      <c r="E4944" t="s">
        <v>22</v>
      </c>
      <c r="F4944" t="s">
        <v>1556</v>
      </c>
      <c r="G4944">
        <v>32</v>
      </c>
      <c r="H4944">
        <v>717.3</v>
      </c>
      <c r="I4944">
        <v>0.49</v>
      </c>
      <c r="J4944">
        <v>7.0000000000000007E-2</v>
      </c>
      <c r="K4944">
        <v>321.77</v>
      </c>
      <c r="L4944">
        <v>23.94</v>
      </c>
      <c r="M4944">
        <v>12.21</v>
      </c>
      <c r="N4944">
        <v>4.8099999999999996</v>
      </c>
      <c r="O4944" t="s">
        <v>24</v>
      </c>
      <c r="P4944" t="s">
        <v>936</v>
      </c>
      <c r="Q4944" t="s">
        <v>33</v>
      </c>
      <c r="R4944" t="s">
        <v>61</v>
      </c>
      <c r="S4944" t="s">
        <v>57</v>
      </c>
      <c r="T4944" s="1">
        <v>40198</v>
      </c>
    </row>
    <row r="4945" spans="1:20" x14ac:dyDescent="0.25">
      <c r="A4945">
        <v>35139</v>
      </c>
      <c r="B4945">
        <v>40196</v>
      </c>
      <c r="C4945" t="s">
        <v>36</v>
      </c>
      <c r="D4945" t="s">
        <v>21</v>
      </c>
      <c r="E4945" t="s">
        <v>120</v>
      </c>
      <c r="F4945" t="s">
        <v>143</v>
      </c>
      <c r="G4945">
        <v>29</v>
      </c>
      <c r="H4945">
        <v>401.33</v>
      </c>
      <c r="I4945">
        <v>0.38</v>
      </c>
      <c r="J4945">
        <v>0.02</v>
      </c>
      <c r="K4945">
        <v>146.33000000000001</v>
      </c>
      <c r="L4945">
        <v>14.02</v>
      </c>
      <c r="M4945">
        <v>8.69</v>
      </c>
      <c r="N4945">
        <v>2.99</v>
      </c>
      <c r="O4945" t="s">
        <v>24</v>
      </c>
      <c r="P4945" t="s">
        <v>936</v>
      </c>
      <c r="Q4945" t="s">
        <v>33</v>
      </c>
      <c r="R4945" t="s">
        <v>61</v>
      </c>
      <c r="S4945" t="s">
        <v>57</v>
      </c>
      <c r="T4945" s="1">
        <v>40197</v>
      </c>
    </row>
    <row r="4946" spans="1:20" x14ac:dyDescent="0.25">
      <c r="A4946">
        <v>35141</v>
      </c>
      <c r="B4946">
        <v>40432</v>
      </c>
      <c r="C4946" t="s">
        <v>79</v>
      </c>
      <c r="D4946" t="s">
        <v>21</v>
      </c>
      <c r="E4946" t="s">
        <v>120</v>
      </c>
      <c r="F4946" t="s">
        <v>737</v>
      </c>
      <c r="G4946">
        <v>29</v>
      </c>
      <c r="H4946">
        <v>4003.53</v>
      </c>
      <c r="I4946">
        <v>0.52</v>
      </c>
      <c r="J4946">
        <v>0.02</v>
      </c>
      <c r="K4946">
        <v>2032.42</v>
      </c>
      <c r="L4946">
        <v>140.16999999999999</v>
      </c>
      <c r="M4946">
        <v>67.28</v>
      </c>
      <c r="N4946">
        <v>19.989999999999998</v>
      </c>
      <c r="O4946" t="s">
        <v>24</v>
      </c>
      <c r="P4946" t="s">
        <v>556</v>
      </c>
      <c r="Q4946" t="s">
        <v>95</v>
      </c>
      <c r="R4946" t="s">
        <v>27</v>
      </c>
      <c r="S4946" t="s">
        <v>57</v>
      </c>
      <c r="T4946" s="1">
        <v>40433</v>
      </c>
    </row>
    <row r="4947" spans="1:20" x14ac:dyDescent="0.25">
      <c r="A4947">
        <v>35142</v>
      </c>
      <c r="B4947">
        <v>40290</v>
      </c>
      <c r="C4947" t="s">
        <v>20</v>
      </c>
      <c r="D4947" t="s">
        <v>42</v>
      </c>
      <c r="E4947" t="s">
        <v>43</v>
      </c>
      <c r="F4947" t="s">
        <v>873</v>
      </c>
      <c r="G4947">
        <v>11</v>
      </c>
      <c r="H4947">
        <v>486.58</v>
      </c>
      <c r="I4947">
        <v>0.55000000000000004</v>
      </c>
      <c r="J4947">
        <v>0.03</v>
      </c>
      <c r="K4947">
        <v>257.27</v>
      </c>
      <c r="L4947">
        <v>44.98</v>
      </c>
      <c r="M4947">
        <v>20.239999999999998</v>
      </c>
      <c r="N4947">
        <v>6.67</v>
      </c>
      <c r="O4947" t="s">
        <v>24</v>
      </c>
      <c r="P4947" t="s">
        <v>2016</v>
      </c>
      <c r="Q4947" t="s">
        <v>64</v>
      </c>
      <c r="R4947" t="s">
        <v>34</v>
      </c>
      <c r="S4947" t="s">
        <v>35</v>
      </c>
      <c r="T4947" s="1">
        <v>40292</v>
      </c>
    </row>
    <row r="4948" spans="1:20" x14ac:dyDescent="0.25">
      <c r="A4948">
        <v>35173</v>
      </c>
      <c r="B4948">
        <v>40981</v>
      </c>
      <c r="C4948" t="s">
        <v>29</v>
      </c>
      <c r="D4948" t="s">
        <v>42</v>
      </c>
      <c r="E4948" t="s">
        <v>92</v>
      </c>
      <c r="F4948" t="s">
        <v>1440</v>
      </c>
      <c r="G4948">
        <v>29</v>
      </c>
      <c r="H4948">
        <v>10838.95</v>
      </c>
      <c r="I4948">
        <v>0.41</v>
      </c>
      <c r="J4948">
        <v>0.09</v>
      </c>
      <c r="K4948">
        <v>3790.33</v>
      </c>
      <c r="L4948">
        <v>408.44</v>
      </c>
      <c r="M4948">
        <v>240.98</v>
      </c>
      <c r="N4948">
        <v>60.2</v>
      </c>
      <c r="O4948" t="s">
        <v>48</v>
      </c>
      <c r="P4948" t="s">
        <v>1904</v>
      </c>
      <c r="Q4948" t="s">
        <v>33</v>
      </c>
      <c r="R4948" t="s">
        <v>34</v>
      </c>
      <c r="S4948" t="s">
        <v>49</v>
      </c>
      <c r="T4948" s="1">
        <v>40983</v>
      </c>
    </row>
    <row r="4949" spans="1:20" x14ac:dyDescent="0.25">
      <c r="A4949">
        <v>35173</v>
      </c>
      <c r="B4949">
        <v>40981</v>
      </c>
      <c r="C4949" t="s">
        <v>29</v>
      </c>
      <c r="D4949" t="s">
        <v>37</v>
      </c>
      <c r="E4949" t="s">
        <v>50</v>
      </c>
      <c r="F4949" t="s">
        <v>125</v>
      </c>
      <c r="G4949">
        <v>13</v>
      </c>
      <c r="H4949">
        <v>3423.21</v>
      </c>
      <c r="I4949">
        <v>0.53</v>
      </c>
      <c r="J4949">
        <v>0.02</v>
      </c>
      <c r="K4949">
        <v>1777.26</v>
      </c>
      <c r="L4949">
        <v>268.06</v>
      </c>
      <c r="M4949">
        <v>125.99</v>
      </c>
      <c r="N4949">
        <v>8.08</v>
      </c>
      <c r="O4949" t="s">
        <v>24</v>
      </c>
      <c r="P4949" t="s">
        <v>1904</v>
      </c>
      <c r="Q4949" t="s">
        <v>33</v>
      </c>
      <c r="R4949" t="s">
        <v>34</v>
      </c>
      <c r="S4949" t="s">
        <v>57</v>
      </c>
      <c r="T4949" s="1">
        <v>40983</v>
      </c>
    </row>
    <row r="4950" spans="1:20" x14ac:dyDescent="0.25">
      <c r="A4950">
        <v>35200</v>
      </c>
      <c r="B4950">
        <v>39849</v>
      </c>
      <c r="C4950" t="s">
        <v>79</v>
      </c>
      <c r="D4950" t="s">
        <v>42</v>
      </c>
      <c r="E4950" t="s">
        <v>43</v>
      </c>
      <c r="F4950" t="s">
        <v>1848</v>
      </c>
      <c r="G4950">
        <v>15</v>
      </c>
      <c r="H4950">
        <v>272.38</v>
      </c>
      <c r="I4950">
        <v>0.47</v>
      </c>
      <c r="J4950">
        <v>0.08</v>
      </c>
      <c r="K4950">
        <v>110.16</v>
      </c>
      <c r="L4950">
        <v>18.829999999999998</v>
      </c>
      <c r="M4950">
        <v>9.98</v>
      </c>
      <c r="N4950">
        <v>12.52</v>
      </c>
      <c r="O4950" t="s">
        <v>24</v>
      </c>
      <c r="P4950" t="s">
        <v>162</v>
      </c>
      <c r="Q4950" t="s">
        <v>83</v>
      </c>
      <c r="R4950" t="s">
        <v>34</v>
      </c>
      <c r="S4950" t="s">
        <v>57</v>
      </c>
      <c r="T4950" s="1">
        <v>39851</v>
      </c>
    </row>
    <row r="4951" spans="1:20" x14ac:dyDescent="0.25">
      <c r="A4951">
        <v>35201</v>
      </c>
      <c r="B4951">
        <v>40333</v>
      </c>
      <c r="C4951" t="s">
        <v>20</v>
      </c>
      <c r="D4951" t="s">
        <v>37</v>
      </c>
      <c r="E4951" t="s">
        <v>38</v>
      </c>
      <c r="F4951" t="s">
        <v>286</v>
      </c>
      <c r="G4951">
        <v>18</v>
      </c>
      <c r="H4951">
        <v>367.89</v>
      </c>
      <c r="I4951">
        <v>0.47</v>
      </c>
      <c r="J4951">
        <v>0.03</v>
      </c>
      <c r="K4951">
        <v>163.93</v>
      </c>
      <c r="L4951">
        <v>20.7</v>
      </c>
      <c r="M4951">
        <v>10.97</v>
      </c>
      <c r="N4951">
        <v>6.5</v>
      </c>
      <c r="O4951" t="s">
        <v>24</v>
      </c>
      <c r="P4951" t="s">
        <v>108</v>
      </c>
      <c r="Q4951" t="s">
        <v>75</v>
      </c>
      <c r="R4951" t="s">
        <v>61</v>
      </c>
      <c r="S4951" t="s">
        <v>57</v>
      </c>
      <c r="T4951" s="1">
        <v>40340</v>
      </c>
    </row>
    <row r="4952" spans="1:20" x14ac:dyDescent="0.25">
      <c r="A4952">
        <v>35238</v>
      </c>
      <c r="B4952">
        <v>40661</v>
      </c>
      <c r="C4952" t="s">
        <v>20</v>
      </c>
      <c r="D4952" t="s">
        <v>37</v>
      </c>
      <c r="E4952" t="s">
        <v>50</v>
      </c>
      <c r="F4952" t="s">
        <v>76</v>
      </c>
      <c r="G4952">
        <v>27</v>
      </c>
      <c r="H4952">
        <v>2975.18</v>
      </c>
      <c r="I4952">
        <v>0.46</v>
      </c>
      <c r="J4952">
        <v>0.1</v>
      </c>
      <c r="K4952">
        <v>1187.82</v>
      </c>
      <c r="L4952">
        <v>122.2</v>
      </c>
      <c r="M4952">
        <v>65.989999999999995</v>
      </c>
      <c r="N4952">
        <v>5.63</v>
      </c>
      <c r="O4952" t="s">
        <v>71</v>
      </c>
      <c r="P4952" t="s">
        <v>519</v>
      </c>
      <c r="Q4952" t="s">
        <v>41</v>
      </c>
      <c r="R4952" t="s">
        <v>27</v>
      </c>
      <c r="S4952" t="s">
        <v>57</v>
      </c>
      <c r="T4952" s="1">
        <v>40661</v>
      </c>
    </row>
    <row r="4953" spans="1:20" x14ac:dyDescent="0.25">
      <c r="A4953">
        <v>35239</v>
      </c>
      <c r="B4953">
        <v>40859</v>
      </c>
      <c r="C4953" t="s">
        <v>58</v>
      </c>
      <c r="D4953" t="s">
        <v>21</v>
      </c>
      <c r="E4953" t="s">
        <v>84</v>
      </c>
      <c r="F4953" t="s">
        <v>209</v>
      </c>
      <c r="G4953">
        <v>21</v>
      </c>
      <c r="H4953">
        <v>182.14</v>
      </c>
      <c r="I4953">
        <v>0.42</v>
      </c>
      <c r="J4953">
        <v>0.08</v>
      </c>
      <c r="K4953">
        <v>65</v>
      </c>
      <c r="L4953">
        <v>9.1</v>
      </c>
      <c r="M4953">
        <v>5.28</v>
      </c>
      <c r="N4953">
        <v>6.26</v>
      </c>
      <c r="O4953" t="s">
        <v>24</v>
      </c>
      <c r="P4953" t="s">
        <v>1683</v>
      </c>
      <c r="Q4953" t="s">
        <v>33</v>
      </c>
      <c r="R4953" t="s">
        <v>27</v>
      </c>
      <c r="S4953" t="s">
        <v>57</v>
      </c>
      <c r="T4953" s="1">
        <v>40860</v>
      </c>
    </row>
    <row r="4954" spans="1:20" x14ac:dyDescent="0.25">
      <c r="A4954">
        <v>35239</v>
      </c>
      <c r="B4954">
        <v>40859</v>
      </c>
      <c r="C4954" t="s">
        <v>58</v>
      </c>
      <c r="D4954" t="s">
        <v>21</v>
      </c>
      <c r="E4954" t="s">
        <v>22</v>
      </c>
      <c r="F4954" t="s">
        <v>1537</v>
      </c>
      <c r="G4954">
        <v>38</v>
      </c>
      <c r="H4954">
        <v>3468.43</v>
      </c>
      <c r="I4954">
        <v>0.35</v>
      </c>
      <c r="J4954">
        <v>0.01</v>
      </c>
      <c r="K4954">
        <v>1187.8399999999999</v>
      </c>
      <c r="L4954">
        <v>91.94</v>
      </c>
      <c r="M4954">
        <v>59.76</v>
      </c>
      <c r="N4954">
        <v>9.7100000000000009</v>
      </c>
      <c r="O4954" t="s">
        <v>24</v>
      </c>
      <c r="P4954" t="s">
        <v>1683</v>
      </c>
      <c r="Q4954" t="s">
        <v>33</v>
      </c>
      <c r="R4954" t="s">
        <v>27</v>
      </c>
      <c r="S4954" t="s">
        <v>57</v>
      </c>
      <c r="T4954" s="1">
        <v>40861</v>
      </c>
    </row>
    <row r="4955" spans="1:20" x14ac:dyDescent="0.25">
      <c r="A4955">
        <v>35265</v>
      </c>
      <c r="B4955">
        <v>40511</v>
      </c>
      <c r="C4955" t="s">
        <v>29</v>
      </c>
      <c r="D4955" t="s">
        <v>21</v>
      </c>
      <c r="E4955" t="s">
        <v>120</v>
      </c>
      <c r="F4955" t="s">
        <v>1276</v>
      </c>
      <c r="G4955">
        <v>4</v>
      </c>
      <c r="H4955">
        <v>252.56</v>
      </c>
      <c r="I4955">
        <v>0.52</v>
      </c>
      <c r="J4955">
        <v>0.02</v>
      </c>
      <c r="K4955">
        <v>127.33</v>
      </c>
      <c r="L4955">
        <v>63.67</v>
      </c>
      <c r="M4955">
        <v>30.56</v>
      </c>
      <c r="N4955">
        <v>2.99</v>
      </c>
      <c r="O4955" t="s">
        <v>24</v>
      </c>
      <c r="P4955" t="s">
        <v>128</v>
      </c>
      <c r="Q4955" t="s">
        <v>41</v>
      </c>
      <c r="R4955" t="s">
        <v>27</v>
      </c>
      <c r="S4955" t="s">
        <v>57</v>
      </c>
      <c r="T4955" s="1">
        <v>40512</v>
      </c>
    </row>
    <row r="4956" spans="1:20" x14ac:dyDescent="0.25">
      <c r="A4956">
        <v>35265</v>
      </c>
      <c r="B4956">
        <v>40511</v>
      </c>
      <c r="C4956" t="s">
        <v>29</v>
      </c>
      <c r="D4956" t="s">
        <v>42</v>
      </c>
      <c r="E4956" t="s">
        <v>192</v>
      </c>
      <c r="F4956" t="s">
        <v>1883</v>
      </c>
      <c r="G4956">
        <v>16</v>
      </c>
      <c r="H4956">
        <v>860.03</v>
      </c>
      <c r="I4956">
        <v>0.38</v>
      </c>
      <c r="J4956">
        <v>0.04</v>
      </c>
      <c r="K4956">
        <v>297.8</v>
      </c>
      <c r="L4956">
        <v>54.74</v>
      </c>
      <c r="M4956">
        <v>33.94</v>
      </c>
      <c r="N4956">
        <v>19.190000000000001</v>
      </c>
      <c r="O4956" t="s">
        <v>48</v>
      </c>
      <c r="P4956" t="s">
        <v>128</v>
      </c>
      <c r="Q4956" t="s">
        <v>41</v>
      </c>
      <c r="R4956" t="s">
        <v>27</v>
      </c>
      <c r="S4956" t="s">
        <v>132</v>
      </c>
      <c r="T4956" s="1">
        <v>40512</v>
      </c>
    </row>
    <row r="4957" spans="1:20" x14ac:dyDescent="0.25">
      <c r="A4957">
        <v>35265</v>
      </c>
      <c r="B4957">
        <v>40511</v>
      </c>
      <c r="C4957" t="s">
        <v>29</v>
      </c>
      <c r="D4957" t="s">
        <v>37</v>
      </c>
      <c r="E4957" t="s">
        <v>87</v>
      </c>
      <c r="F4957" t="s">
        <v>1834</v>
      </c>
      <c r="G4957">
        <v>2</v>
      </c>
      <c r="H4957">
        <v>35.15</v>
      </c>
      <c r="I4957">
        <v>0.38</v>
      </c>
      <c r="J4957">
        <v>0.04</v>
      </c>
      <c r="K4957">
        <v>10.41</v>
      </c>
      <c r="L4957">
        <v>15.31</v>
      </c>
      <c r="M4957">
        <v>9.49</v>
      </c>
      <c r="N4957">
        <v>5.76</v>
      </c>
      <c r="O4957" t="s">
        <v>24</v>
      </c>
      <c r="P4957" t="s">
        <v>128</v>
      </c>
      <c r="Q4957" t="s">
        <v>41</v>
      </c>
      <c r="R4957" t="s">
        <v>27</v>
      </c>
      <c r="S4957" t="s">
        <v>45</v>
      </c>
      <c r="T4957" s="1">
        <v>40513</v>
      </c>
    </row>
    <row r="4958" spans="1:20" x14ac:dyDescent="0.25">
      <c r="A4958">
        <v>35266</v>
      </c>
      <c r="B4958">
        <v>40553</v>
      </c>
      <c r="C4958" t="s">
        <v>29</v>
      </c>
      <c r="D4958" t="s">
        <v>21</v>
      </c>
      <c r="E4958" t="s">
        <v>52</v>
      </c>
      <c r="F4958" t="s">
        <v>1292</v>
      </c>
      <c r="G4958">
        <v>39</v>
      </c>
      <c r="H4958">
        <v>379.44</v>
      </c>
      <c r="I4958">
        <v>0.44</v>
      </c>
      <c r="J4958">
        <v>7.0000000000000007E-2</v>
      </c>
      <c r="K4958">
        <v>150.47999999999999</v>
      </c>
      <c r="L4958">
        <v>10.43</v>
      </c>
      <c r="M4958">
        <v>5.84</v>
      </c>
      <c r="N4958">
        <v>1.2</v>
      </c>
      <c r="O4958" t="s">
        <v>24</v>
      </c>
      <c r="P4958" t="s">
        <v>967</v>
      </c>
      <c r="Q4958" t="s">
        <v>83</v>
      </c>
      <c r="R4958" t="s">
        <v>34</v>
      </c>
      <c r="S4958" t="s">
        <v>55</v>
      </c>
      <c r="T4958" s="1">
        <v>40553</v>
      </c>
    </row>
    <row r="4959" spans="1:20" x14ac:dyDescent="0.25">
      <c r="A4959">
        <v>35266</v>
      </c>
      <c r="B4959">
        <v>40553</v>
      </c>
      <c r="C4959" t="s">
        <v>29</v>
      </c>
      <c r="D4959" t="s">
        <v>42</v>
      </c>
      <c r="E4959" t="s">
        <v>46</v>
      </c>
      <c r="F4959" t="s">
        <v>356</v>
      </c>
      <c r="G4959">
        <v>28</v>
      </c>
      <c r="H4959">
        <v>11694.64</v>
      </c>
      <c r="I4959">
        <v>0.51</v>
      </c>
      <c r="J4959">
        <v>7.0000000000000007E-2</v>
      </c>
      <c r="K4959">
        <v>5500</v>
      </c>
      <c r="L4959">
        <v>446.43</v>
      </c>
      <c r="M4959">
        <v>218.75</v>
      </c>
      <c r="N4959">
        <v>69.64</v>
      </c>
      <c r="O4959" t="s">
        <v>48</v>
      </c>
      <c r="P4959" t="s">
        <v>967</v>
      </c>
      <c r="Q4959" t="s">
        <v>83</v>
      </c>
      <c r="R4959" t="s">
        <v>34</v>
      </c>
      <c r="S4959" t="s">
        <v>49</v>
      </c>
      <c r="T4959" s="1">
        <v>40555</v>
      </c>
    </row>
    <row r="4960" spans="1:20" x14ac:dyDescent="0.25">
      <c r="A4960">
        <v>35271</v>
      </c>
      <c r="B4960">
        <v>40385</v>
      </c>
      <c r="C4960" t="s">
        <v>36</v>
      </c>
      <c r="D4960" t="s">
        <v>37</v>
      </c>
      <c r="E4960" t="s">
        <v>50</v>
      </c>
      <c r="F4960" t="s">
        <v>76</v>
      </c>
      <c r="G4960">
        <v>19</v>
      </c>
      <c r="H4960">
        <v>2243.0500000000002</v>
      </c>
      <c r="I4960">
        <v>0.45</v>
      </c>
      <c r="J4960">
        <v>0.02</v>
      </c>
      <c r="K4960">
        <v>980.25</v>
      </c>
      <c r="L4960">
        <v>119.98</v>
      </c>
      <c r="M4960">
        <v>65.989999999999995</v>
      </c>
      <c r="N4960">
        <v>8.99</v>
      </c>
      <c r="O4960" t="s">
        <v>24</v>
      </c>
      <c r="P4960" t="s">
        <v>158</v>
      </c>
      <c r="Q4960" t="s">
        <v>95</v>
      </c>
      <c r="R4960" t="s">
        <v>61</v>
      </c>
      <c r="S4960" t="s">
        <v>57</v>
      </c>
      <c r="T4960" s="1">
        <v>40386</v>
      </c>
    </row>
    <row r="4961" spans="1:20" x14ac:dyDescent="0.25">
      <c r="A4961">
        <v>35296</v>
      </c>
      <c r="B4961">
        <v>40623</v>
      </c>
      <c r="C4961" t="s">
        <v>20</v>
      </c>
      <c r="D4961" t="s">
        <v>37</v>
      </c>
      <c r="E4961" t="s">
        <v>50</v>
      </c>
      <c r="F4961" t="s">
        <v>610</v>
      </c>
      <c r="G4961">
        <v>7</v>
      </c>
      <c r="H4961">
        <v>798.19</v>
      </c>
      <c r="I4961">
        <v>0.43</v>
      </c>
      <c r="J4961">
        <v>0.02</v>
      </c>
      <c r="K4961">
        <v>332.27</v>
      </c>
      <c r="L4961">
        <v>115.77</v>
      </c>
      <c r="M4961">
        <v>65.989999999999995</v>
      </c>
      <c r="N4961">
        <v>3.99</v>
      </c>
      <c r="O4961" t="s">
        <v>24</v>
      </c>
      <c r="P4961" t="s">
        <v>778</v>
      </c>
      <c r="Q4961" t="s">
        <v>75</v>
      </c>
      <c r="R4961" t="s">
        <v>34</v>
      </c>
      <c r="S4961" t="s">
        <v>57</v>
      </c>
      <c r="T4961" s="1">
        <v>40625</v>
      </c>
    </row>
    <row r="4962" spans="1:20" x14ac:dyDescent="0.25">
      <c r="A4962">
        <v>35299</v>
      </c>
      <c r="B4962">
        <v>41131</v>
      </c>
      <c r="C4962" t="s">
        <v>29</v>
      </c>
      <c r="D4962" t="s">
        <v>37</v>
      </c>
      <c r="E4962" t="s">
        <v>38</v>
      </c>
      <c r="F4962" t="s">
        <v>422</v>
      </c>
      <c r="G4962">
        <v>41</v>
      </c>
      <c r="H4962">
        <v>6200.91</v>
      </c>
      <c r="I4962">
        <v>0.35</v>
      </c>
      <c r="J4962">
        <v>0.02</v>
      </c>
      <c r="K4962">
        <v>2081.33</v>
      </c>
      <c r="L4962">
        <v>153.83000000000001</v>
      </c>
      <c r="M4962">
        <v>99.99</v>
      </c>
      <c r="N4962">
        <v>19.989999999999998</v>
      </c>
      <c r="O4962" t="s">
        <v>24</v>
      </c>
      <c r="P4962" t="s">
        <v>930</v>
      </c>
      <c r="Q4962" t="s">
        <v>41</v>
      </c>
      <c r="R4962" t="s">
        <v>34</v>
      </c>
      <c r="S4962" t="s">
        <v>57</v>
      </c>
      <c r="T4962" s="1">
        <v>41133</v>
      </c>
    </row>
    <row r="4963" spans="1:20" x14ac:dyDescent="0.25">
      <c r="A4963">
        <v>35300</v>
      </c>
      <c r="B4963">
        <v>40239</v>
      </c>
      <c r="C4963" t="s">
        <v>79</v>
      </c>
      <c r="D4963" t="s">
        <v>21</v>
      </c>
      <c r="E4963" t="s">
        <v>80</v>
      </c>
      <c r="F4963" t="s">
        <v>795</v>
      </c>
      <c r="G4963">
        <v>10</v>
      </c>
      <c r="H4963">
        <v>54.96</v>
      </c>
      <c r="I4963">
        <v>0.48</v>
      </c>
      <c r="J4963">
        <v>0.02</v>
      </c>
      <c r="K4963">
        <v>25.57</v>
      </c>
      <c r="L4963">
        <v>5.56</v>
      </c>
      <c r="M4963">
        <v>2.89</v>
      </c>
      <c r="N4963">
        <v>0.49</v>
      </c>
      <c r="O4963" t="s">
        <v>24</v>
      </c>
      <c r="P4963" t="s">
        <v>1609</v>
      </c>
      <c r="Q4963" t="s">
        <v>95</v>
      </c>
      <c r="R4963" t="s">
        <v>34</v>
      </c>
      <c r="S4963" t="s">
        <v>57</v>
      </c>
      <c r="T4963" s="1">
        <v>40240</v>
      </c>
    </row>
    <row r="4964" spans="1:20" x14ac:dyDescent="0.25">
      <c r="A4964">
        <v>35300</v>
      </c>
      <c r="B4964">
        <v>40239</v>
      </c>
      <c r="C4964" t="s">
        <v>79</v>
      </c>
      <c r="D4964" t="s">
        <v>42</v>
      </c>
      <c r="E4964" t="s">
        <v>43</v>
      </c>
      <c r="F4964" t="s">
        <v>234</v>
      </c>
      <c r="G4964">
        <v>35</v>
      </c>
      <c r="H4964">
        <v>2087.5700000000002</v>
      </c>
      <c r="I4964">
        <v>0.36</v>
      </c>
      <c r="J4964">
        <v>0.08</v>
      </c>
      <c r="K4964">
        <v>632.71</v>
      </c>
      <c r="L4964">
        <v>64.56</v>
      </c>
      <c r="M4964">
        <v>41.32</v>
      </c>
      <c r="N4964">
        <v>8.66</v>
      </c>
      <c r="O4964" t="s">
        <v>24</v>
      </c>
      <c r="P4964" t="s">
        <v>1609</v>
      </c>
      <c r="Q4964" t="s">
        <v>95</v>
      </c>
      <c r="R4964" t="s">
        <v>34</v>
      </c>
      <c r="S4964" t="s">
        <v>45</v>
      </c>
      <c r="T4964" s="1">
        <v>40242</v>
      </c>
    </row>
    <row r="4965" spans="1:20" x14ac:dyDescent="0.25">
      <c r="A4965">
        <v>35300</v>
      </c>
      <c r="B4965">
        <v>40239</v>
      </c>
      <c r="C4965" t="s">
        <v>79</v>
      </c>
      <c r="D4965" t="s">
        <v>21</v>
      </c>
      <c r="E4965" t="s">
        <v>84</v>
      </c>
      <c r="F4965" t="s">
        <v>1811</v>
      </c>
      <c r="G4965">
        <v>13</v>
      </c>
      <c r="H4965">
        <v>239.77</v>
      </c>
      <c r="I4965">
        <v>0.54</v>
      </c>
      <c r="J4965">
        <v>0.06</v>
      </c>
      <c r="K4965">
        <v>121.41</v>
      </c>
      <c r="L4965">
        <v>19.46</v>
      </c>
      <c r="M4965">
        <v>8.9499999999999993</v>
      </c>
      <c r="N4965">
        <v>2.0099999999999998</v>
      </c>
      <c r="O4965" t="s">
        <v>24</v>
      </c>
      <c r="P4965" t="s">
        <v>1609</v>
      </c>
      <c r="Q4965" t="s">
        <v>95</v>
      </c>
      <c r="R4965" t="s">
        <v>34</v>
      </c>
      <c r="S4965" t="s">
        <v>55</v>
      </c>
      <c r="T4965" s="1">
        <v>40240</v>
      </c>
    </row>
    <row r="4966" spans="1:20" x14ac:dyDescent="0.25">
      <c r="A4966">
        <v>35302</v>
      </c>
      <c r="B4966">
        <v>40336</v>
      </c>
      <c r="C4966" t="s">
        <v>79</v>
      </c>
      <c r="D4966" t="s">
        <v>21</v>
      </c>
      <c r="E4966" t="s">
        <v>84</v>
      </c>
      <c r="F4966" t="s">
        <v>633</v>
      </c>
      <c r="G4966">
        <v>6</v>
      </c>
      <c r="H4966">
        <v>307.82</v>
      </c>
      <c r="I4966">
        <v>0.44</v>
      </c>
      <c r="J4966">
        <v>0.09</v>
      </c>
      <c r="K4966">
        <v>116.18</v>
      </c>
      <c r="L4966">
        <v>55.32</v>
      </c>
      <c r="M4966">
        <v>30.98</v>
      </c>
      <c r="N4966">
        <v>5.76</v>
      </c>
      <c r="O4966" t="s">
        <v>24</v>
      </c>
      <c r="P4966" t="s">
        <v>985</v>
      </c>
      <c r="Q4966" t="s">
        <v>75</v>
      </c>
      <c r="R4966" t="s">
        <v>27</v>
      </c>
      <c r="S4966" t="s">
        <v>57</v>
      </c>
      <c r="T4966" s="1">
        <v>40336</v>
      </c>
    </row>
    <row r="4967" spans="1:20" x14ac:dyDescent="0.25">
      <c r="A4967">
        <v>35302</v>
      </c>
      <c r="B4967">
        <v>40336</v>
      </c>
      <c r="C4967" t="s">
        <v>79</v>
      </c>
      <c r="D4967" t="s">
        <v>37</v>
      </c>
      <c r="E4967" t="s">
        <v>50</v>
      </c>
      <c r="F4967" t="s">
        <v>867</v>
      </c>
      <c r="G4967">
        <v>13</v>
      </c>
      <c r="H4967">
        <v>2385.2399999999998</v>
      </c>
      <c r="I4967">
        <v>0.38</v>
      </c>
      <c r="J4967">
        <v>0.1</v>
      </c>
      <c r="K4967">
        <v>739.68</v>
      </c>
      <c r="L4967">
        <v>203.21</v>
      </c>
      <c r="M4967">
        <v>125.99</v>
      </c>
      <c r="N4967">
        <v>7.69</v>
      </c>
      <c r="O4967" t="s">
        <v>24</v>
      </c>
      <c r="P4967" t="s">
        <v>985</v>
      </c>
      <c r="Q4967" t="s">
        <v>75</v>
      </c>
      <c r="R4967" t="s">
        <v>27</v>
      </c>
      <c r="S4967" t="s">
        <v>57</v>
      </c>
      <c r="T4967" s="1">
        <v>40337</v>
      </c>
    </row>
    <row r="4968" spans="1:20" x14ac:dyDescent="0.25">
      <c r="A4968">
        <v>35360</v>
      </c>
      <c r="B4968">
        <v>40651</v>
      </c>
      <c r="C4968" t="s">
        <v>58</v>
      </c>
      <c r="D4968" t="s">
        <v>21</v>
      </c>
      <c r="E4968" t="s">
        <v>120</v>
      </c>
      <c r="F4968" t="s">
        <v>768</v>
      </c>
      <c r="G4968">
        <v>4</v>
      </c>
      <c r="H4968">
        <v>65.069999999999993</v>
      </c>
      <c r="I4968">
        <v>0.42</v>
      </c>
      <c r="J4968">
        <v>0.04</v>
      </c>
      <c r="K4968">
        <v>23.27</v>
      </c>
      <c r="L4968">
        <v>15.31</v>
      </c>
      <c r="M4968">
        <v>8.8800000000000008</v>
      </c>
      <c r="N4968">
        <v>6.28</v>
      </c>
      <c r="O4968" t="s">
        <v>24</v>
      </c>
      <c r="P4968" t="s">
        <v>1400</v>
      </c>
      <c r="Q4968" t="s">
        <v>75</v>
      </c>
      <c r="R4968" t="s">
        <v>34</v>
      </c>
      <c r="S4968" t="s">
        <v>57</v>
      </c>
      <c r="T4968" s="1">
        <v>40653</v>
      </c>
    </row>
    <row r="4969" spans="1:20" x14ac:dyDescent="0.25">
      <c r="A4969">
        <v>35361</v>
      </c>
      <c r="B4969">
        <v>39909</v>
      </c>
      <c r="C4969" t="s">
        <v>79</v>
      </c>
      <c r="D4969" t="s">
        <v>21</v>
      </c>
      <c r="E4969" t="s">
        <v>84</v>
      </c>
      <c r="F4969" t="s">
        <v>90</v>
      </c>
      <c r="G4969">
        <v>40</v>
      </c>
      <c r="H4969">
        <v>1264.5</v>
      </c>
      <c r="I4969">
        <v>0.45</v>
      </c>
      <c r="J4969">
        <v>0.09</v>
      </c>
      <c r="K4969">
        <v>496.67</v>
      </c>
      <c r="L4969">
        <v>34.49</v>
      </c>
      <c r="M4969">
        <v>18.97</v>
      </c>
      <c r="N4969">
        <v>9.0299999999999994</v>
      </c>
      <c r="O4969" t="s">
        <v>71</v>
      </c>
      <c r="P4969" t="s">
        <v>2002</v>
      </c>
      <c r="Q4969" t="s">
        <v>33</v>
      </c>
      <c r="R4969" t="s">
        <v>61</v>
      </c>
      <c r="S4969" t="s">
        <v>57</v>
      </c>
      <c r="T4969" s="1">
        <v>39910</v>
      </c>
    </row>
    <row r="4970" spans="1:20" x14ac:dyDescent="0.25">
      <c r="A4970">
        <v>35361</v>
      </c>
      <c r="B4970">
        <v>39909</v>
      </c>
      <c r="C4970" t="s">
        <v>79</v>
      </c>
      <c r="D4970" t="s">
        <v>21</v>
      </c>
      <c r="E4970" t="s">
        <v>84</v>
      </c>
      <c r="F4970" t="s">
        <v>440</v>
      </c>
      <c r="G4970">
        <v>37</v>
      </c>
      <c r="H4970">
        <v>527.84</v>
      </c>
      <c r="I4970">
        <v>0.41</v>
      </c>
      <c r="J4970">
        <v>0</v>
      </c>
      <c r="K4970">
        <v>214.44</v>
      </c>
      <c r="L4970">
        <v>14.14</v>
      </c>
      <c r="M4970">
        <v>8.34</v>
      </c>
      <c r="N4970">
        <v>4.82</v>
      </c>
      <c r="O4970" t="s">
        <v>24</v>
      </c>
      <c r="P4970" t="s">
        <v>2002</v>
      </c>
      <c r="Q4970" t="s">
        <v>33</v>
      </c>
      <c r="R4970" t="s">
        <v>61</v>
      </c>
      <c r="S4970" t="s">
        <v>57</v>
      </c>
      <c r="T4970" s="1">
        <v>39910</v>
      </c>
    </row>
    <row r="4971" spans="1:20" x14ac:dyDescent="0.25">
      <c r="A4971">
        <v>35364</v>
      </c>
      <c r="B4971">
        <v>40159</v>
      </c>
      <c r="C4971" t="s">
        <v>58</v>
      </c>
      <c r="D4971" t="s">
        <v>21</v>
      </c>
      <c r="E4971" t="s">
        <v>84</v>
      </c>
      <c r="F4971" t="s">
        <v>1417</v>
      </c>
      <c r="G4971">
        <v>16</v>
      </c>
      <c r="H4971">
        <v>132.1</v>
      </c>
      <c r="I4971">
        <v>0.48</v>
      </c>
      <c r="J4971">
        <v>0.04</v>
      </c>
      <c r="K4971">
        <v>57.94</v>
      </c>
      <c r="L4971">
        <v>8.23</v>
      </c>
      <c r="M4971">
        <v>4.28</v>
      </c>
      <c r="N4971">
        <v>5.68</v>
      </c>
      <c r="O4971" t="s">
        <v>24</v>
      </c>
      <c r="P4971" t="s">
        <v>726</v>
      </c>
      <c r="Q4971" t="s">
        <v>33</v>
      </c>
      <c r="R4971" t="s">
        <v>34</v>
      </c>
      <c r="S4971" t="s">
        <v>57</v>
      </c>
      <c r="T4971" s="1">
        <v>40161</v>
      </c>
    </row>
    <row r="4972" spans="1:20" x14ac:dyDescent="0.25">
      <c r="A4972">
        <v>35364</v>
      </c>
      <c r="B4972">
        <v>40159</v>
      </c>
      <c r="C4972" t="s">
        <v>58</v>
      </c>
      <c r="D4972" t="s">
        <v>42</v>
      </c>
      <c r="E4972" t="s">
        <v>46</v>
      </c>
      <c r="F4972" t="s">
        <v>1062</v>
      </c>
      <c r="G4972">
        <v>29</v>
      </c>
      <c r="H4972">
        <v>19431.490000000002</v>
      </c>
      <c r="I4972">
        <v>0.47</v>
      </c>
      <c r="J4972">
        <v>0.06</v>
      </c>
      <c r="K4972">
        <v>8438.09</v>
      </c>
      <c r="L4972">
        <v>709.68</v>
      </c>
      <c r="M4972">
        <v>376.13</v>
      </c>
      <c r="N4972">
        <v>85.63</v>
      </c>
      <c r="O4972" t="s">
        <v>48</v>
      </c>
      <c r="P4972" t="s">
        <v>726</v>
      </c>
      <c r="Q4972" t="s">
        <v>33</v>
      </c>
      <c r="R4972" t="s">
        <v>34</v>
      </c>
      <c r="S4972" t="s">
        <v>49</v>
      </c>
      <c r="T4972" s="1">
        <v>40161</v>
      </c>
    </row>
    <row r="4973" spans="1:20" x14ac:dyDescent="0.25">
      <c r="A4973">
        <v>35364</v>
      </c>
      <c r="B4973">
        <v>40159</v>
      </c>
      <c r="C4973" t="s">
        <v>58</v>
      </c>
      <c r="D4973" t="s">
        <v>42</v>
      </c>
      <c r="E4973" t="s">
        <v>46</v>
      </c>
      <c r="F4973" t="s">
        <v>1933</v>
      </c>
      <c r="G4973">
        <v>37</v>
      </c>
      <c r="H4973">
        <v>23163.360000000001</v>
      </c>
      <c r="I4973">
        <v>0.36</v>
      </c>
      <c r="J4973">
        <v>0.06</v>
      </c>
      <c r="K4973">
        <v>7357.39</v>
      </c>
      <c r="L4973">
        <v>662.83</v>
      </c>
      <c r="M4973">
        <v>424.21</v>
      </c>
      <c r="N4973">
        <v>110.2</v>
      </c>
      <c r="O4973" t="s">
        <v>48</v>
      </c>
      <c r="P4973" t="s">
        <v>726</v>
      </c>
      <c r="Q4973" t="s">
        <v>33</v>
      </c>
      <c r="R4973" t="s">
        <v>34</v>
      </c>
      <c r="S4973" t="s">
        <v>49</v>
      </c>
      <c r="T4973" s="1">
        <v>40160</v>
      </c>
    </row>
    <row r="4974" spans="1:20" x14ac:dyDescent="0.25">
      <c r="A4974">
        <v>35364</v>
      </c>
      <c r="B4974">
        <v>40159</v>
      </c>
      <c r="C4974" t="s">
        <v>58</v>
      </c>
      <c r="D4974" t="s">
        <v>37</v>
      </c>
      <c r="E4974" t="s">
        <v>50</v>
      </c>
      <c r="F4974" t="s">
        <v>319</v>
      </c>
      <c r="G4974">
        <v>8</v>
      </c>
      <c r="H4974">
        <v>3213</v>
      </c>
      <c r="I4974">
        <v>0.54</v>
      </c>
      <c r="J4974">
        <v>0.06</v>
      </c>
      <c r="K4974">
        <v>1636.09</v>
      </c>
      <c r="L4974">
        <v>426.07</v>
      </c>
      <c r="M4974">
        <v>195.99</v>
      </c>
      <c r="N4974">
        <v>8.99</v>
      </c>
      <c r="O4974" t="s">
        <v>24</v>
      </c>
      <c r="P4974" t="s">
        <v>726</v>
      </c>
      <c r="Q4974" t="s">
        <v>33</v>
      </c>
      <c r="R4974" t="s">
        <v>34</v>
      </c>
      <c r="S4974" t="s">
        <v>57</v>
      </c>
      <c r="T4974" s="1">
        <v>40161</v>
      </c>
    </row>
    <row r="4975" spans="1:20" x14ac:dyDescent="0.25">
      <c r="A4975">
        <v>35366</v>
      </c>
      <c r="B4975">
        <v>40736</v>
      </c>
      <c r="C4975" t="s">
        <v>20</v>
      </c>
      <c r="D4975" t="s">
        <v>21</v>
      </c>
      <c r="E4975" t="s">
        <v>84</v>
      </c>
      <c r="F4975" t="s">
        <v>2017</v>
      </c>
      <c r="G4975">
        <v>23</v>
      </c>
      <c r="H4975">
        <v>293.72000000000003</v>
      </c>
      <c r="I4975">
        <v>0.51</v>
      </c>
      <c r="J4975">
        <v>0.06</v>
      </c>
      <c r="K4975">
        <v>136.87</v>
      </c>
      <c r="L4975">
        <v>13.22</v>
      </c>
      <c r="M4975">
        <v>6.48</v>
      </c>
      <c r="N4975">
        <v>7.81</v>
      </c>
      <c r="O4975" t="s">
        <v>24</v>
      </c>
      <c r="P4975" t="s">
        <v>700</v>
      </c>
      <c r="Q4975" t="s">
        <v>33</v>
      </c>
      <c r="R4975" t="s">
        <v>67</v>
      </c>
      <c r="S4975" t="s">
        <v>57</v>
      </c>
      <c r="T4975" s="1">
        <v>40743</v>
      </c>
    </row>
    <row r="4976" spans="1:20" x14ac:dyDescent="0.25">
      <c r="A4976">
        <v>35392</v>
      </c>
      <c r="B4976">
        <v>40962</v>
      </c>
      <c r="C4976" t="s">
        <v>36</v>
      </c>
      <c r="D4976" t="s">
        <v>21</v>
      </c>
      <c r="E4976" t="s">
        <v>84</v>
      </c>
      <c r="F4976" t="s">
        <v>1676</v>
      </c>
      <c r="G4976">
        <v>9</v>
      </c>
      <c r="H4976">
        <v>116.6</v>
      </c>
      <c r="I4976">
        <v>0.46</v>
      </c>
      <c r="J4976">
        <v>0.01</v>
      </c>
      <c r="K4976">
        <v>48.6</v>
      </c>
      <c r="L4976">
        <v>12</v>
      </c>
      <c r="M4976">
        <v>6.48</v>
      </c>
      <c r="N4976">
        <v>9.68</v>
      </c>
      <c r="O4976" t="s">
        <v>24</v>
      </c>
      <c r="P4976" t="s">
        <v>1696</v>
      </c>
      <c r="Q4976" t="s">
        <v>95</v>
      </c>
      <c r="R4976" t="s">
        <v>27</v>
      </c>
      <c r="S4976" t="s">
        <v>57</v>
      </c>
      <c r="T4976" s="1">
        <v>40962</v>
      </c>
    </row>
    <row r="4977" spans="1:20" x14ac:dyDescent="0.25">
      <c r="A4977">
        <v>35399</v>
      </c>
      <c r="B4977">
        <v>40564</v>
      </c>
      <c r="C4977" t="s">
        <v>20</v>
      </c>
      <c r="D4977" t="s">
        <v>21</v>
      </c>
      <c r="E4977" t="s">
        <v>120</v>
      </c>
      <c r="F4977" t="s">
        <v>1183</v>
      </c>
      <c r="G4977">
        <v>38</v>
      </c>
      <c r="H4977">
        <v>356.89</v>
      </c>
      <c r="I4977">
        <v>0.49</v>
      </c>
      <c r="J4977">
        <v>0.04</v>
      </c>
      <c r="K4977">
        <v>164.63</v>
      </c>
      <c r="L4977">
        <v>9.6300000000000008</v>
      </c>
      <c r="M4977">
        <v>4.91</v>
      </c>
      <c r="N4977">
        <v>5.68</v>
      </c>
      <c r="O4977" t="s">
        <v>24</v>
      </c>
      <c r="P4977" t="s">
        <v>2018</v>
      </c>
      <c r="Q4977" t="s">
        <v>41</v>
      </c>
      <c r="R4977" t="s">
        <v>34</v>
      </c>
      <c r="S4977" t="s">
        <v>57</v>
      </c>
      <c r="T4977" s="1">
        <v>40566</v>
      </c>
    </row>
    <row r="4978" spans="1:20" x14ac:dyDescent="0.25">
      <c r="A4978">
        <v>35425</v>
      </c>
      <c r="B4978">
        <v>40265</v>
      </c>
      <c r="C4978" t="s">
        <v>29</v>
      </c>
      <c r="D4978" t="s">
        <v>21</v>
      </c>
      <c r="E4978" t="s">
        <v>120</v>
      </c>
      <c r="F4978" t="s">
        <v>232</v>
      </c>
      <c r="G4978">
        <v>25</v>
      </c>
      <c r="H4978">
        <v>177.59</v>
      </c>
      <c r="I4978">
        <v>0.48</v>
      </c>
      <c r="J4978">
        <v>0</v>
      </c>
      <c r="K4978">
        <v>82.62</v>
      </c>
      <c r="L4978">
        <v>6.88</v>
      </c>
      <c r="M4978">
        <v>3.58</v>
      </c>
      <c r="N4978">
        <v>5.47</v>
      </c>
      <c r="O4978" t="s">
        <v>24</v>
      </c>
      <c r="P4978" t="s">
        <v>1645</v>
      </c>
      <c r="Q4978" t="s">
        <v>41</v>
      </c>
      <c r="R4978" t="s">
        <v>61</v>
      </c>
      <c r="S4978" t="s">
        <v>57</v>
      </c>
      <c r="T4978" s="1">
        <v>40267</v>
      </c>
    </row>
    <row r="4979" spans="1:20" x14ac:dyDescent="0.25">
      <c r="A4979">
        <v>35425</v>
      </c>
      <c r="B4979">
        <v>40265</v>
      </c>
      <c r="C4979" t="s">
        <v>29</v>
      </c>
      <c r="D4979" t="s">
        <v>21</v>
      </c>
      <c r="E4979" t="s">
        <v>72</v>
      </c>
      <c r="F4979" t="s">
        <v>1097</v>
      </c>
      <c r="G4979">
        <v>45</v>
      </c>
      <c r="H4979">
        <v>139.52000000000001</v>
      </c>
      <c r="I4979">
        <v>0.46</v>
      </c>
      <c r="J4979">
        <v>0.08</v>
      </c>
      <c r="K4979">
        <v>57.32</v>
      </c>
      <c r="L4979">
        <v>3.35</v>
      </c>
      <c r="M4979">
        <v>1.81</v>
      </c>
      <c r="N4979">
        <v>0.75</v>
      </c>
      <c r="O4979" t="s">
        <v>24</v>
      </c>
      <c r="P4979" t="s">
        <v>1645</v>
      </c>
      <c r="Q4979" t="s">
        <v>41</v>
      </c>
      <c r="R4979" t="s">
        <v>61</v>
      </c>
      <c r="S4979" t="s">
        <v>55</v>
      </c>
      <c r="T4979" s="1">
        <v>40267</v>
      </c>
    </row>
    <row r="4980" spans="1:20" x14ac:dyDescent="0.25">
      <c r="A4980">
        <v>35426</v>
      </c>
      <c r="B4980">
        <v>40454</v>
      </c>
      <c r="C4980" t="s">
        <v>36</v>
      </c>
      <c r="D4980" t="s">
        <v>21</v>
      </c>
      <c r="E4980" t="s">
        <v>84</v>
      </c>
      <c r="F4980" t="s">
        <v>921</v>
      </c>
      <c r="G4980">
        <v>5</v>
      </c>
      <c r="H4980">
        <v>107.18</v>
      </c>
      <c r="I4980">
        <v>0.55000000000000004</v>
      </c>
      <c r="J4980">
        <v>0.08</v>
      </c>
      <c r="K4980">
        <v>53.84</v>
      </c>
      <c r="L4980">
        <v>22.91</v>
      </c>
      <c r="M4980">
        <v>10.31</v>
      </c>
      <c r="N4980">
        <v>1.79</v>
      </c>
      <c r="O4980" t="s">
        <v>24</v>
      </c>
      <c r="P4980" t="s">
        <v>288</v>
      </c>
      <c r="Q4980" t="s">
        <v>33</v>
      </c>
      <c r="R4980" t="s">
        <v>27</v>
      </c>
      <c r="S4980" t="s">
        <v>55</v>
      </c>
      <c r="T4980" s="1">
        <v>40455</v>
      </c>
    </row>
    <row r="4981" spans="1:20" x14ac:dyDescent="0.25">
      <c r="A4981">
        <v>35430</v>
      </c>
      <c r="B4981">
        <v>40262</v>
      </c>
      <c r="C4981" t="s">
        <v>20</v>
      </c>
      <c r="D4981" t="s">
        <v>42</v>
      </c>
      <c r="E4981" t="s">
        <v>43</v>
      </c>
      <c r="F4981" t="s">
        <v>328</v>
      </c>
      <c r="G4981">
        <v>16</v>
      </c>
      <c r="H4981">
        <v>3026.3</v>
      </c>
      <c r="I4981">
        <v>0.44</v>
      </c>
      <c r="J4981">
        <v>0.05</v>
      </c>
      <c r="K4981">
        <v>1236.6300000000001</v>
      </c>
      <c r="L4981">
        <v>198.18</v>
      </c>
      <c r="M4981">
        <v>110.98</v>
      </c>
      <c r="N4981">
        <v>13.99</v>
      </c>
      <c r="O4981" t="s">
        <v>24</v>
      </c>
      <c r="P4981" t="s">
        <v>130</v>
      </c>
      <c r="Q4981" t="s">
        <v>64</v>
      </c>
      <c r="R4981" t="s">
        <v>61</v>
      </c>
      <c r="S4981" t="s">
        <v>45</v>
      </c>
      <c r="T4981" s="1">
        <v>40269</v>
      </c>
    </row>
    <row r="4982" spans="1:20" x14ac:dyDescent="0.25">
      <c r="A4982">
        <v>35430</v>
      </c>
      <c r="B4982">
        <v>40262</v>
      </c>
      <c r="C4982" t="s">
        <v>20</v>
      </c>
      <c r="D4982" t="s">
        <v>21</v>
      </c>
      <c r="E4982" t="s">
        <v>52</v>
      </c>
      <c r="F4982" t="s">
        <v>435</v>
      </c>
      <c r="G4982">
        <v>48</v>
      </c>
      <c r="H4982">
        <v>251.31</v>
      </c>
      <c r="I4982">
        <v>0.51</v>
      </c>
      <c r="J4982">
        <v>0.1</v>
      </c>
      <c r="K4982">
        <v>114.06</v>
      </c>
      <c r="L4982">
        <v>5.8</v>
      </c>
      <c r="M4982">
        <v>2.84</v>
      </c>
      <c r="N4982">
        <v>0.93</v>
      </c>
      <c r="O4982" t="s">
        <v>24</v>
      </c>
      <c r="P4982" t="s">
        <v>130</v>
      </c>
      <c r="Q4982" t="s">
        <v>64</v>
      </c>
      <c r="R4982" t="s">
        <v>61</v>
      </c>
      <c r="S4982" t="s">
        <v>55</v>
      </c>
      <c r="T4982" s="1">
        <v>40266</v>
      </c>
    </row>
    <row r="4983" spans="1:20" x14ac:dyDescent="0.25">
      <c r="A4983">
        <v>35430</v>
      </c>
      <c r="B4983">
        <v>40262</v>
      </c>
      <c r="C4983" t="s">
        <v>20</v>
      </c>
      <c r="D4983" t="s">
        <v>37</v>
      </c>
      <c r="E4983" t="s">
        <v>50</v>
      </c>
      <c r="F4983" t="s">
        <v>76</v>
      </c>
      <c r="G4983">
        <v>31</v>
      </c>
      <c r="H4983">
        <v>3849.88</v>
      </c>
      <c r="I4983">
        <v>0.51</v>
      </c>
      <c r="J4983">
        <v>0.08</v>
      </c>
      <c r="K4983">
        <v>1795.2</v>
      </c>
      <c r="L4983">
        <v>134.66999999999999</v>
      </c>
      <c r="M4983">
        <v>65.989999999999995</v>
      </c>
      <c r="N4983">
        <v>8.99</v>
      </c>
      <c r="O4983" t="s">
        <v>24</v>
      </c>
      <c r="P4983" t="s">
        <v>130</v>
      </c>
      <c r="Q4983" t="s">
        <v>64</v>
      </c>
      <c r="R4983" t="s">
        <v>61</v>
      </c>
      <c r="S4983" t="s">
        <v>57</v>
      </c>
      <c r="T4983" s="1">
        <v>40264</v>
      </c>
    </row>
    <row r="4984" spans="1:20" x14ac:dyDescent="0.25">
      <c r="A4984">
        <v>35456</v>
      </c>
      <c r="B4984">
        <v>41214</v>
      </c>
      <c r="C4984" t="s">
        <v>58</v>
      </c>
      <c r="D4984" t="s">
        <v>21</v>
      </c>
      <c r="E4984" t="s">
        <v>72</v>
      </c>
      <c r="F4984" t="s">
        <v>251</v>
      </c>
      <c r="G4984">
        <v>37</v>
      </c>
      <c r="H4984">
        <v>77.349999999999994</v>
      </c>
      <c r="I4984">
        <v>0.41</v>
      </c>
      <c r="J4984">
        <v>0.03</v>
      </c>
      <c r="K4984">
        <v>30.03</v>
      </c>
      <c r="L4984">
        <v>2.14</v>
      </c>
      <c r="M4984">
        <v>1.26</v>
      </c>
      <c r="N4984">
        <v>0.7</v>
      </c>
      <c r="O4984" t="s">
        <v>24</v>
      </c>
      <c r="P4984" t="s">
        <v>582</v>
      </c>
      <c r="Q4984" t="s">
        <v>83</v>
      </c>
      <c r="R4984" t="s">
        <v>34</v>
      </c>
      <c r="S4984" t="s">
        <v>55</v>
      </c>
      <c r="T4984" s="1">
        <v>41216</v>
      </c>
    </row>
    <row r="4985" spans="1:20" x14ac:dyDescent="0.25">
      <c r="A4985">
        <v>35457</v>
      </c>
      <c r="B4985">
        <v>40154</v>
      </c>
      <c r="C4985" t="s">
        <v>20</v>
      </c>
      <c r="D4985" t="s">
        <v>21</v>
      </c>
      <c r="E4985" t="s">
        <v>126</v>
      </c>
      <c r="F4985" t="s">
        <v>272</v>
      </c>
      <c r="G4985">
        <v>45</v>
      </c>
      <c r="H4985">
        <v>6263.05</v>
      </c>
      <c r="I4985">
        <v>0.5</v>
      </c>
      <c r="J4985">
        <v>0.02</v>
      </c>
      <c r="K4985">
        <v>3065.9</v>
      </c>
      <c r="L4985">
        <v>141.94</v>
      </c>
      <c r="M4985">
        <v>70.97</v>
      </c>
      <c r="N4985">
        <v>3.5</v>
      </c>
      <c r="O4985" t="s">
        <v>24</v>
      </c>
      <c r="P4985" t="s">
        <v>1121</v>
      </c>
      <c r="Q4985" t="s">
        <v>95</v>
      </c>
      <c r="R4985" t="s">
        <v>67</v>
      </c>
      <c r="S4985" t="s">
        <v>57</v>
      </c>
      <c r="T4985" s="1">
        <v>40161</v>
      </c>
    </row>
    <row r="4986" spans="1:20" x14ac:dyDescent="0.25">
      <c r="A4986">
        <v>35461</v>
      </c>
      <c r="B4986">
        <v>39965</v>
      </c>
      <c r="C4986" t="s">
        <v>58</v>
      </c>
      <c r="D4986" t="s">
        <v>21</v>
      </c>
      <c r="E4986" t="s">
        <v>120</v>
      </c>
      <c r="F4986" t="s">
        <v>2019</v>
      </c>
      <c r="G4986">
        <v>11</v>
      </c>
      <c r="H4986">
        <v>84.11</v>
      </c>
      <c r="I4986">
        <v>0.45</v>
      </c>
      <c r="J4986">
        <v>0.08</v>
      </c>
      <c r="K4986">
        <v>33.229999999999997</v>
      </c>
      <c r="L4986">
        <v>8.16</v>
      </c>
      <c r="M4986">
        <v>4.49</v>
      </c>
      <c r="N4986">
        <v>1.49</v>
      </c>
      <c r="O4986" t="s">
        <v>24</v>
      </c>
      <c r="P4986" t="s">
        <v>2020</v>
      </c>
      <c r="Q4986" t="s">
        <v>41</v>
      </c>
      <c r="R4986" t="s">
        <v>34</v>
      </c>
      <c r="S4986" t="s">
        <v>57</v>
      </c>
      <c r="T4986" s="1">
        <v>39965</v>
      </c>
    </row>
    <row r="4987" spans="1:20" x14ac:dyDescent="0.25">
      <c r="A4987">
        <v>35461</v>
      </c>
      <c r="B4987">
        <v>39965</v>
      </c>
      <c r="C4987" t="s">
        <v>58</v>
      </c>
      <c r="D4987" t="s">
        <v>21</v>
      </c>
      <c r="E4987" t="s">
        <v>30</v>
      </c>
      <c r="F4987" t="s">
        <v>922</v>
      </c>
      <c r="G4987">
        <v>30</v>
      </c>
      <c r="H4987">
        <v>209.13</v>
      </c>
      <c r="I4987">
        <v>0.49</v>
      </c>
      <c r="J4987">
        <v>0.04</v>
      </c>
      <c r="K4987">
        <v>97.41</v>
      </c>
      <c r="L4987">
        <v>7.22</v>
      </c>
      <c r="M4987">
        <v>3.68</v>
      </c>
      <c r="N4987">
        <v>1.32</v>
      </c>
      <c r="O4987" t="s">
        <v>24</v>
      </c>
      <c r="P4987" t="s">
        <v>2020</v>
      </c>
      <c r="Q4987" t="s">
        <v>41</v>
      </c>
      <c r="R4987" t="s">
        <v>34</v>
      </c>
      <c r="S4987" t="s">
        <v>55</v>
      </c>
      <c r="T4987" s="1">
        <v>39966</v>
      </c>
    </row>
    <row r="4988" spans="1:20" x14ac:dyDescent="0.25">
      <c r="A4988">
        <v>35490</v>
      </c>
      <c r="B4988">
        <v>40519</v>
      </c>
      <c r="C4988" t="s">
        <v>36</v>
      </c>
      <c r="D4988" t="s">
        <v>21</v>
      </c>
      <c r="E4988" t="s">
        <v>52</v>
      </c>
      <c r="F4988" t="s">
        <v>1292</v>
      </c>
      <c r="G4988">
        <v>7</v>
      </c>
      <c r="H4988">
        <v>82.13</v>
      </c>
      <c r="I4988">
        <v>0.51</v>
      </c>
      <c r="J4988">
        <v>0.03</v>
      </c>
      <c r="K4988">
        <v>40.049999999999997</v>
      </c>
      <c r="L4988">
        <v>11.92</v>
      </c>
      <c r="M4988">
        <v>5.84</v>
      </c>
      <c r="N4988">
        <v>1.2</v>
      </c>
      <c r="O4988" t="s">
        <v>71</v>
      </c>
      <c r="P4988" t="s">
        <v>1889</v>
      </c>
      <c r="Q4988" t="s">
        <v>33</v>
      </c>
      <c r="R4988" t="s">
        <v>27</v>
      </c>
      <c r="S4988" t="s">
        <v>55</v>
      </c>
      <c r="T4988" s="1">
        <v>40521</v>
      </c>
    </row>
    <row r="4989" spans="1:20" x14ac:dyDescent="0.25">
      <c r="A4989">
        <v>35490</v>
      </c>
      <c r="B4989">
        <v>40519</v>
      </c>
      <c r="C4989" t="s">
        <v>36</v>
      </c>
      <c r="D4989" t="s">
        <v>37</v>
      </c>
      <c r="E4989" t="s">
        <v>50</v>
      </c>
      <c r="F4989" t="s">
        <v>426</v>
      </c>
      <c r="G4989">
        <v>41</v>
      </c>
      <c r="H4989">
        <v>3046.47</v>
      </c>
      <c r="I4989">
        <v>0.53</v>
      </c>
      <c r="J4989">
        <v>0.03</v>
      </c>
      <c r="K4989">
        <v>1569.78</v>
      </c>
      <c r="L4989">
        <v>76.569999999999993</v>
      </c>
      <c r="M4989">
        <v>35.99</v>
      </c>
      <c r="N4989">
        <v>1.1000000000000001</v>
      </c>
      <c r="O4989" t="s">
        <v>24</v>
      </c>
      <c r="P4989" t="s">
        <v>1889</v>
      </c>
      <c r="Q4989" t="s">
        <v>33</v>
      </c>
      <c r="R4989" t="s">
        <v>27</v>
      </c>
      <c r="S4989" t="s">
        <v>57</v>
      </c>
      <c r="T4989" s="1">
        <v>40521</v>
      </c>
    </row>
    <row r="4990" spans="1:20" x14ac:dyDescent="0.25">
      <c r="A4990">
        <v>35492</v>
      </c>
      <c r="B4990">
        <v>40949</v>
      </c>
      <c r="C4990" t="s">
        <v>79</v>
      </c>
      <c r="D4990" t="s">
        <v>42</v>
      </c>
      <c r="E4990" t="s">
        <v>43</v>
      </c>
      <c r="F4990" t="s">
        <v>118</v>
      </c>
      <c r="G4990">
        <v>36</v>
      </c>
      <c r="H4990">
        <v>773.84</v>
      </c>
      <c r="I4990">
        <v>0.42</v>
      </c>
      <c r="J4990">
        <v>0.02</v>
      </c>
      <c r="K4990">
        <v>313.82</v>
      </c>
      <c r="L4990">
        <v>21.79</v>
      </c>
      <c r="M4990">
        <v>12.64</v>
      </c>
      <c r="N4990">
        <v>4.9800000000000004</v>
      </c>
      <c r="O4990" t="s">
        <v>71</v>
      </c>
      <c r="P4990" t="s">
        <v>1721</v>
      </c>
      <c r="Q4990" t="s">
        <v>75</v>
      </c>
      <c r="R4990" t="s">
        <v>34</v>
      </c>
      <c r="S4990" t="s">
        <v>35</v>
      </c>
      <c r="T4990" s="1">
        <v>40951</v>
      </c>
    </row>
    <row r="4991" spans="1:20" x14ac:dyDescent="0.25">
      <c r="A4991">
        <v>35494</v>
      </c>
      <c r="B4991">
        <v>40588</v>
      </c>
      <c r="C4991" t="s">
        <v>79</v>
      </c>
      <c r="D4991" t="s">
        <v>42</v>
      </c>
      <c r="E4991" t="s">
        <v>46</v>
      </c>
      <c r="F4991" t="s">
        <v>1614</v>
      </c>
      <c r="G4991">
        <v>18</v>
      </c>
      <c r="H4991">
        <v>3186.39</v>
      </c>
      <c r="I4991">
        <v>0.36</v>
      </c>
      <c r="J4991">
        <v>0.01</v>
      </c>
      <c r="K4991">
        <v>1102.1099999999999</v>
      </c>
      <c r="L4991">
        <v>174.94</v>
      </c>
      <c r="M4991">
        <v>111.96</v>
      </c>
      <c r="N4991">
        <v>69</v>
      </c>
      <c r="O4991" t="s">
        <v>24</v>
      </c>
      <c r="P4991" t="s">
        <v>1407</v>
      </c>
      <c r="Q4991" t="s">
        <v>75</v>
      </c>
      <c r="R4991" t="s">
        <v>67</v>
      </c>
      <c r="S4991" t="s">
        <v>28</v>
      </c>
      <c r="T4991" s="1">
        <v>40589</v>
      </c>
    </row>
    <row r="4992" spans="1:20" x14ac:dyDescent="0.25">
      <c r="A4992">
        <v>35522</v>
      </c>
      <c r="B4992">
        <v>40476</v>
      </c>
      <c r="C4992" t="s">
        <v>20</v>
      </c>
      <c r="D4992" t="s">
        <v>37</v>
      </c>
      <c r="E4992" t="s">
        <v>38</v>
      </c>
      <c r="F4992" t="s">
        <v>422</v>
      </c>
      <c r="G4992">
        <v>27</v>
      </c>
      <c r="H4992">
        <v>4569.54</v>
      </c>
      <c r="I4992">
        <v>0.46</v>
      </c>
      <c r="J4992">
        <v>0.09</v>
      </c>
      <c r="K4992">
        <v>1849.82</v>
      </c>
      <c r="L4992">
        <v>185.17</v>
      </c>
      <c r="M4992">
        <v>99.99</v>
      </c>
      <c r="N4992">
        <v>19.989999999999998</v>
      </c>
      <c r="O4992" t="s">
        <v>24</v>
      </c>
      <c r="P4992" t="s">
        <v>709</v>
      </c>
      <c r="Q4992" t="s">
        <v>33</v>
      </c>
      <c r="R4992" t="s">
        <v>61</v>
      </c>
      <c r="S4992" t="s">
        <v>57</v>
      </c>
      <c r="T4992" s="1">
        <v>40483</v>
      </c>
    </row>
    <row r="4993" spans="1:20" x14ac:dyDescent="0.25">
      <c r="A4993">
        <v>35554</v>
      </c>
      <c r="B4993">
        <v>41176</v>
      </c>
      <c r="C4993" t="s">
        <v>29</v>
      </c>
      <c r="D4993" t="s">
        <v>42</v>
      </c>
      <c r="E4993" t="s">
        <v>92</v>
      </c>
      <c r="F4993" t="s">
        <v>93</v>
      </c>
      <c r="G4993">
        <v>34</v>
      </c>
      <c r="H4993">
        <v>9056.1299999999992</v>
      </c>
      <c r="I4993">
        <v>0.53</v>
      </c>
      <c r="J4993">
        <v>0.05</v>
      </c>
      <c r="K4993">
        <v>4548.07</v>
      </c>
      <c r="L4993">
        <v>278.68</v>
      </c>
      <c r="M4993">
        <v>130.97999999999999</v>
      </c>
      <c r="N4993">
        <v>54.74</v>
      </c>
      <c r="O4993" t="s">
        <v>48</v>
      </c>
      <c r="P4993" t="s">
        <v>1182</v>
      </c>
      <c r="Q4993" t="s">
        <v>64</v>
      </c>
      <c r="R4993" t="s">
        <v>67</v>
      </c>
      <c r="S4993" t="s">
        <v>49</v>
      </c>
      <c r="T4993" s="1">
        <v>41178</v>
      </c>
    </row>
    <row r="4994" spans="1:20" x14ac:dyDescent="0.25">
      <c r="A4994">
        <v>35555</v>
      </c>
      <c r="B4994">
        <v>40606</v>
      </c>
      <c r="C4994" t="s">
        <v>79</v>
      </c>
      <c r="D4994" t="s">
        <v>42</v>
      </c>
      <c r="E4994" t="s">
        <v>192</v>
      </c>
      <c r="F4994" t="s">
        <v>588</v>
      </c>
      <c r="G4994">
        <v>50</v>
      </c>
      <c r="H4994">
        <v>24441.32</v>
      </c>
      <c r="I4994">
        <v>0.54</v>
      </c>
      <c r="J4994">
        <v>0.08</v>
      </c>
      <c r="K4994">
        <v>12199</v>
      </c>
      <c r="L4994">
        <v>530.39</v>
      </c>
      <c r="M4994">
        <v>243.98</v>
      </c>
      <c r="N4994">
        <v>43.32</v>
      </c>
      <c r="O4994" t="s">
        <v>48</v>
      </c>
      <c r="P4994" t="s">
        <v>695</v>
      </c>
      <c r="Q4994" t="s">
        <v>64</v>
      </c>
      <c r="R4994" t="s">
        <v>34</v>
      </c>
      <c r="S4994" t="s">
        <v>132</v>
      </c>
      <c r="T4994" s="1">
        <v>40607</v>
      </c>
    </row>
    <row r="4995" spans="1:20" x14ac:dyDescent="0.25">
      <c r="A4995">
        <v>35555</v>
      </c>
      <c r="B4995">
        <v>40606</v>
      </c>
      <c r="C4995" t="s">
        <v>79</v>
      </c>
      <c r="D4995" t="s">
        <v>37</v>
      </c>
      <c r="E4995" t="s">
        <v>38</v>
      </c>
      <c r="F4995" t="s">
        <v>407</v>
      </c>
      <c r="G4995">
        <v>15</v>
      </c>
      <c r="H4995">
        <v>108.08</v>
      </c>
      <c r="I4995">
        <v>0.36</v>
      </c>
      <c r="J4995">
        <v>0.1</v>
      </c>
      <c r="K4995">
        <v>29.8</v>
      </c>
      <c r="L4995">
        <v>7.64</v>
      </c>
      <c r="M4995">
        <v>4.8899999999999997</v>
      </c>
      <c r="N4995">
        <v>4.93</v>
      </c>
      <c r="O4995" t="s">
        <v>24</v>
      </c>
      <c r="P4995" t="s">
        <v>695</v>
      </c>
      <c r="Q4995" t="s">
        <v>64</v>
      </c>
      <c r="R4995" t="s">
        <v>34</v>
      </c>
      <c r="S4995" t="s">
        <v>35</v>
      </c>
      <c r="T4995" s="1">
        <v>40608</v>
      </c>
    </row>
    <row r="4996" spans="1:20" x14ac:dyDescent="0.25">
      <c r="A4996">
        <v>35555</v>
      </c>
      <c r="B4996">
        <v>40606</v>
      </c>
      <c r="C4996" t="s">
        <v>79</v>
      </c>
      <c r="D4996" t="s">
        <v>21</v>
      </c>
      <c r="E4996" t="s">
        <v>84</v>
      </c>
      <c r="F4996" t="s">
        <v>415</v>
      </c>
      <c r="G4996">
        <v>2</v>
      </c>
      <c r="H4996">
        <v>16.239999999999998</v>
      </c>
      <c r="I4996">
        <v>0.4</v>
      </c>
      <c r="J4996">
        <v>7.0000000000000007E-2</v>
      </c>
      <c r="K4996">
        <v>5.48</v>
      </c>
      <c r="L4996">
        <v>8.3000000000000007</v>
      </c>
      <c r="M4996">
        <v>4.9800000000000004</v>
      </c>
      <c r="N4996">
        <v>0.8</v>
      </c>
      <c r="O4996" t="s">
        <v>24</v>
      </c>
      <c r="P4996" t="s">
        <v>695</v>
      </c>
      <c r="Q4996" t="s">
        <v>64</v>
      </c>
      <c r="R4996" t="s">
        <v>34</v>
      </c>
      <c r="S4996" t="s">
        <v>55</v>
      </c>
      <c r="T4996" s="1">
        <v>40606</v>
      </c>
    </row>
    <row r="4997" spans="1:20" x14ac:dyDescent="0.25">
      <c r="A4997">
        <v>35558</v>
      </c>
      <c r="B4997">
        <v>40071</v>
      </c>
      <c r="C4997" t="s">
        <v>58</v>
      </c>
      <c r="D4997" t="s">
        <v>42</v>
      </c>
      <c r="E4997" t="s">
        <v>43</v>
      </c>
      <c r="F4997" t="s">
        <v>1354</v>
      </c>
      <c r="G4997">
        <v>2</v>
      </c>
      <c r="H4997">
        <v>63.34</v>
      </c>
      <c r="I4997">
        <v>0.54</v>
      </c>
      <c r="J4997">
        <v>0.09</v>
      </c>
      <c r="K4997">
        <v>26.98</v>
      </c>
      <c r="L4997">
        <v>29.98</v>
      </c>
      <c r="M4997">
        <v>13.79</v>
      </c>
      <c r="N4997">
        <v>8.7799999999999994</v>
      </c>
      <c r="O4997" t="s">
        <v>24</v>
      </c>
      <c r="P4997" t="s">
        <v>198</v>
      </c>
      <c r="Q4997" t="s">
        <v>95</v>
      </c>
      <c r="R4997" t="s">
        <v>67</v>
      </c>
      <c r="S4997" t="s">
        <v>57</v>
      </c>
      <c r="T4997" s="1">
        <v>40073</v>
      </c>
    </row>
    <row r="4998" spans="1:20" x14ac:dyDescent="0.25">
      <c r="A4998">
        <v>35584</v>
      </c>
      <c r="B4998">
        <v>40666</v>
      </c>
      <c r="C4998" t="s">
        <v>79</v>
      </c>
      <c r="D4998" t="s">
        <v>21</v>
      </c>
      <c r="E4998" t="s">
        <v>22</v>
      </c>
      <c r="F4998" t="s">
        <v>91</v>
      </c>
      <c r="G4998">
        <v>15</v>
      </c>
      <c r="H4998">
        <v>215.6</v>
      </c>
      <c r="I4998">
        <v>0.35</v>
      </c>
      <c r="J4998">
        <v>0.08</v>
      </c>
      <c r="K4998">
        <v>60.5</v>
      </c>
      <c r="L4998">
        <v>14.94</v>
      </c>
      <c r="M4998">
        <v>9.7100000000000009</v>
      </c>
      <c r="N4998">
        <v>9.4499999999999993</v>
      </c>
      <c r="O4998" t="s">
        <v>71</v>
      </c>
      <c r="P4998" t="s">
        <v>2016</v>
      </c>
      <c r="Q4998" t="s">
        <v>64</v>
      </c>
      <c r="R4998" t="s">
        <v>34</v>
      </c>
      <c r="S4998" t="s">
        <v>57</v>
      </c>
      <c r="T4998" s="1">
        <v>40666</v>
      </c>
    </row>
    <row r="4999" spans="1:20" x14ac:dyDescent="0.25">
      <c r="A4999">
        <v>35587</v>
      </c>
      <c r="B4999">
        <v>40857</v>
      </c>
      <c r="C4999" t="s">
        <v>58</v>
      </c>
      <c r="D4999" t="s">
        <v>42</v>
      </c>
      <c r="E4999" t="s">
        <v>43</v>
      </c>
      <c r="F4999" t="s">
        <v>1449</v>
      </c>
      <c r="G4999">
        <v>43</v>
      </c>
      <c r="H4999">
        <v>392.34</v>
      </c>
      <c r="I4999">
        <v>0.48</v>
      </c>
      <c r="J4999">
        <v>0.03</v>
      </c>
      <c r="K4999">
        <v>179.36</v>
      </c>
      <c r="L4999">
        <v>9.27</v>
      </c>
      <c r="M4999">
        <v>4.82</v>
      </c>
      <c r="N4999">
        <v>5.72</v>
      </c>
      <c r="O4999" t="s">
        <v>24</v>
      </c>
      <c r="P4999" t="s">
        <v>1283</v>
      </c>
      <c r="Q4999" t="s">
        <v>33</v>
      </c>
      <c r="R4999" t="s">
        <v>67</v>
      </c>
      <c r="S4999" t="s">
        <v>35</v>
      </c>
      <c r="T4999" s="1">
        <v>40858</v>
      </c>
    </row>
    <row r="5000" spans="1:20" x14ac:dyDescent="0.25">
      <c r="A5000">
        <v>35588</v>
      </c>
      <c r="B5000">
        <v>40342</v>
      </c>
      <c r="C5000" t="s">
        <v>20</v>
      </c>
      <c r="D5000" t="s">
        <v>42</v>
      </c>
      <c r="E5000" t="s">
        <v>92</v>
      </c>
      <c r="F5000" t="s">
        <v>1197</v>
      </c>
      <c r="G5000">
        <v>32</v>
      </c>
      <c r="H5000">
        <v>3081.03</v>
      </c>
      <c r="I5000">
        <v>0.45</v>
      </c>
      <c r="J5000">
        <v>0.1</v>
      </c>
      <c r="K5000">
        <v>1183.94</v>
      </c>
      <c r="L5000">
        <v>105.71</v>
      </c>
      <c r="M5000">
        <v>58.14</v>
      </c>
      <c r="N5000">
        <v>36.61</v>
      </c>
      <c r="O5000" t="s">
        <v>48</v>
      </c>
      <c r="P5000" t="s">
        <v>1526</v>
      </c>
      <c r="Q5000" t="s">
        <v>64</v>
      </c>
      <c r="R5000" t="s">
        <v>34</v>
      </c>
      <c r="S5000" t="s">
        <v>49</v>
      </c>
      <c r="T5000" s="1">
        <v>40344</v>
      </c>
    </row>
    <row r="5001" spans="1:20" x14ac:dyDescent="0.25">
      <c r="A5001">
        <v>35590</v>
      </c>
      <c r="B5001">
        <v>41245</v>
      </c>
      <c r="C5001" t="s">
        <v>58</v>
      </c>
      <c r="D5001" t="s">
        <v>37</v>
      </c>
      <c r="E5001" t="s">
        <v>38</v>
      </c>
      <c r="F5001" t="s">
        <v>422</v>
      </c>
      <c r="G5001">
        <v>4</v>
      </c>
      <c r="H5001">
        <v>644.92999999999995</v>
      </c>
      <c r="I5001">
        <v>0.36</v>
      </c>
      <c r="J5001">
        <v>0</v>
      </c>
      <c r="K5001">
        <v>224.98</v>
      </c>
      <c r="L5001">
        <v>156.22999999999999</v>
      </c>
      <c r="M5001">
        <v>99.99</v>
      </c>
      <c r="N5001">
        <v>19.989999999999998</v>
      </c>
      <c r="O5001" t="s">
        <v>24</v>
      </c>
      <c r="P5001" t="s">
        <v>870</v>
      </c>
      <c r="Q5001" t="s">
        <v>41</v>
      </c>
      <c r="R5001" t="s">
        <v>27</v>
      </c>
      <c r="S5001" t="s">
        <v>57</v>
      </c>
      <c r="T5001" s="1">
        <v>41246</v>
      </c>
    </row>
    <row r="5002" spans="1:20" x14ac:dyDescent="0.25">
      <c r="A5002">
        <v>35649</v>
      </c>
      <c r="B5002">
        <v>40825</v>
      </c>
      <c r="C5002" t="s">
        <v>79</v>
      </c>
      <c r="D5002" t="s">
        <v>21</v>
      </c>
      <c r="E5002" t="s">
        <v>120</v>
      </c>
      <c r="F5002" t="s">
        <v>1662</v>
      </c>
      <c r="G5002">
        <v>9</v>
      </c>
      <c r="H5002">
        <v>84.56</v>
      </c>
      <c r="I5002">
        <v>0.53</v>
      </c>
      <c r="J5002">
        <v>0.1</v>
      </c>
      <c r="K5002">
        <v>39.69</v>
      </c>
      <c r="L5002">
        <v>10.26</v>
      </c>
      <c r="M5002">
        <v>4.82</v>
      </c>
      <c r="N5002">
        <v>1.49</v>
      </c>
      <c r="O5002" t="s">
        <v>24</v>
      </c>
      <c r="P5002" t="s">
        <v>103</v>
      </c>
      <c r="Q5002" t="s">
        <v>33</v>
      </c>
      <c r="R5002" t="s">
        <v>67</v>
      </c>
      <c r="S5002" t="s">
        <v>57</v>
      </c>
      <c r="T5002" s="1">
        <v>40827</v>
      </c>
    </row>
    <row r="5003" spans="1:20" x14ac:dyDescent="0.25">
      <c r="A5003">
        <v>35649</v>
      </c>
      <c r="B5003">
        <v>40825</v>
      </c>
      <c r="C5003" t="s">
        <v>79</v>
      </c>
      <c r="D5003" t="s">
        <v>21</v>
      </c>
      <c r="E5003" t="s">
        <v>84</v>
      </c>
      <c r="F5003" t="s">
        <v>1446</v>
      </c>
      <c r="G5003">
        <v>25</v>
      </c>
      <c r="H5003">
        <v>289.24</v>
      </c>
      <c r="I5003">
        <v>0.44</v>
      </c>
      <c r="J5003">
        <v>0.02</v>
      </c>
      <c r="K5003">
        <v>121.5</v>
      </c>
      <c r="L5003">
        <v>11.57</v>
      </c>
      <c r="M5003">
        <v>6.48</v>
      </c>
      <c r="N5003">
        <v>5.74</v>
      </c>
      <c r="O5003" t="s">
        <v>24</v>
      </c>
      <c r="P5003" t="s">
        <v>103</v>
      </c>
      <c r="Q5003" t="s">
        <v>33</v>
      </c>
      <c r="R5003" t="s">
        <v>67</v>
      </c>
      <c r="S5003" t="s">
        <v>57</v>
      </c>
      <c r="T5003" s="1">
        <v>40827</v>
      </c>
    </row>
    <row r="5004" spans="1:20" x14ac:dyDescent="0.25">
      <c r="A5004">
        <v>35652</v>
      </c>
      <c r="B5004">
        <v>40442</v>
      </c>
      <c r="C5004" t="s">
        <v>20</v>
      </c>
      <c r="D5004" t="s">
        <v>42</v>
      </c>
      <c r="E5004" t="s">
        <v>92</v>
      </c>
      <c r="F5004" t="s">
        <v>329</v>
      </c>
      <c r="G5004">
        <v>21</v>
      </c>
      <c r="H5004">
        <v>3358.56</v>
      </c>
      <c r="I5004">
        <v>0.37</v>
      </c>
      <c r="J5004">
        <v>0.01</v>
      </c>
      <c r="K5004">
        <v>1211.76</v>
      </c>
      <c r="L5004">
        <v>160.29</v>
      </c>
      <c r="M5004">
        <v>100.98</v>
      </c>
      <c r="N5004">
        <v>26.22</v>
      </c>
      <c r="O5004" t="s">
        <v>48</v>
      </c>
      <c r="P5004" t="s">
        <v>419</v>
      </c>
      <c r="Q5004" t="s">
        <v>33</v>
      </c>
      <c r="R5004" t="s">
        <v>34</v>
      </c>
      <c r="S5004" t="s">
        <v>49</v>
      </c>
      <c r="T5004" s="1">
        <v>40444</v>
      </c>
    </row>
    <row r="5005" spans="1:20" x14ac:dyDescent="0.25">
      <c r="A5005">
        <v>35684</v>
      </c>
      <c r="B5005">
        <v>40758</v>
      </c>
      <c r="C5005" t="s">
        <v>20</v>
      </c>
      <c r="D5005" t="s">
        <v>37</v>
      </c>
      <c r="E5005" t="s">
        <v>87</v>
      </c>
      <c r="F5005" t="s">
        <v>1876</v>
      </c>
      <c r="G5005">
        <v>10</v>
      </c>
      <c r="H5005">
        <v>1560.52</v>
      </c>
      <c r="I5005">
        <v>0.42</v>
      </c>
      <c r="J5005">
        <v>7.0000000000000007E-2</v>
      </c>
      <c r="K5005">
        <v>582.03</v>
      </c>
      <c r="L5005">
        <v>166.29</v>
      </c>
      <c r="M5005">
        <v>96.45</v>
      </c>
      <c r="N5005">
        <v>13.99</v>
      </c>
      <c r="O5005" t="s">
        <v>24</v>
      </c>
      <c r="P5005" t="s">
        <v>165</v>
      </c>
      <c r="Q5005" t="s">
        <v>33</v>
      </c>
      <c r="R5005" t="s">
        <v>34</v>
      </c>
      <c r="S5005" t="s">
        <v>45</v>
      </c>
      <c r="T5005" s="1">
        <v>40763</v>
      </c>
    </row>
    <row r="5006" spans="1:20" x14ac:dyDescent="0.25">
      <c r="A5006">
        <v>35686</v>
      </c>
      <c r="B5006">
        <v>40453</v>
      </c>
      <c r="C5006" t="s">
        <v>36</v>
      </c>
      <c r="D5006" t="s">
        <v>21</v>
      </c>
      <c r="E5006" t="s">
        <v>84</v>
      </c>
      <c r="F5006" t="s">
        <v>1405</v>
      </c>
      <c r="G5006">
        <v>48</v>
      </c>
      <c r="H5006">
        <v>478.2</v>
      </c>
      <c r="I5006">
        <v>0.37</v>
      </c>
      <c r="J5006">
        <v>0.05</v>
      </c>
      <c r="K5006">
        <v>157.99</v>
      </c>
      <c r="L5006">
        <v>10.29</v>
      </c>
      <c r="M5006">
        <v>6.48</v>
      </c>
      <c r="N5006">
        <v>9.17</v>
      </c>
      <c r="O5006" t="s">
        <v>24</v>
      </c>
      <c r="P5006" t="s">
        <v>1336</v>
      </c>
      <c r="Q5006" t="s">
        <v>33</v>
      </c>
      <c r="R5006" t="s">
        <v>61</v>
      </c>
      <c r="S5006" t="s">
        <v>57</v>
      </c>
      <c r="T5006" s="1">
        <v>40455</v>
      </c>
    </row>
    <row r="5007" spans="1:20" x14ac:dyDescent="0.25">
      <c r="A5007">
        <v>35687</v>
      </c>
      <c r="B5007">
        <v>40865</v>
      </c>
      <c r="C5007" t="s">
        <v>29</v>
      </c>
      <c r="D5007" t="s">
        <v>42</v>
      </c>
      <c r="E5007" t="s">
        <v>43</v>
      </c>
      <c r="F5007" t="s">
        <v>118</v>
      </c>
      <c r="G5007">
        <v>48</v>
      </c>
      <c r="H5007">
        <v>1005.54</v>
      </c>
      <c r="I5007">
        <v>0.43</v>
      </c>
      <c r="J5007">
        <v>0.06</v>
      </c>
      <c r="K5007">
        <v>393.84</v>
      </c>
      <c r="L5007">
        <v>22.18</v>
      </c>
      <c r="M5007">
        <v>12.64</v>
      </c>
      <c r="N5007">
        <v>4.9800000000000004</v>
      </c>
      <c r="O5007" t="s">
        <v>71</v>
      </c>
      <c r="P5007" t="s">
        <v>1235</v>
      </c>
      <c r="Q5007" t="s">
        <v>41</v>
      </c>
      <c r="R5007" t="s">
        <v>61</v>
      </c>
      <c r="S5007" t="s">
        <v>35</v>
      </c>
      <c r="T5007" s="1">
        <v>40866</v>
      </c>
    </row>
    <row r="5008" spans="1:20" x14ac:dyDescent="0.25">
      <c r="A5008">
        <v>35712</v>
      </c>
      <c r="B5008">
        <v>41205</v>
      </c>
      <c r="C5008" t="s">
        <v>36</v>
      </c>
      <c r="D5008" t="s">
        <v>37</v>
      </c>
      <c r="E5008" t="s">
        <v>38</v>
      </c>
      <c r="F5008" t="s">
        <v>1885</v>
      </c>
      <c r="G5008">
        <v>42</v>
      </c>
      <c r="H5008">
        <v>6368.29</v>
      </c>
      <c r="I5008">
        <v>0.4</v>
      </c>
      <c r="J5008">
        <v>0.1</v>
      </c>
      <c r="K5008">
        <v>2120.37</v>
      </c>
      <c r="L5008">
        <v>168.28</v>
      </c>
      <c r="M5008">
        <v>100.97</v>
      </c>
      <c r="N5008">
        <v>7.18</v>
      </c>
      <c r="O5008" t="s">
        <v>24</v>
      </c>
      <c r="P5008" t="s">
        <v>730</v>
      </c>
      <c r="Q5008" t="s">
        <v>64</v>
      </c>
      <c r="R5008" t="s">
        <v>67</v>
      </c>
      <c r="S5008" t="s">
        <v>57</v>
      </c>
      <c r="T5008" s="1">
        <v>41206</v>
      </c>
    </row>
    <row r="5009" spans="1:20" x14ac:dyDescent="0.25">
      <c r="A5009">
        <v>35712</v>
      </c>
      <c r="B5009">
        <v>41205</v>
      </c>
      <c r="C5009" t="s">
        <v>36</v>
      </c>
      <c r="D5009" t="s">
        <v>21</v>
      </c>
      <c r="E5009" t="s">
        <v>84</v>
      </c>
      <c r="F5009" t="s">
        <v>1820</v>
      </c>
      <c r="G5009">
        <v>24</v>
      </c>
      <c r="H5009">
        <v>212.55</v>
      </c>
      <c r="I5009">
        <v>0.38</v>
      </c>
      <c r="J5009">
        <v>0</v>
      </c>
      <c r="K5009">
        <v>77.67</v>
      </c>
      <c r="L5009">
        <v>8.52</v>
      </c>
      <c r="M5009">
        <v>5.28</v>
      </c>
      <c r="N5009">
        <v>8.16</v>
      </c>
      <c r="O5009" t="s">
        <v>24</v>
      </c>
      <c r="P5009" t="s">
        <v>730</v>
      </c>
      <c r="Q5009" t="s">
        <v>64</v>
      </c>
      <c r="R5009" t="s">
        <v>67</v>
      </c>
      <c r="S5009" t="s">
        <v>57</v>
      </c>
      <c r="T5009" s="1">
        <v>41205</v>
      </c>
    </row>
    <row r="5010" spans="1:20" x14ac:dyDescent="0.25">
      <c r="A5010">
        <v>35713</v>
      </c>
      <c r="B5010">
        <v>41199</v>
      </c>
      <c r="C5010" t="s">
        <v>79</v>
      </c>
      <c r="D5010" t="s">
        <v>21</v>
      </c>
      <c r="E5010" t="s">
        <v>120</v>
      </c>
      <c r="F5010" t="s">
        <v>1452</v>
      </c>
      <c r="G5010">
        <v>49</v>
      </c>
      <c r="H5010">
        <v>2632.96</v>
      </c>
      <c r="I5010">
        <v>0.49</v>
      </c>
      <c r="J5010">
        <v>0.04</v>
      </c>
      <c r="K5010">
        <v>1233.5</v>
      </c>
      <c r="L5010">
        <v>55.94</v>
      </c>
      <c r="M5010">
        <v>28.53</v>
      </c>
      <c r="N5010">
        <v>1.49</v>
      </c>
      <c r="O5010" t="s">
        <v>24</v>
      </c>
      <c r="P5010" t="s">
        <v>1113</v>
      </c>
      <c r="Q5010" t="s">
        <v>64</v>
      </c>
      <c r="R5010" t="s">
        <v>34</v>
      </c>
      <c r="S5010" t="s">
        <v>57</v>
      </c>
      <c r="T5010" s="1">
        <v>41199</v>
      </c>
    </row>
    <row r="5011" spans="1:20" x14ac:dyDescent="0.25">
      <c r="A5011">
        <v>35744</v>
      </c>
      <c r="B5011">
        <v>39893</v>
      </c>
      <c r="C5011" t="s">
        <v>29</v>
      </c>
      <c r="D5011" t="s">
        <v>37</v>
      </c>
      <c r="E5011" t="s">
        <v>38</v>
      </c>
      <c r="F5011" t="s">
        <v>621</v>
      </c>
      <c r="G5011">
        <v>44</v>
      </c>
      <c r="H5011">
        <v>5031.83</v>
      </c>
      <c r="I5011">
        <v>0.52</v>
      </c>
      <c r="J5011">
        <v>0.02</v>
      </c>
      <c r="K5011">
        <v>2563.92</v>
      </c>
      <c r="L5011">
        <v>116.54</v>
      </c>
      <c r="M5011">
        <v>55.94</v>
      </c>
      <c r="N5011">
        <v>6.55</v>
      </c>
      <c r="O5011" t="s">
        <v>24</v>
      </c>
      <c r="P5011" t="s">
        <v>941</v>
      </c>
      <c r="Q5011" t="s">
        <v>33</v>
      </c>
      <c r="R5011" t="s">
        <v>67</v>
      </c>
      <c r="S5011" t="s">
        <v>57</v>
      </c>
      <c r="T5011" s="1">
        <v>39895</v>
      </c>
    </row>
    <row r="5012" spans="1:20" x14ac:dyDescent="0.25">
      <c r="A5012">
        <v>35776</v>
      </c>
      <c r="B5012">
        <v>39848</v>
      </c>
      <c r="C5012" t="s">
        <v>79</v>
      </c>
      <c r="D5012" t="s">
        <v>21</v>
      </c>
      <c r="E5012" t="s">
        <v>120</v>
      </c>
      <c r="F5012" t="s">
        <v>786</v>
      </c>
      <c r="G5012">
        <v>9</v>
      </c>
      <c r="H5012">
        <v>183.28</v>
      </c>
      <c r="I5012">
        <v>0.39</v>
      </c>
      <c r="J5012">
        <v>0.05</v>
      </c>
      <c r="K5012">
        <v>65.06</v>
      </c>
      <c r="L5012">
        <v>21.26</v>
      </c>
      <c r="M5012">
        <v>12.97</v>
      </c>
      <c r="N5012">
        <v>1.49</v>
      </c>
      <c r="O5012" t="s">
        <v>24</v>
      </c>
      <c r="P5012" t="s">
        <v>1346</v>
      </c>
      <c r="Q5012" t="s">
        <v>41</v>
      </c>
      <c r="R5012" t="s">
        <v>67</v>
      </c>
      <c r="S5012" t="s">
        <v>57</v>
      </c>
      <c r="T5012" s="1">
        <v>39850</v>
      </c>
    </row>
    <row r="5013" spans="1:20" x14ac:dyDescent="0.25">
      <c r="A5013">
        <v>35776</v>
      </c>
      <c r="B5013">
        <v>39848</v>
      </c>
      <c r="C5013" t="s">
        <v>79</v>
      </c>
      <c r="D5013" t="s">
        <v>21</v>
      </c>
      <c r="E5013" t="s">
        <v>72</v>
      </c>
      <c r="F5013" t="s">
        <v>156</v>
      </c>
      <c r="G5013">
        <v>36</v>
      </c>
      <c r="H5013">
        <v>305.85000000000002</v>
      </c>
      <c r="I5013">
        <v>0.35</v>
      </c>
      <c r="J5013">
        <v>0.06</v>
      </c>
      <c r="K5013">
        <v>93.32</v>
      </c>
      <c r="L5013">
        <v>8.94</v>
      </c>
      <c r="M5013">
        <v>5.81</v>
      </c>
      <c r="N5013">
        <v>3.37</v>
      </c>
      <c r="O5013" t="s">
        <v>24</v>
      </c>
      <c r="P5013" t="s">
        <v>1346</v>
      </c>
      <c r="Q5013" t="s">
        <v>41</v>
      </c>
      <c r="R5013" t="s">
        <v>67</v>
      </c>
      <c r="S5013" t="s">
        <v>55</v>
      </c>
      <c r="T5013" s="1">
        <v>39850</v>
      </c>
    </row>
    <row r="5014" spans="1:20" x14ac:dyDescent="0.25">
      <c r="A5014">
        <v>35777</v>
      </c>
      <c r="B5014">
        <v>40429</v>
      </c>
      <c r="C5014" t="s">
        <v>58</v>
      </c>
      <c r="D5014" t="s">
        <v>21</v>
      </c>
      <c r="E5014" t="s">
        <v>52</v>
      </c>
      <c r="F5014" t="s">
        <v>2009</v>
      </c>
      <c r="G5014">
        <v>35</v>
      </c>
      <c r="H5014">
        <v>269.68</v>
      </c>
      <c r="I5014">
        <v>0.51</v>
      </c>
      <c r="J5014">
        <v>0.09</v>
      </c>
      <c r="K5014">
        <v>123.9</v>
      </c>
      <c r="L5014">
        <v>8.43</v>
      </c>
      <c r="M5014">
        <v>4.13</v>
      </c>
      <c r="N5014">
        <v>1.23</v>
      </c>
      <c r="O5014" t="s">
        <v>24</v>
      </c>
      <c r="P5014" t="s">
        <v>1115</v>
      </c>
      <c r="Q5014" t="s">
        <v>95</v>
      </c>
      <c r="R5014" t="s">
        <v>61</v>
      </c>
      <c r="S5014" t="s">
        <v>55</v>
      </c>
      <c r="T5014" s="1">
        <v>40431</v>
      </c>
    </row>
    <row r="5015" spans="1:20" x14ac:dyDescent="0.25">
      <c r="A5015">
        <v>35780</v>
      </c>
      <c r="B5015">
        <v>40560</v>
      </c>
      <c r="C5015" t="s">
        <v>79</v>
      </c>
      <c r="D5015" t="s">
        <v>21</v>
      </c>
      <c r="E5015" t="s">
        <v>52</v>
      </c>
      <c r="F5015" t="s">
        <v>1231</v>
      </c>
      <c r="G5015">
        <v>6</v>
      </c>
      <c r="H5015">
        <v>50.49</v>
      </c>
      <c r="I5015">
        <v>0.48</v>
      </c>
      <c r="J5015">
        <v>0.01</v>
      </c>
      <c r="K5015">
        <v>23.21</v>
      </c>
      <c r="L5015">
        <v>8.23</v>
      </c>
      <c r="M5015">
        <v>4.28</v>
      </c>
      <c r="N5015">
        <v>1.6</v>
      </c>
      <c r="O5015" t="s">
        <v>24</v>
      </c>
      <c r="P5015" t="s">
        <v>1909</v>
      </c>
      <c r="Q5015" t="s">
        <v>33</v>
      </c>
      <c r="R5015" t="s">
        <v>67</v>
      </c>
      <c r="S5015" t="s">
        <v>55</v>
      </c>
      <c r="T5015" s="1">
        <v>40562</v>
      </c>
    </row>
    <row r="5016" spans="1:20" x14ac:dyDescent="0.25">
      <c r="A5016">
        <v>35782</v>
      </c>
      <c r="B5016">
        <v>40760</v>
      </c>
      <c r="C5016" t="s">
        <v>20</v>
      </c>
      <c r="D5016" t="s">
        <v>21</v>
      </c>
      <c r="E5016" t="s">
        <v>120</v>
      </c>
      <c r="F5016" t="s">
        <v>857</v>
      </c>
      <c r="G5016">
        <v>42</v>
      </c>
      <c r="H5016">
        <v>10419.59</v>
      </c>
      <c r="I5016">
        <v>0.39</v>
      </c>
      <c r="J5016">
        <v>0.09</v>
      </c>
      <c r="K5016">
        <v>3428.44</v>
      </c>
      <c r="L5016">
        <v>272.10000000000002</v>
      </c>
      <c r="M5016">
        <v>165.98</v>
      </c>
      <c r="N5016">
        <v>19.989999999999998</v>
      </c>
      <c r="O5016" t="s">
        <v>24</v>
      </c>
      <c r="P5016" t="s">
        <v>2020</v>
      </c>
      <c r="Q5016" t="s">
        <v>41</v>
      </c>
      <c r="R5016" t="s">
        <v>34</v>
      </c>
      <c r="S5016" t="s">
        <v>57</v>
      </c>
      <c r="T5016" s="1">
        <v>40767</v>
      </c>
    </row>
    <row r="5017" spans="1:20" x14ac:dyDescent="0.25">
      <c r="A5017">
        <v>35782</v>
      </c>
      <c r="B5017">
        <v>40760</v>
      </c>
      <c r="C5017" t="s">
        <v>20</v>
      </c>
      <c r="D5017" t="s">
        <v>42</v>
      </c>
      <c r="E5017" t="s">
        <v>46</v>
      </c>
      <c r="F5017" t="s">
        <v>382</v>
      </c>
      <c r="G5017">
        <v>13</v>
      </c>
      <c r="H5017">
        <v>2120.81</v>
      </c>
      <c r="I5017">
        <v>0.38</v>
      </c>
      <c r="J5017">
        <v>0.06</v>
      </c>
      <c r="K5017">
        <v>707.8</v>
      </c>
      <c r="L5017">
        <v>170.15</v>
      </c>
      <c r="M5017">
        <v>105.49</v>
      </c>
      <c r="N5017">
        <v>41.64</v>
      </c>
      <c r="O5017" t="s">
        <v>48</v>
      </c>
      <c r="P5017" t="s">
        <v>2020</v>
      </c>
      <c r="Q5017" t="s">
        <v>41</v>
      </c>
      <c r="R5017" t="s">
        <v>34</v>
      </c>
      <c r="S5017" t="s">
        <v>49</v>
      </c>
      <c r="T5017" s="1">
        <v>40765</v>
      </c>
    </row>
    <row r="5018" spans="1:20" x14ac:dyDescent="0.25">
      <c r="A5018">
        <v>35811</v>
      </c>
      <c r="B5018">
        <v>40911</v>
      </c>
      <c r="C5018" t="s">
        <v>58</v>
      </c>
      <c r="D5018" t="s">
        <v>21</v>
      </c>
      <c r="E5018" t="s">
        <v>139</v>
      </c>
      <c r="F5018" t="s">
        <v>719</v>
      </c>
      <c r="G5018">
        <v>49</v>
      </c>
      <c r="H5018">
        <v>1374.66</v>
      </c>
      <c r="I5018">
        <v>0.5</v>
      </c>
      <c r="J5018">
        <v>0.1</v>
      </c>
      <c r="K5018">
        <v>610.34</v>
      </c>
      <c r="L5018">
        <v>31.14</v>
      </c>
      <c r="M5018">
        <v>15.57</v>
      </c>
      <c r="N5018">
        <v>1.39</v>
      </c>
      <c r="O5018" t="s">
        <v>24</v>
      </c>
      <c r="P5018" t="s">
        <v>1102</v>
      </c>
      <c r="Q5018" t="s">
        <v>33</v>
      </c>
      <c r="R5018" t="s">
        <v>34</v>
      </c>
      <c r="S5018" t="s">
        <v>57</v>
      </c>
      <c r="T5018" s="1">
        <v>40912</v>
      </c>
    </row>
    <row r="5019" spans="1:20" x14ac:dyDescent="0.25">
      <c r="A5019">
        <v>35811</v>
      </c>
      <c r="B5019">
        <v>40911</v>
      </c>
      <c r="C5019" t="s">
        <v>58</v>
      </c>
      <c r="D5019" t="s">
        <v>21</v>
      </c>
      <c r="E5019" t="s">
        <v>52</v>
      </c>
      <c r="F5019" t="s">
        <v>453</v>
      </c>
      <c r="G5019">
        <v>6</v>
      </c>
      <c r="H5019">
        <v>15.55</v>
      </c>
      <c r="I5019">
        <v>0.36</v>
      </c>
      <c r="J5019">
        <v>0.1</v>
      </c>
      <c r="K5019">
        <v>4.29</v>
      </c>
      <c r="L5019">
        <v>2.75</v>
      </c>
      <c r="M5019">
        <v>1.76</v>
      </c>
      <c r="N5019">
        <v>0.7</v>
      </c>
      <c r="O5019" t="s">
        <v>24</v>
      </c>
      <c r="P5019" t="s">
        <v>1102</v>
      </c>
      <c r="Q5019" t="s">
        <v>33</v>
      </c>
      <c r="R5019" t="s">
        <v>34</v>
      </c>
      <c r="S5019" t="s">
        <v>55</v>
      </c>
      <c r="T5019" s="1">
        <v>40913</v>
      </c>
    </row>
    <row r="5020" spans="1:20" x14ac:dyDescent="0.25">
      <c r="A5020">
        <v>35812</v>
      </c>
      <c r="B5020">
        <v>40200</v>
      </c>
      <c r="C5020" t="s">
        <v>58</v>
      </c>
      <c r="D5020" t="s">
        <v>42</v>
      </c>
      <c r="E5020" t="s">
        <v>192</v>
      </c>
      <c r="F5020" t="s">
        <v>447</v>
      </c>
      <c r="G5020">
        <v>24</v>
      </c>
      <c r="H5020">
        <v>5501.04</v>
      </c>
      <c r="I5020">
        <v>0.54</v>
      </c>
      <c r="J5020">
        <v>0.08</v>
      </c>
      <c r="K5020">
        <v>2735.52</v>
      </c>
      <c r="L5020">
        <v>247.78</v>
      </c>
      <c r="M5020">
        <v>113.98</v>
      </c>
      <c r="N5020">
        <v>30</v>
      </c>
      <c r="O5020" t="s">
        <v>48</v>
      </c>
      <c r="P5020" t="s">
        <v>1256</v>
      </c>
      <c r="Q5020" t="s">
        <v>33</v>
      </c>
      <c r="R5020" t="s">
        <v>27</v>
      </c>
      <c r="S5020" t="s">
        <v>132</v>
      </c>
      <c r="T5020" s="1">
        <v>40202</v>
      </c>
    </row>
    <row r="5021" spans="1:20" x14ac:dyDescent="0.25">
      <c r="A5021">
        <v>35812</v>
      </c>
      <c r="B5021">
        <v>40200</v>
      </c>
      <c r="C5021" t="s">
        <v>58</v>
      </c>
      <c r="D5021" t="s">
        <v>37</v>
      </c>
      <c r="E5021" t="s">
        <v>38</v>
      </c>
      <c r="F5021" t="s">
        <v>884</v>
      </c>
      <c r="G5021">
        <v>2</v>
      </c>
      <c r="H5021">
        <v>111.56</v>
      </c>
      <c r="I5021">
        <v>0.48</v>
      </c>
      <c r="J5021">
        <v>0.09</v>
      </c>
      <c r="K5021">
        <v>46.1</v>
      </c>
      <c r="L5021">
        <v>59.1</v>
      </c>
      <c r="M5021">
        <v>30.73</v>
      </c>
      <c r="N5021">
        <v>4</v>
      </c>
      <c r="O5021" t="s">
        <v>24</v>
      </c>
      <c r="P5021" t="s">
        <v>1256</v>
      </c>
      <c r="Q5021" t="s">
        <v>33</v>
      </c>
      <c r="R5021" t="s">
        <v>27</v>
      </c>
      <c r="S5021" t="s">
        <v>57</v>
      </c>
      <c r="T5021" s="1">
        <v>40202</v>
      </c>
    </row>
    <row r="5022" spans="1:20" x14ac:dyDescent="0.25">
      <c r="A5022">
        <v>35812</v>
      </c>
      <c r="B5022">
        <v>40200</v>
      </c>
      <c r="C5022" t="s">
        <v>58</v>
      </c>
      <c r="D5022" t="s">
        <v>21</v>
      </c>
      <c r="E5022" t="s">
        <v>84</v>
      </c>
      <c r="F5022" t="s">
        <v>618</v>
      </c>
      <c r="G5022">
        <v>19</v>
      </c>
      <c r="H5022">
        <v>1556.4</v>
      </c>
      <c r="I5022">
        <v>0.46</v>
      </c>
      <c r="J5022">
        <v>0.08</v>
      </c>
      <c r="K5022">
        <v>640.44000000000005</v>
      </c>
      <c r="L5022">
        <v>88.7</v>
      </c>
      <c r="M5022">
        <v>47.9</v>
      </c>
      <c r="N5022">
        <v>5.86</v>
      </c>
      <c r="O5022" t="s">
        <v>24</v>
      </c>
      <c r="P5022" t="s">
        <v>1256</v>
      </c>
      <c r="Q5022" t="s">
        <v>33</v>
      </c>
      <c r="R5022" t="s">
        <v>27</v>
      </c>
      <c r="S5022" t="s">
        <v>57</v>
      </c>
      <c r="T5022" s="1">
        <v>40202</v>
      </c>
    </row>
    <row r="5023" spans="1:20" x14ac:dyDescent="0.25">
      <c r="A5023">
        <v>35813</v>
      </c>
      <c r="B5023">
        <v>39924</v>
      </c>
      <c r="C5023" t="s">
        <v>58</v>
      </c>
      <c r="D5023" t="s">
        <v>21</v>
      </c>
      <c r="E5023" t="s">
        <v>126</v>
      </c>
      <c r="F5023" t="s">
        <v>127</v>
      </c>
      <c r="G5023">
        <v>21</v>
      </c>
      <c r="H5023">
        <v>12514.54</v>
      </c>
      <c r="I5023">
        <v>0.42</v>
      </c>
      <c r="J5023">
        <v>0.05</v>
      </c>
      <c r="K5023">
        <v>4866.3</v>
      </c>
      <c r="L5023">
        <v>626.29</v>
      </c>
      <c r="M5023">
        <v>363.25</v>
      </c>
      <c r="N5023">
        <v>19.989999999999998</v>
      </c>
      <c r="O5023" t="s">
        <v>71</v>
      </c>
      <c r="P5023" t="s">
        <v>1642</v>
      </c>
      <c r="Q5023" t="s">
        <v>41</v>
      </c>
      <c r="R5023" t="s">
        <v>34</v>
      </c>
      <c r="S5023" t="s">
        <v>57</v>
      </c>
      <c r="T5023" s="1">
        <v>39924</v>
      </c>
    </row>
    <row r="5024" spans="1:20" x14ac:dyDescent="0.25">
      <c r="A5024">
        <v>35813</v>
      </c>
      <c r="B5024">
        <v>39924</v>
      </c>
      <c r="C5024" t="s">
        <v>58</v>
      </c>
      <c r="D5024" t="s">
        <v>42</v>
      </c>
      <c r="E5024" t="s">
        <v>43</v>
      </c>
      <c r="F5024" t="s">
        <v>863</v>
      </c>
      <c r="G5024">
        <v>21</v>
      </c>
      <c r="H5024">
        <v>266.85000000000002</v>
      </c>
      <c r="I5024">
        <v>0.43</v>
      </c>
      <c r="J5024">
        <v>0.06</v>
      </c>
      <c r="K5024">
        <v>103.46</v>
      </c>
      <c r="L5024">
        <v>13.32</v>
      </c>
      <c r="M5024">
        <v>7.59</v>
      </c>
      <c r="N5024">
        <v>4</v>
      </c>
      <c r="O5024" t="s">
        <v>71</v>
      </c>
      <c r="P5024" t="s">
        <v>1642</v>
      </c>
      <c r="Q5024" t="s">
        <v>41</v>
      </c>
      <c r="R5024" t="s">
        <v>34</v>
      </c>
      <c r="S5024" t="s">
        <v>55</v>
      </c>
      <c r="T5024" s="1">
        <v>39924</v>
      </c>
    </row>
    <row r="5025" spans="1:20" x14ac:dyDescent="0.25">
      <c r="A5025">
        <v>35814</v>
      </c>
      <c r="B5025">
        <v>40995</v>
      </c>
      <c r="C5025" t="s">
        <v>36</v>
      </c>
      <c r="D5025" t="s">
        <v>42</v>
      </c>
      <c r="E5025" t="s">
        <v>43</v>
      </c>
      <c r="F5025" t="s">
        <v>782</v>
      </c>
      <c r="G5025">
        <v>11</v>
      </c>
      <c r="H5025">
        <v>576.44000000000005</v>
      </c>
      <c r="I5025">
        <v>0.48</v>
      </c>
      <c r="J5025">
        <v>0.08</v>
      </c>
      <c r="K5025">
        <v>246.91</v>
      </c>
      <c r="L5025">
        <v>56.12</v>
      </c>
      <c r="M5025">
        <v>29.18</v>
      </c>
      <c r="N5025">
        <v>8.5500000000000007</v>
      </c>
      <c r="O5025" t="s">
        <v>24</v>
      </c>
      <c r="P5025" t="s">
        <v>280</v>
      </c>
      <c r="Q5025" t="s">
        <v>33</v>
      </c>
      <c r="R5025" t="s">
        <v>61</v>
      </c>
      <c r="S5025" t="s">
        <v>57</v>
      </c>
      <c r="T5025" s="1">
        <v>40996</v>
      </c>
    </row>
    <row r="5026" spans="1:20" x14ac:dyDescent="0.25">
      <c r="A5026">
        <v>35840</v>
      </c>
      <c r="B5026">
        <v>40327</v>
      </c>
      <c r="C5026" t="s">
        <v>36</v>
      </c>
      <c r="D5026" t="s">
        <v>21</v>
      </c>
      <c r="E5026" t="s">
        <v>80</v>
      </c>
      <c r="F5026" t="s">
        <v>702</v>
      </c>
      <c r="G5026">
        <v>36</v>
      </c>
      <c r="H5026">
        <v>326.83</v>
      </c>
      <c r="I5026">
        <v>0.48</v>
      </c>
      <c r="J5026">
        <v>0.04</v>
      </c>
      <c r="K5026">
        <v>149.57</v>
      </c>
      <c r="L5026">
        <v>9.44</v>
      </c>
      <c r="M5026">
        <v>4.91</v>
      </c>
      <c r="N5026">
        <v>0.5</v>
      </c>
      <c r="O5026" t="s">
        <v>24</v>
      </c>
      <c r="P5026" t="s">
        <v>968</v>
      </c>
      <c r="Q5026" t="s">
        <v>83</v>
      </c>
      <c r="R5026" t="s">
        <v>61</v>
      </c>
      <c r="S5026" t="s">
        <v>57</v>
      </c>
      <c r="T5026" s="1">
        <v>40328</v>
      </c>
    </row>
    <row r="5027" spans="1:20" x14ac:dyDescent="0.25">
      <c r="A5027">
        <v>35840</v>
      </c>
      <c r="B5027">
        <v>40327</v>
      </c>
      <c r="C5027" t="s">
        <v>36</v>
      </c>
      <c r="D5027" t="s">
        <v>37</v>
      </c>
      <c r="E5027" t="s">
        <v>50</v>
      </c>
      <c r="F5027" t="s">
        <v>1480</v>
      </c>
      <c r="G5027">
        <v>49</v>
      </c>
      <c r="H5027">
        <v>5964.73</v>
      </c>
      <c r="I5027">
        <v>0.35</v>
      </c>
      <c r="J5027">
        <v>0.08</v>
      </c>
      <c r="K5027">
        <v>1750.23</v>
      </c>
      <c r="L5027">
        <v>132.29</v>
      </c>
      <c r="M5027">
        <v>85.99</v>
      </c>
      <c r="N5027">
        <v>0.99</v>
      </c>
      <c r="O5027" t="s">
        <v>24</v>
      </c>
      <c r="P5027" t="s">
        <v>968</v>
      </c>
      <c r="Q5027" t="s">
        <v>83</v>
      </c>
      <c r="R5027" t="s">
        <v>61</v>
      </c>
      <c r="S5027" t="s">
        <v>55</v>
      </c>
      <c r="T5027" s="1">
        <v>40329</v>
      </c>
    </row>
    <row r="5028" spans="1:20" x14ac:dyDescent="0.25">
      <c r="A5028">
        <v>35841</v>
      </c>
      <c r="B5028">
        <v>40671</v>
      </c>
      <c r="C5028" t="s">
        <v>79</v>
      </c>
      <c r="D5028" t="s">
        <v>21</v>
      </c>
      <c r="E5028" t="s">
        <v>139</v>
      </c>
      <c r="F5028" t="s">
        <v>140</v>
      </c>
      <c r="G5028">
        <v>23</v>
      </c>
      <c r="H5028">
        <v>330.68</v>
      </c>
      <c r="I5028">
        <v>0.35</v>
      </c>
      <c r="J5028">
        <v>0.06</v>
      </c>
      <c r="K5028">
        <v>101.59</v>
      </c>
      <c r="L5028">
        <v>15.23</v>
      </c>
      <c r="M5028">
        <v>9.9</v>
      </c>
      <c r="N5028">
        <v>1.39</v>
      </c>
      <c r="O5028" t="s">
        <v>24</v>
      </c>
      <c r="P5028" t="s">
        <v>1047</v>
      </c>
      <c r="Q5028" t="s">
        <v>75</v>
      </c>
      <c r="R5028" t="s">
        <v>27</v>
      </c>
      <c r="S5028" t="s">
        <v>57</v>
      </c>
      <c r="T5028" s="1">
        <v>40672</v>
      </c>
    </row>
    <row r="5029" spans="1:20" x14ac:dyDescent="0.25">
      <c r="A5029">
        <v>35841</v>
      </c>
      <c r="B5029">
        <v>40671</v>
      </c>
      <c r="C5029" t="s">
        <v>79</v>
      </c>
      <c r="D5029" t="s">
        <v>37</v>
      </c>
      <c r="E5029" t="s">
        <v>50</v>
      </c>
      <c r="F5029" t="s">
        <v>461</v>
      </c>
      <c r="G5029">
        <v>48</v>
      </c>
      <c r="H5029">
        <v>9079.36</v>
      </c>
      <c r="I5029">
        <v>0.38</v>
      </c>
      <c r="J5029">
        <v>7.0000000000000007E-2</v>
      </c>
      <c r="K5029">
        <v>3023.76</v>
      </c>
      <c r="L5029">
        <v>203.21</v>
      </c>
      <c r="M5029">
        <v>125.99</v>
      </c>
      <c r="N5029">
        <v>8.08</v>
      </c>
      <c r="O5029" t="s">
        <v>24</v>
      </c>
      <c r="P5029" t="s">
        <v>1047</v>
      </c>
      <c r="Q5029" t="s">
        <v>75</v>
      </c>
      <c r="R5029" t="s">
        <v>27</v>
      </c>
      <c r="S5029" t="s">
        <v>57</v>
      </c>
      <c r="T5029" s="1">
        <v>40672</v>
      </c>
    </row>
    <row r="5030" spans="1:20" x14ac:dyDescent="0.25">
      <c r="A5030">
        <v>35842</v>
      </c>
      <c r="B5030">
        <v>41053</v>
      </c>
      <c r="C5030" t="s">
        <v>36</v>
      </c>
      <c r="D5030" t="s">
        <v>21</v>
      </c>
      <c r="E5030" t="s">
        <v>80</v>
      </c>
      <c r="F5030" t="s">
        <v>1057</v>
      </c>
      <c r="G5030">
        <v>18</v>
      </c>
      <c r="H5030">
        <v>82.09</v>
      </c>
      <c r="I5030">
        <v>0.38</v>
      </c>
      <c r="J5030">
        <v>0.03</v>
      </c>
      <c r="K5030">
        <v>29.26</v>
      </c>
      <c r="L5030">
        <v>4.6500000000000004</v>
      </c>
      <c r="M5030">
        <v>2.88</v>
      </c>
      <c r="N5030">
        <v>0.99</v>
      </c>
      <c r="O5030" t="s">
        <v>24</v>
      </c>
      <c r="P5030" t="s">
        <v>1402</v>
      </c>
      <c r="Q5030" t="s">
        <v>41</v>
      </c>
      <c r="R5030" t="s">
        <v>61</v>
      </c>
      <c r="S5030" t="s">
        <v>57</v>
      </c>
      <c r="T5030" s="1">
        <v>41055</v>
      </c>
    </row>
    <row r="5031" spans="1:20" x14ac:dyDescent="0.25">
      <c r="A5031">
        <v>35845</v>
      </c>
      <c r="B5031">
        <v>40549</v>
      </c>
      <c r="C5031" t="s">
        <v>36</v>
      </c>
      <c r="D5031" t="s">
        <v>42</v>
      </c>
      <c r="E5031" t="s">
        <v>46</v>
      </c>
      <c r="F5031" t="s">
        <v>1062</v>
      </c>
      <c r="G5031">
        <v>15</v>
      </c>
      <c r="H5031">
        <v>8593.33</v>
      </c>
      <c r="I5031">
        <v>0.37</v>
      </c>
      <c r="J5031">
        <v>0.05</v>
      </c>
      <c r="K5031">
        <v>2865.75</v>
      </c>
      <c r="L5031">
        <v>597.03</v>
      </c>
      <c r="M5031">
        <v>376.13</v>
      </c>
      <c r="N5031">
        <v>85.63</v>
      </c>
      <c r="O5031" t="s">
        <v>48</v>
      </c>
      <c r="P5031" t="s">
        <v>446</v>
      </c>
      <c r="Q5031" t="s">
        <v>75</v>
      </c>
      <c r="R5031" t="s">
        <v>34</v>
      </c>
      <c r="S5031" t="s">
        <v>49</v>
      </c>
      <c r="T5031" s="1">
        <v>40551</v>
      </c>
    </row>
    <row r="5032" spans="1:20" x14ac:dyDescent="0.25">
      <c r="A5032">
        <v>35847</v>
      </c>
      <c r="B5032">
        <v>39843</v>
      </c>
      <c r="C5032" t="s">
        <v>58</v>
      </c>
      <c r="D5032" t="s">
        <v>37</v>
      </c>
      <c r="E5032" t="s">
        <v>38</v>
      </c>
      <c r="F5032" t="s">
        <v>1100</v>
      </c>
      <c r="G5032">
        <v>23</v>
      </c>
      <c r="H5032">
        <v>612.80999999999995</v>
      </c>
      <c r="I5032">
        <v>0.44</v>
      </c>
      <c r="J5032">
        <v>0.08</v>
      </c>
      <c r="K5032">
        <v>236.28</v>
      </c>
      <c r="L5032">
        <v>28.54</v>
      </c>
      <c r="M5032">
        <v>15.98</v>
      </c>
      <c r="N5032">
        <v>8.99</v>
      </c>
      <c r="O5032" t="s">
        <v>71</v>
      </c>
      <c r="P5032" t="s">
        <v>631</v>
      </c>
      <c r="Q5032" t="s">
        <v>83</v>
      </c>
      <c r="R5032" t="s">
        <v>34</v>
      </c>
      <c r="S5032" t="s">
        <v>35</v>
      </c>
      <c r="T5032" s="1">
        <v>39843</v>
      </c>
    </row>
    <row r="5033" spans="1:20" x14ac:dyDescent="0.25">
      <c r="A5033">
        <v>35875</v>
      </c>
      <c r="B5033">
        <v>40708</v>
      </c>
      <c r="C5033" t="s">
        <v>36</v>
      </c>
      <c r="D5033" t="s">
        <v>21</v>
      </c>
      <c r="E5033" t="s">
        <v>30</v>
      </c>
      <c r="F5033" t="s">
        <v>1580</v>
      </c>
      <c r="G5033">
        <v>31</v>
      </c>
      <c r="H5033">
        <v>574.72</v>
      </c>
      <c r="I5033">
        <v>0.44</v>
      </c>
      <c r="J5033">
        <v>0.06</v>
      </c>
      <c r="K5033">
        <v>230.97</v>
      </c>
      <c r="L5033">
        <v>19.61</v>
      </c>
      <c r="M5033">
        <v>10.98</v>
      </c>
      <c r="N5033">
        <v>3.37</v>
      </c>
      <c r="O5033" t="s">
        <v>24</v>
      </c>
      <c r="P5033" t="s">
        <v>1445</v>
      </c>
      <c r="Q5033" t="s">
        <v>33</v>
      </c>
      <c r="R5033" t="s">
        <v>34</v>
      </c>
      <c r="S5033" t="s">
        <v>35</v>
      </c>
      <c r="T5033" s="1">
        <v>40708</v>
      </c>
    </row>
    <row r="5034" spans="1:20" x14ac:dyDescent="0.25">
      <c r="A5034">
        <v>35877</v>
      </c>
      <c r="B5034">
        <v>40323</v>
      </c>
      <c r="C5034" t="s">
        <v>36</v>
      </c>
      <c r="D5034" t="s">
        <v>21</v>
      </c>
      <c r="E5034" t="s">
        <v>84</v>
      </c>
      <c r="F5034" t="s">
        <v>1417</v>
      </c>
      <c r="G5034">
        <v>30</v>
      </c>
      <c r="H5034">
        <v>262.48</v>
      </c>
      <c r="I5034">
        <v>0.54</v>
      </c>
      <c r="J5034">
        <v>0.08</v>
      </c>
      <c r="K5034">
        <v>128.4</v>
      </c>
      <c r="L5034">
        <v>9.3000000000000007</v>
      </c>
      <c r="M5034">
        <v>4.28</v>
      </c>
      <c r="N5034">
        <v>5.68</v>
      </c>
      <c r="O5034" t="s">
        <v>24</v>
      </c>
      <c r="P5034" t="s">
        <v>124</v>
      </c>
      <c r="Q5034" t="s">
        <v>64</v>
      </c>
      <c r="R5034" t="s">
        <v>34</v>
      </c>
      <c r="S5034" t="s">
        <v>57</v>
      </c>
      <c r="T5034" s="1">
        <v>40326</v>
      </c>
    </row>
    <row r="5035" spans="1:20" x14ac:dyDescent="0.25">
      <c r="A5035">
        <v>35878</v>
      </c>
      <c r="B5035">
        <v>40403</v>
      </c>
      <c r="C5035" t="s">
        <v>79</v>
      </c>
      <c r="D5035" t="s">
        <v>21</v>
      </c>
      <c r="E5035" t="s">
        <v>84</v>
      </c>
      <c r="F5035" t="s">
        <v>1784</v>
      </c>
      <c r="G5035">
        <v>45</v>
      </c>
      <c r="H5035">
        <v>333.4</v>
      </c>
      <c r="I5035">
        <v>0.55000000000000004</v>
      </c>
      <c r="J5035">
        <v>0.08</v>
      </c>
      <c r="K5035">
        <v>169.2</v>
      </c>
      <c r="L5035">
        <v>8</v>
      </c>
      <c r="M5035">
        <v>3.6</v>
      </c>
      <c r="N5035">
        <v>2.2000000000000002</v>
      </c>
      <c r="O5035" t="s">
        <v>24</v>
      </c>
      <c r="P5035" t="s">
        <v>1704</v>
      </c>
      <c r="Q5035" t="s">
        <v>64</v>
      </c>
      <c r="R5035" t="s">
        <v>34</v>
      </c>
      <c r="S5035" t="s">
        <v>55</v>
      </c>
      <c r="T5035" s="1">
        <v>40405</v>
      </c>
    </row>
    <row r="5036" spans="1:20" x14ac:dyDescent="0.25">
      <c r="A5036">
        <v>35878</v>
      </c>
      <c r="B5036">
        <v>40403</v>
      </c>
      <c r="C5036" t="s">
        <v>79</v>
      </c>
      <c r="D5036" t="s">
        <v>21</v>
      </c>
      <c r="E5036" t="s">
        <v>84</v>
      </c>
      <c r="F5036" t="s">
        <v>506</v>
      </c>
      <c r="G5036">
        <v>11</v>
      </c>
      <c r="H5036">
        <v>812.69</v>
      </c>
      <c r="I5036">
        <v>0.45</v>
      </c>
      <c r="J5036">
        <v>0.03</v>
      </c>
      <c r="K5036">
        <v>344.32</v>
      </c>
      <c r="L5036">
        <v>74.53</v>
      </c>
      <c r="M5036">
        <v>40.99</v>
      </c>
      <c r="N5036">
        <v>17.48</v>
      </c>
      <c r="O5036" t="s">
        <v>24</v>
      </c>
      <c r="P5036" t="s">
        <v>1704</v>
      </c>
      <c r="Q5036" t="s">
        <v>64</v>
      </c>
      <c r="R5036" t="s">
        <v>34</v>
      </c>
      <c r="S5036" t="s">
        <v>57</v>
      </c>
      <c r="T5036" s="1">
        <v>40404</v>
      </c>
    </row>
    <row r="5037" spans="1:20" x14ac:dyDescent="0.25">
      <c r="A5037">
        <v>35905</v>
      </c>
      <c r="B5037">
        <v>40958</v>
      </c>
      <c r="C5037" t="s">
        <v>20</v>
      </c>
      <c r="D5037" t="s">
        <v>21</v>
      </c>
      <c r="E5037" t="s">
        <v>52</v>
      </c>
      <c r="F5037" t="s">
        <v>754</v>
      </c>
      <c r="G5037">
        <v>20</v>
      </c>
      <c r="H5037">
        <v>49.35</v>
      </c>
      <c r="I5037">
        <v>0.36</v>
      </c>
      <c r="J5037">
        <v>0.09</v>
      </c>
      <c r="K5037">
        <v>14.18</v>
      </c>
      <c r="L5037">
        <v>2.63</v>
      </c>
      <c r="M5037">
        <v>1.68</v>
      </c>
      <c r="N5037">
        <v>1.57</v>
      </c>
      <c r="O5037" t="s">
        <v>71</v>
      </c>
      <c r="P5037" t="s">
        <v>446</v>
      </c>
      <c r="Q5037" t="s">
        <v>75</v>
      </c>
      <c r="R5037" t="s">
        <v>34</v>
      </c>
      <c r="S5037" t="s">
        <v>55</v>
      </c>
      <c r="T5037" s="1">
        <v>40963</v>
      </c>
    </row>
    <row r="5038" spans="1:20" x14ac:dyDescent="0.25">
      <c r="A5038">
        <v>35908</v>
      </c>
      <c r="B5038">
        <v>40524</v>
      </c>
      <c r="C5038" t="s">
        <v>29</v>
      </c>
      <c r="D5038" t="s">
        <v>21</v>
      </c>
      <c r="E5038" t="s">
        <v>84</v>
      </c>
      <c r="F5038" t="s">
        <v>964</v>
      </c>
      <c r="G5038">
        <v>40</v>
      </c>
      <c r="H5038">
        <v>442.3</v>
      </c>
      <c r="I5038">
        <v>0.5</v>
      </c>
      <c r="J5038">
        <v>0.06</v>
      </c>
      <c r="K5038">
        <v>203.46</v>
      </c>
      <c r="L5038">
        <v>11.56</v>
      </c>
      <c r="M5038">
        <v>5.78</v>
      </c>
      <c r="N5038">
        <v>7.64</v>
      </c>
      <c r="O5038" t="s">
        <v>24</v>
      </c>
      <c r="P5038" t="s">
        <v>693</v>
      </c>
      <c r="Q5038" t="s">
        <v>64</v>
      </c>
      <c r="R5038" t="s">
        <v>27</v>
      </c>
      <c r="S5038" t="s">
        <v>57</v>
      </c>
      <c r="T5038" s="1">
        <v>40526</v>
      </c>
    </row>
    <row r="5039" spans="1:20" x14ac:dyDescent="0.25">
      <c r="A5039">
        <v>35908</v>
      </c>
      <c r="B5039">
        <v>40524</v>
      </c>
      <c r="C5039" t="s">
        <v>29</v>
      </c>
      <c r="D5039" t="s">
        <v>21</v>
      </c>
      <c r="E5039" t="s">
        <v>22</v>
      </c>
      <c r="F5039" t="s">
        <v>1556</v>
      </c>
      <c r="G5039">
        <v>45</v>
      </c>
      <c r="H5039">
        <v>777.47</v>
      </c>
      <c r="I5039">
        <v>0.36</v>
      </c>
      <c r="J5039">
        <v>0.1</v>
      </c>
      <c r="K5039">
        <v>223.21</v>
      </c>
      <c r="L5039">
        <v>19.079999999999998</v>
      </c>
      <c r="M5039">
        <v>12.21</v>
      </c>
      <c r="N5039">
        <v>4.8099999999999996</v>
      </c>
      <c r="O5039" t="s">
        <v>71</v>
      </c>
      <c r="P5039" t="s">
        <v>693</v>
      </c>
      <c r="Q5039" t="s">
        <v>64</v>
      </c>
      <c r="R5039" t="s">
        <v>27</v>
      </c>
      <c r="S5039" t="s">
        <v>57</v>
      </c>
      <c r="T5039" s="1">
        <v>40525</v>
      </c>
    </row>
    <row r="5040" spans="1:20" x14ac:dyDescent="0.25">
      <c r="A5040">
        <v>35910</v>
      </c>
      <c r="B5040">
        <v>40506</v>
      </c>
      <c r="C5040" t="s">
        <v>36</v>
      </c>
      <c r="D5040" t="s">
        <v>37</v>
      </c>
      <c r="E5040" t="s">
        <v>50</v>
      </c>
      <c r="F5040" t="s">
        <v>1599</v>
      </c>
      <c r="G5040">
        <v>28</v>
      </c>
      <c r="H5040">
        <v>1766.81</v>
      </c>
      <c r="I5040">
        <v>0.44</v>
      </c>
      <c r="J5040">
        <v>0.02</v>
      </c>
      <c r="K5040">
        <v>755.79</v>
      </c>
      <c r="L5040">
        <v>64.27</v>
      </c>
      <c r="M5040">
        <v>35.99</v>
      </c>
      <c r="N5040">
        <v>3.3</v>
      </c>
      <c r="O5040" t="s">
        <v>71</v>
      </c>
      <c r="P5040" t="s">
        <v>2021</v>
      </c>
      <c r="Q5040" t="s">
        <v>41</v>
      </c>
      <c r="R5040" t="s">
        <v>34</v>
      </c>
      <c r="S5040" t="s">
        <v>35</v>
      </c>
      <c r="T5040" s="1">
        <v>40507</v>
      </c>
    </row>
    <row r="5041" spans="1:20" x14ac:dyDescent="0.25">
      <c r="A5041">
        <v>35910</v>
      </c>
      <c r="B5041">
        <v>40506</v>
      </c>
      <c r="C5041" t="s">
        <v>36</v>
      </c>
      <c r="D5041" t="s">
        <v>21</v>
      </c>
      <c r="E5041" t="s">
        <v>84</v>
      </c>
      <c r="F5041" t="s">
        <v>648</v>
      </c>
      <c r="G5041">
        <v>25</v>
      </c>
      <c r="H5041">
        <v>328.88</v>
      </c>
      <c r="I5041">
        <v>0.54</v>
      </c>
      <c r="J5041">
        <v>0.09</v>
      </c>
      <c r="K5041">
        <v>158.47999999999999</v>
      </c>
      <c r="L5041">
        <v>14.09</v>
      </c>
      <c r="M5041">
        <v>6.48</v>
      </c>
      <c r="N5041">
        <v>8.4</v>
      </c>
      <c r="O5041" t="s">
        <v>24</v>
      </c>
      <c r="P5041" t="s">
        <v>2021</v>
      </c>
      <c r="Q5041" t="s">
        <v>41</v>
      </c>
      <c r="R5041" t="s">
        <v>34</v>
      </c>
      <c r="S5041" t="s">
        <v>57</v>
      </c>
      <c r="T5041" s="1">
        <v>40508</v>
      </c>
    </row>
    <row r="5042" spans="1:20" x14ac:dyDescent="0.25">
      <c r="A5042">
        <v>35910</v>
      </c>
      <c r="B5042">
        <v>40506</v>
      </c>
      <c r="C5042" t="s">
        <v>36</v>
      </c>
      <c r="D5042" t="s">
        <v>37</v>
      </c>
      <c r="E5042" t="s">
        <v>50</v>
      </c>
      <c r="F5042" t="s">
        <v>1160</v>
      </c>
      <c r="G5042">
        <v>36</v>
      </c>
      <c r="H5042">
        <v>1140.71</v>
      </c>
      <c r="I5042">
        <v>0.37</v>
      </c>
      <c r="J5042">
        <v>0.05</v>
      </c>
      <c r="K5042">
        <v>383.82</v>
      </c>
      <c r="L5042">
        <v>33.32</v>
      </c>
      <c r="M5042">
        <v>20.99</v>
      </c>
      <c r="N5042">
        <v>1.25</v>
      </c>
      <c r="O5042" t="s">
        <v>24</v>
      </c>
      <c r="P5042" t="s">
        <v>2021</v>
      </c>
      <c r="Q5042" t="s">
        <v>41</v>
      </c>
      <c r="R5042" t="s">
        <v>34</v>
      </c>
      <c r="S5042" t="s">
        <v>35</v>
      </c>
      <c r="T5042" s="1">
        <v>40508</v>
      </c>
    </row>
    <row r="5043" spans="1:20" x14ac:dyDescent="0.25">
      <c r="A5043">
        <v>35936</v>
      </c>
      <c r="B5043">
        <v>39834</v>
      </c>
      <c r="C5043" t="s">
        <v>79</v>
      </c>
      <c r="D5043" t="s">
        <v>21</v>
      </c>
      <c r="E5043" t="s">
        <v>120</v>
      </c>
      <c r="F5043" t="s">
        <v>692</v>
      </c>
      <c r="G5043">
        <v>41</v>
      </c>
      <c r="H5043">
        <v>532.79</v>
      </c>
      <c r="I5043">
        <v>0.44</v>
      </c>
      <c r="J5043">
        <v>0.08</v>
      </c>
      <c r="K5043">
        <v>206.64</v>
      </c>
      <c r="L5043">
        <v>14</v>
      </c>
      <c r="M5043">
        <v>7.84</v>
      </c>
      <c r="N5043">
        <v>4.71</v>
      </c>
      <c r="O5043" t="s">
        <v>24</v>
      </c>
      <c r="P5043" t="s">
        <v>464</v>
      </c>
      <c r="Q5043" t="s">
        <v>33</v>
      </c>
      <c r="R5043" t="s">
        <v>34</v>
      </c>
      <c r="S5043" t="s">
        <v>57</v>
      </c>
      <c r="T5043" s="1">
        <v>39835</v>
      </c>
    </row>
    <row r="5044" spans="1:20" x14ac:dyDescent="0.25">
      <c r="A5044">
        <v>35936</v>
      </c>
      <c r="B5044">
        <v>39834</v>
      </c>
      <c r="C5044" t="s">
        <v>79</v>
      </c>
      <c r="D5044" t="s">
        <v>42</v>
      </c>
      <c r="E5044" t="s">
        <v>43</v>
      </c>
      <c r="F5044" t="s">
        <v>1261</v>
      </c>
      <c r="G5044">
        <v>40</v>
      </c>
      <c r="H5044">
        <v>8909.69</v>
      </c>
      <c r="I5044">
        <v>0.54</v>
      </c>
      <c r="J5044">
        <v>0.03</v>
      </c>
      <c r="K5044">
        <v>4671.6000000000004</v>
      </c>
      <c r="L5044">
        <v>229</v>
      </c>
      <c r="M5044">
        <v>105.34</v>
      </c>
      <c r="N5044">
        <v>24.49</v>
      </c>
      <c r="O5044" t="s">
        <v>24</v>
      </c>
      <c r="P5044" t="s">
        <v>464</v>
      </c>
      <c r="Q5044" t="s">
        <v>33</v>
      </c>
      <c r="R5044" t="s">
        <v>34</v>
      </c>
      <c r="S5044" t="s">
        <v>28</v>
      </c>
      <c r="T5044" s="1">
        <v>39835</v>
      </c>
    </row>
    <row r="5045" spans="1:20" x14ac:dyDescent="0.25">
      <c r="A5045">
        <v>35938</v>
      </c>
      <c r="B5045">
        <v>41230</v>
      </c>
      <c r="C5045" t="s">
        <v>29</v>
      </c>
      <c r="D5045" t="s">
        <v>42</v>
      </c>
      <c r="E5045" t="s">
        <v>192</v>
      </c>
      <c r="F5045" t="s">
        <v>1122</v>
      </c>
      <c r="G5045">
        <v>6</v>
      </c>
      <c r="H5045">
        <v>3260.17</v>
      </c>
      <c r="I5045">
        <v>0.5</v>
      </c>
      <c r="J5045">
        <v>0.05</v>
      </c>
      <c r="K5045">
        <v>1517.29</v>
      </c>
      <c r="L5045">
        <v>561.96</v>
      </c>
      <c r="M5045">
        <v>280.98</v>
      </c>
      <c r="N5045">
        <v>57</v>
      </c>
      <c r="O5045" t="s">
        <v>48</v>
      </c>
      <c r="P5045" t="s">
        <v>112</v>
      </c>
      <c r="Q5045" t="s">
        <v>33</v>
      </c>
      <c r="R5045" t="s">
        <v>34</v>
      </c>
      <c r="S5045" t="s">
        <v>132</v>
      </c>
      <c r="T5045" s="1">
        <v>41232</v>
      </c>
    </row>
    <row r="5046" spans="1:20" x14ac:dyDescent="0.25">
      <c r="A5046">
        <v>35938</v>
      </c>
      <c r="B5046">
        <v>41230</v>
      </c>
      <c r="C5046" t="s">
        <v>29</v>
      </c>
      <c r="D5046" t="s">
        <v>21</v>
      </c>
      <c r="E5046" t="s">
        <v>22</v>
      </c>
      <c r="F5046" t="s">
        <v>883</v>
      </c>
      <c r="G5046">
        <v>48</v>
      </c>
      <c r="H5046">
        <v>952.19</v>
      </c>
      <c r="I5046">
        <v>0.35</v>
      </c>
      <c r="J5046">
        <v>0.09</v>
      </c>
      <c r="K5046">
        <v>269.38</v>
      </c>
      <c r="L5046">
        <v>21.58</v>
      </c>
      <c r="M5046">
        <v>14.03</v>
      </c>
      <c r="N5046">
        <v>9.3699999999999992</v>
      </c>
      <c r="O5046" t="s">
        <v>24</v>
      </c>
      <c r="P5046" t="s">
        <v>112</v>
      </c>
      <c r="Q5046" t="s">
        <v>33</v>
      </c>
      <c r="R5046" t="s">
        <v>34</v>
      </c>
      <c r="S5046" t="s">
        <v>57</v>
      </c>
      <c r="T5046" s="1">
        <v>41231</v>
      </c>
    </row>
    <row r="5047" spans="1:20" x14ac:dyDescent="0.25">
      <c r="A5047">
        <v>35940</v>
      </c>
      <c r="B5047">
        <v>40325</v>
      </c>
      <c r="C5047" t="s">
        <v>58</v>
      </c>
      <c r="D5047" t="s">
        <v>21</v>
      </c>
      <c r="E5047" t="s">
        <v>80</v>
      </c>
      <c r="F5047" t="s">
        <v>1946</v>
      </c>
      <c r="G5047">
        <v>47</v>
      </c>
      <c r="H5047">
        <v>235.68</v>
      </c>
      <c r="I5047">
        <v>0.43</v>
      </c>
      <c r="J5047">
        <v>0.03</v>
      </c>
      <c r="K5047">
        <v>94.99</v>
      </c>
      <c r="L5047">
        <v>5.05</v>
      </c>
      <c r="M5047">
        <v>2.88</v>
      </c>
      <c r="N5047">
        <v>5.33</v>
      </c>
      <c r="O5047" t="s">
        <v>24</v>
      </c>
      <c r="P5047" t="s">
        <v>497</v>
      </c>
      <c r="Q5047" t="s">
        <v>95</v>
      </c>
      <c r="R5047" t="s">
        <v>67</v>
      </c>
      <c r="S5047" t="s">
        <v>57</v>
      </c>
      <c r="T5047" s="1">
        <v>40328</v>
      </c>
    </row>
    <row r="5048" spans="1:20" x14ac:dyDescent="0.25">
      <c r="A5048">
        <v>35968</v>
      </c>
      <c r="B5048">
        <v>40971</v>
      </c>
      <c r="C5048" t="s">
        <v>29</v>
      </c>
      <c r="D5048" t="s">
        <v>21</v>
      </c>
      <c r="E5048" t="s">
        <v>120</v>
      </c>
      <c r="F5048" t="s">
        <v>1953</v>
      </c>
      <c r="G5048">
        <v>21</v>
      </c>
      <c r="H5048">
        <v>201.17</v>
      </c>
      <c r="I5048">
        <v>0.36</v>
      </c>
      <c r="J5048">
        <v>0.05</v>
      </c>
      <c r="K5048">
        <v>63.37</v>
      </c>
      <c r="L5048">
        <v>9.73</v>
      </c>
      <c r="M5048">
        <v>6.23</v>
      </c>
      <c r="N5048">
        <v>6.97</v>
      </c>
      <c r="O5048" t="s">
        <v>24</v>
      </c>
      <c r="P5048" t="s">
        <v>1043</v>
      </c>
      <c r="Q5048" t="s">
        <v>33</v>
      </c>
      <c r="R5048" t="s">
        <v>34</v>
      </c>
      <c r="S5048" t="s">
        <v>57</v>
      </c>
      <c r="T5048" s="1">
        <v>40973</v>
      </c>
    </row>
    <row r="5049" spans="1:20" x14ac:dyDescent="0.25">
      <c r="A5049">
        <v>36001</v>
      </c>
      <c r="B5049">
        <v>40630</v>
      </c>
      <c r="C5049" t="s">
        <v>20</v>
      </c>
      <c r="D5049" t="s">
        <v>21</v>
      </c>
      <c r="E5049" t="s">
        <v>120</v>
      </c>
      <c r="F5049" t="s">
        <v>806</v>
      </c>
      <c r="G5049">
        <v>45</v>
      </c>
      <c r="H5049">
        <v>1609.68</v>
      </c>
      <c r="I5049">
        <v>0.4</v>
      </c>
      <c r="J5049">
        <v>0.05</v>
      </c>
      <c r="K5049">
        <v>587.48</v>
      </c>
      <c r="L5049">
        <v>37.299999999999997</v>
      </c>
      <c r="M5049">
        <v>22.38</v>
      </c>
      <c r="N5049">
        <v>15.1</v>
      </c>
      <c r="O5049" t="s">
        <v>24</v>
      </c>
      <c r="P5049" t="s">
        <v>982</v>
      </c>
      <c r="Q5049" t="s">
        <v>83</v>
      </c>
      <c r="R5049" t="s">
        <v>61</v>
      </c>
      <c r="S5049" t="s">
        <v>57</v>
      </c>
      <c r="T5049" s="1">
        <v>40632</v>
      </c>
    </row>
    <row r="5050" spans="1:20" x14ac:dyDescent="0.25">
      <c r="A5050">
        <v>36001</v>
      </c>
      <c r="B5050">
        <v>40630</v>
      </c>
      <c r="C5050" t="s">
        <v>20</v>
      </c>
      <c r="D5050" t="s">
        <v>21</v>
      </c>
      <c r="E5050" t="s">
        <v>120</v>
      </c>
      <c r="F5050" t="s">
        <v>224</v>
      </c>
      <c r="G5050">
        <v>47</v>
      </c>
      <c r="H5050">
        <v>943.75</v>
      </c>
      <c r="I5050">
        <v>0.41</v>
      </c>
      <c r="J5050">
        <v>0.09</v>
      </c>
      <c r="K5050">
        <v>330.12</v>
      </c>
      <c r="L5050">
        <v>21.95</v>
      </c>
      <c r="M5050">
        <v>12.95</v>
      </c>
      <c r="N5050">
        <v>4.9800000000000004</v>
      </c>
      <c r="O5050" t="s">
        <v>24</v>
      </c>
      <c r="P5050" t="s">
        <v>982</v>
      </c>
      <c r="Q5050" t="s">
        <v>83</v>
      </c>
      <c r="R5050" t="s">
        <v>61</v>
      </c>
      <c r="S5050" t="s">
        <v>57</v>
      </c>
      <c r="T5050" s="1">
        <v>40634</v>
      </c>
    </row>
    <row r="5051" spans="1:20" x14ac:dyDescent="0.25">
      <c r="A5051">
        <v>36003</v>
      </c>
      <c r="B5051">
        <v>40482</v>
      </c>
      <c r="C5051" t="s">
        <v>79</v>
      </c>
      <c r="D5051" t="s">
        <v>21</v>
      </c>
      <c r="E5051" t="s">
        <v>120</v>
      </c>
      <c r="F5051" t="s">
        <v>1183</v>
      </c>
      <c r="G5051">
        <v>40</v>
      </c>
      <c r="H5051">
        <v>336.46</v>
      </c>
      <c r="I5051">
        <v>0.43</v>
      </c>
      <c r="J5051">
        <v>0.04</v>
      </c>
      <c r="K5051">
        <v>134.38</v>
      </c>
      <c r="L5051">
        <v>8.61</v>
      </c>
      <c r="M5051">
        <v>4.91</v>
      </c>
      <c r="N5051">
        <v>5.68</v>
      </c>
      <c r="O5051" t="s">
        <v>24</v>
      </c>
      <c r="P5051" t="s">
        <v>411</v>
      </c>
      <c r="Q5051" t="s">
        <v>41</v>
      </c>
      <c r="R5051" t="s">
        <v>67</v>
      </c>
      <c r="S5051" t="s">
        <v>57</v>
      </c>
      <c r="T5051" s="1">
        <v>40484</v>
      </c>
    </row>
    <row r="5052" spans="1:20" x14ac:dyDescent="0.25">
      <c r="A5052">
        <v>36003</v>
      </c>
      <c r="B5052">
        <v>40482</v>
      </c>
      <c r="C5052" t="s">
        <v>79</v>
      </c>
      <c r="D5052" t="s">
        <v>21</v>
      </c>
      <c r="E5052" t="s">
        <v>84</v>
      </c>
      <c r="F5052" t="s">
        <v>1422</v>
      </c>
      <c r="G5052">
        <v>48</v>
      </c>
      <c r="H5052">
        <v>1615.01</v>
      </c>
      <c r="I5052">
        <v>0.41</v>
      </c>
      <c r="J5052">
        <v>0.01</v>
      </c>
      <c r="K5052">
        <v>650.20000000000005</v>
      </c>
      <c r="L5052">
        <v>33.86</v>
      </c>
      <c r="M5052">
        <v>19.98</v>
      </c>
      <c r="N5052">
        <v>5.77</v>
      </c>
      <c r="O5052" t="s">
        <v>24</v>
      </c>
      <c r="P5052" t="s">
        <v>411</v>
      </c>
      <c r="Q5052" t="s">
        <v>41</v>
      </c>
      <c r="R5052" t="s">
        <v>67</v>
      </c>
      <c r="S5052" t="s">
        <v>57</v>
      </c>
      <c r="T5052" s="1">
        <v>40484</v>
      </c>
    </row>
    <row r="5053" spans="1:20" x14ac:dyDescent="0.25">
      <c r="A5053">
        <v>36005</v>
      </c>
      <c r="B5053">
        <v>40438</v>
      </c>
      <c r="C5053" t="s">
        <v>20</v>
      </c>
      <c r="D5053" t="s">
        <v>21</v>
      </c>
      <c r="E5053" t="s">
        <v>22</v>
      </c>
      <c r="F5053" t="s">
        <v>996</v>
      </c>
      <c r="G5053">
        <v>1</v>
      </c>
      <c r="H5053">
        <v>36.15</v>
      </c>
      <c r="I5053">
        <v>0.5</v>
      </c>
      <c r="J5053">
        <v>0.05</v>
      </c>
      <c r="K5053">
        <v>13.48</v>
      </c>
      <c r="L5053">
        <v>29.96</v>
      </c>
      <c r="M5053">
        <v>14.98</v>
      </c>
      <c r="N5053">
        <v>7.69</v>
      </c>
      <c r="O5053" t="s">
        <v>71</v>
      </c>
      <c r="P5053" t="s">
        <v>1254</v>
      </c>
      <c r="Q5053" t="s">
        <v>95</v>
      </c>
      <c r="R5053" t="s">
        <v>27</v>
      </c>
      <c r="S5053" t="s">
        <v>57</v>
      </c>
      <c r="T5053" s="1">
        <v>40442</v>
      </c>
    </row>
    <row r="5054" spans="1:20" x14ac:dyDescent="0.25">
      <c r="A5054">
        <v>36033</v>
      </c>
      <c r="B5054">
        <v>40166</v>
      </c>
      <c r="C5054" t="s">
        <v>29</v>
      </c>
      <c r="D5054" t="s">
        <v>37</v>
      </c>
      <c r="E5054" t="s">
        <v>38</v>
      </c>
      <c r="F5054" t="s">
        <v>98</v>
      </c>
      <c r="G5054">
        <v>15</v>
      </c>
      <c r="H5054">
        <v>121.65</v>
      </c>
      <c r="I5054">
        <v>0.4</v>
      </c>
      <c r="J5054">
        <v>0.06</v>
      </c>
      <c r="K5054">
        <v>42.33</v>
      </c>
      <c r="L5054">
        <v>8.3000000000000007</v>
      </c>
      <c r="M5054">
        <v>4.9800000000000004</v>
      </c>
      <c r="N5054">
        <v>4.62</v>
      </c>
      <c r="O5054" t="s">
        <v>71</v>
      </c>
      <c r="P5054" t="s">
        <v>915</v>
      </c>
      <c r="Q5054" t="s">
        <v>33</v>
      </c>
      <c r="R5054" t="s">
        <v>27</v>
      </c>
      <c r="S5054" t="s">
        <v>35</v>
      </c>
      <c r="T5054" s="1">
        <v>40166</v>
      </c>
    </row>
    <row r="5055" spans="1:20" x14ac:dyDescent="0.25">
      <c r="A5055">
        <v>36034</v>
      </c>
      <c r="B5055">
        <v>41198</v>
      </c>
      <c r="C5055" t="s">
        <v>36</v>
      </c>
      <c r="D5055" t="s">
        <v>21</v>
      </c>
      <c r="E5055" t="s">
        <v>52</v>
      </c>
      <c r="F5055" t="s">
        <v>230</v>
      </c>
      <c r="G5055">
        <v>10</v>
      </c>
      <c r="H5055">
        <v>32.700000000000003</v>
      </c>
      <c r="I5055">
        <v>0.45</v>
      </c>
      <c r="J5055">
        <v>0</v>
      </c>
      <c r="K5055">
        <v>14.4</v>
      </c>
      <c r="L5055">
        <v>3.2</v>
      </c>
      <c r="M5055">
        <v>1.76</v>
      </c>
      <c r="N5055">
        <v>0.7</v>
      </c>
      <c r="O5055" t="s">
        <v>24</v>
      </c>
      <c r="P5055" t="s">
        <v>1725</v>
      </c>
      <c r="Q5055" t="s">
        <v>75</v>
      </c>
      <c r="R5055" t="s">
        <v>67</v>
      </c>
      <c r="S5055" t="s">
        <v>55</v>
      </c>
      <c r="T5055" s="1">
        <v>41200</v>
      </c>
    </row>
    <row r="5056" spans="1:20" x14ac:dyDescent="0.25">
      <c r="A5056">
        <v>36038</v>
      </c>
      <c r="B5056">
        <v>41137</v>
      </c>
      <c r="C5056" t="s">
        <v>36</v>
      </c>
      <c r="D5056" t="s">
        <v>21</v>
      </c>
      <c r="E5056" t="s">
        <v>52</v>
      </c>
      <c r="F5056" t="s">
        <v>779</v>
      </c>
      <c r="G5056">
        <v>26</v>
      </c>
      <c r="H5056">
        <v>146.65</v>
      </c>
      <c r="I5056">
        <v>0.41</v>
      </c>
      <c r="J5056">
        <v>0.02</v>
      </c>
      <c r="K5056">
        <v>56.37</v>
      </c>
      <c r="L5056">
        <v>5.56</v>
      </c>
      <c r="M5056">
        <v>3.28</v>
      </c>
      <c r="N5056">
        <v>5</v>
      </c>
      <c r="O5056" t="s">
        <v>24</v>
      </c>
      <c r="P5056" t="s">
        <v>1193</v>
      </c>
      <c r="Q5056" t="s">
        <v>33</v>
      </c>
      <c r="R5056" t="s">
        <v>61</v>
      </c>
      <c r="S5056" t="s">
        <v>55</v>
      </c>
      <c r="T5056" s="1">
        <v>41139</v>
      </c>
    </row>
    <row r="5057" spans="1:20" x14ac:dyDescent="0.25">
      <c r="A5057">
        <v>36065</v>
      </c>
      <c r="B5057">
        <v>40226</v>
      </c>
      <c r="C5057" t="s">
        <v>36</v>
      </c>
      <c r="D5057" t="s">
        <v>21</v>
      </c>
      <c r="E5057" t="s">
        <v>139</v>
      </c>
      <c r="F5057" t="s">
        <v>1141</v>
      </c>
      <c r="G5057">
        <v>31</v>
      </c>
      <c r="H5057">
        <v>975.76</v>
      </c>
      <c r="I5057">
        <v>0.47</v>
      </c>
      <c r="J5057">
        <v>0.03</v>
      </c>
      <c r="K5057">
        <v>436.99</v>
      </c>
      <c r="L5057">
        <v>32.04</v>
      </c>
      <c r="M5057">
        <v>16.98</v>
      </c>
      <c r="N5057">
        <v>12.39</v>
      </c>
      <c r="O5057" t="s">
        <v>24</v>
      </c>
      <c r="P5057" t="s">
        <v>1929</v>
      </c>
      <c r="Q5057" t="s">
        <v>75</v>
      </c>
      <c r="R5057" t="s">
        <v>27</v>
      </c>
      <c r="S5057" t="s">
        <v>57</v>
      </c>
      <c r="T5057" s="1">
        <v>40226</v>
      </c>
    </row>
    <row r="5058" spans="1:20" x14ac:dyDescent="0.25">
      <c r="A5058">
        <v>36067</v>
      </c>
      <c r="B5058">
        <v>39998</v>
      </c>
      <c r="C5058" t="s">
        <v>36</v>
      </c>
      <c r="D5058" t="s">
        <v>21</v>
      </c>
      <c r="E5058" t="s">
        <v>22</v>
      </c>
      <c r="F5058" t="s">
        <v>687</v>
      </c>
      <c r="G5058">
        <v>37</v>
      </c>
      <c r="H5058">
        <v>11304.42</v>
      </c>
      <c r="I5058">
        <v>0.48</v>
      </c>
      <c r="J5058">
        <v>0.04</v>
      </c>
      <c r="K5058">
        <v>5172.03</v>
      </c>
      <c r="L5058">
        <v>317.69</v>
      </c>
      <c r="M5058">
        <v>165.2</v>
      </c>
      <c r="N5058">
        <v>19.989999999999998</v>
      </c>
      <c r="O5058" t="s">
        <v>71</v>
      </c>
      <c r="P5058" t="s">
        <v>416</v>
      </c>
      <c r="Q5058" t="s">
        <v>33</v>
      </c>
      <c r="R5058" t="s">
        <v>27</v>
      </c>
      <c r="S5058" t="s">
        <v>57</v>
      </c>
      <c r="T5058" s="1">
        <v>40000</v>
      </c>
    </row>
    <row r="5059" spans="1:20" x14ac:dyDescent="0.25">
      <c r="A5059">
        <v>36068</v>
      </c>
      <c r="B5059">
        <v>39849</v>
      </c>
      <c r="C5059" t="s">
        <v>58</v>
      </c>
      <c r="D5059" t="s">
        <v>21</v>
      </c>
      <c r="E5059" t="s">
        <v>126</v>
      </c>
      <c r="F5059" t="s">
        <v>603</v>
      </c>
      <c r="G5059">
        <v>23</v>
      </c>
      <c r="H5059">
        <v>9475.52</v>
      </c>
      <c r="I5059">
        <v>0.36</v>
      </c>
      <c r="J5059">
        <v>0.06</v>
      </c>
      <c r="K5059">
        <v>3016.7</v>
      </c>
      <c r="L5059">
        <v>437.2</v>
      </c>
      <c r="M5059">
        <v>279.81</v>
      </c>
      <c r="N5059">
        <v>23.19</v>
      </c>
      <c r="O5059" t="s">
        <v>48</v>
      </c>
      <c r="P5059" t="s">
        <v>1423</v>
      </c>
      <c r="Q5059" t="s">
        <v>33</v>
      </c>
      <c r="R5059" t="s">
        <v>27</v>
      </c>
      <c r="S5059" t="s">
        <v>132</v>
      </c>
      <c r="T5059" s="1">
        <v>39850</v>
      </c>
    </row>
    <row r="5060" spans="1:20" x14ac:dyDescent="0.25">
      <c r="A5060">
        <v>36069</v>
      </c>
      <c r="B5060">
        <v>40152</v>
      </c>
      <c r="C5060" t="s">
        <v>20</v>
      </c>
      <c r="D5060" t="s">
        <v>21</v>
      </c>
      <c r="E5060" t="s">
        <v>139</v>
      </c>
      <c r="F5060" t="s">
        <v>1713</v>
      </c>
      <c r="G5060">
        <v>13</v>
      </c>
      <c r="H5060">
        <v>808.87</v>
      </c>
      <c r="I5060">
        <v>0.47</v>
      </c>
      <c r="J5060">
        <v>0.09</v>
      </c>
      <c r="K5060">
        <v>334.99</v>
      </c>
      <c r="L5060">
        <v>67.81</v>
      </c>
      <c r="M5060">
        <v>35.94</v>
      </c>
      <c r="N5060">
        <v>6.66</v>
      </c>
      <c r="O5060" t="s">
        <v>24</v>
      </c>
      <c r="P5060" t="s">
        <v>968</v>
      </c>
      <c r="Q5060" t="s">
        <v>83</v>
      </c>
      <c r="R5060" t="s">
        <v>61</v>
      </c>
      <c r="S5060" t="s">
        <v>57</v>
      </c>
      <c r="T5060" s="1">
        <v>40157</v>
      </c>
    </row>
    <row r="5061" spans="1:20" x14ac:dyDescent="0.25">
      <c r="A5061">
        <v>36069</v>
      </c>
      <c r="B5061">
        <v>40152</v>
      </c>
      <c r="C5061" t="s">
        <v>20</v>
      </c>
      <c r="D5061" t="s">
        <v>42</v>
      </c>
      <c r="E5061" t="s">
        <v>43</v>
      </c>
      <c r="F5061" t="s">
        <v>1916</v>
      </c>
      <c r="G5061">
        <v>15</v>
      </c>
      <c r="H5061">
        <v>4218.42</v>
      </c>
      <c r="I5061">
        <v>0.39</v>
      </c>
      <c r="J5061">
        <v>0</v>
      </c>
      <c r="K5061">
        <v>1639.73</v>
      </c>
      <c r="L5061">
        <v>280.3</v>
      </c>
      <c r="M5061">
        <v>170.98</v>
      </c>
      <c r="N5061">
        <v>13.99</v>
      </c>
      <c r="O5061" t="s">
        <v>24</v>
      </c>
      <c r="P5061" t="s">
        <v>968</v>
      </c>
      <c r="Q5061" t="s">
        <v>83</v>
      </c>
      <c r="R5061" t="s">
        <v>61</v>
      </c>
      <c r="S5061" t="s">
        <v>45</v>
      </c>
      <c r="T5061" s="1">
        <v>40159</v>
      </c>
    </row>
    <row r="5062" spans="1:20" x14ac:dyDescent="0.25">
      <c r="A5062">
        <v>36069</v>
      </c>
      <c r="B5062">
        <v>40152</v>
      </c>
      <c r="C5062" t="s">
        <v>20</v>
      </c>
      <c r="D5062" t="s">
        <v>21</v>
      </c>
      <c r="E5062" t="s">
        <v>84</v>
      </c>
      <c r="F5062" t="s">
        <v>204</v>
      </c>
      <c r="G5062">
        <v>20</v>
      </c>
      <c r="H5062">
        <v>153.63</v>
      </c>
      <c r="I5062">
        <v>0.38</v>
      </c>
      <c r="J5062">
        <v>0.09</v>
      </c>
      <c r="K5062">
        <v>46.59</v>
      </c>
      <c r="L5062">
        <v>8.0299999999999994</v>
      </c>
      <c r="M5062">
        <v>4.9800000000000004</v>
      </c>
      <c r="N5062">
        <v>7.44</v>
      </c>
      <c r="O5062" t="s">
        <v>24</v>
      </c>
      <c r="P5062" t="s">
        <v>968</v>
      </c>
      <c r="Q5062" t="s">
        <v>83</v>
      </c>
      <c r="R5062" t="s">
        <v>61</v>
      </c>
      <c r="S5062" t="s">
        <v>57</v>
      </c>
      <c r="T5062" s="1">
        <v>40154</v>
      </c>
    </row>
    <row r="5063" spans="1:20" x14ac:dyDescent="0.25">
      <c r="A5063">
        <v>36099</v>
      </c>
      <c r="B5063">
        <v>40438</v>
      </c>
      <c r="C5063" t="s">
        <v>20</v>
      </c>
      <c r="D5063" t="s">
        <v>21</v>
      </c>
      <c r="E5063" t="s">
        <v>52</v>
      </c>
      <c r="F5063" t="s">
        <v>65</v>
      </c>
      <c r="G5063">
        <v>32</v>
      </c>
      <c r="H5063">
        <v>189.12</v>
      </c>
      <c r="I5063">
        <v>0.55000000000000004</v>
      </c>
      <c r="J5063">
        <v>0.08</v>
      </c>
      <c r="K5063">
        <v>96.26</v>
      </c>
      <c r="L5063">
        <v>6.4</v>
      </c>
      <c r="M5063">
        <v>2.88</v>
      </c>
      <c r="N5063">
        <v>0.7</v>
      </c>
      <c r="O5063" t="s">
        <v>24</v>
      </c>
      <c r="P5063" t="s">
        <v>1871</v>
      </c>
      <c r="Q5063" t="s">
        <v>33</v>
      </c>
      <c r="R5063" t="s">
        <v>61</v>
      </c>
      <c r="S5063" t="s">
        <v>55</v>
      </c>
      <c r="T5063" s="1">
        <v>40443</v>
      </c>
    </row>
    <row r="5064" spans="1:20" x14ac:dyDescent="0.25">
      <c r="A5064">
        <v>36099</v>
      </c>
      <c r="B5064">
        <v>40438</v>
      </c>
      <c r="C5064" t="s">
        <v>20</v>
      </c>
      <c r="D5064" t="s">
        <v>21</v>
      </c>
      <c r="E5064" t="s">
        <v>22</v>
      </c>
      <c r="F5064" t="s">
        <v>1145</v>
      </c>
      <c r="G5064">
        <v>15</v>
      </c>
      <c r="H5064">
        <v>1392.65</v>
      </c>
      <c r="I5064">
        <v>0.35</v>
      </c>
      <c r="J5064">
        <v>0.09</v>
      </c>
      <c r="K5064">
        <v>387.9</v>
      </c>
      <c r="L5064">
        <v>99.46</v>
      </c>
      <c r="M5064">
        <v>64.650000000000006</v>
      </c>
      <c r="N5064">
        <v>35</v>
      </c>
      <c r="O5064" t="s">
        <v>24</v>
      </c>
      <c r="P5064" t="s">
        <v>1871</v>
      </c>
      <c r="Q5064" t="s">
        <v>33</v>
      </c>
      <c r="R5064" t="s">
        <v>61</v>
      </c>
      <c r="S5064" t="s">
        <v>28</v>
      </c>
      <c r="T5064" s="1">
        <v>40443</v>
      </c>
    </row>
    <row r="5065" spans="1:20" x14ac:dyDescent="0.25">
      <c r="A5065">
        <v>36101</v>
      </c>
      <c r="B5065">
        <v>41141</v>
      </c>
      <c r="C5065" t="s">
        <v>36</v>
      </c>
      <c r="D5065" t="s">
        <v>42</v>
      </c>
      <c r="E5065" t="s">
        <v>92</v>
      </c>
      <c r="F5065" t="s">
        <v>945</v>
      </c>
      <c r="G5065">
        <v>3</v>
      </c>
      <c r="H5065">
        <v>740.76</v>
      </c>
      <c r="I5065">
        <v>0.44</v>
      </c>
      <c r="J5065">
        <v>0.09</v>
      </c>
      <c r="K5065">
        <v>264.33999999999997</v>
      </c>
      <c r="L5065">
        <v>251.75</v>
      </c>
      <c r="M5065">
        <v>140.97999999999999</v>
      </c>
      <c r="N5065">
        <v>53.48</v>
      </c>
      <c r="O5065" t="s">
        <v>48</v>
      </c>
      <c r="P5065" t="s">
        <v>1507</v>
      </c>
      <c r="Q5065" t="s">
        <v>33</v>
      </c>
      <c r="R5065" t="s">
        <v>34</v>
      </c>
      <c r="S5065" t="s">
        <v>49</v>
      </c>
      <c r="T5065" s="1">
        <v>41142</v>
      </c>
    </row>
    <row r="5066" spans="1:20" x14ac:dyDescent="0.25">
      <c r="A5066">
        <v>36102</v>
      </c>
      <c r="B5066">
        <v>40318</v>
      </c>
      <c r="C5066" t="s">
        <v>29</v>
      </c>
      <c r="D5066" t="s">
        <v>42</v>
      </c>
      <c r="E5066" t="s">
        <v>43</v>
      </c>
      <c r="F5066" t="s">
        <v>744</v>
      </c>
      <c r="G5066">
        <v>36</v>
      </c>
      <c r="H5066">
        <v>654.64</v>
      </c>
      <c r="I5066">
        <v>0.35</v>
      </c>
      <c r="J5066">
        <v>0.03</v>
      </c>
      <c r="K5066">
        <v>213.92</v>
      </c>
      <c r="L5066">
        <v>18.57</v>
      </c>
      <c r="M5066">
        <v>12.07</v>
      </c>
      <c r="N5066">
        <v>6.2</v>
      </c>
      <c r="O5066" t="s">
        <v>24</v>
      </c>
      <c r="P5066" t="s">
        <v>1346</v>
      </c>
      <c r="Q5066" t="s">
        <v>41</v>
      </c>
      <c r="R5066" t="s">
        <v>67</v>
      </c>
      <c r="S5066" t="s">
        <v>55</v>
      </c>
      <c r="T5066" s="1">
        <v>40319</v>
      </c>
    </row>
    <row r="5067" spans="1:20" x14ac:dyDescent="0.25">
      <c r="A5067">
        <v>36103</v>
      </c>
      <c r="B5067">
        <v>41028</v>
      </c>
      <c r="C5067" t="s">
        <v>58</v>
      </c>
      <c r="D5067" t="s">
        <v>42</v>
      </c>
      <c r="E5067" t="s">
        <v>43</v>
      </c>
      <c r="F5067" t="s">
        <v>1449</v>
      </c>
      <c r="G5067">
        <v>10</v>
      </c>
      <c r="H5067">
        <v>95.75</v>
      </c>
      <c r="I5067">
        <v>0.47</v>
      </c>
      <c r="J5067">
        <v>0.01</v>
      </c>
      <c r="K5067">
        <v>41.83</v>
      </c>
      <c r="L5067">
        <v>9.09</v>
      </c>
      <c r="M5067">
        <v>4.82</v>
      </c>
      <c r="N5067">
        <v>5.72</v>
      </c>
      <c r="O5067" t="s">
        <v>24</v>
      </c>
      <c r="P5067" t="s">
        <v>1069</v>
      </c>
      <c r="Q5067" t="s">
        <v>95</v>
      </c>
      <c r="R5067" t="s">
        <v>61</v>
      </c>
      <c r="S5067" t="s">
        <v>35</v>
      </c>
      <c r="T5067" s="1">
        <v>41030</v>
      </c>
    </row>
    <row r="5068" spans="1:20" x14ac:dyDescent="0.25">
      <c r="A5068">
        <v>36103</v>
      </c>
      <c r="B5068">
        <v>41028</v>
      </c>
      <c r="C5068" t="s">
        <v>58</v>
      </c>
      <c r="D5068" t="s">
        <v>37</v>
      </c>
      <c r="E5068" t="s">
        <v>50</v>
      </c>
      <c r="F5068" t="s">
        <v>569</v>
      </c>
      <c r="G5068">
        <v>45</v>
      </c>
      <c r="H5068">
        <v>2806.28</v>
      </c>
      <c r="I5068">
        <v>0.44</v>
      </c>
      <c r="J5068">
        <v>0.03</v>
      </c>
      <c r="K5068">
        <v>1185.74</v>
      </c>
      <c r="L5068">
        <v>64.27</v>
      </c>
      <c r="M5068">
        <v>35.99</v>
      </c>
      <c r="N5068">
        <v>0.99</v>
      </c>
      <c r="O5068" t="s">
        <v>24</v>
      </c>
      <c r="P5068" t="s">
        <v>1069</v>
      </c>
      <c r="Q5068" t="s">
        <v>95</v>
      </c>
      <c r="R5068" t="s">
        <v>61</v>
      </c>
      <c r="S5068" t="s">
        <v>35</v>
      </c>
      <c r="T5068" s="1">
        <v>41030</v>
      </c>
    </row>
    <row r="5069" spans="1:20" x14ac:dyDescent="0.25">
      <c r="A5069">
        <v>36130</v>
      </c>
      <c r="B5069">
        <v>41165</v>
      </c>
      <c r="C5069" t="s">
        <v>58</v>
      </c>
      <c r="D5069" t="s">
        <v>37</v>
      </c>
      <c r="E5069" t="s">
        <v>38</v>
      </c>
      <c r="F5069" t="s">
        <v>1391</v>
      </c>
      <c r="G5069">
        <v>23</v>
      </c>
      <c r="H5069">
        <v>813.1</v>
      </c>
      <c r="I5069">
        <v>0.54</v>
      </c>
      <c r="J5069">
        <v>0.1</v>
      </c>
      <c r="K5069">
        <v>395.56</v>
      </c>
      <c r="L5069">
        <v>39.090000000000003</v>
      </c>
      <c r="M5069">
        <v>17.98</v>
      </c>
      <c r="N5069">
        <v>4</v>
      </c>
      <c r="O5069" t="s">
        <v>24</v>
      </c>
      <c r="P5069" t="s">
        <v>1843</v>
      </c>
      <c r="Q5069" t="s">
        <v>64</v>
      </c>
      <c r="R5069" t="s">
        <v>61</v>
      </c>
      <c r="S5069" t="s">
        <v>57</v>
      </c>
      <c r="T5069" s="1">
        <v>41166</v>
      </c>
    </row>
    <row r="5070" spans="1:20" x14ac:dyDescent="0.25">
      <c r="A5070">
        <v>36131</v>
      </c>
      <c r="B5070">
        <v>39950</v>
      </c>
      <c r="C5070" t="s">
        <v>36</v>
      </c>
      <c r="D5070" t="s">
        <v>21</v>
      </c>
      <c r="E5070" t="s">
        <v>84</v>
      </c>
      <c r="F5070" t="s">
        <v>698</v>
      </c>
      <c r="G5070">
        <v>43</v>
      </c>
      <c r="H5070">
        <v>619.04999999999995</v>
      </c>
      <c r="I5070">
        <v>0.46</v>
      </c>
      <c r="J5070">
        <v>7.0000000000000007E-2</v>
      </c>
      <c r="K5070">
        <v>259</v>
      </c>
      <c r="L5070">
        <v>15.44</v>
      </c>
      <c r="M5070">
        <v>8.34</v>
      </c>
      <c r="N5070">
        <v>1.43</v>
      </c>
      <c r="O5070" t="s">
        <v>24</v>
      </c>
      <c r="P5070" t="s">
        <v>421</v>
      </c>
      <c r="Q5070" t="s">
        <v>41</v>
      </c>
      <c r="R5070" t="s">
        <v>61</v>
      </c>
      <c r="S5070" t="s">
        <v>55</v>
      </c>
      <c r="T5070" s="1">
        <v>39952</v>
      </c>
    </row>
    <row r="5071" spans="1:20" x14ac:dyDescent="0.25">
      <c r="A5071">
        <v>36131</v>
      </c>
      <c r="B5071">
        <v>39950</v>
      </c>
      <c r="C5071" t="s">
        <v>36</v>
      </c>
      <c r="D5071" t="s">
        <v>21</v>
      </c>
      <c r="E5071" t="s">
        <v>84</v>
      </c>
      <c r="F5071" t="s">
        <v>1393</v>
      </c>
      <c r="G5071">
        <v>26</v>
      </c>
      <c r="H5071">
        <v>199.23</v>
      </c>
      <c r="I5071">
        <v>0.39</v>
      </c>
      <c r="J5071">
        <v>0.09</v>
      </c>
      <c r="K5071">
        <v>63.68</v>
      </c>
      <c r="L5071">
        <v>8.16</v>
      </c>
      <c r="M5071">
        <v>4.9800000000000004</v>
      </c>
      <c r="N5071">
        <v>6.07</v>
      </c>
      <c r="O5071" t="s">
        <v>24</v>
      </c>
      <c r="P5071" t="s">
        <v>421</v>
      </c>
      <c r="Q5071" t="s">
        <v>41</v>
      </c>
      <c r="R5071" t="s">
        <v>61</v>
      </c>
      <c r="S5071" t="s">
        <v>57</v>
      </c>
      <c r="T5071" s="1">
        <v>39951</v>
      </c>
    </row>
    <row r="5072" spans="1:20" x14ac:dyDescent="0.25">
      <c r="A5072">
        <v>36131</v>
      </c>
      <c r="B5072">
        <v>39950</v>
      </c>
      <c r="C5072" t="s">
        <v>36</v>
      </c>
      <c r="D5072" t="s">
        <v>21</v>
      </c>
      <c r="E5072" t="s">
        <v>52</v>
      </c>
      <c r="F5072" t="s">
        <v>117</v>
      </c>
      <c r="G5072">
        <v>26</v>
      </c>
      <c r="H5072">
        <v>876.34</v>
      </c>
      <c r="I5072">
        <v>0.45</v>
      </c>
      <c r="J5072">
        <v>7.0000000000000007E-2</v>
      </c>
      <c r="K5072">
        <v>356.4</v>
      </c>
      <c r="L5072">
        <v>36.07</v>
      </c>
      <c r="M5072">
        <v>19.84</v>
      </c>
      <c r="N5072">
        <v>4.0999999999999996</v>
      </c>
      <c r="O5072" t="s">
        <v>24</v>
      </c>
      <c r="P5072" t="s">
        <v>421</v>
      </c>
      <c r="Q5072" t="s">
        <v>33</v>
      </c>
      <c r="R5072" t="s">
        <v>61</v>
      </c>
      <c r="S5072" t="s">
        <v>55</v>
      </c>
      <c r="T5072" s="1">
        <v>39951</v>
      </c>
    </row>
    <row r="5073" spans="1:20" x14ac:dyDescent="0.25">
      <c r="A5073">
        <v>36132</v>
      </c>
      <c r="B5073">
        <v>41008</v>
      </c>
      <c r="C5073" t="s">
        <v>20</v>
      </c>
      <c r="D5073" t="s">
        <v>42</v>
      </c>
      <c r="E5073" t="s">
        <v>46</v>
      </c>
      <c r="F5073" t="s">
        <v>1886</v>
      </c>
      <c r="G5073">
        <v>3</v>
      </c>
      <c r="H5073">
        <v>1558.33</v>
      </c>
      <c r="I5073">
        <v>0.54</v>
      </c>
      <c r="J5073">
        <v>0.03</v>
      </c>
      <c r="K5073">
        <v>788.18</v>
      </c>
      <c r="L5073">
        <v>515.15</v>
      </c>
      <c r="M5073">
        <v>236.97</v>
      </c>
      <c r="N5073">
        <v>59.24</v>
      </c>
      <c r="O5073" t="s">
        <v>48</v>
      </c>
      <c r="P5073" t="s">
        <v>314</v>
      </c>
      <c r="Q5073" t="s">
        <v>64</v>
      </c>
      <c r="R5073" t="s">
        <v>61</v>
      </c>
      <c r="S5073" t="s">
        <v>49</v>
      </c>
      <c r="T5073" s="1">
        <v>41013</v>
      </c>
    </row>
    <row r="5074" spans="1:20" x14ac:dyDescent="0.25">
      <c r="A5074">
        <v>36133</v>
      </c>
      <c r="B5074">
        <v>40775</v>
      </c>
      <c r="C5074" t="s">
        <v>79</v>
      </c>
      <c r="D5074" t="s">
        <v>21</v>
      </c>
      <c r="E5074" t="s">
        <v>84</v>
      </c>
      <c r="F5074" t="s">
        <v>1172</v>
      </c>
      <c r="G5074">
        <v>6</v>
      </c>
      <c r="H5074">
        <v>205.2</v>
      </c>
      <c r="I5074">
        <v>0.39</v>
      </c>
      <c r="J5074">
        <v>0</v>
      </c>
      <c r="K5074">
        <v>76.64</v>
      </c>
      <c r="L5074">
        <v>32.75</v>
      </c>
      <c r="M5074">
        <v>19.98</v>
      </c>
      <c r="N5074">
        <v>8.68</v>
      </c>
      <c r="O5074" t="s">
        <v>24</v>
      </c>
      <c r="P5074" t="s">
        <v>502</v>
      </c>
      <c r="Q5074" t="s">
        <v>64</v>
      </c>
      <c r="R5074" t="s">
        <v>67</v>
      </c>
      <c r="S5074" t="s">
        <v>57</v>
      </c>
      <c r="T5074" s="1">
        <v>40776</v>
      </c>
    </row>
    <row r="5075" spans="1:20" x14ac:dyDescent="0.25">
      <c r="A5075">
        <v>36134</v>
      </c>
      <c r="B5075">
        <v>40504</v>
      </c>
      <c r="C5075" t="s">
        <v>20</v>
      </c>
      <c r="D5075" t="s">
        <v>37</v>
      </c>
      <c r="E5075" t="s">
        <v>50</v>
      </c>
      <c r="F5075" t="s">
        <v>1920</v>
      </c>
      <c r="G5075">
        <v>6</v>
      </c>
      <c r="H5075">
        <v>1724.88</v>
      </c>
      <c r="I5075">
        <v>0.46</v>
      </c>
      <c r="J5075">
        <v>0.01</v>
      </c>
      <c r="K5075">
        <v>779.95</v>
      </c>
      <c r="L5075">
        <v>288.87</v>
      </c>
      <c r="M5075">
        <v>155.99</v>
      </c>
      <c r="N5075">
        <v>8.99</v>
      </c>
      <c r="O5075" t="s">
        <v>24</v>
      </c>
      <c r="P5075" t="s">
        <v>539</v>
      </c>
      <c r="Q5075" t="s">
        <v>83</v>
      </c>
      <c r="R5075" t="s">
        <v>34</v>
      </c>
      <c r="S5075" t="s">
        <v>57</v>
      </c>
      <c r="T5075" s="1">
        <v>40504</v>
      </c>
    </row>
    <row r="5076" spans="1:20" x14ac:dyDescent="0.25">
      <c r="A5076">
        <v>36135</v>
      </c>
      <c r="B5076">
        <v>40693</v>
      </c>
      <c r="C5076" t="s">
        <v>29</v>
      </c>
      <c r="D5076" t="s">
        <v>37</v>
      </c>
      <c r="E5076" t="s">
        <v>50</v>
      </c>
      <c r="F5076" t="s">
        <v>1599</v>
      </c>
      <c r="G5076">
        <v>33</v>
      </c>
      <c r="H5076">
        <v>1976.04</v>
      </c>
      <c r="I5076">
        <v>0.41</v>
      </c>
      <c r="J5076">
        <v>0.02</v>
      </c>
      <c r="K5076">
        <v>785.07</v>
      </c>
      <c r="L5076">
        <v>61</v>
      </c>
      <c r="M5076">
        <v>35.99</v>
      </c>
      <c r="N5076">
        <v>3.3</v>
      </c>
      <c r="O5076" t="s">
        <v>24</v>
      </c>
      <c r="P5076" t="s">
        <v>1192</v>
      </c>
      <c r="Q5076" t="s">
        <v>83</v>
      </c>
      <c r="R5076" t="s">
        <v>67</v>
      </c>
      <c r="S5076" t="s">
        <v>35</v>
      </c>
      <c r="T5076" s="1">
        <v>40694</v>
      </c>
    </row>
    <row r="5077" spans="1:20" x14ac:dyDescent="0.25">
      <c r="A5077">
        <v>36160</v>
      </c>
      <c r="B5077">
        <v>41235</v>
      </c>
      <c r="C5077" t="s">
        <v>20</v>
      </c>
      <c r="D5077" t="s">
        <v>37</v>
      </c>
      <c r="E5077" t="s">
        <v>50</v>
      </c>
      <c r="F5077" t="s">
        <v>1355</v>
      </c>
      <c r="G5077">
        <v>12</v>
      </c>
      <c r="H5077">
        <v>4128.79</v>
      </c>
      <c r="I5077">
        <v>0.4</v>
      </c>
      <c r="J5077">
        <v>0</v>
      </c>
      <c r="K5077">
        <v>1647.92</v>
      </c>
      <c r="L5077">
        <v>343.32</v>
      </c>
      <c r="M5077">
        <v>205.99</v>
      </c>
      <c r="N5077">
        <v>8.99</v>
      </c>
      <c r="O5077" t="s">
        <v>71</v>
      </c>
      <c r="P5077" t="s">
        <v>701</v>
      </c>
      <c r="Q5077" t="s">
        <v>33</v>
      </c>
      <c r="R5077" t="s">
        <v>61</v>
      </c>
      <c r="S5077" t="s">
        <v>57</v>
      </c>
      <c r="T5077" s="1">
        <v>41242</v>
      </c>
    </row>
    <row r="5078" spans="1:20" x14ac:dyDescent="0.25">
      <c r="A5078">
        <v>36161</v>
      </c>
      <c r="B5078">
        <v>40194</v>
      </c>
      <c r="C5078" t="s">
        <v>58</v>
      </c>
      <c r="D5078" t="s">
        <v>21</v>
      </c>
      <c r="E5078" t="s">
        <v>120</v>
      </c>
      <c r="F5078" t="s">
        <v>2019</v>
      </c>
      <c r="G5078">
        <v>6</v>
      </c>
      <c r="H5078">
        <v>43.64</v>
      </c>
      <c r="I5078">
        <v>0.38</v>
      </c>
      <c r="J5078">
        <v>0.03</v>
      </c>
      <c r="K5078">
        <v>15.21</v>
      </c>
      <c r="L5078">
        <v>7.24</v>
      </c>
      <c r="M5078">
        <v>4.49</v>
      </c>
      <c r="N5078">
        <v>1.49</v>
      </c>
      <c r="O5078" t="s">
        <v>24</v>
      </c>
      <c r="P5078" t="s">
        <v>1954</v>
      </c>
      <c r="Q5078" t="s">
        <v>75</v>
      </c>
      <c r="R5078" t="s">
        <v>27</v>
      </c>
      <c r="S5078" t="s">
        <v>57</v>
      </c>
      <c r="T5078" s="1">
        <v>40195</v>
      </c>
    </row>
    <row r="5079" spans="1:20" x14ac:dyDescent="0.25">
      <c r="A5079">
        <v>36163</v>
      </c>
      <c r="B5079">
        <v>41218</v>
      </c>
      <c r="C5079" t="s">
        <v>20</v>
      </c>
      <c r="D5079" t="s">
        <v>21</v>
      </c>
      <c r="E5079" t="s">
        <v>120</v>
      </c>
      <c r="F5079" t="s">
        <v>1152</v>
      </c>
      <c r="G5079">
        <v>32</v>
      </c>
      <c r="H5079">
        <v>775.08</v>
      </c>
      <c r="I5079">
        <v>0.44</v>
      </c>
      <c r="J5079">
        <v>7.0000000000000007E-2</v>
      </c>
      <c r="K5079">
        <v>305.51</v>
      </c>
      <c r="L5079">
        <v>25.8</v>
      </c>
      <c r="M5079">
        <v>14.45</v>
      </c>
      <c r="N5079">
        <v>7.17</v>
      </c>
      <c r="O5079" t="s">
        <v>24</v>
      </c>
      <c r="P5079" t="s">
        <v>282</v>
      </c>
      <c r="Q5079" t="s">
        <v>64</v>
      </c>
      <c r="R5079" t="s">
        <v>27</v>
      </c>
      <c r="S5079" t="s">
        <v>57</v>
      </c>
      <c r="T5079" s="1">
        <v>41218</v>
      </c>
    </row>
    <row r="5080" spans="1:20" x14ac:dyDescent="0.25">
      <c r="A5080">
        <v>36196</v>
      </c>
      <c r="B5080">
        <v>40761</v>
      </c>
      <c r="C5080" t="s">
        <v>29</v>
      </c>
      <c r="D5080" t="s">
        <v>42</v>
      </c>
      <c r="E5080" t="s">
        <v>43</v>
      </c>
      <c r="F5080" t="s">
        <v>1072</v>
      </c>
      <c r="G5080">
        <v>6</v>
      </c>
      <c r="H5080">
        <v>96.43</v>
      </c>
      <c r="I5080">
        <v>0.41</v>
      </c>
      <c r="J5080">
        <v>0.09</v>
      </c>
      <c r="K5080">
        <v>31.79</v>
      </c>
      <c r="L5080">
        <v>16.559999999999999</v>
      </c>
      <c r="M5080">
        <v>9.77</v>
      </c>
      <c r="N5080">
        <v>6.02</v>
      </c>
      <c r="O5080" t="s">
        <v>24</v>
      </c>
      <c r="P5080" t="s">
        <v>665</v>
      </c>
      <c r="Q5080" t="s">
        <v>95</v>
      </c>
      <c r="R5080" t="s">
        <v>67</v>
      </c>
      <c r="S5080" t="s">
        <v>45</v>
      </c>
      <c r="T5080" s="1">
        <v>40762</v>
      </c>
    </row>
    <row r="5081" spans="1:20" x14ac:dyDescent="0.25">
      <c r="A5081">
        <v>36196</v>
      </c>
      <c r="B5081">
        <v>40761</v>
      </c>
      <c r="C5081" t="s">
        <v>29</v>
      </c>
      <c r="D5081" t="s">
        <v>37</v>
      </c>
      <c r="E5081" t="s">
        <v>38</v>
      </c>
      <c r="F5081" t="s">
        <v>1672</v>
      </c>
      <c r="G5081">
        <v>7</v>
      </c>
      <c r="H5081">
        <v>70.48</v>
      </c>
      <c r="I5081">
        <v>0.51</v>
      </c>
      <c r="J5081">
        <v>7.0000000000000007E-2</v>
      </c>
      <c r="K5081">
        <v>31.3</v>
      </c>
      <c r="L5081">
        <v>10.16</v>
      </c>
      <c r="M5081">
        <v>4.9800000000000004</v>
      </c>
      <c r="N5081">
        <v>4.32</v>
      </c>
      <c r="O5081" t="s">
        <v>24</v>
      </c>
      <c r="P5081" t="s">
        <v>665</v>
      </c>
      <c r="Q5081" t="s">
        <v>33</v>
      </c>
      <c r="R5081" t="s">
        <v>67</v>
      </c>
      <c r="S5081" t="s">
        <v>35</v>
      </c>
      <c r="T5081" s="1">
        <v>40763</v>
      </c>
    </row>
    <row r="5082" spans="1:20" x14ac:dyDescent="0.25">
      <c r="A5082">
        <v>36224</v>
      </c>
      <c r="B5082">
        <v>39936</v>
      </c>
      <c r="C5082" t="s">
        <v>79</v>
      </c>
      <c r="D5082" t="s">
        <v>21</v>
      </c>
      <c r="E5082" t="s">
        <v>126</v>
      </c>
      <c r="F5082" t="s">
        <v>1022</v>
      </c>
      <c r="G5082">
        <v>15</v>
      </c>
      <c r="H5082">
        <v>3062.1</v>
      </c>
      <c r="I5082">
        <v>0.46</v>
      </c>
      <c r="J5082">
        <v>0.09</v>
      </c>
      <c r="K5082">
        <v>1243.4100000000001</v>
      </c>
      <c r="L5082">
        <v>224.04</v>
      </c>
      <c r="M5082">
        <v>120.98</v>
      </c>
      <c r="N5082">
        <v>3.99</v>
      </c>
      <c r="O5082" t="s">
        <v>71</v>
      </c>
      <c r="P5082" t="s">
        <v>939</v>
      </c>
      <c r="Q5082" t="s">
        <v>41</v>
      </c>
      <c r="R5082" t="s">
        <v>34</v>
      </c>
      <c r="S5082" t="s">
        <v>57</v>
      </c>
      <c r="T5082" s="1">
        <v>39938</v>
      </c>
    </row>
    <row r="5083" spans="1:20" x14ac:dyDescent="0.25">
      <c r="A5083">
        <v>36229</v>
      </c>
      <c r="B5083">
        <v>41173</v>
      </c>
      <c r="C5083" t="s">
        <v>29</v>
      </c>
      <c r="D5083" t="s">
        <v>37</v>
      </c>
      <c r="E5083" t="s">
        <v>87</v>
      </c>
      <c r="F5083" t="s">
        <v>868</v>
      </c>
      <c r="G5083">
        <v>12</v>
      </c>
      <c r="H5083">
        <v>2547.48</v>
      </c>
      <c r="I5083">
        <v>0.44</v>
      </c>
      <c r="J5083">
        <v>0.02</v>
      </c>
      <c r="K5083">
        <v>1088.73</v>
      </c>
      <c r="L5083">
        <v>216.02</v>
      </c>
      <c r="M5083">
        <v>120.97</v>
      </c>
      <c r="N5083">
        <v>7.11</v>
      </c>
      <c r="O5083" t="s">
        <v>24</v>
      </c>
      <c r="P5083" t="s">
        <v>1806</v>
      </c>
      <c r="Q5083" t="s">
        <v>64</v>
      </c>
      <c r="R5083" t="s">
        <v>61</v>
      </c>
      <c r="S5083" t="s">
        <v>45</v>
      </c>
      <c r="T5083" s="1">
        <v>41176</v>
      </c>
    </row>
    <row r="5084" spans="1:20" x14ac:dyDescent="0.25">
      <c r="A5084">
        <v>36229</v>
      </c>
      <c r="B5084">
        <v>41173</v>
      </c>
      <c r="C5084" t="s">
        <v>29</v>
      </c>
      <c r="D5084" t="s">
        <v>42</v>
      </c>
      <c r="E5084" t="s">
        <v>46</v>
      </c>
      <c r="F5084" t="s">
        <v>866</v>
      </c>
      <c r="G5084">
        <v>24</v>
      </c>
      <c r="H5084">
        <v>7602.53</v>
      </c>
      <c r="I5084">
        <v>0.54</v>
      </c>
      <c r="J5084">
        <v>0.01</v>
      </c>
      <c r="K5084">
        <v>4046.62</v>
      </c>
      <c r="L5084">
        <v>318.13</v>
      </c>
      <c r="M5084">
        <v>146.34</v>
      </c>
      <c r="N5084">
        <v>43.75</v>
      </c>
      <c r="O5084" t="s">
        <v>48</v>
      </c>
      <c r="P5084" t="s">
        <v>1806</v>
      </c>
      <c r="Q5084" t="s">
        <v>64</v>
      </c>
      <c r="R5084" t="s">
        <v>61</v>
      </c>
      <c r="S5084" t="s">
        <v>49</v>
      </c>
      <c r="T5084" s="1">
        <v>41175</v>
      </c>
    </row>
    <row r="5085" spans="1:20" x14ac:dyDescent="0.25">
      <c r="A5085">
        <v>36230</v>
      </c>
      <c r="B5085">
        <v>39974</v>
      </c>
      <c r="C5085" t="s">
        <v>36</v>
      </c>
      <c r="D5085" t="s">
        <v>37</v>
      </c>
      <c r="E5085" t="s">
        <v>38</v>
      </c>
      <c r="F5085" t="s">
        <v>882</v>
      </c>
      <c r="G5085">
        <v>7</v>
      </c>
      <c r="H5085">
        <v>97.89</v>
      </c>
      <c r="I5085">
        <v>0.46</v>
      </c>
      <c r="J5085">
        <v>0</v>
      </c>
      <c r="K5085">
        <v>43.41</v>
      </c>
      <c r="L5085">
        <v>13.48</v>
      </c>
      <c r="M5085">
        <v>7.28</v>
      </c>
      <c r="N5085">
        <v>3.52</v>
      </c>
      <c r="O5085" t="s">
        <v>24</v>
      </c>
      <c r="P5085" t="s">
        <v>745</v>
      </c>
      <c r="Q5085" t="s">
        <v>95</v>
      </c>
      <c r="R5085" t="s">
        <v>27</v>
      </c>
      <c r="S5085" t="s">
        <v>35</v>
      </c>
      <c r="T5085" s="1">
        <v>39974</v>
      </c>
    </row>
    <row r="5086" spans="1:20" x14ac:dyDescent="0.25">
      <c r="A5086">
        <v>36257</v>
      </c>
      <c r="B5086">
        <v>40966</v>
      </c>
      <c r="C5086" t="s">
        <v>36</v>
      </c>
      <c r="D5086" t="s">
        <v>37</v>
      </c>
      <c r="E5086" t="s">
        <v>38</v>
      </c>
      <c r="F5086" t="s">
        <v>1535</v>
      </c>
      <c r="G5086">
        <v>43</v>
      </c>
      <c r="H5086">
        <v>1688.54</v>
      </c>
      <c r="I5086">
        <v>0.51</v>
      </c>
      <c r="J5086">
        <v>0.08</v>
      </c>
      <c r="K5086">
        <v>788.28</v>
      </c>
      <c r="L5086">
        <v>42.63</v>
      </c>
      <c r="M5086">
        <v>20.89</v>
      </c>
      <c r="N5086">
        <v>1.99</v>
      </c>
      <c r="O5086" t="s">
        <v>24</v>
      </c>
      <c r="P5086" t="s">
        <v>288</v>
      </c>
      <c r="Q5086" t="s">
        <v>33</v>
      </c>
      <c r="R5086" t="s">
        <v>27</v>
      </c>
      <c r="S5086" t="s">
        <v>35</v>
      </c>
      <c r="T5086" s="1">
        <v>40968</v>
      </c>
    </row>
    <row r="5087" spans="1:20" x14ac:dyDescent="0.25">
      <c r="A5087">
        <v>36262</v>
      </c>
      <c r="B5087">
        <v>40386</v>
      </c>
      <c r="C5087" t="s">
        <v>29</v>
      </c>
      <c r="D5087" t="s">
        <v>21</v>
      </c>
      <c r="E5087" t="s">
        <v>84</v>
      </c>
      <c r="F5087" t="s">
        <v>2022</v>
      </c>
      <c r="G5087">
        <v>23</v>
      </c>
      <c r="H5087">
        <v>250.46</v>
      </c>
      <c r="I5087">
        <v>0.39</v>
      </c>
      <c r="J5087">
        <v>0.03</v>
      </c>
      <c r="K5087">
        <v>90.67</v>
      </c>
      <c r="L5087">
        <v>10.95</v>
      </c>
      <c r="M5087">
        <v>6.68</v>
      </c>
      <c r="N5087">
        <v>6.15</v>
      </c>
      <c r="O5087" t="s">
        <v>71</v>
      </c>
      <c r="P5087" t="s">
        <v>835</v>
      </c>
      <c r="Q5087" t="s">
        <v>33</v>
      </c>
      <c r="R5087" t="s">
        <v>34</v>
      </c>
      <c r="S5087" t="s">
        <v>57</v>
      </c>
      <c r="T5087" s="1">
        <v>40387</v>
      </c>
    </row>
    <row r="5088" spans="1:20" x14ac:dyDescent="0.25">
      <c r="A5088">
        <v>36262</v>
      </c>
      <c r="B5088">
        <v>40386</v>
      </c>
      <c r="C5088" t="s">
        <v>29</v>
      </c>
      <c r="D5088" t="s">
        <v>21</v>
      </c>
      <c r="E5088" t="s">
        <v>30</v>
      </c>
      <c r="F5088" t="s">
        <v>1350</v>
      </c>
      <c r="G5088">
        <v>23</v>
      </c>
      <c r="H5088">
        <v>273.05</v>
      </c>
      <c r="I5088">
        <v>0.52</v>
      </c>
      <c r="J5088">
        <v>0.01</v>
      </c>
      <c r="K5088">
        <v>138.81</v>
      </c>
      <c r="L5088">
        <v>11.83</v>
      </c>
      <c r="M5088">
        <v>5.68</v>
      </c>
      <c r="N5088">
        <v>3.6</v>
      </c>
      <c r="O5088" t="s">
        <v>24</v>
      </c>
      <c r="P5088" t="s">
        <v>835</v>
      </c>
      <c r="Q5088" t="s">
        <v>33</v>
      </c>
      <c r="R5088" t="s">
        <v>34</v>
      </c>
      <c r="S5088" t="s">
        <v>35</v>
      </c>
      <c r="T5088" s="1">
        <v>40387</v>
      </c>
    </row>
    <row r="5089" spans="1:20" x14ac:dyDescent="0.25">
      <c r="A5089">
        <v>36262</v>
      </c>
      <c r="B5089">
        <v>40386</v>
      </c>
      <c r="C5089" t="s">
        <v>29</v>
      </c>
      <c r="D5089" t="s">
        <v>37</v>
      </c>
      <c r="E5089" t="s">
        <v>50</v>
      </c>
      <c r="F5089" t="s">
        <v>1415</v>
      </c>
      <c r="G5089">
        <v>26</v>
      </c>
      <c r="H5089">
        <v>10503.95</v>
      </c>
      <c r="I5089">
        <v>0.49</v>
      </c>
      <c r="J5089">
        <v>0</v>
      </c>
      <c r="K5089">
        <v>5145.71</v>
      </c>
      <c r="L5089">
        <v>403.9</v>
      </c>
      <c r="M5089">
        <v>205.99</v>
      </c>
      <c r="N5089">
        <v>2.5</v>
      </c>
      <c r="O5089" t="s">
        <v>71</v>
      </c>
      <c r="P5089" t="s">
        <v>835</v>
      </c>
      <c r="Q5089" t="s">
        <v>33</v>
      </c>
      <c r="R5089" t="s">
        <v>34</v>
      </c>
      <c r="S5089" t="s">
        <v>57</v>
      </c>
      <c r="T5089" s="1">
        <v>40386</v>
      </c>
    </row>
    <row r="5090" spans="1:20" x14ac:dyDescent="0.25">
      <c r="A5090">
        <v>36292</v>
      </c>
      <c r="B5090">
        <v>40216</v>
      </c>
      <c r="C5090" t="s">
        <v>58</v>
      </c>
      <c r="D5090" t="s">
        <v>21</v>
      </c>
      <c r="E5090" t="s">
        <v>84</v>
      </c>
      <c r="F5090" t="s">
        <v>1934</v>
      </c>
      <c r="G5090">
        <v>21</v>
      </c>
      <c r="H5090">
        <v>170.41</v>
      </c>
      <c r="I5090">
        <v>0.39</v>
      </c>
      <c r="J5090">
        <v>0.05</v>
      </c>
      <c r="K5090">
        <v>58.29</v>
      </c>
      <c r="L5090">
        <v>8.16</v>
      </c>
      <c r="M5090">
        <v>4.9800000000000004</v>
      </c>
      <c r="N5090">
        <v>7.54</v>
      </c>
      <c r="O5090" t="s">
        <v>24</v>
      </c>
      <c r="P5090" t="s">
        <v>953</v>
      </c>
      <c r="Q5090" t="s">
        <v>33</v>
      </c>
      <c r="R5090" t="s">
        <v>34</v>
      </c>
      <c r="S5090" t="s">
        <v>57</v>
      </c>
      <c r="T5090" s="1">
        <v>40217</v>
      </c>
    </row>
    <row r="5091" spans="1:20" x14ac:dyDescent="0.25">
      <c r="A5091">
        <v>36292</v>
      </c>
      <c r="B5091">
        <v>40216</v>
      </c>
      <c r="C5091" t="s">
        <v>58</v>
      </c>
      <c r="D5091" t="s">
        <v>21</v>
      </c>
      <c r="E5091" t="s">
        <v>84</v>
      </c>
      <c r="F5091" t="s">
        <v>1715</v>
      </c>
      <c r="G5091">
        <v>37</v>
      </c>
      <c r="H5091">
        <v>1586.3</v>
      </c>
      <c r="I5091">
        <v>0.51</v>
      </c>
      <c r="J5091">
        <v>0.09</v>
      </c>
      <c r="K5091">
        <v>724.35</v>
      </c>
      <c r="L5091">
        <v>46.61</v>
      </c>
      <c r="M5091">
        <v>22.84</v>
      </c>
      <c r="N5091">
        <v>16.87</v>
      </c>
      <c r="O5091" t="s">
        <v>24</v>
      </c>
      <c r="P5091" t="s">
        <v>953</v>
      </c>
      <c r="Q5091" t="s">
        <v>33</v>
      </c>
      <c r="R5091" t="s">
        <v>34</v>
      </c>
      <c r="S5091" t="s">
        <v>57</v>
      </c>
      <c r="T5091" s="1">
        <v>40216</v>
      </c>
    </row>
    <row r="5092" spans="1:20" x14ac:dyDescent="0.25">
      <c r="A5092">
        <v>36293</v>
      </c>
      <c r="B5092">
        <v>40542</v>
      </c>
      <c r="C5092" t="s">
        <v>79</v>
      </c>
      <c r="D5092" t="s">
        <v>37</v>
      </c>
      <c r="E5092" t="s">
        <v>38</v>
      </c>
      <c r="F5092" t="s">
        <v>1567</v>
      </c>
      <c r="G5092">
        <v>13</v>
      </c>
      <c r="H5092">
        <v>2073.13</v>
      </c>
      <c r="I5092">
        <v>0.39</v>
      </c>
      <c r="J5092">
        <v>0.04</v>
      </c>
      <c r="K5092">
        <v>753.21</v>
      </c>
      <c r="L5092">
        <v>165.54</v>
      </c>
      <c r="M5092">
        <v>100.98</v>
      </c>
      <c r="N5092">
        <v>7.18</v>
      </c>
      <c r="O5092" t="s">
        <v>24</v>
      </c>
      <c r="P5092" t="s">
        <v>198</v>
      </c>
      <c r="Q5092" t="s">
        <v>95</v>
      </c>
      <c r="R5092" t="s">
        <v>27</v>
      </c>
      <c r="S5092" t="s">
        <v>57</v>
      </c>
      <c r="T5092" s="1">
        <v>40553</v>
      </c>
    </row>
    <row r="5093" spans="1:20" x14ac:dyDescent="0.25">
      <c r="A5093">
        <v>36293</v>
      </c>
      <c r="B5093">
        <v>40542</v>
      </c>
      <c r="C5093" t="s">
        <v>79</v>
      </c>
      <c r="D5093" t="s">
        <v>21</v>
      </c>
      <c r="E5093" t="s">
        <v>84</v>
      </c>
      <c r="F5093" t="s">
        <v>898</v>
      </c>
      <c r="G5093">
        <v>25</v>
      </c>
      <c r="H5093">
        <v>302.33</v>
      </c>
      <c r="I5093">
        <v>0.5</v>
      </c>
      <c r="J5093">
        <v>0.09</v>
      </c>
      <c r="K5093">
        <v>132.84</v>
      </c>
      <c r="L5093">
        <v>12.96</v>
      </c>
      <c r="M5093">
        <v>6.48</v>
      </c>
      <c r="N5093">
        <v>7.49</v>
      </c>
      <c r="O5093" t="s">
        <v>71</v>
      </c>
      <c r="P5093" t="s">
        <v>198</v>
      </c>
      <c r="Q5093" t="s">
        <v>95</v>
      </c>
      <c r="R5093" t="s">
        <v>27</v>
      </c>
      <c r="S5093" t="s">
        <v>57</v>
      </c>
      <c r="T5093" s="1">
        <v>40557</v>
      </c>
    </row>
    <row r="5094" spans="1:20" x14ac:dyDescent="0.25">
      <c r="A5094">
        <v>36294</v>
      </c>
      <c r="B5094">
        <v>41141</v>
      </c>
      <c r="C5094" t="s">
        <v>79</v>
      </c>
      <c r="D5094" t="s">
        <v>21</v>
      </c>
      <c r="E5094" t="s">
        <v>120</v>
      </c>
      <c r="F5094" t="s">
        <v>224</v>
      </c>
      <c r="G5094">
        <v>46</v>
      </c>
      <c r="H5094">
        <v>974.25</v>
      </c>
      <c r="I5094">
        <v>0.41</v>
      </c>
      <c r="J5094">
        <v>0.04</v>
      </c>
      <c r="K5094">
        <v>373.57</v>
      </c>
      <c r="L5094">
        <v>21.95</v>
      </c>
      <c r="M5094">
        <v>12.95</v>
      </c>
      <c r="N5094">
        <v>4.9800000000000004</v>
      </c>
      <c r="O5094" t="s">
        <v>24</v>
      </c>
      <c r="P5094" t="s">
        <v>1400</v>
      </c>
      <c r="Q5094" t="s">
        <v>95</v>
      </c>
      <c r="R5094" t="s">
        <v>34</v>
      </c>
      <c r="S5094" t="s">
        <v>57</v>
      </c>
      <c r="T5094" s="1">
        <v>41143</v>
      </c>
    </row>
    <row r="5095" spans="1:20" x14ac:dyDescent="0.25">
      <c r="A5095">
        <v>36295</v>
      </c>
      <c r="B5095">
        <v>40425</v>
      </c>
      <c r="C5095" t="s">
        <v>79</v>
      </c>
      <c r="D5095" t="s">
        <v>21</v>
      </c>
      <c r="E5095" t="s">
        <v>120</v>
      </c>
      <c r="F5095" t="s">
        <v>1276</v>
      </c>
      <c r="G5095">
        <v>10</v>
      </c>
      <c r="H5095">
        <v>559.17999999999995</v>
      </c>
      <c r="I5095">
        <v>0.5</v>
      </c>
      <c r="J5095">
        <v>0.09</v>
      </c>
      <c r="K5095">
        <v>250.59</v>
      </c>
      <c r="L5095">
        <v>61.12</v>
      </c>
      <c r="M5095">
        <v>30.56</v>
      </c>
      <c r="N5095">
        <v>2.99</v>
      </c>
      <c r="O5095" t="s">
        <v>24</v>
      </c>
      <c r="P5095" t="s">
        <v>1761</v>
      </c>
      <c r="Q5095" t="s">
        <v>41</v>
      </c>
      <c r="R5095" t="s">
        <v>34</v>
      </c>
      <c r="S5095" t="s">
        <v>57</v>
      </c>
      <c r="T5095" s="1">
        <v>40427</v>
      </c>
    </row>
    <row r="5096" spans="1:20" x14ac:dyDescent="0.25">
      <c r="A5096">
        <v>36323</v>
      </c>
      <c r="B5096">
        <v>40469</v>
      </c>
      <c r="C5096" t="s">
        <v>36</v>
      </c>
      <c r="D5096" t="s">
        <v>37</v>
      </c>
      <c r="E5096" t="s">
        <v>38</v>
      </c>
      <c r="F5096" t="s">
        <v>276</v>
      </c>
      <c r="G5096">
        <v>5</v>
      </c>
      <c r="H5096">
        <v>142.63</v>
      </c>
      <c r="I5096">
        <v>0.46</v>
      </c>
      <c r="J5096">
        <v>0.08</v>
      </c>
      <c r="K5096">
        <v>56.23</v>
      </c>
      <c r="L5096">
        <v>29.59</v>
      </c>
      <c r="M5096">
        <v>15.98</v>
      </c>
      <c r="N5096">
        <v>6.5</v>
      </c>
      <c r="O5096" t="s">
        <v>24</v>
      </c>
      <c r="P5096" t="s">
        <v>1016</v>
      </c>
      <c r="Q5096" t="s">
        <v>41</v>
      </c>
      <c r="R5096" t="s">
        <v>34</v>
      </c>
      <c r="S5096" t="s">
        <v>57</v>
      </c>
      <c r="T5096" s="1">
        <v>40471</v>
      </c>
    </row>
    <row r="5097" spans="1:20" x14ac:dyDescent="0.25">
      <c r="A5097">
        <v>36354</v>
      </c>
      <c r="B5097">
        <v>41065</v>
      </c>
      <c r="C5097" t="s">
        <v>79</v>
      </c>
      <c r="D5097" t="s">
        <v>21</v>
      </c>
      <c r="E5097" t="s">
        <v>126</v>
      </c>
      <c r="F5097" t="s">
        <v>127</v>
      </c>
      <c r="G5097">
        <v>13</v>
      </c>
      <c r="H5097">
        <v>7862.3</v>
      </c>
      <c r="I5097">
        <v>0.44</v>
      </c>
      <c r="J5097">
        <v>7.0000000000000007E-2</v>
      </c>
      <c r="K5097">
        <v>3120.06</v>
      </c>
      <c r="L5097">
        <v>648.66</v>
      </c>
      <c r="M5097">
        <v>363.25</v>
      </c>
      <c r="N5097">
        <v>19.989999999999998</v>
      </c>
      <c r="O5097" t="s">
        <v>24</v>
      </c>
      <c r="P5097" t="s">
        <v>1636</v>
      </c>
      <c r="Q5097" t="s">
        <v>41</v>
      </c>
      <c r="R5097" t="s">
        <v>61</v>
      </c>
      <c r="S5097" t="s">
        <v>57</v>
      </c>
      <c r="T5097" s="1">
        <v>41067</v>
      </c>
    </row>
    <row r="5098" spans="1:20" x14ac:dyDescent="0.25">
      <c r="A5098">
        <v>36355</v>
      </c>
      <c r="B5098">
        <v>40149</v>
      </c>
      <c r="C5098" t="s">
        <v>79</v>
      </c>
      <c r="D5098" t="s">
        <v>21</v>
      </c>
      <c r="E5098" t="s">
        <v>120</v>
      </c>
      <c r="F5098" t="s">
        <v>135</v>
      </c>
      <c r="G5098">
        <v>9</v>
      </c>
      <c r="H5098">
        <v>88.19</v>
      </c>
      <c r="I5098">
        <v>0.45</v>
      </c>
      <c r="J5098">
        <v>0.09</v>
      </c>
      <c r="K5098">
        <v>31.81</v>
      </c>
      <c r="L5098">
        <v>9.82</v>
      </c>
      <c r="M5098">
        <v>5.4</v>
      </c>
      <c r="N5098">
        <v>7.78</v>
      </c>
      <c r="O5098" t="s">
        <v>71</v>
      </c>
      <c r="P5098" t="s">
        <v>99</v>
      </c>
      <c r="Q5098" t="s">
        <v>75</v>
      </c>
      <c r="R5098" t="s">
        <v>61</v>
      </c>
      <c r="S5098" t="s">
        <v>57</v>
      </c>
      <c r="T5098" s="1">
        <v>40149</v>
      </c>
    </row>
    <row r="5099" spans="1:20" x14ac:dyDescent="0.25">
      <c r="A5099">
        <v>36355</v>
      </c>
      <c r="B5099">
        <v>40149</v>
      </c>
      <c r="C5099" t="s">
        <v>79</v>
      </c>
      <c r="D5099" t="s">
        <v>42</v>
      </c>
      <c r="E5099" t="s">
        <v>43</v>
      </c>
      <c r="F5099" t="s">
        <v>1048</v>
      </c>
      <c r="G5099">
        <v>6</v>
      </c>
      <c r="H5099">
        <v>193</v>
      </c>
      <c r="I5099">
        <v>0.36</v>
      </c>
      <c r="J5099">
        <v>0.02</v>
      </c>
      <c r="K5099">
        <v>64.64</v>
      </c>
      <c r="L5099">
        <v>31.69</v>
      </c>
      <c r="M5099">
        <v>20.28</v>
      </c>
      <c r="N5099">
        <v>6.68</v>
      </c>
      <c r="O5099" t="s">
        <v>24</v>
      </c>
      <c r="P5099" t="s">
        <v>99</v>
      </c>
      <c r="Q5099" t="s">
        <v>75</v>
      </c>
      <c r="R5099" t="s">
        <v>61</v>
      </c>
      <c r="S5099" t="s">
        <v>57</v>
      </c>
      <c r="T5099" s="1">
        <v>40149</v>
      </c>
    </row>
    <row r="5100" spans="1:20" x14ac:dyDescent="0.25">
      <c r="A5100">
        <v>36355</v>
      </c>
      <c r="B5100">
        <v>40149</v>
      </c>
      <c r="C5100" t="s">
        <v>79</v>
      </c>
      <c r="D5100" t="s">
        <v>21</v>
      </c>
      <c r="E5100" t="s">
        <v>52</v>
      </c>
      <c r="F5100" t="s">
        <v>907</v>
      </c>
      <c r="G5100">
        <v>10</v>
      </c>
      <c r="H5100">
        <v>182.83</v>
      </c>
      <c r="I5100">
        <v>0.36</v>
      </c>
      <c r="J5100">
        <v>0</v>
      </c>
      <c r="K5100">
        <v>64.97</v>
      </c>
      <c r="L5100">
        <v>18.05</v>
      </c>
      <c r="M5100">
        <v>11.55</v>
      </c>
      <c r="N5100">
        <v>2.36</v>
      </c>
      <c r="O5100" t="s">
        <v>24</v>
      </c>
      <c r="P5100" t="s">
        <v>99</v>
      </c>
      <c r="Q5100" t="s">
        <v>75</v>
      </c>
      <c r="R5100" t="s">
        <v>61</v>
      </c>
      <c r="S5100" t="s">
        <v>55</v>
      </c>
      <c r="T5100" s="1">
        <v>40150</v>
      </c>
    </row>
    <row r="5101" spans="1:20" x14ac:dyDescent="0.25">
      <c r="A5101">
        <v>36355</v>
      </c>
      <c r="B5101">
        <v>40149</v>
      </c>
      <c r="C5101" t="s">
        <v>79</v>
      </c>
      <c r="D5101" t="s">
        <v>21</v>
      </c>
      <c r="E5101" t="s">
        <v>30</v>
      </c>
      <c r="F5101" t="s">
        <v>31</v>
      </c>
      <c r="G5101">
        <v>43</v>
      </c>
      <c r="H5101">
        <v>179.58</v>
      </c>
      <c r="I5101">
        <v>0.52</v>
      </c>
      <c r="J5101">
        <v>0.05</v>
      </c>
      <c r="K5101">
        <v>87.58</v>
      </c>
      <c r="L5101">
        <v>4.33</v>
      </c>
      <c r="M5101">
        <v>2.08</v>
      </c>
      <c r="N5101">
        <v>2.56</v>
      </c>
      <c r="O5101" t="s">
        <v>24</v>
      </c>
      <c r="P5101" t="s">
        <v>99</v>
      </c>
      <c r="Q5101" t="s">
        <v>75</v>
      </c>
      <c r="R5101" t="s">
        <v>61</v>
      </c>
      <c r="S5101" t="s">
        <v>35</v>
      </c>
      <c r="T5101" s="1">
        <v>40150</v>
      </c>
    </row>
    <row r="5102" spans="1:20" x14ac:dyDescent="0.25">
      <c r="A5102">
        <v>36356</v>
      </c>
      <c r="B5102">
        <v>40902</v>
      </c>
      <c r="C5102" t="s">
        <v>79</v>
      </c>
      <c r="D5102" t="s">
        <v>42</v>
      </c>
      <c r="E5102" t="s">
        <v>192</v>
      </c>
      <c r="F5102" t="s">
        <v>2023</v>
      </c>
      <c r="G5102">
        <v>45</v>
      </c>
      <c r="H5102">
        <v>9042.32</v>
      </c>
      <c r="I5102">
        <v>0.5</v>
      </c>
      <c r="J5102">
        <v>0.01</v>
      </c>
      <c r="K5102">
        <v>4453.22</v>
      </c>
      <c r="L5102">
        <v>201.96</v>
      </c>
      <c r="M5102">
        <v>100.98</v>
      </c>
      <c r="N5102">
        <v>45</v>
      </c>
      <c r="O5102" t="s">
        <v>48</v>
      </c>
      <c r="P5102" t="s">
        <v>665</v>
      </c>
      <c r="Q5102" t="s">
        <v>33</v>
      </c>
      <c r="R5102" t="s">
        <v>67</v>
      </c>
      <c r="S5102" t="s">
        <v>132</v>
      </c>
      <c r="T5102" s="1">
        <v>40904</v>
      </c>
    </row>
    <row r="5103" spans="1:20" x14ac:dyDescent="0.25">
      <c r="A5103">
        <v>36356</v>
      </c>
      <c r="B5103">
        <v>40902</v>
      </c>
      <c r="C5103" t="s">
        <v>79</v>
      </c>
      <c r="D5103" t="s">
        <v>21</v>
      </c>
      <c r="E5103" t="s">
        <v>80</v>
      </c>
      <c r="F5103" t="s">
        <v>895</v>
      </c>
      <c r="G5103">
        <v>33</v>
      </c>
      <c r="H5103">
        <v>203.8</v>
      </c>
      <c r="I5103">
        <v>0.44</v>
      </c>
      <c r="J5103">
        <v>0.08</v>
      </c>
      <c r="K5103">
        <v>79.55</v>
      </c>
      <c r="L5103">
        <v>6.7</v>
      </c>
      <c r="M5103">
        <v>3.75</v>
      </c>
      <c r="N5103">
        <v>0.5</v>
      </c>
      <c r="O5103" t="s">
        <v>24</v>
      </c>
      <c r="P5103" t="s">
        <v>665</v>
      </c>
      <c r="Q5103" t="s">
        <v>33</v>
      </c>
      <c r="R5103" t="s">
        <v>67</v>
      </c>
      <c r="S5103" t="s">
        <v>57</v>
      </c>
      <c r="T5103" s="1">
        <v>40904</v>
      </c>
    </row>
    <row r="5104" spans="1:20" x14ac:dyDescent="0.25">
      <c r="A5104">
        <v>36357</v>
      </c>
      <c r="B5104">
        <v>40922</v>
      </c>
      <c r="C5104" t="s">
        <v>29</v>
      </c>
      <c r="D5104" t="s">
        <v>37</v>
      </c>
      <c r="E5104" t="s">
        <v>387</v>
      </c>
      <c r="F5104" t="s">
        <v>437</v>
      </c>
      <c r="G5104">
        <v>38</v>
      </c>
      <c r="H5104">
        <v>31398.3</v>
      </c>
      <c r="I5104">
        <v>0.46</v>
      </c>
      <c r="J5104">
        <v>0.01</v>
      </c>
      <c r="K5104">
        <v>14249.68</v>
      </c>
      <c r="L5104">
        <v>833.31</v>
      </c>
      <c r="M5104">
        <v>449.99</v>
      </c>
      <c r="N5104">
        <v>49</v>
      </c>
      <c r="O5104" t="s">
        <v>48</v>
      </c>
      <c r="P5104" t="s">
        <v>535</v>
      </c>
      <c r="Q5104" t="s">
        <v>33</v>
      </c>
      <c r="R5104" t="s">
        <v>27</v>
      </c>
      <c r="S5104" t="s">
        <v>132</v>
      </c>
      <c r="T5104" s="1">
        <v>40923</v>
      </c>
    </row>
    <row r="5105" spans="1:20" x14ac:dyDescent="0.25">
      <c r="A5105">
        <v>36358</v>
      </c>
      <c r="B5105">
        <v>39946</v>
      </c>
      <c r="C5105" t="s">
        <v>29</v>
      </c>
      <c r="D5105" t="s">
        <v>37</v>
      </c>
      <c r="E5105" t="s">
        <v>38</v>
      </c>
      <c r="F5105" t="s">
        <v>1077</v>
      </c>
      <c r="G5105">
        <v>28</v>
      </c>
      <c r="H5105">
        <v>1300.03</v>
      </c>
      <c r="I5105">
        <v>0.38</v>
      </c>
      <c r="J5105">
        <v>0.06</v>
      </c>
      <c r="K5105">
        <v>439.62</v>
      </c>
      <c r="L5105">
        <v>49.06</v>
      </c>
      <c r="M5105">
        <v>30.42</v>
      </c>
      <c r="N5105">
        <v>8.65</v>
      </c>
      <c r="O5105" t="s">
        <v>24</v>
      </c>
      <c r="P5105" t="s">
        <v>138</v>
      </c>
      <c r="Q5105" t="s">
        <v>75</v>
      </c>
      <c r="R5105" t="s">
        <v>34</v>
      </c>
      <c r="S5105" t="s">
        <v>57</v>
      </c>
      <c r="T5105" s="1">
        <v>39948</v>
      </c>
    </row>
    <row r="5106" spans="1:20" x14ac:dyDescent="0.25">
      <c r="A5106">
        <v>36358</v>
      </c>
      <c r="B5106">
        <v>39946</v>
      </c>
      <c r="C5106" t="s">
        <v>29</v>
      </c>
      <c r="D5106" t="s">
        <v>21</v>
      </c>
      <c r="E5106" t="s">
        <v>84</v>
      </c>
      <c r="F5106" t="s">
        <v>815</v>
      </c>
      <c r="G5106">
        <v>22</v>
      </c>
      <c r="H5106">
        <v>1822.83</v>
      </c>
      <c r="I5106">
        <v>0.55000000000000004</v>
      </c>
      <c r="J5106">
        <v>0.02</v>
      </c>
      <c r="K5106">
        <v>983.07</v>
      </c>
      <c r="L5106">
        <v>84.31</v>
      </c>
      <c r="M5106">
        <v>37.94</v>
      </c>
      <c r="N5106">
        <v>5.08</v>
      </c>
      <c r="O5106" t="s">
        <v>24</v>
      </c>
      <c r="P5106" t="s">
        <v>138</v>
      </c>
      <c r="Q5106" t="s">
        <v>75</v>
      </c>
      <c r="R5106" t="s">
        <v>34</v>
      </c>
      <c r="S5106" t="s">
        <v>55</v>
      </c>
      <c r="T5106" s="1">
        <v>39947</v>
      </c>
    </row>
    <row r="5107" spans="1:20" x14ac:dyDescent="0.25">
      <c r="A5107">
        <v>36359</v>
      </c>
      <c r="B5107">
        <v>40870</v>
      </c>
      <c r="C5107" t="s">
        <v>36</v>
      </c>
      <c r="D5107" t="s">
        <v>21</v>
      </c>
      <c r="E5107" t="s">
        <v>84</v>
      </c>
      <c r="F5107" t="s">
        <v>633</v>
      </c>
      <c r="G5107">
        <v>2</v>
      </c>
      <c r="H5107">
        <v>107.94</v>
      </c>
      <c r="I5107">
        <v>0.43</v>
      </c>
      <c r="J5107">
        <v>0.06</v>
      </c>
      <c r="K5107">
        <v>40.22</v>
      </c>
      <c r="L5107">
        <v>54.35</v>
      </c>
      <c r="M5107">
        <v>30.98</v>
      </c>
      <c r="N5107">
        <v>5.76</v>
      </c>
      <c r="O5107" t="s">
        <v>24</v>
      </c>
      <c r="P5107" t="s">
        <v>748</v>
      </c>
      <c r="Q5107" t="s">
        <v>33</v>
      </c>
      <c r="R5107" t="s">
        <v>34</v>
      </c>
      <c r="S5107" t="s">
        <v>57</v>
      </c>
      <c r="T5107" s="1">
        <v>40871</v>
      </c>
    </row>
    <row r="5108" spans="1:20" x14ac:dyDescent="0.25">
      <c r="A5108">
        <v>36387</v>
      </c>
      <c r="B5108">
        <v>40854</v>
      </c>
      <c r="C5108" t="s">
        <v>36</v>
      </c>
      <c r="D5108" t="s">
        <v>37</v>
      </c>
      <c r="E5108" t="s">
        <v>38</v>
      </c>
      <c r="F5108" t="s">
        <v>1535</v>
      </c>
      <c r="G5108">
        <v>32</v>
      </c>
      <c r="H5108">
        <v>1171.83</v>
      </c>
      <c r="I5108">
        <v>0.48</v>
      </c>
      <c r="J5108">
        <v>0.09</v>
      </c>
      <c r="K5108">
        <v>501.36</v>
      </c>
      <c r="L5108">
        <v>40.17</v>
      </c>
      <c r="M5108">
        <v>20.89</v>
      </c>
      <c r="N5108">
        <v>1.99</v>
      </c>
      <c r="O5108" t="s">
        <v>24</v>
      </c>
      <c r="P5108" t="s">
        <v>1482</v>
      </c>
      <c r="Q5108" t="s">
        <v>33</v>
      </c>
      <c r="R5108" t="s">
        <v>34</v>
      </c>
      <c r="S5108" t="s">
        <v>35</v>
      </c>
      <c r="T5108" s="1">
        <v>40857</v>
      </c>
    </row>
    <row r="5109" spans="1:20" x14ac:dyDescent="0.25">
      <c r="A5109">
        <v>36390</v>
      </c>
      <c r="B5109">
        <v>41194</v>
      </c>
      <c r="C5109" t="s">
        <v>36</v>
      </c>
      <c r="D5109" t="s">
        <v>37</v>
      </c>
      <c r="E5109" t="s">
        <v>50</v>
      </c>
      <c r="F5109" t="s">
        <v>1441</v>
      </c>
      <c r="G5109">
        <v>3</v>
      </c>
      <c r="H5109">
        <v>650.19000000000005</v>
      </c>
      <c r="I5109">
        <v>0.44</v>
      </c>
      <c r="J5109">
        <v>0.05</v>
      </c>
      <c r="K5109">
        <v>263.23</v>
      </c>
      <c r="L5109">
        <v>224.98</v>
      </c>
      <c r="M5109">
        <v>125.99</v>
      </c>
      <c r="N5109">
        <v>8.99</v>
      </c>
      <c r="O5109" t="s">
        <v>24</v>
      </c>
      <c r="P5109" t="s">
        <v>330</v>
      </c>
      <c r="Q5109" t="s">
        <v>95</v>
      </c>
      <c r="R5109" t="s">
        <v>34</v>
      </c>
      <c r="S5109" t="s">
        <v>57</v>
      </c>
      <c r="T5109" s="1">
        <v>41196</v>
      </c>
    </row>
    <row r="5110" spans="1:20" x14ac:dyDescent="0.25">
      <c r="A5110">
        <v>36416</v>
      </c>
      <c r="B5110">
        <v>40147</v>
      </c>
      <c r="C5110" t="s">
        <v>20</v>
      </c>
      <c r="D5110" t="s">
        <v>21</v>
      </c>
      <c r="E5110" t="s">
        <v>84</v>
      </c>
      <c r="F5110" t="s">
        <v>2024</v>
      </c>
      <c r="G5110">
        <v>44</v>
      </c>
      <c r="H5110">
        <v>541.15</v>
      </c>
      <c r="I5110">
        <v>0.51</v>
      </c>
      <c r="J5110">
        <v>0.08</v>
      </c>
      <c r="K5110">
        <v>250.21</v>
      </c>
      <c r="L5110">
        <v>13.22</v>
      </c>
      <c r="M5110">
        <v>6.48</v>
      </c>
      <c r="N5110">
        <v>5.82</v>
      </c>
      <c r="O5110" t="s">
        <v>24</v>
      </c>
      <c r="P5110" t="s">
        <v>269</v>
      </c>
      <c r="Q5110" t="s">
        <v>64</v>
      </c>
      <c r="R5110" t="s">
        <v>34</v>
      </c>
      <c r="S5110" t="s">
        <v>57</v>
      </c>
      <c r="T5110" s="1">
        <v>40151</v>
      </c>
    </row>
    <row r="5111" spans="1:20" x14ac:dyDescent="0.25">
      <c r="A5111">
        <v>36416</v>
      </c>
      <c r="B5111">
        <v>40147</v>
      </c>
      <c r="C5111" t="s">
        <v>20</v>
      </c>
      <c r="D5111" t="s">
        <v>21</v>
      </c>
      <c r="E5111" t="s">
        <v>52</v>
      </c>
      <c r="F5111" t="s">
        <v>1352</v>
      </c>
      <c r="G5111">
        <v>46</v>
      </c>
      <c r="H5111">
        <v>283.63</v>
      </c>
      <c r="I5111">
        <v>0.55000000000000004</v>
      </c>
      <c r="J5111">
        <v>0.04</v>
      </c>
      <c r="K5111">
        <v>150.13999999999999</v>
      </c>
      <c r="L5111">
        <v>6.4</v>
      </c>
      <c r="M5111">
        <v>2.88</v>
      </c>
      <c r="N5111">
        <v>1.01</v>
      </c>
      <c r="O5111" t="s">
        <v>24</v>
      </c>
      <c r="P5111" t="s">
        <v>269</v>
      </c>
      <c r="Q5111" t="s">
        <v>64</v>
      </c>
      <c r="R5111" t="s">
        <v>34</v>
      </c>
      <c r="S5111" t="s">
        <v>55</v>
      </c>
      <c r="T5111" s="1">
        <v>40151</v>
      </c>
    </row>
    <row r="5112" spans="1:20" x14ac:dyDescent="0.25">
      <c r="A5112">
        <v>36418</v>
      </c>
      <c r="B5112">
        <v>40935</v>
      </c>
      <c r="C5112" t="s">
        <v>29</v>
      </c>
      <c r="D5112" t="s">
        <v>21</v>
      </c>
      <c r="E5112" t="s">
        <v>120</v>
      </c>
      <c r="F5112" t="s">
        <v>1953</v>
      </c>
      <c r="G5112">
        <v>33</v>
      </c>
      <c r="H5112">
        <v>392.98</v>
      </c>
      <c r="I5112">
        <v>0.51</v>
      </c>
      <c r="J5112">
        <v>0.08</v>
      </c>
      <c r="K5112">
        <v>180.42</v>
      </c>
      <c r="L5112">
        <v>12.71</v>
      </c>
      <c r="M5112">
        <v>6.23</v>
      </c>
      <c r="N5112">
        <v>6.97</v>
      </c>
      <c r="O5112" t="s">
        <v>71</v>
      </c>
      <c r="P5112" t="s">
        <v>1252</v>
      </c>
      <c r="Q5112" t="s">
        <v>64</v>
      </c>
      <c r="R5112" t="s">
        <v>34</v>
      </c>
      <c r="S5112" t="s">
        <v>57</v>
      </c>
      <c r="T5112" s="1">
        <v>40936</v>
      </c>
    </row>
    <row r="5113" spans="1:20" x14ac:dyDescent="0.25">
      <c r="A5113">
        <v>36448</v>
      </c>
      <c r="B5113">
        <v>40431</v>
      </c>
      <c r="C5113" t="s">
        <v>79</v>
      </c>
      <c r="D5113" t="s">
        <v>21</v>
      </c>
      <c r="E5113" t="s">
        <v>52</v>
      </c>
      <c r="F5113" t="s">
        <v>1366</v>
      </c>
      <c r="G5113">
        <v>6</v>
      </c>
      <c r="H5113">
        <v>57.98</v>
      </c>
      <c r="I5113">
        <v>0.38</v>
      </c>
      <c r="J5113">
        <v>0.03</v>
      </c>
      <c r="K5113">
        <v>20.59</v>
      </c>
      <c r="L5113">
        <v>9.81</v>
      </c>
      <c r="M5113">
        <v>6.08</v>
      </c>
      <c r="N5113">
        <v>0.91</v>
      </c>
      <c r="O5113" t="s">
        <v>24</v>
      </c>
      <c r="P5113" t="s">
        <v>833</v>
      </c>
      <c r="Q5113" t="s">
        <v>64</v>
      </c>
      <c r="R5113" t="s">
        <v>67</v>
      </c>
      <c r="S5113" t="s">
        <v>55</v>
      </c>
      <c r="T5113" s="1">
        <v>40431</v>
      </c>
    </row>
    <row r="5114" spans="1:20" x14ac:dyDescent="0.25">
      <c r="A5114">
        <v>36448</v>
      </c>
      <c r="B5114">
        <v>40431</v>
      </c>
      <c r="C5114" t="s">
        <v>79</v>
      </c>
      <c r="D5114" t="s">
        <v>21</v>
      </c>
      <c r="E5114" t="s">
        <v>52</v>
      </c>
      <c r="F5114" t="s">
        <v>629</v>
      </c>
      <c r="G5114">
        <v>44</v>
      </c>
      <c r="H5114">
        <v>1903.67</v>
      </c>
      <c r="I5114">
        <v>0.5</v>
      </c>
      <c r="J5114">
        <v>0.02</v>
      </c>
      <c r="K5114">
        <v>929.7</v>
      </c>
      <c r="L5114">
        <v>44.02</v>
      </c>
      <c r="M5114">
        <v>22.01</v>
      </c>
      <c r="N5114">
        <v>5.53</v>
      </c>
      <c r="O5114" t="s">
        <v>24</v>
      </c>
      <c r="P5114" t="s">
        <v>833</v>
      </c>
      <c r="Q5114" t="s">
        <v>64</v>
      </c>
      <c r="R5114" t="s">
        <v>67</v>
      </c>
      <c r="S5114" t="s">
        <v>35</v>
      </c>
      <c r="T5114" s="1">
        <v>40432</v>
      </c>
    </row>
    <row r="5115" spans="1:20" x14ac:dyDescent="0.25">
      <c r="A5115">
        <v>36449</v>
      </c>
      <c r="B5115">
        <v>40426</v>
      </c>
      <c r="C5115" t="s">
        <v>29</v>
      </c>
      <c r="D5115" t="s">
        <v>42</v>
      </c>
      <c r="E5115" t="s">
        <v>43</v>
      </c>
      <c r="F5115" t="s">
        <v>1578</v>
      </c>
      <c r="G5115">
        <v>6</v>
      </c>
      <c r="H5115">
        <v>131.88</v>
      </c>
      <c r="I5115">
        <v>0.35</v>
      </c>
      <c r="J5115">
        <v>0.02</v>
      </c>
      <c r="K5115">
        <v>39.57</v>
      </c>
      <c r="L5115">
        <v>19.98</v>
      </c>
      <c r="M5115">
        <v>12.99</v>
      </c>
      <c r="N5115">
        <v>14.37</v>
      </c>
      <c r="O5115" t="s">
        <v>24</v>
      </c>
      <c r="P5115" t="s">
        <v>825</v>
      </c>
      <c r="Q5115" t="s">
        <v>64</v>
      </c>
      <c r="R5115" t="s">
        <v>34</v>
      </c>
      <c r="S5115" t="s">
        <v>28</v>
      </c>
      <c r="T5115" s="1">
        <v>40426</v>
      </c>
    </row>
    <row r="5116" spans="1:20" x14ac:dyDescent="0.25">
      <c r="A5116">
        <v>36449</v>
      </c>
      <c r="B5116">
        <v>40426</v>
      </c>
      <c r="C5116" t="s">
        <v>29</v>
      </c>
      <c r="D5116" t="s">
        <v>42</v>
      </c>
      <c r="E5116" t="s">
        <v>43</v>
      </c>
      <c r="F5116" t="s">
        <v>873</v>
      </c>
      <c r="G5116">
        <v>43</v>
      </c>
      <c r="H5116">
        <v>1404.89</v>
      </c>
      <c r="I5116">
        <v>0.39</v>
      </c>
      <c r="J5116">
        <v>0.02</v>
      </c>
      <c r="K5116">
        <v>527.9</v>
      </c>
      <c r="L5116">
        <v>33.18</v>
      </c>
      <c r="M5116">
        <v>20.239999999999998</v>
      </c>
      <c r="N5116">
        <v>6.67</v>
      </c>
      <c r="O5116" t="s">
        <v>24</v>
      </c>
      <c r="P5116" t="s">
        <v>825</v>
      </c>
      <c r="Q5116" t="s">
        <v>95</v>
      </c>
      <c r="R5116" t="s">
        <v>34</v>
      </c>
      <c r="S5116" t="s">
        <v>35</v>
      </c>
      <c r="T5116" s="1">
        <v>40428</v>
      </c>
    </row>
    <row r="5117" spans="1:20" x14ac:dyDescent="0.25">
      <c r="A5117">
        <v>36449</v>
      </c>
      <c r="B5117">
        <v>40426</v>
      </c>
      <c r="C5117" t="s">
        <v>29</v>
      </c>
      <c r="D5117" t="s">
        <v>21</v>
      </c>
      <c r="E5117" t="s">
        <v>72</v>
      </c>
      <c r="F5117" t="s">
        <v>381</v>
      </c>
      <c r="G5117">
        <v>27</v>
      </c>
      <c r="H5117">
        <v>257.87</v>
      </c>
      <c r="I5117">
        <v>0.55000000000000004</v>
      </c>
      <c r="J5117">
        <v>0.09</v>
      </c>
      <c r="K5117">
        <v>130</v>
      </c>
      <c r="L5117">
        <v>10.47</v>
      </c>
      <c r="M5117">
        <v>4.71</v>
      </c>
      <c r="N5117">
        <v>0.7</v>
      </c>
      <c r="O5117" t="s">
        <v>24</v>
      </c>
      <c r="P5117" t="s">
        <v>825</v>
      </c>
      <c r="Q5117" t="s">
        <v>95</v>
      </c>
      <c r="R5117" t="s">
        <v>34</v>
      </c>
      <c r="S5117" t="s">
        <v>55</v>
      </c>
      <c r="T5117" s="1">
        <v>40429</v>
      </c>
    </row>
    <row r="5118" spans="1:20" x14ac:dyDescent="0.25">
      <c r="A5118">
        <v>36452</v>
      </c>
      <c r="B5118">
        <v>39908</v>
      </c>
      <c r="C5118" t="s">
        <v>36</v>
      </c>
      <c r="D5118" t="s">
        <v>21</v>
      </c>
      <c r="E5118" t="s">
        <v>120</v>
      </c>
      <c r="F5118" t="s">
        <v>806</v>
      </c>
      <c r="G5118">
        <v>26</v>
      </c>
      <c r="H5118">
        <v>918.02</v>
      </c>
      <c r="I5118">
        <v>0.42</v>
      </c>
      <c r="J5118">
        <v>0.1</v>
      </c>
      <c r="K5118">
        <v>321.04000000000002</v>
      </c>
      <c r="L5118">
        <v>38.590000000000003</v>
      </c>
      <c r="M5118">
        <v>22.38</v>
      </c>
      <c r="N5118">
        <v>15.1</v>
      </c>
      <c r="O5118" t="s">
        <v>24</v>
      </c>
      <c r="P5118" t="s">
        <v>2025</v>
      </c>
      <c r="Q5118" t="s">
        <v>64</v>
      </c>
      <c r="R5118" t="s">
        <v>61</v>
      </c>
      <c r="S5118" t="s">
        <v>57</v>
      </c>
      <c r="T5118" s="1">
        <v>39909</v>
      </c>
    </row>
    <row r="5119" spans="1:20" x14ac:dyDescent="0.25">
      <c r="A5119">
        <v>36452</v>
      </c>
      <c r="B5119">
        <v>39908</v>
      </c>
      <c r="C5119" t="s">
        <v>36</v>
      </c>
      <c r="D5119" t="s">
        <v>42</v>
      </c>
      <c r="E5119" t="s">
        <v>43</v>
      </c>
      <c r="F5119" t="s">
        <v>1741</v>
      </c>
      <c r="G5119">
        <v>18</v>
      </c>
      <c r="H5119">
        <v>207.26</v>
      </c>
      <c r="I5119">
        <v>0.41</v>
      </c>
      <c r="J5119">
        <v>0.04</v>
      </c>
      <c r="K5119">
        <v>78.790000000000006</v>
      </c>
      <c r="L5119">
        <v>11.83</v>
      </c>
      <c r="M5119">
        <v>6.98</v>
      </c>
      <c r="N5119">
        <v>2.83</v>
      </c>
      <c r="O5119" t="s">
        <v>24</v>
      </c>
      <c r="P5119" t="s">
        <v>2025</v>
      </c>
      <c r="Q5119" t="s">
        <v>64</v>
      </c>
      <c r="R5119" t="s">
        <v>61</v>
      </c>
      <c r="S5119" t="s">
        <v>35</v>
      </c>
      <c r="T5119" s="1">
        <v>39910</v>
      </c>
    </row>
    <row r="5120" spans="1:20" x14ac:dyDescent="0.25">
      <c r="A5120">
        <v>36454</v>
      </c>
      <c r="B5120">
        <v>40592</v>
      </c>
      <c r="C5120" t="s">
        <v>58</v>
      </c>
      <c r="D5120" t="s">
        <v>21</v>
      </c>
      <c r="E5120" t="s">
        <v>22</v>
      </c>
      <c r="F5120" t="s">
        <v>896</v>
      </c>
      <c r="G5120">
        <v>8</v>
      </c>
      <c r="H5120">
        <v>101.26</v>
      </c>
      <c r="I5120">
        <v>0.36</v>
      </c>
      <c r="J5120">
        <v>0.05</v>
      </c>
      <c r="K5120">
        <v>30.92</v>
      </c>
      <c r="L5120">
        <v>12.47</v>
      </c>
      <c r="M5120">
        <v>7.98</v>
      </c>
      <c r="N5120">
        <v>6.5</v>
      </c>
      <c r="O5120" t="s">
        <v>24</v>
      </c>
      <c r="P5120" t="s">
        <v>836</v>
      </c>
      <c r="Q5120" t="s">
        <v>95</v>
      </c>
      <c r="R5120" t="s">
        <v>27</v>
      </c>
      <c r="S5120" t="s">
        <v>45</v>
      </c>
      <c r="T5120" s="1">
        <v>40595</v>
      </c>
    </row>
    <row r="5121" spans="1:20" x14ac:dyDescent="0.25">
      <c r="A5121">
        <v>36455</v>
      </c>
      <c r="B5121">
        <v>39863</v>
      </c>
      <c r="C5121" t="s">
        <v>36</v>
      </c>
      <c r="D5121" t="s">
        <v>37</v>
      </c>
      <c r="E5121" t="s">
        <v>38</v>
      </c>
      <c r="F5121" t="s">
        <v>163</v>
      </c>
      <c r="G5121">
        <v>48</v>
      </c>
      <c r="H5121">
        <v>3678.37</v>
      </c>
      <c r="I5121">
        <v>0.5</v>
      </c>
      <c r="J5121">
        <v>0.03</v>
      </c>
      <c r="K5121">
        <v>1781.34</v>
      </c>
      <c r="L5121">
        <v>78.959999999999994</v>
      </c>
      <c r="M5121">
        <v>39.479999999999997</v>
      </c>
      <c r="N5121">
        <v>1.99</v>
      </c>
      <c r="O5121" t="s">
        <v>24</v>
      </c>
      <c r="P5121" t="s">
        <v>377</v>
      </c>
      <c r="Q5121" t="s">
        <v>33</v>
      </c>
      <c r="R5121" t="s">
        <v>67</v>
      </c>
      <c r="S5121" t="s">
        <v>35</v>
      </c>
      <c r="T5121" s="1">
        <v>39865</v>
      </c>
    </row>
    <row r="5122" spans="1:20" x14ac:dyDescent="0.25">
      <c r="A5122">
        <v>36480</v>
      </c>
      <c r="B5122">
        <v>40412</v>
      </c>
      <c r="C5122" t="s">
        <v>79</v>
      </c>
      <c r="D5122" t="s">
        <v>21</v>
      </c>
      <c r="E5122" t="s">
        <v>120</v>
      </c>
      <c r="F5122" t="s">
        <v>1452</v>
      </c>
      <c r="G5122">
        <v>44</v>
      </c>
      <c r="H5122">
        <v>1915.34</v>
      </c>
      <c r="I5122">
        <v>0.39</v>
      </c>
      <c r="J5122">
        <v>7.0000000000000007E-2</v>
      </c>
      <c r="K5122">
        <v>658.53</v>
      </c>
      <c r="L5122">
        <v>46.77</v>
      </c>
      <c r="M5122">
        <v>28.53</v>
      </c>
      <c r="N5122">
        <v>1.49</v>
      </c>
      <c r="O5122" t="s">
        <v>24</v>
      </c>
      <c r="P5122" t="s">
        <v>345</v>
      </c>
      <c r="Q5122" t="s">
        <v>33</v>
      </c>
      <c r="R5122" t="s">
        <v>34</v>
      </c>
      <c r="S5122" t="s">
        <v>57</v>
      </c>
      <c r="T5122" s="1">
        <v>40413</v>
      </c>
    </row>
    <row r="5123" spans="1:20" x14ac:dyDescent="0.25">
      <c r="A5123">
        <v>36482</v>
      </c>
      <c r="B5123">
        <v>40729</v>
      </c>
      <c r="C5123" t="s">
        <v>79</v>
      </c>
      <c r="D5123" t="s">
        <v>21</v>
      </c>
      <c r="E5123" t="s">
        <v>84</v>
      </c>
      <c r="F5123" t="s">
        <v>113</v>
      </c>
      <c r="G5123">
        <v>7</v>
      </c>
      <c r="H5123">
        <v>69</v>
      </c>
      <c r="I5123">
        <v>0.41</v>
      </c>
      <c r="J5123">
        <v>0.1</v>
      </c>
      <c r="K5123">
        <v>21.99</v>
      </c>
      <c r="L5123">
        <v>10.14</v>
      </c>
      <c r="M5123">
        <v>5.98</v>
      </c>
      <c r="N5123">
        <v>5.15</v>
      </c>
      <c r="O5123" t="s">
        <v>71</v>
      </c>
      <c r="P5123" t="s">
        <v>1486</v>
      </c>
      <c r="Q5123" t="s">
        <v>33</v>
      </c>
      <c r="R5123" t="s">
        <v>27</v>
      </c>
      <c r="S5123" t="s">
        <v>57</v>
      </c>
      <c r="T5123" s="1">
        <v>40730</v>
      </c>
    </row>
    <row r="5124" spans="1:20" x14ac:dyDescent="0.25">
      <c r="A5124">
        <v>36482</v>
      </c>
      <c r="B5124">
        <v>40729</v>
      </c>
      <c r="C5124" t="s">
        <v>79</v>
      </c>
      <c r="D5124" t="s">
        <v>21</v>
      </c>
      <c r="E5124" t="s">
        <v>126</v>
      </c>
      <c r="F5124" t="s">
        <v>474</v>
      </c>
      <c r="G5124">
        <v>47</v>
      </c>
      <c r="H5124">
        <v>31606.76</v>
      </c>
      <c r="I5124">
        <v>0.54</v>
      </c>
      <c r="J5124">
        <v>0.06</v>
      </c>
      <c r="K5124">
        <v>16093.13</v>
      </c>
      <c r="L5124">
        <v>713.35</v>
      </c>
      <c r="M5124">
        <v>328.14</v>
      </c>
      <c r="N5124">
        <v>91.05</v>
      </c>
      <c r="O5124" t="s">
        <v>48</v>
      </c>
      <c r="P5124" t="s">
        <v>1486</v>
      </c>
      <c r="Q5124" t="s">
        <v>33</v>
      </c>
      <c r="R5124" t="s">
        <v>27</v>
      </c>
      <c r="S5124" t="s">
        <v>132</v>
      </c>
      <c r="T5124" s="1">
        <v>40730</v>
      </c>
    </row>
    <row r="5125" spans="1:20" x14ac:dyDescent="0.25">
      <c r="A5125">
        <v>36482</v>
      </c>
      <c r="B5125">
        <v>40729</v>
      </c>
      <c r="C5125" t="s">
        <v>79</v>
      </c>
      <c r="D5125" t="s">
        <v>42</v>
      </c>
      <c r="E5125" t="s">
        <v>43</v>
      </c>
      <c r="F5125" t="s">
        <v>1261</v>
      </c>
      <c r="G5125">
        <v>27</v>
      </c>
      <c r="H5125">
        <v>4747.8599999999997</v>
      </c>
      <c r="I5125">
        <v>0.44</v>
      </c>
      <c r="J5125">
        <v>7.0000000000000007E-2</v>
      </c>
      <c r="K5125">
        <v>1879.19</v>
      </c>
      <c r="L5125">
        <v>188.11</v>
      </c>
      <c r="M5125">
        <v>105.34</v>
      </c>
      <c r="N5125">
        <v>24.49</v>
      </c>
      <c r="O5125" t="s">
        <v>71</v>
      </c>
      <c r="P5125" t="s">
        <v>1486</v>
      </c>
      <c r="Q5125" t="s">
        <v>33</v>
      </c>
      <c r="R5125" t="s">
        <v>27</v>
      </c>
      <c r="S5125" t="s">
        <v>28</v>
      </c>
      <c r="T5125" s="1">
        <v>40731</v>
      </c>
    </row>
    <row r="5126" spans="1:20" x14ac:dyDescent="0.25">
      <c r="A5126">
        <v>36484</v>
      </c>
      <c r="B5126">
        <v>40936</v>
      </c>
      <c r="C5126" t="s">
        <v>58</v>
      </c>
      <c r="D5126" t="s">
        <v>37</v>
      </c>
      <c r="E5126" t="s">
        <v>50</v>
      </c>
      <c r="F5126" t="s">
        <v>971</v>
      </c>
      <c r="G5126">
        <v>41</v>
      </c>
      <c r="H5126">
        <v>4543.79</v>
      </c>
      <c r="I5126">
        <v>0.41</v>
      </c>
      <c r="J5126">
        <v>0.01</v>
      </c>
      <c r="K5126">
        <v>1834.3</v>
      </c>
      <c r="L5126">
        <v>111.85</v>
      </c>
      <c r="M5126">
        <v>65.989999999999995</v>
      </c>
      <c r="N5126">
        <v>3.9</v>
      </c>
      <c r="O5126" t="s">
        <v>71</v>
      </c>
      <c r="P5126" t="s">
        <v>1704</v>
      </c>
      <c r="Q5126" t="s">
        <v>64</v>
      </c>
      <c r="R5126" t="s">
        <v>34</v>
      </c>
      <c r="S5126" t="s">
        <v>57</v>
      </c>
      <c r="T5126" s="1">
        <v>40937</v>
      </c>
    </row>
    <row r="5127" spans="1:20" x14ac:dyDescent="0.25">
      <c r="A5127">
        <v>36512</v>
      </c>
      <c r="B5127">
        <v>40996</v>
      </c>
      <c r="C5127" t="s">
        <v>29</v>
      </c>
      <c r="D5127" t="s">
        <v>42</v>
      </c>
      <c r="E5127" t="s">
        <v>192</v>
      </c>
      <c r="F5127" t="s">
        <v>1357</v>
      </c>
      <c r="G5127">
        <v>30</v>
      </c>
      <c r="H5127">
        <v>20161.32</v>
      </c>
      <c r="I5127">
        <v>0.49</v>
      </c>
      <c r="J5127">
        <v>0.04</v>
      </c>
      <c r="K5127">
        <v>9423</v>
      </c>
      <c r="L5127">
        <v>698</v>
      </c>
      <c r="M5127">
        <v>355.98</v>
      </c>
      <c r="N5127">
        <v>58.92</v>
      </c>
      <c r="O5127" t="s">
        <v>48</v>
      </c>
      <c r="P5127" t="s">
        <v>128</v>
      </c>
      <c r="Q5127" t="s">
        <v>41</v>
      </c>
      <c r="R5127" t="s">
        <v>27</v>
      </c>
      <c r="S5127" t="s">
        <v>132</v>
      </c>
      <c r="T5127" s="1">
        <v>40997</v>
      </c>
    </row>
    <row r="5128" spans="1:20" x14ac:dyDescent="0.25">
      <c r="A5128">
        <v>36512</v>
      </c>
      <c r="B5128">
        <v>40996</v>
      </c>
      <c r="C5128" t="s">
        <v>29</v>
      </c>
      <c r="D5128" t="s">
        <v>42</v>
      </c>
      <c r="E5128" t="s">
        <v>43</v>
      </c>
      <c r="F5128" t="s">
        <v>1767</v>
      </c>
      <c r="G5128">
        <v>3</v>
      </c>
      <c r="H5128">
        <v>119.58</v>
      </c>
      <c r="I5128">
        <v>0.48</v>
      </c>
      <c r="J5128">
        <v>0.06</v>
      </c>
      <c r="K5128">
        <v>48.44</v>
      </c>
      <c r="L5128">
        <v>38.44</v>
      </c>
      <c r="M5128">
        <v>19.989999999999998</v>
      </c>
      <c r="N5128">
        <v>11.17</v>
      </c>
      <c r="O5128" t="s">
        <v>24</v>
      </c>
      <c r="P5128" t="s">
        <v>128</v>
      </c>
      <c r="Q5128" t="s">
        <v>41</v>
      </c>
      <c r="R5128" t="s">
        <v>27</v>
      </c>
      <c r="S5128" t="s">
        <v>28</v>
      </c>
      <c r="T5128" s="1">
        <v>40999</v>
      </c>
    </row>
    <row r="5129" spans="1:20" x14ac:dyDescent="0.25">
      <c r="A5129">
        <v>36516</v>
      </c>
      <c r="B5129">
        <v>40749</v>
      </c>
      <c r="C5129" t="s">
        <v>79</v>
      </c>
      <c r="D5129" t="s">
        <v>37</v>
      </c>
      <c r="E5129" t="s">
        <v>38</v>
      </c>
      <c r="F5129" t="s">
        <v>1567</v>
      </c>
      <c r="G5129">
        <v>9</v>
      </c>
      <c r="H5129">
        <v>1265.55</v>
      </c>
      <c r="I5129">
        <v>0.35</v>
      </c>
      <c r="J5129">
        <v>0.1</v>
      </c>
      <c r="K5129">
        <v>349.55</v>
      </c>
      <c r="L5129">
        <v>155.35</v>
      </c>
      <c r="M5129">
        <v>100.98</v>
      </c>
      <c r="N5129">
        <v>7.18</v>
      </c>
      <c r="O5129" t="s">
        <v>24</v>
      </c>
      <c r="P5129" t="s">
        <v>741</v>
      </c>
      <c r="Q5129" t="s">
        <v>95</v>
      </c>
      <c r="R5129" t="s">
        <v>61</v>
      </c>
      <c r="S5129" t="s">
        <v>57</v>
      </c>
      <c r="T5129" s="1">
        <v>40752</v>
      </c>
    </row>
    <row r="5130" spans="1:20" x14ac:dyDescent="0.25">
      <c r="A5130">
        <v>36517</v>
      </c>
      <c r="B5130">
        <v>40238</v>
      </c>
      <c r="C5130" t="s">
        <v>29</v>
      </c>
      <c r="D5130" t="s">
        <v>21</v>
      </c>
      <c r="E5130" t="s">
        <v>126</v>
      </c>
      <c r="F5130" t="s">
        <v>410</v>
      </c>
      <c r="G5130">
        <v>18</v>
      </c>
      <c r="H5130">
        <v>1888.89</v>
      </c>
      <c r="I5130">
        <v>0.55000000000000004</v>
      </c>
      <c r="J5130">
        <v>0.03</v>
      </c>
      <c r="K5130">
        <v>1010.46</v>
      </c>
      <c r="L5130">
        <v>107.96</v>
      </c>
      <c r="M5130">
        <v>48.58</v>
      </c>
      <c r="N5130">
        <v>3.99</v>
      </c>
      <c r="O5130" t="s">
        <v>24</v>
      </c>
      <c r="P5130" t="s">
        <v>1594</v>
      </c>
      <c r="Q5130" t="s">
        <v>64</v>
      </c>
      <c r="R5130" t="s">
        <v>34</v>
      </c>
      <c r="S5130" t="s">
        <v>57</v>
      </c>
      <c r="T5130" s="1">
        <v>40239</v>
      </c>
    </row>
    <row r="5131" spans="1:20" x14ac:dyDescent="0.25">
      <c r="A5131">
        <v>36517</v>
      </c>
      <c r="B5131">
        <v>40238</v>
      </c>
      <c r="C5131" t="s">
        <v>29</v>
      </c>
      <c r="D5131" t="s">
        <v>37</v>
      </c>
      <c r="E5131" t="s">
        <v>38</v>
      </c>
      <c r="F5131" t="s">
        <v>1159</v>
      </c>
      <c r="G5131">
        <v>9</v>
      </c>
      <c r="H5131">
        <v>338.41</v>
      </c>
      <c r="I5131">
        <v>0.47</v>
      </c>
      <c r="J5131">
        <v>0.06</v>
      </c>
      <c r="K5131">
        <v>145.86000000000001</v>
      </c>
      <c r="L5131">
        <v>39.53</v>
      </c>
      <c r="M5131">
        <v>20.95</v>
      </c>
      <c r="N5131">
        <v>4</v>
      </c>
      <c r="O5131" t="s">
        <v>24</v>
      </c>
      <c r="P5131" t="s">
        <v>1594</v>
      </c>
      <c r="Q5131" t="s">
        <v>64</v>
      </c>
      <c r="R5131" t="s">
        <v>34</v>
      </c>
      <c r="S5131" t="s">
        <v>57</v>
      </c>
      <c r="T5131" s="1">
        <v>40240</v>
      </c>
    </row>
    <row r="5132" spans="1:20" x14ac:dyDescent="0.25">
      <c r="A5132">
        <v>36548</v>
      </c>
      <c r="B5132">
        <v>40481</v>
      </c>
      <c r="C5132" t="s">
        <v>20</v>
      </c>
      <c r="D5132" t="s">
        <v>21</v>
      </c>
      <c r="E5132" t="s">
        <v>84</v>
      </c>
      <c r="F5132" t="s">
        <v>1934</v>
      </c>
      <c r="G5132">
        <v>8</v>
      </c>
      <c r="H5132">
        <v>66.98</v>
      </c>
      <c r="I5132">
        <v>0.37</v>
      </c>
      <c r="J5132">
        <v>0.06</v>
      </c>
      <c r="K5132">
        <v>19.600000000000001</v>
      </c>
      <c r="L5132">
        <v>7.9</v>
      </c>
      <c r="M5132">
        <v>4.9800000000000004</v>
      </c>
      <c r="N5132">
        <v>7.54</v>
      </c>
      <c r="O5132" t="s">
        <v>24</v>
      </c>
      <c r="P5132" t="s">
        <v>906</v>
      </c>
      <c r="Q5132" t="s">
        <v>33</v>
      </c>
      <c r="R5132" t="s">
        <v>34</v>
      </c>
      <c r="S5132" t="s">
        <v>57</v>
      </c>
      <c r="T5132" s="1">
        <v>40483</v>
      </c>
    </row>
    <row r="5133" spans="1:20" x14ac:dyDescent="0.25">
      <c r="A5133">
        <v>36608</v>
      </c>
      <c r="B5133">
        <v>40814</v>
      </c>
      <c r="C5133" t="s">
        <v>20</v>
      </c>
      <c r="D5133" t="s">
        <v>21</v>
      </c>
      <c r="E5133" t="s">
        <v>52</v>
      </c>
      <c r="F5133" t="s">
        <v>634</v>
      </c>
      <c r="G5133">
        <v>40</v>
      </c>
      <c r="H5133">
        <v>1686.44</v>
      </c>
      <c r="I5133">
        <v>0.53</v>
      </c>
      <c r="J5133">
        <v>0.1</v>
      </c>
      <c r="K5133">
        <v>804.37</v>
      </c>
      <c r="L5133">
        <v>46.77</v>
      </c>
      <c r="M5133">
        <v>21.98</v>
      </c>
      <c r="N5133">
        <v>2.87</v>
      </c>
      <c r="O5133" t="s">
        <v>24</v>
      </c>
      <c r="P5133" t="s">
        <v>1049</v>
      </c>
      <c r="Q5133" t="s">
        <v>33</v>
      </c>
      <c r="R5133" t="s">
        <v>27</v>
      </c>
      <c r="S5133" t="s">
        <v>35</v>
      </c>
      <c r="T5133" s="1">
        <v>40818</v>
      </c>
    </row>
    <row r="5134" spans="1:20" x14ac:dyDescent="0.25">
      <c r="A5134">
        <v>36608</v>
      </c>
      <c r="B5134">
        <v>40814</v>
      </c>
      <c r="C5134" t="s">
        <v>20</v>
      </c>
      <c r="D5134" t="s">
        <v>21</v>
      </c>
      <c r="E5134" t="s">
        <v>139</v>
      </c>
      <c r="F5134" t="s">
        <v>877</v>
      </c>
      <c r="G5134">
        <v>49</v>
      </c>
      <c r="H5134">
        <v>7966.87</v>
      </c>
      <c r="I5134">
        <v>0.47</v>
      </c>
      <c r="J5134">
        <v>0.05</v>
      </c>
      <c r="K5134">
        <v>3513.36</v>
      </c>
      <c r="L5134">
        <v>170.72</v>
      </c>
      <c r="M5134">
        <v>90.48</v>
      </c>
      <c r="N5134">
        <v>19.989999999999998</v>
      </c>
      <c r="O5134" t="s">
        <v>24</v>
      </c>
      <c r="P5134" t="s">
        <v>1049</v>
      </c>
      <c r="Q5134" t="s">
        <v>33</v>
      </c>
      <c r="R5134" t="s">
        <v>27</v>
      </c>
      <c r="S5134" t="s">
        <v>57</v>
      </c>
      <c r="T5134" s="1">
        <v>40821</v>
      </c>
    </row>
    <row r="5135" spans="1:20" x14ac:dyDescent="0.25">
      <c r="A5135">
        <v>36609</v>
      </c>
      <c r="B5135">
        <v>39947</v>
      </c>
      <c r="C5135" t="s">
        <v>29</v>
      </c>
      <c r="D5135" t="s">
        <v>21</v>
      </c>
      <c r="E5135" t="s">
        <v>84</v>
      </c>
      <c r="F5135" t="s">
        <v>493</v>
      </c>
      <c r="G5135">
        <v>8</v>
      </c>
      <c r="H5135">
        <v>71.89</v>
      </c>
      <c r="I5135">
        <v>0.4</v>
      </c>
      <c r="J5135">
        <v>0</v>
      </c>
      <c r="K5135">
        <v>26.56</v>
      </c>
      <c r="L5135">
        <v>8.3000000000000007</v>
      </c>
      <c r="M5135">
        <v>4.9800000000000004</v>
      </c>
      <c r="N5135">
        <v>5.49</v>
      </c>
      <c r="O5135" t="s">
        <v>24</v>
      </c>
      <c r="P5135" t="s">
        <v>108</v>
      </c>
      <c r="Q5135" t="s">
        <v>95</v>
      </c>
      <c r="R5135" t="s">
        <v>61</v>
      </c>
      <c r="S5135" t="s">
        <v>57</v>
      </c>
      <c r="T5135" s="1">
        <v>39949</v>
      </c>
    </row>
    <row r="5136" spans="1:20" x14ac:dyDescent="0.25">
      <c r="A5136">
        <v>36640</v>
      </c>
      <c r="B5136">
        <v>40865</v>
      </c>
      <c r="C5136" t="s">
        <v>29</v>
      </c>
      <c r="D5136" t="s">
        <v>37</v>
      </c>
      <c r="E5136" t="s">
        <v>38</v>
      </c>
      <c r="F5136" t="s">
        <v>1293</v>
      </c>
      <c r="G5136">
        <v>18</v>
      </c>
      <c r="H5136">
        <v>769.95</v>
      </c>
      <c r="I5136">
        <v>0.51</v>
      </c>
      <c r="J5136">
        <v>0.06</v>
      </c>
      <c r="K5136">
        <v>367.64</v>
      </c>
      <c r="L5136">
        <v>45.39</v>
      </c>
      <c r="M5136">
        <v>22.24</v>
      </c>
      <c r="N5136">
        <v>1.99</v>
      </c>
      <c r="O5136" t="s">
        <v>71</v>
      </c>
      <c r="P5136" t="s">
        <v>1797</v>
      </c>
      <c r="Q5136" t="s">
        <v>83</v>
      </c>
      <c r="R5136" t="s">
        <v>34</v>
      </c>
      <c r="S5136" t="s">
        <v>35</v>
      </c>
      <c r="T5136" s="1">
        <v>40867</v>
      </c>
    </row>
    <row r="5137" spans="1:20" x14ac:dyDescent="0.25">
      <c r="A5137">
        <v>36643</v>
      </c>
      <c r="B5137">
        <v>39867</v>
      </c>
      <c r="C5137" t="s">
        <v>58</v>
      </c>
      <c r="D5137" t="s">
        <v>42</v>
      </c>
      <c r="E5137" t="s">
        <v>43</v>
      </c>
      <c r="F5137" t="s">
        <v>1354</v>
      </c>
      <c r="G5137">
        <v>17</v>
      </c>
      <c r="H5137">
        <v>463.85</v>
      </c>
      <c r="I5137">
        <v>0.49</v>
      </c>
      <c r="J5137">
        <v>0.01</v>
      </c>
      <c r="K5137">
        <v>220.64</v>
      </c>
      <c r="L5137">
        <v>27.04</v>
      </c>
      <c r="M5137">
        <v>13.79</v>
      </c>
      <c r="N5137">
        <v>8.7799999999999994</v>
      </c>
      <c r="O5137" t="s">
        <v>24</v>
      </c>
      <c r="P5137" t="s">
        <v>1692</v>
      </c>
      <c r="Q5137" t="s">
        <v>64</v>
      </c>
      <c r="R5137" t="s">
        <v>34</v>
      </c>
      <c r="S5137" t="s">
        <v>57</v>
      </c>
      <c r="T5137" s="1">
        <v>39869</v>
      </c>
    </row>
    <row r="5138" spans="1:20" x14ac:dyDescent="0.25">
      <c r="A5138">
        <v>36643</v>
      </c>
      <c r="B5138">
        <v>39867</v>
      </c>
      <c r="C5138" t="s">
        <v>58</v>
      </c>
      <c r="D5138" t="s">
        <v>21</v>
      </c>
      <c r="E5138" t="s">
        <v>22</v>
      </c>
      <c r="F5138" t="s">
        <v>1753</v>
      </c>
      <c r="G5138">
        <v>30</v>
      </c>
      <c r="H5138">
        <v>1720.8</v>
      </c>
      <c r="I5138">
        <v>0.44</v>
      </c>
      <c r="J5138">
        <v>0.04</v>
      </c>
      <c r="K5138">
        <v>713.36</v>
      </c>
      <c r="L5138">
        <v>59.45</v>
      </c>
      <c r="M5138">
        <v>33.29</v>
      </c>
      <c r="N5138">
        <v>8.74</v>
      </c>
      <c r="O5138" t="s">
        <v>24</v>
      </c>
      <c r="P5138" t="s">
        <v>1692</v>
      </c>
      <c r="Q5138" t="s">
        <v>64</v>
      </c>
      <c r="R5138" t="s">
        <v>34</v>
      </c>
      <c r="S5138" t="s">
        <v>57</v>
      </c>
      <c r="T5138" s="1">
        <v>39868</v>
      </c>
    </row>
    <row r="5139" spans="1:20" x14ac:dyDescent="0.25">
      <c r="A5139">
        <v>36644</v>
      </c>
      <c r="B5139">
        <v>41042</v>
      </c>
      <c r="C5139" t="s">
        <v>36</v>
      </c>
      <c r="D5139" t="s">
        <v>37</v>
      </c>
      <c r="E5139" t="s">
        <v>38</v>
      </c>
      <c r="F5139" t="s">
        <v>1673</v>
      </c>
      <c r="G5139">
        <v>24</v>
      </c>
      <c r="H5139">
        <v>4358.0200000000004</v>
      </c>
      <c r="I5139">
        <v>0.48</v>
      </c>
      <c r="J5139">
        <v>0.06</v>
      </c>
      <c r="K5139">
        <v>1938.27</v>
      </c>
      <c r="L5139">
        <v>192.29</v>
      </c>
      <c r="M5139">
        <v>99.99</v>
      </c>
      <c r="N5139">
        <v>19.989999999999998</v>
      </c>
      <c r="O5139" t="s">
        <v>24</v>
      </c>
      <c r="P5139" t="s">
        <v>808</v>
      </c>
      <c r="Q5139" t="s">
        <v>83</v>
      </c>
      <c r="R5139" t="s">
        <v>34</v>
      </c>
      <c r="S5139" t="s">
        <v>57</v>
      </c>
      <c r="T5139" s="1">
        <v>41043</v>
      </c>
    </row>
    <row r="5140" spans="1:20" x14ac:dyDescent="0.25">
      <c r="A5140">
        <v>36646</v>
      </c>
      <c r="B5140">
        <v>40337</v>
      </c>
      <c r="C5140" t="s">
        <v>79</v>
      </c>
      <c r="D5140" t="s">
        <v>21</v>
      </c>
      <c r="E5140" t="s">
        <v>22</v>
      </c>
      <c r="F5140" t="s">
        <v>1086</v>
      </c>
      <c r="G5140">
        <v>24</v>
      </c>
      <c r="H5140">
        <v>2382.6799999999998</v>
      </c>
      <c r="I5140">
        <v>0.52</v>
      </c>
      <c r="J5140">
        <v>0.04</v>
      </c>
      <c r="K5140">
        <v>1173.8399999999999</v>
      </c>
      <c r="L5140">
        <v>101.9</v>
      </c>
      <c r="M5140">
        <v>48.91</v>
      </c>
      <c r="N5140">
        <v>35</v>
      </c>
      <c r="O5140" t="s">
        <v>71</v>
      </c>
      <c r="P5140" t="s">
        <v>25</v>
      </c>
      <c r="Q5140" t="s">
        <v>83</v>
      </c>
      <c r="R5140" t="s">
        <v>27</v>
      </c>
      <c r="S5140" t="s">
        <v>28</v>
      </c>
      <c r="T5140" s="1">
        <v>40338</v>
      </c>
    </row>
    <row r="5141" spans="1:20" x14ac:dyDescent="0.25">
      <c r="A5141">
        <v>36647</v>
      </c>
      <c r="B5141">
        <v>39994</v>
      </c>
      <c r="C5141" t="s">
        <v>36</v>
      </c>
      <c r="D5141" t="s">
        <v>21</v>
      </c>
      <c r="E5141" t="s">
        <v>72</v>
      </c>
      <c r="F5141" t="s">
        <v>1868</v>
      </c>
      <c r="G5141">
        <v>21</v>
      </c>
      <c r="H5141">
        <v>280.83999999999997</v>
      </c>
      <c r="I5141">
        <v>0.41</v>
      </c>
      <c r="J5141">
        <v>0.01</v>
      </c>
      <c r="K5141">
        <v>112.33</v>
      </c>
      <c r="L5141">
        <v>13.37</v>
      </c>
      <c r="M5141">
        <v>7.89</v>
      </c>
      <c r="N5141">
        <v>2.82</v>
      </c>
      <c r="O5141" t="s">
        <v>24</v>
      </c>
      <c r="P5141" t="s">
        <v>665</v>
      </c>
      <c r="Q5141" t="s">
        <v>33</v>
      </c>
      <c r="R5141" t="s">
        <v>67</v>
      </c>
      <c r="S5141" t="s">
        <v>55</v>
      </c>
      <c r="T5141" s="1">
        <v>39995</v>
      </c>
    </row>
    <row r="5142" spans="1:20" x14ac:dyDescent="0.25">
      <c r="A5142">
        <v>36647</v>
      </c>
      <c r="B5142">
        <v>39994</v>
      </c>
      <c r="C5142" t="s">
        <v>36</v>
      </c>
      <c r="D5142" t="s">
        <v>21</v>
      </c>
      <c r="E5142" t="s">
        <v>30</v>
      </c>
      <c r="F5142" t="s">
        <v>922</v>
      </c>
      <c r="G5142">
        <v>16</v>
      </c>
      <c r="H5142">
        <v>83.75</v>
      </c>
      <c r="I5142">
        <v>0.35</v>
      </c>
      <c r="J5142">
        <v>0.09</v>
      </c>
      <c r="K5142">
        <v>23.55</v>
      </c>
      <c r="L5142">
        <v>5.66</v>
      </c>
      <c r="M5142">
        <v>3.68</v>
      </c>
      <c r="N5142">
        <v>1.32</v>
      </c>
      <c r="O5142" t="s">
        <v>24</v>
      </c>
      <c r="P5142" t="s">
        <v>665</v>
      </c>
      <c r="Q5142" t="s">
        <v>33</v>
      </c>
      <c r="R5142" t="s">
        <v>67</v>
      </c>
      <c r="S5142" t="s">
        <v>55</v>
      </c>
      <c r="T5142" s="1">
        <v>39995</v>
      </c>
    </row>
    <row r="5143" spans="1:20" x14ac:dyDescent="0.25">
      <c r="A5143">
        <v>36647</v>
      </c>
      <c r="B5143">
        <v>39994</v>
      </c>
      <c r="C5143" t="s">
        <v>36</v>
      </c>
      <c r="D5143" t="s">
        <v>21</v>
      </c>
      <c r="E5143" t="s">
        <v>22</v>
      </c>
      <c r="F5143" t="s">
        <v>91</v>
      </c>
      <c r="G5143">
        <v>18</v>
      </c>
      <c r="H5143">
        <v>330.47</v>
      </c>
      <c r="I5143">
        <v>0.51</v>
      </c>
      <c r="J5143">
        <v>0.1</v>
      </c>
      <c r="K5143">
        <v>146.24</v>
      </c>
      <c r="L5143">
        <v>19.82</v>
      </c>
      <c r="M5143">
        <v>9.7100000000000009</v>
      </c>
      <c r="N5143">
        <v>9.4499999999999993</v>
      </c>
      <c r="O5143" t="s">
        <v>24</v>
      </c>
      <c r="P5143" t="s">
        <v>665</v>
      </c>
      <c r="Q5143" t="s">
        <v>33</v>
      </c>
      <c r="R5143" t="s">
        <v>67</v>
      </c>
      <c r="S5143" t="s">
        <v>57</v>
      </c>
      <c r="T5143" s="1">
        <v>39997</v>
      </c>
    </row>
    <row r="5144" spans="1:20" x14ac:dyDescent="0.25">
      <c r="A5144">
        <v>36673</v>
      </c>
      <c r="B5144">
        <v>40434</v>
      </c>
      <c r="C5144" t="s">
        <v>20</v>
      </c>
      <c r="D5144" t="s">
        <v>37</v>
      </c>
      <c r="E5144" t="s">
        <v>50</v>
      </c>
      <c r="F5144" t="s">
        <v>889</v>
      </c>
      <c r="G5144">
        <v>20</v>
      </c>
      <c r="H5144">
        <v>1782.46</v>
      </c>
      <c r="I5144">
        <v>0.37</v>
      </c>
      <c r="J5144">
        <v>0</v>
      </c>
      <c r="K5144">
        <v>657.66</v>
      </c>
      <c r="L5144">
        <v>88.87</v>
      </c>
      <c r="M5144">
        <v>55.99</v>
      </c>
      <c r="N5144">
        <v>5</v>
      </c>
      <c r="O5144" t="s">
        <v>24</v>
      </c>
      <c r="P5144" t="s">
        <v>686</v>
      </c>
      <c r="Q5144" t="s">
        <v>33</v>
      </c>
      <c r="R5144" t="s">
        <v>61</v>
      </c>
      <c r="S5144" t="s">
        <v>35</v>
      </c>
      <c r="T5144" s="1">
        <v>40441</v>
      </c>
    </row>
    <row r="5145" spans="1:20" x14ac:dyDescent="0.25">
      <c r="A5145">
        <v>36675</v>
      </c>
      <c r="B5145">
        <v>40727</v>
      </c>
      <c r="C5145" t="s">
        <v>36</v>
      </c>
      <c r="D5145" t="s">
        <v>21</v>
      </c>
      <c r="E5145" t="s">
        <v>52</v>
      </c>
      <c r="F5145" t="s">
        <v>1469</v>
      </c>
      <c r="G5145">
        <v>39</v>
      </c>
      <c r="H5145">
        <v>190.59</v>
      </c>
      <c r="I5145">
        <v>0.42</v>
      </c>
      <c r="J5145">
        <v>0.04</v>
      </c>
      <c r="K5145">
        <v>75.12</v>
      </c>
      <c r="L5145">
        <v>5.07</v>
      </c>
      <c r="M5145">
        <v>2.94</v>
      </c>
      <c r="N5145">
        <v>0.81</v>
      </c>
      <c r="O5145" t="s">
        <v>24</v>
      </c>
      <c r="P5145" t="s">
        <v>822</v>
      </c>
      <c r="Q5145" t="s">
        <v>64</v>
      </c>
      <c r="R5145" t="s">
        <v>27</v>
      </c>
      <c r="S5145" t="s">
        <v>55</v>
      </c>
      <c r="T5145" s="1">
        <v>40730</v>
      </c>
    </row>
    <row r="5146" spans="1:20" x14ac:dyDescent="0.25">
      <c r="A5146">
        <v>36676</v>
      </c>
      <c r="B5146">
        <v>40780</v>
      </c>
      <c r="C5146" t="s">
        <v>29</v>
      </c>
      <c r="D5146" t="s">
        <v>37</v>
      </c>
      <c r="E5146" t="s">
        <v>87</v>
      </c>
      <c r="F5146" t="s">
        <v>1500</v>
      </c>
      <c r="G5146">
        <v>32</v>
      </c>
      <c r="H5146">
        <v>4587.16</v>
      </c>
      <c r="I5146">
        <v>0.35</v>
      </c>
      <c r="J5146">
        <v>0.08</v>
      </c>
      <c r="K5146">
        <v>1342.12</v>
      </c>
      <c r="L5146">
        <v>155.34</v>
      </c>
      <c r="M5146">
        <v>100.97</v>
      </c>
      <c r="N5146">
        <v>14</v>
      </c>
      <c r="O5146" t="s">
        <v>48</v>
      </c>
      <c r="P5146" t="s">
        <v>361</v>
      </c>
      <c r="Q5146" t="s">
        <v>41</v>
      </c>
      <c r="R5146" t="s">
        <v>34</v>
      </c>
      <c r="S5146" t="s">
        <v>132</v>
      </c>
      <c r="T5146" s="1">
        <v>40782</v>
      </c>
    </row>
    <row r="5147" spans="1:20" x14ac:dyDescent="0.25">
      <c r="A5147">
        <v>36676</v>
      </c>
      <c r="B5147">
        <v>40780</v>
      </c>
      <c r="C5147" t="s">
        <v>29</v>
      </c>
      <c r="D5147" t="s">
        <v>21</v>
      </c>
      <c r="E5147" t="s">
        <v>84</v>
      </c>
      <c r="F5147" t="s">
        <v>1379</v>
      </c>
      <c r="G5147">
        <v>15</v>
      </c>
      <c r="H5147">
        <v>522.08000000000004</v>
      </c>
      <c r="I5147">
        <v>0.36</v>
      </c>
      <c r="J5147">
        <v>0.04</v>
      </c>
      <c r="K5147">
        <v>171.3</v>
      </c>
      <c r="L5147">
        <v>35.69</v>
      </c>
      <c r="M5147">
        <v>22.84</v>
      </c>
      <c r="N5147">
        <v>8.18</v>
      </c>
      <c r="O5147" t="s">
        <v>24</v>
      </c>
      <c r="P5147" t="s">
        <v>361</v>
      </c>
      <c r="Q5147" t="s">
        <v>41</v>
      </c>
      <c r="R5147" t="s">
        <v>34</v>
      </c>
      <c r="S5147" t="s">
        <v>57</v>
      </c>
      <c r="T5147" s="1">
        <v>40781</v>
      </c>
    </row>
    <row r="5148" spans="1:20" x14ac:dyDescent="0.25">
      <c r="A5148">
        <v>36677</v>
      </c>
      <c r="B5148">
        <v>40170</v>
      </c>
      <c r="C5148" t="s">
        <v>20</v>
      </c>
      <c r="D5148" t="s">
        <v>37</v>
      </c>
      <c r="E5148" t="s">
        <v>387</v>
      </c>
      <c r="F5148" t="s">
        <v>1652</v>
      </c>
      <c r="G5148">
        <v>38</v>
      </c>
      <c r="H5148">
        <v>42246.01</v>
      </c>
      <c r="I5148">
        <v>0.46</v>
      </c>
      <c r="J5148">
        <v>0</v>
      </c>
      <c r="K5148">
        <v>19421.900000000001</v>
      </c>
      <c r="L5148">
        <v>1111.0899999999999</v>
      </c>
      <c r="M5148">
        <v>599.99</v>
      </c>
      <c r="N5148">
        <v>24.49</v>
      </c>
      <c r="O5148" t="s">
        <v>24</v>
      </c>
      <c r="P5148" t="s">
        <v>817</v>
      </c>
      <c r="Q5148" t="s">
        <v>95</v>
      </c>
      <c r="R5148" t="s">
        <v>34</v>
      </c>
      <c r="S5148" t="s">
        <v>28</v>
      </c>
      <c r="T5148" s="1">
        <v>40172</v>
      </c>
    </row>
    <row r="5149" spans="1:20" x14ac:dyDescent="0.25">
      <c r="A5149">
        <v>36679</v>
      </c>
      <c r="B5149">
        <v>40785</v>
      </c>
      <c r="C5149" t="s">
        <v>58</v>
      </c>
      <c r="D5149" t="s">
        <v>37</v>
      </c>
      <c r="E5149" t="s">
        <v>50</v>
      </c>
      <c r="F5149" t="s">
        <v>247</v>
      </c>
      <c r="G5149">
        <v>28</v>
      </c>
      <c r="H5149">
        <v>2567.37</v>
      </c>
      <c r="I5149">
        <v>0.35</v>
      </c>
      <c r="J5149">
        <v>0.1</v>
      </c>
      <c r="K5149">
        <v>710.66</v>
      </c>
      <c r="L5149">
        <v>101.52</v>
      </c>
      <c r="M5149">
        <v>65.989999999999995</v>
      </c>
      <c r="N5149">
        <v>8.99</v>
      </c>
      <c r="O5149" t="s">
        <v>24</v>
      </c>
      <c r="P5149" t="s">
        <v>1073</v>
      </c>
      <c r="Q5149" t="s">
        <v>64</v>
      </c>
      <c r="R5149" t="s">
        <v>34</v>
      </c>
      <c r="S5149" t="s">
        <v>57</v>
      </c>
      <c r="T5149" s="1">
        <v>40788</v>
      </c>
    </row>
    <row r="5150" spans="1:20" x14ac:dyDescent="0.25">
      <c r="A5150">
        <v>36704</v>
      </c>
      <c r="B5150">
        <v>40710</v>
      </c>
      <c r="C5150" t="s">
        <v>36</v>
      </c>
      <c r="D5150" t="s">
        <v>21</v>
      </c>
      <c r="E5150" t="s">
        <v>84</v>
      </c>
      <c r="F5150" t="s">
        <v>1884</v>
      </c>
      <c r="G5150">
        <v>43</v>
      </c>
      <c r="H5150">
        <v>257.39999999999998</v>
      </c>
      <c r="I5150">
        <v>0.51</v>
      </c>
      <c r="J5150">
        <v>7.0000000000000007E-2</v>
      </c>
      <c r="K5150">
        <v>121.24</v>
      </c>
      <c r="L5150">
        <v>6.41</v>
      </c>
      <c r="M5150">
        <v>3.14</v>
      </c>
      <c r="N5150">
        <v>1.1399999999999999</v>
      </c>
      <c r="O5150" t="s">
        <v>71</v>
      </c>
      <c r="P5150" t="s">
        <v>686</v>
      </c>
      <c r="Q5150" t="s">
        <v>33</v>
      </c>
      <c r="R5150" t="s">
        <v>61</v>
      </c>
      <c r="S5150" t="s">
        <v>55</v>
      </c>
      <c r="T5150" s="1">
        <v>40711</v>
      </c>
    </row>
    <row r="5151" spans="1:20" x14ac:dyDescent="0.25">
      <c r="A5151">
        <v>36704</v>
      </c>
      <c r="B5151">
        <v>40710</v>
      </c>
      <c r="C5151" t="s">
        <v>36</v>
      </c>
      <c r="D5151" t="s">
        <v>21</v>
      </c>
      <c r="E5151" t="s">
        <v>52</v>
      </c>
      <c r="F5151" t="s">
        <v>526</v>
      </c>
      <c r="G5151">
        <v>19</v>
      </c>
      <c r="H5151">
        <v>111.76</v>
      </c>
      <c r="I5151">
        <v>0.42</v>
      </c>
      <c r="J5151">
        <v>0.08</v>
      </c>
      <c r="K5151">
        <v>39.76</v>
      </c>
      <c r="L5151">
        <v>6.16</v>
      </c>
      <c r="M5151">
        <v>3.57</v>
      </c>
      <c r="N5151">
        <v>4.17</v>
      </c>
      <c r="O5151" t="s">
        <v>24</v>
      </c>
      <c r="P5151" t="s">
        <v>686</v>
      </c>
      <c r="Q5151" t="s">
        <v>33</v>
      </c>
      <c r="R5151" t="s">
        <v>61</v>
      </c>
      <c r="S5151" t="s">
        <v>35</v>
      </c>
      <c r="T5151" s="1">
        <v>40712</v>
      </c>
    </row>
    <row r="5152" spans="1:20" x14ac:dyDescent="0.25">
      <c r="A5152">
        <v>36705</v>
      </c>
      <c r="B5152">
        <v>39989</v>
      </c>
      <c r="C5152" t="s">
        <v>29</v>
      </c>
      <c r="D5152" t="s">
        <v>42</v>
      </c>
      <c r="E5152" t="s">
        <v>46</v>
      </c>
      <c r="F5152" t="s">
        <v>47</v>
      </c>
      <c r="G5152">
        <v>17</v>
      </c>
      <c r="H5152">
        <v>2226.6999999999998</v>
      </c>
      <c r="I5152">
        <v>0.47</v>
      </c>
      <c r="J5152">
        <v>0.06</v>
      </c>
      <c r="K5152">
        <v>932.27</v>
      </c>
      <c r="L5152">
        <v>133.75</v>
      </c>
      <c r="M5152">
        <v>70.89</v>
      </c>
      <c r="N5152">
        <v>89.3</v>
      </c>
      <c r="O5152" t="s">
        <v>48</v>
      </c>
      <c r="P5152" t="s">
        <v>480</v>
      </c>
      <c r="Q5152" t="s">
        <v>64</v>
      </c>
      <c r="R5152" t="s">
        <v>27</v>
      </c>
      <c r="S5152" t="s">
        <v>49</v>
      </c>
      <c r="T5152" s="1">
        <v>39989</v>
      </c>
    </row>
    <row r="5153" spans="1:20" x14ac:dyDescent="0.25">
      <c r="A5153">
        <v>36706</v>
      </c>
      <c r="B5153">
        <v>39914</v>
      </c>
      <c r="C5153" t="s">
        <v>29</v>
      </c>
      <c r="D5153" t="s">
        <v>21</v>
      </c>
      <c r="E5153" t="s">
        <v>120</v>
      </c>
      <c r="F5153" t="s">
        <v>1009</v>
      </c>
      <c r="G5153">
        <v>47</v>
      </c>
      <c r="H5153">
        <v>1366.8</v>
      </c>
      <c r="I5153">
        <v>0.35</v>
      </c>
      <c r="J5153">
        <v>0.1</v>
      </c>
      <c r="K5153">
        <v>379.25</v>
      </c>
      <c r="L5153">
        <v>32.28</v>
      </c>
      <c r="M5153">
        <v>20.98</v>
      </c>
      <c r="N5153">
        <v>1.49</v>
      </c>
      <c r="O5153" t="s">
        <v>24</v>
      </c>
      <c r="P5153" t="s">
        <v>693</v>
      </c>
      <c r="Q5153" t="s">
        <v>64</v>
      </c>
      <c r="R5153" t="s">
        <v>27</v>
      </c>
      <c r="S5153" t="s">
        <v>57</v>
      </c>
      <c r="T5153" s="1">
        <v>39916</v>
      </c>
    </row>
    <row r="5154" spans="1:20" x14ac:dyDescent="0.25">
      <c r="A5154">
        <v>36706</v>
      </c>
      <c r="B5154">
        <v>39914</v>
      </c>
      <c r="C5154" t="s">
        <v>29</v>
      </c>
      <c r="D5154" t="s">
        <v>21</v>
      </c>
      <c r="E5154" t="s">
        <v>84</v>
      </c>
      <c r="F5154" t="s">
        <v>2026</v>
      </c>
      <c r="G5154">
        <v>7</v>
      </c>
      <c r="H5154">
        <v>714.01</v>
      </c>
      <c r="I5154">
        <v>0.53</v>
      </c>
      <c r="J5154">
        <v>0.03</v>
      </c>
      <c r="K5154">
        <v>357.74</v>
      </c>
      <c r="L5154">
        <v>102.21</v>
      </c>
      <c r="M5154">
        <v>48.04</v>
      </c>
      <c r="N5154">
        <v>19.989999999999998</v>
      </c>
      <c r="O5154" t="s">
        <v>24</v>
      </c>
      <c r="P5154" t="s">
        <v>693</v>
      </c>
      <c r="Q5154" t="s">
        <v>64</v>
      </c>
      <c r="R5154" t="s">
        <v>27</v>
      </c>
      <c r="S5154" t="s">
        <v>57</v>
      </c>
      <c r="T5154" s="1">
        <v>39916</v>
      </c>
    </row>
    <row r="5155" spans="1:20" x14ac:dyDescent="0.25">
      <c r="A5155">
        <v>36707</v>
      </c>
      <c r="B5155">
        <v>40146</v>
      </c>
      <c r="C5155" t="s">
        <v>79</v>
      </c>
      <c r="D5155" t="s">
        <v>21</v>
      </c>
      <c r="E5155" t="s">
        <v>72</v>
      </c>
      <c r="F5155" t="s">
        <v>614</v>
      </c>
      <c r="G5155">
        <v>47</v>
      </c>
      <c r="H5155">
        <v>342.1</v>
      </c>
      <c r="I5155">
        <v>0.49</v>
      </c>
      <c r="J5155">
        <v>0.02</v>
      </c>
      <c r="K5155">
        <v>163.72999999999999</v>
      </c>
      <c r="L5155">
        <v>7.41</v>
      </c>
      <c r="M5155">
        <v>3.78</v>
      </c>
      <c r="N5155">
        <v>0.71</v>
      </c>
      <c r="O5155" t="s">
        <v>24</v>
      </c>
      <c r="P5155" t="s">
        <v>1932</v>
      </c>
      <c r="Q5155" t="s">
        <v>83</v>
      </c>
      <c r="R5155" t="s">
        <v>61</v>
      </c>
      <c r="S5155" t="s">
        <v>55</v>
      </c>
      <c r="T5155" s="1">
        <v>40147</v>
      </c>
    </row>
    <row r="5156" spans="1:20" x14ac:dyDescent="0.25">
      <c r="A5156">
        <v>36708</v>
      </c>
      <c r="B5156">
        <v>40805</v>
      </c>
      <c r="C5156" t="s">
        <v>29</v>
      </c>
      <c r="D5156" t="s">
        <v>37</v>
      </c>
      <c r="E5156" t="s">
        <v>87</v>
      </c>
      <c r="F5156" t="s">
        <v>2027</v>
      </c>
      <c r="G5156">
        <v>46</v>
      </c>
      <c r="H5156">
        <v>995.38</v>
      </c>
      <c r="I5156">
        <v>0.4</v>
      </c>
      <c r="J5156">
        <v>0.01</v>
      </c>
      <c r="K5156">
        <v>388.4</v>
      </c>
      <c r="L5156">
        <v>21.65</v>
      </c>
      <c r="M5156">
        <v>12.99</v>
      </c>
      <c r="N5156">
        <v>9.44</v>
      </c>
      <c r="O5156" t="s">
        <v>24</v>
      </c>
      <c r="P5156" t="s">
        <v>942</v>
      </c>
      <c r="Q5156" t="s">
        <v>41</v>
      </c>
      <c r="R5156" t="s">
        <v>34</v>
      </c>
      <c r="S5156" t="s">
        <v>45</v>
      </c>
      <c r="T5156" s="1">
        <v>40807</v>
      </c>
    </row>
    <row r="5157" spans="1:20" x14ac:dyDescent="0.25">
      <c r="A5157">
        <v>36708</v>
      </c>
      <c r="B5157">
        <v>40805</v>
      </c>
      <c r="C5157" t="s">
        <v>29</v>
      </c>
      <c r="D5157" t="s">
        <v>37</v>
      </c>
      <c r="E5157" t="s">
        <v>50</v>
      </c>
      <c r="F5157" t="s">
        <v>776</v>
      </c>
      <c r="G5157">
        <v>25</v>
      </c>
      <c r="H5157">
        <v>4732.32</v>
      </c>
      <c r="I5157">
        <v>0.38</v>
      </c>
      <c r="J5157">
        <v>7.0000000000000007E-2</v>
      </c>
      <c r="K5157">
        <v>1574.88</v>
      </c>
      <c r="L5157">
        <v>203.21</v>
      </c>
      <c r="M5157">
        <v>125.99</v>
      </c>
      <c r="N5157">
        <v>7.69</v>
      </c>
      <c r="O5157" t="s">
        <v>24</v>
      </c>
      <c r="P5157" t="s">
        <v>942</v>
      </c>
      <c r="Q5157" t="s">
        <v>41</v>
      </c>
      <c r="R5157" t="s">
        <v>34</v>
      </c>
      <c r="S5157" t="s">
        <v>57</v>
      </c>
      <c r="T5157" s="1">
        <v>40807</v>
      </c>
    </row>
    <row r="5158" spans="1:20" x14ac:dyDescent="0.25">
      <c r="A5158">
        <v>36709</v>
      </c>
      <c r="B5158">
        <v>41144</v>
      </c>
      <c r="C5158" t="s">
        <v>58</v>
      </c>
      <c r="D5158" t="s">
        <v>37</v>
      </c>
      <c r="E5158" t="s">
        <v>50</v>
      </c>
      <c r="F5158" t="s">
        <v>100</v>
      </c>
      <c r="G5158">
        <v>42</v>
      </c>
      <c r="H5158">
        <v>5611.12</v>
      </c>
      <c r="I5158">
        <v>0.53</v>
      </c>
      <c r="J5158">
        <v>0.05</v>
      </c>
      <c r="K5158">
        <v>2830.55</v>
      </c>
      <c r="L5158">
        <v>140.4</v>
      </c>
      <c r="M5158">
        <v>65.989999999999995</v>
      </c>
      <c r="N5158">
        <v>8.99</v>
      </c>
      <c r="O5158" t="s">
        <v>24</v>
      </c>
      <c r="P5158" t="s">
        <v>1575</v>
      </c>
      <c r="Q5158" t="s">
        <v>41</v>
      </c>
      <c r="R5158" t="s">
        <v>34</v>
      </c>
      <c r="S5158" t="s">
        <v>57</v>
      </c>
      <c r="T5158" s="1">
        <v>41146</v>
      </c>
    </row>
    <row r="5159" spans="1:20" x14ac:dyDescent="0.25">
      <c r="A5159">
        <v>36737</v>
      </c>
      <c r="B5159">
        <v>40252</v>
      </c>
      <c r="C5159" t="s">
        <v>29</v>
      </c>
      <c r="D5159" t="s">
        <v>37</v>
      </c>
      <c r="E5159" t="s">
        <v>50</v>
      </c>
      <c r="F5159" t="s">
        <v>1458</v>
      </c>
      <c r="G5159">
        <v>26</v>
      </c>
      <c r="H5159">
        <v>3146.12</v>
      </c>
      <c r="I5159">
        <v>0.47</v>
      </c>
      <c r="J5159">
        <v>0.03</v>
      </c>
      <c r="K5159">
        <v>1424.39</v>
      </c>
      <c r="L5159">
        <v>124.51</v>
      </c>
      <c r="M5159">
        <v>65.989999999999995</v>
      </c>
      <c r="N5159">
        <v>5.99</v>
      </c>
      <c r="O5159" t="s">
        <v>24</v>
      </c>
      <c r="P5159" t="s">
        <v>324</v>
      </c>
      <c r="Q5159" t="s">
        <v>95</v>
      </c>
      <c r="R5159" t="s">
        <v>67</v>
      </c>
      <c r="S5159" t="s">
        <v>57</v>
      </c>
      <c r="T5159" s="1">
        <v>40253</v>
      </c>
    </row>
    <row r="5160" spans="1:20" x14ac:dyDescent="0.25">
      <c r="A5160">
        <v>36737</v>
      </c>
      <c r="B5160">
        <v>40252</v>
      </c>
      <c r="C5160" t="s">
        <v>29</v>
      </c>
      <c r="D5160" t="s">
        <v>37</v>
      </c>
      <c r="E5160" t="s">
        <v>38</v>
      </c>
      <c r="F5160" t="s">
        <v>422</v>
      </c>
      <c r="G5160">
        <v>10</v>
      </c>
      <c r="H5160">
        <v>1551.09</v>
      </c>
      <c r="I5160">
        <v>0.36</v>
      </c>
      <c r="J5160">
        <v>0.02</v>
      </c>
      <c r="K5160">
        <v>531.20000000000005</v>
      </c>
      <c r="L5160">
        <v>156.22999999999999</v>
      </c>
      <c r="M5160">
        <v>99.99</v>
      </c>
      <c r="N5160">
        <v>19.989999999999998</v>
      </c>
      <c r="O5160" t="s">
        <v>24</v>
      </c>
      <c r="P5160" t="s">
        <v>324</v>
      </c>
      <c r="Q5160" t="s">
        <v>33</v>
      </c>
      <c r="R5160" t="s">
        <v>67</v>
      </c>
      <c r="S5160" t="s">
        <v>57</v>
      </c>
      <c r="T5160" s="1">
        <v>40253</v>
      </c>
    </row>
    <row r="5161" spans="1:20" x14ac:dyDescent="0.25">
      <c r="A5161">
        <v>36737</v>
      </c>
      <c r="B5161">
        <v>40252</v>
      </c>
      <c r="C5161" t="s">
        <v>29</v>
      </c>
      <c r="D5161" t="s">
        <v>21</v>
      </c>
      <c r="E5161" t="s">
        <v>52</v>
      </c>
      <c r="F5161" t="s">
        <v>2028</v>
      </c>
      <c r="G5161">
        <v>10</v>
      </c>
      <c r="H5161">
        <v>61.45</v>
      </c>
      <c r="I5161">
        <v>0.45</v>
      </c>
      <c r="J5161">
        <v>0.04</v>
      </c>
      <c r="K5161">
        <v>24.45</v>
      </c>
      <c r="L5161">
        <v>5.96</v>
      </c>
      <c r="M5161">
        <v>3.28</v>
      </c>
      <c r="N5161">
        <v>4.2</v>
      </c>
      <c r="O5161" t="s">
        <v>24</v>
      </c>
      <c r="P5161" t="s">
        <v>324</v>
      </c>
      <c r="Q5161" t="s">
        <v>33</v>
      </c>
      <c r="R5161" t="s">
        <v>67</v>
      </c>
      <c r="S5161" t="s">
        <v>55</v>
      </c>
      <c r="T5161" s="1">
        <v>40253</v>
      </c>
    </row>
    <row r="5162" spans="1:20" x14ac:dyDescent="0.25">
      <c r="A5162">
        <v>36739</v>
      </c>
      <c r="B5162">
        <v>40094</v>
      </c>
      <c r="C5162" t="s">
        <v>29</v>
      </c>
      <c r="D5162" t="s">
        <v>21</v>
      </c>
      <c r="E5162" t="s">
        <v>120</v>
      </c>
      <c r="F5162" t="s">
        <v>374</v>
      </c>
      <c r="G5162">
        <v>16</v>
      </c>
      <c r="H5162">
        <v>117</v>
      </c>
      <c r="I5162">
        <v>0.47</v>
      </c>
      <c r="J5162">
        <v>7.0000000000000007E-2</v>
      </c>
      <c r="K5162">
        <v>48.06</v>
      </c>
      <c r="L5162">
        <v>7.51</v>
      </c>
      <c r="M5162">
        <v>3.98</v>
      </c>
      <c r="N5162">
        <v>5.26</v>
      </c>
      <c r="O5162" t="s">
        <v>24</v>
      </c>
      <c r="P5162" t="s">
        <v>246</v>
      </c>
      <c r="Q5162" t="s">
        <v>75</v>
      </c>
      <c r="R5162" t="s">
        <v>67</v>
      </c>
      <c r="S5162" t="s">
        <v>57</v>
      </c>
      <c r="T5162" s="1">
        <v>40096</v>
      </c>
    </row>
    <row r="5163" spans="1:20" x14ac:dyDescent="0.25">
      <c r="A5163">
        <v>36739</v>
      </c>
      <c r="B5163">
        <v>40094</v>
      </c>
      <c r="C5163" t="s">
        <v>29</v>
      </c>
      <c r="D5163" t="s">
        <v>42</v>
      </c>
      <c r="E5163" t="s">
        <v>43</v>
      </c>
      <c r="F5163" t="s">
        <v>980</v>
      </c>
      <c r="G5163">
        <v>27</v>
      </c>
      <c r="H5163">
        <v>514.26</v>
      </c>
      <c r="I5163">
        <v>0.4</v>
      </c>
      <c r="J5163">
        <v>7.0000000000000007E-2</v>
      </c>
      <c r="K5163">
        <v>181.47</v>
      </c>
      <c r="L5163">
        <v>20.37</v>
      </c>
      <c r="M5163">
        <v>12.22</v>
      </c>
      <c r="N5163">
        <v>2.85</v>
      </c>
      <c r="O5163" t="s">
        <v>24</v>
      </c>
      <c r="P5163" t="s">
        <v>246</v>
      </c>
      <c r="Q5163" t="s">
        <v>75</v>
      </c>
      <c r="R5163" t="s">
        <v>67</v>
      </c>
      <c r="S5163" t="s">
        <v>35</v>
      </c>
      <c r="T5163" s="1">
        <v>40094</v>
      </c>
    </row>
    <row r="5164" spans="1:20" x14ac:dyDescent="0.25">
      <c r="A5164">
        <v>36741</v>
      </c>
      <c r="B5164">
        <v>40531</v>
      </c>
      <c r="C5164" t="s">
        <v>58</v>
      </c>
      <c r="D5164" t="s">
        <v>21</v>
      </c>
      <c r="E5164" t="s">
        <v>84</v>
      </c>
      <c r="F5164" t="s">
        <v>1863</v>
      </c>
      <c r="G5164">
        <v>26</v>
      </c>
      <c r="H5164">
        <v>220.6</v>
      </c>
      <c r="I5164">
        <v>0.38</v>
      </c>
      <c r="J5164">
        <v>0.08</v>
      </c>
      <c r="K5164">
        <v>71.459999999999994</v>
      </c>
      <c r="L5164">
        <v>9.16</v>
      </c>
      <c r="M5164">
        <v>5.68</v>
      </c>
      <c r="N5164">
        <v>1.46</v>
      </c>
      <c r="O5164" t="s">
        <v>24</v>
      </c>
      <c r="P5164" t="s">
        <v>2029</v>
      </c>
      <c r="Q5164" t="s">
        <v>64</v>
      </c>
      <c r="R5164" t="s">
        <v>61</v>
      </c>
      <c r="S5164" t="s">
        <v>55</v>
      </c>
      <c r="T5164" s="1">
        <v>40534</v>
      </c>
    </row>
    <row r="5165" spans="1:20" x14ac:dyDescent="0.25">
      <c r="A5165">
        <v>36741</v>
      </c>
      <c r="B5165">
        <v>40531</v>
      </c>
      <c r="C5165" t="s">
        <v>58</v>
      </c>
      <c r="D5165" t="s">
        <v>37</v>
      </c>
      <c r="E5165" t="s">
        <v>50</v>
      </c>
      <c r="F5165" t="s">
        <v>1272</v>
      </c>
      <c r="G5165">
        <v>6</v>
      </c>
      <c r="H5165">
        <v>578.41</v>
      </c>
      <c r="I5165">
        <v>0.42</v>
      </c>
      <c r="J5165">
        <v>0.01</v>
      </c>
      <c r="K5165">
        <v>237.47</v>
      </c>
      <c r="L5165">
        <v>96.53</v>
      </c>
      <c r="M5165">
        <v>55.99</v>
      </c>
      <c r="N5165">
        <v>5</v>
      </c>
      <c r="O5165" t="s">
        <v>24</v>
      </c>
      <c r="P5165" t="s">
        <v>2029</v>
      </c>
      <c r="Q5165" t="s">
        <v>64</v>
      </c>
      <c r="R5165" t="s">
        <v>61</v>
      </c>
      <c r="S5165" t="s">
        <v>35</v>
      </c>
      <c r="T5165" s="1">
        <v>40533</v>
      </c>
    </row>
    <row r="5166" spans="1:20" x14ac:dyDescent="0.25">
      <c r="A5166">
        <v>36743</v>
      </c>
      <c r="B5166">
        <v>41160</v>
      </c>
      <c r="C5166" t="s">
        <v>58</v>
      </c>
      <c r="D5166" t="s">
        <v>42</v>
      </c>
      <c r="E5166" t="s">
        <v>43</v>
      </c>
      <c r="F5166" t="s">
        <v>863</v>
      </c>
      <c r="G5166">
        <v>3</v>
      </c>
      <c r="H5166">
        <v>44.99</v>
      </c>
      <c r="I5166">
        <v>0.5</v>
      </c>
      <c r="J5166">
        <v>0.1</v>
      </c>
      <c r="K5166">
        <v>18.22</v>
      </c>
      <c r="L5166">
        <v>15.18</v>
      </c>
      <c r="M5166">
        <v>7.59</v>
      </c>
      <c r="N5166">
        <v>4</v>
      </c>
      <c r="O5166" t="s">
        <v>24</v>
      </c>
      <c r="P5166" t="s">
        <v>1563</v>
      </c>
      <c r="Q5166" t="s">
        <v>75</v>
      </c>
      <c r="R5166" t="s">
        <v>61</v>
      </c>
      <c r="S5166" t="s">
        <v>55</v>
      </c>
      <c r="T5166" s="1">
        <v>41161</v>
      </c>
    </row>
    <row r="5167" spans="1:20" x14ac:dyDescent="0.25">
      <c r="A5167">
        <v>36772</v>
      </c>
      <c r="B5167">
        <v>40313</v>
      </c>
      <c r="C5167" t="s">
        <v>79</v>
      </c>
      <c r="D5167" t="s">
        <v>21</v>
      </c>
      <c r="E5167" t="s">
        <v>84</v>
      </c>
      <c r="F5167" t="s">
        <v>1028</v>
      </c>
      <c r="G5167">
        <v>47</v>
      </c>
      <c r="H5167">
        <v>487.23</v>
      </c>
      <c r="I5167">
        <v>0.43</v>
      </c>
      <c r="J5167">
        <v>0.1</v>
      </c>
      <c r="K5167">
        <v>176.32</v>
      </c>
      <c r="L5167">
        <v>11.37</v>
      </c>
      <c r="M5167">
        <v>6.48</v>
      </c>
      <c r="N5167">
        <v>6.35</v>
      </c>
      <c r="O5167" t="s">
        <v>24</v>
      </c>
      <c r="P5167" t="s">
        <v>1603</v>
      </c>
      <c r="Q5167" t="s">
        <v>33</v>
      </c>
      <c r="R5167" t="s">
        <v>61</v>
      </c>
      <c r="S5167" t="s">
        <v>57</v>
      </c>
      <c r="T5167" s="1">
        <v>40313</v>
      </c>
    </row>
    <row r="5168" spans="1:20" x14ac:dyDescent="0.25">
      <c r="A5168">
        <v>36772</v>
      </c>
      <c r="B5168">
        <v>40313</v>
      </c>
      <c r="C5168" t="s">
        <v>79</v>
      </c>
      <c r="D5168" t="s">
        <v>21</v>
      </c>
      <c r="E5168" t="s">
        <v>80</v>
      </c>
      <c r="F5168" t="s">
        <v>1057</v>
      </c>
      <c r="G5168">
        <v>8</v>
      </c>
      <c r="H5168">
        <v>46.58</v>
      </c>
      <c r="I5168">
        <v>0.53</v>
      </c>
      <c r="J5168">
        <v>7.0000000000000007E-2</v>
      </c>
      <c r="K5168">
        <v>22.55</v>
      </c>
      <c r="L5168">
        <v>6.13</v>
      </c>
      <c r="M5168">
        <v>2.88</v>
      </c>
      <c r="N5168">
        <v>0.99</v>
      </c>
      <c r="O5168" t="s">
        <v>24</v>
      </c>
      <c r="P5168" t="s">
        <v>1603</v>
      </c>
      <c r="Q5168" t="s">
        <v>33</v>
      </c>
      <c r="R5168" t="s">
        <v>61</v>
      </c>
      <c r="S5168" t="s">
        <v>57</v>
      </c>
      <c r="T5168" s="1">
        <v>40313</v>
      </c>
    </row>
    <row r="5169" spans="1:20" x14ac:dyDescent="0.25">
      <c r="A5169">
        <v>36772</v>
      </c>
      <c r="B5169">
        <v>40313</v>
      </c>
      <c r="C5169" t="s">
        <v>79</v>
      </c>
      <c r="D5169" t="s">
        <v>37</v>
      </c>
      <c r="E5169" t="s">
        <v>87</v>
      </c>
      <c r="F5169" t="s">
        <v>1878</v>
      </c>
      <c r="G5169">
        <v>16</v>
      </c>
      <c r="H5169">
        <v>23136.9</v>
      </c>
      <c r="I5169">
        <v>0.49</v>
      </c>
      <c r="J5169">
        <v>0.09</v>
      </c>
      <c r="K5169">
        <v>10145.76</v>
      </c>
      <c r="L5169">
        <v>1585.27</v>
      </c>
      <c r="M5169">
        <v>808.49</v>
      </c>
      <c r="N5169">
        <v>55.3</v>
      </c>
      <c r="O5169" t="s">
        <v>48</v>
      </c>
      <c r="P5169" t="s">
        <v>1603</v>
      </c>
      <c r="Q5169" t="s">
        <v>33</v>
      </c>
      <c r="R5169" t="s">
        <v>61</v>
      </c>
      <c r="S5169" t="s">
        <v>132</v>
      </c>
      <c r="T5169" s="1">
        <v>40315</v>
      </c>
    </row>
    <row r="5170" spans="1:20" x14ac:dyDescent="0.25">
      <c r="A5170">
        <v>36773</v>
      </c>
      <c r="B5170">
        <v>40444</v>
      </c>
      <c r="C5170" t="s">
        <v>29</v>
      </c>
      <c r="D5170" t="s">
        <v>21</v>
      </c>
      <c r="E5170" t="s">
        <v>139</v>
      </c>
      <c r="F5170" t="s">
        <v>1907</v>
      </c>
      <c r="G5170">
        <v>24</v>
      </c>
      <c r="H5170">
        <v>3994.06</v>
      </c>
      <c r="I5170">
        <v>0.52</v>
      </c>
      <c r="J5170">
        <v>0.05</v>
      </c>
      <c r="K5170">
        <v>1973.53</v>
      </c>
      <c r="L5170">
        <v>174.96</v>
      </c>
      <c r="M5170">
        <v>83.98</v>
      </c>
      <c r="N5170">
        <v>5.01</v>
      </c>
      <c r="O5170" t="s">
        <v>24</v>
      </c>
      <c r="P5170" t="s">
        <v>1602</v>
      </c>
      <c r="Q5170" t="s">
        <v>33</v>
      </c>
      <c r="R5170" t="s">
        <v>27</v>
      </c>
      <c r="S5170" t="s">
        <v>57</v>
      </c>
      <c r="T5170" s="1">
        <v>40446</v>
      </c>
    </row>
    <row r="5171" spans="1:20" x14ac:dyDescent="0.25">
      <c r="A5171">
        <v>36800</v>
      </c>
      <c r="B5171">
        <v>40431</v>
      </c>
      <c r="C5171" t="s">
        <v>36</v>
      </c>
      <c r="D5171" t="s">
        <v>21</v>
      </c>
      <c r="E5171" t="s">
        <v>126</v>
      </c>
      <c r="F5171" t="s">
        <v>190</v>
      </c>
      <c r="G5171">
        <v>4</v>
      </c>
      <c r="H5171">
        <v>77.099999999999994</v>
      </c>
      <c r="I5171">
        <v>0.43</v>
      </c>
      <c r="J5171">
        <v>0.05</v>
      </c>
      <c r="K5171">
        <v>29.04</v>
      </c>
      <c r="L5171">
        <v>19.11</v>
      </c>
      <c r="M5171">
        <v>10.89</v>
      </c>
      <c r="N5171">
        <v>4.5</v>
      </c>
      <c r="O5171" t="s">
        <v>71</v>
      </c>
      <c r="P5171" t="s">
        <v>486</v>
      </c>
      <c r="Q5171" t="s">
        <v>95</v>
      </c>
      <c r="R5171" t="s">
        <v>34</v>
      </c>
      <c r="S5171" t="s">
        <v>57</v>
      </c>
      <c r="T5171" s="1">
        <v>40432</v>
      </c>
    </row>
    <row r="5172" spans="1:20" x14ac:dyDescent="0.25">
      <c r="A5172">
        <v>36803</v>
      </c>
      <c r="B5172">
        <v>41125</v>
      </c>
      <c r="C5172" t="s">
        <v>29</v>
      </c>
      <c r="D5172" t="s">
        <v>21</v>
      </c>
      <c r="E5172" t="s">
        <v>80</v>
      </c>
      <c r="F5172" t="s">
        <v>769</v>
      </c>
      <c r="G5172">
        <v>42</v>
      </c>
      <c r="H5172">
        <v>192.51</v>
      </c>
      <c r="I5172">
        <v>0.4</v>
      </c>
      <c r="J5172">
        <v>0.05</v>
      </c>
      <c r="K5172">
        <v>70.56</v>
      </c>
      <c r="L5172">
        <v>4.8</v>
      </c>
      <c r="M5172">
        <v>2.88</v>
      </c>
      <c r="N5172">
        <v>0.99</v>
      </c>
      <c r="O5172" t="s">
        <v>24</v>
      </c>
      <c r="P5172" t="s">
        <v>911</v>
      </c>
      <c r="Q5172" t="s">
        <v>33</v>
      </c>
      <c r="R5172" t="s">
        <v>34</v>
      </c>
      <c r="S5172" t="s">
        <v>57</v>
      </c>
      <c r="T5172" s="1">
        <v>41127</v>
      </c>
    </row>
    <row r="5173" spans="1:20" x14ac:dyDescent="0.25">
      <c r="A5173">
        <v>36803</v>
      </c>
      <c r="B5173">
        <v>41125</v>
      </c>
      <c r="C5173" t="s">
        <v>29</v>
      </c>
      <c r="D5173" t="s">
        <v>42</v>
      </c>
      <c r="E5173" t="s">
        <v>43</v>
      </c>
      <c r="F5173" t="s">
        <v>775</v>
      </c>
      <c r="G5173">
        <v>2</v>
      </c>
      <c r="H5173">
        <v>12.65</v>
      </c>
      <c r="I5173">
        <v>0.46</v>
      </c>
      <c r="J5173">
        <v>0.05</v>
      </c>
      <c r="K5173">
        <v>3.16</v>
      </c>
      <c r="L5173">
        <v>3.85</v>
      </c>
      <c r="M5173">
        <v>2.08</v>
      </c>
      <c r="N5173">
        <v>5.33</v>
      </c>
      <c r="O5173" t="s">
        <v>71</v>
      </c>
      <c r="P5173" t="s">
        <v>911</v>
      </c>
      <c r="Q5173" t="s">
        <v>33</v>
      </c>
      <c r="R5173" t="s">
        <v>34</v>
      </c>
      <c r="S5173" t="s">
        <v>57</v>
      </c>
      <c r="T5173" s="1">
        <v>41127</v>
      </c>
    </row>
    <row r="5174" spans="1:20" x14ac:dyDescent="0.25">
      <c r="A5174">
        <v>36803</v>
      </c>
      <c r="B5174">
        <v>41125</v>
      </c>
      <c r="C5174" t="s">
        <v>29</v>
      </c>
      <c r="D5174" t="s">
        <v>37</v>
      </c>
      <c r="E5174" t="s">
        <v>50</v>
      </c>
      <c r="F5174" t="s">
        <v>1775</v>
      </c>
      <c r="G5174">
        <v>2</v>
      </c>
      <c r="H5174">
        <v>269.39</v>
      </c>
      <c r="I5174">
        <v>0.55000000000000004</v>
      </c>
      <c r="J5174">
        <v>0.09</v>
      </c>
      <c r="K5174">
        <v>134.91</v>
      </c>
      <c r="L5174">
        <v>146.63999999999999</v>
      </c>
      <c r="M5174">
        <v>65.989999999999995</v>
      </c>
      <c r="N5174">
        <v>2.5</v>
      </c>
      <c r="O5174" t="s">
        <v>24</v>
      </c>
      <c r="P5174" t="s">
        <v>911</v>
      </c>
      <c r="Q5174" t="s">
        <v>33</v>
      </c>
      <c r="R5174" t="s">
        <v>34</v>
      </c>
      <c r="S5174" t="s">
        <v>57</v>
      </c>
      <c r="T5174" s="1">
        <v>41127</v>
      </c>
    </row>
    <row r="5175" spans="1:20" x14ac:dyDescent="0.25">
      <c r="A5175">
        <v>36805</v>
      </c>
      <c r="B5175">
        <v>40526</v>
      </c>
      <c r="C5175" t="s">
        <v>79</v>
      </c>
      <c r="D5175" t="s">
        <v>42</v>
      </c>
      <c r="E5175" t="s">
        <v>43</v>
      </c>
      <c r="F5175" t="s">
        <v>1371</v>
      </c>
      <c r="G5175">
        <v>7</v>
      </c>
      <c r="H5175">
        <v>448.74</v>
      </c>
      <c r="I5175">
        <v>0.46</v>
      </c>
      <c r="J5175">
        <v>0</v>
      </c>
      <c r="K5175">
        <v>204.11</v>
      </c>
      <c r="L5175">
        <v>63.39</v>
      </c>
      <c r="M5175">
        <v>34.229999999999997</v>
      </c>
      <c r="N5175">
        <v>5.0199999999999996</v>
      </c>
      <c r="O5175" t="s">
        <v>24</v>
      </c>
      <c r="P5175" t="s">
        <v>393</v>
      </c>
      <c r="Q5175" t="s">
        <v>33</v>
      </c>
      <c r="R5175" t="s">
        <v>34</v>
      </c>
      <c r="S5175" t="s">
        <v>57</v>
      </c>
      <c r="T5175" s="1">
        <v>40528</v>
      </c>
    </row>
    <row r="5176" spans="1:20" x14ac:dyDescent="0.25">
      <c r="A5176">
        <v>36805</v>
      </c>
      <c r="B5176">
        <v>40526</v>
      </c>
      <c r="C5176" t="s">
        <v>79</v>
      </c>
      <c r="D5176" t="s">
        <v>37</v>
      </c>
      <c r="E5176" t="s">
        <v>50</v>
      </c>
      <c r="F5176" t="s">
        <v>366</v>
      </c>
      <c r="G5176">
        <v>28</v>
      </c>
      <c r="H5176">
        <v>3019.96</v>
      </c>
      <c r="I5176">
        <v>0.43</v>
      </c>
      <c r="J5176">
        <v>7.0000000000000007E-2</v>
      </c>
      <c r="K5176">
        <v>1166.98</v>
      </c>
      <c r="L5176">
        <v>115.77</v>
      </c>
      <c r="M5176">
        <v>65.989999999999995</v>
      </c>
      <c r="N5176">
        <v>5.26</v>
      </c>
      <c r="O5176" t="s">
        <v>71</v>
      </c>
      <c r="P5176" t="s">
        <v>393</v>
      </c>
      <c r="Q5176" t="s">
        <v>33</v>
      </c>
      <c r="R5176" t="s">
        <v>34</v>
      </c>
      <c r="S5176" t="s">
        <v>57</v>
      </c>
      <c r="T5176" s="1">
        <v>40528</v>
      </c>
    </row>
    <row r="5177" spans="1:20" x14ac:dyDescent="0.25">
      <c r="A5177">
        <v>36807</v>
      </c>
      <c r="B5177">
        <v>39888</v>
      </c>
      <c r="C5177" t="s">
        <v>79</v>
      </c>
      <c r="D5177" t="s">
        <v>21</v>
      </c>
      <c r="E5177" t="s">
        <v>139</v>
      </c>
      <c r="F5177" t="s">
        <v>719</v>
      </c>
      <c r="G5177">
        <v>14</v>
      </c>
      <c r="H5177">
        <v>303.20999999999998</v>
      </c>
      <c r="I5177">
        <v>0.35</v>
      </c>
      <c r="J5177">
        <v>0.1</v>
      </c>
      <c r="K5177">
        <v>83.84</v>
      </c>
      <c r="L5177">
        <v>23.95</v>
      </c>
      <c r="M5177">
        <v>15.57</v>
      </c>
      <c r="N5177">
        <v>1.39</v>
      </c>
      <c r="O5177" t="s">
        <v>24</v>
      </c>
      <c r="P5177" t="s">
        <v>1944</v>
      </c>
      <c r="Q5177" t="s">
        <v>64</v>
      </c>
      <c r="R5177" t="s">
        <v>34</v>
      </c>
      <c r="S5177" t="s">
        <v>57</v>
      </c>
      <c r="T5177" s="1">
        <v>39889</v>
      </c>
    </row>
    <row r="5178" spans="1:20" x14ac:dyDescent="0.25">
      <c r="A5178">
        <v>36832</v>
      </c>
      <c r="B5178">
        <v>41061</v>
      </c>
      <c r="C5178" t="s">
        <v>20</v>
      </c>
      <c r="D5178" t="s">
        <v>21</v>
      </c>
      <c r="E5178" t="s">
        <v>120</v>
      </c>
      <c r="F5178" t="s">
        <v>786</v>
      </c>
      <c r="G5178">
        <v>43</v>
      </c>
      <c r="H5178">
        <v>794.48</v>
      </c>
      <c r="I5178">
        <v>0.36</v>
      </c>
      <c r="J5178">
        <v>0.09</v>
      </c>
      <c r="K5178">
        <v>235.28</v>
      </c>
      <c r="L5178">
        <v>20.27</v>
      </c>
      <c r="M5178">
        <v>12.97</v>
      </c>
      <c r="N5178">
        <v>1.49</v>
      </c>
      <c r="O5178" t="s">
        <v>24</v>
      </c>
      <c r="P5178" t="s">
        <v>1625</v>
      </c>
      <c r="Q5178" t="s">
        <v>33</v>
      </c>
      <c r="R5178" t="s">
        <v>27</v>
      </c>
      <c r="S5178" t="s">
        <v>57</v>
      </c>
      <c r="T5178" s="1">
        <v>41068</v>
      </c>
    </row>
    <row r="5179" spans="1:20" x14ac:dyDescent="0.25">
      <c r="A5179">
        <v>36832</v>
      </c>
      <c r="B5179">
        <v>41061</v>
      </c>
      <c r="C5179" t="s">
        <v>20</v>
      </c>
      <c r="D5179" t="s">
        <v>37</v>
      </c>
      <c r="E5179" t="s">
        <v>38</v>
      </c>
      <c r="F5179" t="s">
        <v>581</v>
      </c>
      <c r="G5179">
        <v>24</v>
      </c>
      <c r="H5179">
        <v>103.75</v>
      </c>
      <c r="I5179">
        <v>0.53</v>
      </c>
      <c r="J5179">
        <v>0.06</v>
      </c>
      <c r="K5179">
        <v>50.88</v>
      </c>
      <c r="L5179">
        <v>4.51</v>
      </c>
      <c r="M5179">
        <v>2.12</v>
      </c>
      <c r="N5179">
        <v>1.99</v>
      </c>
      <c r="O5179" t="s">
        <v>71</v>
      </c>
      <c r="P5179" t="s">
        <v>1625</v>
      </c>
      <c r="Q5179" t="s">
        <v>33</v>
      </c>
      <c r="R5179" t="s">
        <v>27</v>
      </c>
      <c r="S5179" t="s">
        <v>35</v>
      </c>
      <c r="T5179" s="1">
        <v>41066</v>
      </c>
    </row>
    <row r="5180" spans="1:20" x14ac:dyDescent="0.25">
      <c r="A5180">
        <v>36833</v>
      </c>
      <c r="B5180">
        <v>41101</v>
      </c>
      <c r="C5180" t="s">
        <v>20</v>
      </c>
      <c r="D5180" t="s">
        <v>21</v>
      </c>
      <c r="E5180" t="s">
        <v>84</v>
      </c>
      <c r="F5180" t="s">
        <v>1729</v>
      </c>
      <c r="G5180">
        <v>25</v>
      </c>
      <c r="H5180">
        <v>341.3</v>
      </c>
      <c r="I5180">
        <v>0.5</v>
      </c>
      <c r="J5180">
        <v>0</v>
      </c>
      <c r="K5180">
        <v>167</v>
      </c>
      <c r="L5180">
        <v>13.36</v>
      </c>
      <c r="M5180">
        <v>6.68</v>
      </c>
      <c r="N5180">
        <v>7.3</v>
      </c>
      <c r="O5180" t="s">
        <v>24</v>
      </c>
      <c r="P5180" t="s">
        <v>400</v>
      </c>
      <c r="Q5180" t="s">
        <v>64</v>
      </c>
      <c r="R5180" t="s">
        <v>61</v>
      </c>
      <c r="S5180" t="s">
        <v>57</v>
      </c>
      <c r="T5180" s="1">
        <v>41108</v>
      </c>
    </row>
    <row r="5181" spans="1:20" x14ac:dyDescent="0.25">
      <c r="A5181">
        <v>36834</v>
      </c>
      <c r="B5181">
        <v>40171</v>
      </c>
      <c r="C5181" t="s">
        <v>20</v>
      </c>
      <c r="D5181" t="s">
        <v>42</v>
      </c>
      <c r="E5181" t="s">
        <v>92</v>
      </c>
      <c r="F5181" t="s">
        <v>1619</v>
      </c>
      <c r="G5181">
        <v>11</v>
      </c>
      <c r="H5181">
        <v>3915</v>
      </c>
      <c r="I5181">
        <v>0.52</v>
      </c>
      <c r="J5181">
        <v>0.01</v>
      </c>
      <c r="K5181">
        <v>1998.33</v>
      </c>
      <c r="L5181">
        <v>356.21</v>
      </c>
      <c r="M5181">
        <v>170.98</v>
      </c>
      <c r="N5181">
        <v>35.89</v>
      </c>
      <c r="O5181" t="s">
        <v>48</v>
      </c>
      <c r="P5181" t="s">
        <v>929</v>
      </c>
      <c r="Q5181" t="s">
        <v>33</v>
      </c>
      <c r="R5181" t="s">
        <v>34</v>
      </c>
      <c r="S5181" t="s">
        <v>49</v>
      </c>
      <c r="T5181" s="1">
        <v>40173</v>
      </c>
    </row>
    <row r="5182" spans="1:20" x14ac:dyDescent="0.25">
      <c r="A5182">
        <v>36835</v>
      </c>
      <c r="B5182">
        <v>40106</v>
      </c>
      <c r="C5182" t="s">
        <v>58</v>
      </c>
      <c r="D5182" t="s">
        <v>21</v>
      </c>
      <c r="E5182" t="s">
        <v>120</v>
      </c>
      <c r="F5182" t="s">
        <v>428</v>
      </c>
      <c r="G5182">
        <v>39</v>
      </c>
      <c r="H5182">
        <v>23927.040000000001</v>
      </c>
      <c r="I5182">
        <v>0.5</v>
      </c>
      <c r="J5182">
        <v>0.03</v>
      </c>
      <c r="K5182">
        <v>11583.83</v>
      </c>
      <c r="L5182">
        <v>631.96</v>
      </c>
      <c r="M5182">
        <v>315.98</v>
      </c>
      <c r="N5182">
        <v>19.989999999999998</v>
      </c>
      <c r="O5182" t="s">
        <v>24</v>
      </c>
      <c r="P5182" t="s">
        <v>942</v>
      </c>
      <c r="Q5182" t="s">
        <v>41</v>
      </c>
      <c r="R5182" t="s">
        <v>61</v>
      </c>
      <c r="S5182" t="s">
        <v>57</v>
      </c>
      <c r="T5182" s="1">
        <v>40108</v>
      </c>
    </row>
    <row r="5183" spans="1:20" x14ac:dyDescent="0.25">
      <c r="A5183">
        <v>36835</v>
      </c>
      <c r="B5183">
        <v>40106</v>
      </c>
      <c r="C5183" t="s">
        <v>58</v>
      </c>
      <c r="D5183" t="s">
        <v>42</v>
      </c>
      <c r="E5183" t="s">
        <v>192</v>
      </c>
      <c r="F5183" t="s">
        <v>450</v>
      </c>
      <c r="G5183">
        <v>25</v>
      </c>
      <c r="H5183">
        <v>13987.93</v>
      </c>
      <c r="I5183">
        <v>0.55000000000000004</v>
      </c>
      <c r="J5183">
        <v>0.09</v>
      </c>
      <c r="K5183">
        <v>7058.44</v>
      </c>
      <c r="L5183">
        <v>613.78</v>
      </c>
      <c r="M5183">
        <v>276.2</v>
      </c>
      <c r="N5183">
        <v>24.49</v>
      </c>
      <c r="O5183" t="s">
        <v>24</v>
      </c>
      <c r="P5183" t="s">
        <v>942</v>
      </c>
      <c r="Q5183" t="s">
        <v>41</v>
      </c>
      <c r="R5183" t="s">
        <v>61</v>
      </c>
      <c r="S5183" t="s">
        <v>28</v>
      </c>
      <c r="T5183" s="1">
        <v>40107</v>
      </c>
    </row>
    <row r="5184" spans="1:20" x14ac:dyDescent="0.25">
      <c r="A5184">
        <v>36835</v>
      </c>
      <c r="B5184">
        <v>40106</v>
      </c>
      <c r="C5184" t="s">
        <v>58</v>
      </c>
      <c r="D5184" t="s">
        <v>42</v>
      </c>
      <c r="E5184" t="s">
        <v>43</v>
      </c>
      <c r="F5184" t="s">
        <v>1660</v>
      </c>
      <c r="G5184">
        <v>18</v>
      </c>
      <c r="H5184">
        <v>2292.83</v>
      </c>
      <c r="I5184">
        <v>0.51</v>
      </c>
      <c r="J5184">
        <v>0.03</v>
      </c>
      <c r="K5184">
        <v>1127.43</v>
      </c>
      <c r="L5184">
        <v>130.49</v>
      </c>
      <c r="M5184">
        <v>63.94</v>
      </c>
      <c r="N5184">
        <v>14.48</v>
      </c>
      <c r="O5184" t="s">
        <v>24</v>
      </c>
      <c r="P5184" t="s">
        <v>942</v>
      </c>
      <c r="Q5184" t="s">
        <v>41</v>
      </c>
      <c r="R5184" t="s">
        <v>61</v>
      </c>
      <c r="S5184" t="s">
        <v>57</v>
      </c>
      <c r="T5184" s="1">
        <v>40107</v>
      </c>
    </row>
    <row r="5185" spans="1:20" x14ac:dyDescent="0.25">
      <c r="A5185">
        <v>36836</v>
      </c>
      <c r="B5185">
        <v>40235</v>
      </c>
      <c r="C5185" t="s">
        <v>79</v>
      </c>
      <c r="D5185" t="s">
        <v>21</v>
      </c>
      <c r="E5185" t="s">
        <v>120</v>
      </c>
      <c r="F5185" t="s">
        <v>1532</v>
      </c>
      <c r="G5185">
        <v>43</v>
      </c>
      <c r="H5185">
        <v>31996.83</v>
      </c>
      <c r="I5185">
        <v>0.52</v>
      </c>
      <c r="J5185">
        <v>0.08</v>
      </c>
      <c r="K5185">
        <v>15293.27</v>
      </c>
      <c r="L5185">
        <v>808.31</v>
      </c>
      <c r="M5185">
        <v>387.99</v>
      </c>
      <c r="N5185">
        <v>19.989999999999998</v>
      </c>
      <c r="O5185" t="s">
        <v>24</v>
      </c>
      <c r="P5185" t="s">
        <v>280</v>
      </c>
      <c r="Q5185" t="s">
        <v>33</v>
      </c>
      <c r="R5185" t="s">
        <v>34</v>
      </c>
      <c r="S5185" t="s">
        <v>57</v>
      </c>
      <c r="T5185" s="1">
        <v>40238</v>
      </c>
    </row>
    <row r="5186" spans="1:20" x14ac:dyDescent="0.25">
      <c r="A5186">
        <v>36838</v>
      </c>
      <c r="B5186">
        <v>39911</v>
      </c>
      <c r="C5186" t="s">
        <v>20</v>
      </c>
      <c r="D5186" t="s">
        <v>21</v>
      </c>
      <c r="E5186" t="s">
        <v>80</v>
      </c>
      <c r="F5186" t="s">
        <v>829</v>
      </c>
      <c r="G5186">
        <v>3</v>
      </c>
      <c r="H5186">
        <v>28.7</v>
      </c>
      <c r="I5186">
        <v>0.37</v>
      </c>
      <c r="J5186">
        <v>0.06</v>
      </c>
      <c r="K5186">
        <v>9.3000000000000007</v>
      </c>
      <c r="L5186">
        <v>10</v>
      </c>
      <c r="M5186">
        <v>6.3</v>
      </c>
      <c r="N5186">
        <v>0.5</v>
      </c>
      <c r="O5186" t="s">
        <v>71</v>
      </c>
      <c r="P5186" t="s">
        <v>1233</v>
      </c>
      <c r="Q5186" t="s">
        <v>41</v>
      </c>
      <c r="R5186" t="s">
        <v>34</v>
      </c>
      <c r="S5186" t="s">
        <v>57</v>
      </c>
      <c r="T5186" s="1">
        <v>39920</v>
      </c>
    </row>
    <row r="5187" spans="1:20" x14ac:dyDescent="0.25">
      <c r="A5187">
        <v>36864</v>
      </c>
      <c r="B5187">
        <v>41119</v>
      </c>
      <c r="C5187" t="s">
        <v>20</v>
      </c>
      <c r="D5187" t="s">
        <v>21</v>
      </c>
      <c r="E5187" t="s">
        <v>52</v>
      </c>
      <c r="F5187" t="s">
        <v>1366</v>
      </c>
      <c r="G5187">
        <v>9</v>
      </c>
      <c r="H5187">
        <v>113.92</v>
      </c>
      <c r="I5187">
        <v>0.54</v>
      </c>
      <c r="J5187">
        <v>0.05</v>
      </c>
      <c r="K5187">
        <v>58.29</v>
      </c>
      <c r="L5187">
        <v>13.22</v>
      </c>
      <c r="M5187">
        <v>6.08</v>
      </c>
      <c r="N5187">
        <v>0.91</v>
      </c>
      <c r="O5187" t="s">
        <v>24</v>
      </c>
      <c r="P5187" t="s">
        <v>2030</v>
      </c>
      <c r="Q5187" t="s">
        <v>75</v>
      </c>
      <c r="R5187" t="s">
        <v>61</v>
      </c>
      <c r="S5187" t="s">
        <v>55</v>
      </c>
      <c r="T5187" s="1">
        <v>41121</v>
      </c>
    </row>
    <row r="5188" spans="1:20" x14ac:dyDescent="0.25">
      <c r="A5188">
        <v>36866</v>
      </c>
      <c r="B5188">
        <v>40261</v>
      </c>
      <c r="C5188" t="s">
        <v>20</v>
      </c>
      <c r="D5188" t="s">
        <v>21</v>
      </c>
      <c r="E5188" t="s">
        <v>22</v>
      </c>
      <c r="F5188" t="s">
        <v>2031</v>
      </c>
      <c r="G5188">
        <v>32</v>
      </c>
      <c r="H5188">
        <v>10116.39</v>
      </c>
      <c r="I5188">
        <v>0.4</v>
      </c>
      <c r="J5188">
        <v>0.1</v>
      </c>
      <c r="K5188">
        <v>3368.8</v>
      </c>
      <c r="L5188">
        <v>350.92</v>
      </c>
      <c r="M5188">
        <v>210.55</v>
      </c>
      <c r="N5188">
        <v>9.99</v>
      </c>
      <c r="O5188" t="s">
        <v>24</v>
      </c>
      <c r="P5188" t="s">
        <v>1370</v>
      </c>
      <c r="Q5188" t="s">
        <v>64</v>
      </c>
      <c r="R5188" t="s">
        <v>67</v>
      </c>
      <c r="S5188" t="s">
        <v>57</v>
      </c>
      <c r="T5188" s="1">
        <v>40263</v>
      </c>
    </row>
    <row r="5189" spans="1:20" x14ac:dyDescent="0.25">
      <c r="A5189">
        <v>36867</v>
      </c>
      <c r="B5189">
        <v>40061</v>
      </c>
      <c r="C5189" t="s">
        <v>36</v>
      </c>
      <c r="D5189" t="s">
        <v>42</v>
      </c>
      <c r="E5189" t="s">
        <v>192</v>
      </c>
      <c r="F5189" t="s">
        <v>450</v>
      </c>
      <c r="G5189">
        <v>21</v>
      </c>
      <c r="H5189">
        <v>10715.05</v>
      </c>
      <c r="I5189">
        <v>0.49</v>
      </c>
      <c r="J5189">
        <v>0.06</v>
      </c>
      <c r="K5189">
        <v>4890.3599999999997</v>
      </c>
      <c r="L5189">
        <v>541.57000000000005</v>
      </c>
      <c r="M5189">
        <v>276.2</v>
      </c>
      <c r="N5189">
        <v>24.49</v>
      </c>
      <c r="O5189" t="s">
        <v>71</v>
      </c>
      <c r="P5189" t="s">
        <v>1266</v>
      </c>
      <c r="Q5189" t="s">
        <v>33</v>
      </c>
      <c r="R5189" t="s">
        <v>34</v>
      </c>
      <c r="S5189" t="s">
        <v>28</v>
      </c>
      <c r="T5189" s="1">
        <v>40063</v>
      </c>
    </row>
    <row r="5190" spans="1:20" x14ac:dyDescent="0.25">
      <c r="A5190">
        <v>36867</v>
      </c>
      <c r="B5190">
        <v>40061</v>
      </c>
      <c r="C5190" t="s">
        <v>36</v>
      </c>
      <c r="D5190" t="s">
        <v>21</v>
      </c>
      <c r="E5190" t="s">
        <v>52</v>
      </c>
      <c r="F5190" t="s">
        <v>931</v>
      </c>
      <c r="G5190">
        <v>16</v>
      </c>
      <c r="H5190">
        <v>67.260000000000005</v>
      </c>
      <c r="I5190">
        <v>0.37</v>
      </c>
      <c r="J5190">
        <v>0.09</v>
      </c>
      <c r="K5190">
        <v>20.48</v>
      </c>
      <c r="L5190">
        <v>4.57</v>
      </c>
      <c r="M5190">
        <v>2.88</v>
      </c>
      <c r="N5190">
        <v>0.7</v>
      </c>
      <c r="O5190" t="s">
        <v>24</v>
      </c>
      <c r="P5190" t="s">
        <v>1266</v>
      </c>
      <c r="Q5190" t="s">
        <v>33</v>
      </c>
      <c r="R5190" t="s">
        <v>34</v>
      </c>
      <c r="S5190" t="s">
        <v>55</v>
      </c>
      <c r="T5190" s="1">
        <v>40063</v>
      </c>
    </row>
    <row r="5191" spans="1:20" x14ac:dyDescent="0.25">
      <c r="A5191">
        <v>36896</v>
      </c>
      <c r="B5191">
        <v>40120</v>
      </c>
      <c r="C5191" t="s">
        <v>58</v>
      </c>
      <c r="D5191" t="s">
        <v>21</v>
      </c>
      <c r="E5191" t="s">
        <v>80</v>
      </c>
      <c r="F5191" t="s">
        <v>516</v>
      </c>
      <c r="G5191">
        <v>12</v>
      </c>
      <c r="H5191">
        <v>64.42</v>
      </c>
      <c r="I5191">
        <v>0.51</v>
      </c>
      <c r="J5191">
        <v>0</v>
      </c>
      <c r="K5191">
        <v>32.6</v>
      </c>
      <c r="L5191">
        <v>5.33</v>
      </c>
      <c r="M5191">
        <v>2.61</v>
      </c>
      <c r="N5191">
        <v>0.5</v>
      </c>
      <c r="O5191" t="s">
        <v>24</v>
      </c>
      <c r="P5191" t="s">
        <v>923</v>
      </c>
      <c r="Q5191" t="s">
        <v>64</v>
      </c>
      <c r="R5191" t="s">
        <v>34</v>
      </c>
      <c r="S5191" t="s">
        <v>57</v>
      </c>
      <c r="T5191" s="1">
        <v>40122</v>
      </c>
    </row>
    <row r="5192" spans="1:20" x14ac:dyDescent="0.25">
      <c r="A5192">
        <v>36896</v>
      </c>
      <c r="B5192">
        <v>40120</v>
      </c>
      <c r="C5192" t="s">
        <v>58</v>
      </c>
      <c r="D5192" t="s">
        <v>42</v>
      </c>
      <c r="E5192" t="s">
        <v>43</v>
      </c>
      <c r="F5192" t="s">
        <v>859</v>
      </c>
      <c r="G5192">
        <v>41</v>
      </c>
      <c r="H5192">
        <v>1594.64</v>
      </c>
      <c r="I5192">
        <v>0.37</v>
      </c>
      <c r="J5192">
        <v>0.04</v>
      </c>
      <c r="K5192">
        <v>545.07000000000005</v>
      </c>
      <c r="L5192">
        <v>40.29</v>
      </c>
      <c r="M5192">
        <v>25.38</v>
      </c>
      <c r="N5192">
        <v>8.99</v>
      </c>
      <c r="O5192" t="s">
        <v>71</v>
      </c>
      <c r="P5192" t="s">
        <v>923</v>
      </c>
      <c r="Q5192" t="s">
        <v>64</v>
      </c>
      <c r="R5192" t="s">
        <v>34</v>
      </c>
      <c r="S5192" t="s">
        <v>35</v>
      </c>
      <c r="T5192" s="1">
        <v>40123</v>
      </c>
    </row>
    <row r="5193" spans="1:20" x14ac:dyDescent="0.25">
      <c r="A5193">
        <v>36896</v>
      </c>
      <c r="B5193">
        <v>40120</v>
      </c>
      <c r="C5193" t="s">
        <v>58</v>
      </c>
      <c r="D5193" t="s">
        <v>21</v>
      </c>
      <c r="E5193" t="s">
        <v>22</v>
      </c>
      <c r="F5193" t="s">
        <v>1362</v>
      </c>
      <c r="G5193">
        <v>21</v>
      </c>
      <c r="H5193">
        <v>7365.79</v>
      </c>
      <c r="I5193">
        <v>0.54</v>
      </c>
      <c r="J5193">
        <v>0.04</v>
      </c>
      <c r="K5193">
        <v>3818.12</v>
      </c>
      <c r="L5193">
        <v>363.63</v>
      </c>
      <c r="M5193">
        <v>167.27</v>
      </c>
      <c r="N5193">
        <v>35</v>
      </c>
      <c r="O5193" t="s">
        <v>24</v>
      </c>
      <c r="P5193" t="s">
        <v>923</v>
      </c>
      <c r="Q5193" t="s">
        <v>64</v>
      </c>
      <c r="R5193" t="s">
        <v>34</v>
      </c>
      <c r="S5193" t="s">
        <v>28</v>
      </c>
      <c r="T5193" s="1">
        <v>40120</v>
      </c>
    </row>
    <row r="5194" spans="1:20" x14ac:dyDescent="0.25">
      <c r="A5194">
        <v>36901</v>
      </c>
      <c r="B5194">
        <v>41165</v>
      </c>
      <c r="C5194" t="s">
        <v>58</v>
      </c>
      <c r="D5194" t="s">
        <v>21</v>
      </c>
      <c r="E5194" t="s">
        <v>84</v>
      </c>
      <c r="F5194" t="s">
        <v>548</v>
      </c>
      <c r="G5194">
        <v>30</v>
      </c>
      <c r="H5194">
        <v>347.08</v>
      </c>
      <c r="I5194">
        <v>0.46</v>
      </c>
      <c r="J5194">
        <v>0.08</v>
      </c>
      <c r="K5194">
        <v>141.02000000000001</v>
      </c>
      <c r="L5194">
        <v>12.37</v>
      </c>
      <c r="M5194">
        <v>6.68</v>
      </c>
      <c r="N5194">
        <v>5.66</v>
      </c>
      <c r="O5194" t="s">
        <v>24</v>
      </c>
      <c r="P5194" t="s">
        <v>1812</v>
      </c>
      <c r="Q5194" t="s">
        <v>33</v>
      </c>
      <c r="R5194" t="s">
        <v>34</v>
      </c>
      <c r="S5194" t="s">
        <v>57</v>
      </c>
      <c r="T5194" s="1">
        <v>41166</v>
      </c>
    </row>
    <row r="5195" spans="1:20" x14ac:dyDescent="0.25">
      <c r="A5195">
        <v>36929</v>
      </c>
      <c r="B5195">
        <v>41054</v>
      </c>
      <c r="C5195" t="s">
        <v>20</v>
      </c>
      <c r="D5195" t="s">
        <v>21</v>
      </c>
      <c r="E5195" t="s">
        <v>126</v>
      </c>
      <c r="F5195" t="s">
        <v>236</v>
      </c>
      <c r="G5195">
        <v>45</v>
      </c>
      <c r="H5195">
        <v>6251.53</v>
      </c>
      <c r="I5195">
        <v>0.44</v>
      </c>
      <c r="J5195">
        <v>0.04</v>
      </c>
      <c r="K5195">
        <v>2602.9299999999998</v>
      </c>
      <c r="L5195">
        <v>144.61000000000001</v>
      </c>
      <c r="M5195">
        <v>80.98</v>
      </c>
      <c r="N5195">
        <v>4.5</v>
      </c>
      <c r="O5195" t="s">
        <v>24</v>
      </c>
      <c r="P5195" t="s">
        <v>1786</v>
      </c>
      <c r="Q5195" t="s">
        <v>64</v>
      </c>
      <c r="R5195" t="s">
        <v>27</v>
      </c>
      <c r="S5195" t="s">
        <v>57</v>
      </c>
      <c r="T5195" s="1">
        <v>41054</v>
      </c>
    </row>
    <row r="5196" spans="1:20" x14ac:dyDescent="0.25">
      <c r="A5196">
        <v>36929</v>
      </c>
      <c r="B5196">
        <v>41054</v>
      </c>
      <c r="C5196" t="s">
        <v>20</v>
      </c>
      <c r="D5196" t="s">
        <v>21</v>
      </c>
      <c r="E5196" t="s">
        <v>22</v>
      </c>
      <c r="F5196" t="s">
        <v>1753</v>
      </c>
      <c r="G5196">
        <v>37</v>
      </c>
      <c r="H5196">
        <v>1963.87</v>
      </c>
      <c r="I5196">
        <v>0.37</v>
      </c>
      <c r="J5196">
        <v>0</v>
      </c>
      <c r="K5196">
        <v>723.4</v>
      </c>
      <c r="L5196">
        <v>52.84</v>
      </c>
      <c r="M5196">
        <v>33.29</v>
      </c>
      <c r="N5196">
        <v>8.74</v>
      </c>
      <c r="O5196" t="s">
        <v>24</v>
      </c>
      <c r="P5196" t="s">
        <v>1786</v>
      </c>
      <c r="Q5196" t="s">
        <v>64</v>
      </c>
      <c r="R5196" t="s">
        <v>27</v>
      </c>
      <c r="S5196" t="s">
        <v>57</v>
      </c>
      <c r="T5196" s="1">
        <v>41058</v>
      </c>
    </row>
    <row r="5197" spans="1:20" x14ac:dyDescent="0.25">
      <c r="A5197">
        <v>36930</v>
      </c>
      <c r="B5197">
        <v>40814</v>
      </c>
      <c r="C5197" t="s">
        <v>79</v>
      </c>
      <c r="D5197" t="s">
        <v>37</v>
      </c>
      <c r="E5197" t="s">
        <v>50</v>
      </c>
      <c r="F5197" t="s">
        <v>359</v>
      </c>
      <c r="G5197">
        <v>34</v>
      </c>
      <c r="H5197">
        <v>4525.84</v>
      </c>
      <c r="I5197">
        <v>0.36</v>
      </c>
      <c r="J5197">
        <v>0.01</v>
      </c>
      <c r="K5197">
        <v>1598.88</v>
      </c>
      <c r="L5197">
        <v>134.36000000000001</v>
      </c>
      <c r="M5197">
        <v>85.99</v>
      </c>
      <c r="N5197">
        <v>3.3</v>
      </c>
      <c r="O5197" t="s">
        <v>24</v>
      </c>
      <c r="P5197" t="s">
        <v>1740</v>
      </c>
      <c r="Q5197" t="s">
        <v>33</v>
      </c>
      <c r="R5197" t="s">
        <v>61</v>
      </c>
      <c r="S5197" t="s">
        <v>35</v>
      </c>
      <c r="T5197" s="1">
        <v>40816</v>
      </c>
    </row>
    <row r="5198" spans="1:20" x14ac:dyDescent="0.25">
      <c r="A5198">
        <v>36931</v>
      </c>
      <c r="B5198">
        <v>40562</v>
      </c>
      <c r="C5198" t="s">
        <v>29</v>
      </c>
      <c r="D5198" t="s">
        <v>21</v>
      </c>
      <c r="E5198" t="s">
        <v>52</v>
      </c>
      <c r="F5198" t="s">
        <v>1231</v>
      </c>
      <c r="G5198">
        <v>46</v>
      </c>
      <c r="H5198">
        <v>278.45999999999998</v>
      </c>
      <c r="I5198">
        <v>0.36</v>
      </c>
      <c r="J5198">
        <v>0.1</v>
      </c>
      <c r="K5198">
        <v>79.98</v>
      </c>
      <c r="L5198">
        <v>6.69</v>
      </c>
      <c r="M5198">
        <v>4.28</v>
      </c>
      <c r="N5198">
        <v>1.6</v>
      </c>
      <c r="O5198" t="s">
        <v>24</v>
      </c>
      <c r="P5198" t="s">
        <v>968</v>
      </c>
      <c r="Q5198" t="s">
        <v>83</v>
      </c>
      <c r="R5198" t="s">
        <v>61</v>
      </c>
      <c r="S5198" t="s">
        <v>55</v>
      </c>
      <c r="T5198" s="1">
        <v>40562</v>
      </c>
    </row>
    <row r="5199" spans="1:20" x14ac:dyDescent="0.25">
      <c r="A5199">
        <v>36932</v>
      </c>
      <c r="B5199">
        <v>40001</v>
      </c>
      <c r="C5199" t="s">
        <v>20</v>
      </c>
      <c r="D5199" t="s">
        <v>21</v>
      </c>
      <c r="E5199" t="s">
        <v>22</v>
      </c>
      <c r="F5199" t="s">
        <v>1787</v>
      </c>
      <c r="G5199">
        <v>20</v>
      </c>
      <c r="H5199">
        <v>1419.64</v>
      </c>
      <c r="I5199">
        <v>0.54</v>
      </c>
      <c r="J5199">
        <v>0.04</v>
      </c>
      <c r="K5199">
        <v>736.74</v>
      </c>
      <c r="L5199">
        <v>73.67</v>
      </c>
      <c r="M5199">
        <v>33.89</v>
      </c>
      <c r="N5199">
        <v>5.0999999999999996</v>
      </c>
      <c r="O5199" t="s">
        <v>24</v>
      </c>
      <c r="P5199" t="s">
        <v>604</v>
      </c>
      <c r="Q5199" t="s">
        <v>41</v>
      </c>
      <c r="R5199" t="s">
        <v>61</v>
      </c>
      <c r="S5199" t="s">
        <v>57</v>
      </c>
      <c r="T5199" s="1">
        <v>40006</v>
      </c>
    </row>
    <row r="5200" spans="1:20" x14ac:dyDescent="0.25">
      <c r="A5200">
        <v>36933</v>
      </c>
      <c r="B5200">
        <v>40736</v>
      </c>
      <c r="C5200" t="s">
        <v>36</v>
      </c>
      <c r="D5200" t="s">
        <v>21</v>
      </c>
      <c r="E5200" t="s">
        <v>80</v>
      </c>
      <c r="F5200" t="s">
        <v>168</v>
      </c>
      <c r="G5200">
        <v>32</v>
      </c>
      <c r="H5200">
        <v>172.09</v>
      </c>
      <c r="I5200">
        <v>0.36</v>
      </c>
      <c r="J5200">
        <v>7.0000000000000007E-2</v>
      </c>
      <c r="K5200">
        <v>53.51</v>
      </c>
      <c r="L5200">
        <v>5.77</v>
      </c>
      <c r="M5200">
        <v>3.69</v>
      </c>
      <c r="N5200">
        <v>0.5</v>
      </c>
      <c r="O5200" t="s">
        <v>24</v>
      </c>
      <c r="P5200" t="s">
        <v>501</v>
      </c>
      <c r="Q5200" t="s">
        <v>64</v>
      </c>
      <c r="R5200" t="s">
        <v>27</v>
      </c>
      <c r="S5200" t="s">
        <v>57</v>
      </c>
      <c r="T5200" s="1">
        <v>40737</v>
      </c>
    </row>
    <row r="5201" spans="1:20" x14ac:dyDescent="0.25">
      <c r="A5201">
        <v>36934</v>
      </c>
      <c r="B5201">
        <v>40169</v>
      </c>
      <c r="C5201" t="s">
        <v>79</v>
      </c>
      <c r="D5201" t="s">
        <v>37</v>
      </c>
      <c r="E5201" t="s">
        <v>87</v>
      </c>
      <c r="F5201" t="s">
        <v>88</v>
      </c>
      <c r="G5201">
        <v>7</v>
      </c>
      <c r="H5201">
        <v>1932</v>
      </c>
      <c r="I5201">
        <v>0.46</v>
      </c>
      <c r="J5201">
        <v>0.02</v>
      </c>
      <c r="K5201">
        <v>861.15</v>
      </c>
      <c r="L5201">
        <v>279.58999999999997</v>
      </c>
      <c r="M5201">
        <v>150.97999999999999</v>
      </c>
      <c r="N5201">
        <v>13.99</v>
      </c>
      <c r="O5201" t="s">
        <v>71</v>
      </c>
      <c r="P5201" t="s">
        <v>1095</v>
      </c>
      <c r="Q5201" t="s">
        <v>33</v>
      </c>
      <c r="R5201" t="s">
        <v>27</v>
      </c>
      <c r="S5201" t="s">
        <v>45</v>
      </c>
      <c r="T5201" s="1">
        <v>40171</v>
      </c>
    </row>
    <row r="5202" spans="1:20" x14ac:dyDescent="0.25">
      <c r="A5202">
        <v>36934</v>
      </c>
      <c r="B5202">
        <v>40169</v>
      </c>
      <c r="C5202" t="s">
        <v>79</v>
      </c>
      <c r="D5202" t="s">
        <v>21</v>
      </c>
      <c r="E5202" t="s">
        <v>84</v>
      </c>
      <c r="F5202" t="s">
        <v>1144</v>
      </c>
      <c r="G5202">
        <v>2</v>
      </c>
      <c r="H5202">
        <v>22.2</v>
      </c>
      <c r="I5202">
        <v>0.54</v>
      </c>
      <c r="J5202">
        <v>0.1</v>
      </c>
      <c r="K5202">
        <v>10.39</v>
      </c>
      <c r="L5202">
        <v>11.8</v>
      </c>
      <c r="M5202">
        <v>5.43</v>
      </c>
      <c r="N5202">
        <v>0.95</v>
      </c>
      <c r="O5202" t="s">
        <v>24</v>
      </c>
      <c r="P5202" t="s">
        <v>1095</v>
      </c>
      <c r="Q5202" t="s">
        <v>33</v>
      </c>
      <c r="R5202" t="s">
        <v>27</v>
      </c>
      <c r="S5202" t="s">
        <v>55</v>
      </c>
      <c r="T5202" s="1">
        <v>40171</v>
      </c>
    </row>
    <row r="5203" spans="1:20" x14ac:dyDescent="0.25">
      <c r="A5203">
        <v>36934</v>
      </c>
      <c r="B5203">
        <v>40169</v>
      </c>
      <c r="C5203" t="s">
        <v>79</v>
      </c>
      <c r="D5203" t="s">
        <v>42</v>
      </c>
      <c r="E5203" t="s">
        <v>46</v>
      </c>
      <c r="F5203" t="s">
        <v>514</v>
      </c>
      <c r="G5203">
        <v>45</v>
      </c>
      <c r="H5203">
        <v>14292.37</v>
      </c>
      <c r="I5203">
        <v>0.44</v>
      </c>
      <c r="J5203">
        <v>0.01</v>
      </c>
      <c r="K5203">
        <v>6195.11</v>
      </c>
      <c r="L5203">
        <v>320.16000000000003</v>
      </c>
      <c r="M5203">
        <v>179.29</v>
      </c>
      <c r="N5203">
        <v>29.21</v>
      </c>
      <c r="O5203" t="s">
        <v>48</v>
      </c>
      <c r="P5203" t="s">
        <v>1095</v>
      </c>
      <c r="Q5203" t="s">
        <v>33</v>
      </c>
      <c r="R5203" t="s">
        <v>27</v>
      </c>
      <c r="S5203" t="s">
        <v>49</v>
      </c>
      <c r="T5203" s="1">
        <v>40170</v>
      </c>
    </row>
    <row r="5204" spans="1:20" x14ac:dyDescent="0.25">
      <c r="A5204">
        <v>36992</v>
      </c>
      <c r="B5204">
        <v>40154</v>
      </c>
      <c r="C5204" t="s">
        <v>79</v>
      </c>
      <c r="D5204" t="s">
        <v>21</v>
      </c>
      <c r="E5204" t="s">
        <v>30</v>
      </c>
      <c r="F5204" t="s">
        <v>109</v>
      </c>
      <c r="G5204">
        <v>34</v>
      </c>
      <c r="H5204">
        <v>885.78</v>
      </c>
      <c r="I5204">
        <v>0.52</v>
      </c>
      <c r="J5204">
        <v>0.04</v>
      </c>
      <c r="K5204">
        <v>441.32</v>
      </c>
      <c r="L5204">
        <v>27.04</v>
      </c>
      <c r="M5204">
        <v>12.98</v>
      </c>
      <c r="N5204">
        <v>3.14</v>
      </c>
      <c r="O5204" t="s">
        <v>71</v>
      </c>
      <c r="P5204" t="s">
        <v>421</v>
      </c>
      <c r="Q5204" t="s">
        <v>41</v>
      </c>
      <c r="R5204" t="s">
        <v>34</v>
      </c>
      <c r="S5204" t="s">
        <v>35</v>
      </c>
      <c r="T5204" s="1">
        <v>40156</v>
      </c>
    </row>
    <row r="5205" spans="1:20" x14ac:dyDescent="0.25">
      <c r="A5205">
        <v>36994</v>
      </c>
      <c r="B5205">
        <v>40711</v>
      </c>
      <c r="C5205" t="s">
        <v>58</v>
      </c>
      <c r="D5205" t="s">
        <v>42</v>
      </c>
      <c r="E5205" t="s">
        <v>192</v>
      </c>
      <c r="F5205" t="s">
        <v>892</v>
      </c>
      <c r="G5205">
        <v>40</v>
      </c>
      <c r="H5205">
        <v>8096.7</v>
      </c>
      <c r="I5205">
        <v>0.37</v>
      </c>
      <c r="J5205">
        <v>0.03</v>
      </c>
      <c r="K5205">
        <v>2827.5</v>
      </c>
      <c r="L5205">
        <v>207.9</v>
      </c>
      <c r="M5205">
        <v>130.97999999999999</v>
      </c>
      <c r="N5205">
        <v>30</v>
      </c>
      <c r="O5205" t="s">
        <v>48</v>
      </c>
      <c r="P5205" t="s">
        <v>1049</v>
      </c>
      <c r="Q5205" t="s">
        <v>33</v>
      </c>
      <c r="R5205" t="s">
        <v>34</v>
      </c>
      <c r="S5205" t="s">
        <v>132</v>
      </c>
      <c r="T5205" s="1">
        <v>40711</v>
      </c>
    </row>
    <row r="5206" spans="1:20" x14ac:dyDescent="0.25">
      <c r="A5206">
        <v>36997</v>
      </c>
      <c r="B5206">
        <v>40517</v>
      </c>
      <c r="C5206" t="s">
        <v>29</v>
      </c>
      <c r="D5206" t="s">
        <v>21</v>
      </c>
      <c r="E5206" t="s">
        <v>80</v>
      </c>
      <c r="F5206" t="s">
        <v>516</v>
      </c>
      <c r="G5206">
        <v>39</v>
      </c>
      <c r="H5206">
        <v>179.08</v>
      </c>
      <c r="I5206">
        <v>0.43</v>
      </c>
      <c r="J5206">
        <v>0</v>
      </c>
      <c r="K5206">
        <v>76.790000000000006</v>
      </c>
      <c r="L5206">
        <v>4.58</v>
      </c>
      <c r="M5206">
        <v>2.61</v>
      </c>
      <c r="N5206">
        <v>0.5</v>
      </c>
      <c r="O5206" t="s">
        <v>24</v>
      </c>
      <c r="P5206" t="s">
        <v>652</v>
      </c>
      <c r="Q5206" t="s">
        <v>33</v>
      </c>
      <c r="R5206" t="s">
        <v>67</v>
      </c>
      <c r="S5206" t="s">
        <v>57</v>
      </c>
      <c r="T5206" s="1">
        <v>40518</v>
      </c>
    </row>
    <row r="5207" spans="1:20" x14ac:dyDescent="0.25">
      <c r="A5207">
        <v>36998</v>
      </c>
      <c r="B5207">
        <v>41181</v>
      </c>
      <c r="C5207" t="s">
        <v>20</v>
      </c>
      <c r="D5207" t="s">
        <v>42</v>
      </c>
      <c r="E5207" t="s">
        <v>43</v>
      </c>
      <c r="F5207" t="s">
        <v>1848</v>
      </c>
      <c r="G5207">
        <v>50</v>
      </c>
      <c r="H5207">
        <v>826.68</v>
      </c>
      <c r="I5207">
        <v>0.43</v>
      </c>
      <c r="J5207">
        <v>7.0000000000000007E-2</v>
      </c>
      <c r="K5207">
        <v>315.16000000000003</v>
      </c>
      <c r="L5207">
        <v>17.510000000000002</v>
      </c>
      <c r="M5207">
        <v>9.98</v>
      </c>
      <c r="N5207">
        <v>12.52</v>
      </c>
      <c r="O5207" t="s">
        <v>24</v>
      </c>
      <c r="P5207" t="s">
        <v>953</v>
      </c>
      <c r="Q5207" t="s">
        <v>33</v>
      </c>
      <c r="R5207" t="s">
        <v>34</v>
      </c>
      <c r="S5207" t="s">
        <v>57</v>
      </c>
      <c r="T5207" s="1">
        <v>41186</v>
      </c>
    </row>
    <row r="5208" spans="1:20" x14ac:dyDescent="0.25">
      <c r="A5208">
        <v>36998</v>
      </c>
      <c r="B5208">
        <v>41181</v>
      </c>
      <c r="C5208" t="s">
        <v>20</v>
      </c>
      <c r="D5208" t="s">
        <v>21</v>
      </c>
      <c r="E5208" t="s">
        <v>84</v>
      </c>
      <c r="F5208" t="s">
        <v>605</v>
      </c>
      <c r="G5208">
        <v>41</v>
      </c>
      <c r="H5208">
        <v>401.53</v>
      </c>
      <c r="I5208">
        <v>0.39</v>
      </c>
      <c r="J5208">
        <v>0.1</v>
      </c>
      <c r="K5208">
        <v>126.31</v>
      </c>
      <c r="L5208">
        <v>10.62</v>
      </c>
      <c r="M5208">
        <v>6.48</v>
      </c>
      <c r="N5208">
        <v>9.5399999999999991</v>
      </c>
      <c r="O5208" t="s">
        <v>24</v>
      </c>
      <c r="P5208" t="s">
        <v>953</v>
      </c>
      <c r="Q5208" t="s">
        <v>33</v>
      </c>
      <c r="R5208" t="s">
        <v>34</v>
      </c>
      <c r="S5208" t="s">
        <v>57</v>
      </c>
      <c r="T5208" s="1">
        <v>41188</v>
      </c>
    </row>
    <row r="5209" spans="1:20" x14ac:dyDescent="0.25">
      <c r="A5209">
        <v>36998</v>
      </c>
      <c r="B5209">
        <v>41181</v>
      </c>
      <c r="C5209" t="s">
        <v>20</v>
      </c>
      <c r="D5209" t="s">
        <v>21</v>
      </c>
      <c r="E5209" t="s">
        <v>84</v>
      </c>
      <c r="F5209" t="s">
        <v>1887</v>
      </c>
      <c r="G5209">
        <v>8</v>
      </c>
      <c r="H5209">
        <v>84.57</v>
      </c>
      <c r="I5209">
        <v>0.36</v>
      </c>
      <c r="J5209">
        <v>0.02</v>
      </c>
      <c r="K5209">
        <v>27.54</v>
      </c>
      <c r="L5209">
        <v>10.130000000000001</v>
      </c>
      <c r="M5209">
        <v>6.48</v>
      </c>
      <c r="N5209">
        <v>5.19</v>
      </c>
      <c r="O5209" t="s">
        <v>24</v>
      </c>
      <c r="P5209" t="s">
        <v>953</v>
      </c>
      <c r="Q5209" t="s">
        <v>33</v>
      </c>
      <c r="R5209" t="s">
        <v>34</v>
      </c>
      <c r="S5209" t="s">
        <v>57</v>
      </c>
      <c r="T5209" s="1">
        <v>41183</v>
      </c>
    </row>
    <row r="5210" spans="1:20" x14ac:dyDescent="0.25">
      <c r="A5210">
        <v>36999</v>
      </c>
      <c r="B5210">
        <v>40159</v>
      </c>
      <c r="C5210" t="s">
        <v>79</v>
      </c>
      <c r="D5210" t="s">
        <v>37</v>
      </c>
      <c r="E5210" t="s">
        <v>387</v>
      </c>
      <c r="F5210" t="s">
        <v>628</v>
      </c>
      <c r="G5210">
        <v>28</v>
      </c>
      <c r="H5210">
        <v>31517.99</v>
      </c>
      <c r="I5210">
        <v>0.54</v>
      </c>
      <c r="J5210">
        <v>0.06</v>
      </c>
      <c r="K5210">
        <v>16069.27</v>
      </c>
      <c r="L5210">
        <v>1195.6300000000001</v>
      </c>
      <c r="M5210">
        <v>549.99</v>
      </c>
      <c r="N5210">
        <v>49</v>
      </c>
      <c r="O5210" t="s">
        <v>48</v>
      </c>
      <c r="P5210" t="s">
        <v>1704</v>
      </c>
      <c r="Q5210" t="s">
        <v>64</v>
      </c>
      <c r="R5210" t="s">
        <v>34</v>
      </c>
      <c r="S5210" t="s">
        <v>132</v>
      </c>
      <c r="T5210" s="1">
        <v>40160</v>
      </c>
    </row>
    <row r="5211" spans="1:20" x14ac:dyDescent="0.25">
      <c r="A5211">
        <v>36999</v>
      </c>
      <c r="B5211">
        <v>40159</v>
      </c>
      <c r="C5211" t="s">
        <v>79</v>
      </c>
      <c r="D5211" t="s">
        <v>37</v>
      </c>
      <c r="E5211" t="s">
        <v>50</v>
      </c>
      <c r="F5211" t="s">
        <v>76</v>
      </c>
      <c r="G5211">
        <v>3</v>
      </c>
      <c r="H5211">
        <v>557.94000000000005</v>
      </c>
      <c r="I5211">
        <v>0.42</v>
      </c>
      <c r="J5211">
        <v>0.08</v>
      </c>
      <c r="K5211">
        <v>203.98</v>
      </c>
      <c r="L5211">
        <v>199.98</v>
      </c>
      <c r="M5211">
        <v>115.99</v>
      </c>
      <c r="N5211">
        <v>5.99</v>
      </c>
      <c r="O5211" t="s">
        <v>71</v>
      </c>
      <c r="P5211" t="s">
        <v>1704</v>
      </c>
      <c r="Q5211" t="s">
        <v>64</v>
      </c>
      <c r="R5211" t="s">
        <v>34</v>
      </c>
      <c r="S5211" t="s">
        <v>57</v>
      </c>
      <c r="T5211" s="1">
        <v>40160</v>
      </c>
    </row>
    <row r="5212" spans="1:20" x14ac:dyDescent="0.25">
      <c r="A5212">
        <v>37025</v>
      </c>
      <c r="B5212">
        <v>40127</v>
      </c>
      <c r="C5212" t="s">
        <v>36</v>
      </c>
      <c r="D5212" t="s">
        <v>37</v>
      </c>
      <c r="E5212" t="s">
        <v>38</v>
      </c>
      <c r="F5212" t="s">
        <v>1162</v>
      </c>
      <c r="G5212">
        <v>37</v>
      </c>
      <c r="H5212">
        <v>982.24</v>
      </c>
      <c r="I5212">
        <v>0.36</v>
      </c>
      <c r="J5212">
        <v>0.03</v>
      </c>
      <c r="K5212">
        <v>333.49</v>
      </c>
      <c r="L5212">
        <v>27.31</v>
      </c>
      <c r="M5212">
        <v>17.48</v>
      </c>
      <c r="N5212">
        <v>1.99</v>
      </c>
      <c r="O5212" t="s">
        <v>24</v>
      </c>
      <c r="P5212" t="s">
        <v>1642</v>
      </c>
      <c r="Q5212" t="s">
        <v>41</v>
      </c>
      <c r="R5212" t="s">
        <v>34</v>
      </c>
      <c r="S5212" t="s">
        <v>35</v>
      </c>
      <c r="T5212" s="1">
        <v>40128</v>
      </c>
    </row>
    <row r="5213" spans="1:20" x14ac:dyDescent="0.25">
      <c r="A5213">
        <v>37063</v>
      </c>
      <c r="B5213">
        <v>41252</v>
      </c>
      <c r="C5213" t="s">
        <v>29</v>
      </c>
      <c r="D5213" t="s">
        <v>42</v>
      </c>
      <c r="E5213" t="s">
        <v>43</v>
      </c>
      <c r="F5213" t="s">
        <v>384</v>
      </c>
      <c r="G5213">
        <v>50</v>
      </c>
      <c r="H5213">
        <v>1368.22</v>
      </c>
      <c r="I5213">
        <v>0.35</v>
      </c>
      <c r="J5213">
        <v>0</v>
      </c>
      <c r="K5213">
        <v>475.73</v>
      </c>
      <c r="L5213">
        <v>27.18</v>
      </c>
      <c r="M5213">
        <v>17.670000000000002</v>
      </c>
      <c r="N5213">
        <v>8.99</v>
      </c>
      <c r="O5213" t="s">
        <v>24</v>
      </c>
      <c r="P5213" t="s">
        <v>460</v>
      </c>
      <c r="Q5213" t="s">
        <v>33</v>
      </c>
      <c r="R5213" t="s">
        <v>61</v>
      </c>
      <c r="S5213" t="s">
        <v>35</v>
      </c>
      <c r="T5213" s="1">
        <v>41253</v>
      </c>
    </row>
    <row r="5214" spans="1:20" x14ac:dyDescent="0.25">
      <c r="A5214">
        <v>37095</v>
      </c>
      <c r="B5214">
        <v>39882</v>
      </c>
      <c r="C5214" t="s">
        <v>20</v>
      </c>
      <c r="D5214" t="s">
        <v>37</v>
      </c>
      <c r="E5214" t="s">
        <v>87</v>
      </c>
      <c r="F5214" t="s">
        <v>668</v>
      </c>
      <c r="G5214">
        <v>3</v>
      </c>
      <c r="H5214">
        <v>31951.46</v>
      </c>
      <c r="I5214">
        <v>0.42</v>
      </c>
      <c r="J5214">
        <v>0.09</v>
      </c>
      <c r="K5214">
        <v>11577.91</v>
      </c>
      <c r="L5214">
        <v>11694.86</v>
      </c>
      <c r="M5214">
        <v>6783.02</v>
      </c>
      <c r="N5214">
        <v>24.49</v>
      </c>
      <c r="O5214" t="s">
        <v>24</v>
      </c>
      <c r="P5214" t="s">
        <v>464</v>
      </c>
      <c r="Q5214" t="s">
        <v>33</v>
      </c>
      <c r="R5214" t="s">
        <v>67</v>
      </c>
      <c r="S5214" t="s">
        <v>28</v>
      </c>
      <c r="T5214" s="1">
        <v>39886</v>
      </c>
    </row>
    <row r="5215" spans="1:20" x14ac:dyDescent="0.25">
      <c r="A5215">
        <v>37121</v>
      </c>
      <c r="B5215">
        <v>40617</v>
      </c>
      <c r="C5215" t="s">
        <v>29</v>
      </c>
      <c r="D5215" t="s">
        <v>42</v>
      </c>
      <c r="E5215" t="s">
        <v>192</v>
      </c>
      <c r="F5215" t="s">
        <v>771</v>
      </c>
      <c r="G5215">
        <v>44</v>
      </c>
      <c r="H5215">
        <v>17218.919999999998</v>
      </c>
      <c r="I5215">
        <v>0.45</v>
      </c>
      <c r="J5215">
        <v>0.01</v>
      </c>
      <c r="K5215">
        <v>7624.32</v>
      </c>
      <c r="L5215">
        <v>393.82</v>
      </c>
      <c r="M5215">
        <v>216.6</v>
      </c>
      <c r="N5215">
        <v>64.2</v>
      </c>
      <c r="O5215" t="s">
        <v>48</v>
      </c>
      <c r="P5215" t="s">
        <v>1474</v>
      </c>
      <c r="Q5215" t="s">
        <v>64</v>
      </c>
      <c r="R5215" t="s">
        <v>34</v>
      </c>
      <c r="S5215" t="s">
        <v>132</v>
      </c>
      <c r="T5215" s="1">
        <v>40618</v>
      </c>
    </row>
    <row r="5216" spans="1:20" x14ac:dyDescent="0.25">
      <c r="A5216">
        <v>37123</v>
      </c>
      <c r="B5216">
        <v>40957</v>
      </c>
      <c r="C5216" t="s">
        <v>36</v>
      </c>
      <c r="D5216" t="s">
        <v>42</v>
      </c>
      <c r="E5216" t="s">
        <v>46</v>
      </c>
      <c r="F5216" t="s">
        <v>1518</v>
      </c>
      <c r="G5216">
        <v>50</v>
      </c>
      <c r="H5216">
        <v>1176.04</v>
      </c>
      <c r="I5216">
        <v>0.37</v>
      </c>
      <c r="J5216">
        <v>0.05</v>
      </c>
      <c r="K5216">
        <v>386.79</v>
      </c>
      <c r="L5216">
        <v>24.17</v>
      </c>
      <c r="M5216">
        <v>15.23</v>
      </c>
      <c r="N5216">
        <v>27.75</v>
      </c>
      <c r="O5216" t="s">
        <v>48</v>
      </c>
      <c r="P5216" t="s">
        <v>414</v>
      </c>
      <c r="Q5216" t="s">
        <v>64</v>
      </c>
      <c r="R5216" t="s">
        <v>27</v>
      </c>
      <c r="S5216" t="s">
        <v>49</v>
      </c>
      <c r="T5216" s="1">
        <v>40958</v>
      </c>
    </row>
    <row r="5217" spans="1:20" x14ac:dyDescent="0.25">
      <c r="A5217">
        <v>37124</v>
      </c>
      <c r="B5217">
        <v>40998</v>
      </c>
      <c r="C5217" t="s">
        <v>20</v>
      </c>
      <c r="D5217" t="s">
        <v>37</v>
      </c>
      <c r="E5217" t="s">
        <v>387</v>
      </c>
      <c r="F5217" t="s">
        <v>388</v>
      </c>
      <c r="G5217">
        <v>33</v>
      </c>
      <c r="H5217">
        <v>45219.5</v>
      </c>
      <c r="I5217">
        <v>0.54</v>
      </c>
      <c r="J5217">
        <v>0.1</v>
      </c>
      <c r="K5217">
        <v>22095.34</v>
      </c>
      <c r="L5217">
        <v>1521.72</v>
      </c>
      <c r="M5217">
        <v>699.99</v>
      </c>
      <c r="N5217">
        <v>24.49</v>
      </c>
      <c r="O5217" t="s">
        <v>24</v>
      </c>
      <c r="P5217" t="s">
        <v>2020</v>
      </c>
      <c r="Q5217" t="s">
        <v>41</v>
      </c>
      <c r="R5217" t="s">
        <v>34</v>
      </c>
      <c r="S5217" t="s">
        <v>28</v>
      </c>
      <c r="T5217" s="1">
        <v>41000</v>
      </c>
    </row>
    <row r="5218" spans="1:20" x14ac:dyDescent="0.25">
      <c r="A5218">
        <v>37125</v>
      </c>
      <c r="B5218">
        <v>40192</v>
      </c>
      <c r="C5218" t="s">
        <v>36</v>
      </c>
      <c r="D5218" t="s">
        <v>21</v>
      </c>
      <c r="E5218" t="s">
        <v>72</v>
      </c>
      <c r="F5218" t="s">
        <v>1067</v>
      </c>
      <c r="G5218">
        <v>46</v>
      </c>
      <c r="H5218">
        <v>108.76</v>
      </c>
      <c r="I5218">
        <v>0.37</v>
      </c>
      <c r="J5218">
        <v>0</v>
      </c>
      <c r="K5218">
        <v>39.979999999999997</v>
      </c>
      <c r="L5218">
        <v>2.35</v>
      </c>
      <c r="M5218">
        <v>1.48</v>
      </c>
      <c r="N5218">
        <v>0.7</v>
      </c>
      <c r="O5218" t="s">
        <v>24</v>
      </c>
      <c r="P5218" t="s">
        <v>277</v>
      </c>
      <c r="Q5218" t="s">
        <v>33</v>
      </c>
      <c r="R5218" t="s">
        <v>67</v>
      </c>
      <c r="S5218" t="s">
        <v>55</v>
      </c>
      <c r="T5218" s="1">
        <v>40193</v>
      </c>
    </row>
    <row r="5219" spans="1:20" x14ac:dyDescent="0.25">
      <c r="A5219">
        <v>37127</v>
      </c>
      <c r="B5219">
        <v>40453</v>
      </c>
      <c r="C5219" t="s">
        <v>36</v>
      </c>
      <c r="D5219" t="s">
        <v>21</v>
      </c>
      <c r="E5219" t="s">
        <v>84</v>
      </c>
      <c r="F5219" t="s">
        <v>1268</v>
      </c>
      <c r="G5219">
        <v>19</v>
      </c>
      <c r="H5219">
        <v>268.64999999999998</v>
      </c>
      <c r="I5219">
        <v>0.37</v>
      </c>
      <c r="J5219">
        <v>0.03</v>
      </c>
      <c r="K5219">
        <v>93.41</v>
      </c>
      <c r="L5219">
        <v>14.46</v>
      </c>
      <c r="M5219">
        <v>9.11</v>
      </c>
      <c r="N5219">
        <v>2.15</v>
      </c>
      <c r="O5219" t="s">
        <v>24</v>
      </c>
      <c r="P5219" t="s">
        <v>587</v>
      </c>
      <c r="Q5219" t="s">
        <v>41</v>
      </c>
      <c r="R5219" t="s">
        <v>34</v>
      </c>
      <c r="S5219" t="s">
        <v>55</v>
      </c>
      <c r="T5219" s="1">
        <v>40454</v>
      </c>
    </row>
    <row r="5220" spans="1:20" x14ac:dyDescent="0.25">
      <c r="A5220">
        <v>37152</v>
      </c>
      <c r="B5220">
        <v>40685</v>
      </c>
      <c r="C5220" t="s">
        <v>79</v>
      </c>
      <c r="D5220" t="s">
        <v>42</v>
      </c>
      <c r="E5220" t="s">
        <v>192</v>
      </c>
      <c r="F5220" t="s">
        <v>447</v>
      </c>
      <c r="G5220">
        <v>39</v>
      </c>
      <c r="H5220">
        <v>6944.79</v>
      </c>
      <c r="I5220">
        <v>0.37</v>
      </c>
      <c r="J5220">
        <v>0.02</v>
      </c>
      <c r="K5220">
        <v>2469.5700000000002</v>
      </c>
      <c r="L5220">
        <v>180.92</v>
      </c>
      <c r="M5220">
        <v>113.98</v>
      </c>
      <c r="N5220">
        <v>30</v>
      </c>
      <c r="O5220" t="s">
        <v>48</v>
      </c>
      <c r="P5220" t="s">
        <v>240</v>
      </c>
      <c r="Q5220" t="s">
        <v>64</v>
      </c>
      <c r="R5220" t="s">
        <v>34</v>
      </c>
      <c r="S5220" t="s">
        <v>132</v>
      </c>
      <c r="T5220" s="1">
        <v>40687</v>
      </c>
    </row>
    <row r="5221" spans="1:20" x14ac:dyDescent="0.25">
      <c r="A5221">
        <v>37152</v>
      </c>
      <c r="B5221">
        <v>40685</v>
      </c>
      <c r="C5221" t="s">
        <v>79</v>
      </c>
      <c r="D5221" t="s">
        <v>37</v>
      </c>
      <c r="E5221" t="s">
        <v>50</v>
      </c>
      <c r="F5221" t="s">
        <v>76</v>
      </c>
      <c r="G5221">
        <v>45</v>
      </c>
      <c r="H5221">
        <v>5192.01</v>
      </c>
      <c r="I5221">
        <v>0.45</v>
      </c>
      <c r="J5221">
        <v>0.04</v>
      </c>
      <c r="K5221">
        <v>2213.66</v>
      </c>
      <c r="L5221">
        <v>119.98</v>
      </c>
      <c r="M5221">
        <v>65.989999999999995</v>
      </c>
      <c r="N5221">
        <v>8.8000000000000007</v>
      </c>
      <c r="O5221" t="s">
        <v>24</v>
      </c>
      <c r="P5221" t="s">
        <v>240</v>
      </c>
      <c r="Q5221" t="s">
        <v>64</v>
      </c>
      <c r="R5221" t="s">
        <v>34</v>
      </c>
      <c r="S5221" t="s">
        <v>57</v>
      </c>
      <c r="T5221" s="1">
        <v>40687</v>
      </c>
    </row>
    <row r="5222" spans="1:20" x14ac:dyDescent="0.25">
      <c r="A5222">
        <v>37157</v>
      </c>
      <c r="B5222">
        <v>40229</v>
      </c>
      <c r="C5222" t="s">
        <v>36</v>
      </c>
      <c r="D5222" t="s">
        <v>21</v>
      </c>
      <c r="E5222" t="s">
        <v>84</v>
      </c>
      <c r="F5222" t="s">
        <v>1668</v>
      </c>
      <c r="G5222">
        <v>39</v>
      </c>
      <c r="H5222">
        <v>397.1</v>
      </c>
      <c r="I5222">
        <v>0.48</v>
      </c>
      <c r="J5222">
        <v>0.01</v>
      </c>
      <c r="K5222">
        <v>186.12</v>
      </c>
      <c r="L5222">
        <v>10.15</v>
      </c>
      <c r="M5222">
        <v>5.28</v>
      </c>
      <c r="N5222">
        <v>5.0599999999999996</v>
      </c>
      <c r="O5222" t="s">
        <v>24</v>
      </c>
      <c r="P5222" t="s">
        <v>1069</v>
      </c>
      <c r="Q5222" t="s">
        <v>95</v>
      </c>
      <c r="R5222" t="s">
        <v>61</v>
      </c>
      <c r="S5222" t="s">
        <v>57</v>
      </c>
      <c r="T5222" s="1">
        <v>40231</v>
      </c>
    </row>
    <row r="5223" spans="1:20" x14ac:dyDescent="0.25">
      <c r="A5223">
        <v>37158</v>
      </c>
      <c r="B5223">
        <v>41174</v>
      </c>
      <c r="C5223" t="s">
        <v>20</v>
      </c>
      <c r="D5223" t="s">
        <v>21</v>
      </c>
      <c r="E5223" t="s">
        <v>84</v>
      </c>
      <c r="F5223" t="s">
        <v>909</v>
      </c>
      <c r="G5223">
        <v>25</v>
      </c>
      <c r="H5223">
        <v>263.87</v>
      </c>
      <c r="I5223">
        <v>0.4</v>
      </c>
      <c r="J5223">
        <v>0.05</v>
      </c>
      <c r="K5223">
        <v>94.5</v>
      </c>
      <c r="L5223">
        <v>10.8</v>
      </c>
      <c r="M5223">
        <v>6.48</v>
      </c>
      <c r="N5223">
        <v>7.37</v>
      </c>
      <c r="O5223" t="s">
        <v>24</v>
      </c>
      <c r="P5223" t="s">
        <v>284</v>
      </c>
      <c r="Q5223" t="s">
        <v>33</v>
      </c>
      <c r="R5223" t="s">
        <v>67</v>
      </c>
      <c r="S5223" t="s">
        <v>57</v>
      </c>
      <c r="T5223" s="1">
        <v>41179</v>
      </c>
    </row>
    <row r="5224" spans="1:20" x14ac:dyDescent="0.25">
      <c r="A5224">
        <v>37185</v>
      </c>
      <c r="B5224">
        <v>41213</v>
      </c>
      <c r="C5224" t="s">
        <v>36</v>
      </c>
      <c r="D5224" t="s">
        <v>21</v>
      </c>
      <c r="E5224" t="s">
        <v>52</v>
      </c>
      <c r="F5224" t="s">
        <v>1657</v>
      </c>
      <c r="G5224">
        <v>8</v>
      </c>
      <c r="H5224">
        <v>46.71</v>
      </c>
      <c r="I5224">
        <v>0.54</v>
      </c>
      <c r="J5224">
        <v>0.02</v>
      </c>
      <c r="K5224">
        <v>23.51</v>
      </c>
      <c r="L5224">
        <v>5.65</v>
      </c>
      <c r="M5224">
        <v>2.6</v>
      </c>
      <c r="N5224">
        <v>2.4</v>
      </c>
      <c r="O5224" t="s">
        <v>24</v>
      </c>
      <c r="P5224" t="s">
        <v>336</v>
      </c>
      <c r="Q5224" t="s">
        <v>95</v>
      </c>
      <c r="R5224" t="s">
        <v>34</v>
      </c>
      <c r="S5224" t="s">
        <v>55</v>
      </c>
      <c r="T5224" s="1">
        <v>41214</v>
      </c>
    </row>
    <row r="5225" spans="1:20" x14ac:dyDescent="0.25">
      <c r="A5225">
        <v>37188</v>
      </c>
      <c r="B5225">
        <v>40972</v>
      </c>
      <c r="C5225" t="s">
        <v>58</v>
      </c>
      <c r="D5225" t="s">
        <v>21</v>
      </c>
      <c r="E5225" t="s">
        <v>84</v>
      </c>
      <c r="F5225" t="s">
        <v>228</v>
      </c>
      <c r="G5225">
        <v>24</v>
      </c>
      <c r="H5225">
        <v>190.46</v>
      </c>
      <c r="I5225">
        <v>0.37</v>
      </c>
      <c r="J5225">
        <v>0.04</v>
      </c>
      <c r="K5225">
        <v>62.61</v>
      </c>
      <c r="L5225">
        <v>7.9</v>
      </c>
      <c r="M5225">
        <v>4.9800000000000004</v>
      </c>
      <c r="N5225">
        <v>8.33</v>
      </c>
      <c r="O5225" t="s">
        <v>71</v>
      </c>
      <c r="P5225" t="s">
        <v>1801</v>
      </c>
      <c r="Q5225" t="s">
        <v>75</v>
      </c>
      <c r="R5225" t="s">
        <v>61</v>
      </c>
      <c r="S5225" t="s">
        <v>57</v>
      </c>
      <c r="T5225" s="1">
        <v>40973</v>
      </c>
    </row>
    <row r="5226" spans="1:20" x14ac:dyDescent="0.25">
      <c r="A5226">
        <v>37216</v>
      </c>
      <c r="B5226">
        <v>40512</v>
      </c>
      <c r="C5226" t="s">
        <v>36</v>
      </c>
      <c r="D5226" t="s">
        <v>21</v>
      </c>
      <c r="E5226" t="s">
        <v>120</v>
      </c>
      <c r="F5226" t="s">
        <v>1758</v>
      </c>
      <c r="G5226">
        <v>24</v>
      </c>
      <c r="H5226">
        <v>915.17</v>
      </c>
      <c r="I5226">
        <v>0.45</v>
      </c>
      <c r="J5226">
        <v>0.01</v>
      </c>
      <c r="K5226">
        <v>402.82</v>
      </c>
      <c r="L5226">
        <v>38.15</v>
      </c>
      <c r="M5226">
        <v>20.98</v>
      </c>
      <c r="N5226">
        <v>8.83</v>
      </c>
      <c r="O5226" t="s">
        <v>24</v>
      </c>
      <c r="P5226" t="s">
        <v>2025</v>
      </c>
      <c r="Q5226" t="s">
        <v>64</v>
      </c>
      <c r="R5226" t="s">
        <v>61</v>
      </c>
      <c r="S5226" t="s">
        <v>57</v>
      </c>
      <c r="T5226" s="1">
        <v>40513</v>
      </c>
    </row>
    <row r="5227" spans="1:20" x14ac:dyDescent="0.25">
      <c r="A5227">
        <v>37218</v>
      </c>
      <c r="B5227">
        <v>40531</v>
      </c>
      <c r="C5227" t="s">
        <v>36</v>
      </c>
      <c r="D5227" t="s">
        <v>21</v>
      </c>
      <c r="E5227" t="s">
        <v>126</v>
      </c>
      <c r="F5227" t="s">
        <v>495</v>
      </c>
      <c r="G5227">
        <v>29</v>
      </c>
      <c r="H5227">
        <v>3848.26</v>
      </c>
      <c r="I5227">
        <v>0.54</v>
      </c>
      <c r="J5227">
        <v>0</v>
      </c>
      <c r="K5227">
        <v>2075.63</v>
      </c>
      <c r="L5227">
        <v>132.54</v>
      </c>
      <c r="M5227">
        <v>60.97</v>
      </c>
      <c r="N5227">
        <v>4.5</v>
      </c>
      <c r="O5227" t="s">
        <v>24</v>
      </c>
      <c r="P5227" t="s">
        <v>377</v>
      </c>
      <c r="Q5227" t="s">
        <v>33</v>
      </c>
      <c r="R5227" t="s">
        <v>34</v>
      </c>
      <c r="S5227" t="s">
        <v>57</v>
      </c>
      <c r="T5227" s="1">
        <v>40533</v>
      </c>
    </row>
    <row r="5228" spans="1:20" x14ac:dyDescent="0.25">
      <c r="A5228">
        <v>37218</v>
      </c>
      <c r="B5228">
        <v>40531</v>
      </c>
      <c r="C5228" t="s">
        <v>36</v>
      </c>
      <c r="D5228" t="s">
        <v>21</v>
      </c>
      <c r="E5228" t="s">
        <v>84</v>
      </c>
      <c r="F5228" t="s">
        <v>2024</v>
      </c>
      <c r="G5228">
        <v>23</v>
      </c>
      <c r="H5228">
        <v>269.51</v>
      </c>
      <c r="I5228">
        <v>0.48</v>
      </c>
      <c r="J5228">
        <v>0.08</v>
      </c>
      <c r="K5228">
        <v>114.65</v>
      </c>
      <c r="L5228">
        <v>12.46</v>
      </c>
      <c r="M5228">
        <v>6.48</v>
      </c>
      <c r="N5228">
        <v>5.82</v>
      </c>
      <c r="O5228" t="s">
        <v>24</v>
      </c>
      <c r="P5228" t="s">
        <v>377</v>
      </c>
      <c r="Q5228" t="s">
        <v>33</v>
      </c>
      <c r="R5228" t="s">
        <v>34</v>
      </c>
      <c r="S5228" t="s">
        <v>57</v>
      </c>
      <c r="T5228" s="1">
        <v>40532</v>
      </c>
    </row>
    <row r="5229" spans="1:20" x14ac:dyDescent="0.25">
      <c r="A5229">
        <v>37223</v>
      </c>
      <c r="B5229">
        <v>40857</v>
      </c>
      <c r="C5229" t="s">
        <v>20</v>
      </c>
      <c r="D5229" t="s">
        <v>37</v>
      </c>
      <c r="E5229" t="s">
        <v>50</v>
      </c>
      <c r="F5229" t="s">
        <v>368</v>
      </c>
      <c r="G5229">
        <v>21</v>
      </c>
      <c r="H5229">
        <v>6355.83</v>
      </c>
      <c r="I5229">
        <v>0.52</v>
      </c>
      <c r="J5229">
        <v>7.0000000000000007E-2</v>
      </c>
      <c r="K5229">
        <v>3071.05</v>
      </c>
      <c r="L5229">
        <v>324.98</v>
      </c>
      <c r="M5229">
        <v>155.99</v>
      </c>
      <c r="N5229">
        <v>8.99</v>
      </c>
      <c r="O5229" t="s">
        <v>71</v>
      </c>
      <c r="P5229" t="s">
        <v>1974</v>
      </c>
      <c r="Q5229" t="s">
        <v>64</v>
      </c>
      <c r="R5229" t="s">
        <v>61</v>
      </c>
      <c r="S5229" t="s">
        <v>57</v>
      </c>
      <c r="T5229" s="1">
        <v>40861</v>
      </c>
    </row>
    <row r="5230" spans="1:20" x14ac:dyDescent="0.25">
      <c r="A5230">
        <v>37223</v>
      </c>
      <c r="B5230">
        <v>40857</v>
      </c>
      <c r="C5230" t="s">
        <v>20</v>
      </c>
      <c r="D5230" t="s">
        <v>21</v>
      </c>
      <c r="E5230" t="s">
        <v>22</v>
      </c>
      <c r="F5230" t="s">
        <v>208</v>
      </c>
      <c r="G5230">
        <v>40</v>
      </c>
      <c r="H5230">
        <v>1410.08</v>
      </c>
      <c r="I5230">
        <v>0.54</v>
      </c>
      <c r="J5230">
        <v>0.09</v>
      </c>
      <c r="K5230">
        <v>692.61</v>
      </c>
      <c r="L5230">
        <v>38.479999999999997</v>
      </c>
      <c r="M5230">
        <v>17.7</v>
      </c>
      <c r="N5230">
        <v>9.4700000000000006</v>
      </c>
      <c r="O5230" t="s">
        <v>24</v>
      </c>
      <c r="P5230" t="s">
        <v>1974</v>
      </c>
      <c r="Q5230" t="s">
        <v>64</v>
      </c>
      <c r="R5230" t="s">
        <v>61</v>
      </c>
      <c r="S5230" t="s">
        <v>57</v>
      </c>
      <c r="T5230" s="1">
        <v>40864</v>
      </c>
    </row>
    <row r="5231" spans="1:20" x14ac:dyDescent="0.25">
      <c r="A5231">
        <v>37223</v>
      </c>
      <c r="B5231">
        <v>40857</v>
      </c>
      <c r="C5231" t="s">
        <v>20</v>
      </c>
      <c r="D5231" t="s">
        <v>21</v>
      </c>
      <c r="E5231" t="s">
        <v>22</v>
      </c>
      <c r="F5231" t="s">
        <v>1998</v>
      </c>
      <c r="G5231">
        <v>38</v>
      </c>
      <c r="H5231">
        <v>10865.56</v>
      </c>
      <c r="I5231">
        <v>0.53</v>
      </c>
      <c r="J5231">
        <v>0.01</v>
      </c>
      <c r="K5231">
        <v>5688.78</v>
      </c>
      <c r="L5231">
        <v>287.89</v>
      </c>
      <c r="M5231">
        <v>135.31</v>
      </c>
      <c r="N5231">
        <v>35</v>
      </c>
      <c r="O5231" t="s">
        <v>24</v>
      </c>
      <c r="P5231" t="s">
        <v>1974</v>
      </c>
      <c r="Q5231" t="s">
        <v>64</v>
      </c>
      <c r="R5231" t="s">
        <v>61</v>
      </c>
      <c r="S5231" t="s">
        <v>28</v>
      </c>
      <c r="T5231" s="1">
        <v>40862</v>
      </c>
    </row>
    <row r="5232" spans="1:20" x14ac:dyDescent="0.25">
      <c r="A5232">
        <v>37250</v>
      </c>
      <c r="B5232">
        <v>40192</v>
      </c>
      <c r="C5232" t="s">
        <v>36</v>
      </c>
      <c r="D5232" t="s">
        <v>21</v>
      </c>
      <c r="E5232" t="s">
        <v>139</v>
      </c>
      <c r="F5232" t="s">
        <v>1713</v>
      </c>
      <c r="G5232">
        <v>13</v>
      </c>
      <c r="H5232">
        <v>878.21</v>
      </c>
      <c r="I5232">
        <v>0.48</v>
      </c>
      <c r="J5232">
        <v>0.03</v>
      </c>
      <c r="K5232">
        <v>404.33</v>
      </c>
      <c r="L5232">
        <v>69.12</v>
      </c>
      <c r="M5232">
        <v>35.94</v>
      </c>
      <c r="N5232">
        <v>6.66</v>
      </c>
      <c r="O5232" t="s">
        <v>24</v>
      </c>
      <c r="P5232" t="s">
        <v>402</v>
      </c>
      <c r="Q5232" t="s">
        <v>33</v>
      </c>
      <c r="R5232" t="s">
        <v>34</v>
      </c>
      <c r="S5232" t="s">
        <v>57</v>
      </c>
      <c r="T5232" s="1">
        <v>40193</v>
      </c>
    </row>
    <row r="5233" spans="1:20" x14ac:dyDescent="0.25">
      <c r="A5233">
        <v>37252</v>
      </c>
      <c r="B5233">
        <v>40866</v>
      </c>
      <c r="C5233" t="s">
        <v>20</v>
      </c>
      <c r="D5233" t="s">
        <v>21</v>
      </c>
      <c r="E5233" t="s">
        <v>126</v>
      </c>
      <c r="F5233" t="s">
        <v>272</v>
      </c>
      <c r="G5233">
        <v>21</v>
      </c>
      <c r="H5233">
        <v>2894.82</v>
      </c>
      <c r="I5233">
        <v>0.5</v>
      </c>
      <c r="J5233">
        <v>0.03</v>
      </c>
      <c r="K5233">
        <v>1400.95</v>
      </c>
      <c r="L5233">
        <v>141.94</v>
      </c>
      <c r="M5233">
        <v>70.97</v>
      </c>
      <c r="N5233">
        <v>3.5</v>
      </c>
      <c r="O5233" t="s">
        <v>24</v>
      </c>
      <c r="P5233" t="s">
        <v>1130</v>
      </c>
      <c r="Q5233" t="s">
        <v>41</v>
      </c>
      <c r="R5233" t="s">
        <v>34</v>
      </c>
      <c r="S5233" t="s">
        <v>57</v>
      </c>
      <c r="T5233" s="1">
        <v>40868</v>
      </c>
    </row>
    <row r="5234" spans="1:20" x14ac:dyDescent="0.25">
      <c r="A5234">
        <v>37252</v>
      </c>
      <c r="B5234">
        <v>40866</v>
      </c>
      <c r="C5234" t="s">
        <v>20</v>
      </c>
      <c r="D5234" t="s">
        <v>37</v>
      </c>
      <c r="E5234" t="s">
        <v>38</v>
      </c>
      <c r="F5234" t="s">
        <v>789</v>
      </c>
      <c r="G5234">
        <v>1</v>
      </c>
      <c r="H5234">
        <v>20.5</v>
      </c>
      <c r="I5234">
        <v>0.55000000000000004</v>
      </c>
      <c r="J5234">
        <v>0.02</v>
      </c>
      <c r="K5234">
        <v>9.8000000000000007</v>
      </c>
      <c r="L5234">
        <v>18.489999999999998</v>
      </c>
      <c r="M5234">
        <v>8.32</v>
      </c>
      <c r="N5234">
        <v>2.38</v>
      </c>
      <c r="O5234" t="s">
        <v>24</v>
      </c>
      <c r="P5234" t="s">
        <v>1130</v>
      </c>
      <c r="Q5234" t="s">
        <v>41</v>
      </c>
      <c r="R5234" t="s">
        <v>34</v>
      </c>
      <c r="S5234" t="s">
        <v>35</v>
      </c>
      <c r="T5234" s="1">
        <v>40870</v>
      </c>
    </row>
    <row r="5235" spans="1:20" x14ac:dyDescent="0.25">
      <c r="A5235">
        <v>37252</v>
      </c>
      <c r="B5235">
        <v>40866</v>
      </c>
      <c r="C5235" t="s">
        <v>20</v>
      </c>
      <c r="D5235" t="s">
        <v>37</v>
      </c>
      <c r="E5235" t="s">
        <v>38</v>
      </c>
      <c r="F5235" t="s">
        <v>1163</v>
      </c>
      <c r="G5235">
        <v>50</v>
      </c>
      <c r="H5235">
        <v>4264.42</v>
      </c>
      <c r="I5235">
        <v>0.47</v>
      </c>
      <c r="J5235">
        <v>0.1</v>
      </c>
      <c r="K5235">
        <v>1744.93</v>
      </c>
      <c r="L5235">
        <v>94.32</v>
      </c>
      <c r="M5235">
        <v>49.99</v>
      </c>
      <c r="N5235">
        <v>19.989999999999998</v>
      </c>
      <c r="O5235" t="s">
        <v>24</v>
      </c>
      <c r="P5235" t="s">
        <v>1130</v>
      </c>
      <c r="Q5235" t="s">
        <v>41</v>
      </c>
      <c r="R5235" t="s">
        <v>34</v>
      </c>
      <c r="S5235" t="s">
        <v>57</v>
      </c>
      <c r="T5235" s="1">
        <v>40868</v>
      </c>
    </row>
    <row r="5236" spans="1:20" x14ac:dyDescent="0.25">
      <c r="A5236">
        <v>37252</v>
      </c>
      <c r="B5236">
        <v>40866</v>
      </c>
      <c r="C5236" t="s">
        <v>20</v>
      </c>
      <c r="D5236" t="s">
        <v>42</v>
      </c>
      <c r="E5236" t="s">
        <v>92</v>
      </c>
      <c r="F5236" t="s">
        <v>589</v>
      </c>
      <c r="G5236">
        <v>34</v>
      </c>
      <c r="H5236">
        <v>50138.9</v>
      </c>
      <c r="I5236">
        <v>0.42</v>
      </c>
      <c r="J5236">
        <v>0.03</v>
      </c>
      <c r="K5236">
        <v>20141.03</v>
      </c>
      <c r="L5236">
        <v>1518.93</v>
      </c>
      <c r="M5236">
        <v>880.98</v>
      </c>
      <c r="N5236">
        <v>44.55</v>
      </c>
      <c r="O5236" t="s">
        <v>48</v>
      </c>
      <c r="P5236" t="s">
        <v>1130</v>
      </c>
      <c r="Q5236" t="s">
        <v>41</v>
      </c>
      <c r="R5236" t="s">
        <v>34</v>
      </c>
      <c r="S5236" t="s">
        <v>49</v>
      </c>
      <c r="T5236" s="1">
        <v>40871</v>
      </c>
    </row>
    <row r="5237" spans="1:20" x14ac:dyDescent="0.25">
      <c r="A5237">
        <v>37253</v>
      </c>
      <c r="B5237">
        <v>41153</v>
      </c>
      <c r="C5237" t="s">
        <v>36</v>
      </c>
      <c r="D5237" t="s">
        <v>37</v>
      </c>
      <c r="E5237" t="s">
        <v>38</v>
      </c>
      <c r="F5237" t="s">
        <v>1185</v>
      </c>
      <c r="G5237">
        <v>46</v>
      </c>
      <c r="H5237">
        <v>1782.24</v>
      </c>
      <c r="I5237">
        <v>0.38</v>
      </c>
      <c r="J5237">
        <v>0.09</v>
      </c>
      <c r="K5237">
        <v>566.09</v>
      </c>
      <c r="L5237">
        <v>42.44</v>
      </c>
      <c r="M5237">
        <v>26.31</v>
      </c>
      <c r="N5237">
        <v>5.89</v>
      </c>
      <c r="O5237" t="s">
        <v>24</v>
      </c>
      <c r="P5237" t="s">
        <v>25</v>
      </c>
      <c r="Q5237" t="s">
        <v>83</v>
      </c>
      <c r="R5237" t="s">
        <v>27</v>
      </c>
      <c r="S5237" t="s">
        <v>57</v>
      </c>
      <c r="T5237" s="1">
        <v>41153</v>
      </c>
    </row>
    <row r="5238" spans="1:20" x14ac:dyDescent="0.25">
      <c r="A5238">
        <v>37254</v>
      </c>
      <c r="B5238">
        <v>40074</v>
      </c>
      <c r="C5238" t="s">
        <v>36</v>
      </c>
      <c r="D5238" t="s">
        <v>21</v>
      </c>
      <c r="E5238" t="s">
        <v>139</v>
      </c>
      <c r="F5238" t="s">
        <v>2032</v>
      </c>
      <c r="G5238">
        <v>28</v>
      </c>
      <c r="H5238">
        <v>1252.1400000000001</v>
      </c>
      <c r="I5238">
        <v>0.42</v>
      </c>
      <c r="J5238">
        <v>0.01</v>
      </c>
      <c r="K5238">
        <v>517.99</v>
      </c>
      <c r="L5238">
        <v>45.12</v>
      </c>
      <c r="M5238">
        <v>26.17</v>
      </c>
      <c r="N5238">
        <v>1.39</v>
      </c>
      <c r="O5238" t="s">
        <v>24</v>
      </c>
      <c r="P5238" t="s">
        <v>1854</v>
      </c>
      <c r="Q5238" t="s">
        <v>64</v>
      </c>
      <c r="R5238" t="s">
        <v>67</v>
      </c>
      <c r="S5238" t="s">
        <v>57</v>
      </c>
      <c r="T5238" s="1">
        <v>40075</v>
      </c>
    </row>
    <row r="5239" spans="1:20" x14ac:dyDescent="0.25">
      <c r="A5239">
        <v>37281</v>
      </c>
      <c r="B5239">
        <v>40053</v>
      </c>
      <c r="C5239" t="s">
        <v>79</v>
      </c>
      <c r="D5239" t="s">
        <v>37</v>
      </c>
      <c r="E5239" t="s">
        <v>50</v>
      </c>
      <c r="F5239" t="s">
        <v>576</v>
      </c>
      <c r="G5239">
        <v>25</v>
      </c>
      <c r="H5239">
        <v>796.1</v>
      </c>
      <c r="I5239">
        <v>0.37</v>
      </c>
      <c r="J5239">
        <v>0.05</v>
      </c>
      <c r="K5239">
        <v>266.54000000000002</v>
      </c>
      <c r="L5239">
        <v>33.32</v>
      </c>
      <c r="M5239">
        <v>20.99</v>
      </c>
      <c r="N5239">
        <v>4.8099999999999996</v>
      </c>
      <c r="O5239" t="s">
        <v>24</v>
      </c>
      <c r="P5239" t="s">
        <v>738</v>
      </c>
      <c r="Q5239" t="s">
        <v>33</v>
      </c>
      <c r="R5239" t="s">
        <v>34</v>
      </c>
      <c r="S5239" t="s">
        <v>45</v>
      </c>
      <c r="T5239" s="1">
        <v>40054</v>
      </c>
    </row>
    <row r="5240" spans="1:20" x14ac:dyDescent="0.25">
      <c r="A5240">
        <v>37287</v>
      </c>
      <c r="B5240">
        <v>41214</v>
      </c>
      <c r="C5240" t="s">
        <v>20</v>
      </c>
      <c r="D5240" t="s">
        <v>21</v>
      </c>
      <c r="E5240" t="s">
        <v>72</v>
      </c>
      <c r="F5240" t="s">
        <v>1689</v>
      </c>
      <c r="G5240">
        <v>45</v>
      </c>
      <c r="H5240">
        <v>284.68</v>
      </c>
      <c r="I5240">
        <v>0.55000000000000004</v>
      </c>
      <c r="J5240">
        <v>0.05</v>
      </c>
      <c r="K5240">
        <v>149</v>
      </c>
      <c r="L5240">
        <v>6.62</v>
      </c>
      <c r="M5240">
        <v>2.98</v>
      </c>
      <c r="N5240">
        <v>1.58</v>
      </c>
      <c r="O5240" t="s">
        <v>24</v>
      </c>
      <c r="P5240" t="s">
        <v>108</v>
      </c>
      <c r="Q5240" t="s">
        <v>95</v>
      </c>
      <c r="R5240" t="s">
        <v>34</v>
      </c>
      <c r="S5240" t="s">
        <v>55</v>
      </c>
      <c r="T5240" s="1">
        <v>41219</v>
      </c>
    </row>
    <row r="5241" spans="1:20" x14ac:dyDescent="0.25">
      <c r="A5241">
        <v>37287</v>
      </c>
      <c r="B5241">
        <v>41214</v>
      </c>
      <c r="C5241" t="s">
        <v>20</v>
      </c>
      <c r="D5241" t="s">
        <v>42</v>
      </c>
      <c r="E5241" t="s">
        <v>43</v>
      </c>
      <c r="F5241" t="s">
        <v>199</v>
      </c>
      <c r="G5241">
        <v>18</v>
      </c>
      <c r="H5241">
        <v>218.21</v>
      </c>
      <c r="I5241">
        <v>0.49</v>
      </c>
      <c r="J5241">
        <v>0.09</v>
      </c>
      <c r="K5241">
        <v>93.74</v>
      </c>
      <c r="L5241">
        <v>13.02</v>
      </c>
      <c r="M5241">
        <v>6.64</v>
      </c>
      <c r="N5241">
        <v>4.95</v>
      </c>
      <c r="O5241" t="s">
        <v>24</v>
      </c>
      <c r="P5241" t="s">
        <v>108</v>
      </c>
      <c r="Q5241" t="s">
        <v>95</v>
      </c>
      <c r="R5241" t="s">
        <v>34</v>
      </c>
      <c r="S5241" t="s">
        <v>35</v>
      </c>
      <c r="T5241" s="1">
        <v>41218</v>
      </c>
    </row>
    <row r="5242" spans="1:20" x14ac:dyDescent="0.25">
      <c r="A5242">
        <v>37287</v>
      </c>
      <c r="B5242">
        <v>41214</v>
      </c>
      <c r="C5242" t="s">
        <v>20</v>
      </c>
      <c r="D5242" t="s">
        <v>37</v>
      </c>
      <c r="E5242" t="s">
        <v>50</v>
      </c>
      <c r="F5242" t="s">
        <v>920</v>
      </c>
      <c r="G5242">
        <v>22</v>
      </c>
      <c r="H5242">
        <v>4598.79</v>
      </c>
      <c r="I5242">
        <v>0.49</v>
      </c>
      <c r="J5242">
        <v>0.04</v>
      </c>
      <c r="K5242">
        <v>2154.5100000000002</v>
      </c>
      <c r="L5242">
        <v>217.63</v>
      </c>
      <c r="M5242">
        <v>110.99</v>
      </c>
      <c r="N5242">
        <v>2.5</v>
      </c>
      <c r="O5242" t="s">
        <v>24</v>
      </c>
      <c r="P5242" t="s">
        <v>108</v>
      </c>
      <c r="Q5242" t="s">
        <v>75</v>
      </c>
      <c r="R5242" t="s">
        <v>34</v>
      </c>
      <c r="S5242" t="s">
        <v>57</v>
      </c>
      <c r="T5242" s="1">
        <v>41218</v>
      </c>
    </row>
    <row r="5243" spans="1:20" x14ac:dyDescent="0.25">
      <c r="A5243">
        <v>37313</v>
      </c>
      <c r="B5243">
        <v>41092</v>
      </c>
      <c r="C5243" t="s">
        <v>29</v>
      </c>
      <c r="D5243" t="s">
        <v>42</v>
      </c>
      <c r="E5243" t="s">
        <v>43</v>
      </c>
      <c r="F5243" t="s">
        <v>1061</v>
      </c>
      <c r="G5243">
        <v>44</v>
      </c>
      <c r="H5243">
        <v>5907.84</v>
      </c>
      <c r="I5243">
        <v>0.47</v>
      </c>
      <c r="J5243">
        <v>0</v>
      </c>
      <c r="K5243">
        <v>2759.02</v>
      </c>
      <c r="L5243">
        <v>133.41999999999999</v>
      </c>
      <c r="M5243">
        <v>70.709999999999994</v>
      </c>
      <c r="N5243">
        <v>37.58</v>
      </c>
      <c r="O5243" t="s">
        <v>24</v>
      </c>
      <c r="P5243" t="s">
        <v>418</v>
      </c>
      <c r="Q5243" t="s">
        <v>95</v>
      </c>
      <c r="R5243" t="s">
        <v>34</v>
      </c>
      <c r="S5243" t="s">
        <v>55</v>
      </c>
      <c r="T5243" s="1">
        <v>41093</v>
      </c>
    </row>
    <row r="5244" spans="1:20" x14ac:dyDescent="0.25">
      <c r="A5244">
        <v>37313</v>
      </c>
      <c r="B5244">
        <v>41092</v>
      </c>
      <c r="C5244" t="s">
        <v>29</v>
      </c>
      <c r="D5244" t="s">
        <v>37</v>
      </c>
      <c r="E5244" t="s">
        <v>50</v>
      </c>
      <c r="F5244" t="s">
        <v>1300</v>
      </c>
      <c r="G5244">
        <v>17</v>
      </c>
      <c r="H5244">
        <v>1807.79</v>
      </c>
      <c r="I5244">
        <v>0.42</v>
      </c>
      <c r="J5244">
        <v>7.0000000000000007E-2</v>
      </c>
      <c r="K5244">
        <v>676.97</v>
      </c>
      <c r="L5244">
        <v>113.78</v>
      </c>
      <c r="M5244">
        <v>65.989999999999995</v>
      </c>
      <c r="N5244">
        <v>8.99</v>
      </c>
      <c r="O5244" t="s">
        <v>71</v>
      </c>
      <c r="P5244" t="s">
        <v>418</v>
      </c>
      <c r="Q5244" t="s">
        <v>95</v>
      </c>
      <c r="R5244" t="s">
        <v>34</v>
      </c>
      <c r="S5244" t="s">
        <v>57</v>
      </c>
      <c r="T5244" s="1">
        <v>41094</v>
      </c>
    </row>
    <row r="5245" spans="1:20" x14ac:dyDescent="0.25">
      <c r="A5245">
        <v>37314</v>
      </c>
      <c r="B5245">
        <v>40667</v>
      </c>
      <c r="C5245" t="s">
        <v>79</v>
      </c>
      <c r="D5245" t="s">
        <v>42</v>
      </c>
      <c r="E5245" t="s">
        <v>43</v>
      </c>
      <c r="F5245" t="s">
        <v>1072</v>
      </c>
      <c r="G5245">
        <v>21</v>
      </c>
      <c r="H5245">
        <v>313.77999999999997</v>
      </c>
      <c r="I5245">
        <v>0.36</v>
      </c>
      <c r="J5245">
        <v>0.04</v>
      </c>
      <c r="K5245">
        <v>102.59</v>
      </c>
      <c r="L5245">
        <v>15.27</v>
      </c>
      <c r="M5245">
        <v>9.77</v>
      </c>
      <c r="N5245">
        <v>6.02</v>
      </c>
      <c r="O5245" t="s">
        <v>24</v>
      </c>
      <c r="P5245" t="s">
        <v>1992</v>
      </c>
      <c r="Q5245" t="s">
        <v>64</v>
      </c>
      <c r="R5245" t="s">
        <v>61</v>
      </c>
      <c r="S5245" t="s">
        <v>45</v>
      </c>
      <c r="T5245" s="1">
        <v>40668</v>
      </c>
    </row>
    <row r="5246" spans="1:20" x14ac:dyDescent="0.25">
      <c r="A5246">
        <v>37315</v>
      </c>
      <c r="B5246">
        <v>41065</v>
      </c>
      <c r="C5246" t="s">
        <v>20</v>
      </c>
      <c r="D5246" t="s">
        <v>21</v>
      </c>
      <c r="E5246" t="s">
        <v>84</v>
      </c>
      <c r="F5246" t="s">
        <v>1750</v>
      </c>
      <c r="G5246">
        <v>43</v>
      </c>
      <c r="H5246">
        <v>259.99</v>
      </c>
      <c r="I5246">
        <v>0.35</v>
      </c>
      <c r="J5246">
        <v>0.1</v>
      </c>
      <c r="K5246">
        <v>70.78</v>
      </c>
      <c r="L5246">
        <v>6.58</v>
      </c>
      <c r="M5246">
        <v>4.28</v>
      </c>
      <c r="N5246">
        <v>5.17</v>
      </c>
      <c r="O5246" t="s">
        <v>24</v>
      </c>
      <c r="P5246" t="s">
        <v>1810</v>
      </c>
      <c r="Q5246" t="s">
        <v>33</v>
      </c>
      <c r="R5246" t="s">
        <v>34</v>
      </c>
      <c r="S5246" t="s">
        <v>57</v>
      </c>
      <c r="T5246" s="1">
        <v>41072</v>
      </c>
    </row>
    <row r="5247" spans="1:20" x14ac:dyDescent="0.25">
      <c r="A5247">
        <v>37315</v>
      </c>
      <c r="B5247">
        <v>41065</v>
      </c>
      <c r="C5247" t="s">
        <v>20</v>
      </c>
      <c r="D5247" t="s">
        <v>37</v>
      </c>
      <c r="E5247" t="s">
        <v>50</v>
      </c>
      <c r="F5247" t="s">
        <v>76</v>
      </c>
      <c r="G5247">
        <v>31</v>
      </c>
      <c r="H5247">
        <v>8364.52</v>
      </c>
      <c r="I5247">
        <v>0.38</v>
      </c>
      <c r="J5247">
        <v>0.05</v>
      </c>
      <c r="K5247">
        <v>2903.84</v>
      </c>
      <c r="L5247">
        <v>283.85000000000002</v>
      </c>
      <c r="M5247">
        <v>175.99</v>
      </c>
      <c r="N5247">
        <v>4.99</v>
      </c>
      <c r="O5247" t="s">
        <v>71</v>
      </c>
      <c r="P5247" t="s">
        <v>1810</v>
      </c>
      <c r="Q5247" t="s">
        <v>33</v>
      </c>
      <c r="R5247" t="s">
        <v>34</v>
      </c>
      <c r="S5247" t="s">
        <v>57</v>
      </c>
      <c r="T5247" s="1">
        <v>41072</v>
      </c>
    </row>
    <row r="5248" spans="1:20" x14ac:dyDescent="0.25">
      <c r="A5248">
        <v>37318</v>
      </c>
      <c r="B5248">
        <v>40283</v>
      </c>
      <c r="C5248" t="s">
        <v>79</v>
      </c>
      <c r="D5248" t="s">
        <v>42</v>
      </c>
      <c r="E5248" t="s">
        <v>43</v>
      </c>
      <c r="F5248" t="s">
        <v>1138</v>
      </c>
      <c r="G5248">
        <v>32</v>
      </c>
      <c r="H5248">
        <v>1705.4</v>
      </c>
      <c r="I5248">
        <v>0.4</v>
      </c>
      <c r="J5248">
        <v>7.0000000000000007E-2</v>
      </c>
      <c r="K5248">
        <v>598.04999999999995</v>
      </c>
      <c r="L5248">
        <v>56.63</v>
      </c>
      <c r="M5248">
        <v>33.979999999999997</v>
      </c>
      <c r="N5248">
        <v>19.989999999999998</v>
      </c>
      <c r="O5248" t="s">
        <v>24</v>
      </c>
      <c r="P5248" t="s">
        <v>1014</v>
      </c>
      <c r="Q5248" t="s">
        <v>64</v>
      </c>
      <c r="R5248" t="s">
        <v>67</v>
      </c>
      <c r="S5248" t="s">
        <v>57</v>
      </c>
      <c r="T5248" s="1">
        <v>40285</v>
      </c>
    </row>
    <row r="5249" spans="1:20" x14ac:dyDescent="0.25">
      <c r="A5249">
        <v>37319</v>
      </c>
      <c r="B5249">
        <v>40029</v>
      </c>
      <c r="C5249" t="s">
        <v>58</v>
      </c>
      <c r="D5249" t="s">
        <v>21</v>
      </c>
      <c r="E5249" t="s">
        <v>126</v>
      </c>
      <c r="F5249" t="s">
        <v>190</v>
      </c>
      <c r="G5249">
        <v>37</v>
      </c>
      <c r="H5249">
        <v>810.36</v>
      </c>
      <c r="I5249">
        <v>0.55000000000000004</v>
      </c>
      <c r="J5249">
        <v>0.1</v>
      </c>
      <c r="K5249">
        <v>402.93</v>
      </c>
      <c r="L5249">
        <v>24.2</v>
      </c>
      <c r="M5249">
        <v>10.89</v>
      </c>
      <c r="N5249">
        <v>4.5</v>
      </c>
      <c r="O5249" t="s">
        <v>24</v>
      </c>
      <c r="P5249" t="s">
        <v>1889</v>
      </c>
      <c r="Q5249" t="s">
        <v>33</v>
      </c>
      <c r="R5249" t="s">
        <v>27</v>
      </c>
      <c r="S5249" t="s">
        <v>57</v>
      </c>
      <c r="T5249" s="1">
        <v>40031</v>
      </c>
    </row>
    <row r="5250" spans="1:20" x14ac:dyDescent="0.25">
      <c r="A5250">
        <v>37348</v>
      </c>
      <c r="B5250">
        <v>39977</v>
      </c>
      <c r="C5250" t="s">
        <v>36</v>
      </c>
      <c r="D5250" t="s">
        <v>21</v>
      </c>
      <c r="E5250" t="s">
        <v>22</v>
      </c>
      <c r="F5250" t="s">
        <v>389</v>
      </c>
      <c r="G5250">
        <v>33</v>
      </c>
      <c r="H5250">
        <v>1112.78</v>
      </c>
      <c r="I5250">
        <v>0.53</v>
      </c>
      <c r="J5250">
        <v>0.08</v>
      </c>
      <c r="K5250">
        <v>541.87</v>
      </c>
      <c r="L5250">
        <v>36.49</v>
      </c>
      <c r="M5250">
        <v>17.149999999999999</v>
      </c>
      <c r="N5250">
        <v>4.96</v>
      </c>
      <c r="O5250" t="s">
        <v>24</v>
      </c>
      <c r="P5250" t="s">
        <v>546</v>
      </c>
      <c r="Q5250" t="s">
        <v>95</v>
      </c>
      <c r="R5250" t="s">
        <v>61</v>
      </c>
      <c r="S5250" t="s">
        <v>57</v>
      </c>
      <c r="T5250" s="1">
        <v>39980</v>
      </c>
    </row>
    <row r="5251" spans="1:20" x14ac:dyDescent="0.25">
      <c r="A5251">
        <v>37349</v>
      </c>
      <c r="B5251">
        <v>40224</v>
      </c>
      <c r="C5251" t="s">
        <v>58</v>
      </c>
      <c r="D5251" t="s">
        <v>42</v>
      </c>
      <c r="E5251" t="s">
        <v>43</v>
      </c>
      <c r="F5251" t="s">
        <v>1781</v>
      </c>
      <c r="G5251">
        <v>8</v>
      </c>
      <c r="H5251">
        <v>1319.21</v>
      </c>
      <c r="I5251">
        <v>0.53</v>
      </c>
      <c r="J5251">
        <v>0.03</v>
      </c>
      <c r="K5251">
        <v>669.7</v>
      </c>
      <c r="L5251">
        <v>167.43</v>
      </c>
      <c r="M5251">
        <v>78.69</v>
      </c>
      <c r="N5251">
        <v>19.989999999999998</v>
      </c>
      <c r="O5251" t="s">
        <v>71</v>
      </c>
      <c r="P5251" t="s">
        <v>1217</v>
      </c>
      <c r="Q5251" t="s">
        <v>64</v>
      </c>
      <c r="R5251" t="s">
        <v>34</v>
      </c>
      <c r="S5251" t="s">
        <v>57</v>
      </c>
      <c r="T5251" s="1">
        <v>40226</v>
      </c>
    </row>
    <row r="5252" spans="1:20" x14ac:dyDescent="0.25">
      <c r="A5252">
        <v>37350</v>
      </c>
      <c r="B5252">
        <v>41049</v>
      </c>
      <c r="C5252" t="s">
        <v>58</v>
      </c>
      <c r="D5252" t="s">
        <v>21</v>
      </c>
      <c r="E5252" t="s">
        <v>52</v>
      </c>
      <c r="F5252" t="s">
        <v>1388</v>
      </c>
      <c r="G5252">
        <v>7</v>
      </c>
      <c r="H5252">
        <v>242.84</v>
      </c>
      <c r="I5252">
        <v>0.36</v>
      </c>
      <c r="J5252">
        <v>7.0000000000000007E-2</v>
      </c>
      <c r="K5252">
        <v>72.92</v>
      </c>
      <c r="L5252">
        <v>35.92</v>
      </c>
      <c r="M5252">
        <v>22.99</v>
      </c>
      <c r="N5252">
        <v>8.99</v>
      </c>
      <c r="O5252" t="s">
        <v>24</v>
      </c>
      <c r="P5252" t="s">
        <v>853</v>
      </c>
      <c r="Q5252" t="s">
        <v>41</v>
      </c>
      <c r="R5252" t="s">
        <v>61</v>
      </c>
      <c r="S5252" t="s">
        <v>35</v>
      </c>
      <c r="T5252" s="1">
        <v>41050</v>
      </c>
    </row>
    <row r="5253" spans="1:20" x14ac:dyDescent="0.25">
      <c r="A5253">
        <v>37380</v>
      </c>
      <c r="B5253">
        <v>40634</v>
      </c>
      <c r="C5253" t="s">
        <v>58</v>
      </c>
      <c r="D5253" t="s">
        <v>42</v>
      </c>
      <c r="E5253" t="s">
        <v>192</v>
      </c>
      <c r="F5253" t="s">
        <v>1952</v>
      </c>
      <c r="G5253">
        <v>29</v>
      </c>
      <c r="H5253">
        <v>1398.94</v>
      </c>
      <c r="I5253">
        <v>0.49</v>
      </c>
      <c r="J5253">
        <v>0.08</v>
      </c>
      <c r="K5253">
        <v>621.08000000000004</v>
      </c>
      <c r="L5253">
        <v>52.24</v>
      </c>
      <c r="M5253">
        <v>26.64</v>
      </c>
      <c r="N5253">
        <v>5.3</v>
      </c>
      <c r="O5253" t="s">
        <v>24</v>
      </c>
      <c r="P5253" t="s">
        <v>554</v>
      </c>
      <c r="Q5253" t="s">
        <v>33</v>
      </c>
      <c r="R5253" t="s">
        <v>61</v>
      </c>
      <c r="S5253" t="s">
        <v>45</v>
      </c>
      <c r="T5253" s="1">
        <v>40635</v>
      </c>
    </row>
    <row r="5254" spans="1:20" x14ac:dyDescent="0.25">
      <c r="A5254">
        <v>37380</v>
      </c>
      <c r="B5254">
        <v>40634</v>
      </c>
      <c r="C5254" t="s">
        <v>58</v>
      </c>
      <c r="D5254" t="s">
        <v>21</v>
      </c>
      <c r="E5254" t="s">
        <v>84</v>
      </c>
      <c r="F5254" t="s">
        <v>1943</v>
      </c>
      <c r="G5254">
        <v>47</v>
      </c>
      <c r="H5254">
        <v>943.84</v>
      </c>
      <c r="I5254">
        <v>0.5</v>
      </c>
      <c r="J5254">
        <v>0</v>
      </c>
      <c r="K5254">
        <v>469.53</v>
      </c>
      <c r="L5254">
        <v>19.98</v>
      </c>
      <c r="M5254">
        <v>9.99</v>
      </c>
      <c r="N5254">
        <v>4.78</v>
      </c>
      <c r="O5254" t="s">
        <v>24</v>
      </c>
      <c r="P5254" t="s">
        <v>554</v>
      </c>
      <c r="Q5254" t="s">
        <v>33</v>
      </c>
      <c r="R5254" t="s">
        <v>61</v>
      </c>
      <c r="S5254" t="s">
        <v>57</v>
      </c>
      <c r="T5254" s="1">
        <v>40635</v>
      </c>
    </row>
    <row r="5255" spans="1:20" x14ac:dyDescent="0.25">
      <c r="A5255">
        <v>37380</v>
      </c>
      <c r="B5255">
        <v>40634</v>
      </c>
      <c r="C5255" t="s">
        <v>58</v>
      </c>
      <c r="D5255" t="s">
        <v>21</v>
      </c>
      <c r="E5255" t="s">
        <v>72</v>
      </c>
      <c r="F5255" t="s">
        <v>2033</v>
      </c>
      <c r="G5255">
        <v>42</v>
      </c>
      <c r="H5255">
        <v>249.04</v>
      </c>
      <c r="I5255">
        <v>0.44</v>
      </c>
      <c r="J5255">
        <v>7.0000000000000007E-2</v>
      </c>
      <c r="K5255">
        <v>98.51</v>
      </c>
      <c r="L5255">
        <v>6.34</v>
      </c>
      <c r="M5255">
        <v>3.55</v>
      </c>
      <c r="N5255">
        <v>1.43</v>
      </c>
      <c r="O5255" t="s">
        <v>24</v>
      </c>
      <c r="P5255" t="s">
        <v>554</v>
      </c>
      <c r="Q5255" t="s">
        <v>33</v>
      </c>
      <c r="R5255" t="s">
        <v>61</v>
      </c>
      <c r="S5255" t="s">
        <v>55</v>
      </c>
      <c r="T5255" s="1">
        <v>40635</v>
      </c>
    </row>
    <row r="5256" spans="1:20" x14ac:dyDescent="0.25">
      <c r="A5256">
        <v>37410</v>
      </c>
      <c r="B5256">
        <v>40463</v>
      </c>
      <c r="C5256" t="s">
        <v>79</v>
      </c>
      <c r="D5256" t="s">
        <v>37</v>
      </c>
      <c r="E5256" t="s">
        <v>87</v>
      </c>
      <c r="F5256" t="s">
        <v>1795</v>
      </c>
      <c r="G5256">
        <v>45</v>
      </c>
      <c r="H5256">
        <v>30754.12</v>
      </c>
      <c r="I5256">
        <v>0.43</v>
      </c>
      <c r="J5256">
        <v>0.03</v>
      </c>
      <c r="K5256">
        <v>12662.21</v>
      </c>
      <c r="L5256">
        <v>703.46</v>
      </c>
      <c r="M5256">
        <v>400.97</v>
      </c>
      <c r="N5256">
        <v>48.26</v>
      </c>
      <c r="O5256" t="s">
        <v>48</v>
      </c>
      <c r="P5256" t="s">
        <v>1102</v>
      </c>
      <c r="Q5256" t="s">
        <v>33</v>
      </c>
      <c r="R5256" t="s">
        <v>34</v>
      </c>
      <c r="S5256" t="s">
        <v>49</v>
      </c>
      <c r="T5256" s="1">
        <v>40465</v>
      </c>
    </row>
    <row r="5257" spans="1:20" x14ac:dyDescent="0.25">
      <c r="A5257">
        <v>37412</v>
      </c>
      <c r="B5257">
        <v>41124</v>
      </c>
      <c r="C5257" t="s">
        <v>36</v>
      </c>
      <c r="D5257" t="s">
        <v>21</v>
      </c>
      <c r="E5257" t="s">
        <v>30</v>
      </c>
      <c r="F5257" t="s">
        <v>1580</v>
      </c>
      <c r="G5257">
        <v>17</v>
      </c>
      <c r="H5257">
        <v>315.54000000000002</v>
      </c>
      <c r="I5257">
        <v>0.42</v>
      </c>
      <c r="J5257">
        <v>0.03</v>
      </c>
      <c r="K5257">
        <v>125.51</v>
      </c>
      <c r="L5257">
        <v>18.93</v>
      </c>
      <c r="M5257">
        <v>10.98</v>
      </c>
      <c r="N5257">
        <v>3.37</v>
      </c>
      <c r="O5257" t="s">
        <v>24</v>
      </c>
      <c r="P5257" t="s">
        <v>714</v>
      </c>
      <c r="Q5257" t="s">
        <v>33</v>
      </c>
      <c r="R5257" t="s">
        <v>67</v>
      </c>
      <c r="S5257" t="s">
        <v>35</v>
      </c>
      <c r="T5257" s="1">
        <v>41126</v>
      </c>
    </row>
    <row r="5258" spans="1:20" x14ac:dyDescent="0.25">
      <c r="A5258">
        <v>37414</v>
      </c>
      <c r="B5258">
        <v>40795</v>
      </c>
      <c r="C5258" t="s">
        <v>20</v>
      </c>
      <c r="D5258" t="s">
        <v>42</v>
      </c>
      <c r="E5258" t="s">
        <v>46</v>
      </c>
      <c r="F5258" t="s">
        <v>1444</v>
      </c>
      <c r="G5258">
        <v>39</v>
      </c>
      <c r="H5258">
        <v>36276.22</v>
      </c>
      <c r="I5258">
        <v>0.46</v>
      </c>
      <c r="J5258">
        <v>0.09</v>
      </c>
      <c r="K5258">
        <v>14723.41</v>
      </c>
      <c r="L5258">
        <v>1020.33</v>
      </c>
      <c r="M5258">
        <v>550.98</v>
      </c>
      <c r="N5258">
        <v>64.59</v>
      </c>
      <c r="O5258" t="s">
        <v>48</v>
      </c>
      <c r="P5258" t="s">
        <v>902</v>
      </c>
      <c r="Q5258" t="s">
        <v>75</v>
      </c>
      <c r="R5258" t="s">
        <v>61</v>
      </c>
      <c r="S5258" t="s">
        <v>49</v>
      </c>
      <c r="T5258" s="1">
        <v>40797</v>
      </c>
    </row>
    <row r="5259" spans="1:20" x14ac:dyDescent="0.25">
      <c r="A5259">
        <v>37440</v>
      </c>
      <c r="B5259">
        <v>40352</v>
      </c>
      <c r="C5259" t="s">
        <v>29</v>
      </c>
      <c r="D5259" t="s">
        <v>42</v>
      </c>
      <c r="E5259" t="s">
        <v>43</v>
      </c>
      <c r="F5259" t="s">
        <v>512</v>
      </c>
      <c r="G5259">
        <v>31</v>
      </c>
      <c r="H5259">
        <v>618.1</v>
      </c>
      <c r="I5259">
        <v>0.54</v>
      </c>
      <c r="J5259">
        <v>0.03</v>
      </c>
      <c r="K5259">
        <v>322.39</v>
      </c>
      <c r="L5259">
        <v>20.39</v>
      </c>
      <c r="M5259">
        <v>9.3800000000000008</v>
      </c>
      <c r="N5259">
        <v>4.93</v>
      </c>
      <c r="O5259" t="s">
        <v>24</v>
      </c>
      <c r="P5259" t="s">
        <v>419</v>
      </c>
      <c r="Q5259" t="s">
        <v>64</v>
      </c>
      <c r="R5259" t="s">
        <v>34</v>
      </c>
      <c r="S5259" t="s">
        <v>57</v>
      </c>
      <c r="T5259" s="1">
        <v>40354</v>
      </c>
    </row>
    <row r="5260" spans="1:20" x14ac:dyDescent="0.25">
      <c r="A5260">
        <v>37440</v>
      </c>
      <c r="B5260">
        <v>40352</v>
      </c>
      <c r="C5260" t="s">
        <v>29</v>
      </c>
      <c r="D5260" t="s">
        <v>21</v>
      </c>
      <c r="E5260" t="s">
        <v>126</v>
      </c>
      <c r="F5260" t="s">
        <v>141</v>
      </c>
      <c r="G5260">
        <v>39</v>
      </c>
      <c r="H5260">
        <v>16649.96</v>
      </c>
      <c r="I5260">
        <v>0.53</v>
      </c>
      <c r="J5260">
        <v>0.04</v>
      </c>
      <c r="K5260">
        <v>8463.7000000000007</v>
      </c>
      <c r="L5260">
        <v>442.89</v>
      </c>
      <c r="M5260">
        <v>208.16</v>
      </c>
      <c r="N5260">
        <v>68.02</v>
      </c>
      <c r="O5260" t="s">
        <v>48</v>
      </c>
      <c r="P5260" t="s">
        <v>419</v>
      </c>
      <c r="Q5260" t="s">
        <v>33</v>
      </c>
      <c r="R5260" t="s">
        <v>34</v>
      </c>
      <c r="S5260" t="s">
        <v>132</v>
      </c>
      <c r="T5260" s="1">
        <v>40353</v>
      </c>
    </row>
    <row r="5261" spans="1:20" x14ac:dyDescent="0.25">
      <c r="A5261">
        <v>37441</v>
      </c>
      <c r="B5261">
        <v>39868</v>
      </c>
      <c r="C5261" t="s">
        <v>58</v>
      </c>
      <c r="D5261" t="s">
        <v>42</v>
      </c>
      <c r="E5261" t="s">
        <v>192</v>
      </c>
      <c r="F5261" t="s">
        <v>924</v>
      </c>
      <c r="G5261">
        <v>46</v>
      </c>
      <c r="H5261">
        <v>28420</v>
      </c>
      <c r="I5261">
        <v>0.51</v>
      </c>
      <c r="J5261">
        <v>0</v>
      </c>
      <c r="K5261">
        <v>14410.19</v>
      </c>
      <c r="L5261">
        <v>614.24</v>
      </c>
      <c r="M5261">
        <v>300.98</v>
      </c>
      <c r="N5261">
        <v>164.73</v>
      </c>
      <c r="O5261" t="s">
        <v>48</v>
      </c>
      <c r="P5261" t="s">
        <v>1854</v>
      </c>
      <c r="Q5261" t="s">
        <v>64</v>
      </c>
      <c r="R5261" t="s">
        <v>61</v>
      </c>
      <c r="S5261" t="s">
        <v>132</v>
      </c>
      <c r="T5261" s="1">
        <v>39869</v>
      </c>
    </row>
    <row r="5262" spans="1:20" x14ac:dyDescent="0.25">
      <c r="A5262">
        <v>37441</v>
      </c>
      <c r="B5262">
        <v>39868</v>
      </c>
      <c r="C5262" t="s">
        <v>58</v>
      </c>
      <c r="D5262" t="s">
        <v>21</v>
      </c>
      <c r="E5262" t="s">
        <v>52</v>
      </c>
      <c r="F5262" t="s">
        <v>746</v>
      </c>
      <c r="G5262">
        <v>1</v>
      </c>
      <c r="H5262">
        <v>6.42</v>
      </c>
      <c r="I5262">
        <v>0.51</v>
      </c>
      <c r="J5262">
        <v>0.09</v>
      </c>
      <c r="K5262">
        <v>2.52</v>
      </c>
      <c r="L5262">
        <v>6</v>
      </c>
      <c r="M5262">
        <v>2.94</v>
      </c>
      <c r="N5262">
        <v>0.96</v>
      </c>
      <c r="O5262" t="s">
        <v>24</v>
      </c>
      <c r="P5262" t="s">
        <v>1854</v>
      </c>
      <c r="Q5262" t="s">
        <v>64</v>
      </c>
      <c r="R5262" t="s">
        <v>61</v>
      </c>
      <c r="S5262" t="s">
        <v>55</v>
      </c>
      <c r="T5262" s="1">
        <v>39870</v>
      </c>
    </row>
    <row r="5263" spans="1:20" x14ac:dyDescent="0.25">
      <c r="A5263">
        <v>37443</v>
      </c>
      <c r="B5263">
        <v>40283</v>
      </c>
      <c r="C5263" t="s">
        <v>29</v>
      </c>
      <c r="D5263" t="s">
        <v>21</v>
      </c>
      <c r="E5263" t="s">
        <v>126</v>
      </c>
      <c r="F5263" t="s">
        <v>283</v>
      </c>
      <c r="G5263">
        <v>50</v>
      </c>
      <c r="H5263">
        <v>4248.7299999999996</v>
      </c>
      <c r="I5263">
        <v>0.35</v>
      </c>
      <c r="J5263">
        <v>0.08</v>
      </c>
      <c r="K5263">
        <v>1245.74</v>
      </c>
      <c r="L5263">
        <v>92.28</v>
      </c>
      <c r="M5263">
        <v>59.98</v>
      </c>
      <c r="N5263">
        <v>3.99</v>
      </c>
      <c r="O5263" t="s">
        <v>24</v>
      </c>
      <c r="P5263" t="s">
        <v>1158</v>
      </c>
      <c r="Q5263" t="s">
        <v>95</v>
      </c>
      <c r="R5263" t="s">
        <v>27</v>
      </c>
      <c r="S5263" t="s">
        <v>57</v>
      </c>
      <c r="T5263" s="1">
        <v>40283</v>
      </c>
    </row>
    <row r="5264" spans="1:20" x14ac:dyDescent="0.25">
      <c r="A5264">
        <v>37443</v>
      </c>
      <c r="B5264">
        <v>40283</v>
      </c>
      <c r="C5264" t="s">
        <v>29</v>
      </c>
      <c r="D5264" t="s">
        <v>37</v>
      </c>
      <c r="E5264" t="s">
        <v>50</v>
      </c>
      <c r="F5264" t="s">
        <v>76</v>
      </c>
      <c r="G5264">
        <v>21</v>
      </c>
      <c r="H5264">
        <v>5244.74</v>
      </c>
      <c r="I5264">
        <v>0.54</v>
      </c>
      <c r="J5264">
        <v>0.01</v>
      </c>
      <c r="K5264">
        <v>2806.45</v>
      </c>
      <c r="L5264">
        <v>252.15</v>
      </c>
      <c r="M5264">
        <v>115.99</v>
      </c>
      <c r="N5264">
        <v>2.5</v>
      </c>
      <c r="O5264" t="s">
        <v>24</v>
      </c>
      <c r="P5264" t="s">
        <v>1158</v>
      </c>
      <c r="Q5264" t="s">
        <v>75</v>
      </c>
      <c r="R5264" t="s">
        <v>27</v>
      </c>
      <c r="S5264" t="s">
        <v>57</v>
      </c>
      <c r="T5264" s="1">
        <v>40285</v>
      </c>
    </row>
    <row r="5265" spans="1:20" x14ac:dyDescent="0.25">
      <c r="A5265">
        <v>37445</v>
      </c>
      <c r="B5265">
        <v>40957</v>
      </c>
      <c r="C5265" t="s">
        <v>36</v>
      </c>
      <c r="D5265" t="s">
        <v>21</v>
      </c>
      <c r="E5265" t="s">
        <v>126</v>
      </c>
      <c r="F5265" t="s">
        <v>1677</v>
      </c>
      <c r="G5265">
        <v>37</v>
      </c>
      <c r="H5265">
        <v>3363.39</v>
      </c>
      <c r="I5265">
        <v>0.37</v>
      </c>
      <c r="J5265">
        <v>0.05</v>
      </c>
      <c r="K5265">
        <v>1131.75</v>
      </c>
      <c r="L5265">
        <v>95.59</v>
      </c>
      <c r="M5265">
        <v>60.22</v>
      </c>
      <c r="N5265">
        <v>3.5</v>
      </c>
      <c r="O5265" t="s">
        <v>24</v>
      </c>
      <c r="P5265" t="s">
        <v>284</v>
      </c>
      <c r="Q5265" t="s">
        <v>33</v>
      </c>
      <c r="R5265" t="s">
        <v>34</v>
      </c>
      <c r="S5265" t="s">
        <v>57</v>
      </c>
      <c r="T5265" s="1">
        <v>40958</v>
      </c>
    </row>
    <row r="5266" spans="1:20" x14ac:dyDescent="0.25">
      <c r="A5266">
        <v>37447</v>
      </c>
      <c r="B5266">
        <v>40002</v>
      </c>
      <c r="C5266" t="s">
        <v>20</v>
      </c>
      <c r="D5266" t="s">
        <v>21</v>
      </c>
      <c r="E5266" t="s">
        <v>120</v>
      </c>
      <c r="F5266" t="s">
        <v>1091</v>
      </c>
      <c r="G5266">
        <v>23</v>
      </c>
      <c r="H5266">
        <v>255.58</v>
      </c>
      <c r="I5266">
        <v>0.47</v>
      </c>
      <c r="J5266">
        <v>0.02</v>
      </c>
      <c r="K5266">
        <v>113.46</v>
      </c>
      <c r="L5266">
        <v>10.96</v>
      </c>
      <c r="M5266">
        <v>5.81</v>
      </c>
      <c r="N5266">
        <v>8.49</v>
      </c>
      <c r="O5266" t="s">
        <v>24</v>
      </c>
      <c r="P5266" t="s">
        <v>386</v>
      </c>
      <c r="Q5266" t="s">
        <v>95</v>
      </c>
      <c r="R5266" t="s">
        <v>61</v>
      </c>
      <c r="S5266" t="s">
        <v>57</v>
      </c>
      <c r="T5266" s="1">
        <v>40006</v>
      </c>
    </row>
    <row r="5267" spans="1:20" x14ac:dyDescent="0.25">
      <c r="A5267">
        <v>37473</v>
      </c>
      <c r="B5267">
        <v>40087</v>
      </c>
      <c r="C5267" t="s">
        <v>20</v>
      </c>
      <c r="D5267" t="s">
        <v>21</v>
      </c>
      <c r="E5267" t="s">
        <v>84</v>
      </c>
      <c r="F5267" t="s">
        <v>1334</v>
      </c>
      <c r="G5267">
        <v>8</v>
      </c>
      <c r="H5267">
        <v>81.540000000000006</v>
      </c>
      <c r="I5267">
        <v>0.51</v>
      </c>
      <c r="J5267">
        <v>0.06</v>
      </c>
      <c r="K5267">
        <v>38.06</v>
      </c>
      <c r="L5267">
        <v>10.57</v>
      </c>
      <c r="M5267">
        <v>5.18</v>
      </c>
      <c r="N5267">
        <v>2.04</v>
      </c>
      <c r="O5267" t="s">
        <v>24</v>
      </c>
      <c r="P5267" t="s">
        <v>745</v>
      </c>
      <c r="Q5267" t="s">
        <v>75</v>
      </c>
      <c r="R5267" t="s">
        <v>27</v>
      </c>
      <c r="S5267" t="s">
        <v>55</v>
      </c>
      <c r="T5267" s="1">
        <v>40087</v>
      </c>
    </row>
    <row r="5268" spans="1:20" x14ac:dyDescent="0.25">
      <c r="A5268">
        <v>37473</v>
      </c>
      <c r="B5268">
        <v>40087</v>
      </c>
      <c r="C5268" t="s">
        <v>20</v>
      </c>
      <c r="D5268" t="s">
        <v>21</v>
      </c>
      <c r="E5268" t="s">
        <v>30</v>
      </c>
      <c r="F5268" t="s">
        <v>594</v>
      </c>
      <c r="G5268">
        <v>42</v>
      </c>
      <c r="H5268">
        <v>140.09</v>
      </c>
      <c r="I5268">
        <v>0.39</v>
      </c>
      <c r="J5268">
        <v>0.1</v>
      </c>
      <c r="K5268">
        <v>43.53</v>
      </c>
      <c r="L5268">
        <v>3.57</v>
      </c>
      <c r="M5268">
        <v>2.1800000000000002</v>
      </c>
      <c r="N5268">
        <v>5</v>
      </c>
      <c r="O5268" t="s">
        <v>24</v>
      </c>
      <c r="P5268" t="s">
        <v>745</v>
      </c>
      <c r="Q5268" t="s">
        <v>33</v>
      </c>
      <c r="R5268" t="s">
        <v>27</v>
      </c>
      <c r="S5268" t="s">
        <v>55</v>
      </c>
      <c r="T5268" s="1">
        <v>40091</v>
      </c>
    </row>
    <row r="5269" spans="1:20" x14ac:dyDescent="0.25">
      <c r="A5269">
        <v>37505</v>
      </c>
      <c r="B5269">
        <v>40697</v>
      </c>
      <c r="C5269" t="s">
        <v>20</v>
      </c>
      <c r="D5269" t="s">
        <v>21</v>
      </c>
      <c r="E5269" t="s">
        <v>139</v>
      </c>
      <c r="F5269" t="s">
        <v>1141</v>
      </c>
      <c r="G5269">
        <v>1</v>
      </c>
      <c r="H5269">
        <v>46</v>
      </c>
      <c r="I5269">
        <v>0.51</v>
      </c>
      <c r="J5269">
        <v>0.03</v>
      </c>
      <c r="K5269">
        <v>16.63</v>
      </c>
      <c r="L5269">
        <v>34.65</v>
      </c>
      <c r="M5269">
        <v>16.98</v>
      </c>
      <c r="N5269">
        <v>12.39</v>
      </c>
      <c r="O5269" t="s">
        <v>24</v>
      </c>
      <c r="P5269" t="s">
        <v>701</v>
      </c>
      <c r="Q5269" t="s">
        <v>33</v>
      </c>
      <c r="R5269" t="s">
        <v>61</v>
      </c>
      <c r="S5269" t="s">
        <v>57</v>
      </c>
      <c r="T5269" s="1">
        <v>40699</v>
      </c>
    </row>
    <row r="5270" spans="1:20" x14ac:dyDescent="0.25">
      <c r="A5270">
        <v>37505</v>
      </c>
      <c r="B5270">
        <v>40697</v>
      </c>
      <c r="C5270" t="s">
        <v>20</v>
      </c>
      <c r="D5270" t="s">
        <v>21</v>
      </c>
      <c r="E5270" t="s">
        <v>126</v>
      </c>
      <c r="F5270" t="s">
        <v>1898</v>
      </c>
      <c r="G5270">
        <v>9</v>
      </c>
      <c r="H5270">
        <v>3286.12</v>
      </c>
      <c r="I5270">
        <v>0.4</v>
      </c>
      <c r="J5270">
        <v>0.03</v>
      </c>
      <c r="K5270">
        <v>1248.97</v>
      </c>
      <c r="L5270">
        <v>375.07</v>
      </c>
      <c r="M5270">
        <v>225.04</v>
      </c>
      <c r="N5270">
        <v>11.79</v>
      </c>
      <c r="O5270" t="s">
        <v>71</v>
      </c>
      <c r="P5270" t="s">
        <v>701</v>
      </c>
      <c r="Q5270" t="s">
        <v>33</v>
      </c>
      <c r="R5270" t="s">
        <v>61</v>
      </c>
      <c r="S5270" t="s">
        <v>45</v>
      </c>
      <c r="T5270" s="1">
        <v>40699</v>
      </c>
    </row>
    <row r="5271" spans="1:20" x14ac:dyDescent="0.25">
      <c r="A5271">
        <v>37505</v>
      </c>
      <c r="B5271">
        <v>40697</v>
      </c>
      <c r="C5271" t="s">
        <v>20</v>
      </c>
      <c r="D5271" t="s">
        <v>37</v>
      </c>
      <c r="E5271" t="s">
        <v>87</v>
      </c>
      <c r="F5271" t="s">
        <v>1834</v>
      </c>
      <c r="G5271">
        <v>42</v>
      </c>
      <c r="H5271">
        <v>658.61</v>
      </c>
      <c r="I5271">
        <v>0.42</v>
      </c>
      <c r="J5271">
        <v>0.05</v>
      </c>
      <c r="K5271">
        <v>254.27</v>
      </c>
      <c r="L5271">
        <v>16.36</v>
      </c>
      <c r="M5271">
        <v>9.49</v>
      </c>
      <c r="N5271">
        <v>5.76</v>
      </c>
      <c r="O5271" t="s">
        <v>24</v>
      </c>
      <c r="P5271" t="s">
        <v>701</v>
      </c>
      <c r="Q5271" t="s">
        <v>33</v>
      </c>
      <c r="R5271" t="s">
        <v>61</v>
      </c>
      <c r="S5271" t="s">
        <v>45</v>
      </c>
      <c r="T5271" s="1">
        <v>40702</v>
      </c>
    </row>
    <row r="5272" spans="1:20" x14ac:dyDescent="0.25">
      <c r="A5272">
        <v>37510</v>
      </c>
      <c r="B5272">
        <v>39880</v>
      </c>
      <c r="C5272" t="s">
        <v>58</v>
      </c>
      <c r="D5272" t="s">
        <v>21</v>
      </c>
      <c r="E5272" t="s">
        <v>22</v>
      </c>
      <c r="F5272" t="s">
        <v>1667</v>
      </c>
      <c r="G5272">
        <v>15</v>
      </c>
      <c r="H5272">
        <v>3850.29</v>
      </c>
      <c r="I5272">
        <v>0.38</v>
      </c>
      <c r="J5272">
        <v>0.02</v>
      </c>
      <c r="K5272">
        <v>1407.05</v>
      </c>
      <c r="L5272">
        <v>260.56</v>
      </c>
      <c r="M5272">
        <v>161.55000000000001</v>
      </c>
      <c r="N5272">
        <v>19.989999999999998</v>
      </c>
      <c r="O5272" t="s">
        <v>24</v>
      </c>
      <c r="P5272" t="s">
        <v>1965</v>
      </c>
      <c r="Q5272" t="s">
        <v>95</v>
      </c>
      <c r="R5272" t="s">
        <v>27</v>
      </c>
      <c r="S5272" t="s">
        <v>57</v>
      </c>
      <c r="T5272" s="1">
        <v>39880</v>
      </c>
    </row>
    <row r="5273" spans="1:20" x14ac:dyDescent="0.25">
      <c r="A5273">
        <v>37537</v>
      </c>
      <c r="B5273">
        <v>39815</v>
      </c>
      <c r="C5273" t="s">
        <v>20</v>
      </c>
      <c r="D5273" t="s">
        <v>42</v>
      </c>
      <c r="E5273" t="s">
        <v>192</v>
      </c>
      <c r="F5273" t="s">
        <v>669</v>
      </c>
      <c r="G5273">
        <v>4</v>
      </c>
      <c r="H5273">
        <v>2132.59</v>
      </c>
      <c r="I5273">
        <v>0.44</v>
      </c>
      <c r="J5273">
        <v>0</v>
      </c>
      <c r="K5273">
        <v>916.87</v>
      </c>
      <c r="L5273">
        <v>520.95000000000005</v>
      </c>
      <c r="M5273">
        <v>291.73</v>
      </c>
      <c r="N5273">
        <v>48.8</v>
      </c>
      <c r="O5273" t="s">
        <v>48</v>
      </c>
      <c r="P5273" t="s">
        <v>657</v>
      </c>
      <c r="Q5273" t="s">
        <v>33</v>
      </c>
      <c r="R5273" t="s">
        <v>34</v>
      </c>
      <c r="S5273" t="s">
        <v>132</v>
      </c>
      <c r="T5273" s="1">
        <v>39815</v>
      </c>
    </row>
    <row r="5274" spans="1:20" x14ac:dyDescent="0.25">
      <c r="A5274">
        <v>37537</v>
      </c>
      <c r="B5274">
        <v>39815</v>
      </c>
      <c r="C5274" t="s">
        <v>20</v>
      </c>
      <c r="D5274" t="s">
        <v>42</v>
      </c>
      <c r="E5274" t="s">
        <v>192</v>
      </c>
      <c r="F5274" t="s">
        <v>2023</v>
      </c>
      <c r="G5274">
        <v>43</v>
      </c>
      <c r="H5274">
        <v>8823.67</v>
      </c>
      <c r="I5274">
        <v>0.54</v>
      </c>
      <c r="J5274">
        <v>7.0000000000000007E-2</v>
      </c>
      <c r="K5274">
        <v>4436.53</v>
      </c>
      <c r="L5274">
        <v>219.52</v>
      </c>
      <c r="M5274">
        <v>100.98</v>
      </c>
      <c r="N5274">
        <v>45</v>
      </c>
      <c r="O5274" t="s">
        <v>48</v>
      </c>
      <c r="P5274" t="s">
        <v>657</v>
      </c>
      <c r="Q5274" t="s">
        <v>33</v>
      </c>
      <c r="R5274" t="s">
        <v>34</v>
      </c>
      <c r="S5274" t="s">
        <v>132</v>
      </c>
      <c r="T5274" s="1">
        <v>39817</v>
      </c>
    </row>
    <row r="5275" spans="1:20" x14ac:dyDescent="0.25">
      <c r="A5275">
        <v>37537</v>
      </c>
      <c r="B5275">
        <v>39815</v>
      </c>
      <c r="C5275" t="s">
        <v>20</v>
      </c>
      <c r="D5275" t="s">
        <v>21</v>
      </c>
      <c r="E5275" t="s">
        <v>22</v>
      </c>
      <c r="F5275" t="s">
        <v>1013</v>
      </c>
      <c r="G5275">
        <v>32</v>
      </c>
      <c r="H5275">
        <v>7610.01</v>
      </c>
      <c r="I5275">
        <v>0.38</v>
      </c>
      <c r="J5275">
        <v>0.05</v>
      </c>
      <c r="K5275">
        <v>2641.02</v>
      </c>
      <c r="L5275">
        <v>250.1</v>
      </c>
      <c r="M5275">
        <v>155.06</v>
      </c>
      <c r="N5275">
        <v>7.07</v>
      </c>
      <c r="O5275" t="s">
        <v>24</v>
      </c>
      <c r="P5275" t="s">
        <v>657</v>
      </c>
      <c r="Q5275" t="s">
        <v>33</v>
      </c>
      <c r="R5275" t="s">
        <v>34</v>
      </c>
      <c r="S5275" t="s">
        <v>57</v>
      </c>
      <c r="T5275" s="1">
        <v>39822</v>
      </c>
    </row>
    <row r="5276" spans="1:20" x14ac:dyDescent="0.25">
      <c r="A5276">
        <v>37541</v>
      </c>
      <c r="B5276">
        <v>40235</v>
      </c>
      <c r="C5276" t="s">
        <v>79</v>
      </c>
      <c r="D5276" t="s">
        <v>37</v>
      </c>
      <c r="E5276" t="s">
        <v>38</v>
      </c>
      <c r="F5276" t="s">
        <v>1159</v>
      </c>
      <c r="G5276">
        <v>3</v>
      </c>
      <c r="H5276">
        <v>132.97</v>
      </c>
      <c r="I5276">
        <v>0.51</v>
      </c>
      <c r="J5276">
        <v>0.01</v>
      </c>
      <c r="K5276">
        <v>64.13</v>
      </c>
      <c r="L5276">
        <v>42.76</v>
      </c>
      <c r="M5276">
        <v>20.95</v>
      </c>
      <c r="N5276">
        <v>5.99</v>
      </c>
      <c r="O5276" t="s">
        <v>24</v>
      </c>
      <c r="P5276" t="s">
        <v>291</v>
      </c>
      <c r="Q5276" t="s">
        <v>83</v>
      </c>
      <c r="R5276" t="s">
        <v>27</v>
      </c>
      <c r="S5276" t="s">
        <v>57</v>
      </c>
      <c r="T5276" s="1">
        <v>40237</v>
      </c>
    </row>
    <row r="5277" spans="1:20" x14ac:dyDescent="0.25">
      <c r="A5277">
        <v>37541</v>
      </c>
      <c r="B5277">
        <v>40235</v>
      </c>
      <c r="C5277" t="s">
        <v>79</v>
      </c>
      <c r="D5277" t="s">
        <v>21</v>
      </c>
      <c r="E5277" t="s">
        <v>84</v>
      </c>
      <c r="F5277" t="s">
        <v>1034</v>
      </c>
      <c r="G5277">
        <v>10</v>
      </c>
      <c r="H5277">
        <v>967.61</v>
      </c>
      <c r="I5277">
        <v>0.46</v>
      </c>
      <c r="J5277">
        <v>0.08</v>
      </c>
      <c r="K5277">
        <v>393.93</v>
      </c>
      <c r="L5277">
        <v>103.67</v>
      </c>
      <c r="M5277">
        <v>55.98</v>
      </c>
      <c r="N5277">
        <v>13.88</v>
      </c>
      <c r="O5277" t="s">
        <v>71</v>
      </c>
      <c r="P5277" t="s">
        <v>291</v>
      </c>
      <c r="Q5277" t="s">
        <v>83</v>
      </c>
      <c r="R5277" t="s">
        <v>27</v>
      </c>
      <c r="S5277" t="s">
        <v>57</v>
      </c>
      <c r="T5277" s="1">
        <v>40236</v>
      </c>
    </row>
    <row r="5278" spans="1:20" x14ac:dyDescent="0.25">
      <c r="A5278">
        <v>37541</v>
      </c>
      <c r="B5278">
        <v>40235</v>
      </c>
      <c r="C5278" t="s">
        <v>79</v>
      </c>
      <c r="D5278" t="s">
        <v>21</v>
      </c>
      <c r="E5278" t="s">
        <v>22</v>
      </c>
      <c r="F5278" t="s">
        <v>1278</v>
      </c>
      <c r="G5278">
        <v>18</v>
      </c>
      <c r="H5278">
        <v>2053.27</v>
      </c>
      <c r="I5278">
        <v>0.35</v>
      </c>
      <c r="J5278">
        <v>0.1</v>
      </c>
      <c r="K5278">
        <v>560.63</v>
      </c>
      <c r="L5278">
        <v>124.58</v>
      </c>
      <c r="M5278">
        <v>80.98</v>
      </c>
      <c r="N5278">
        <v>35</v>
      </c>
      <c r="O5278" t="s">
        <v>24</v>
      </c>
      <c r="P5278" t="s">
        <v>291</v>
      </c>
      <c r="Q5278" t="s">
        <v>83</v>
      </c>
      <c r="R5278" t="s">
        <v>27</v>
      </c>
      <c r="S5278" t="s">
        <v>28</v>
      </c>
      <c r="T5278" s="1">
        <v>40237</v>
      </c>
    </row>
    <row r="5279" spans="1:20" x14ac:dyDescent="0.25">
      <c r="A5279">
        <v>37542</v>
      </c>
      <c r="B5279">
        <v>40014</v>
      </c>
      <c r="C5279" t="s">
        <v>79</v>
      </c>
      <c r="D5279" t="s">
        <v>37</v>
      </c>
      <c r="E5279" t="s">
        <v>50</v>
      </c>
      <c r="F5279" t="s">
        <v>867</v>
      </c>
      <c r="G5279">
        <v>26</v>
      </c>
      <c r="H5279">
        <v>4739.3100000000004</v>
      </c>
      <c r="I5279">
        <v>0.37</v>
      </c>
      <c r="J5279">
        <v>0.09</v>
      </c>
      <c r="K5279">
        <v>1455.88</v>
      </c>
      <c r="L5279">
        <v>199.98</v>
      </c>
      <c r="M5279">
        <v>125.99</v>
      </c>
      <c r="N5279">
        <v>7.69</v>
      </c>
      <c r="O5279" t="s">
        <v>71</v>
      </c>
      <c r="P5279" t="s">
        <v>1056</v>
      </c>
      <c r="Q5279" t="s">
        <v>33</v>
      </c>
      <c r="R5279" t="s">
        <v>34</v>
      </c>
      <c r="S5279" t="s">
        <v>57</v>
      </c>
      <c r="T5279" s="1">
        <v>40016</v>
      </c>
    </row>
    <row r="5280" spans="1:20" x14ac:dyDescent="0.25">
      <c r="A5280">
        <v>37543</v>
      </c>
      <c r="B5280">
        <v>40908</v>
      </c>
      <c r="C5280" t="s">
        <v>79</v>
      </c>
      <c r="D5280" t="s">
        <v>21</v>
      </c>
      <c r="E5280" t="s">
        <v>52</v>
      </c>
      <c r="F5280" t="s">
        <v>107</v>
      </c>
      <c r="G5280">
        <v>6</v>
      </c>
      <c r="H5280">
        <v>456.97</v>
      </c>
      <c r="I5280">
        <v>0.51</v>
      </c>
      <c r="J5280">
        <v>0.01</v>
      </c>
      <c r="K5280">
        <v>223.78</v>
      </c>
      <c r="L5280">
        <v>74.59</v>
      </c>
      <c r="M5280">
        <v>36.549999999999997</v>
      </c>
      <c r="N5280">
        <v>13.89</v>
      </c>
      <c r="O5280" t="s">
        <v>24</v>
      </c>
      <c r="P5280" t="s">
        <v>327</v>
      </c>
      <c r="Q5280" t="s">
        <v>83</v>
      </c>
      <c r="R5280" t="s">
        <v>61</v>
      </c>
      <c r="S5280" t="s">
        <v>55</v>
      </c>
      <c r="T5280" s="1">
        <v>40909</v>
      </c>
    </row>
    <row r="5281" spans="1:20" x14ac:dyDescent="0.25">
      <c r="A5281">
        <v>37572</v>
      </c>
      <c r="B5281">
        <v>40393</v>
      </c>
      <c r="C5281" t="s">
        <v>36</v>
      </c>
      <c r="D5281" t="s">
        <v>21</v>
      </c>
      <c r="E5281" t="s">
        <v>120</v>
      </c>
      <c r="F5281" t="s">
        <v>321</v>
      </c>
      <c r="G5281">
        <v>22</v>
      </c>
      <c r="H5281">
        <v>250.45</v>
      </c>
      <c r="I5281">
        <v>0.53</v>
      </c>
      <c r="J5281">
        <v>0.01</v>
      </c>
      <c r="K5281">
        <v>129.97999999999999</v>
      </c>
      <c r="L5281">
        <v>11.36</v>
      </c>
      <c r="M5281">
        <v>5.34</v>
      </c>
      <c r="N5281">
        <v>2.99</v>
      </c>
      <c r="O5281" t="s">
        <v>24</v>
      </c>
      <c r="P5281" t="s">
        <v>301</v>
      </c>
      <c r="Q5281" t="s">
        <v>64</v>
      </c>
      <c r="R5281" t="s">
        <v>34</v>
      </c>
      <c r="S5281" t="s">
        <v>57</v>
      </c>
      <c r="T5281" s="1">
        <v>40395</v>
      </c>
    </row>
    <row r="5282" spans="1:20" x14ac:dyDescent="0.25">
      <c r="A5282">
        <v>37603</v>
      </c>
      <c r="B5282">
        <v>40506</v>
      </c>
      <c r="C5282" t="s">
        <v>79</v>
      </c>
      <c r="D5282" t="s">
        <v>37</v>
      </c>
      <c r="E5282" t="s">
        <v>38</v>
      </c>
      <c r="F5282" t="s">
        <v>791</v>
      </c>
      <c r="G5282">
        <v>50</v>
      </c>
      <c r="H5282">
        <v>4613.21</v>
      </c>
      <c r="I5282">
        <v>0.51</v>
      </c>
      <c r="J5282">
        <v>0</v>
      </c>
      <c r="K5282">
        <v>2351.7199999999998</v>
      </c>
      <c r="L5282">
        <v>92.22</v>
      </c>
      <c r="M5282">
        <v>45.19</v>
      </c>
      <c r="N5282">
        <v>1.99</v>
      </c>
      <c r="O5282" t="s">
        <v>24</v>
      </c>
      <c r="P5282" t="s">
        <v>845</v>
      </c>
      <c r="Q5282" t="s">
        <v>41</v>
      </c>
      <c r="R5282" t="s">
        <v>67</v>
      </c>
      <c r="S5282" t="s">
        <v>35</v>
      </c>
      <c r="T5282" s="1">
        <v>40508</v>
      </c>
    </row>
    <row r="5283" spans="1:20" x14ac:dyDescent="0.25">
      <c r="A5283">
        <v>37603</v>
      </c>
      <c r="B5283">
        <v>40506</v>
      </c>
      <c r="C5283" t="s">
        <v>79</v>
      </c>
      <c r="D5283" t="s">
        <v>37</v>
      </c>
      <c r="E5283" t="s">
        <v>38</v>
      </c>
      <c r="F5283" t="s">
        <v>791</v>
      </c>
      <c r="G5283">
        <v>23</v>
      </c>
      <c r="H5283">
        <v>1577.29</v>
      </c>
      <c r="I5283">
        <v>0.36</v>
      </c>
      <c r="J5283">
        <v>0.03</v>
      </c>
      <c r="K5283">
        <v>535.92999999999995</v>
      </c>
      <c r="L5283">
        <v>70.61</v>
      </c>
      <c r="M5283">
        <v>45.19</v>
      </c>
      <c r="N5283">
        <v>1.99</v>
      </c>
      <c r="O5283" t="s">
        <v>24</v>
      </c>
      <c r="P5283" t="s">
        <v>845</v>
      </c>
      <c r="Q5283" t="s">
        <v>41</v>
      </c>
      <c r="R5283" t="s">
        <v>67</v>
      </c>
      <c r="S5283" t="s">
        <v>35</v>
      </c>
      <c r="T5283" s="1">
        <v>40508</v>
      </c>
    </row>
    <row r="5284" spans="1:20" x14ac:dyDescent="0.25">
      <c r="A5284">
        <v>37606</v>
      </c>
      <c r="B5284">
        <v>40231</v>
      </c>
      <c r="C5284" t="s">
        <v>58</v>
      </c>
      <c r="D5284" t="s">
        <v>21</v>
      </c>
      <c r="E5284" t="s">
        <v>84</v>
      </c>
      <c r="F5284" t="s">
        <v>177</v>
      </c>
      <c r="G5284">
        <v>1</v>
      </c>
      <c r="H5284">
        <v>12.37</v>
      </c>
      <c r="I5284">
        <v>0.37</v>
      </c>
      <c r="J5284">
        <v>0.05</v>
      </c>
      <c r="K5284">
        <v>2.5299999999999998</v>
      </c>
      <c r="L5284">
        <v>7.9</v>
      </c>
      <c r="M5284">
        <v>4.9800000000000004</v>
      </c>
      <c r="N5284">
        <v>4.8600000000000003</v>
      </c>
      <c r="O5284" t="s">
        <v>71</v>
      </c>
      <c r="P5284" t="s">
        <v>1471</v>
      </c>
      <c r="Q5284" t="s">
        <v>33</v>
      </c>
      <c r="R5284" t="s">
        <v>67</v>
      </c>
      <c r="S5284" t="s">
        <v>57</v>
      </c>
      <c r="T5284" s="1">
        <v>40232</v>
      </c>
    </row>
    <row r="5285" spans="1:20" x14ac:dyDescent="0.25">
      <c r="A5285">
        <v>37606</v>
      </c>
      <c r="B5285">
        <v>40231</v>
      </c>
      <c r="C5285" t="s">
        <v>58</v>
      </c>
      <c r="D5285" t="s">
        <v>21</v>
      </c>
      <c r="E5285" t="s">
        <v>52</v>
      </c>
      <c r="F5285" t="s">
        <v>526</v>
      </c>
      <c r="G5285">
        <v>41</v>
      </c>
      <c r="H5285">
        <v>319.68</v>
      </c>
      <c r="I5285">
        <v>0.55000000000000004</v>
      </c>
      <c r="J5285">
        <v>0.03</v>
      </c>
      <c r="K5285">
        <v>169.14</v>
      </c>
      <c r="L5285">
        <v>7.93</v>
      </c>
      <c r="M5285">
        <v>3.57</v>
      </c>
      <c r="N5285">
        <v>4.17</v>
      </c>
      <c r="O5285" t="s">
        <v>24</v>
      </c>
      <c r="P5285" t="s">
        <v>1471</v>
      </c>
      <c r="Q5285" t="s">
        <v>33</v>
      </c>
      <c r="R5285" t="s">
        <v>67</v>
      </c>
      <c r="S5285" t="s">
        <v>35</v>
      </c>
      <c r="T5285" s="1">
        <v>40233</v>
      </c>
    </row>
    <row r="5286" spans="1:20" x14ac:dyDescent="0.25">
      <c r="A5286">
        <v>37606</v>
      </c>
      <c r="B5286">
        <v>40231</v>
      </c>
      <c r="C5286" t="s">
        <v>58</v>
      </c>
      <c r="D5286" t="s">
        <v>21</v>
      </c>
      <c r="E5286" t="s">
        <v>52</v>
      </c>
      <c r="F5286" t="s">
        <v>1545</v>
      </c>
      <c r="G5286">
        <v>21</v>
      </c>
      <c r="H5286">
        <v>130.93</v>
      </c>
      <c r="I5286">
        <v>0.49</v>
      </c>
      <c r="J5286">
        <v>0.06</v>
      </c>
      <c r="K5286">
        <v>58.08</v>
      </c>
      <c r="L5286">
        <v>6.43</v>
      </c>
      <c r="M5286">
        <v>3.28</v>
      </c>
      <c r="N5286">
        <v>3.97</v>
      </c>
      <c r="O5286" t="s">
        <v>24</v>
      </c>
      <c r="P5286" t="s">
        <v>1471</v>
      </c>
      <c r="Q5286" t="s">
        <v>33</v>
      </c>
      <c r="R5286" t="s">
        <v>67</v>
      </c>
      <c r="S5286" t="s">
        <v>55</v>
      </c>
      <c r="T5286" s="1">
        <v>40233</v>
      </c>
    </row>
    <row r="5287" spans="1:20" x14ac:dyDescent="0.25">
      <c r="A5287">
        <v>37634</v>
      </c>
      <c r="B5287">
        <v>41050</v>
      </c>
      <c r="C5287" t="s">
        <v>79</v>
      </c>
      <c r="D5287" t="s">
        <v>21</v>
      </c>
      <c r="E5287" t="s">
        <v>22</v>
      </c>
      <c r="F5287" t="s">
        <v>1556</v>
      </c>
      <c r="G5287">
        <v>32</v>
      </c>
      <c r="H5287">
        <v>642.29999999999995</v>
      </c>
      <c r="I5287">
        <v>0.43</v>
      </c>
      <c r="J5287">
        <v>7.0000000000000007E-2</v>
      </c>
      <c r="K5287">
        <v>246.77</v>
      </c>
      <c r="L5287">
        <v>21.42</v>
      </c>
      <c r="M5287">
        <v>12.21</v>
      </c>
      <c r="N5287">
        <v>4.8099999999999996</v>
      </c>
      <c r="O5287" t="s">
        <v>24</v>
      </c>
      <c r="P5287" t="s">
        <v>1478</v>
      </c>
      <c r="Q5287" t="s">
        <v>83</v>
      </c>
      <c r="R5287" t="s">
        <v>34</v>
      </c>
      <c r="S5287" t="s">
        <v>57</v>
      </c>
      <c r="T5287" s="1">
        <v>41051</v>
      </c>
    </row>
    <row r="5288" spans="1:20" x14ac:dyDescent="0.25">
      <c r="A5288">
        <v>37638</v>
      </c>
      <c r="B5288">
        <v>39834</v>
      </c>
      <c r="C5288" t="s">
        <v>20</v>
      </c>
      <c r="D5288" t="s">
        <v>21</v>
      </c>
      <c r="E5288" t="s">
        <v>80</v>
      </c>
      <c r="F5288" t="s">
        <v>1167</v>
      </c>
      <c r="G5288">
        <v>33</v>
      </c>
      <c r="H5288">
        <v>241.61</v>
      </c>
      <c r="I5288">
        <v>0.46</v>
      </c>
      <c r="J5288">
        <v>7.0000000000000007E-2</v>
      </c>
      <c r="K5288">
        <v>98.43</v>
      </c>
      <c r="L5288">
        <v>7.65</v>
      </c>
      <c r="M5288">
        <v>4.13</v>
      </c>
      <c r="N5288">
        <v>6.89</v>
      </c>
      <c r="O5288" t="s">
        <v>24</v>
      </c>
      <c r="P5288" t="s">
        <v>338</v>
      </c>
      <c r="Q5288" t="s">
        <v>75</v>
      </c>
      <c r="R5288" t="s">
        <v>27</v>
      </c>
      <c r="S5288" t="s">
        <v>57</v>
      </c>
      <c r="T5288" s="1">
        <v>39836</v>
      </c>
    </row>
    <row r="5289" spans="1:20" x14ac:dyDescent="0.25">
      <c r="A5289">
        <v>37667</v>
      </c>
      <c r="B5289">
        <v>40879</v>
      </c>
      <c r="C5289" t="s">
        <v>36</v>
      </c>
      <c r="D5289" t="s">
        <v>21</v>
      </c>
      <c r="E5289" t="s">
        <v>120</v>
      </c>
      <c r="F5289" t="s">
        <v>567</v>
      </c>
      <c r="G5289">
        <v>31</v>
      </c>
      <c r="H5289">
        <v>783.98</v>
      </c>
      <c r="I5289">
        <v>0.44</v>
      </c>
      <c r="J5289">
        <v>0.03</v>
      </c>
      <c r="K5289">
        <v>328.64</v>
      </c>
      <c r="L5289">
        <v>25.86</v>
      </c>
      <c r="M5289">
        <v>14.48</v>
      </c>
      <c r="N5289">
        <v>6.46</v>
      </c>
      <c r="O5289" t="s">
        <v>24</v>
      </c>
      <c r="P5289" t="s">
        <v>122</v>
      </c>
      <c r="Q5289" t="s">
        <v>41</v>
      </c>
      <c r="R5289" t="s">
        <v>67</v>
      </c>
      <c r="S5289" t="s">
        <v>57</v>
      </c>
      <c r="T5289" s="1">
        <v>40880</v>
      </c>
    </row>
    <row r="5290" spans="1:20" x14ac:dyDescent="0.25">
      <c r="A5290">
        <v>37668</v>
      </c>
      <c r="B5290">
        <v>40186</v>
      </c>
      <c r="C5290" t="s">
        <v>20</v>
      </c>
      <c r="D5290" t="s">
        <v>37</v>
      </c>
      <c r="E5290" t="s">
        <v>87</v>
      </c>
      <c r="F5290" t="s">
        <v>302</v>
      </c>
      <c r="G5290">
        <v>33</v>
      </c>
      <c r="H5290">
        <v>979.96</v>
      </c>
      <c r="I5290">
        <v>0.53</v>
      </c>
      <c r="J5290">
        <v>0.01</v>
      </c>
      <c r="K5290">
        <v>510.78</v>
      </c>
      <c r="L5290">
        <v>29.77</v>
      </c>
      <c r="M5290">
        <v>13.99</v>
      </c>
      <c r="N5290">
        <v>7.51</v>
      </c>
      <c r="O5290" t="s">
        <v>24</v>
      </c>
      <c r="P5290" t="s">
        <v>856</v>
      </c>
      <c r="Q5290" t="s">
        <v>33</v>
      </c>
      <c r="R5290" t="s">
        <v>34</v>
      </c>
      <c r="S5290" t="s">
        <v>45</v>
      </c>
      <c r="T5290" s="1">
        <v>40186</v>
      </c>
    </row>
    <row r="5291" spans="1:20" x14ac:dyDescent="0.25">
      <c r="A5291">
        <v>37669</v>
      </c>
      <c r="B5291">
        <v>40480</v>
      </c>
      <c r="C5291" t="s">
        <v>29</v>
      </c>
      <c r="D5291" t="s">
        <v>21</v>
      </c>
      <c r="E5291" t="s">
        <v>126</v>
      </c>
      <c r="F5291" t="s">
        <v>2034</v>
      </c>
      <c r="G5291">
        <v>39</v>
      </c>
      <c r="H5291">
        <v>13909.38</v>
      </c>
      <c r="I5291">
        <v>0.36</v>
      </c>
      <c r="J5291">
        <v>0.02</v>
      </c>
      <c r="K5291">
        <v>4818.7700000000004</v>
      </c>
      <c r="L5291">
        <v>363.41</v>
      </c>
      <c r="M5291">
        <v>232.58</v>
      </c>
      <c r="N5291">
        <v>19.989999999999998</v>
      </c>
      <c r="O5291" t="s">
        <v>71</v>
      </c>
      <c r="P5291" t="s">
        <v>478</v>
      </c>
      <c r="Q5291" t="s">
        <v>64</v>
      </c>
      <c r="R5291" t="s">
        <v>34</v>
      </c>
      <c r="S5291" t="s">
        <v>57</v>
      </c>
      <c r="T5291" s="1">
        <v>40482</v>
      </c>
    </row>
    <row r="5292" spans="1:20" x14ac:dyDescent="0.25">
      <c r="A5292">
        <v>37669</v>
      </c>
      <c r="B5292">
        <v>40480</v>
      </c>
      <c r="C5292" t="s">
        <v>29</v>
      </c>
      <c r="D5292" t="s">
        <v>21</v>
      </c>
      <c r="E5292" t="s">
        <v>139</v>
      </c>
      <c r="F5292" t="s">
        <v>2032</v>
      </c>
      <c r="G5292">
        <v>31</v>
      </c>
      <c r="H5292">
        <v>1409.63</v>
      </c>
      <c r="I5292">
        <v>0.47</v>
      </c>
      <c r="J5292">
        <v>0.08</v>
      </c>
      <c r="K5292">
        <v>596.97</v>
      </c>
      <c r="L5292">
        <v>49.38</v>
      </c>
      <c r="M5292">
        <v>26.17</v>
      </c>
      <c r="N5292">
        <v>1.39</v>
      </c>
      <c r="O5292" t="s">
        <v>24</v>
      </c>
      <c r="P5292" t="s">
        <v>478</v>
      </c>
      <c r="Q5292" t="s">
        <v>64</v>
      </c>
      <c r="R5292" t="s">
        <v>34</v>
      </c>
      <c r="S5292" t="s">
        <v>57</v>
      </c>
      <c r="T5292" s="1">
        <v>40482</v>
      </c>
    </row>
    <row r="5293" spans="1:20" x14ac:dyDescent="0.25">
      <c r="A5293">
        <v>37669</v>
      </c>
      <c r="B5293">
        <v>40480</v>
      </c>
      <c r="C5293" t="s">
        <v>29</v>
      </c>
      <c r="D5293" t="s">
        <v>21</v>
      </c>
      <c r="E5293" t="s">
        <v>22</v>
      </c>
      <c r="F5293" t="s">
        <v>986</v>
      </c>
      <c r="G5293">
        <v>4</v>
      </c>
      <c r="H5293">
        <v>109.17</v>
      </c>
      <c r="I5293">
        <v>0.39</v>
      </c>
      <c r="J5293">
        <v>0</v>
      </c>
      <c r="K5293">
        <v>39.15</v>
      </c>
      <c r="L5293">
        <v>25.1</v>
      </c>
      <c r="M5293">
        <v>15.31</v>
      </c>
      <c r="N5293">
        <v>8.7799999999999994</v>
      </c>
      <c r="O5293" t="s">
        <v>24</v>
      </c>
      <c r="P5293" t="s">
        <v>478</v>
      </c>
      <c r="Q5293" t="s">
        <v>64</v>
      </c>
      <c r="R5293" t="s">
        <v>34</v>
      </c>
      <c r="S5293" t="s">
        <v>57</v>
      </c>
      <c r="T5293" s="1">
        <v>40483</v>
      </c>
    </row>
    <row r="5294" spans="1:20" x14ac:dyDescent="0.25">
      <c r="A5294">
        <v>37696</v>
      </c>
      <c r="B5294">
        <v>40003</v>
      </c>
      <c r="C5294" t="s">
        <v>29</v>
      </c>
      <c r="D5294" t="s">
        <v>21</v>
      </c>
      <c r="E5294" t="s">
        <v>120</v>
      </c>
      <c r="F5294" t="s">
        <v>750</v>
      </c>
      <c r="G5294">
        <v>5</v>
      </c>
      <c r="H5294">
        <v>42.02</v>
      </c>
      <c r="I5294">
        <v>0.5</v>
      </c>
      <c r="J5294">
        <v>0.04</v>
      </c>
      <c r="K5294">
        <v>17.53</v>
      </c>
      <c r="L5294">
        <v>7.62</v>
      </c>
      <c r="M5294">
        <v>3.81</v>
      </c>
      <c r="N5294">
        <v>5.44</v>
      </c>
      <c r="O5294" t="s">
        <v>24</v>
      </c>
      <c r="P5294" t="s">
        <v>191</v>
      </c>
      <c r="Q5294" t="s">
        <v>41</v>
      </c>
      <c r="R5294" t="s">
        <v>34</v>
      </c>
      <c r="S5294" t="s">
        <v>57</v>
      </c>
      <c r="T5294" s="1">
        <v>40005</v>
      </c>
    </row>
    <row r="5295" spans="1:20" x14ac:dyDescent="0.25">
      <c r="A5295">
        <v>37696</v>
      </c>
      <c r="B5295">
        <v>40003</v>
      </c>
      <c r="C5295" t="s">
        <v>29</v>
      </c>
      <c r="D5295" t="s">
        <v>21</v>
      </c>
      <c r="E5295" t="s">
        <v>84</v>
      </c>
      <c r="F5295" t="s">
        <v>871</v>
      </c>
      <c r="G5295">
        <v>41</v>
      </c>
      <c r="H5295">
        <v>269.17</v>
      </c>
      <c r="I5295">
        <v>0.4</v>
      </c>
      <c r="J5295">
        <v>0.02</v>
      </c>
      <c r="K5295">
        <v>103.87</v>
      </c>
      <c r="L5295">
        <v>6.67</v>
      </c>
      <c r="M5295">
        <v>4</v>
      </c>
      <c r="N5295">
        <v>1.3</v>
      </c>
      <c r="O5295" t="s">
        <v>24</v>
      </c>
      <c r="P5295" t="s">
        <v>191</v>
      </c>
      <c r="Q5295" t="s">
        <v>41</v>
      </c>
      <c r="R5295" t="s">
        <v>34</v>
      </c>
      <c r="S5295" t="s">
        <v>55</v>
      </c>
      <c r="T5295" s="1">
        <v>40003</v>
      </c>
    </row>
    <row r="5296" spans="1:20" x14ac:dyDescent="0.25">
      <c r="A5296">
        <v>37700</v>
      </c>
      <c r="B5296">
        <v>40155</v>
      </c>
      <c r="C5296" t="s">
        <v>58</v>
      </c>
      <c r="D5296" t="s">
        <v>21</v>
      </c>
      <c r="E5296" t="s">
        <v>120</v>
      </c>
      <c r="F5296" t="s">
        <v>294</v>
      </c>
      <c r="G5296">
        <v>27</v>
      </c>
      <c r="H5296">
        <v>5108.21</v>
      </c>
      <c r="I5296">
        <v>0.38</v>
      </c>
      <c r="J5296">
        <v>0.05</v>
      </c>
      <c r="K5296">
        <v>1767.49</v>
      </c>
      <c r="L5296">
        <v>198.37</v>
      </c>
      <c r="M5296">
        <v>122.99</v>
      </c>
      <c r="N5296">
        <v>19.989999999999998</v>
      </c>
      <c r="O5296" t="s">
        <v>71</v>
      </c>
      <c r="P5296" t="s">
        <v>1950</v>
      </c>
      <c r="Q5296" t="s">
        <v>33</v>
      </c>
      <c r="R5296" t="s">
        <v>34</v>
      </c>
      <c r="S5296" t="s">
        <v>57</v>
      </c>
      <c r="T5296" s="1">
        <v>40158</v>
      </c>
    </row>
    <row r="5297" spans="1:20" x14ac:dyDescent="0.25">
      <c r="A5297">
        <v>37702</v>
      </c>
      <c r="B5297">
        <v>40704</v>
      </c>
      <c r="C5297" t="s">
        <v>29</v>
      </c>
      <c r="D5297" t="s">
        <v>21</v>
      </c>
      <c r="E5297" t="s">
        <v>22</v>
      </c>
      <c r="F5297" t="s">
        <v>442</v>
      </c>
      <c r="G5297">
        <v>44</v>
      </c>
      <c r="H5297">
        <v>1178.3900000000001</v>
      </c>
      <c r="I5297">
        <v>0.52</v>
      </c>
      <c r="J5297">
        <v>0.05</v>
      </c>
      <c r="K5297">
        <v>580.76</v>
      </c>
      <c r="L5297">
        <v>28.08</v>
      </c>
      <c r="M5297">
        <v>13.48</v>
      </c>
      <c r="N5297">
        <v>4.51</v>
      </c>
      <c r="O5297" t="s">
        <v>24</v>
      </c>
      <c r="P5297" t="s">
        <v>411</v>
      </c>
      <c r="Q5297" t="s">
        <v>41</v>
      </c>
      <c r="R5297" t="s">
        <v>67</v>
      </c>
      <c r="S5297" t="s">
        <v>57</v>
      </c>
      <c r="T5297" s="1">
        <v>40706</v>
      </c>
    </row>
    <row r="5298" spans="1:20" x14ac:dyDescent="0.25">
      <c r="A5298">
        <v>37729</v>
      </c>
      <c r="B5298">
        <v>39828</v>
      </c>
      <c r="C5298" t="s">
        <v>29</v>
      </c>
      <c r="D5298" t="s">
        <v>21</v>
      </c>
      <c r="E5298" t="s">
        <v>120</v>
      </c>
      <c r="F5298" t="s">
        <v>344</v>
      </c>
      <c r="G5298">
        <v>48</v>
      </c>
      <c r="H5298">
        <v>923.52</v>
      </c>
      <c r="I5298">
        <v>0.55000000000000004</v>
      </c>
      <c r="J5298">
        <v>0</v>
      </c>
      <c r="K5298">
        <v>504.53</v>
      </c>
      <c r="L5298">
        <v>19.11</v>
      </c>
      <c r="M5298">
        <v>8.6</v>
      </c>
      <c r="N5298">
        <v>6.19</v>
      </c>
      <c r="O5298" t="s">
        <v>24</v>
      </c>
      <c r="P5298" t="s">
        <v>147</v>
      </c>
      <c r="Q5298" t="s">
        <v>33</v>
      </c>
      <c r="R5298" t="s">
        <v>34</v>
      </c>
      <c r="S5298" t="s">
        <v>57</v>
      </c>
      <c r="T5298" s="1">
        <v>39828</v>
      </c>
    </row>
    <row r="5299" spans="1:20" x14ac:dyDescent="0.25">
      <c r="A5299">
        <v>37731</v>
      </c>
      <c r="B5299">
        <v>40121</v>
      </c>
      <c r="C5299" t="s">
        <v>58</v>
      </c>
      <c r="D5299" t="s">
        <v>21</v>
      </c>
      <c r="E5299" t="s">
        <v>80</v>
      </c>
      <c r="F5299" t="s">
        <v>1548</v>
      </c>
      <c r="G5299">
        <v>25</v>
      </c>
      <c r="H5299">
        <v>182.02</v>
      </c>
      <c r="I5299">
        <v>0.53</v>
      </c>
      <c r="J5299">
        <v>0.09</v>
      </c>
      <c r="K5299">
        <v>87.77</v>
      </c>
      <c r="L5299">
        <v>7.98</v>
      </c>
      <c r="M5299">
        <v>3.75</v>
      </c>
      <c r="N5299">
        <v>0.5</v>
      </c>
      <c r="O5299" t="s">
        <v>24</v>
      </c>
      <c r="P5299" t="s">
        <v>1590</v>
      </c>
      <c r="Q5299" t="s">
        <v>75</v>
      </c>
      <c r="R5299" t="s">
        <v>61</v>
      </c>
      <c r="S5299" t="s">
        <v>57</v>
      </c>
      <c r="T5299" s="1">
        <v>40123</v>
      </c>
    </row>
    <row r="5300" spans="1:20" x14ac:dyDescent="0.25">
      <c r="A5300">
        <v>37731</v>
      </c>
      <c r="B5300">
        <v>40121</v>
      </c>
      <c r="C5300" t="s">
        <v>58</v>
      </c>
      <c r="D5300" t="s">
        <v>21</v>
      </c>
      <c r="E5300" t="s">
        <v>84</v>
      </c>
      <c r="F5300" t="s">
        <v>1768</v>
      </c>
      <c r="G5300">
        <v>24</v>
      </c>
      <c r="H5300">
        <v>1215.8800000000001</v>
      </c>
      <c r="I5300">
        <v>0.39</v>
      </c>
      <c r="J5300">
        <v>0.01</v>
      </c>
      <c r="K5300">
        <v>463.18</v>
      </c>
      <c r="L5300">
        <v>50.79</v>
      </c>
      <c r="M5300">
        <v>30.98</v>
      </c>
      <c r="N5300">
        <v>9.18</v>
      </c>
      <c r="O5300" t="s">
        <v>24</v>
      </c>
      <c r="P5300" t="s">
        <v>1590</v>
      </c>
      <c r="Q5300" t="s">
        <v>64</v>
      </c>
      <c r="R5300" t="s">
        <v>61</v>
      </c>
      <c r="S5300" t="s">
        <v>57</v>
      </c>
      <c r="T5300" s="1">
        <v>40121</v>
      </c>
    </row>
    <row r="5301" spans="1:20" x14ac:dyDescent="0.25">
      <c r="A5301">
        <v>37734</v>
      </c>
      <c r="B5301">
        <v>40173</v>
      </c>
      <c r="C5301" t="s">
        <v>58</v>
      </c>
      <c r="D5301" t="s">
        <v>37</v>
      </c>
      <c r="E5301" t="s">
        <v>38</v>
      </c>
      <c r="F5301" t="s">
        <v>1885</v>
      </c>
      <c r="G5301">
        <v>15</v>
      </c>
      <c r="H5301">
        <v>3036.28</v>
      </c>
      <c r="I5301">
        <v>0.54</v>
      </c>
      <c r="J5301">
        <v>0.08</v>
      </c>
      <c r="K5301">
        <v>1514.55</v>
      </c>
      <c r="L5301">
        <v>219.5</v>
      </c>
      <c r="M5301">
        <v>100.97</v>
      </c>
      <c r="N5301">
        <v>7.18</v>
      </c>
      <c r="O5301" t="s">
        <v>24</v>
      </c>
      <c r="P5301" t="s">
        <v>1047</v>
      </c>
      <c r="Q5301" t="s">
        <v>75</v>
      </c>
      <c r="R5301" t="s">
        <v>27</v>
      </c>
      <c r="S5301" t="s">
        <v>57</v>
      </c>
      <c r="T5301" s="1">
        <v>40174</v>
      </c>
    </row>
    <row r="5302" spans="1:20" x14ac:dyDescent="0.25">
      <c r="A5302">
        <v>37734</v>
      </c>
      <c r="B5302">
        <v>40173</v>
      </c>
      <c r="C5302" t="s">
        <v>58</v>
      </c>
      <c r="D5302" t="s">
        <v>42</v>
      </c>
      <c r="E5302" t="s">
        <v>43</v>
      </c>
      <c r="F5302" t="s">
        <v>1755</v>
      </c>
      <c r="G5302">
        <v>42</v>
      </c>
      <c r="H5302">
        <v>1255.6199999999999</v>
      </c>
      <c r="I5302">
        <v>0.55000000000000004</v>
      </c>
      <c r="J5302">
        <v>0</v>
      </c>
      <c r="K5302">
        <v>687.87</v>
      </c>
      <c r="L5302">
        <v>29.78</v>
      </c>
      <c r="M5302">
        <v>13.4</v>
      </c>
      <c r="N5302">
        <v>4.95</v>
      </c>
      <c r="O5302" t="s">
        <v>24</v>
      </c>
      <c r="P5302" t="s">
        <v>1047</v>
      </c>
      <c r="Q5302" t="s">
        <v>75</v>
      </c>
      <c r="R5302" t="s">
        <v>27</v>
      </c>
      <c r="S5302" t="s">
        <v>35</v>
      </c>
      <c r="T5302" s="1">
        <v>40174</v>
      </c>
    </row>
    <row r="5303" spans="1:20" x14ac:dyDescent="0.25">
      <c r="A5303">
        <v>37760</v>
      </c>
      <c r="B5303">
        <v>40039</v>
      </c>
      <c r="C5303" t="s">
        <v>36</v>
      </c>
      <c r="D5303" t="s">
        <v>37</v>
      </c>
      <c r="E5303" t="s">
        <v>38</v>
      </c>
      <c r="F5303" t="s">
        <v>879</v>
      </c>
      <c r="G5303">
        <v>18</v>
      </c>
      <c r="H5303">
        <v>241.41</v>
      </c>
      <c r="I5303">
        <v>0.38</v>
      </c>
      <c r="J5303">
        <v>0.01</v>
      </c>
      <c r="K5303">
        <v>89.48</v>
      </c>
      <c r="L5303">
        <v>13.44</v>
      </c>
      <c r="M5303">
        <v>8.33</v>
      </c>
      <c r="N5303">
        <v>1.99</v>
      </c>
      <c r="O5303" t="s">
        <v>24</v>
      </c>
      <c r="P5303" t="s">
        <v>396</v>
      </c>
      <c r="Q5303" t="s">
        <v>75</v>
      </c>
      <c r="R5303" t="s">
        <v>27</v>
      </c>
      <c r="S5303" t="s">
        <v>35</v>
      </c>
      <c r="T5303" s="1">
        <v>40040</v>
      </c>
    </row>
    <row r="5304" spans="1:20" x14ac:dyDescent="0.25">
      <c r="A5304">
        <v>37760</v>
      </c>
      <c r="B5304">
        <v>40039</v>
      </c>
      <c r="C5304" t="s">
        <v>36</v>
      </c>
      <c r="D5304" t="s">
        <v>37</v>
      </c>
      <c r="E5304" t="s">
        <v>50</v>
      </c>
      <c r="F5304" t="s">
        <v>1480</v>
      </c>
      <c r="G5304">
        <v>38</v>
      </c>
      <c r="H5304">
        <v>6675.28</v>
      </c>
      <c r="I5304">
        <v>0.53</v>
      </c>
      <c r="J5304">
        <v>0.04</v>
      </c>
      <c r="K5304">
        <v>3406.67</v>
      </c>
      <c r="L5304">
        <v>182.96</v>
      </c>
      <c r="M5304">
        <v>85.99</v>
      </c>
      <c r="N5304">
        <v>0.99</v>
      </c>
      <c r="O5304" t="s">
        <v>24</v>
      </c>
      <c r="P5304" t="s">
        <v>396</v>
      </c>
      <c r="Q5304" t="s">
        <v>75</v>
      </c>
      <c r="R5304" t="s">
        <v>27</v>
      </c>
      <c r="S5304" t="s">
        <v>55</v>
      </c>
      <c r="T5304" s="1">
        <v>40041</v>
      </c>
    </row>
    <row r="5305" spans="1:20" x14ac:dyDescent="0.25">
      <c r="A5305">
        <v>37762</v>
      </c>
      <c r="B5305">
        <v>41066</v>
      </c>
      <c r="C5305" t="s">
        <v>79</v>
      </c>
      <c r="D5305" t="s">
        <v>21</v>
      </c>
      <c r="E5305" t="s">
        <v>84</v>
      </c>
      <c r="F5305" t="s">
        <v>827</v>
      </c>
      <c r="G5305">
        <v>20</v>
      </c>
      <c r="H5305">
        <v>225.72</v>
      </c>
      <c r="I5305">
        <v>0.42</v>
      </c>
      <c r="J5305">
        <v>0.02</v>
      </c>
      <c r="K5305">
        <v>89.38</v>
      </c>
      <c r="L5305">
        <v>11.17</v>
      </c>
      <c r="M5305">
        <v>6.48</v>
      </c>
      <c r="N5305">
        <v>6.74</v>
      </c>
      <c r="O5305" t="s">
        <v>24</v>
      </c>
      <c r="P5305" t="s">
        <v>1678</v>
      </c>
      <c r="Q5305" t="s">
        <v>95</v>
      </c>
      <c r="R5305" t="s">
        <v>27</v>
      </c>
      <c r="S5305" t="s">
        <v>57</v>
      </c>
      <c r="T5305" s="1">
        <v>41067</v>
      </c>
    </row>
    <row r="5306" spans="1:20" x14ac:dyDescent="0.25">
      <c r="A5306">
        <v>37763</v>
      </c>
      <c r="B5306">
        <v>40947</v>
      </c>
      <c r="C5306" t="s">
        <v>29</v>
      </c>
      <c r="D5306" t="s">
        <v>21</v>
      </c>
      <c r="E5306" t="s">
        <v>120</v>
      </c>
      <c r="F5306" t="s">
        <v>1766</v>
      </c>
      <c r="G5306">
        <v>29</v>
      </c>
      <c r="H5306">
        <v>339.78</v>
      </c>
      <c r="I5306">
        <v>0.53</v>
      </c>
      <c r="J5306">
        <v>0.1</v>
      </c>
      <c r="K5306">
        <v>157.6</v>
      </c>
      <c r="L5306">
        <v>12.64</v>
      </c>
      <c r="M5306">
        <v>5.94</v>
      </c>
      <c r="N5306">
        <v>9.92</v>
      </c>
      <c r="O5306" t="s">
        <v>24</v>
      </c>
      <c r="P5306" t="s">
        <v>691</v>
      </c>
      <c r="Q5306" t="s">
        <v>75</v>
      </c>
      <c r="R5306" t="s">
        <v>67</v>
      </c>
      <c r="S5306" t="s">
        <v>57</v>
      </c>
      <c r="T5306" s="1">
        <v>40948</v>
      </c>
    </row>
    <row r="5307" spans="1:20" x14ac:dyDescent="0.25">
      <c r="A5307">
        <v>37763</v>
      </c>
      <c r="B5307">
        <v>40947</v>
      </c>
      <c r="C5307" t="s">
        <v>29</v>
      </c>
      <c r="D5307" t="s">
        <v>37</v>
      </c>
      <c r="E5307" t="s">
        <v>50</v>
      </c>
      <c r="F5307" t="s">
        <v>76</v>
      </c>
      <c r="G5307">
        <v>24</v>
      </c>
      <c r="H5307">
        <v>2547.83</v>
      </c>
      <c r="I5307">
        <v>0.44</v>
      </c>
      <c r="J5307">
        <v>0.1</v>
      </c>
      <c r="K5307">
        <v>961.57</v>
      </c>
      <c r="L5307">
        <v>117.84</v>
      </c>
      <c r="M5307">
        <v>65.989999999999995</v>
      </c>
      <c r="N5307">
        <v>2.5</v>
      </c>
      <c r="O5307" t="s">
        <v>24</v>
      </c>
      <c r="P5307" t="s">
        <v>691</v>
      </c>
      <c r="Q5307" t="s">
        <v>75</v>
      </c>
      <c r="R5307" t="s">
        <v>67</v>
      </c>
      <c r="S5307" t="s">
        <v>57</v>
      </c>
      <c r="T5307" s="1">
        <v>40948</v>
      </c>
    </row>
    <row r="5308" spans="1:20" x14ac:dyDescent="0.25">
      <c r="A5308">
        <v>37765</v>
      </c>
      <c r="B5308">
        <v>41237</v>
      </c>
      <c r="C5308" t="s">
        <v>20</v>
      </c>
      <c r="D5308" t="s">
        <v>21</v>
      </c>
      <c r="E5308" t="s">
        <v>126</v>
      </c>
      <c r="F5308" t="s">
        <v>1124</v>
      </c>
      <c r="G5308">
        <v>7</v>
      </c>
      <c r="H5308">
        <v>49.29</v>
      </c>
      <c r="I5308">
        <v>0.39</v>
      </c>
      <c r="J5308">
        <v>0.09</v>
      </c>
      <c r="K5308">
        <v>13.98</v>
      </c>
      <c r="L5308">
        <v>6.66</v>
      </c>
      <c r="M5308">
        <v>4.0599999999999996</v>
      </c>
      <c r="N5308">
        <v>6.89</v>
      </c>
      <c r="O5308" t="s">
        <v>71</v>
      </c>
      <c r="P5308" t="s">
        <v>1850</v>
      </c>
      <c r="Q5308" t="s">
        <v>41</v>
      </c>
      <c r="R5308" t="s">
        <v>67</v>
      </c>
      <c r="S5308" t="s">
        <v>57</v>
      </c>
      <c r="T5308" s="1">
        <v>41242</v>
      </c>
    </row>
    <row r="5309" spans="1:20" x14ac:dyDescent="0.25">
      <c r="A5309">
        <v>37765</v>
      </c>
      <c r="B5309">
        <v>41237</v>
      </c>
      <c r="C5309" t="s">
        <v>20</v>
      </c>
      <c r="D5309" t="s">
        <v>21</v>
      </c>
      <c r="E5309" t="s">
        <v>84</v>
      </c>
      <c r="F5309" t="s">
        <v>1196</v>
      </c>
      <c r="G5309">
        <v>18</v>
      </c>
      <c r="H5309">
        <v>1113.06</v>
      </c>
      <c r="I5309">
        <v>0.43</v>
      </c>
      <c r="J5309">
        <v>0.01</v>
      </c>
      <c r="K5309">
        <v>470.05</v>
      </c>
      <c r="L5309">
        <v>62.18</v>
      </c>
      <c r="M5309">
        <v>35.44</v>
      </c>
      <c r="N5309">
        <v>5.09</v>
      </c>
      <c r="O5309" t="s">
        <v>24</v>
      </c>
      <c r="P5309" t="s">
        <v>1850</v>
      </c>
      <c r="Q5309" t="s">
        <v>41</v>
      </c>
      <c r="R5309" t="s">
        <v>67</v>
      </c>
      <c r="S5309" t="s">
        <v>57</v>
      </c>
      <c r="T5309" s="1">
        <v>41241</v>
      </c>
    </row>
    <row r="5310" spans="1:20" x14ac:dyDescent="0.25">
      <c r="A5310">
        <v>37765</v>
      </c>
      <c r="B5310">
        <v>41237</v>
      </c>
      <c r="C5310" t="s">
        <v>20</v>
      </c>
      <c r="D5310" t="s">
        <v>42</v>
      </c>
      <c r="E5310" t="s">
        <v>192</v>
      </c>
      <c r="F5310" t="s">
        <v>447</v>
      </c>
      <c r="G5310">
        <v>12</v>
      </c>
      <c r="H5310">
        <v>2145.75</v>
      </c>
      <c r="I5310">
        <v>0.36</v>
      </c>
      <c r="J5310">
        <v>0.01</v>
      </c>
      <c r="K5310">
        <v>747.99</v>
      </c>
      <c r="L5310">
        <v>178.09</v>
      </c>
      <c r="M5310">
        <v>113.98</v>
      </c>
      <c r="N5310">
        <v>30</v>
      </c>
      <c r="O5310" t="s">
        <v>48</v>
      </c>
      <c r="P5310" t="s">
        <v>1850</v>
      </c>
      <c r="Q5310" t="s">
        <v>41</v>
      </c>
      <c r="R5310" t="s">
        <v>67</v>
      </c>
      <c r="S5310" t="s">
        <v>132</v>
      </c>
      <c r="T5310" s="1">
        <v>41242</v>
      </c>
    </row>
    <row r="5311" spans="1:20" x14ac:dyDescent="0.25">
      <c r="A5311">
        <v>37792</v>
      </c>
      <c r="B5311">
        <v>40906</v>
      </c>
      <c r="C5311" t="s">
        <v>36</v>
      </c>
      <c r="D5311" t="s">
        <v>21</v>
      </c>
      <c r="E5311" t="s">
        <v>80</v>
      </c>
      <c r="F5311" t="s">
        <v>168</v>
      </c>
      <c r="G5311">
        <v>49</v>
      </c>
      <c r="H5311">
        <v>389.63</v>
      </c>
      <c r="I5311">
        <v>0.54</v>
      </c>
      <c r="J5311">
        <v>0.01</v>
      </c>
      <c r="K5311">
        <v>208.32</v>
      </c>
      <c r="L5311">
        <v>8.02</v>
      </c>
      <c r="M5311">
        <v>3.69</v>
      </c>
      <c r="N5311">
        <v>0.5</v>
      </c>
      <c r="O5311" t="s">
        <v>24</v>
      </c>
      <c r="P5311" t="s">
        <v>1915</v>
      </c>
      <c r="Q5311" t="s">
        <v>95</v>
      </c>
      <c r="R5311" t="s">
        <v>34</v>
      </c>
      <c r="S5311" t="s">
        <v>57</v>
      </c>
      <c r="T5311" s="1">
        <v>40908</v>
      </c>
    </row>
    <row r="5312" spans="1:20" x14ac:dyDescent="0.25">
      <c r="A5312">
        <v>37792</v>
      </c>
      <c r="B5312">
        <v>40906</v>
      </c>
      <c r="C5312" t="s">
        <v>36</v>
      </c>
      <c r="D5312" t="s">
        <v>21</v>
      </c>
      <c r="E5312" t="s">
        <v>52</v>
      </c>
      <c r="F5312" t="s">
        <v>1321</v>
      </c>
      <c r="G5312">
        <v>14</v>
      </c>
      <c r="H5312">
        <v>58.09</v>
      </c>
      <c r="I5312">
        <v>0.38</v>
      </c>
      <c r="J5312">
        <v>0.09</v>
      </c>
      <c r="K5312">
        <v>18.2</v>
      </c>
      <c r="L5312">
        <v>4.4800000000000004</v>
      </c>
      <c r="M5312">
        <v>2.78</v>
      </c>
      <c r="N5312">
        <v>0.97</v>
      </c>
      <c r="O5312" t="s">
        <v>24</v>
      </c>
      <c r="P5312" t="s">
        <v>1915</v>
      </c>
      <c r="Q5312" t="s">
        <v>75</v>
      </c>
      <c r="R5312" t="s">
        <v>34</v>
      </c>
      <c r="S5312" t="s">
        <v>55</v>
      </c>
      <c r="T5312" s="1">
        <v>40907</v>
      </c>
    </row>
    <row r="5313" spans="1:20" x14ac:dyDescent="0.25">
      <c r="A5313">
        <v>37793</v>
      </c>
      <c r="B5313">
        <v>40125</v>
      </c>
      <c r="C5313" t="s">
        <v>29</v>
      </c>
      <c r="D5313" t="s">
        <v>21</v>
      </c>
      <c r="E5313" t="s">
        <v>30</v>
      </c>
      <c r="F5313" t="s">
        <v>890</v>
      </c>
      <c r="G5313">
        <v>16</v>
      </c>
      <c r="H5313">
        <v>408.78</v>
      </c>
      <c r="I5313">
        <v>0.49</v>
      </c>
      <c r="J5313">
        <v>0.08</v>
      </c>
      <c r="K5313">
        <v>178.79</v>
      </c>
      <c r="L5313">
        <v>27.25</v>
      </c>
      <c r="M5313">
        <v>13.9</v>
      </c>
      <c r="N5313">
        <v>7.59</v>
      </c>
      <c r="O5313" t="s">
        <v>24</v>
      </c>
      <c r="P5313" t="s">
        <v>808</v>
      </c>
      <c r="Q5313" t="s">
        <v>83</v>
      </c>
      <c r="R5313" t="s">
        <v>34</v>
      </c>
      <c r="S5313" t="s">
        <v>35</v>
      </c>
      <c r="T5313" s="1">
        <v>40126</v>
      </c>
    </row>
    <row r="5314" spans="1:20" x14ac:dyDescent="0.25">
      <c r="A5314">
        <v>37794</v>
      </c>
      <c r="B5314">
        <v>39896</v>
      </c>
      <c r="C5314" t="s">
        <v>20</v>
      </c>
      <c r="D5314" t="s">
        <v>42</v>
      </c>
      <c r="E5314" t="s">
        <v>43</v>
      </c>
      <c r="F5314" t="s">
        <v>715</v>
      </c>
      <c r="G5314">
        <v>6</v>
      </c>
      <c r="H5314">
        <v>111.95</v>
      </c>
      <c r="I5314">
        <v>0.5</v>
      </c>
      <c r="J5314">
        <v>0.08</v>
      </c>
      <c r="K5314">
        <v>47.78</v>
      </c>
      <c r="L5314">
        <v>18.96</v>
      </c>
      <c r="M5314">
        <v>9.48</v>
      </c>
      <c r="N5314">
        <v>7.29</v>
      </c>
      <c r="O5314" t="s">
        <v>24</v>
      </c>
      <c r="P5314" t="s">
        <v>1562</v>
      </c>
      <c r="Q5314" t="s">
        <v>41</v>
      </c>
      <c r="R5314" t="s">
        <v>27</v>
      </c>
      <c r="S5314" t="s">
        <v>35</v>
      </c>
      <c r="T5314" s="1">
        <v>39898</v>
      </c>
    </row>
    <row r="5315" spans="1:20" x14ac:dyDescent="0.25">
      <c r="A5315">
        <v>37794</v>
      </c>
      <c r="B5315">
        <v>39896</v>
      </c>
      <c r="C5315" t="s">
        <v>20</v>
      </c>
      <c r="D5315" t="s">
        <v>21</v>
      </c>
      <c r="E5315" t="s">
        <v>22</v>
      </c>
      <c r="F5315" t="s">
        <v>144</v>
      </c>
      <c r="G5315">
        <v>32</v>
      </c>
      <c r="H5315">
        <v>10539.28</v>
      </c>
      <c r="I5315">
        <v>0.43</v>
      </c>
      <c r="J5315">
        <v>0.03</v>
      </c>
      <c r="K5315">
        <v>4337.8500000000004</v>
      </c>
      <c r="L5315">
        <v>338.89</v>
      </c>
      <c r="M5315">
        <v>193.17</v>
      </c>
      <c r="N5315">
        <v>19.989999999999998</v>
      </c>
      <c r="O5315" t="s">
        <v>24</v>
      </c>
      <c r="P5315" t="s">
        <v>1562</v>
      </c>
      <c r="Q5315" t="s">
        <v>41</v>
      </c>
      <c r="R5315" t="s">
        <v>27</v>
      </c>
      <c r="S5315" t="s">
        <v>57</v>
      </c>
      <c r="T5315" s="1">
        <v>39900</v>
      </c>
    </row>
    <row r="5316" spans="1:20" x14ac:dyDescent="0.25">
      <c r="A5316">
        <v>37798</v>
      </c>
      <c r="B5316">
        <v>41217</v>
      </c>
      <c r="C5316" t="s">
        <v>36</v>
      </c>
      <c r="D5316" t="s">
        <v>42</v>
      </c>
      <c r="E5316" t="s">
        <v>192</v>
      </c>
      <c r="F5316" t="s">
        <v>669</v>
      </c>
      <c r="G5316">
        <v>23</v>
      </c>
      <c r="H5316">
        <v>12260.62</v>
      </c>
      <c r="I5316">
        <v>0.5</v>
      </c>
      <c r="J5316">
        <v>0.09</v>
      </c>
      <c r="K5316">
        <v>5502.03</v>
      </c>
      <c r="L5316">
        <v>583.46</v>
      </c>
      <c r="M5316">
        <v>291.73</v>
      </c>
      <c r="N5316">
        <v>48.8</v>
      </c>
      <c r="O5316" t="s">
        <v>48</v>
      </c>
      <c r="P5316" t="s">
        <v>1654</v>
      </c>
      <c r="Q5316" t="s">
        <v>33</v>
      </c>
      <c r="R5316" t="s">
        <v>67</v>
      </c>
      <c r="S5316" t="s">
        <v>132</v>
      </c>
      <c r="T5316" s="1">
        <v>41217</v>
      </c>
    </row>
    <row r="5317" spans="1:20" x14ac:dyDescent="0.25">
      <c r="A5317">
        <v>37825</v>
      </c>
      <c r="B5317">
        <v>40016</v>
      </c>
      <c r="C5317" t="s">
        <v>20</v>
      </c>
      <c r="D5317" t="s">
        <v>21</v>
      </c>
      <c r="E5317" t="s">
        <v>126</v>
      </c>
      <c r="F5317" t="s">
        <v>1613</v>
      </c>
      <c r="G5317">
        <v>44</v>
      </c>
      <c r="H5317">
        <v>790.82</v>
      </c>
      <c r="I5317">
        <v>0.37</v>
      </c>
      <c r="J5317">
        <v>0.06</v>
      </c>
      <c r="K5317">
        <v>259.16000000000003</v>
      </c>
      <c r="L5317">
        <v>19</v>
      </c>
      <c r="M5317">
        <v>11.97</v>
      </c>
      <c r="N5317">
        <v>4.9800000000000004</v>
      </c>
      <c r="O5317" t="s">
        <v>24</v>
      </c>
      <c r="P5317" t="s">
        <v>682</v>
      </c>
      <c r="Q5317" t="s">
        <v>41</v>
      </c>
      <c r="R5317" t="s">
        <v>61</v>
      </c>
      <c r="S5317" t="s">
        <v>57</v>
      </c>
      <c r="T5317" s="1">
        <v>40018</v>
      </c>
    </row>
    <row r="5318" spans="1:20" x14ac:dyDescent="0.25">
      <c r="A5318">
        <v>37825</v>
      </c>
      <c r="B5318">
        <v>40016</v>
      </c>
      <c r="C5318" t="s">
        <v>20</v>
      </c>
      <c r="D5318" t="s">
        <v>21</v>
      </c>
      <c r="E5318" t="s">
        <v>84</v>
      </c>
      <c r="F5318" t="s">
        <v>1241</v>
      </c>
      <c r="G5318">
        <v>41</v>
      </c>
      <c r="H5318">
        <v>518.92999999999995</v>
      </c>
      <c r="I5318">
        <v>0.48</v>
      </c>
      <c r="J5318">
        <v>0.06</v>
      </c>
      <c r="K5318">
        <v>231.15</v>
      </c>
      <c r="L5318">
        <v>13.42</v>
      </c>
      <c r="M5318">
        <v>6.98</v>
      </c>
      <c r="N5318">
        <v>1.6</v>
      </c>
      <c r="O5318" t="s">
        <v>24</v>
      </c>
      <c r="P5318" t="s">
        <v>682</v>
      </c>
      <c r="Q5318" t="s">
        <v>41</v>
      </c>
      <c r="R5318" t="s">
        <v>61</v>
      </c>
      <c r="S5318" t="s">
        <v>55</v>
      </c>
      <c r="T5318" s="1">
        <v>40023</v>
      </c>
    </row>
    <row r="5319" spans="1:20" x14ac:dyDescent="0.25">
      <c r="A5319">
        <v>37826</v>
      </c>
      <c r="B5319">
        <v>40656</v>
      </c>
      <c r="C5319" t="s">
        <v>79</v>
      </c>
      <c r="D5319" t="s">
        <v>21</v>
      </c>
      <c r="E5319" t="s">
        <v>84</v>
      </c>
      <c r="F5319" t="s">
        <v>424</v>
      </c>
      <c r="G5319">
        <v>45</v>
      </c>
      <c r="H5319">
        <v>635.85</v>
      </c>
      <c r="I5319">
        <v>0.53</v>
      </c>
      <c r="J5319">
        <v>0.03</v>
      </c>
      <c r="K5319">
        <v>324.57</v>
      </c>
      <c r="L5319">
        <v>14.43</v>
      </c>
      <c r="M5319">
        <v>6.78</v>
      </c>
      <c r="N5319">
        <v>6.18</v>
      </c>
      <c r="O5319" t="s">
        <v>24</v>
      </c>
      <c r="P5319" t="s">
        <v>1180</v>
      </c>
      <c r="Q5319" t="s">
        <v>41</v>
      </c>
      <c r="R5319" t="s">
        <v>67</v>
      </c>
      <c r="S5319" t="s">
        <v>57</v>
      </c>
      <c r="T5319" s="1">
        <v>40658</v>
      </c>
    </row>
    <row r="5320" spans="1:20" x14ac:dyDescent="0.25">
      <c r="A5320">
        <v>37828</v>
      </c>
      <c r="B5320">
        <v>40653</v>
      </c>
      <c r="C5320" t="s">
        <v>20</v>
      </c>
      <c r="D5320" t="s">
        <v>37</v>
      </c>
      <c r="E5320" t="s">
        <v>38</v>
      </c>
      <c r="F5320" t="s">
        <v>325</v>
      </c>
      <c r="G5320">
        <v>23</v>
      </c>
      <c r="H5320">
        <v>750.8</v>
      </c>
      <c r="I5320">
        <v>0.38</v>
      </c>
      <c r="J5320">
        <v>0.04</v>
      </c>
      <c r="K5320">
        <v>264.49</v>
      </c>
      <c r="L5320">
        <v>33.82</v>
      </c>
      <c r="M5320">
        <v>20.97</v>
      </c>
      <c r="N5320">
        <v>4</v>
      </c>
      <c r="O5320" t="s">
        <v>24</v>
      </c>
      <c r="P5320" t="s">
        <v>1872</v>
      </c>
      <c r="Q5320" t="s">
        <v>64</v>
      </c>
      <c r="R5320" t="s">
        <v>34</v>
      </c>
      <c r="S5320" t="s">
        <v>57</v>
      </c>
      <c r="T5320" s="1">
        <v>40658</v>
      </c>
    </row>
    <row r="5321" spans="1:20" x14ac:dyDescent="0.25">
      <c r="A5321">
        <v>37828</v>
      </c>
      <c r="B5321">
        <v>40653</v>
      </c>
      <c r="C5321" t="s">
        <v>20</v>
      </c>
      <c r="D5321" t="s">
        <v>21</v>
      </c>
      <c r="E5321" t="s">
        <v>80</v>
      </c>
      <c r="F5321" t="s">
        <v>702</v>
      </c>
      <c r="G5321">
        <v>42</v>
      </c>
      <c r="H5321">
        <v>314.58999999999997</v>
      </c>
      <c r="I5321">
        <v>0.35</v>
      </c>
      <c r="J5321">
        <v>0.01</v>
      </c>
      <c r="K5321">
        <v>107.87</v>
      </c>
      <c r="L5321">
        <v>7.55</v>
      </c>
      <c r="M5321">
        <v>4.91</v>
      </c>
      <c r="N5321">
        <v>0.5</v>
      </c>
      <c r="O5321" t="s">
        <v>24</v>
      </c>
      <c r="P5321" t="s">
        <v>1872</v>
      </c>
      <c r="Q5321" t="s">
        <v>64</v>
      </c>
      <c r="R5321" t="s">
        <v>34</v>
      </c>
      <c r="S5321" t="s">
        <v>57</v>
      </c>
      <c r="T5321" s="1">
        <v>40655</v>
      </c>
    </row>
    <row r="5322" spans="1:20" x14ac:dyDescent="0.25">
      <c r="A5322">
        <v>37829</v>
      </c>
      <c r="B5322">
        <v>40450</v>
      </c>
      <c r="C5322" t="s">
        <v>29</v>
      </c>
      <c r="D5322" t="s">
        <v>21</v>
      </c>
      <c r="E5322" t="s">
        <v>139</v>
      </c>
      <c r="F5322" t="s">
        <v>504</v>
      </c>
      <c r="G5322">
        <v>28</v>
      </c>
      <c r="H5322">
        <v>470.03</v>
      </c>
      <c r="I5322">
        <v>0.47</v>
      </c>
      <c r="J5322">
        <v>0</v>
      </c>
      <c r="K5322">
        <v>217.02</v>
      </c>
      <c r="L5322">
        <v>16.489999999999998</v>
      </c>
      <c r="M5322">
        <v>8.74</v>
      </c>
      <c r="N5322">
        <v>8.2899999999999991</v>
      </c>
      <c r="O5322" t="s">
        <v>24</v>
      </c>
      <c r="P5322" t="s">
        <v>1915</v>
      </c>
      <c r="Q5322" t="s">
        <v>95</v>
      </c>
      <c r="R5322" t="s">
        <v>34</v>
      </c>
      <c r="S5322" t="s">
        <v>57</v>
      </c>
      <c r="T5322" s="1">
        <v>40452</v>
      </c>
    </row>
    <row r="5323" spans="1:20" x14ac:dyDescent="0.25">
      <c r="A5323">
        <v>37830</v>
      </c>
      <c r="B5323">
        <v>40041</v>
      </c>
      <c r="C5323" t="s">
        <v>29</v>
      </c>
      <c r="D5323" t="s">
        <v>21</v>
      </c>
      <c r="E5323" t="s">
        <v>52</v>
      </c>
      <c r="F5323" t="s">
        <v>1720</v>
      </c>
      <c r="G5323">
        <v>39</v>
      </c>
      <c r="H5323">
        <v>1610.25</v>
      </c>
      <c r="I5323">
        <v>0.4</v>
      </c>
      <c r="J5323">
        <v>0.05</v>
      </c>
      <c r="K5323">
        <v>591.27</v>
      </c>
      <c r="L5323">
        <v>43.32</v>
      </c>
      <c r="M5323">
        <v>25.99</v>
      </c>
      <c r="N5323">
        <v>5.37</v>
      </c>
      <c r="O5323" t="s">
        <v>71</v>
      </c>
      <c r="P5323" t="s">
        <v>844</v>
      </c>
      <c r="Q5323" t="s">
        <v>33</v>
      </c>
      <c r="R5323" t="s">
        <v>34</v>
      </c>
      <c r="S5323" t="s">
        <v>57</v>
      </c>
      <c r="T5323" s="1">
        <v>40043</v>
      </c>
    </row>
    <row r="5324" spans="1:20" x14ac:dyDescent="0.25">
      <c r="A5324">
        <v>37831</v>
      </c>
      <c r="B5324">
        <v>41116</v>
      </c>
      <c r="C5324" t="s">
        <v>29</v>
      </c>
      <c r="D5324" t="s">
        <v>37</v>
      </c>
      <c r="E5324" t="s">
        <v>38</v>
      </c>
      <c r="F5324" t="s">
        <v>276</v>
      </c>
      <c r="G5324">
        <v>30</v>
      </c>
      <c r="H5324">
        <v>805.91</v>
      </c>
      <c r="I5324">
        <v>0.45</v>
      </c>
      <c r="J5324">
        <v>0.08</v>
      </c>
      <c r="K5324">
        <v>322.51</v>
      </c>
      <c r="L5324">
        <v>29.05</v>
      </c>
      <c r="M5324">
        <v>15.98</v>
      </c>
      <c r="N5324">
        <v>4</v>
      </c>
      <c r="O5324" t="s">
        <v>24</v>
      </c>
      <c r="P5324" t="s">
        <v>1257</v>
      </c>
      <c r="Q5324" t="s">
        <v>95</v>
      </c>
      <c r="R5324" t="s">
        <v>34</v>
      </c>
      <c r="S5324" t="s">
        <v>57</v>
      </c>
      <c r="T5324" s="1">
        <v>41118</v>
      </c>
    </row>
    <row r="5325" spans="1:20" x14ac:dyDescent="0.25">
      <c r="A5325">
        <v>37859</v>
      </c>
      <c r="B5325">
        <v>39902</v>
      </c>
      <c r="C5325" t="s">
        <v>58</v>
      </c>
      <c r="D5325" t="s">
        <v>21</v>
      </c>
      <c r="E5325" t="s">
        <v>84</v>
      </c>
      <c r="F5325" t="s">
        <v>1316</v>
      </c>
      <c r="G5325">
        <v>2</v>
      </c>
      <c r="H5325">
        <v>43.72</v>
      </c>
      <c r="I5325">
        <v>0.42</v>
      </c>
      <c r="J5325">
        <v>0.01</v>
      </c>
      <c r="K5325">
        <v>16.03</v>
      </c>
      <c r="L5325">
        <v>19.55</v>
      </c>
      <c r="M5325">
        <v>11.34</v>
      </c>
      <c r="N5325">
        <v>5.01</v>
      </c>
      <c r="O5325" t="s">
        <v>24</v>
      </c>
      <c r="P5325" t="s">
        <v>457</v>
      </c>
      <c r="Q5325" t="s">
        <v>75</v>
      </c>
      <c r="R5325" t="s">
        <v>27</v>
      </c>
      <c r="S5325" t="s">
        <v>57</v>
      </c>
      <c r="T5325" s="1">
        <v>39904</v>
      </c>
    </row>
    <row r="5326" spans="1:20" x14ac:dyDescent="0.25">
      <c r="A5326">
        <v>37860</v>
      </c>
      <c r="B5326">
        <v>40417</v>
      </c>
      <c r="C5326" t="s">
        <v>79</v>
      </c>
      <c r="D5326" t="s">
        <v>42</v>
      </c>
      <c r="E5326" t="s">
        <v>43</v>
      </c>
      <c r="F5326" t="s">
        <v>1752</v>
      </c>
      <c r="G5326">
        <v>1</v>
      </c>
      <c r="H5326">
        <v>146.05000000000001</v>
      </c>
      <c r="I5326">
        <v>0.45</v>
      </c>
      <c r="J5326">
        <v>7.0000000000000007E-2</v>
      </c>
      <c r="K5326">
        <v>38.35</v>
      </c>
      <c r="L5326">
        <v>100.91</v>
      </c>
      <c r="M5326">
        <v>55.5</v>
      </c>
      <c r="N5326">
        <v>52.2</v>
      </c>
      <c r="O5326" t="s">
        <v>24</v>
      </c>
      <c r="P5326" t="s">
        <v>1904</v>
      </c>
      <c r="Q5326" t="s">
        <v>83</v>
      </c>
      <c r="R5326" t="s">
        <v>34</v>
      </c>
      <c r="S5326" t="s">
        <v>45</v>
      </c>
      <c r="T5326" s="1">
        <v>40419</v>
      </c>
    </row>
    <row r="5327" spans="1:20" x14ac:dyDescent="0.25">
      <c r="A5327">
        <v>37861</v>
      </c>
      <c r="B5327">
        <v>40905</v>
      </c>
      <c r="C5327" t="s">
        <v>29</v>
      </c>
      <c r="D5327" t="s">
        <v>21</v>
      </c>
      <c r="E5327" t="s">
        <v>84</v>
      </c>
      <c r="F5327" t="s">
        <v>633</v>
      </c>
      <c r="G5327">
        <v>32</v>
      </c>
      <c r="H5327">
        <v>1966.93</v>
      </c>
      <c r="I5327">
        <v>0.54</v>
      </c>
      <c r="J5327">
        <v>0.09</v>
      </c>
      <c r="K5327">
        <v>969.81</v>
      </c>
      <c r="L5327">
        <v>67.349999999999994</v>
      </c>
      <c r="M5327">
        <v>30.98</v>
      </c>
      <c r="N5327">
        <v>5.76</v>
      </c>
      <c r="O5327" t="s">
        <v>24</v>
      </c>
      <c r="P5327" t="s">
        <v>597</v>
      </c>
      <c r="Q5327" t="s">
        <v>41</v>
      </c>
      <c r="R5327" t="s">
        <v>34</v>
      </c>
      <c r="S5327" t="s">
        <v>57</v>
      </c>
      <c r="T5327" s="1">
        <v>40907</v>
      </c>
    </row>
    <row r="5328" spans="1:20" x14ac:dyDescent="0.25">
      <c r="A5328">
        <v>37862</v>
      </c>
      <c r="B5328">
        <v>39825</v>
      </c>
      <c r="C5328" t="s">
        <v>29</v>
      </c>
      <c r="D5328" t="s">
        <v>21</v>
      </c>
      <c r="E5328" t="s">
        <v>126</v>
      </c>
      <c r="F5328" t="s">
        <v>283</v>
      </c>
      <c r="G5328">
        <v>27</v>
      </c>
      <c r="H5328">
        <v>2973</v>
      </c>
      <c r="I5328">
        <v>0.46</v>
      </c>
      <c r="J5328">
        <v>0.01</v>
      </c>
      <c r="K5328">
        <v>1349.55</v>
      </c>
      <c r="L5328">
        <v>111.07</v>
      </c>
      <c r="M5328">
        <v>59.98</v>
      </c>
      <c r="N5328">
        <v>3.99</v>
      </c>
      <c r="O5328" t="s">
        <v>24</v>
      </c>
      <c r="P5328" t="s">
        <v>1006</v>
      </c>
      <c r="Q5328" t="s">
        <v>64</v>
      </c>
      <c r="R5328" t="s">
        <v>34</v>
      </c>
      <c r="S5328" t="s">
        <v>57</v>
      </c>
      <c r="T5328" s="1">
        <v>39828</v>
      </c>
    </row>
    <row r="5329" spans="1:20" x14ac:dyDescent="0.25">
      <c r="A5329">
        <v>37863</v>
      </c>
      <c r="B5329">
        <v>40598</v>
      </c>
      <c r="C5329" t="s">
        <v>36</v>
      </c>
      <c r="D5329" t="s">
        <v>21</v>
      </c>
      <c r="E5329" t="s">
        <v>30</v>
      </c>
      <c r="F5329" t="s">
        <v>1580</v>
      </c>
      <c r="G5329">
        <v>27</v>
      </c>
      <c r="H5329">
        <v>572.57000000000005</v>
      </c>
      <c r="I5329">
        <v>0.5</v>
      </c>
      <c r="J5329">
        <v>0.04</v>
      </c>
      <c r="K5329">
        <v>272.74</v>
      </c>
      <c r="L5329">
        <v>21.96</v>
      </c>
      <c r="M5329">
        <v>10.98</v>
      </c>
      <c r="N5329">
        <v>3.37</v>
      </c>
      <c r="O5329" t="s">
        <v>24</v>
      </c>
      <c r="P5329" t="s">
        <v>1412</v>
      </c>
      <c r="Q5329" t="s">
        <v>64</v>
      </c>
      <c r="R5329" t="s">
        <v>61</v>
      </c>
      <c r="S5329" t="s">
        <v>35</v>
      </c>
      <c r="T5329" s="1">
        <v>40600</v>
      </c>
    </row>
    <row r="5330" spans="1:20" x14ac:dyDescent="0.25">
      <c r="A5330">
        <v>37888</v>
      </c>
      <c r="B5330">
        <v>40169</v>
      </c>
      <c r="C5330" t="s">
        <v>58</v>
      </c>
      <c r="D5330" t="s">
        <v>21</v>
      </c>
      <c r="E5330" t="s">
        <v>120</v>
      </c>
      <c r="F5330" t="s">
        <v>1009</v>
      </c>
      <c r="G5330">
        <v>31</v>
      </c>
      <c r="H5330">
        <v>1097.5</v>
      </c>
      <c r="I5330">
        <v>0.46</v>
      </c>
      <c r="J5330">
        <v>0.09</v>
      </c>
      <c r="K5330">
        <v>445.63</v>
      </c>
      <c r="L5330">
        <v>38.85</v>
      </c>
      <c r="M5330">
        <v>20.98</v>
      </c>
      <c r="N5330">
        <v>1.49</v>
      </c>
      <c r="O5330" t="s">
        <v>24</v>
      </c>
      <c r="P5330" t="s">
        <v>1464</v>
      </c>
      <c r="Q5330" t="s">
        <v>95</v>
      </c>
      <c r="R5330" t="s">
        <v>34</v>
      </c>
      <c r="S5330" t="s">
        <v>57</v>
      </c>
      <c r="T5330" s="1">
        <v>40171</v>
      </c>
    </row>
    <row r="5331" spans="1:20" x14ac:dyDescent="0.25">
      <c r="A5331">
        <v>37891</v>
      </c>
      <c r="B5331">
        <v>40836</v>
      </c>
      <c r="C5331" t="s">
        <v>36</v>
      </c>
      <c r="D5331" t="s">
        <v>21</v>
      </c>
      <c r="E5331" t="s">
        <v>84</v>
      </c>
      <c r="F5331" t="s">
        <v>663</v>
      </c>
      <c r="G5331">
        <v>24</v>
      </c>
      <c r="H5331">
        <v>251.35</v>
      </c>
      <c r="I5331">
        <v>0.39</v>
      </c>
      <c r="J5331">
        <v>0.04</v>
      </c>
      <c r="K5331">
        <v>89.23</v>
      </c>
      <c r="L5331">
        <v>10.62</v>
      </c>
      <c r="M5331">
        <v>6.48</v>
      </c>
      <c r="N5331">
        <v>6.6</v>
      </c>
      <c r="O5331" t="s">
        <v>24</v>
      </c>
      <c r="P5331" t="s">
        <v>1301</v>
      </c>
      <c r="Q5331" t="s">
        <v>64</v>
      </c>
      <c r="R5331" t="s">
        <v>27</v>
      </c>
      <c r="S5331" t="s">
        <v>57</v>
      </c>
      <c r="T5331" s="1">
        <v>40838</v>
      </c>
    </row>
    <row r="5332" spans="1:20" x14ac:dyDescent="0.25">
      <c r="A5332">
        <v>37891</v>
      </c>
      <c r="B5332">
        <v>40836</v>
      </c>
      <c r="C5332" t="s">
        <v>36</v>
      </c>
      <c r="D5332" t="s">
        <v>21</v>
      </c>
      <c r="E5332" t="s">
        <v>72</v>
      </c>
      <c r="F5332" t="s">
        <v>1155</v>
      </c>
      <c r="G5332">
        <v>21</v>
      </c>
      <c r="H5332">
        <v>83.86</v>
      </c>
      <c r="I5332">
        <v>0.53</v>
      </c>
      <c r="J5332">
        <v>0.06</v>
      </c>
      <c r="K5332">
        <v>41.58</v>
      </c>
      <c r="L5332">
        <v>4.21</v>
      </c>
      <c r="M5332">
        <v>1.98</v>
      </c>
      <c r="N5332">
        <v>0.7</v>
      </c>
      <c r="O5332" t="s">
        <v>71</v>
      </c>
      <c r="P5332" t="s">
        <v>1301</v>
      </c>
      <c r="Q5332" t="s">
        <v>64</v>
      </c>
      <c r="R5332" t="s">
        <v>27</v>
      </c>
      <c r="S5332" t="s">
        <v>55</v>
      </c>
      <c r="T5332" s="1">
        <v>40838</v>
      </c>
    </row>
    <row r="5333" spans="1:20" x14ac:dyDescent="0.25">
      <c r="A5333">
        <v>37891</v>
      </c>
      <c r="B5333">
        <v>40836</v>
      </c>
      <c r="C5333" t="s">
        <v>36</v>
      </c>
      <c r="D5333" t="s">
        <v>42</v>
      </c>
      <c r="E5333" t="s">
        <v>46</v>
      </c>
      <c r="F5333" t="s">
        <v>1190</v>
      </c>
      <c r="G5333">
        <v>4</v>
      </c>
      <c r="H5333">
        <v>2102.8000000000002</v>
      </c>
      <c r="I5333">
        <v>0.5</v>
      </c>
      <c r="J5333">
        <v>0.02</v>
      </c>
      <c r="K5333">
        <v>997.29</v>
      </c>
      <c r="L5333">
        <v>519.41999999999996</v>
      </c>
      <c r="M5333">
        <v>259.70999999999998</v>
      </c>
      <c r="N5333">
        <v>66.67</v>
      </c>
      <c r="O5333" t="s">
        <v>48</v>
      </c>
      <c r="P5333" t="s">
        <v>1301</v>
      </c>
      <c r="Q5333" t="s">
        <v>64</v>
      </c>
      <c r="R5333" t="s">
        <v>27</v>
      </c>
      <c r="S5333" t="s">
        <v>49</v>
      </c>
      <c r="T5333" s="1">
        <v>40836</v>
      </c>
    </row>
    <row r="5334" spans="1:20" x14ac:dyDescent="0.25">
      <c r="A5334">
        <v>37891</v>
      </c>
      <c r="B5334">
        <v>40836</v>
      </c>
      <c r="C5334" t="s">
        <v>36</v>
      </c>
      <c r="D5334" t="s">
        <v>37</v>
      </c>
      <c r="E5334" t="s">
        <v>50</v>
      </c>
      <c r="F5334" t="s">
        <v>152</v>
      </c>
      <c r="G5334">
        <v>33</v>
      </c>
      <c r="H5334">
        <v>11772.11</v>
      </c>
      <c r="I5334">
        <v>0.51</v>
      </c>
      <c r="J5334">
        <v>0.03</v>
      </c>
      <c r="K5334">
        <v>5818.45</v>
      </c>
      <c r="L5334">
        <v>367.33</v>
      </c>
      <c r="M5334">
        <v>179.99</v>
      </c>
      <c r="N5334">
        <v>13.99</v>
      </c>
      <c r="O5334" t="s">
        <v>24</v>
      </c>
      <c r="P5334" t="s">
        <v>1301</v>
      </c>
      <c r="Q5334" t="s">
        <v>64</v>
      </c>
      <c r="R5334" t="s">
        <v>27</v>
      </c>
      <c r="S5334" t="s">
        <v>45</v>
      </c>
      <c r="T5334" s="1">
        <v>40838</v>
      </c>
    </row>
    <row r="5335" spans="1:20" x14ac:dyDescent="0.25">
      <c r="A5335">
        <v>37893</v>
      </c>
      <c r="B5335">
        <v>40871</v>
      </c>
      <c r="C5335" t="s">
        <v>29</v>
      </c>
      <c r="D5335" t="s">
        <v>37</v>
      </c>
      <c r="E5335" t="s">
        <v>38</v>
      </c>
      <c r="F5335" t="s">
        <v>807</v>
      </c>
      <c r="G5335">
        <v>14</v>
      </c>
      <c r="H5335">
        <v>780.63</v>
      </c>
      <c r="I5335">
        <v>0.48</v>
      </c>
      <c r="J5335">
        <v>0.04</v>
      </c>
      <c r="K5335">
        <v>355.27</v>
      </c>
      <c r="L5335">
        <v>57.67</v>
      </c>
      <c r="M5335">
        <v>29.99</v>
      </c>
      <c r="N5335">
        <v>5.5</v>
      </c>
      <c r="O5335" t="s">
        <v>24</v>
      </c>
      <c r="P5335" t="s">
        <v>112</v>
      </c>
      <c r="Q5335" t="s">
        <v>75</v>
      </c>
      <c r="R5335" t="s">
        <v>34</v>
      </c>
      <c r="S5335" t="s">
        <v>57</v>
      </c>
      <c r="T5335" s="1">
        <v>40872</v>
      </c>
    </row>
    <row r="5336" spans="1:20" x14ac:dyDescent="0.25">
      <c r="A5336">
        <v>37895</v>
      </c>
      <c r="B5336">
        <v>40998</v>
      </c>
      <c r="C5336" t="s">
        <v>58</v>
      </c>
      <c r="D5336" t="s">
        <v>21</v>
      </c>
      <c r="E5336" t="s">
        <v>84</v>
      </c>
      <c r="F5336" t="s">
        <v>1837</v>
      </c>
      <c r="G5336">
        <v>14</v>
      </c>
      <c r="H5336">
        <v>502.87</v>
      </c>
      <c r="I5336">
        <v>0.44</v>
      </c>
      <c r="J5336">
        <v>0.1</v>
      </c>
      <c r="K5336">
        <v>186.83</v>
      </c>
      <c r="L5336">
        <v>39.25</v>
      </c>
      <c r="M5336">
        <v>21.98</v>
      </c>
      <c r="N5336">
        <v>8.32</v>
      </c>
      <c r="O5336" t="s">
        <v>24</v>
      </c>
      <c r="P5336" t="s">
        <v>396</v>
      </c>
      <c r="Q5336" t="s">
        <v>75</v>
      </c>
      <c r="R5336" t="s">
        <v>27</v>
      </c>
      <c r="S5336" t="s">
        <v>55</v>
      </c>
      <c r="T5336" s="1">
        <v>41001</v>
      </c>
    </row>
    <row r="5337" spans="1:20" x14ac:dyDescent="0.25">
      <c r="A5337">
        <v>37920</v>
      </c>
      <c r="B5337">
        <v>40373</v>
      </c>
      <c r="C5337" t="s">
        <v>58</v>
      </c>
      <c r="D5337" t="s">
        <v>37</v>
      </c>
      <c r="E5337" t="s">
        <v>38</v>
      </c>
      <c r="F5337" t="s">
        <v>39</v>
      </c>
      <c r="G5337">
        <v>48</v>
      </c>
      <c r="H5337">
        <v>788.66</v>
      </c>
      <c r="I5337">
        <v>0.5</v>
      </c>
      <c r="J5337">
        <v>0.04</v>
      </c>
      <c r="K5337">
        <v>373.59</v>
      </c>
      <c r="L5337">
        <v>16.920000000000002</v>
      </c>
      <c r="M5337">
        <v>8.4600000000000009</v>
      </c>
      <c r="N5337">
        <v>8.99</v>
      </c>
      <c r="O5337" t="s">
        <v>24</v>
      </c>
      <c r="P5337" t="s">
        <v>507</v>
      </c>
      <c r="Q5337" t="s">
        <v>64</v>
      </c>
      <c r="R5337" t="s">
        <v>34</v>
      </c>
      <c r="S5337" t="s">
        <v>35</v>
      </c>
      <c r="T5337" s="1">
        <v>40375</v>
      </c>
    </row>
    <row r="5338" spans="1:20" x14ac:dyDescent="0.25">
      <c r="A5338">
        <v>37923</v>
      </c>
      <c r="B5338">
        <v>40264</v>
      </c>
      <c r="C5338" t="s">
        <v>29</v>
      </c>
      <c r="D5338" t="s">
        <v>21</v>
      </c>
      <c r="E5338" t="s">
        <v>84</v>
      </c>
      <c r="F5338" t="s">
        <v>654</v>
      </c>
      <c r="G5338">
        <v>29</v>
      </c>
      <c r="H5338">
        <v>394.4</v>
      </c>
      <c r="I5338">
        <v>0.52</v>
      </c>
      <c r="J5338">
        <v>0.01</v>
      </c>
      <c r="K5338">
        <v>199.67</v>
      </c>
      <c r="L5338">
        <v>13.5</v>
      </c>
      <c r="M5338">
        <v>6.48</v>
      </c>
      <c r="N5338">
        <v>6.81</v>
      </c>
      <c r="O5338" t="s">
        <v>24</v>
      </c>
      <c r="P5338" t="s">
        <v>1975</v>
      </c>
      <c r="Q5338" t="s">
        <v>41</v>
      </c>
      <c r="R5338" t="s">
        <v>34</v>
      </c>
      <c r="S5338" t="s">
        <v>57</v>
      </c>
      <c r="T5338" s="1">
        <v>40265</v>
      </c>
    </row>
    <row r="5339" spans="1:20" x14ac:dyDescent="0.25">
      <c r="A5339">
        <v>37924</v>
      </c>
      <c r="B5339">
        <v>40146</v>
      </c>
      <c r="C5339" t="s">
        <v>36</v>
      </c>
      <c r="D5339" t="s">
        <v>21</v>
      </c>
      <c r="E5339" t="s">
        <v>52</v>
      </c>
      <c r="F5339" t="s">
        <v>1984</v>
      </c>
      <c r="G5339">
        <v>21</v>
      </c>
      <c r="H5339">
        <v>554.35</v>
      </c>
      <c r="I5339">
        <v>0.37</v>
      </c>
      <c r="J5339">
        <v>0.09</v>
      </c>
      <c r="K5339">
        <v>167.91</v>
      </c>
      <c r="L5339">
        <v>28.56</v>
      </c>
      <c r="M5339">
        <v>17.989999999999998</v>
      </c>
      <c r="N5339">
        <v>8.65</v>
      </c>
      <c r="O5339" t="s">
        <v>24</v>
      </c>
      <c r="P5339" t="s">
        <v>1557</v>
      </c>
      <c r="Q5339" t="s">
        <v>64</v>
      </c>
      <c r="R5339" t="s">
        <v>61</v>
      </c>
      <c r="S5339" t="s">
        <v>57</v>
      </c>
      <c r="T5339" s="1">
        <v>40146</v>
      </c>
    </row>
    <row r="5340" spans="1:20" x14ac:dyDescent="0.25">
      <c r="A5340">
        <v>37924</v>
      </c>
      <c r="B5340">
        <v>40146</v>
      </c>
      <c r="C5340" t="s">
        <v>36</v>
      </c>
      <c r="D5340" t="s">
        <v>21</v>
      </c>
      <c r="E5340" t="s">
        <v>22</v>
      </c>
      <c r="F5340" t="s">
        <v>687</v>
      </c>
      <c r="G5340">
        <v>49</v>
      </c>
      <c r="H5340">
        <v>14001.92</v>
      </c>
      <c r="I5340">
        <v>0.45</v>
      </c>
      <c r="J5340">
        <v>0.05</v>
      </c>
      <c r="K5340">
        <v>5887.13</v>
      </c>
      <c r="L5340">
        <v>300.36</v>
      </c>
      <c r="M5340">
        <v>165.2</v>
      </c>
      <c r="N5340">
        <v>19.989999999999998</v>
      </c>
      <c r="O5340" t="s">
        <v>24</v>
      </c>
      <c r="P5340" t="s">
        <v>1557</v>
      </c>
      <c r="Q5340" t="s">
        <v>41</v>
      </c>
      <c r="R5340" t="s">
        <v>61</v>
      </c>
      <c r="S5340" t="s">
        <v>57</v>
      </c>
      <c r="T5340" s="1">
        <v>40146</v>
      </c>
    </row>
    <row r="5341" spans="1:20" x14ac:dyDescent="0.25">
      <c r="A5341">
        <v>37925</v>
      </c>
      <c r="B5341">
        <v>40447</v>
      </c>
      <c r="C5341" t="s">
        <v>79</v>
      </c>
      <c r="D5341" t="s">
        <v>37</v>
      </c>
      <c r="E5341" t="s">
        <v>87</v>
      </c>
      <c r="F5341" t="s">
        <v>759</v>
      </c>
      <c r="G5341">
        <v>46</v>
      </c>
      <c r="H5341">
        <v>5992.03</v>
      </c>
      <c r="I5341">
        <v>0.37</v>
      </c>
      <c r="J5341">
        <v>0.1</v>
      </c>
      <c r="K5341">
        <v>1793.41</v>
      </c>
      <c r="L5341">
        <v>144.4</v>
      </c>
      <c r="M5341">
        <v>90.97</v>
      </c>
      <c r="N5341">
        <v>14</v>
      </c>
      <c r="O5341" t="s">
        <v>48</v>
      </c>
      <c r="P5341" t="s">
        <v>1810</v>
      </c>
      <c r="Q5341" t="s">
        <v>33</v>
      </c>
      <c r="R5341" t="s">
        <v>34</v>
      </c>
      <c r="S5341" t="s">
        <v>132</v>
      </c>
      <c r="T5341" s="1">
        <v>40448</v>
      </c>
    </row>
    <row r="5342" spans="1:20" x14ac:dyDescent="0.25">
      <c r="A5342">
        <v>37925</v>
      </c>
      <c r="B5342">
        <v>40447</v>
      </c>
      <c r="C5342" t="s">
        <v>79</v>
      </c>
      <c r="D5342" t="s">
        <v>37</v>
      </c>
      <c r="E5342" t="s">
        <v>50</v>
      </c>
      <c r="F5342" t="s">
        <v>610</v>
      </c>
      <c r="G5342">
        <v>31</v>
      </c>
      <c r="H5342">
        <v>3413.47</v>
      </c>
      <c r="I5342">
        <v>0.43</v>
      </c>
      <c r="J5342">
        <v>0.05</v>
      </c>
      <c r="K5342">
        <v>1363.79</v>
      </c>
      <c r="L5342">
        <v>115.77</v>
      </c>
      <c r="M5342">
        <v>65.989999999999995</v>
      </c>
      <c r="N5342">
        <v>3.99</v>
      </c>
      <c r="O5342" t="s">
        <v>24</v>
      </c>
      <c r="P5342" t="s">
        <v>1810</v>
      </c>
      <c r="Q5342" t="s">
        <v>33</v>
      </c>
      <c r="R5342" t="s">
        <v>34</v>
      </c>
      <c r="S5342" t="s">
        <v>57</v>
      </c>
      <c r="T5342" s="1">
        <v>40448</v>
      </c>
    </row>
    <row r="5343" spans="1:20" x14ac:dyDescent="0.25">
      <c r="A5343">
        <v>37926</v>
      </c>
      <c r="B5343">
        <v>40064</v>
      </c>
      <c r="C5343" t="s">
        <v>58</v>
      </c>
      <c r="D5343" t="s">
        <v>21</v>
      </c>
      <c r="E5343" t="s">
        <v>52</v>
      </c>
      <c r="F5343" t="s">
        <v>907</v>
      </c>
      <c r="G5343">
        <v>31</v>
      </c>
      <c r="H5343">
        <v>577.59</v>
      </c>
      <c r="I5343">
        <v>0.39</v>
      </c>
      <c r="J5343">
        <v>0.02</v>
      </c>
      <c r="K5343">
        <v>217.18</v>
      </c>
      <c r="L5343">
        <v>18.93</v>
      </c>
      <c r="M5343">
        <v>11.55</v>
      </c>
      <c r="N5343">
        <v>2.36</v>
      </c>
      <c r="O5343" t="s">
        <v>24</v>
      </c>
      <c r="P5343" t="s">
        <v>979</v>
      </c>
      <c r="Q5343" t="s">
        <v>41</v>
      </c>
      <c r="R5343" t="s">
        <v>34</v>
      </c>
      <c r="S5343" t="s">
        <v>55</v>
      </c>
      <c r="T5343" s="1">
        <v>40066</v>
      </c>
    </row>
    <row r="5344" spans="1:20" x14ac:dyDescent="0.25">
      <c r="A5344">
        <v>37957</v>
      </c>
      <c r="B5344">
        <v>40487</v>
      </c>
      <c r="C5344" t="s">
        <v>29</v>
      </c>
      <c r="D5344" t="s">
        <v>21</v>
      </c>
      <c r="E5344" t="s">
        <v>120</v>
      </c>
      <c r="F5344" t="s">
        <v>1420</v>
      </c>
      <c r="G5344">
        <v>31</v>
      </c>
      <c r="H5344">
        <v>382.46</v>
      </c>
      <c r="I5344">
        <v>0.44</v>
      </c>
      <c r="J5344">
        <v>0</v>
      </c>
      <c r="K5344">
        <v>165.87</v>
      </c>
      <c r="L5344">
        <v>12.16</v>
      </c>
      <c r="M5344">
        <v>6.81</v>
      </c>
      <c r="N5344">
        <v>5.48</v>
      </c>
      <c r="O5344" t="s">
        <v>24</v>
      </c>
      <c r="P5344" t="s">
        <v>1625</v>
      </c>
      <c r="Q5344" t="s">
        <v>33</v>
      </c>
      <c r="R5344" t="s">
        <v>27</v>
      </c>
      <c r="S5344" t="s">
        <v>57</v>
      </c>
      <c r="T5344" s="1">
        <v>40488</v>
      </c>
    </row>
    <row r="5345" spans="1:20" x14ac:dyDescent="0.25">
      <c r="A5345">
        <v>37987</v>
      </c>
      <c r="B5345">
        <v>39997</v>
      </c>
      <c r="C5345" t="s">
        <v>36</v>
      </c>
      <c r="D5345" t="s">
        <v>21</v>
      </c>
      <c r="E5345" t="s">
        <v>80</v>
      </c>
      <c r="F5345" t="s">
        <v>1333</v>
      </c>
      <c r="G5345">
        <v>26</v>
      </c>
      <c r="H5345">
        <v>514.88</v>
      </c>
      <c r="I5345">
        <v>0.43</v>
      </c>
      <c r="J5345">
        <v>0.1</v>
      </c>
      <c r="K5345">
        <v>188.61</v>
      </c>
      <c r="L5345">
        <v>21.98</v>
      </c>
      <c r="M5345">
        <v>12.53</v>
      </c>
      <c r="N5345">
        <v>0.49</v>
      </c>
      <c r="O5345" t="s">
        <v>24</v>
      </c>
      <c r="P5345" t="s">
        <v>572</v>
      </c>
      <c r="Q5345" t="s">
        <v>41</v>
      </c>
      <c r="R5345" t="s">
        <v>34</v>
      </c>
      <c r="S5345" t="s">
        <v>57</v>
      </c>
      <c r="T5345" s="1">
        <v>39998</v>
      </c>
    </row>
    <row r="5346" spans="1:20" x14ac:dyDescent="0.25">
      <c r="A5346">
        <v>37987</v>
      </c>
      <c r="B5346">
        <v>39997</v>
      </c>
      <c r="C5346" t="s">
        <v>36</v>
      </c>
      <c r="D5346" t="s">
        <v>42</v>
      </c>
      <c r="E5346" t="s">
        <v>46</v>
      </c>
      <c r="F5346" t="s">
        <v>866</v>
      </c>
      <c r="G5346">
        <v>5</v>
      </c>
      <c r="H5346">
        <v>1444.88</v>
      </c>
      <c r="I5346">
        <v>0.53</v>
      </c>
      <c r="J5346">
        <v>0.1</v>
      </c>
      <c r="K5346">
        <v>669.43</v>
      </c>
      <c r="L5346">
        <v>311.36</v>
      </c>
      <c r="M5346">
        <v>146.34</v>
      </c>
      <c r="N5346">
        <v>43.75</v>
      </c>
      <c r="O5346" t="s">
        <v>48</v>
      </c>
      <c r="P5346" t="s">
        <v>572</v>
      </c>
      <c r="Q5346" t="s">
        <v>41</v>
      </c>
      <c r="R5346" t="s">
        <v>34</v>
      </c>
      <c r="S5346" t="s">
        <v>49</v>
      </c>
      <c r="T5346" s="1">
        <v>39998</v>
      </c>
    </row>
    <row r="5347" spans="1:20" x14ac:dyDescent="0.25">
      <c r="A5347">
        <v>37988</v>
      </c>
      <c r="B5347">
        <v>40638</v>
      </c>
      <c r="C5347" t="s">
        <v>29</v>
      </c>
      <c r="D5347" t="s">
        <v>21</v>
      </c>
      <c r="E5347" t="s">
        <v>22</v>
      </c>
      <c r="F5347" t="s">
        <v>1558</v>
      </c>
      <c r="G5347">
        <v>12</v>
      </c>
      <c r="H5347">
        <v>281.11</v>
      </c>
      <c r="I5347">
        <v>0.35</v>
      </c>
      <c r="J5347">
        <v>0.08</v>
      </c>
      <c r="K5347">
        <v>80.05</v>
      </c>
      <c r="L5347">
        <v>24.71</v>
      </c>
      <c r="M5347">
        <v>16.059999999999999</v>
      </c>
      <c r="N5347">
        <v>8.34</v>
      </c>
      <c r="O5347" t="s">
        <v>24</v>
      </c>
      <c r="P5347" t="s">
        <v>948</v>
      </c>
      <c r="Q5347" t="s">
        <v>33</v>
      </c>
      <c r="R5347" t="s">
        <v>61</v>
      </c>
      <c r="S5347" t="s">
        <v>57</v>
      </c>
      <c r="T5347" s="1">
        <v>40638</v>
      </c>
    </row>
    <row r="5348" spans="1:20" x14ac:dyDescent="0.25">
      <c r="A5348">
        <v>38017</v>
      </c>
      <c r="B5348">
        <v>40379</v>
      </c>
      <c r="C5348" t="s">
        <v>20</v>
      </c>
      <c r="D5348" t="s">
        <v>21</v>
      </c>
      <c r="E5348" t="s">
        <v>84</v>
      </c>
      <c r="F5348" t="s">
        <v>415</v>
      </c>
      <c r="G5348">
        <v>26</v>
      </c>
      <c r="H5348">
        <v>254.37</v>
      </c>
      <c r="I5348">
        <v>0.52</v>
      </c>
      <c r="J5348">
        <v>0.06</v>
      </c>
      <c r="K5348">
        <v>124.09</v>
      </c>
      <c r="L5348">
        <v>10.38</v>
      </c>
      <c r="M5348">
        <v>4.9800000000000004</v>
      </c>
      <c r="N5348">
        <v>0.8</v>
      </c>
      <c r="O5348" t="s">
        <v>24</v>
      </c>
      <c r="P5348" t="s">
        <v>1808</v>
      </c>
      <c r="Q5348" t="s">
        <v>33</v>
      </c>
      <c r="R5348" t="s">
        <v>61</v>
      </c>
      <c r="S5348" t="s">
        <v>55</v>
      </c>
      <c r="T5348" s="1">
        <v>40383</v>
      </c>
    </row>
    <row r="5349" spans="1:20" x14ac:dyDescent="0.25">
      <c r="A5349">
        <v>38017</v>
      </c>
      <c r="B5349">
        <v>40379</v>
      </c>
      <c r="C5349" t="s">
        <v>20</v>
      </c>
      <c r="D5349" t="s">
        <v>37</v>
      </c>
      <c r="E5349" t="s">
        <v>50</v>
      </c>
      <c r="F5349" t="s">
        <v>867</v>
      </c>
      <c r="G5349">
        <v>27</v>
      </c>
      <c r="H5349">
        <v>5055.42</v>
      </c>
      <c r="I5349">
        <v>0.38</v>
      </c>
      <c r="J5349">
        <v>0.08</v>
      </c>
      <c r="K5349">
        <v>1646</v>
      </c>
      <c r="L5349">
        <v>203.21</v>
      </c>
      <c r="M5349">
        <v>125.99</v>
      </c>
      <c r="N5349">
        <v>7.69</v>
      </c>
      <c r="O5349" t="s">
        <v>24</v>
      </c>
      <c r="P5349" t="s">
        <v>1808</v>
      </c>
      <c r="Q5349" t="s">
        <v>33</v>
      </c>
      <c r="R5349" t="s">
        <v>61</v>
      </c>
      <c r="S5349" t="s">
        <v>57</v>
      </c>
      <c r="T5349" s="1">
        <v>40386</v>
      </c>
    </row>
    <row r="5350" spans="1:20" x14ac:dyDescent="0.25">
      <c r="A5350">
        <v>38021</v>
      </c>
      <c r="B5350">
        <v>39834</v>
      </c>
      <c r="C5350" t="s">
        <v>79</v>
      </c>
      <c r="D5350" t="s">
        <v>21</v>
      </c>
      <c r="E5350" t="s">
        <v>120</v>
      </c>
      <c r="F5350" t="s">
        <v>1717</v>
      </c>
      <c r="G5350">
        <v>46</v>
      </c>
      <c r="H5350">
        <v>2145.61</v>
      </c>
      <c r="I5350">
        <v>0.36</v>
      </c>
      <c r="J5350">
        <v>0.02</v>
      </c>
      <c r="K5350">
        <v>743.88</v>
      </c>
      <c r="L5350">
        <v>47.56</v>
      </c>
      <c r="M5350">
        <v>30.44</v>
      </c>
      <c r="N5350">
        <v>1.49</v>
      </c>
      <c r="O5350" t="s">
        <v>24</v>
      </c>
      <c r="P5350" t="s">
        <v>543</v>
      </c>
      <c r="Q5350" t="s">
        <v>33</v>
      </c>
      <c r="R5350" t="s">
        <v>34</v>
      </c>
      <c r="S5350" t="s">
        <v>57</v>
      </c>
      <c r="T5350" s="1">
        <v>39836</v>
      </c>
    </row>
    <row r="5351" spans="1:20" x14ac:dyDescent="0.25">
      <c r="A5351">
        <v>38021</v>
      </c>
      <c r="B5351">
        <v>39834</v>
      </c>
      <c r="C5351" t="s">
        <v>79</v>
      </c>
      <c r="D5351" t="s">
        <v>21</v>
      </c>
      <c r="E5351" t="s">
        <v>126</v>
      </c>
      <c r="F5351" t="s">
        <v>603</v>
      </c>
      <c r="G5351">
        <v>16</v>
      </c>
      <c r="H5351">
        <v>7068.9</v>
      </c>
      <c r="I5351">
        <v>0.39</v>
      </c>
      <c r="J5351">
        <v>0.04</v>
      </c>
      <c r="K5351">
        <v>2568.75</v>
      </c>
      <c r="L5351">
        <v>458.7</v>
      </c>
      <c r="M5351">
        <v>279.81</v>
      </c>
      <c r="N5351">
        <v>23.19</v>
      </c>
      <c r="O5351" t="s">
        <v>48</v>
      </c>
      <c r="P5351" t="s">
        <v>543</v>
      </c>
      <c r="Q5351" t="s">
        <v>64</v>
      </c>
      <c r="R5351" t="s">
        <v>34</v>
      </c>
      <c r="S5351" t="s">
        <v>132</v>
      </c>
      <c r="T5351" s="1">
        <v>39835</v>
      </c>
    </row>
    <row r="5352" spans="1:20" x14ac:dyDescent="0.25">
      <c r="A5352">
        <v>38021</v>
      </c>
      <c r="B5352">
        <v>39834</v>
      </c>
      <c r="C5352" t="s">
        <v>79</v>
      </c>
      <c r="D5352" t="s">
        <v>21</v>
      </c>
      <c r="E5352" t="s">
        <v>80</v>
      </c>
      <c r="F5352" t="s">
        <v>702</v>
      </c>
      <c r="G5352">
        <v>36</v>
      </c>
      <c r="H5352">
        <v>321.29000000000002</v>
      </c>
      <c r="I5352">
        <v>0.46</v>
      </c>
      <c r="J5352">
        <v>0.02</v>
      </c>
      <c r="K5352">
        <v>144.03</v>
      </c>
      <c r="L5352">
        <v>9.09</v>
      </c>
      <c r="M5352">
        <v>4.91</v>
      </c>
      <c r="N5352">
        <v>0.5</v>
      </c>
      <c r="O5352" t="s">
        <v>24</v>
      </c>
      <c r="P5352" t="s">
        <v>543</v>
      </c>
      <c r="Q5352" t="s">
        <v>64</v>
      </c>
      <c r="R5352" t="s">
        <v>34</v>
      </c>
      <c r="S5352" t="s">
        <v>57</v>
      </c>
      <c r="T5352" s="1">
        <v>39835</v>
      </c>
    </row>
    <row r="5353" spans="1:20" x14ac:dyDescent="0.25">
      <c r="A5353">
        <v>38048</v>
      </c>
      <c r="B5353">
        <v>40202</v>
      </c>
      <c r="C5353" t="s">
        <v>36</v>
      </c>
      <c r="D5353" t="s">
        <v>37</v>
      </c>
      <c r="E5353" t="s">
        <v>50</v>
      </c>
      <c r="F5353" t="s">
        <v>76</v>
      </c>
      <c r="G5353">
        <v>42</v>
      </c>
      <c r="H5353">
        <v>4540.9399999999996</v>
      </c>
      <c r="I5353">
        <v>0.45</v>
      </c>
      <c r="J5353">
        <v>0.1</v>
      </c>
      <c r="K5353">
        <v>1763.73</v>
      </c>
      <c r="L5353">
        <v>119.98</v>
      </c>
      <c r="M5353">
        <v>65.989999999999995</v>
      </c>
      <c r="N5353">
        <v>5.63</v>
      </c>
      <c r="O5353" t="s">
        <v>24</v>
      </c>
      <c r="P5353" t="s">
        <v>2035</v>
      </c>
      <c r="Q5353" t="s">
        <v>75</v>
      </c>
      <c r="R5353" t="s">
        <v>34</v>
      </c>
      <c r="S5353" t="s">
        <v>57</v>
      </c>
      <c r="T5353" s="1">
        <v>40202</v>
      </c>
    </row>
    <row r="5354" spans="1:20" x14ac:dyDescent="0.25">
      <c r="A5354">
        <v>38048</v>
      </c>
      <c r="B5354">
        <v>40202</v>
      </c>
      <c r="C5354" t="s">
        <v>36</v>
      </c>
      <c r="D5354" t="s">
        <v>42</v>
      </c>
      <c r="E5354" t="s">
        <v>43</v>
      </c>
      <c r="F5354" t="s">
        <v>984</v>
      </c>
      <c r="G5354">
        <v>47</v>
      </c>
      <c r="H5354">
        <v>465.97</v>
      </c>
      <c r="I5354">
        <v>0.44</v>
      </c>
      <c r="J5354">
        <v>0.05</v>
      </c>
      <c r="K5354">
        <v>188.86</v>
      </c>
      <c r="L5354">
        <v>10.3</v>
      </c>
      <c r="M5354">
        <v>5.77</v>
      </c>
      <c r="N5354">
        <v>5.92</v>
      </c>
      <c r="O5354" t="s">
        <v>24</v>
      </c>
      <c r="P5354" t="s">
        <v>2035</v>
      </c>
      <c r="Q5354" t="s">
        <v>75</v>
      </c>
      <c r="R5354" t="s">
        <v>34</v>
      </c>
      <c r="S5354" t="s">
        <v>45</v>
      </c>
      <c r="T5354" s="1">
        <v>40203</v>
      </c>
    </row>
    <row r="5355" spans="1:20" x14ac:dyDescent="0.25">
      <c r="A5355">
        <v>38050</v>
      </c>
      <c r="B5355">
        <v>40477</v>
      </c>
      <c r="C5355" t="s">
        <v>29</v>
      </c>
      <c r="D5355" t="s">
        <v>21</v>
      </c>
      <c r="E5355" t="s">
        <v>52</v>
      </c>
      <c r="F5355" t="s">
        <v>1967</v>
      </c>
      <c r="G5355">
        <v>31</v>
      </c>
      <c r="H5355">
        <v>278.22000000000003</v>
      </c>
      <c r="I5355">
        <v>0.39</v>
      </c>
      <c r="J5355">
        <v>0.09</v>
      </c>
      <c r="K5355">
        <v>91.17</v>
      </c>
      <c r="L5355">
        <v>9.8000000000000007</v>
      </c>
      <c r="M5355">
        <v>5.98</v>
      </c>
      <c r="N5355">
        <v>1.67</v>
      </c>
      <c r="O5355" t="s">
        <v>71</v>
      </c>
      <c r="P5355" t="s">
        <v>637</v>
      </c>
      <c r="Q5355" t="s">
        <v>41</v>
      </c>
      <c r="R5355" t="s">
        <v>61</v>
      </c>
      <c r="S5355" t="s">
        <v>55</v>
      </c>
      <c r="T5355" s="1">
        <v>40478</v>
      </c>
    </row>
    <row r="5356" spans="1:20" x14ac:dyDescent="0.25">
      <c r="A5356">
        <v>38050</v>
      </c>
      <c r="B5356">
        <v>40477</v>
      </c>
      <c r="C5356" t="s">
        <v>29</v>
      </c>
      <c r="D5356" t="s">
        <v>21</v>
      </c>
      <c r="E5356" t="s">
        <v>52</v>
      </c>
      <c r="F5356" t="s">
        <v>65</v>
      </c>
      <c r="G5356">
        <v>36</v>
      </c>
      <c r="H5356">
        <v>188.5</v>
      </c>
      <c r="I5356">
        <v>0.47</v>
      </c>
      <c r="J5356">
        <v>0.04</v>
      </c>
      <c r="K5356">
        <v>84.12</v>
      </c>
      <c r="L5356">
        <v>5.43</v>
      </c>
      <c r="M5356">
        <v>2.88</v>
      </c>
      <c r="N5356">
        <v>0.7</v>
      </c>
      <c r="O5356" t="s">
        <v>24</v>
      </c>
      <c r="P5356" t="s">
        <v>637</v>
      </c>
      <c r="Q5356" t="s">
        <v>41</v>
      </c>
      <c r="R5356" t="s">
        <v>61</v>
      </c>
      <c r="S5356" t="s">
        <v>55</v>
      </c>
      <c r="T5356" s="1">
        <v>40479</v>
      </c>
    </row>
    <row r="5357" spans="1:20" x14ac:dyDescent="0.25">
      <c r="A5357">
        <v>38050</v>
      </c>
      <c r="B5357">
        <v>40477</v>
      </c>
      <c r="C5357" t="s">
        <v>29</v>
      </c>
      <c r="D5357" t="s">
        <v>42</v>
      </c>
      <c r="E5357" t="s">
        <v>46</v>
      </c>
      <c r="F5357" t="s">
        <v>1614</v>
      </c>
      <c r="G5357">
        <v>14</v>
      </c>
      <c r="H5357">
        <v>2457.48</v>
      </c>
      <c r="I5357">
        <v>0.37</v>
      </c>
      <c r="J5357">
        <v>0.04</v>
      </c>
      <c r="K5357">
        <v>821.04</v>
      </c>
      <c r="L5357">
        <v>177.71</v>
      </c>
      <c r="M5357">
        <v>111.96</v>
      </c>
      <c r="N5357">
        <v>69</v>
      </c>
      <c r="O5357" t="s">
        <v>24</v>
      </c>
      <c r="P5357" t="s">
        <v>637</v>
      </c>
      <c r="Q5357" t="s">
        <v>41</v>
      </c>
      <c r="R5357" t="s">
        <v>61</v>
      </c>
      <c r="S5357" t="s">
        <v>28</v>
      </c>
      <c r="T5357" s="1">
        <v>40479</v>
      </c>
    </row>
    <row r="5358" spans="1:20" x14ac:dyDescent="0.25">
      <c r="A5358">
        <v>38052</v>
      </c>
      <c r="B5358">
        <v>40954</v>
      </c>
      <c r="C5358" t="s">
        <v>20</v>
      </c>
      <c r="D5358" t="s">
        <v>37</v>
      </c>
      <c r="E5358" t="s">
        <v>38</v>
      </c>
      <c r="F5358" t="s">
        <v>432</v>
      </c>
      <c r="G5358">
        <v>13</v>
      </c>
      <c r="H5358">
        <v>995.76</v>
      </c>
      <c r="I5358">
        <v>0.48</v>
      </c>
      <c r="J5358">
        <v>0.03</v>
      </c>
      <c r="K5358">
        <v>461.03</v>
      </c>
      <c r="L5358">
        <v>78.81</v>
      </c>
      <c r="M5358">
        <v>40.98</v>
      </c>
      <c r="N5358">
        <v>1.99</v>
      </c>
      <c r="O5358" t="s">
        <v>24</v>
      </c>
      <c r="P5358" t="s">
        <v>1110</v>
      </c>
      <c r="Q5358" t="s">
        <v>64</v>
      </c>
      <c r="R5358" t="s">
        <v>67</v>
      </c>
      <c r="S5358" t="s">
        <v>35</v>
      </c>
      <c r="T5358" s="1">
        <v>40954</v>
      </c>
    </row>
    <row r="5359" spans="1:20" x14ac:dyDescent="0.25">
      <c r="A5359">
        <v>38080</v>
      </c>
      <c r="B5359">
        <v>40070</v>
      </c>
      <c r="C5359" t="s">
        <v>29</v>
      </c>
      <c r="D5359" t="s">
        <v>21</v>
      </c>
      <c r="E5359" t="s">
        <v>84</v>
      </c>
      <c r="F5359" t="s">
        <v>1450</v>
      </c>
      <c r="G5359">
        <v>26</v>
      </c>
      <c r="H5359">
        <v>196.83</v>
      </c>
      <c r="I5359">
        <v>0.38</v>
      </c>
      <c r="J5359">
        <v>0.08</v>
      </c>
      <c r="K5359">
        <v>62.65</v>
      </c>
      <c r="L5359">
        <v>8.0299999999999994</v>
      </c>
      <c r="M5359">
        <v>4.9800000000000004</v>
      </c>
      <c r="N5359">
        <v>4.7</v>
      </c>
      <c r="O5359" t="s">
        <v>24</v>
      </c>
      <c r="P5359" t="s">
        <v>1584</v>
      </c>
      <c r="Q5359" t="s">
        <v>64</v>
      </c>
      <c r="R5359" t="s">
        <v>67</v>
      </c>
      <c r="S5359" t="s">
        <v>57</v>
      </c>
      <c r="T5359" s="1">
        <v>40071</v>
      </c>
    </row>
    <row r="5360" spans="1:20" x14ac:dyDescent="0.25">
      <c r="A5360">
        <v>38084</v>
      </c>
      <c r="B5360">
        <v>39892</v>
      </c>
      <c r="C5360" t="s">
        <v>29</v>
      </c>
      <c r="D5360" t="s">
        <v>21</v>
      </c>
      <c r="E5360" t="s">
        <v>84</v>
      </c>
      <c r="F5360" t="s">
        <v>1268</v>
      </c>
      <c r="G5360">
        <v>11</v>
      </c>
      <c r="H5360">
        <v>198.56</v>
      </c>
      <c r="I5360">
        <v>0.5</v>
      </c>
      <c r="J5360">
        <v>0.02</v>
      </c>
      <c r="K5360">
        <v>96.2</v>
      </c>
      <c r="L5360">
        <v>18.22</v>
      </c>
      <c r="M5360">
        <v>9.11</v>
      </c>
      <c r="N5360">
        <v>2.15</v>
      </c>
      <c r="O5360" t="s">
        <v>24</v>
      </c>
      <c r="P5360" t="s">
        <v>1974</v>
      </c>
      <c r="Q5360" t="s">
        <v>64</v>
      </c>
      <c r="R5360" t="s">
        <v>61</v>
      </c>
      <c r="S5360" t="s">
        <v>55</v>
      </c>
      <c r="T5360" s="1">
        <v>39894</v>
      </c>
    </row>
    <row r="5361" spans="1:20" x14ac:dyDescent="0.25">
      <c r="A5361">
        <v>38084</v>
      </c>
      <c r="B5361">
        <v>39892</v>
      </c>
      <c r="C5361" t="s">
        <v>29</v>
      </c>
      <c r="D5361" t="s">
        <v>42</v>
      </c>
      <c r="E5361" t="s">
        <v>43</v>
      </c>
      <c r="F5361" t="s">
        <v>118</v>
      </c>
      <c r="G5361">
        <v>33</v>
      </c>
      <c r="H5361">
        <v>692.86</v>
      </c>
      <c r="I5361">
        <v>0.43</v>
      </c>
      <c r="J5361">
        <v>0.06</v>
      </c>
      <c r="K5361">
        <v>270.76</v>
      </c>
      <c r="L5361">
        <v>22.18</v>
      </c>
      <c r="M5361">
        <v>12.64</v>
      </c>
      <c r="N5361">
        <v>4.9800000000000004</v>
      </c>
      <c r="O5361" t="s">
        <v>24</v>
      </c>
      <c r="P5361" t="s">
        <v>1974</v>
      </c>
      <c r="Q5361" t="s">
        <v>64</v>
      </c>
      <c r="R5361" t="s">
        <v>61</v>
      </c>
      <c r="S5361" t="s">
        <v>35</v>
      </c>
      <c r="T5361" s="1">
        <v>39894</v>
      </c>
    </row>
    <row r="5362" spans="1:20" x14ac:dyDescent="0.25">
      <c r="A5362">
        <v>38087</v>
      </c>
      <c r="B5362">
        <v>39865</v>
      </c>
      <c r="C5362" t="s">
        <v>58</v>
      </c>
      <c r="D5362" t="s">
        <v>37</v>
      </c>
      <c r="E5362" t="s">
        <v>38</v>
      </c>
      <c r="F5362" t="s">
        <v>1453</v>
      </c>
      <c r="G5362">
        <v>18</v>
      </c>
      <c r="H5362">
        <v>1896.21</v>
      </c>
      <c r="I5362">
        <v>0.53</v>
      </c>
      <c r="J5362">
        <v>0.02</v>
      </c>
      <c r="K5362">
        <v>976.4</v>
      </c>
      <c r="L5362">
        <v>106.36</v>
      </c>
      <c r="M5362">
        <v>49.99</v>
      </c>
      <c r="N5362">
        <v>19.989999999999998</v>
      </c>
      <c r="O5362" t="s">
        <v>24</v>
      </c>
      <c r="P5362" t="s">
        <v>753</v>
      </c>
      <c r="Q5362" t="s">
        <v>95</v>
      </c>
      <c r="R5362" t="s">
        <v>27</v>
      </c>
      <c r="S5362" t="s">
        <v>57</v>
      </c>
      <c r="T5362" s="1">
        <v>39865</v>
      </c>
    </row>
    <row r="5363" spans="1:20" x14ac:dyDescent="0.25">
      <c r="A5363">
        <v>38117</v>
      </c>
      <c r="B5363">
        <v>40288</v>
      </c>
      <c r="C5363" t="s">
        <v>20</v>
      </c>
      <c r="D5363" t="s">
        <v>21</v>
      </c>
      <c r="E5363" t="s">
        <v>22</v>
      </c>
      <c r="F5363" t="s">
        <v>184</v>
      </c>
      <c r="G5363">
        <v>28</v>
      </c>
      <c r="H5363">
        <v>899.42</v>
      </c>
      <c r="I5363">
        <v>0.51</v>
      </c>
      <c r="J5363">
        <v>0.01</v>
      </c>
      <c r="K5363">
        <v>448.57</v>
      </c>
      <c r="L5363">
        <v>32.04</v>
      </c>
      <c r="M5363">
        <v>15.7</v>
      </c>
      <c r="N5363">
        <v>11.25</v>
      </c>
      <c r="O5363" t="s">
        <v>24</v>
      </c>
      <c r="P5363" t="s">
        <v>1361</v>
      </c>
      <c r="Q5363" t="s">
        <v>64</v>
      </c>
      <c r="R5363" t="s">
        <v>61</v>
      </c>
      <c r="S5363" t="s">
        <v>57</v>
      </c>
      <c r="T5363" s="1">
        <v>40293</v>
      </c>
    </row>
    <row r="5364" spans="1:20" x14ac:dyDescent="0.25">
      <c r="A5364">
        <v>38118</v>
      </c>
      <c r="B5364">
        <v>40651</v>
      </c>
      <c r="C5364" t="s">
        <v>29</v>
      </c>
      <c r="D5364" t="s">
        <v>37</v>
      </c>
      <c r="E5364" t="s">
        <v>38</v>
      </c>
      <c r="F5364" t="s">
        <v>721</v>
      </c>
      <c r="G5364">
        <v>7</v>
      </c>
      <c r="H5364">
        <v>253.55</v>
      </c>
      <c r="I5364">
        <v>0.49</v>
      </c>
      <c r="J5364">
        <v>0.09</v>
      </c>
      <c r="K5364">
        <v>109.69</v>
      </c>
      <c r="L5364">
        <v>39.18</v>
      </c>
      <c r="M5364">
        <v>19.98</v>
      </c>
      <c r="N5364">
        <v>4</v>
      </c>
      <c r="O5364" t="s">
        <v>24</v>
      </c>
      <c r="P5364" t="s">
        <v>519</v>
      </c>
      <c r="Q5364" t="s">
        <v>41</v>
      </c>
      <c r="R5364" t="s">
        <v>27</v>
      </c>
      <c r="S5364" t="s">
        <v>57</v>
      </c>
      <c r="T5364" s="1">
        <v>40653</v>
      </c>
    </row>
    <row r="5365" spans="1:20" x14ac:dyDescent="0.25">
      <c r="A5365">
        <v>38145</v>
      </c>
      <c r="B5365">
        <v>40068</v>
      </c>
      <c r="C5365" t="s">
        <v>29</v>
      </c>
      <c r="D5365" t="s">
        <v>21</v>
      </c>
      <c r="E5365" t="s">
        <v>120</v>
      </c>
      <c r="F5365" t="s">
        <v>1250</v>
      </c>
      <c r="G5365">
        <v>33</v>
      </c>
      <c r="H5365">
        <v>96.08</v>
      </c>
      <c r="I5365">
        <v>0.39</v>
      </c>
      <c r="J5365">
        <v>7.0000000000000007E-2</v>
      </c>
      <c r="K5365">
        <v>32.549999999999997</v>
      </c>
      <c r="L5365">
        <v>3.08</v>
      </c>
      <c r="M5365">
        <v>1.88</v>
      </c>
      <c r="N5365">
        <v>1.49</v>
      </c>
      <c r="O5365" t="s">
        <v>24</v>
      </c>
      <c r="P5365" t="s">
        <v>1786</v>
      </c>
      <c r="Q5365" t="s">
        <v>64</v>
      </c>
      <c r="R5365" t="s">
        <v>27</v>
      </c>
      <c r="S5365" t="s">
        <v>57</v>
      </c>
      <c r="T5365" s="1">
        <v>40070</v>
      </c>
    </row>
    <row r="5366" spans="1:20" x14ac:dyDescent="0.25">
      <c r="A5366">
        <v>38145</v>
      </c>
      <c r="B5366">
        <v>40068</v>
      </c>
      <c r="C5366" t="s">
        <v>29</v>
      </c>
      <c r="D5366" t="s">
        <v>42</v>
      </c>
      <c r="E5366" t="s">
        <v>43</v>
      </c>
      <c r="F5366" t="s">
        <v>1194</v>
      </c>
      <c r="G5366">
        <v>8</v>
      </c>
      <c r="H5366">
        <v>733.12</v>
      </c>
      <c r="I5366">
        <v>0.5</v>
      </c>
      <c r="J5366">
        <v>0.01</v>
      </c>
      <c r="K5366">
        <v>360.48</v>
      </c>
      <c r="L5366">
        <v>91.96</v>
      </c>
      <c r="M5366">
        <v>45.98</v>
      </c>
      <c r="N5366">
        <v>4.8</v>
      </c>
      <c r="O5366" t="s">
        <v>24</v>
      </c>
      <c r="P5366" t="s">
        <v>1786</v>
      </c>
      <c r="Q5366" t="s">
        <v>64</v>
      </c>
      <c r="R5366" t="s">
        <v>27</v>
      </c>
      <c r="S5366" t="s">
        <v>55</v>
      </c>
      <c r="T5366" s="1">
        <v>40069</v>
      </c>
    </row>
    <row r="5367" spans="1:20" x14ac:dyDescent="0.25">
      <c r="A5367">
        <v>38146</v>
      </c>
      <c r="B5367">
        <v>40884</v>
      </c>
      <c r="C5367" t="s">
        <v>20</v>
      </c>
      <c r="D5367" t="s">
        <v>42</v>
      </c>
      <c r="E5367" t="s">
        <v>43</v>
      </c>
      <c r="F5367" t="s">
        <v>1896</v>
      </c>
      <c r="G5367">
        <v>41</v>
      </c>
      <c r="H5367">
        <v>1549.84</v>
      </c>
      <c r="I5367">
        <v>0.51</v>
      </c>
      <c r="J5367">
        <v>0.08</v>
      </c>
      <c r="K5367">
        <v>717.43</v>
      </c>
      <c r="L5367">
        <v>40.69</v>
      </c>
      <c r="M5367">
        <v>19.940000000000001</v>
      </c>
      <c r="N5367">
        <v>14.87</v>
      </c>
      <c r="O5367" t="s">
        <v>24</v>
      </c>
      <c r="P5367" t="s">
        <v>1195</v>
      </c>
      <c r="Q5367" t="s">
        <v>64</v>
      </c>
      <c r="R5367" t="s">
        <v>27</v>
      </c>
      <c r="S5367" t="s">
        <v>28</v>
      </c>
      <c r="T5367" s="1">
        <v>40884</v>
      </c>
    </row>
    <row r="5368" spans="1:20" x14ac:dyDescent="0.25">
      <c r="A5368">
        <v>38146</v>
      </c>
      <c r="B5368">
        <v>40884</v>
      </c>
      <c r="C5368" t="s">
        <v>20</v>
      </c>
      <c r="D5368" t="s">
        <v>21</v>
      </c>
      <c r="E5368" t="s">
        <v>120</v>
      </c>
      <c r="F5368" t="s">
        <v>1103</v>
      </c>
      <c r="G5368">
        <v>45</v>
      </c>
      <c r="H5368">
        <v>521.9</v>
      </c>
      <c r="I5368">
        <v>0.35</v>
      </c>
      <c r="J5368">
        <v>0.03</v>
      </c>
      <c r="K5368">
        <v>170.14</v>
      </c>
      <c r="L5368">
        <v>11.82</v>
      </c>
      <c r="M5368">
        <v>7.68</v>
      </c>
      <c r="N5368">
        <v>6.16</v>
      </c>
      <c r="O5368" t="s">
        <v>24</v>
      </c>
      <c r="P5368" t="s">
        <v>1195</v>
      </c>
      <c r="Q5368" t="s">
        <v>33</v>
      </c>
      <c r="R5368" t="s">
        <v>27</v>
      </c>
      <c r="S5368" t="s">
        <v>57</v>
      </c>
      <c r="T5368" s="1">
        <v>40888</v>
      </c>
    </row>
    <row r="5369" spans="1:20" x14ac:dyDescent="0.25">
      <c r="A5369">
        <v>38176</v>
      </c>
      <c r="B5369">
        <v>40405</v>
      </c>
      <c r="C5369" t="s">
        <v>36</v>
      </c>
      <c r="D5369" t="s">
        <v>21</v>
      </c>
      <c r="E5369" t="s">
        <v>84</v>
      </c>
      <c r="F5369" t="s">
        <v>348</v>
      </c>
      <c r="G5369">
        <v>39</v>
      </c>
      <c r="H5369">
        <v>345.34</v>
      </c>
      <c r="I5369">
        <v>0.4</v>
      </c>
      <c r="J5369">
        <v>0.01</v>
      </c>
      <c r="K5369">
        <v>133.85</v>
      </c>
      <c r="L5369">
        <v>8.8000000000000007</v>
      </c>
      <c r="M5369">
        <v>5.28</v>
      </c>
      <c r="N5369">
        <v>5.57</v>
      </c>
      <c r="O5369" t="s">
        <v>71</v>
      </c>
      <c r="P5369" t="s">
        <v>1069</v>
      </c>
      <c r="Q5369" t="s">
        <v>95</v>
      </c>
      <c r="R5369" t="s">
        <v>34</v>
      </c>
      <c r="S5369" t="s">
        <v>57</v>
      </c>
      <c r="T5369" s="1">
        <v>40406</v>
      </c>
    </row>
    <row r="5370" spans="1:20" x14ac:dyDescent="0.25">
      <c r="A5370">
        <v>38176</v>
      </c>
      <c r="B5370">
        <v>40405</v>
      </c>
      <c r="C5370" t="s">
        <v>36</v>
      </c>
      <c r="D5370" t="s">
        <v>21</v>
      </c>
      <c r="E5370" t="s">
        <v>52</v>
      </c>
      <c r="F5370" t="s">
        <v>53</v>
      </c>
      <c r="G5370">
        <v>48</v>
      </c>
      <c r="H5370">
        <v>895.82</v>
      </c>
      <c r="I5370">
        <v>0.54</v>
      </c>
      <c r="J5370">
        <v>0.06</v>
      </c>
      <c r="K5370">
        <v>456.29</v>
      </c>
      <c r="L5370">
        <v>19.8</v>
      </c>
      <c r="M5370">
        <v>9.11</v>
      </c>
      <c r="N5370">
        <v>2.25</v>
      </c>
      <c r="O5370" t="s">
        <v>71</v>
      </c>
      <c r="P5370" t="s">
        <v>1069</v>
      </c>
      <c r="Q5370" t="s">
        <v>95</v>
      </c>
      <c r="R5370" t="s">
        <v>34</v>
      </c>
      <c r="S5370" t="s">
        <v>55</v>
      </c>
      <c r="T5370" s="1">
        <v>40407</v>
      </c>
    </row>
    <row r="5371" spans="1:20" x14ac:dyDescent="0.25">
      <c r="A5371">
        <v>38178</v>
      </c>
      <c r="B5371">
        <v>41150</v>
      </c>
      <c r="C5371" t="s">
        <v>79</v>
      </c>
      <c r="D5371" t="s">
        <v>21</v>
      </c>
      <c r="E5371" t="s">
        <v>80</v>
      </c>
      <c r="F5371" t="s">
        <v>333</v>
      </c>
      <c r="G5371">
        <v>32</v>
      </c>
      <c r="H5371">
        <v>291.02</v>
      </c>
      <c r="I5371">
        <v>0.47</v>
      </c>
      <c r="J5371">
        <v>0.02</v>
      </c>
      <c r="K5371">
        <v>133.4</v>
      </c>
      <c r="L5371">
        <v>9.26</v>
      </c>
      <c r="M5371">
        <v>4.91</v>
      </c>
      <c r="N5371">
        <v>0.5</v>
      </c>
      <c r="O5371" t="s">
        <v>24</v>
      </c>
      <c r="P5371" t="s">
        <v>250</v>
      </c>
      <c r="Q5371" t="s">
        <v>33</v>
      </c>
      <c r="R5371" t="s">
        <v>27</v>
      </c>
      <c r="S5371" t="s">
        <v>57</v>
      </c>
      <c r="T5371" s="1">
        <v>41151</v>
      </c>
    </row>
    <row r="5372" spans="1:20" x14ac:dyDescent="0.25">
      <c r="A5372">
        <v>38182</v>
      </c>
      <c r="B5372">
        <v>41051</v>
      </c>
      <c r="C5372" t="s">
        <v>36</v>
      </c>
      <c r="D5372" t="s">
        <v>21</v>
      </c>
      <c r="E5372" t="s">
        <v>22</v>
      </c>
      <c r="F5372" t="s">
        <v>1145</v>
      </c>
      <c r="G5372">
        <v>45</v>
      </c>
      <c r="H5372">
        <v>4398.88</v>
      </c>
      <c r="I5372">
        <v>0.38</v>
      </c>
      <c r="J5372">
        <v>7.0000000000000007E-2</v>
      </c>
      <c r="K5372">
        <v>1454.63</v>
      </c>
      <c r="L5372">
        <v>104.27</v>
      </c>
      <c r="M5372">
        <v>64.650000000000006</v>
      </c>
      <c r="N5372">
        <v>35</v>
      </c>
      <c r="O5372" t="s">
        <v>24</v>
      </c>
      <c r="P5372" t="s">
        <v>974</v>
      </c>
      <c r="Q5372" t="s">
        <v>41</v>
      </c>
      <c r="R5372" t="s">
        <v>61</v>
      </c>
      <c r="S5372" t="s">
        <v>28</v>
      </c>
      <c r="T5372" s="1">
        <v>41051</v>
      </c>
    </row>
    <row r="5373" spans="1:20" x14ac:dyDescent="0.25">
      <c r="A5373">
        <v>38210</v>
      </c>
      <c r="B5373">
        <v>40524</v>
      </c>
      <c r="C5373" t="s">
        <v>20</v>
      </c>
      <c r="D5373" t="s">
        <v>21</v>
      </c>
      <c r="E5373" t="s">
        <v>84</v>
      </c>
      <c r="F5373" t="s">
        <v>204</v>
      </c>
      <c r="G5373">
        <v>10</v>
      </c>
      <c r="H5373">
        <v>86.95</v>
      </c>
      <c r="I5373">
        <v>0.43</v>
      </c>
      <c r="J5373">
        <v>0.09</v>
      </c>
      <c r="K5373">
        <v>29.71</v>
      </c>
      <c r="L5373">
        <v>8.74</v>
      </c>
      <c r="M5373">
        <v>4.9800000000000004</v>
      </c>
      <c r="N5373">
        <v>7.44</v>
      </c>
      <c r="O5373" t="s">
        <v>24</v>
      </c>
      <c r="P5373" t="s">
        <v>1568</v>
      </c>
      <c r="Q5373" t="s">
        <v>64</v>
      </c>
      <c r="R5373" t="s">
        <v>34</v>
      </c>
      <c r="S5373" t="s">
        <v>57</v>
      </c>
      <c r="T5373" s="1">
        <v>40524</v>
      </c>
    </row>
    <row r="5374" spans="1:20" x14ac:dyDescent="0.25">
      <c r="A5374">
        <v>38212</v>
      </c>
      <c r="B5374">
        <v>40637</v>
      </c>
      <c r="C5374" t="s">
        <v>79</v>
      </c>
      <c r="D5374" t="s">
        <v>21</v>
      </c>
      <c r="E5374" t="s">
        <v>80</v>
      </c>
      <c r="F5374" t="s">
        <v>239</v>
      </c>
      <c r="G5374">
        <v>24</v>
      </c>
      <c r="H5374">
        <v>178.79</v>
      </c>
      <c r="I5374">
        <v>0.39</v>
      </c>
      <c r="J5374">
        <v>0.09</v>
      </c>
      <c r="K5374">
        <v>58.78</v>
      </c>
      <c r="L5374">
        <v>8.16</v>
      </c>
      <c r="M5374">
        <v>4.9800000000000004</v>
      </c>
      <c r="N5374">
        <v>0.49</v>
      </c>
      <c r="O5374" t="s">
        <v>71</v>
      </c>
      <c r="P5374" t="s">
        <v>1249</v>
      </c>
      <c r="Q5374" t="s">
        <v>33</v>
      </c>
      <c r="R5374" t="s">
        <v>61</v>
      </c>
      <c r="S5374" t="s">
        <v>57</v>
      </c>
      <c r="T5374" s="1">
        <v>40638</v>
      </c>
    </row>
    <row r="5375" spans="1:20" x14ac:dyDescent="0.25">
      <c r="A5375">
        <v>38212</v>
      </c>
      <c r="B5375">
        <v>40637</v>
      </c>
      <c r="C5375" t="s">
        <v>79</v>
      </c>
      <c r="D5375" t="s">
        <v>21</v>
      </c>
      <c r="E5375" t="s">
        <v>22</v>
      </c>
      <c r="F5375" t="s">
        <v>1679</v>
      </c>
      <c r="G5375">
        <v>46</v>
      </c>
      <c r="H5375">
        <v>5622.62</v>
      </c>
      <c r="I5375">
        <v>0.38</v>
      </c>
      <c r="J5375">
        <v>7.0000000000000007E-2</v>
      </c>
      <c r="K5375">
        <v>1862.54</v>
      </c>
      <c r="L5375">
        <v>130.61000000000001</v>
      </c>
      <c r="M5375">
        <v>80.98</v>
      </c>
      <c r="N5375">
        <v>35</v>
      </c>
      <c r="O5375" t="s">
        <v>24</v>
      </c>
      <c r="P5375" t="s">
        <v>1249</v>
      </c>
      <c r="Q5375" t="s">
        <v>33</v>
      </c>
      <c r="R5375" t="s">
        <v>61</v>
      </c>
      <c r="S5375" t="s">
        <v>28</v>
      </c>
      <c r="T5375" s="1">
        <v>40639</v>
      </c>
    </row>
    <row r="5376" spans="1:20" x14ac:dyDescent="0.25">
      <c r="A5376">
        <v>38212</v>
      </c>
      <c r="B5376">
        <v>40637</v>
      </c>
      <c r="C5376" t="s">
        <v>79</v>
      </c>
      <c r="D5376" t="s">
        <v>37</v>
      </c>
      <c r="E5376" t="s">
        <v>50</v>
      </c>
      <c r="F5376" t="s">
        <v>733</v>
      </c>
      <c r="G5376">
        <v>38</v>
      </c>
      <c r="H5376">
        <v>9584.2800000000007</v>
      </c>
      <c r="I5376">
        <v>0.54</v>
      </c>
      <c r="J5376">
        <v>0</v>
      </c>
      <c r="K5376">
        <v>5174.16</v>
      </c>
      <c r="L5376">
        <v>252.15</v>
      </c>
      <c r="M5376">
        <v>115.99</v>
      </c>
      <c r="N5376">
        <v>2.5</v>
      </c>
      <c r="O5376" t="s">
        <v>24</v>
      </c>
      <c r="P5376" t="s">
        <v>1249</v>
      </c>
      <c r="Q5376" t="s">
        <v>33</v>
      </c>
      <c r="R5376" t="s">
        <v>61</v>
      </c>
      <c r="S5376" t="s">
        <v>57</v>
      </c>
      <c r="T5376" s="1">
        <v>40639</v>
      </c>
    </row>
    <row r="5377" spans="1:20" x14ac:dyDescent="0.25">
      <c r="A5377">
        <v>38215</v>
      </c>
      <c r="B5377">
        <v>40180</v>
      </c>
      <c r="C5377" t="s">
        <v>58</v>
      </c>
      <c r="D5377" t="s">
        <v>37</v>
      </c>
      <c r="E5377" t="s">
        <v>50</v>
      </c>
      <c r="F5377" t="s">
        <v>576</v>
      </c>
      <c r="G5377">
        <v>42</v>
      </c>
      <c r="H5377">
        <v>1523.09</v>
      </c>
      <c r="I5377">
        <v>0.46</v>
      </c>
      <c r="J5377">
        <v>7.0000000000000007E-2</v>
      </c>
      <c r="K5377">
        <v>636.70000000000005</v>
      </c>
      <c r="L5377">
        <v>38.869999999999997</v>
      </c>
      <c r="M5377">
        <v>20.99</v>
      </c>
      <c r="N5377">
        <v>4.8099999999999996</v>
      </c>
      <c r="O5377" t="s">
        <v>24</v>
      </c>
      <c r="P5377" t="s">
        <v>1209</v>
      </c>
      <c r="Q5377" t="s">
        <v>41</v>
      </c>
      <c r="R5377" t="s">
        <v>27</v>
      </c>
      <c r="S5377" t="s">
        <v>45</v>
      </c>
      <c r="T5377" s="1">
        <v>40181</v>
      </c>
    </row>
    <row r="5378" spans="1:20" x14ac:dyDescent="0.25">
      <c r="A5378">
        <v>38215</v>
      </c>
      <c r="B5378">
        <v>40180</v>
      </c>
      <c r="C5378" t="s">
        <v>58</v>
      </c>
      <c r="D5378" t="s">
        <v>21</v>
      </c>
      <c r="E5378" t="s">
        <v>84</v>
      </c>
      <c r="F5378" t="s">
        <v>1957</v>
      </c>
      <c r="G5378">
        <v>38</v>
      </c>
      <c r="H5378">
        <v>8077.13</v>
      </c>
      <c r="I5378">
        <v>0.55000000000000004</v>
      </c>
      <c r="J5378">
        <v>0.09</v>
      </c>
      <c r="K5378">
        <v>4072.84</v>
      </c>
      <c r="L5378">
        <v>233</v>
      </c>
      <c r="M5378">
        <v>104.85</v>
      </c>
      <c r="N5378">
        <v>19.989999999999998</v>
      </c>
      <c r="O5378" t="s">
        <v>71</v>
      </c>
      <c r="P5378" t="s">
        <v>1209</v>
      </c>
      <c r="Q5378" t="s">
        <v>41</v>
      </c>
      <c r="R5378" t="s">
        <v>27</v>
      </c>
      <c r="S5378" t="s">
        <v>57</v>
      </c>
      <c r="T5378" s="1">
        <v>40182</v>
      </c>
    </row>
    <row r="5379" spans="1:20" x14ac:dyDescent="0.25">
      <c r="A5379">
        <v>38240</v>
      </c>
      <c r="B5379">
        <v>40166</v>
      </c>
      <c r="C5379" t="s">
        <v>36</v>
      </c>
      <c r="D5379" t="s">
        <v>21</v>
      </c>
      <c r="E5379" t="s">
        <v>120</v>
      </c>
      <c r="F5379" t="s">
        <v>344</v>
      </c>
      <c r="G5379">
        <v>4</v>
      </c>
      <c r="H5379">
        <v>66.23</v>
      </c>
      <c r="I5379">
        <v>0.45</v>
      </c>
      <c r="J5379">
        <v>0.04</v>
      </c>
      <c r="K5379">
        <v>25.64</v>
      </c>
      <c r="L5379">
        <v>15.64</v>
      </c>
      <c r="M5379">
        <v>8.6</v>
      </c>
      <c r="N5379">
        <v>6.19</v>
      </c>
      <c r="O5379" t="s">
        <v>24</v>
      </c>
      <c r="P5379" t="s">
        <v>1279</v>
      </c>
      <c r="Q5379" t="s">
        <v>64</v>
      </c>
      <c r="R5379" t="s">
        <v>67</v>
      </c>
      <c r="S5379" t="s">
        <v>57</v>
      </c>
      <c r="T5379" s="1">
        <v>40166</v>
      </c>
    </row>
    <row r="5380" spans="1:20" x14ac:dyDescent="0.25">
      <c r="A5380">
        <v>38240</v>
      </c>
      <c r="B5380">
        <v>40166</v>
      </c>
      <c r="C5380" t="s">
        <v>36</v>
      </c>
      <c r="D5380" t="s">
        <v>37</v>
      </c>
      <c r="E5380" t="s">
        <v>38</v>
      </c>
      <c r="F5380" t="s">
        <v>1264</v>
      </c>
      <c r="G5380">
        <v>42</v>
      </c>
      <c r="H5380">
        <v>3411.4</v>
      </c>
      <c r="I5380">
        <v>0.54</v>
      </c>
      <c r="J5380">
        <v>0.09</v>
      </c>
      <c r="K5380">
        <v>1683.74</v>
      </c>
      <c r="L5380">
        <v>89.09</v>
      </c>
      <c r="M5380">
        <v>40.98</v>
      </c>
      <c r="N5380">
        <v>6.5</v>
      </c>
      <c r="O5380" t="s">
        <v>24</v>
      </c>
      <c r="P5380" t="s">
        <v>1279</v>
      </c>
      <c r="Q5380" t="s">
        <v>33</v>
      </c>
      <c r="R5380" t="s">
        <v>67</v>
      </c>
      <c r="S5380" t="s">
        <v>57</v>
      </c>
      <c r="T5380" s="1">
        <v>40168</v>
      </c>
    </row>
    <row r="5381" spans="1:20" x14ac:dyDescent="0.25">
      <c r="A5381">
        <v>38272</v>
      </c>
      <c r="B5381">
        <v>40862</v>
      </c>
      <c r="C5381" t="s">
        <v>58</v>
      </c>
      <c r="D5381" t="s">
        <v>21</v>
      </c>
      <c r="E5381" t="s">
        <v>120</v>
      </c>
      <c r="F5381" t="s">
        <v>1250</v>
      </c>
      <c r="G5381">
        <v>39</v>
      </c>
      <c r="H5381">
        <v>140.65</v>
      </c>
      <c r="I5381">
        <v>0.51</v>
      </c>
      <c r="J5381">
        <v>7.0000000000000007E-2</v>
      </c>
      <c r="K5381">
        <v>65.84</v>
      </c>
      <c r="L5381">
        <v>3.84</v>
      </c>
      <c r="M5381">
        <v>1.88</v>
      </c>
      <c r="N5381">
        <v>1.49</v>
      </c>
      <c r="O5381" t="s">
        <v>24</v>
      </c>
      <c r="P5381" t="s">
        <v>1951</v>
      </c>
      <c r="Q5381" t="s">
        <v>33</v>
      </c>
      <c r="R5381" t="s">
        <v>34</v>
      </c>
      <c r="S5381" t="s">
        <v>57</v>
      </c>
      <c r="T5381" s="1">
        <v>40864</v>
      </c>
    </row>
    <row r="5382" spans="1:20" x14ac:dyDescent="0.25">
      <c r="A5382">
        <v>38274</v>
      </c>
      <c r="B5382">
        <v>40704</v>
      </c>
      <c r="C5382" t="s">
        <v>36</v>
      </c>
      <c r="D5382" t="s">
        <v>42</v>
      </c>
      <c r="E5382" t="s">
        <v>192</v>
      </c>
      <c r="F5382" t="s">
        <v>1287</v>
      </c>
      <c r="G5382">
        <v>9</v>
      </c>
      <c r="H5382">
        <v>2224.31</v>
      </c>
      <c r="I5382">
        <v>0.47</v>
      </c>
      <c r="J5382">
        <v>0.08</v>
      </c>
      <c r="K5382">
        <v>932.53</v>
      </c>
      <c r="L5382">
        <v>265.68</v>
      </c>
      <c r="M5382">
        <v>140.81</v>
      </c>
      <c r="N5382">
        <v>24.49</v>
      </c>
      <c r="O5382" t="s">
        <v>24</v>
      </c>
      <c r="P5382" t="s">
        <v>2036</v>
      </c>
      <c r="Q5382" t="s">
        <v>64</v>
      </c>
      <c r="R5382" t="s">
        <v>67</v>
      </c>
      <c r="S5382" t="s">
        <v>28</v>
      </c>
      <c r="T5382" s="1">
        <v>40706</v>
      </c>
    </row>
    <row r="5383" spans="1:20" x14ac:dyDescent="0.25">
      <c r="A5383">
        <v>38274</v>
      </c>
      <c r="B5383">
        <v>40704</v>
      </c>
      <c r="C5383" t="s">
        <v>36</v>
      </c>
      <c r="D5383" t="s">
        <v>21</v>
      </c>
      <c r="E5383" t="s">
        <v>22</v>
      </c>
      <c r="F5383" t="s">
        <v>1265</v>
      </c>
      <c r="G5383">
        <v>27</v>
      </c>
      <c r="H5383">
        <v>1771.61</v>
      </c>
      <c r="I5383">
        <v>0.37</v>
      </c>
      <c r="J5383">
        <v>0.06</v>
      </c>
      <c r="K5383">
        <v>578.86</v>
      </c>
      <c r="L5383">
        <v>69.16</v>
      </c>
      <c r="M5383">
        <v>43.57</v>
      </c>
      <c r="N5383">
        <v>16.36</v>
      </c>
      <c r="O5383" t="s">
        <v>24</v>
      </c>
      <c r="P5383" t="s">
        <v>2036</v>
      </c>
      <c r="Q5383" t="s">
        <v>64</v>
      </c>
      <c r="R5383" t="s">
        <v>67</v>
      </c>
      <c r="S5383" t="s">
        <v>57</v>
      </c>
      <c r="T5383" s="1">
        <v>40706</v>
      </c>
    </row>
    <row r="5384" spans="1:20" x14ac:dyDescent="0.25">
      <c r="A5384">
        <v>38274</v>
      </c>
      <c r="B5384">
        <v>40704</v>
      </c>
      <c r="C5384" t="s">
        <v>36</v>
      </c>
      <c r="D5384" t="s">
        <v>37</v>
      </c>
      <c r="E5384" t="s">
        <v>50</v>
      </c>
      <c r="F5384" t="s">
        <v>937</v>
      </c>
      <c r="G5384">
        <v>10</v>
      </c>
      <c r="H5384">
        <v>900.76</v>
      </c>
      <c r="I5384">
        <v>0.39</v>
      </c>
      <c r="J5384">
        <v>0.02</v>
      </c>
      <c r="K5384">
        <v>339.61</v>
      </c>
      <c r="L5384">
        <v>91.79</v>
      </c>
      <c r="M5384">
        <v>55.99</v>
      </c>
      <c r="N5384">
        <v>1.25</v>
      </c>
      <c r="O5384" t="s">
        <v>71</v>
      </c>
      <c r="P5384" t="s">
        <v>2036</v>
      </c>
      <c r="Q5384" t="s">
        <v>64</v>
      </c>
      <c r="R5384" t="s">
        <v>67</v>
      </c>
      <c r="S5384" t="s">
        <v>35</v>
      </c>
      <c r="T5384" s="1">
        <v>40705</v>
      </c>
    </row>
    <row r="5385" spans="1:20" x14ac:dyDescent="0.25">
      <c r="A5385">
        <v>38279</v>
      </c>
      <c r="B5385">
        <v>41028</v>
      </c>
      <c r="C5385" t="s">
        <v>79</v>
      </c>
      <c r="D5385" t="s">
        <v>42</v>
      </c>
      <c r="E5385" t="s">
        <v>43</v>
      </c>
      <c r="F5385" t="s">
        <v>863</v>
      </c>
      <c r="G5385">
        <v>1</v>
      </c>
      <c r="H5385">
        <v>18.420000000000002</v>
      </c>
      <c r="I5385">
        <v>0.5</v>
      </c>
      <c r="J5385">
        <v>0.05</v>
      </c>
      <c r="K5385">
        <v>6.83</v>
      </c>
      <c r="L5385">
        <v>15.18</v>
      </c>
      <c r="M5385">
        <v>7.59</v>
      </c>
      <c r="N5385">
        <v>4</v>
      </c>
      <c r="O5385" t="s">
        <v>24</v>
      </c>
      <c r="P5385" t="s">
        <v>1189</v>
      </c>
      <c r="Q5385" t="s">
        <v>33</v>
      </c>
      <c r="R5385" t="s">
        <v>34</v>
      </c>
      <c r="S5385" t="s">
        <v>55</v>
      </c>
      <c r="T5385" s="1">
        <v>41030</v>
      </c>
    </row>
    <row r="5386" spans="1:20" x14ac:dyDescent="0.25">
      <c r="A5386">
        <v>38304</v>
      </c>
      <c r="B5386">
        <v>40624</v>
      </c>
      <c r="C5386" t="s">
        <v>36</v>
      </c>
      <c r="D5386" t="s">
        <v>21</v>
      </c>
      <c r="E5386" t="s">
        <v>120</v>
      </c>
      <c r="F5386" t="s">
        <v>232</v>
      </c>
      <c r="G5386">
        <v>7</v>
      </c>
      <c r="H5386">
        <v>42.85</v>
      </c>
      <c r="I5386">
        <v>0.39</v>
      </c>
      <c r="J5386">
        <v>0.09</v>
      </c>
      <c r="K5386">
        <v>12.32</v>
      </c>
      <c r="L5386">
        <v>5.87</v>
      </c>
      <c r="M5386">
        <v>3.58</v>
      </c>
      <c r="N5386">
        <v>5.47</v>
      </c>
      <c r="O5386" t="s">
        <v>24</v>
      </c>
      <c r="P5386" t="s">
        <v>1733</v>
      </c>
      <c r="Q5386" t="s">
        <v>41</v>
      </c>
      <c r="R5386" t="s">
        <v>67</v>
      </c>
      <c r="S5386" t="s">
        <v>57</v>
      </c>
      <c r="T5386" s="1">
        <v>40626</v>
      </c>
    </row>
    <row r="5387" spans="1:20" x14ac:dyDescent="0.25">
      <c r="A5387">
        <v>38305</v>
      </c>
      <c r="B5387">
        <v>40663</v>
      </c>
      <c r="C5387" t="s">
        <v>58</v>
      </c>
      <c r="D5387" t="s">
        <v>37</v>
      </c>
      <c r="E5387" t="s">
        <v>50</v>
      </c>
      <c r="F5387" t="s">
        <v>1792</v>
      </c>
      <c r="G5387">
        <v>21</v>
      </c>
      <c r="H5387">
        <v>5295.32</v>
      </c>
      <c r="I5387">
        <v>0.43</v>
      </c>
      <c r="J5387">
        <v>0.08</v>
      </c>
      <c r="K5387">
        <v>2011.45</v>
      </c>
      <c r="L5387">
        <v>273.67</v>
      </c>
      <c r="M5387">
        <v>155.99</v>
      </c>
      <c r="N5387">
        <v>8.08</v>
      </c>
      <c r="O5387" t="s">
        <v>24</v>
      </c>
      <c r="P5387" t="s">
        <v>1997</v>
      </c>
      <c r="Q5387" t="s">
        <v>75</v>
      </c>
      <c r="R5387" t="s">
        <v>67</v>
      </c>
      <c r="S5387" t="s">
        <v>57</v>
      </c>
      <c r="T5387" s="1">
        <v>40665</v>
      </c>
    </row>
    <row r="5388" spans="1:20" x14ac:dyDescent="0.25">
      <c r="A5388">
        <v>38310</v>
      </c>
      <c r="B5388">
        <v>41013</v>
      </c>
      <c r="C5388" t="s">
        <v>36</v>
      </c>
      <c r="D5388" t="s">
        <v>21</v>
      </c>
      <c r="E5388" t="s">
        <v>126</v>
      </c>
      <c r="F5388" t="s">
        <v>1928</v>
      </c>
      <c r="G5388">
        <v>4</v>
      </c>
      <c r="H5388">
        <v>72.28</v>
      </c>
      <c r="I5388">
        <v>0.45</v>
      </c>
      <c r="J5388">
        <v>0.08</v>
      </c>
      <c r="K5388">
        <v>9.36</v>
      </c>
      <c r="L5388">
        <v>6.33</v>
      </c>
      <c r="M5388">
        <v>3.48</v>
      </c>
      <c r="N5388">
        <v>49</v>
      </c>
      <c r="O5388" t="s">
        <v>24</v>
      </c>
      <c r="P5388" t="s">
        <v>817</v>
      </c>
      <c r="Q5388" t="s">
        <v>95</v>
      </c>
      <c r="R5388" t="s">
        <v>34</v>
      </c>
      <c r="S5388" t="s">
        <v>28</v>
      </c>
      <c r="T5388" s="1">
        <v>41016</v>
      </c>
    </row>
    <row r="5389" spans="1:20" x14ac:dyDescent="0.25">
      <c r="A5389">
        <v>38311</v>
      </c>
      <c r="B5389">
        <v>40656</v>
      </c>
      <c r="C5389" t="s">
        <v>79</v>
      </c>
      <c r="D5389" t="s">
        <v>21</v>
      </c>
      <c r="E5389" t="s">
        <v>22</v>
      </c>
      <c r="F5389" t="s">
        <v>555</v>
      </c>
      <c r="G5389">
        <v>9</v>
      </c>
      <c r="H5389">
        <v>2396.83</v>
      </c>
      <c r="I5389">
        <v>0.52</v>
      </c>
      <c r="J5389">
        <v>0.1</v>
      </c>
      <c r="K5389">
        <v>1109.19</v>
      </c>
      <c r="L5389">
        <v>293.44</v>
      </c>
      <c r="M5389">
        <v>140.85</v>
      </c>
      <c r="N5389">
        <v>19.989999999999998</v>
      </c>
      <c r="O5389" t="s">
        <v>71</v>
      </c>
      <c r="P5389" t="s">
        <v>1313</v>
      </c>
      <c r="Q5389" t="s">
        <v>33</v>
      </c>
      <c r="R5389" t="s">
        <v>67</v>
      </c>
      <c r="S5389" t="s">
        <v>57</v>
      </c>
      <c r="T5389" s="1">
        <v>40658</v>
      </c>
    </row>
    <row r="5390" spans="1:20" x14ac:dyDescent="0.25">
      <c r="A5390">
        <v>38336</v>
      </c>
      <c r="B5390">
        <v>41187</v>
      </c>
      <c r="C5390" t="s">
        <v>58</v>
      </c>
      <c r="D5390" t="s">
        <v>21</v>
      </c>
      <c r="E5390" t="s">
        <v>120</v>
      </c>
      <c r="F5390" t="s">
        <v>1344</v>
      </c>
      <c r="G5390">
        <v>14</v>
      </c>
      <c r="H5390">
        <v>182.35</v>
      </c>
      <c r="I5390">
        <v>0.51</v>
      </c>
      <c r="J5390">
        <v>7.0000000000000007E-2</v>
      </c>
      <c r="K5390">
        <v>84.86</v>
      </c>
      <c r="L5390">
        <v>13.78</v>
      </c>
      <c r="M5390">
        <v>6.75</v>
      </c>
      <c r="N5390">
        <v>2.99</v>
      </c>
      <c r="O5390" t="s">
        <v>24</v>
      </c>
      <c r="P5390" t="s">
        <v>54</v>
      </c>
      <c r="Q5390" t="s">
        <v>33</v>
      </c>
      <c r="R5390" t="s">
        <v>34</v>
      </c>
      <c r="S5390" t="s">
        <v>57</v>
      </c>
      <c r="T5390" s="1">
        <v>41188</v>
      </c>
    </row>
    <row r="5391" spans="1:20" x14ac:dyDescent="0.25">
      <c r="A5391">
        <v>38336</v>
      </c>
      <c r="B5391">
        <v>41187</v>
      </c>
      <c r="C5391" t="s">
        <v>58</v>
      </c>
      <c r="D5391" t="s">
        <v>37</v>
      </c>
      <c r="E5391" t="s">
        <v>38</v>
      </c>
      <c r="F5391" t="s">
        <v>286</v>
      </c>
      <c r="G5391">
        <v>31</v>
      </c>
      <c r="H5391">
        <v>582.89</v>
      </c>
      <c r="I5391">
        <v>0.41</v>
      </c>
      <c r="J5391">
        <v>0</v>
      </c>
      <c r="K5391">
        <v>236.32</v>
      </c>
      <c r="L5391">
        <v>18.59</v>
      </c>
      <c r="M5391">
        <v>10.97</v>
      </c>
      <c r="N5391">
        <v>6.5</v>
      </c>
      <c r="O5391" t="s">
        <v>24</v>
      </c>
      <c r="P5391" t="s">
        <v>54</v>
      </c>
      <c r="Q5391" t="s">
        <v>33</v>
      </c>
      <c r="R5391" t="s">
        <v>34</v>
      </c>
      <c r="S5391" t="s">
        <v>57</v>
      </c>
      <c r="T5391" s="1">
        <v>41188</v>
      </c>
    </row>
    <row r="5392" spans="1:20" x14ac:dyDescent="0.25">
      <c r="A5392">
        <v>38337</v>
      </c>
      <c r="B5392">
        <v>40482</v>
      </c>
      <c r="C5392" t="s">
        <v>79</v>
      </c>
      <c r="D5392" t="s">
        <v>21</v>
      </c>
      <c r="E5392" t="s">
        <v>52</v>
      </c>
      <c r="F5392" t="s">
        <v>65</v>
      </c>
      <c r="G5392">
        <v>46</v>
      </c>
      <c r="H5392">
        <v>246.73</v>
      </c>
      <c r="I5392">
        <v>0.51</v>
      </c>
      <c r="J5392">
        <v>0.09</v>
      </c>
      <c r="K5392">
        <v>113.55</v>
      </c>
      <c r="L5392">
        <v>5.88</v>
      </c>
      <c r="M5392">
        <v>2.88</v>
      </c>
      <c r="N5392">
        <v>0.7</v>
      </c>
      <c r="O5392" t="s">
        <v>24</v>
      </c>
      <c r="P5392" t="s">
        <v>169</v>
      </c>
      <c r="Q5392" t="s">
        <v>64</v>
      </c>
      <c r="R5392" t="s">
        <v>34</v>
      </c>
      <c r="S5392" t="s">
        <v>55</v>
      </c>
      <c r="T5392" s="1">
        <v>40484</v>
      </c>
    </row>
    <row r="5393" spans="1:20" x14ac:dyDescent="0.25">
      <c r="A5393">
        <v>38340</v>
      </c>
      <c r="B5393">
        <v>39833</v>
      </c>
      <c r="C5393" t="s">
        <v>58</v>
      </c>
      <c r="D5393" t="s">
        <v>21</v>
      </c>
      <c r="E5393" t="s">
        <v>126</v>
      </c>
      <c r="F5393" t="s">
        <v>1677</v>
      </c>
      <c r="G5393">
        <v>36</v>
      </c>
      <c r="H5393">
        <v>3797.36</v>
      </c>
      <c r="I5393">
        <v>0.44</v>
      </c>
      <c r="J5393">
        <v>0.02</v>
      </c>
      <c r="K5393">
        <v>1625.94</v>
      </c>
      <c r="L5393">
        <v>107.54</v>
      </c>
      <c r="M5393">
        <v>60.22</v>
      </c>
      <c r="N5393">
        <v>3.5</v>
      </c>
      <c r="O5393" t="s">
        <v>24</v>
      </c>
      <c r="P5393" t="s">
        <v>351</v>
      </c>
      <c r="Q5393" t="s">
        <v>41</v>
      </c>
      <c r="R5393" t="s">
        <v>34</v>
      </c>
      <c r="S5393" t="s">
        <v>57</v>
      </c>
      <c r="T5393" s="1">
        <v>39834</v>
      </c>
    </row>
    <row r="5394" spans="1:20" x14ac:dyDescent="0.25">
      <c r="A5394">
        <v>38341</v>
      </c>
      <c r="B5394">
        <v>39951</v>
      </c>
      <c r="C5394" t="s">
        <v>79</v>
      </c>
      <c r="D5394" t="s">
        <v>37</v>
      </c>
      <c r="E5394" t="s">
        <v>50</v>
      </c>
      <c r="F5394" t="s">
        <v>1501</v>
      </c>
      <c r="G5394">
        <v>38</v>
      </c>
      <c r="H5394">
        <v>1231.22</v>
      </c>
      <c r="I5394">
        <v>0.41</v>
      </c>
      <c r="J5394">
        <v>0.09</v>
      </c>
      <c r="K5394">
        <v>432.61</v>
      </c>
      <c r="L5394">
        <v>35.58</v>
      </c>
      <c r="M5394">
        <v>20.99</v>
      </c>
      <c r="N5394">
        <v>0.99</v>
      </c>
      <c r="O5394" t="s">
        <v>24</v>
      </c>
      <c r="P5394" t="s">
        <v>1778</v>
      </c>
      <c r="Q5394" t="s">
        <v>95</v>
      </c>
      <c r="R5394" t="s">
        <v>34</v>
      </c>
      <c r="S5394" t="s">
        <v>55</v>
      </c>
      <c r="T5394" s="1">
        <v>39951</v>
      </c>
    </row>
    <row r="5395" spans="1:20" x14ac:dyDescent="0.25">
      <c r="A5395">
        <v>38341</v>
      </c>
      <c r="B5395">
        <v>39951</v>
      </c>
      <c r="C5395" t="s">
        <v>79</v>
      </c>
      <c r="D5395" t="s">
        <v>21</v>
      </c>
      <c r="E5395" t="s">
        <v>120</v>
      </c>
      <c r="F5395" t="s">
        <v>573</v>
      </c>
      <c r="G5395">
        <v>15</v>
      </c>
      <c r="H5395">
        <v>87.27</v>
      </c>
      <c r="I5395">
        <v>0.44</v>
      </c>
      <c r="J5395">
        <v>0.1</v>
      </c>
      <c r="K5395">
        <v>30.6</v>
      </c>
      <c r="L5395">
        <v>6</v>
      </c>
      <c r="M5395">
        <v>3.36</v>
      </c>
      <c r="N5395">
        <v>6.27</v>
      </c>
      <c r="O5395" t="s">
        <v>71</v>
      </c>
      <c r="P5395" t="s">
        <v>1778</v>
      </c>
      <c r="Q5395" t="s">
        <v>95</v>
      </c>
      <c r="R5395" t="s">
        <v>34</v>
      </c>
      <c r="S5395" t="s">
        <v>57</v>
      </c>
      <c r="T5395" s="1">
        <v>39952</v>
      </c>
    </row>
    <row r="5396" spans="1:20" x14ac:dyDescent="0.25">
      <c r="A5396">
        <v>38341</v>
      </c>
      <c r="B5396">
        <v>39951</v>
      </c>
      <c r="C5396" t="s">
        <v>79</v>
      </c>
      <c r="D5396" t="s">
        <v>21</v>
      </c>
      <c r="E5396" t="s">
        <v>84</v>
      </c>
      <c r="F5396" t="s">
        <v>1947</v>
      </c>
      <c r="G5396">
        <v>5</v>
      </c>
      <c r="H5396">
        <v>101.64</v>
      </c>
      <c r="I5396">
        <v>0.41</v>
      </c>
      <c r="J5396">
        <v>7.0000000000000007E-2</v>
      </c>
      <c r="K5396">
        <v>35.380000000000003</v>
      </c>
      <c r="L5396">
        <v>20.81</v>
      </c>
      <c r="M5396">
        <v>12.28</v>
      </c>
      <c r="N5396">
        <v>4.8600000000000003</v>
      </c>
      <c r="O5396" t="s">
        <v>24</v>
      </c>
      <c r="P5396" t="s">
        <v>1778</v>
      </c>
      <c r="Q5396" t="s">
        <v>95</v>
      </c>
      <c r="R5396" t="s">
        <v>34</v>
      </c>
      <c r="S5396" t="s">
        <v>57</v>
      </c>
      <c r="T5396" s="1">
        <v>39953</v>
      </c>
    </row>
    <row r="5397" spans="1:20" x14ac:dyDescent="0.25">
      <c r="A5397">
        <v>38369</v>
      </c>
      <c r="B5397">
        <v>40190</v>
      </c>
      <c r="C5397" t="s">
        <v>29</v>
      </c>
      <c r="D5397" t="s">
        <v>42</v>
      </c>
      <c r="E5397" t="s">
        <v>46</v>
      </c>
      <c r="F5397" t="s">
        <v>331</v>
      </c>
      <c r="G5397">
        <v>3</v>
      </c>
      <c r="H5397">
        <v>418.71</v>
      </c>
      <c r="I5397">
        <v>0.4</v>
      </c>
      <c r="J5397">
        <v>0.02</v>
      </c>
      <c r="K5397">
        <v>135.6</v>
      </c>
      <c r="L5397">
        <v>118.95</v>
      </c>
      <c r="M5397">
        <v>71.37</v>
      </c>
      <c r="N5397">
        <v>69</v>
      </c>
      <c r="O5397" t="s">
        <v>24</v>
      </c>
      <c r="P5397" t="s">
        <v>552</v>
      </c>
      <c r="Q5397" t="s">
        <v>64</v>
      </c>
      <c r="R5397" t="s">
        <v>67</v>
      </c>
      <c r="S5397" t="s">
        <v>28</v>
      </c>
      <c r="T5397" s="1">
        <v>40191</v>
      </c>
    </row>
    <row r="5398" spans="1:20" x14ac:dyDescent="0.25">
      <c r="A5398">
        <v>38370</v>
      </c>
      <c r="B5398">
        <v>40636</v>
      </c>
      <c r="C5398" t="s">
        <v>36</v>
      </c>
      <c r="D5398" t="s">
        <v>21</v>
      </c>
      <c r="E5398" t="s">
        <v>84</v>
      </c>
      <c r="F5398" t="s">
        <v>1884</v>
      </c>
      <c r="G5398">
        <v>50</v>
      </c>
      <c r="H5398">
        <v>250.35</v>
      </c>
      <c r="I5398">
        <v>0.37</v>
      </c>
      <c r="J5398">
        <v>0</v>
      </c>
      <c r="K5398">
        <v>92.21</v>
      </c>
      <c r="L5398">
        <v>4.9800000000000004</v>
      </c>
      <c r="M5398">
        <v>3.14</v>
      </c>
      <c r="N5398">
        <v>1.1399999999999999</v>
      </c>
      <c r="O5398" t="s">
        <v>24</v>
      </c>
      <c r="P5398" t="s">
        <v>269</v>
      </c>
      <c r="Q5398" t="s">
        <v>64</v>
      </c>
      <c r="R5398" t="s">
        <v>34</v>
      </c>
      <c r="S5398" t="s">
        <v>55</v>
      </c>
      <c r="T5398" s="1">
        <v>40638</v>
      </c>
    </row>
    <row r="5399" spans="1:20" x14ac:dyDescent="0.25">
      <c r="A5399">
        <v>38371</v>
      </c>
      <c r="B5399">
        <v>40125</v>
      </c>
      <c r="C5399" t="s">
        <v>29</v>
      </c>
      <c r="D5399" t="s">
        <v>37</v>
      </c>
      <c r="E5399" t="s">
        <v>38</v>
      </c>
      <c r="F5399" t="s">
        <v>1002</v>
      </c>
      <c r="G5399">
        <v>24</v>
      </c>
      <c r="H5399">
        <v>3389.49</v>
      </c>
      <c r="I5399">
        <v>0.44</v>
      </c>
      <c r="J5399">
        <v>0.05</v>
      </c>
      <c r="K5399">
        <v>1388.96</v>
      </c>
      <c r="L5399">
        <v>148.38999999999999</v>
      </c>
      <c r="M5399">
        <v>83.1</v>
      </c>
      <c r="N5399">
        <v>6.13</v>
      </c>
      <c r="O5399" t="s">
        <v>71</v>
      </c>
      <c r="P5399" t="s">
        <v>985</v>
      </c>
      <c r="Q5399" t="s">
        <v>75</v>
      </c>
      <c r="R5399" t="s">
        <v>27</v>
      </c>
      <c r="S5399" t="s">
        <v>57</v>
      </c>
      <c r="T5399" s="1">
        <v>40126</v>
      </c>
    </row>
    <row r="5400" spans="1:20" x14ac:dyDescent="0.25">
      <c r="A5400">
        <v>38372</v>
      </c>
      <c r="B5400">
        <v>40313</v>
      </c>
      <c r="C5400" t="s">
        <v>36</v>
      </c>
      <c r="D5400" t="s">
        <v>21</v>
      </c>
      <c r="E5400" t="s">
        <v>84</v>
      </c>
      <c r="F5400" t="s">
        <v>969</v>
      </c>
      <c r="G5400">
        <v>33</v>
      </c>
      <c r="H5400">
        <v>514.24</v>
      </c>
      <c r="I5400">
        <v>0.42</v>
      </c>
      <c r="J5400">
        <v>7.0000000000000007E-2</v>
      </c>
      <c r="K5400">
        <v>192.77</v>
      </c>
      <c r="L5400">
        <v>16.690000000000001</v>
      </c>
      <c r="M5400">
        <v>9.68</v>
      </c>
      <c r="N5400">
        <v>2.0299999999999998</v>
      </c>
      <c r="O5400" t="s">
        <v>24</v>
      </c>
      <c r="P5400" t="s">
        <v>158</v>
      </c>
      <c r="Q5400" t="s">
        <v>95</v>
      </c>
      <c r="R5400" t="s">
        <v>67</v>
      </c>
      <c r="S5400" t="s">
        <v>55</v>
      </c>
      <c r="T5400" s="1">
        <v>40314</v>
      </c>
    </row>
    <row r="5401" spans="1:20" x14ac:dyDescent="0.25">
      <c r="A5401">
        <v>38372</v>
      </c>
      <c r="B5401">
        <v>40313</v>
      </c>
      <c r="C5401" t="s">
        <v>36</v>
      </c>
      <c r="D5401" t="s">
        <v>42</v>
      </c>
      <c r="E5401" t="s">
        <v>43</v>
      </c>
      <c r="F5401" t="s">
        <v>1347</v>
      </c>
      <c r="G5401">
        <v>46</v>
      </c>
      <c r="H5401">
        <v>1577.78</v>
      </c>
      <c r="I5401">
        <v>0.38</v>
      </c>
      <c r="J5401">
        <v>0</v>
      </c>
      <c r="K5401">
        <v>591.5</v>
      </c>
      <c r="L5401">
        <v>33.840000000000003</v>
      </c>
      <c r="M5401">
        <v>20.98</v>
      </c>
      <c r="N5401">
        <v>21.2</v>
      </c>
      <c r="O5401" t="s">
        <v>24</v>
      </c>
      <c r="P5401" t="s">
        <v>158</v>
      </c>
      <c r="Q5401" t="s">
        <v>75</v>
      </c>
      <c r="R5401" t="s">
        <v>67</v>
      </c>
      <c r="S5401" t="s">
        <v>45</v>
      </c>
      <c r="T5401" s="1">
        <v>40313</v>
      </c>
    </row>
    <row r="5402" spans="1:20" x14ac:dyDescent="0.25">
      <c r="A5402">
        <v>38400</v>
      </c>
      <c r="B5402">
        <v>40161</v>
      </c>
      <c r="C5402" t="s">
        <v>29</v>
      </c>
      <c r="D5402" t="s">
        <v>42</v>
      </c>
      <c r="E5402" t="s">
        <v>43</v>
      </c>
      <c r="F5402" t="s">
        <v>292</v>
      </c>
      <c r="G5402">
        <v>8</v>
      </c>
      <c r="H5402">
        <v>211.74</v>
      </c>
      <c r="I5402">
        <v>0.48</v>
      </c>
      <c r="J5402">
        <v>0.03</v>
      </c>
      <c r="K5402">
        <v>95.05</v>
      </c>
      <c r="L5402">
        <v>26.4</v>
      </c>
      <c r="M5402">
        <v>13.73</v>
      </c>
      <c r="N5402">
        <v>6.85</v>
      </c>
      <c r="O5402" t="s">
        <v>71</v>
      </c>
      <c r="P5402" t="s">
        <v>181</v>
      </c>
      <c r="Q5402" t="s">
        <v>64</v>
      </c>
      <c r="R5402" t="s">
        <v>34</v>
      </c>
      <c r="S5402" t="s">
        <v>55</v>
      </c>
      <c r="T5402" s="1">
        <v>40162</v>
      </c>
    </row>
    <row r="5403" spans="1:20" x14ac:dyDescent="0.25">
      <c r="A5403">
        <v>38403</v>
      </c>
      <c r="B5403">
        <v>40684</v>
      </c>
      <c r="C5403" t="s">
        <v>20</v>
      </c>
      <c r="D5403" t="s">
        <v>21</v>
      </c>
      <c r="E5403" t="s">
        <v>80</v>
      </c>
      <c r="F5403" t="s">
        <v>1057</v>
      </c>
      <c r="G5403">
        <v>49</v>
      </c>
      <c r="H5403">
        <v>215.93</v>
      </c>
      <c r="I5403">
        <v>0.35</v>
      </c>
      <c r="J5403">
        <v>0.01</v>
      </c>
      <c r="K5403">
        <v>73.819999999999993</v>
      </c>
      <c r="L5403">
        <v>4.43</v>
      </c>
      <c r="M5403">
        <v>2.88</v>
      </c>
      <c r="N5403">
        <v>0.99</v>
      </c>
      <c r="O5403" t="s">
        <v>24</v>
      </c>
      <c r="P5403" t="s">
        <v>1992</v>
      </c>
      <c r="Q5403" t="s">
        <v>75</v>
      </c>
      <c r="R5403" t="s">
        <v>61</v>
      </c>
      <c r="S5403" t="s">
        <v>57</v>
      </c>
      <c r="T5403" s="1">
        <v>40688</v>
      </c>
    </row>
    <row r="5404" spans="1:20" x14ac:dyDescent="0.25">
      <c r="A5404">
        <v>38405</v>
      </c>
      <c r="B5404">
        <v>40374</v>
      </c>
      <c r="C5404" t="s">
        <v>79</v>
      </c>
      <c r="D5404" t="s">
        <v>42</v>
      </c>
      <c r="E5404" t="s">
        <v>43</v>
      </c>
      <c r="F5404" t="s">
        <v>863</v>
      </c>
      <c r="G5404">
        <v>29</v>
      </c>
      <c r="H5404">
        <v>364.18</v>
      </c>
      <c r="I5404">
        <v>0.45</v>
      </c>
      <c r="J5404">
        <v>0.1</v>
      </c>
      <c r="K5404">
        <v>140.07</v>
      </c>
      <c r="L5404">
        <v>13.8</v>
      </c>
      <c r="M5404">
        <v>7.59</v>
      </c>
      <c r="N5404">
        <v>4</v>
      </c>
      <c r="O5404" t="s">
        <v>24</v>
      </c>
      <c r="P5404" t="s">
        <v>1760</v>
      </c>
      <c r="Q5404" t="s">
        <v>64</v>
      </c>
      <c r="R5404" t="s">
        <v>27</v>
      </c>
      <c r="S5404" t="s">
        <v>55</v>
      </c>
      <c r="T5404" s="1">
        <v>40377</v>
      </c>
    </row>
    <row r="5405" spans="1:20" x14ac:dyDescent="0.25">
      <c r="A5405">
        <v>38406</v>
      </c>
      <c r="B5405">
        <v>40514</v>
      </c>
      <c r="C5405" t="s">
        <v>79</v>
      </c>
      <c r="D5405" t="s">
        <v>42</v>
      </c>
      <c r="E5405" t="s">
        <v>92</v>
      </c>
      <c r="F5405" t="s">
        <v>1197</v>
      </c>
      <c r="G5405">
        <v>12</v>
      </c>
      <c r="H5405">
        <v>1292.43</v>
      </c>
      <c r="I5405">
        <v>0.45</v>
      </c>
      <c r="J5405">
        <v>0.01</v>
      </c>
      <c r="K5405">
        <v>558.14</v>
      </c>
      <c r="L5405">
        <v>105.71</v>
      </c>
      <c r="M5405">
        <v>58.14</v>
      </c>
      <c r="N5405">
        <v>36.61</v>
      </c>
      <c r="O5405" t="s">
        <v>48</v>
      </c>
      <c r="P5405" t="s">
        <v>622</v>
      </c>
      <c r="Q5405" t="s">
        <v>33</v>
      </c>
      <c r="R5405" t="s">
        <v>27</v>
      </c>
      <c r="S5405" t="s">
        <v>49</v>
      </c>
      <c r="T5405" s="1">
        <v>40515</v>
      </c>
    </row>
    <row r="5406" spans="1:20" x14ac:dyDescent="0.25">
      <c r="A5406">
        <v>38437</v>
      </c>
      <c r="B5406">
        <v>41037</v>
      </c>
      <c r="C5406" t="s">
        <v>58</v>
      </c>
      <c r="D5406" t="s">
        <v>42</v>
      </c>
      <c r="E5406" t="s">
        <v>46</v>
      </c>
      <c r="F5406" t="s">
        <v>536</v>
      </c>
      <c r="G5406">
        <v>19</v>
      </c>
      <c r="H5406">
        <v>7368.85</v>
      </c>
      <c r="I5406">
        <v>0.47</v>
      </c>
      <c r="J5406">
        <v>0.04</v>
      </c>
      <c r="K5406">
        <v>3277.25</v>
      </c>
      <c r="L5406">
        <v>401.13</v>
      </c>
      <c r="M5406">
        <v>212.6</v>
      </c>
      <c r="N5406">
        <v>52.2</v>
      </c>
      <c r="O5406" t="s">
        <v>48</v>
      </c>
      <c r="P5406" t="s">
        <v>1079</v>
      </c>
      <c r="Q5406" t="s">
        <v>64</v>
      </c>
      <c r="R5406" t="s">
        <v>27</v>
      </c>
      <c r="S5406" t="s">
        <v>49</v>
      </c>
      <c r="T5406" s="1">
        <v>41038</v>
      </c>
    </row>
    <row r="5407" spans="1:20" x14ac:dyDescent="0.25">
      <c r="A5407">
        <v>38437</v>
      </c>
      <c r="B5407">
        <v>41037</v>
      </c>
      <c r="C5407" t="s">
        <v>58</v>
      </c>
      <c r="D5407" t="s">
        <v>21</v>
      </c>
      <c r="E5407" t="s">
        <v>52</v>
      </c>
      <c r="F5407" t="s">
        <v>2037</v>
      </c>
      <c r="G5407">
        <v>17</v>
      </c>
      <c r="H5407">
        <v>111.46</v>
      </c>
      <c r="I5407">
        <v>0.53</v>
      </c>
      <c r="J5407">
        <v>0.08</v>
      </c>
      <c r="K5407">
        <v>53.39</v>
      </c>
      <c r="L5407">
        <v>6.98</v>
      </c>
      <c r="M5407">
        <v>3.28</v>
      </c>
      <c r="N5407">
        <v>2.31</v>
      </c>
      <c r="O5407" t="s">
        <v>24</v>
      </c>
      <c r="P5407" t="s">
        <v>1079</v>
      </c>
      <c r="Q5407" t="s">
        <v>64</v>
      </c>
      <c r="R5407" t="s">
        <v>27</v>
      </c>
      <c r="S5407" t="s">
        <v>55</v>
      </c>
      <c r="T5407" s="1">
        <v>41038</v>
      </c>
    </row>
    <row r="5408" spans="1:20" x14ac:dyDescent="0.25">
      <c r="A5408">
        <v>38438</v>
      </c>
      <c r="B5408">
        <v>40694</v>
      </c>
      <c r="C5408" t="s">
        <v>58</v>
      </c>
      <c r="D5408" t="s">
        <v>37</v>
      </c>
      <c r="E5408" t="s">
        <v>38</v>
      </c>
      <c r="F5408" t="s">
        <v>653</v>
      </c>
      <c r="G5408">
        <v>16</v>
      </c>
      <c r="H5408">
        <v>1074.01</v>
      </c>
      <c r="I5408">
        <v>0.45</v>
      </c>
      <c r="J5408">
        <v>0.08</v>
      </c>
      <c r="K5408">
        <v>430.33</v>
      </c>
      <c r="L5408">
        <v>72.69</v>
      </c>
      <c r="M5408">
        <v>39.979999999999997</v>
      </c>
      <c r="N5408">
        <v>4</v>
      </c>
      <c r="O5408" t="s">
        <v>24</v>
      </c>
      <c r="P5408" t="s">
        <v>353</v>
      </c>
      <c r="Q5408" t="s">
        <v>33</v>
      </c>
      <c r="R5408" t="s">
        <v>61</v>
      </c>
      <c r="S5408" t="s">
        <v>57</v>
      </c>
      <c r="T5408" s="1">
        <v>40696</v>
      </c>
    </row>
    <row r="5409" spans="1:20" x14ac:dyDescent="0.25">
      <c r="A5409">
        <v>38438</v>
      </c>
      <c r="B5409">
        <v>40694</v>
      </c>
      <c r="C5409" t="s">
        <v>58</v>
      </c>
      <c r="D5409" t="s">
        <v>21</v>
      </c>
      <c r="E5409" t="s">
        <v>84</v>
      </c>
      <c r="F5409" t="s">
        <v>548</v>
      </c>
      <c r="G5409">
        <v>17</v>
      </c>
      <c r="H5409">
        <v>205.44</v>
      </c>
      <c r="I5409">
        <v>0.46</v>
      </c>
      <c r="J5409">
        <v>0.05</v>
      </c>
      <c r="K5409">
        <v>86.22</v>
      </c>
      <c r="L5409">
        <v>12.37</v>
      </c>
      <c r="M5409">
        <v>6.68</v>
      </c>
      <c r="N5409">
        <v>5.66</v>
      </c>
      <c r="O5409" t="s">
        <v>24</v>
      </c>
      <c r="P5409" t="s">
        <v>353</v>
      </c>
      <c r="Q5409" t="s">
        <v>33</v>
      </c>
      <c r="R5409" t="s">
        <v>61</v>
      </c>
      <c r="S5409" t="s">
        <v>57</v>
      </c>
      <c r="T5409" s="1">
        <v>40695</v>
      </c>
    </row>
    <row r="5410" spans="1:20" x14ac:dyDescent="0.25">
      <c r="A5410">
        <v>38466</v>
      </c>
      <c r="B5410">
        <v>40772</v>
      </c>
      <c r="C5410" t="s">
        <v>58</v>
      </c>
      <c r="D5410" t="s">
        <v>21</v>
      </c>
      <c r="E5410" t="s">
        <v>84</v>
      </c>
      <c r="F5410" t="s">
        <v>1747</v>
      </c>
      <c r="G5410">
        <v>22</v>
      </c>
      <c r="H5410">
        <v>233.83</v>
      </c>
      <c r="I5410">
        <v>0.47</v>
      </c>
      <c r="J5410">
        <v>0.08</v>
      </c>
      <c r="K5410">
        <v>96.81</v>
      </c>
      <c r="L5410">
        <v>11.28</v>
      </c>
      <c r="M5410">
        <v>5.98</v>
      </c>
      <c r="N5410">
        <v>5.46</v>
      </c>
      <c r="O5410" t="s">
        <v>24</v>
      </c>
      <c r="P5410" t="s">
        <v>619</v>
      </c>
      <c r="Q5410" t="s">
        <v>64</v>
      </c>
      <c r="R5410" t="s">
        <v>34</v>
      </c>
      <c r="S5410" t="s">
        <v>57</v>
      </c>
      <c r="T5410" s="1">
        <v>40773</v>
      </c>
    </row>
    <row r="5411" spans="1:20" x14ac:dyDescent="0.25">
      <c r="A5411">
        <v>38466</v>
      </c>
      <c r="B5411">
        <v>40772</v>
      </c>
      <c r="C5411" t="s">
        <v>58</v>
      </c>
      <c r="D5411" t="s">
        <v>21</v>
      </c>
      <c r="E5411" t="s">
        <v>80</v>
      </c>
      <c r="F5411" t="s">
        <v>81</v>
      </c>
      <c r="G5411">
        <v>37</v>
      </c>
      <c r="H5411">
        <v>174.49</v>
      </c>
      <c r="I5411">
        <v>0.41</v>
      </c>
      <c r="J5411">
        <v>0.04</v>
      </c>
      <c r="K5411">
        <v>67.06</v>
      </c>
      <c r="L5411">
        <v>4.9000000000000004</v>
      </c>
      <c r="M5411">
        <v>2.89</v>
      </c>
      <c r="N5411">
        <v>0.5</v>
      </c>
      <c r="O5411" t="s">
        <v>24</v>
      </c>
      <c r="P5411" t="s">
        <v>619</v>
      </c>
      <c r="Q5411" t="s">
        <v>64</v>
      </c>
      <c r="R5411" t="s">
        <v>34</v>
      </c>
      <c r="S5411" t="s">
        <v>57</v>
      </c>
      <c r="T5411" s="1">
        <v>40774</v>
      </c>
    </row>
    <row r="5412" spans="1:20" x14ac:dyDescent="0.25">
      <c r="A5412">
        <v>38466</v>
      </c>
      <c r="B5412">
        <v>40772</v>
      </c>
      <c r="C5412" t="s">
        <v>58</v>
      </c>
      <c r="D5412" t="s">
        <v>21</v>
      </c>
      <c r="E5412" t="s">
        <v>84</v>
      </c>
      <c r="F5412" t="s">
        <v>909</v>
      </c>
      <c r="G5412">
        <v>15</v>
      </c>
      <c r="H5412">
        <v>180.56</v>
      </c>
      <c r="I5412">
        <v>0.45</v>
      </c>
      <c r="J5412">
        <v>0.02</v>
      </c>
      <c r="K5412">
        <v>75.989999999999995</v>
      </c>
      <c r="L5412">
        <v>11.78</v>
      </c>
      <c r="M5412">
        <v>6.48</v>
      </c>
      <c r="N5412">
        <v>7.37</v>
      </c>
      <c r="O5412" t="s">
        <v>24</v>
      </c>
      <c r="P5412" t="s">
        <v>619</v>
      </c>
      <c r="Q5412" t="s">
        <v>64</v>
      </c>
      <c r="R5412" t="s">
        <v>34</v>
      </c>
      <c r="S5412" t="s">
        <v>57</v>
      </c>
      <c r="T5412" s="1">
        <v>40773</v>
      </c>
    </row>
    <row r="5413" spans="1:20" x14ac:dyDescent="0.25">
      <c r="A5413">
        <v>38496</v>
      </c>
      <c r="B5413">
        <v>40229</v>
      </c>
      <c r="C5413" t="s">
        <v>58</v>
      </c>
      <c r="D5413" t="s">
        <v>21</v>
      </c>
      <c r="E5413" t="s">
        <v>84</v>
      </c>
      <c r="F5413" t="s">
        <v>243</v>
      </c>
      <c r="G5413">
        <v>23</v>
      </c>
      <c r="H5413">
        <v>194.94</v>
      </c>
      <c r="I5413">
        <v>0.44</v>
      </c>
      <c r="J5413">
        <v>7.0000000000000007E-2</v>
      </c>
      <c r="K5413">
        <v>75.680000000000007</v>
      </c>
      <c r="L5413">
        <v>8.89</v>
      </c>
      <c r="M5413">
        <v>4.9800000000000004</v>
      </c>
      <c r="N5413">
        <v>4.72</v>
      </c>
      <c r="O5413" t="s">
        <v>24</v>
      </c>
      <c r="P5413" t="s">
        <v>86</v>
      </c>
      <c r="Q5413" t="s">
        <v>64</v>
      </c>
      <c r="R5413" t="s">
        <v>34</v>
      </c>
      <c r="S5413" t="s">
        <v>57</v>
      </c>
      <c r="T5413" s="1">
        <v>40231</v>
      </c>
    </row>
    <row r="5414" spans="1:20" x14ac:dyDescent="0.25">
      <c r="A5414">
        <v>38498</v>
      </c>
      <c r="B5414">
        <v>41026</v>
      </c>
      <c r="C5414" t="s">
        <v>58</v>
      </c>
      <c r="D5414" t="s">
        <v>37</v>
      </c>
      <c r="E5414" t="s">
        <v>38</v>
      </c>
      <c r="F5414" t="s">
        <v>62</v>
      </c>
      <c r="G5414">
        <v>30</v>
      </c>
      <c r="H5414">
        <v>5049.71</v>
      </c>
      <c r="I5414">
        <v>0.36</v>
      </c>
      <c r="J5414">
        <v>7.0000000000000007E-2</v>
      </c>
      <c r="K5414">
        <v>1574.02</v>
      </c>
      <c r="L5414">
        <v>180.92</v>
      </c>
      <c r="M5414">
        <v>115.79</v>
      </c>
      <c r="N5414">
        <v>1.99</v>
      </c>
      <c r="O5414" t="s">
        <v>24</v>
      </c>
      <c r="P5414" t="s">
        <v>539</v>
      </c>
      <c r="Q5414" t="s">
        <v>64</v>
      </c>
      <c r="R5414" t="s">
        <v>34</v>
      </c>
      <c r="S5414" t="s">
        <v>35</v>
      </c>
      <c r="T5414" s="1">
        <v>41028</v>
      </c>
    </row>
    <row r="5415" spans="1:20" x14ac:dyDescent="0.25">
      <c r="A5415">
        <v>38498</v>
      </c>
      <c r="B5415">
        <v>41026</v>
      </c>
      <c r="C5415" t="s">
        <v>58</v>
      </c>
      <c r="D5415" t="s">
        <v>21</v>
      </c>
      <c r="E5415" t="s">
        <v>52</v>
      </c>
      <c r="F5415" t="s">
        <v>934</v>
      </c>
      <c r="G5415">
        <v>1</v>
      </c>
      <c r="H5415">
        <v>73.5</v>
      </c>
      <c r="I5415">
        <v>0.47</v>
      </c>
      <c r="J5415">
        <v>0.02</v>
      </c>
      <c r="K5415">
        <v>31.79</v>
      </c>
      <c r="L5415">
        <v>70.64</v>
      </c>
      <c r="M5415">
        <v>37.44</v>
      </c>
      <c r="N5415">
        <v>4.2699999999999996</v>
      </c>
      <c r="O5415" t="s">
        <v>24</v>
      </c>
      <c r="P5415" t="s">
        <v>539</v>
      </c>
      <c r="Q5415" t="s">
        <v>64</v>
      </c>
      <c r="R5415" t="s">
        <v>34</v>
      </c>
      <c r="S5415" t="s">
        <v>55</v>
      </c>
      <c r="T5415" s="1">
        <v>41029</v>
      </c>
    </row>
    <row r="5416" spans="1:20" x14ac:dyDescent="0.25">
      <c r="A5416">
        <v>38501</v>
      </c>
      <c r="B5416">
        <v>39931</v>
      </c>
      <c r="C5416" t="s">
        <v>58</v>
      </c>
      <c r="D5416" t="s">
        <v>21</v>
      </c>
      <c r="E5416" t="s">
        <v>84</v>
      </c>
      <c r="F5416" t="s">
        <v>1221</v>
      </c>
      <c r="G5416">
        <v>11</v>
      </c>
      <c r="H5416">
        <v>147.30000000000001</v>
      </c>
      <c r="I5416">
        <v>0.52</v>
      </c>
      <c r="J5416">
        <v>0.05</v>
      </c>
      <c r="K5416">
        <v>69.8</v>
      </c>
      <c r="L5416">
        <v>13.5</v>
      </c>
      <c r="M5416">
        <v>6.48</v>
      </c>
      <c r="N5416">
        <v>6.22</v>
      </c>
      <c r="O5416" t="s">
        <v>24</v>
      </c>
      <c r="P5416" t="s">
        <v>1395</v>
      </c>
      <c r="Q5416" t="s">
        <v>64</v>
      </c>
      <c r="R5416" t="s">
        <v>34</v>
      </c>
      <c r="S5416" t="s">
        <v>57</v>
      </c>
      <c r="T5416" s="1">
        <v>39932</v>
      </c>
    </row>
    <row r="5417" spans="1:20" x14ac:dyDescent="0.25">
      <c r="A5417">
        <v>38503</v>
      </c>
      <c r="B5417">
        <v>39938</v>
      </c>
      <c r="C5417" t="s">
        <v>20</v>
      </c>
      <c r="D5417" t="s">
        <v>21</v>
      </c>
      <c r="E5417" t="s">
        <v>126</v>
      </c>
      <c r="F5417" t="s">
        <v>1022</v>
      </c>
      <c r="G5417">
        <v>47</v>
      </c>
      <c r="H5417">
        <v>10707.16</v>
      </c>
      <c r="I5417">
        <v>0.49</v>
      </c>
      <c r="J5417">
        <v>0.04</v>
      </c>
      <c r="K5417">
        <v>5017.1099999999997</v>
      </c>
      <c r="L5417">
        <v>237.22</v>
      </c>
      <c r="M5417">
        <v>120.98</v>
      </c>
      <c r="N5417">
        <v>3.99</v>
      </c>
      <c r="O5417" t="s">
        <v>24</v>
      </c>
      <c r="P5417" t="s">
        <v>1386</v>
      </c>
      <c r="Q5417" t="s">
        <v>64</v>
      </c>
      <c r="R5417" t="s">
        <v>34</v>
      </c>
      <c r="S5417" t="s">
        <v>57</v>
      </c>
      <c r="T5417" s="1">
        <v>39938</v>
      </c>
    </row>
    <row r="5418" spans="1:20" x14ac:dyDescent="0.25">
      <c r="A5418">
        <v>38503</v>
      </c>
      <c r="B5418">
        <v>39938</v>
      </c>
      <c r="C5418" t="s">
        <v>20</v>
      </c>
      <c r="D5418" t="s">
        <v>37</v>
      </c>
      <c r="E5418" t="s">
        <v>50</v>
      </c>
      <c r="F5418" t="s">
        <v>1272</v>
      </c>
      <c r="G5418">
        <v>10</v>
      </c>
      <c r="H5418">
        <v>1080.8900000000001</v>
      </c>
      <c r="I5418">
        <v>0.49</v>
      </c>
      <c r="J5418">
        <v>0.02</v>
      </c>
      <c r="K5418">
        <v>515.99</v>
      </c>
      <c r="L5418">
        <v>109.78</v>
      </c>
      <c r="M5418">
        <v>55.99</v>
      </c>
      <c r="N5418">
        <v>5</v>
      </c>
      <c r="O5418" t="s">
        <v>24</v>
      </c>
      <c r="P5418" t="s">
        <v>1386</v>
      </c>
      <c r="Q5418" t="s">
        <v>64</v>
      </c>
      <c r="R5418" t="s">
        <v>34</v>
      </c>
      <c r="S5418" t="s">
        <v>35</v>
      </c>
      <c r="T5418" s="1">
        <v>39938</v>
      </c>
    </row>
    <row r="5419" spans="1:20" x14ac:dyDescent="0.25">
      <c r="A5419">
        <v>38503</v>
      </c>
      <c r="B5419">
        <v>39938</v>
      </c>
      <c r="C5419" t="s">
        <v>20</v>
      </c>
      <c r="D5419" t="s">
        <v>42</v>
      </c>
      <c r="E5419" t="s">
        <v>43</v>
      </c>
      <c r="F5419" t="s">
        <v>1829</v>
      </c>
      <c r="G5419">
        <v>32</v>
      </c>
      <c r="H5419">
        <v>1191.96</v>
      </c>
      <c r="I5419">
        <v>0.38</v>
      </c>
      <c r="J5419">
        <v>0.05</v>
      </c>
      <c r="K5419">
        <v>408.6</v>
      </c>
      <c r="L5419">
        <v>38.69</v>
      </c>
      <c r="M5419">
        <v>23.99</v>
      </c>
      <c r="N5419">
        <v>15.68</v>
      </c>
      <c r="O5419" t="s">
        <v>48</v>
      </c>
      <c r="P5419" t="s">
        <v>1386</v>
      </c>
      <c r="Q5419" t="s">
        <v>64</v>
      </c>
      <c r="R5419" t="s">
        <v>34</v>
      </c>
      <c r="S5419" t="s">
        <v>132</v>
      </c>
      <c r="T5419" s="1">
        <v>39942</v>
      </c>
    </row>
    <row r="5420" spans="1:20" x14ac:dyDescent="0.25">
      <c r="A5420">
        <v>38528</v>
      </c>
      <c r="B5420">
        <v>40897</v>
      </c>
      <c r="C5420" t="s">
        <v>58</v>
      </c>
      <c r="D5420" t="s">
        <v>37</v>
      </c>
      <c r="E5420" t="s">
        <v>50</v>
      </c>
      <c r="F5420" t="s">
        <v>159</v>
      </c>
      <c r="G5420">
        <v>36</v>
      </c>
      <c r="H5420">
        <v>4570.74</v>
      </c>
      <c r="I5420">
        <v>0.37</v>
      </c>
      <c r="J5420">
        <v>7.0000000000000007E-2</v>
      </c>
      <c r="K5420">
        <v>1474.11</v>
      </c>
      <c r="L5420">
        <v>136.49</v>
      </c>
      <c r="M5420">
        <v>85.99</v>
      </c>
      <c r="N5420">
        <v>0.99</v>
      </c>
      <c r="O5420" t="s">
        <v>24</v>
      </c>
      <c r="P5420" t="s">
        <v>1299</v>
      </c>
      <c r="Q5420" t="s">
        <v>64</v>
      </c>
      <c r="R5420" t="s">
        <v>27</v>
      </c>
      <c r="S5420" t="s">
        <v>55</v>
      </c>
      <c r="T5420" s="1">
        <v>40898</v>
      </c>
    </row>
    <row r="5421" spans="1:20" x14ac:dyDescent="0.25">
      <c r="A5421">
        <v>38528</v>
      </c>
      <c r="B5421">
        <v>40897</v>
      </c>
      <c r="C5421" t="s">
        <v>58</v>
      </c>
      <c r="D5421" t="s">
        <v>21</v>
      </c>
      <c r="E5421" t="s">
        <v>80</v>
      </c>
      <c r="F5421" t="s">
        <v>2038</v>
      </c>
      <c r="G5421">
        <v>10</v>
      </c>
      <c r="H5421">
        <v>119.77</v>
      </c>
      <c r="I5421">
        <v>0.43</v>
      </c>
      <c r="J5421">
        <v>7.0000000000000007E-2</v>
      </c>
      <c r="K5421">
        <v>46.17</v>
      </c>
      <c r="L5421">
        <v>12.82</v>
      </c>
      <c r="M5421">
        <v>7.31</v>
      </c>
      <c r="N5421">
        <v>0.5</v>
      </c>
      <c r="O5421" t="s">
        <v>24</v>
      </c>
      <c r="P5421" t="s">
        <v>1299</v>
      </c>
      <c r="Q5421" t="s">
        <v>41</v>
      </c>
      <c r="R5421" t="s">
        <v>27</v>
      </c>
      <c r="S5421" t="s">
        <v>57</v>
      </c>
      <c r="T5421" s="1">
        <v>40899</v>
      </c>
    </row>
    <row r="5422" spans="1:20" x14ac:dyDescent="0.25">
      <c r="A5422">
        <v>38529</v>
      </c>
      <c r="B5422">
        <v>39846</v>
      </c>
      <c r="C5422" t="s">
        <v>20</v>
      </c>
      <c r="D5422" t="s">
        <v>21</v>
      </c>
      <c r="E5422" t="s">
        <v>72</v>
      </c>
      <c r="F5422" t="s">
        <v>1439</v>
      </c>
      <c r="G5422">
        <v>38</v>
      </c>
      <c r="H5422">
        <v>68.09</v>
      </c>
      <c r="I5422">
        <v>0.37</v>
      </c>
      <c r="J5422">
        <v>0.02</v>
      </c>
      <c r="K5422">
        <v>24.07</v>
      </c>
      <c r="L5422">
        <v>1.81</v>
      </c>
      <c r="M5422">
        <v>1.1399999999999999</v>
      </c>
      <c r="N5422">
        <v>0.7</v>
      </c>
      <c r="O5422" t="s">
        <v>24</v>
      </c>
      <c r="P5422" t="s">
        <v>1403</v>
      </c>
      <c r="Q5422" t="s">
        <v>33</v>
      </c>
      <c r="R5422" t="s">
        <v>34</v>
      </c>
      <c r="S5422" t="s">
        <v>55</v>
      </c>
      <c r="T5422" s="1">
        <v>39846</v>
      </c>
    </row>
    <row r="5423" spans="1:20" x14ac:dyDescent="0.25">
      <c r="A5423">
        <v>38530</v>
      </c>
      <c r="B5423">
        <v>40650</v>
      </c>
      <c r="C5423" t="s">
        <v>58</v>
      </c>
      <c r="D5423" t="s">
        <v>21</v>
      </c>
      <c r="E5423" t="s">
        <v>120</v>
      </c>
      <c r="F5423" t="s">
        <v>279</v>
      </c>
      <c r="G5423">
        <v>47</v>
      </c>
      <c r="H5423">
        <v>4154.72</v>
      </c>
      <c r="I5423">
        <v>0.55000000000000004</v>
      </c>
      <c r="J5423">
        <v>0.03</v>
      </c>
      <c r="K5423">
        <v>2225.67</v>
      </c>
      <c r="L5423">
        <v>91.07</v>
      </c>
      <c r="M5423">
        <v>40.98</v>
      </c>
      <c r="N5423">
        <v>2.99</v>
      </c>
      <c r="O5423" t="s">
        <v>24</v>
      </c>
      <c r="P5423" t="s">
        <v>215</v>
      </c>
      <c r="Q5423" t="s">
        <v>64</v>
      </c>
      <c r="R5423" t="s">
        <v>61</v>
      </c>
      <c r="S5423" t="s">
        <v>57</v>
      </c>
      <c r="T5423" s="1">
        <v>40650</v>
      </c>
    </row>
    <row r="5424" spans="1:20" x14ac:dyDescent="0.25">
      <c r="A5424">
        <v>38530</v>
      </c>
      <c r="B5424">
        <v>40650</v>
      </c>
      <c r="C5424" t="s">
        <v>58</v>
      </c>
      <c r="D5424" t="s">
        <v>21</v>
      </c>
      <c r="E5424" t="s">
        <v>126</v>
      </c>
      <c r="F5424" t="s">
        <v>1591</v>
      </c>
      <c r="G5424">
        <v>13</v>
      </c>
      <c r="H5424">
        <v>1090.97</v>
      </c>
      <c r="I5424">
        <v>0.43</v>
      </c>
      <c r="J5424">
        <v>0.05</v>
      </c>
      <c r="K5424">
        <v>428.39</v>
      </c>
      <c r="L5424">
        <v>86.72</v>
      </c>
      <c r="M5424">
        <v>49.43</v>
      </c>
      <c r="N5424">
        <v>19.989999999999998</v>
      </c>
      <c r="O5424" t="s">
        <v>24</v>
      </c>
      <c r="P5424" t="s">
        <v>215</v>
      </c>
      <c r="Q5424" t="s">
        <v>64</v>
      </c>
      <c r="R5424" t="s">
        <v>61</v>
      </c>
      <c r="S5424" t="s">
        <v>57</v>
      </c>
      <c r="T5424" s="1">
        <v>40650</v>
      </c>
    </row>
    <row r="5425" spans="1:20" x14ac:dyDescent="0.25">
      <c r="A5425">
        <v>38531</v>
      </c>
      <c r="B5425">
        <v>40882</v>
      </c>
      <c r="C5425" t="s">
        <v>20</v>
      </c>
      <c r="D5425" t="s">
        <v>21</v>
      </c>
      <c r="E5425" t="s">
        <v>84</v>
      </c>
      <c r="F5425" t="s">
        <v>2039</v>
      </c>
      <c r="G5425">
        <v>26</v>
      </c>
      <c r="H5425">
        <v>174.87</v>
      </c>
      <c r="I5425">
        <v>0.38</v>
      </c>
      <c r="J5425">
        <v>0.02</v>
      </c>
      <c r="K5425">
        <v>63.41</v>
      </c>
      <c r="L5425">
        <v>6.77</v>
      </c>
      <c r="M5425">
        <v>4.2</v>
      </c>
      <c r="N5425">
        <v>2.2599999999999998</v>
      </c>
      <c r="O5425" t="s">
        <v>71</v>
      </c>
      <c r="P5425" t="s">
        <v>335</v>
      </c>
      <c r="Q5425" t="s">
        <v>95</v>
      </c>
      <c r="R5425" t="s">
        <v>61</v>
      </c>
      <c r="S5425" t="s">
        <v>55</v>
      </c>
      <c r="T5425" s="1">
        <v>40889</v>
      </c>
    </row>
    <row r="5426" spans="1:20" x14ac:dyDescent="0.25">
      <c r="A5426">
        <v>38532</v>
      </c>
      <c r="B5426">
        <v>41107</v>
      </c>
      <c r="C5426" t="s">
        <v>36</v>
      </c>
      <c r="D5426" t="s">
        <v>21</v>
      </c>
      <c r="E5426" t="s">
        <v>52</v>
      </c>
      <c r="F5426" t="s">
        <v>900</v>
      </c>
      <c r="G5426">
        <v>44</v>
      </c>
      <c r="H5426">
        <v>208.12</v>
      </c>
      <c r="I5426">
        <v>0.42</v>
      </c>
      <c r="J5426">
        <v>7.0000000000000007E-2</v>
      </c>
      <c r="K5426">
        <v>78.06</v>
      </c>
      <c r="L5426">
        <v>5.07</v>
      </c>
      <c r="M5426">
        <v>2.94</v>
      </c>
      <c r="N5426">
        <v>0.7</v>
      </c>
      <c r="O5426" t="s">
        <v>24</v>
      </c>
      <c r="P5426" t="s">
        <v>1585</v>
      </c>
      <c r="Q5426" t="s">
        <v>64</v>
      </c>
      <c r="R5426" t="s">
        <v>34</v>
      </c>
      <c r="S5426" t="s">
        <v>55</v>
      </c>
      <c r="T5426" s="1">
        <v>41109</v>
      </c>
    </row>
    <row r="5427" spans="1:20" x14ac:dyDescent="0.25">
      <c r="A5427">
        <v>38561</v>
      </c>
      <c r="B5427">
        <v>40785</v>
      </c>
      <c r="C5427" t="s">
        <v>58</v>
      </c>
      <c r="D5427" t="s">
        <v>42</v>
      </c>
      <c r="E5427" t="s">
        <v>43</v>
      </c>
      <c r="F5427" t="s">
        <v>715</v>
      </c>
      <c r="G5427">
        <v>19</v>
      </c>
      <c r="H5427">
        <v>367.53</v>
      </c>
      <c r="I5427">
        <v>0.55000000000000004</v>
      </c>
      <c r="J5427">
        <v>0.1</v>
      </c>
      <c r="K5427">
        <v>180.12</v>
      </c>
      <c r="L5427">
        <v>21.07</v>
      </c>
      <c r="M5427">
        <v>9.48</v>
      </c>
      <c r="N5427">
        <v>7.29</v>
      </c>
      <c r="O5427" t="s">
        <v>24</v>
      </c>
      <c r="P5427" t="s">
        <v>2040</v>
      </c>
      <c r="Q5427" t="s">
        <v>41</v>
      </c>
      <c r="R5427" t="s">
        <v>61</v>
      </c>
      <c r="S5427" t="s">
        <v>35</v>
      </c>
      <c r="T5427" s="1">
        <v>40787</v>
      </c>
    </row>
    <row r="5428" spans="1:20" x14ac:dyDescent="0.25">
      <c r="A5428">
        <v>38564</v>
      </c>
      <c r="B5428">
        <v>40119</v>
      </c>
      <c r="C5428" t="s">
        <v>58</v>
      </c>
      <c r="D5428" t="s">
        <v>42</v>
      </c>
      <c r="E5428" t="s">
        <v>192</v>
      </c>
      <c r="F5428" t="s">
        <v>1122</v>
      </c>
      <c r="G5428">
        <v>37</v>
      </c>
      <c r="H5428">
        <v>15316.03</v>
      </c>
      <c r="I5428">
        <v>0.38</v>
      </c>
      <c r="J5428">
        <v>0.09</v>
      </c>
      <c r="K5428">
        <v>4862.7700000000004</v>
      </c>
      <c r="L5428">
        <v>453.19</v>
      </c>
      <c r="M5428">
        <v>280.98</v>
      </c>
      <c r="N5428">
        <v>57</v>
      </c>
      <c r="O5428" t="s">
        <v>48</v>
      </c>
      <c r="P5428" t="s">
        <v>330</v>
      </c>
      <c r="Q5428" t="s">
        <v>75</v>
      </c>
      <c r="R5428" t="s">
        <v>61</v>
      </c>
      <c r="S5428" t="s">
        <v>132</v>
      </c>
      <c r="T5428" s="1">
        <v>40122</v>
      </c>
    </row>
    <row r="5429" spans="1:20" x14ac:dyDescent="0.25">
      <c r="A5429">
        <v>38564</v>
      </c>
      <c r="B5429">
        <v>40119</v>
      </c>
      <c r="C5429" t="s">
        <v>58</v>
      </c>
      <c r="D5429" t="s">
        <v>37</v>
      </c>
      <c r="E5429" t="s">
        <v>38</v>
      </c>
      <c r="F5429" t="s">
        <v>837</v>
      </c>
      <c r="G5429">
        <v>31</v>
      </c>
      <c r="H5429">
        <v>1428.62</v>
      </c>
      <c r="I5429">
        <v>0.38</v>
      </c>
      <c r="J5429">
        <v>0.08</v>
      </c>
      <c r="K5429">
        <v>464.55</v>
      </c>
      <c r="L5429">
        <v>49.95</v>
      </c>
      <c r="M5429">
        <v>30.97</v>
      </c>
      <c r="N5429">
        <v>4</v>
      </c>
      <c r="O5429" t="s">
        <v>24</v>
      </c>
      <c r="P5429" t="s">
        <v>1541</v>
      </c>
      <c r="Q5429" t="s">
        <v>64</v>
      </c>
      <c r="R5429" t="s">
        <v>61</v>
      </c>
      <c r="S5429" t="s">
        <v>57</v>
      </c>
      <c r="T5429" s="1">
        <v>40120</v>
      </c>
    </row>
    <row r="5430" spans="1:20" x14ac:dyDescent="0.25">
      <c r="A5430">
        <v>38564</v>
      </c>
      <c r="B5430">
        <v>40119</v>
      </c>
      <c r="C5430" t="s">
        <v>58</v>
      </c>
      <c r="D5430" t="s">
        <v>21</v>
      </c>
      <c r="E5430" t="s">
        <v>80</v>
      </c>
      <c r="F5430" t="s">
        <v>575</v>
      </c>
      <c r="G5430">
        <v>21</v>
      </c>
      <c r="H5430">
        <v>137.44</v>
      </c>
      <c r="I5430">
        <v>0.43</v>
      </c>
      <c r="J5430">
        <v>0.1</v>
      </c>
      <c r="K5430">
        <v>50.21</v>
      </c>
      <c r="L5430">
        <v>7.25</v>
      </c>
      <c r="M5430">
        <v>4.13</v>
      </c>
      <c r="N5430">
        <v>0.5</v>
      </c>
      <c r="O5430" t="s">
        <v>71</v>
      </c>
      <c r="P5430" t="s">
        <v>1541</v>
      </c>
      <c r="Q5430" t="s">
        <v>64</v>
      </c>
      <c r="R5430" t="s">
        <v>61</v>
      </c>
      <c r="S5430" t="s">
        <v>57</v>
      </c>
      <c r="T5430" s="1">
        <v>40121</v>
      </c>
    </row>
    <row r="5431" spans="1:20" x14ac:dyDescent="0.25">
      <c r="A5431">
        <v>38565</v>
      </c>
      <c r="B5431">
        <v>39897</v>
      </c>
      <c r="C5431" t="s">
        <v>58</v>
      </c>
      <c r="D5431" t="s">
        <v>42</v>
      </c>
      <c r="E5431" t="s">
        <v>43</v>
      </c>
      <c r="F5431" t="s">
        <v>528</v>
      </c>
      <c r="G5431">
        <v>20</v>
      </c>
      <c r="H5431">
        <v>453.4</v>
      </c>
      <c r="I5431">
        <v>0.53</v>
      </c>
      <c r="J5431">
        <v>0.01</v>
      </c>
      <c r="K5431">
        <v>235.44</v>
      </c>
      <c r="L5431">
        <v>22.64</v>
      </c>
      <c r="M5431">
        <v>10.64</v>
      </c>
      <c r="N5431">
        <v>5.16</v>
      </c>
      <c r="O5431" t="s">
        <v>71</v>
      </c>
      <c r="P5431" t="s">
        <v>364</v>
      </c>
      <c r="Q5431" t="s">
        <v>33</v>
      </c>
      <c r="R5431" t="s">
        <v>34</v>
      </c>
      <c r="S5431" t="s">
        <v>57</v>
      </c>
      <c r="T5431" s="1">
        <v>39899</v>
      </c>
    </row>
    <row r="5432" spans="1:20" x14ac:dyDescent="0.25">
      <c r="A5432">
        <v>38594</v>
      </c>
      <c r="B5432">
        <v>40148</v>
      </c>
      <c r="C5432" t="s">
        <v>79</v>
      </c>
      <c r="D5432" t="s">
        <v>37</v>
      </c>
      <c r="E5432" t="s">
        <v>38</v>
      </c>
      <c r="F5432" t="s">
        <v>163</v>
      </c>
      <c r="G5432">
        <v>26</v>
      </c>
      <c r="H5432">
        <v>1769.82</v>
      </c>
      <c r="I5432">
        <v>0.46</v>
      </c>
      <c r="J5432">
        <v>7.0000000000000007E-2</v>
      </c>
      <c r="K5432">
        <v>741.35</v>
      </c>
      <c r="L5432">
        <v>73.11</v>
      </c>
      <c r="M5432">
        <v>39.479999999999997</v>
      </c>
      <c r="N5432">
        <v>1.99</v>
      </c>
      <c r="O5432" t="s">
        <v>24</v>
      </c>
      <c r="P5432" t="s">
        <v>580</v>
      </c>
      <c r="Q5432" t="s">
        <v>33</v>
      </c>
      <c r="R5432" t="s">
        <v>34</v>
      </c>
      <c r="S5432" t="s">
        <v>35</v>
      </c>
      <c r="T5432" s="1">
        <v>40149</v>
      </c>
    </row>
    <row r="5433" spans="1:20" x14ac:dyDescent="0.25">
      <c r="A5433">
        <v>38596</v>
      </c>
      <c r="B5433">
        <v>40270</v>
      </c>
      <c r="C5433" t="s">
        <v>79</v>
      </c>
      <c r="D5433" t="s">
        <v>21</v>
      </c>
      <c r="E5433" t="s">
        <v>52</v>
      </c>
      <c r="F5433" t="s">
        <v>1910</v>
      </c>
      <c r="G5433">
        <v>20</v>
      </c>
      <c r="H5433">
        <v>407.39</v>
      </c>
      <c r="I5433">
        <v>0.54</v>
      </c>
      <c r="J5433">
        <v>0.06</v>
      </c>
      <c r="K5433">
        <v>205.57</v>
      </c>
      <c r="L5433">
        <v>21.41</v>
      </c>
      <c r="M5433">
        <v>9.85</v>
      </c>
      <c r="N5433">
        <v>4.82</v>
      </c>
      <c r="O5433" t="s">
        <v>24</v>
      </c>
      <c r="P5433" t="s">
        <v>421</v>
      </c>
      <c r="Q5433" t="s">
        <v>41</v>
      </c>
      <c r="R5433" t="s">
        <v>34</v>
      </c>
      <c r="S5433" t="s">
        <v>55</v>
      </c>
      <c r="T5433" s="1">
        <v>40271</v>
      </c>
    </row>
    <row r="5434" spans="1:20" x14ac:dyDescent="0.25">
      <c r="A5434">
        <v>38598</v>
      </c>
      <c r="B5434">
        <v>40040</v>
      </c>
      <c r="C5434" t="s">
        <v>20</v>
      </c>
      <c r="D5434" t="s">
        <v>42</v>
      </c>
      <c r="E5434" t="s">
        <v>92</v>
      </c>
      <c r="F5434" t="s">
        <v>589</v>
      </c>
      <c r="G5434">
        <v>17</v>
      </c>
      <c r="H5434">
        <v>23234.22</v>
      </c>
      <c r="I5434">
        <v>0.38</v>
      </c>
      <c r="J5434">
        <v>0.04</v>
      </c>
      <c r="K5434">
        <v>8213.01</v>
      </c>
      <c r="L5434">
        <v>1420.94</v>
      </c>
      <c r="M5434">
        <v>880.98</v>
      </c>
      <c r="N5434">
        <v>44.55</v>
      </c>
      <c r="O5434" t="s">
        <v>48</v>
      </c>
      <c r="P5434" t="s">
        <v>2041</v>
      </c>
      <c r="Q5434" t="s">
        <v>33</v>
      </c>
      <c r="R5434" t="s">
        <v>67</v>
      </c>
      <c r="S5434" t="s">
        <v>49</v>
      </c>
      <c r="T5434" s="1">
        <v>40044</v>
      </c>
    </row>
    <row r="5435" spans="1:20" x14ac:dyDescent="0.25">
      <c r="A5435">
        <v>38598</v>
      </c>
      <c r="B5435">
        <v>40040</v>
      </c>
      <c r="C5435" t="s">
        <v>20</v>
      </c>
      <c r="D5435" t="s">
        <v>42</v>
      </c>
      <c r="E5435" t="s">
        <v>43</v>
      </c>
      <c r="F5435" t="s">
        <v>1755</v>
      </c>
      <c r="G5435">
        <v>24</v>
      </c>
      <c r="H5435">
        <v>548.75</v>
      </c>
      <c r="I5435">
        <v>0.45</v>
      </c>
      <c r="J5435">
        <v>7.0000000000000007E-2</v>
      </c>
      <c r="K5435">
        <v>222.2</v>
      </c>
      <c r="L5435">
        <v>24.36</v>
      </c>
      <c r="M5435">
        <v>13.4</v>
      </c>
      <c r="N5435">
        <v>4.95</v>
      </c>
      <c r="O5435" t="s">
        <v>24</v>
      </c>
      <c r="P5435" t="s">
        <v>2041</v>
      </c>
      <c r="Q5435" t="s">
        <v>33</v>
      </c>
      <c r="R5435" t="s">
        <v>67</v>
      </c>
      <c r="S5435" t="s">
        <v>35</v>
      </c>
      <c r="T5435" s="1">
        <v>40045</v>
      </c>
    </row>
    <row r="5436" spans="1:20" x14ac:dyDescent="0.25">
      <c r="A5436">
        <v>38598</v>
      </c>
      <c r="B5436">
        <v>40040</v>
      </c>
      <c r="C5436" t="s">
        <v>20</v>
      </c>
      <c r="D5436" t="s">
        <v>37</v>
      </c>
      <c r="E5436" t="s">
        <v>87</v>
      </c>
      <c r="F5436" t="s">
        <v>1815</v>
      </c>
      <c r="G5436">
        <v>27</v>
      </c>
      <c r="H5436">
        <v>761.13</v>
      </c>
      <c r="I5436">
        <v>0.43</v>
      </c>
      <c r="J5436">
        <v>0.01</v>
      </c>
      <c r="K5436">
        <v>318.12</v>
      </c>
      <c r="L5436">
        <v>28.05</v>
      </c>
      <c r="M5436">
        <v>15.99</v>
      </c>
      <c r="N5436">
        <v>11.28</v>
      </c>
      <c r="O5436" t="s">
        <v>24</v>
      </c>
      <c r="P5436" t="s">
        <v>2041</v>
      </c>
      <c r="Q5436" t="s">
        <v>33</v>
      </c>
      <c r="R5436" t="s">
        <v>67</v>
      </c>
      <c r="S5436" t="s">
        <v>45</v>
      </c>
      <c r="T5436" s="1">
        <v>40047</v>
      </c>
    </row>
    <row r="5437" spans="1:20" x14ac:dyDescent="0.25">
      <c r="A5437">
        <v>38599</v>
      </c>
      <c r="B5437">
        <v>40112</v>
      </c>
      <c r="C5437" t="s">
        <v>36</v>
      </c>
      <c r="D5437" t="s">
        <v>21</v>
      </c>
      <c r="E5437" t="s">
        <v>22</v>
      </c>
      <c r="F5437" t="s">
        <v>1302</v>
      </c>
      <c r="G5437">
        <v>27</v>
      </c>
      <c r="H5437">
        <v>4053.78</v>
      </c>
      <c r="I5437">
        <v>0.38</v>
      </c>
      <c r="J5437">
        <v>0.09</v>
      </c>
      <c r="K5437">
        <v>1280.71</v>
      </c>
      <c r="L5437">
        <v>163.56</v>
      </c>
      <c r="M5437">
        <v>101.41</v>
      </c>
      <c r="N5437">
        <v>35</v>
      </c>
      <c r="O5437" t="s">
        <v>24</v>
      </c>
      <c r="P5437" t="s">
        <v>1481</v>
      </c>
      <c r="Q5437" t="s">
        <v>95</v>
      </c>
      <c r="R5437" t="s">
        <v>67</v>
      </c>
      <c r="S5437" t="s">
        <v>28</v>
      </c>
      <c r="T5437" s="1">
        <v>40113</v>
      </c>
    </row>
    <row r="5438" spans="1:20" x14ac:dyDescent="0.25">
      <c r="A5438">
        <v>38625</v>
      </c>
      <c r="B5438">
        <v>40499</v>
      </c>
      <c r="C5438" t="s">
        <v>29</v>
      </c>
      <c r="D5438" t="s">
        <v>37</v>
      </c>
      <c r="E5438" t="s">
        <v>38</v>
      </c>
      <c r="F5438" t="s">
        <v>422</v>
      </c>
      <c r="G5438">
        <v>28</v>
      </c>
      <c r="H5438">
        <v>4068.82</v>
      </c>
      <c r="I5438">
        <v>0.35</v>
      </c>
      <c r="J5438">
        <v>0.06</v>
      </c>
      <c r="K5438">
        <v>1249.1099999999999</v>
      </c>
      <c r="L5438">
        <v>153.83000000000001</v>
      </c>
      <c r="M5438">
        <v>99.99</v>
      </c>
      <c r="N5438">
        <v>19.989999999999998</v>
      </c>
      <c r="O5438" t="s">
        <v>71</v>
      </c>
      <c r="P5438" t="s">
        <v>1087</v>
      </c>
      <c r="Q5438" t="s">
        <v>33</v>
      </c>
      <c r="R5438" t="s">
        <v>34</v>
      </c>
      <c r="S5438" t="s">
        <v>57</v>
      </c>
      <c r="T5438" s="1">
        <v>40501</v>
      </c>
    </row>
    <row r="5439" spans="1:20" x14ac:dyDescent="0.25">
      <c r="A5439">
        <v>38625</v>
      </c>
      <c r="B5439">
        <v>40499</v>
      </c>
      <c r="C5439" t="s">
        <v>29</v>
      </c>
      <c r="D5439" t="s">
        <v>21</v>
      </c>
      <c r="E5439" t="s">
        <v>139</v>
      </c>
      <c r="F5439" t="s">
        <v>439</v>
      </c>
      <c r="G5439">
        <v>12</v>
      </c>
      <c r="H5439">
        <v>135.19</v>
      </c>
      <c r="I5439">
        <v>0.47</v>
      </c>
      <c r="J5439">
        <v>0.02</v>
      </c>
      <c r="K5439">
        <v>60.93</v>
      </c>
      <c r="L5439">
        <v>11.28</v>
      </c>
      <c r="M5439">
        <v>5.98</v>
      </c>
      <c r="N5439">
        <v>2.5</v>
      </c>
      <c r="O5439" t="s">
        <v>24</v>
      </c>
      <c r="P5439" t="s">
        <v>1087</v>
      </c>
      <c r="Q5439" t="s">
        <v>33</v>
      </c>
      <c r="R5439" t="s">
        <v>34</v>
      </c>
      <c r="S5439" t="s">
        <v>57</v>
      </c>
      <c r="T5439" s="1">
        <v>40501</v>
      </c>
    </row>
    <row r="5440" spans="1:20" x14ac:dyDescent="0.25">
      <c r="A5440">
        <v>38628</v>
      </c>
      <c r="B5440">
        <v>40845</v>
      </c>
      <c r="C5440" t="s">
        <v>20</v>
      </c>
      <c r="D5440" t="s">
        <v>37</v>
      </c>
      <c r="E5440" t="s">
        <v>50</v>
      </c>
      <c r="F5440" t="s">
        <v>1604</v>
      </c>
      <c r="G5440">
        <v>23</v>
      </c>
      <c r="H5440">
        <v>1730.37</v>
      </c>
      <c r="I5440">
        <v>0.55000000000000004</v>
      </c>
      <c r="J5440">
        <v>0.06</v>
      </c>
      <c r="K5440">
        <v>901.35</v>
      </c>
      <c r="L5440">
        <v>79.98</v>
      </c>
      <c r="M5440">
        <v>35.99</v>
      </c>
      <c r="N5440">
        <v>1.25</v>
      </c>
      <c r="O5440" t="s">
        <v>24</v>
      </c>
      <c r="P5440" t="s">
        <v>649</v>
      </c>
      <c r="Q5440" t="s">
        <v>95</v>
      </c>
      <c r="R5440" t="s">
        <v>27</v>
      </c>
      <c r="S5440" t="s">
        <v>35</v>
      </c>
      <c r="T5440" s="1">
        <v>40850</v>
      </c>
    </row>
    <row r="5441" spans="1:20" x14ac:dyDescent="0.25">
      <c r="A5441">
        <v>38630</v>
      </c>
      <c r="B5441">
        <v>40285</v>
      </c>
      <c r="C5441" t="s">
        <v>79</v>
      </c>
      <c r="D5441" t="s">
        <v>37</v>
      </c>
      <c r="E5441" t="s">
        <v>50</v>
      </c>
      <c r="F5441" t="s">
        <v>188</v>
      </c>
      <c r="G5441">
        <v>13</v>
      </c>
      <c r="H5441">
        <v>4089.37</v>
      </c>
      <c r="I5441">
        <v>0.42</v>
      </c>
      <c r="J5441">
        <v>7.0000000000000007E-2</v>
      </c>
      <c r="K5441">
        <v>1537.51</v>
      </c>
      <c r="L5441">
        <v>337.91</v>
      </c>
      <c r="M5441">
        <v>195.99</v>
      </c>
      <c r="N5441">
        <v>3.99</v>
      </c>
      <c r="O5441" t="s">
        <v>24</v>
      </c>
      <c r="P5441" t="s">
        <v>1991</v>
      </c>
      <c r="Q5441" t="s">
        <v>75</v>
      </c>
      <c r="R5441" t="s">
        <v>61</v>
      </c>
      <c r="S5441" t="s">
        <v>57</v>
      </c>
      <c r="T5441" s="1">
        <v>40286</v>
      </c>
    </row>
    <row r="5442" spans="1:20" x14ac:dyDescent="0.25">
      <c r="A5442">
        <v>38656</v>
      </c>
      <c r="B5442">
        <v>41131</v>
      </c>
      <c r="C5442" t="s">
        <v>20</v>
      </c>
      <c r="D5442" t="s">
        <v>21</v>
      </c>
      <c r="E5442" t="s">
        <v>80</v>
      </c>
      <c r="F5442" t="s">
        <v>1320</v>
      </c>
      <c r="G5442">
        <v>13</v>
      </c>
      <c r="H5442">
        <v>126.88</v>
      </c>
      <c r="I5442">
        <v>0.5</v>
      </c>
      <c r="J5442">
        <v>0.01</v>
      </c>
      <c r="K5442">
        <v>62.55</v>
      </c>
      <c r="L5442">
        <v>9.82</v>
      </c>
      <c r="M5442">
        <v>4.91</v>
      </c>
      <c r="N5442">
        <v>0.5</v>
      </c>
      <c r="O5442" t="s">
        <v>24</v>
      </c>
      <c r="P5442" t="s">
        <v>933</v>
      </c>
      <c r="Q5442" t="s">
        <v>33</v>
      </c>
      <c r="R5442" t="s">
        <v>67</v>
      </c>
      <c r="S5442" t="s">
        <v>57</v>
      </c>
      <c r="T5442" s="1">
        <v>41131</v>
      </c>
    </row>
    <row r="5443" spans="1:20" x14ac:dyDescent="0.25">
      <c r="A5443">
        <v>38656</v>
      </c>
      <c r="B5443">
        <v>41131</v>
      </c>
      <c r="C5443" t="s">
        <v>20</v>
      </c>
      <c r="D5443" t="s">
        <v>21</v>
      </c>
      <c r="E5443" t="s">
        <v>120</v>
      </c>
      <c r="F5443" t="s">
        <v>498</v>
      </c>
      <c r="G5443">
        <v>41</v>
      </c>
      <c r="H5443">
        <v>340.32</v>
      </c>
      <c r="I5443">
        <v>0.54</v>
      </c>
      <c r="J5443">
        <v>0.09</v>
      </c>
      <c r="K5443">
        <v>165.65</v>
      </c>
      <c r="L5443">
        <v>8.98</v>
      </c>
      <c r="M5443">
        <v>4.13</v>
      </c>
      <c r="N5443">
        <v>5.34</v>
      </c>
      <c r="O5443" t="s">
        <v>24</v>
      </c>
      <c r="P5443" t="s">
        <v>933</v>
      </c>
      <c r="Q5443" t="s">
        <v>64</v>
      </c>
      <c r="R5443" t="s">
        <v>67</v>
      </c>
      <c r="S5443" t="s">
        <v>57</v>
      </c>
      <c r="T5443" s="1">
        <v>41138</v>
      </c>
    </row>
    <row r="5444" spans="1:20" x14ac:dyDescent="0.25">
      <c r="A5444">
        <v>38656</v>
      </c>
      <c r="B5444">
        <v>41131</v>
      </c>
      <c r="C5444" t="s">
        <v>20</v>
      </c>
      <c r="D5444" t="s">
        <v>42</v>
      </c>
      <c r="E5444" t="s">
        <v>192</v>
      </c>
      <c r="F5444" t="s">
        <v>1387</v>
      </c>
      <c r="G5444">
        <v>3</v>
      </c>
      <c r="H5444">
        <v>896.78</v>
      </c>
      <c r="I5444">
        <v>0.42</v>
      </c>
      <c r="J5444">
        <v>7.0000000000000007E-2</v>
      </c>
      <c r="K5444">
        <v>327.64</v>
      </c>
      <c r="L5444">
        <v>312.02999999999997</v>
      </c>
      <c r="M5444">
        <v>180.98</v>
      </c>
      <c r="N5444">
        <v>26.2</v>
      </c>
      <c r="O5444" t="s">
        <v>48</v>
      </c>
      <c r="P5444" t="s">
        <v>933</v>
      </c>
      <c r="Q5444" t="s">
        <v>64</v>
      </c>
      <c r="R5444" t="s">
        <v>67</v>
      </c>
      <c r="S5444" t="s">
        <v>132</v>
      </c>
      <c r="T5444" s="1">
        <v>41136</v>
      </c>
    </row>
    <row r="5445" spans="1:20" x14ac:dyDescent="0.25">
      <c r="A5445">
        <v>38657</v>
      </c>
      <c r="B5445">
        <v>40326</v>
      </c>
      <c r="C5445" t="s">
        <v>29</v>
      </c>
      <c r="D5445" t="s">
        <v>37</v>
      </c>
      <c r="E5445" t="s">
        <v>38</v>
      </c>
      <c r="F5445" t="s">
        <v>352</v>
      </c>
      <c r="G5445">
        <v>38</v>
      </c>
      <c r="H5445">
        <v>1841.32</v>
      </c>
      <c r="I5445">
        <v>0.35</v>
      </c>
      <c r="J5445">
        <v>0.01</v>
      </c>
      <c r="K5445">
        <v>631.69000000000005</v>
      </c>
      <c r="L5445">
        <v>48.89</v>
      </c>
      <c r="M5445">
        <v>31.78</v>
      </c>
      <c r="N5445">
        <v>1.99</v>
      </c>
      <c r="O5445" t="s">
        <v>24</v>
      </c>
      <c r="P5445" t="s">
        <v>1688</v>
      </c>
      <c r="Q5445" t="s">
        <v>33</v>
      </c>
      <c r="R5445" t="s">
        <v>67</v>
      </c>
      <c r="S5445" t="s">
        <v>35</v>
      </c>
      <c r="T5445" s="1">
        <v>40327</v>
      </c>
    </row>
    <row r="5446" spans="1:20" x14ac:dyDescent="0.25">
      <c r="A5446">
        <v>38659</v>
      </c>
      <c r="B5446">
        <v>40267</v>
      </c>
      <c r="C5446" t="s">
        <v>20</v>
      </c>
      <c r="D5446" t="s">
        <v>37</v>
      </c>
      <c r="E5446" t="s">
        <v>38</v>
      </c>
      <c r="F5446" t="s">
        <v>1002</v>
      </c>
      <c r="G5446">
        <v>48</v>
      </c>
      <c r="H5446">
        <v>5989.33</v>
      </c>
      <c r="I5446">
        <v>0.36</v>
      </c>
      <c r="J5446">
        <v>0.04</v>
      </c>
      <c r="K5446">
        <v>1994.4</v>
      </c>
      <c r="L5446">
        <v>129.84</v>
      </c>
      <c r="M5446">
        <v>83.1</v>
      </c>
      <c r="N5446">
        <v>6.13</v>
      </c>
      <c r="O5446" t="s">
        <v>24</v>
      </c>
      <c r="P5446" t="s">
        <v>69</v>
      </c>
      <c r="Q5446" t="s">
        <v>41</v>
      </c>
      <c r="R5446" t="s">
        <v>34</v>
      </c>
      <c r="S5446" t="s">
        <v>57</v>
      </c>
      <c r="T5446" s="1">
        <v>40271</v>
      </c>
    </row>
    <row r="5447" spans="1:20" x14ac:dyDescent="0.25">
      <c r="A5447">
        <v>38659</v>
      </c>
      <c r="B5447">
        <v>40267</v>
      </c>
      <c r="C5447" t="s">
        <v>20</v>
      </c>
      <c r="D5447" t="s">
        <v>42</v>
      </c>
      <c r="E5447" t="s">
        <v>46</v>
      </c>
      <c r="F5447" t="s">
        <v>164</v>
      </c>
      <c r="G5447">
        <v>32</v>
      </c>
      <c r="H5447">
        <v>8104.06</v>
      </c>
      <c r="I5447">
        <v>0.53</v>
      </c>
      <c r="J5447">
        <v>0.05</v>
      </c>
      <c r="K5447">
        <v>4068.44</v>
      </c>
      <c r="L5447">
        <v>264.87</v>
      </c>
      <c r="M5447">
        <v>124.49</v>
      </c>
      <c r="N5447">
        <v>51.94</v>
      </c>
      <c r="O5447" t="s">
        <v>48</v>
      </c>
      <c r="P5447" t="s">
        <v>69</v>
      </c>
      <c r="Q5447" t="s">
        <v>41</v>
      </c>
      <c r="R5447" t="s">
        <v>34</v>
      </c>
      <c r="S5447" t="s">
        <v>49</v>
      </c>
      <c r="T5447" s="1">
        <v>40274</v>
      </c>
    </row>
    <row r="5448" spans="1:20" x14ac:dyDescent="0.25">
      <c r="A5448">
        <v>38661</v>
      </c>
      <c r="B5448">
        <v>40951</v>
      </c>
      <c r="C5448" t="s">
        <v>36</v>
      </c>
      <c r="D5448" t="s">
        <v>21</v>
      </c>
      <c r="E5448" t="s">
        <v>84</v>
      </c>
      <c r="F5448" t="s">
        <v>663</v>
      </c>
      <c r="G5448">
        <v>48</v>
      </c>
      <c r="H5448">
        <v>615.98</v>
      </c>
      <c r="I5448">
        <v>0.51</v>
      </c>
      <c r="J5448">
        <v>0.04</v>
      </c>
      <c r="K5448">
        <v>298.33999999999997</v>
      </c>
      <c r="L5448">
        <v>13.22</v>
      </c>
      <c r="M5448">
        <v>6.48</v>
      </c>
      <c r="N5448">
        <v>6.6</v>
      </c>
      <c r="O5448" t="s">
        <v>24</v>
      </c>
      <c r="P5448" t="s">
        <v>1681</v>
      </c>
      <c r="Q5448" t="s">
        <v>33</v>
      </c>
      <c r="R5448" t="s">
        <v>34</v>
      </c>
      <c r="S5448" t="s">
        <v>57</v>
      </c>
      <c r="T5448" s="1">
        <v>40952</v>
      </c>
    </row>
    <row r="5449" spans="1:20" x14ac:dyDescent="0.25">
      <c r="A5449">
        <v>38661</v>
      </c>
      <c r="B5449">
        <v>40951</v>
      </c>
      <c r="C5449" t="s">
        <v>36</v>
      </c>
      <c r="D5449" t="s">
        <v>37</v>
      </c>
      <c r="E5449" t="s">
        <v>50</v>
      </c>
      <c r="F5449" t="s">
        <v>569</v>
      </c>
      <c r="G5449">
        <v>6</v>
      </c>
      <c r="H5449">
        <v>371.75</v>
      </c>
      <c r="I5449">
        <v>0.47</v>
      </c>
      <c r="J5449">
        <v>0.09</v>
      </c>
      <c r="K5449">
        <v>154.82</v>
      </c>
      <c r="L5449">
        <v>67.91</v>
      </c>
      <c r="M5449">
        <v>35.99</v>
      </c>
      <c r="N5449">
        <v>0.99</v>
      </c>
      <c r="O5449" t="s">
        <v>24</v>
      </c>
      <c r="P5449" t="s">
        <v>1681</v>
      </c>
      <c r="Q5449" t="s">
        <v>33</v>
      </c>
      <c r="R5449" t="s">
        <v>34</v>
      </c>
      <c r="S5449" t="s">
        <v>35</v>
      </c>
      <c r="T5449" s="1">
        <v>40954</v>
      </c>
    </row>
    <row r="5450" spans="1:20" x14ac:dyDescent="0.25">
      <c r="A5450">
        <v>38690</v>
      </c>
      <c r="B5450">
        <v>40928</v>
      </c>
      <c r="C5450" t="s">
        <v>20</v>
      </c>
      <c r="D5450" t="s">
        <v>37</v>
      </c>
      <c r="E5450" t="s">
        <v>87</v>
      </c>
      <c r="F5450" t="s">
        <v>1108</v>
      </c>
      <c r="G5450">
        <v>28</v>
      </c>
      <c r="H5450">
        <v>1248.3499999999999</v>
      </c>
      <c r="I5450">
        <v>0.47</v>
      </c>
      <c r="J5450">
        <v>0.02</v>
      </c>
      <c r="K5450">
        <v>570.33000000000004</v>
      </c>
      <c r="L5450">
        <v>45.26</v>
      </c>
      <c r="M5450">
        <v>23.99</v>
      </c>
      <c r="N5450">
        <v>6.3</v>
      </c>
      <c r="O5450" t="s">
        <v>24</v>
      </c>
      <c r="P5450" t="s">
        <v>393</v>
      </c>
      <c r="Q5450" t="s">
        <v>33</v>
      </c>
      <c r="R5450" t="s">
        <v>34</v>
      </c>
      <c r="S5450" t="s">
        <v>45</v>
      </c>
      <c r="T5450" s="1">
        <v>40932</v>
      </c>
    </row>
    <row r="5451" spans="1:20" x14ac:dyDescent="0.25">
      <c r="A5451">
        <v>38693</v>
      </c>
      <c r="B5451">
        <v>40708</v>
      </c>
      <c r="C5451" t="s">
        <v>20</v>
      </c>
      <c r="D5451" t="s">
        <v>37</v>
      </c>
      <c r="E5451" t="s">
        <v>387</v>
      </c>
      <c r="F5451" t="s">
        <v>388</v>
      </c>
      <c r="G5451">
        <v>3</v>
      </c>
      <c r="H5451">
        <v>3240.07</v>
      </c>
      <c r="I5451">
        <v>0.36</v>
      </c>
      <c r="J5451">
        <v>0.02</v>
      </c>
      <c r="K5451">
        <v>1115.6099999999999</v>
      </c>
      <c r="L5451">
        <v>1093.73</v>
      </c>
      <c r="M5451">
        <v>699.99</v>
      </c>
      <c r="N5451">
        <v>24.49</v>
      </c>
      <c r="O5451" t="s">
        <v>24</v>
      </c>
      <c r="P5451" t="s">
        <v>625</v>
      </c>
      <c r="Q5451" t="s">
        <v>64</v>
      </c>
      <c r="R5451" t="s">
        <v>61</v>
      </c>
      <c r="S5451" t="s">
        <v>28</v>
      </c>
      <c r="T5451" s="1">
        <v>40715</v>
      </c>
    </row>
    <row r="5452" spans="1:20" x14ac:dyDescent="0.25">
      <c r="A5452">
        <v>38721</v>
      </c>
      <c r="B5452">
        <v>39896</v>
      </c>
      <c r="C5452" t="s">
        <v>58</v>
      </c>
      <c r="D5452" t="s">
        <v>42</v>
      </c>
      <c r="E5452" t="s">
        <v>43</v>
      </c>
      <c r="F5452" t="s">
        <v>199</v>
      </c>
      <c r="G5452">
        <v>17</v>
      </c>
      <c r="H5452">
        <v>250.32</v>
      </c>
      <c r="I5452">
        <v>0.48</v>
      </c>
      <c r="J5452">
        <v>0.1</v>
      </c>
      <c r="K5452">
        <v>82.49</v>
      </c>
      <c r="L5452">
        <v>12.77</v>
      </c>
      <c r="M5452">
        <v>6.64</v>
      </c>
      <c r="N5452">
        <v>54.95</v>
      </c>
      <c r="O5452" t="s">
        <v>24</v>
      </c>
      <c r="P5452" t="s">
        <v>1521</v>
      </c>
      <c r="Q5452" t="s">
        <v>95</v>
      </c>
      <c r="R5452" t="s">
        <v>27</v>
      </c>
      <c r="S5452" t="s">
        <v>35</v>
      </c>
      <c r="T5452" s="1">
        <v>39898</v>
      </c>
    </row>
    <row r="5453" spans="1:20" x14ac:dyDescent="0.25">
      <c r="A5453">
        <v>38721</v>
      </c>
      <c r="B5453">
        <v>39896</v>
      </c>
      <c r="C5453" t="s">
        <v>58</v>
      </c>
      <c r="D5453" t="s">
        <v>21</v>
      </c>
      <c r="E5453" t="s">
        <v>139</v>
      </c>
      <c r="F5453" t="s">
        <v>877</v>
      </c>
      <c r="G5453">
        <v>15</v>
      </c>
      <c r="H5453">
        <v>2499.4899999999998</v>
      </c>
      <c r="I5453">
        <v>0.48</v>
      </c>
      <c r="J5453">
        <v>0.05</v>
      </c>
      <c r="K5453">
        <v>1122.3</v>
      </c>
      <c r="L5453">
        <v>174</v>
      </c>
      <c r="M5453">
        <v>90.48</v>
      </c>
      <c r="N5453">
        <v>19.989999999999998</v>
      </c>
      <c r="O5453" t="s">
        <v>24</v>
      </c>
      <c r="P5453" t="s">
        <v>1521</v>
      </c>
      <c r="Q5453" t="s">
        <v>95</v>
      </c>
      <c r="R5453" t="s">
        <v>27</v>
      </c>
      <c r="S5453" t="s">
        <v>57</v>
      </c>
      <c r="T5453" s="1">
        <v>39897</v>
      </c>
    </row>
    <row r="5454" spans="1:20" x14ac:dyDescent="0.25">
      <c r="A5454">
        <v>38723</v>
      </c>
      <c r="B5454">
        <v>41172</v>
      </c>
      <c r="C5454" t="s">
        <v>58</v>
      </c>
      <c r="D5454" t="s">
        <v>21</v>
      </c>
      <c r="E5454" t="s">
        <v>22</v>
      </c>
      <c r="F5454" t="s">
        <v>647</v>
      </c>
      <c r="G5454">
        <v>39</v>
      </c>
      <c r="H5454">
        <v>3905.68</v>
      </c>
      <c r="I5454">
        <v>0.35</v>
      </c>
      <c r="J5454">
        <v>0</v>
      </c>
      <c r="K5454">
        <v>1364.58</v>
      </c>
      <c r="L5454">
        <v>99.97</v>
      </c>
      <c r="M5454">
        <v>64.98</v>
      </c>
      <c r="N5454">
        <v>6.88</v>
      </c>
      <c r="O5454" t="s">
        <v>24</v>
      </c>
      <c r="P5454" t="s">
        <v>1590</v>
      </c>
      <c r="Q5454" t="s">
        <v>95</v>
      </c>
      <c r="R5454" t="s">
        <v>61</v>
      </c>
      <c r="S5454" t="s">
        <v>57</v>
      </c>
      <c r="T5454" s="1">
        <v>41174</v>
      </c>
    </row>
    <row r="5455" spans="1:20" x14ac:dyDescent="0.25">
      <c r="A5455">
        <v>38723</v>
      </c>
      <c r="B5455">
        <v>41172</v>
      </c>
      <c r="C5455" t="s">
        <v>58</v>
      </c>
      <c r="D5455" t="s">
        <v>37</v>
      </c>
      <c r="E5455" t="s">
        <v>38</v>
      </c>
      <c r="F5455" t="s">
        <v>721</v>
      </c>
      <c r="G5455">
        <v>9</v>
      </c>
      <c r="H5455">
        <v>255.75</v>
      </c>
      <c r="I5455">
        <v>0.35</v>
      </c>
      <c r="J5455">
        <v>0.09</v>
      </c>
      <c r="K5455">
        <v>71.930000000000007</v>
      </c>
      <c r="L5455">
        <v>30.74</v>
      </c>
      <c r="M5455">
        <v>19.98</v>
      </c>
      <c r="N5455">
        <v>4</v>
      </c>
      <c r="O5455" t="s">
        <v>24</v>
      </c>
      <c r="P5455" t="s">
        <v>1590</v>
      </c>
      <c r="Q5455" t="s">
        <v>64</v>
      </c>
      <c r="R5455" t="s">
        <v>61</v>
      </c>
      <c r="S5455" t="s">
        <v>57</v>
      </c>
      <c r="T5455" s="1">
        <v>41173</v>
      </c>
    </row>
    <row r="5456" spans="1:20" x14ac:dyDescent="0.25">
      <c r="A5456">
        <v>38726</v>
      </c>
      <c r="B5456">
        <v>39954</v>
      </c>
      <c r="C5456" t="s">
        <v>79</v>
      </c>
      <c r="D5456" t="s">
        <v>21</v>
      </c>
      <c r="E5456" t="s">
        <v>120</v>
      </c>
      <c r="F5456" t="s">
        <v>1184</v>
      </c>
      <c r="G5456">
        <v>44</v>
      </c>
      <c r="H5456">
        <v>180.79</v>
      </c>
      <c r="I5456">
        <v>0.51</v>
      </c>
      <c r="J5456">
        <v>0.04</v>
      </c>
      <c r="K5456">
        <v>87.78</v>
      </c>
      <c r="L5456">
        <v>4.24</v>
      </c>
      <c r="M5456">
        <v>2.08</v>
      </c>
      <c r="N5456">
        <v>1.49</v>
      </c>
      <c r="O5456" t="s">
        <v>24</v>
      </c>
      <c r="P5456" t="s">
        <v>1342</v>
      </c>
      <c r="Q5456" t="s">
        <v>64</v>
      </c>
      <c r="R5456" t="s">
        <v>61</v>
      </c>
      <c r="S5456" t="s">
        <v>57</v>
      </c>
      <c r="T5456" s="1">
        <v>39956</v>
      </c>
    </row>
    <row r="5457" spans="1:20" x14ac:dyDescent="0.25">
      <c r="A5457">
        <v>38756</v>
      </c>
      <c r="B5457">
        <v>39940</v>
      </c>
      <c r="C5457" t="s">
        <v>58</v>
      </c>
      <c r="D5457" t="s">
        <v>37</v>
      </c>
      <c r="E5457" t="s">
        <v>50</v>
      </c>
      <c r="F5457" t="s">
        <v>247</v>
      </c>
      <c r="G5457">
        <v>43</v>
      </c>
      <c r="H5457">
        <v>4881.04</v>
      </c>
      <c r="I5457">
        <v>0.47</v>
      </c>
      <c r="J5457">
        <v>0.09</v>
      </c>
      <c r="K5457">
        <v>2034.48</v>
      </c>
      <c r="L5457">
        <v>124.51</v>
      </c>
      <c r="M5457">
        <v>65.989999999999995</v>
      </c>
      <c r="N5457">
        <v>8.99</v>
      </c>
      <c r="O5457" t="s">
        <v>71</v>
      </c>
      <c r="P5457" t="s">
        <v>1797</v>
      </c>
      <c r="Q5457" t="s">
        <v>64</v>
      </c>
      <c r="R5457" t="s">
        <v>34</v>
      </c>
      <c r="S5457" t="s">
        <v>57</v>
      </c>
      <c r="T5457" s="1">
        <v>39942</v>
      </c>
    </row>
    <row r="5458" spans="1:20" x14ac:dyDescent="0.25">
      <c r="A5458">
        <v>38758</v>
      </c>
      <c r="B5458">
        <v>40810</v>
      </c>
      <c r="C5458" t="s">
        <v>29</v>
      </c>
      <c r="D5458" t="s">
        <v>21</v>
      </c>
      <c r="E5458" t="s">
        <v>126</v>
      </c>
      <c r="F5458" t="s">
        <v>459</v>
      </c>
      <c r="G5458">
        <v>7</v>
      </c>
      <c r="H5458">
        <v>737.48</v>
      </c>
      <c r="I5458">
        <v>0.38</v>
      </c>
      <c r="J5458">
        <v>0</v>
      </c>
      <c r="K5458">
        <v>261.62</v>
      </c>
      <c r="L5458">
        <v>98.35</v>
      </c>
      <c r="M5458">
        <v>60.98</v>
      </c>
      <c r="N5458">
        <v>49</v>
      </c>
      <c r="O5458" t="s">
        <v>24</v>
      </c>
      <c r="P5458" t="s">
        <v>103</v>
      </c>
      <c r="Q5458" t="s">
        <v>33</v>
      </c>
      <c r="R5458" t="s">
        <v>67</v>
      </c>
      <c r="S5458" t="s">
        <v>28</v>
      </c>
      <c r="T5458" s="1">
        <v>40812</v>
      </c>
    </row>
    <row r="5459" spans="1:20" x14ac:dyDescent="0.25">
      <c r="A5459">
        <v>38784</v>
      </c>
      <c r="B5459">
        <v>40577</v>
      </c>
      <c r="C5459" t="s">
        <v>79</v>
      </c>
      <c r="D5459" t="s">
        <v>21</v>
      </c>
      <c r="E5459" t="s">
        <v>80</v>
      </c>
      <c r="F5459" t="s">
        <v>829</v>
      </c>
      <c r="G5459">
        <v>50</v>
      </c>
      <c r="H5459">
        <v>562.55999999999995</v>
      </c>
      <c r="I5459">
        <v>0.49</v>
      </c>
      <c r="J5459">
        <v>0.09</v>
      </c>
      <c r="K5459">
        <v>247.06</v>
      </c>
      <c r="L5459">
        <v>12.35</v>
      </c>
      <c r="M5459">
        <v>6.3</v>
      </c>
      <c r="N5459">
        <v>0.5</v>
      </c>
      <c r="O5459" t="s">
        <v>24</v>
      </c>
      <c r="P5459" t="s">
        <v>1490</v>
      </c>
      <c r="Q5459" t="s">
        <v>33</v>
      </c>
      <c r="R5459" t="s">
        <v>61</v>
      </c>
      <c r="S5459" t="s">
        <v>57</v>
      </c>
      <c r="T5459" s="1">
        <v>40579</v>
      </c>
    </row>
    <row r="5460" spans="1:20" x14ac:dyDescent="0.25">
      <c r="A5460">
        <v>38786</v>
      </c>
      <c r="B5460">
        <v>40712</v>
      </c>
      <c r="C5460" t="s">
        <v>79</v>
      </c>
      <c r="D5460" t="s">
        <v>42</v>
      </c>
      <c r="E5460" t="s">
        <v>43</v>
      </c>
      <c r="F5460" t="s">
        <v>1829</v>
      </c>
      <c r="G5460">
        <v>10</v>
      </c>
      <c r="H5460">
        <v>392.07</v>
      </c>
      <c r="I5460">
        <v>0.42</v>
      </c>
      <c r="J5460">
        <v>0.09</v>
      </c>
      <c r="K5460">
        <v>136.49</v>
      </c>
      <c r="L5460">
        <v>41.36</v>
      </c>
      <c r="M5460">
        <v>23.99</v>
      </c>
      <c r="N5460">
        <v>15.68</v>
      </c>
      <c r="O5460" t="s">
        <v>48</v>
      </c>
      <c r="P5460" t="s">
        <v>1273</v>
      </c>
      <c r="Q5460" t="s">
        <v>41</v>
      </c>
      <c r="R5460" t="s">
        <v>67</v>
      </c>
      <c r="S5460" t="s">
        <v>132</v>
      </c>
      <c r="T5460" s="1">
        <v>40714</v>
      </c>
    </row>
    <row r="5461" spans="1:20" x14ac:dyDescent="0.25">
      <c r="A5461">
        <v>38787</v>
      </c>
      <c r="B5461">
        <v>40760</v>
      </c>
      <c r="C5461" t="s">
        <v>20</v>
      </c>
      <c r="D5461" t="s">
        <v>21</v>
      </c>
      <c r="E5461" t="s">
        <v>52</v>
      </c>
      <c r="F5461" t="s">
        <v>779</v>
      </c>
      <c r="G5461">
        <v>22</v>
      </c>
      <c r="H5461">
        <v>125.27</v>
      </c>
      <c r="I5461">
        <v>0.43</v>
      </c>
      <c r="J5461">
        <v>0.05</v>
      </c>
      <c r="K5461">
        <v>48.11</v>
      </c>
      <c r="L5461">
        <v>5.75</v>
      </c>
      <c r="M5461">
        <v>3.28</v>
      </c>
      <c r="N5461">
        <v>5</v>
      </c>
      <c r="O5461" t="s">
        <v>24</v>
      </c>
      <c r="P5461" t="s">
        <v>1749</v>
      </c>
      <c r="Q5461" t="s">
        <v>33</v>
      </c>
      <c r="R5461" t="s">
        <v>67</v>
      </c>
      <c r="S5461" t="s">
        <v>55</v>
      </c>
      <c r="T5461" s="1">
        <v>40760</v>
      </c>
    </row>
    <row r="5462" spans="1:20" x14ac:dyDescent="0.25">
      <c r="A5462">
        <v>38789</v>
      </c>
      <c r="B5462">
        <v>40496</v>
      </c>
      <c r="C5462" t="s">
        <v>36</v>
      </c>
      <c r="D5462" t="s">
        <v>42</v>
      </c>
      <c r="E5462" t="s">
        <v>43</v>
      </c>
      <c r="F5462" t="s">
        <v>528</v>
      </c>
      <c r="G5462">
        <v>9</v>
      </c>
      <c r="H5462">
        <v>170.9</v>
      </c>
      <c r="I5462">
        <v>0.48</v>
      </c>
      <c r="J5462">
        <v>0.1</v>
      </c>
      <c r="K5462">
        <v>69.98</v>
      </c>
      <c r="L5462">
        <v>20.46</v>
      </c>
      <c r="M5462">
        <v>10.64</v>
      </c>
      <c r="N5462">
        <v>5.16</v>
      </c>
      <c r="O5462" t="s">
        <v>24</v>
      </c>
      <c r="P5462" t="s">
        <v>1047</v>
      </c>
      <c r="Q5462" t="s">
        <v>75</v>
      </c>
      <c r="R5462" t="s">
        <v>27</v>
      </c>
      <c r="S5462" t="s">
        <v>57</v>
      </c>
      <c r="T5462" s="1">
        <v>40497</v>
      </c>
    </row>
    <row r="5463" spans="1:20" x14ac:dyDescent="0.25">
      <c r="A5463">
        <v>38789</v>
      </c>
      <c r="B5463">
        <v>40496</v>
      </c>
      <c r="C5463" t="s">
        <v>36</v>
      </c>
      <c r="D5463" t="s">
        <v>42</v>
      </c>
      <c r="E5463" t="s">
        <v>43</v>
      </c>
      <c r="F5463" t="s">
        <v>1829</v>
      </c>
      <c r="G5463">
        <v>4</v>
      </c>
      <c r="H5463">
        <v>196.31</v>
      </c>
      <c r="I5463">
        <v>0.49</v>
      </c>
      <c r="J5463">
        <v>0.04</v>
      </c>
      <c r="K5463">
        <v>84.67</v>
      </c>
      <c r="L5463">
        <v>47.04</v>
      </c>
      <c r="M5463">
        <v>23.99</v>
      </c>
      <c r="N5463">
        <v>15.68</v>
      </c>
      <c r="O5463" t="s">
        <v>48</v>
      </c>
      <c r="P5463" t="s">
        <v>1047</v>
      </c>
      <c r="Q5463" t="s">
        <v>75</v>
      </c>
      <c r="R5463" t="s">
        <v>27</v>
      </c>
      <c r="S5463" t="s">
        <v>132</v>
      </c>
      <c r="T5463" s="1">
        <v>40497</v>
      </c>
    </row>
    <row r="5464" spans="1:20" x14ac:dyDescent="0.25">
      <c r="A5464">
        <v>38791</v>
      </c>
      <c r="B5464">
        <v>40251</v>
      </c>
      <c r="C5464" t="s">
        <v>20</v>
      </c>
      <c r="D5464" t="s">
        <v>42</v>
      </c>
      <c r="E5464" t="s">
        <v>46</v>
      </c>
      <c r="F5464" t="s">
        <v>47</v>
      </c>
      <c r="G5464">
        <v>24</v>
      </c>
      <c r="H5464">
        <v>3203.11</v>
      </c>
      <c r="I5464">
        <v>0.47</v>
      </c>
      <c r="J5464">
        <v>0.03</v>
      </c>
      <c r="K5464">
        <v>1412.45</v>
      </c>
      <c r="L5464">
        <v>133.75</v>
      </c>
      <c r="M5464">
        <v>70.89</v>
      </c>
      <c r="N5464">
        <v>89.3</v>
      </c>
      <c r="O5464" t="s">
        <v>48</v>
      </c>
      <c r="P5464" t="s">
        <v>1756</v>
      </c>
      <c r="Q5464" t="s">
        <v>33</v>
      </c>
      <c r="R5464" t="s">
        <v>61</v>
      </c>
      <c r="S5464" t="s">
        <v>49</v>
      </c>
      <c r="T5464" s="1">
        <v>40258</v>
      </c>
    </row>
    <row r="5465" spans="1:20" x14ac:dyDescent="0.25">
      <c r="A5465">
        <v>38817</v>
      </c>
      <c r="B5465">
        <v>41049</v>
      </c>
      <c r="C5465" t="s">
        <v>29</v>
      </c>
      <c r="D5465" t="s">
        <v>37</v>
      </c>
      <c r="E5465" t="s">
        <v>38</v>
      </c>
      <c r="F5465" t="s">
        <v>98</v>
      </c>
      <c r="G5465">
        <v>1</v>
      </c>
      <c r="H5465">
        <v>13.49</v>
      </c>
      <c r="I5465">
        <v>0.45</v>
      </c>
      <c r="J5465">
        <v>0.02</v>
      </c>
      <c r="K5465">
        <v>3.89</v>
      </c>
      <c r="L5465">
        <v>9.0500000000000007</v>
      </c>
      <c r="M5465">
        <v>4.9800000000000004</v>
      </c>
      <c r="N5465">
        <v>4.62</v>
      </c>
      <c r="O5465" t="s">
        <v>24</v>
      </c>
      <c r="P5465" t="s">
        <v>101</v>
      </c>
      <c r="Q5465" t="s">
        <v>33</v>
      </c>
      <c r="R5465" t="s">
        <v>67</v>
      </c>
      <c r="S5465" t="s">
        <v>35</v>
      </c>
      <c r="T5465" s="1">
        <v>41050</v>
      </c>
    </row>
    <row r="5466" spans="1:20" x14ac:dyDescent="0.25">
      <c r="A5466">
        <v>38848</v>
      </c>
      <c r="B5466">
        <v>41259</v>
      </c>
      <c r="C5466" t="s">
        <v>36</v>
      </c>
      <c r="D5466" t="s">
        <v>21</v>
      </c>
      <c r="E5466" t="s">
        <v>120</v>
      </c>
      <c r="F5466" t="s">
        <v>874</v>
      </c>
      <c r="G5466">
        <v>6</v>
      </c>
      <c r="H5466">
        <v>425.11</v>
      </c>
      <c r="I5466">
        <v>0.42</v>
      </c>
      <c r="J5466">
        <v>0.06</v>
      </c>
      <c r="K5466">
        <v>161.66</v>
      </c>
      <c r="L5466">
        <v>74.84</v>
      </c>
      <c r="M5466">
        <v>43.41</v>
      </c>
      <c r="N5466">
        <v>2.99</v>
      </c>
      <c r="O5466" t="s">
        <v>24</v>
      </c>
      <c r="P5466" t="s">
        <v>649</v>
      </c>
      <c r="Q5466" t="s">
        <v>95</v>
      </c>
      <c r="R5466" t="s">
        <v>61</v>
      </c>
      <c r="S5466" t="s">
        <v>57</v>
      </c>
      <c r="T5466" s="1">
        <v>41260</v>
      </c>
    </row>
    <row r="5467" spans="1:20" x14ac:dyDescent="0.25">
      <c r="A5467">
        <v>38850</v>
      </c>
      <c r="B5467">
        <v>40297</v>
      </c>
      <c r="C5467" t="s">
        <v>79</v>
      </c>
      <c r="D5467" t="s">
        <v>42</v>
      </c>
      <c r="E5467" t="s">
        <v>46</v>
      </c>
      <c r="F5467" t="s">
        <v>1046</v>
      </c>
      <c r="G5467">
        <v>34</v>
      </c>
      <c r="H5467">
        <v>21135.38</v>
      </c>
      <c r="I5467">
        <v>0.45</v>
      </c>
      <c r="J5467">
        <v>0.02</v>
      </c>
      <c r="K5467">
        <v>9256.0499999999993</v>
      </c>
      <c r="L5467">
        <v>633.11</v>
      </c>
      <c r="M5467">
        <v>348.21</v>
      </c>
      <c r="N5467">
        <v>40.19</v>
      </c>
      <c r="O5467" t="s">
        <v>48</v>
      </c>
      <c r="P5467" t="s">
        <v>2002</v>
      </c>
      <c r="Q5467" t="s">
        <v>33</v>
      </c>
      <c r="R5467" t="s">
        <v>61</v>
      </c>
      <c r="S5467" t="s">
        <v>49</v>
      </c>
      <c r="T5467" s="1">
        <v>40299</v>
      </c>
    </row>
    <row r="5468" spans="1:20" x14ac:dyDescent="0.25">
      <c r="A5468">
        <v>38851</v>
      </c>
      <c r="B5468">
        <v>41070</v>
      </c>
      <c r="C5468" t="s">
        <v>58</v>
      </c>
      <c r="D5468" t="s">
        <v>21</v>
      </c>
      <c r="E5468" t="s">
        <v>120</v>
      </c>
      <c r="F5468" t="s">
        <v>1738</v>
      </c>
      <c r="G5468">
        <v>1</v>
      </c>
      <c r="H5468">
        <v>11.58</v>
      </c>
      <c r="I5468">
        <v>0.49</v>
      </c>
      <c r="J5468">
        <v>0.06</v>
      </c>
      <c r="K5468">
        <v>3.15</v>
      </c>
      <c r="L5468">
        <v>7.33</v>
      </c>
      <c r="M5468">
        <v>3.74</v>
      </c>
      <c r="N5468">
        <v>4.6900000000000004</v>
      </c>
      <c r="O5468" t="s">
        <v>24</v>
      </c>
      <c r="P5468" t="s">
        <v>108</v>
      </c>
      <c r="Q5468" t="s">
        <v>95</v>
      </c>
      <c r="R5468" t="s">
        <v>34</v>
      </c>
      <c r="S5468" t="s">
        <v>57</v>
      </c>
      <c r="T5468" s="1">
        <v>41071</v>
      </c>
    </row>
    <row r="5469" spans="1:20" x14ac:dyDescent="0.25">
      <c r="A5469">
        <v>38852</v>
      </c>
      <c r="B5469">
        <v>40118</v>
      </c>
      <c r="C5469" t="s">
        <v>29</v>
      </c>
      <c r="D5469" t="s">
        <v>21</v>
      </c>
      <c r="E5469" t="s">
        <v>120</v>
      </c>
      <c r="F5469" t="s">
        <v>299</v>
      </c>
      <c r="G5469">
        <v>25</v>
      </c>
      <c r="H5469">
        <v>239.22</v>
      </c>
      <c r="I5469">
        <v>0.39</v>
      </c>
      <c r="J5469">
        <v>0.03</v>
      </c>
      <c r="K5469">
        <v>88.23</v>
      </c>
      <c r="L5469">
        <v>9.8000000000000007</v>
      </c>
      <c r="M5469">
        <v>5.98</v>
      </c>
      <c r="N5469">
        <v>1.49</v>
      </c>
      <c r="O5469" t="s">
        <v>24</v>
      </c>
      <c r="P5469" t="s">
        <v>552</v>
      </c>
      <c r="Q5469" t="s">
        <v>41</v>
      </c>
      <c r="R5469" t="s">
        <v>27</v>
      </c>
      <c r="S5469" t="s">
        <v>57</v>
      </c>
      <c r="T5469" s="1">
        <v>40120</v>
      </c>
    </row>
    <row r="5470" spans="1:20" x14ac:dyDescent="0.25">
      <c r="A5470">
        <v>38853</v>
      </c>
      <c r="B5470">
        <v>40991</v>
      </c>
      <c r="C5470" t="s">
        <v>20</v>
      </c>
      <c r="D5470" t="s">
        <v>37</v>
      </c>
      <c r="E5470" t="s">
        <v>50</v>
      </c>
      <c r="F5470" t="s">
        <v>76</v>
      </c>
      <c r="G5470">
        <v>13</v>
      </c>
      <c r="H5470">
        <v>1649.61</v>
      </c>
      <c r="I5470">
        <v>0.5</v>
      </c>
      <c r="J5470">
        <v>0.04</v>
      </c>
      <c r="K5470">
        <v>789.24</v>
      </c>
      <c r="L5470">
        <v>131.97999999999999</v>
      </c>
      <c r="M5470">
        <v>65.989999999999995</v>
      </c>
      <c r="N5470">
        <v>2.5</v>
      </c>
      <c r="O5470" t="s">
        <v>24</v>
      </c>
      <c r="P5470" t="s">
        <v>1745</v>
      </c>
      <c r="Q5470" t="s">
        <v>64</v>
      </c>
      <c r="R5470" t="s">
        <v>61</v>
      </c>
      <c r="S5470" t="s">
        <v>57</v>
      </c>
      <c r="T5470" s="1">
        <v>40995</v>
      </c>
    </row>
    <row r="5471" spans="1:20" x14ac:dyDescent="0.25">
      <c r="A5471">
        <v>38882</v>
      </c>
      <c r="B5471">
        <v>40161</v>
      </c>
      <c r="C5471" t="s">
        <v>58</v>
      </c>
      <c r="D5471" t="s">
        <v>42</v>
      </c>
      <c r="E5471" t="s">
        <v>192</v>
      </c>
      <c r="F5471" t="s">
        <v>735</v>
      </c>
      <c r="G5471">
        <v>37</v>
      </c>
      <c r="H5471">
        <v>8784.17</v>
      </c>
      <c r="I5471">
        <v>0.53</v>
      </c>
      <c r="J5471">
        <v>0.1</v>
      </c>
      <c r="K5471">
        <v>4163.34</v>
      </c>
      <c r="L5471">
        <v>261.68</v>
      </c>
      <c r="M5471">
        <v>122.99</v>
      </c>
      <c r="N5471">
        <v>70.2</v>
      </c>
      <c r="O5471" t="s">
        <v>48</v>
      </c>
      <c r="P5471" t="s">
        <v>1331</v>
      </c>
      <c r="Q5471" t="s">
        <v>33</v>
      </c>
      <c r="R5471" t="s">
        <v>67</v>
      </c>
      <c r="S5471" t="s">
        <v>132</v>
      </c>
      <c r="T5471" s="1">
        <v>40162</v>
      </c>
    </row>
    <row r="5472" spans="1:20" x14ac:dyDescent="0.25">
      <c r="A5472">
        <v>38882</v>
      </c>
      <c r="B5472">
        <v>40161</v>
      </c>
      <c r="C5472" t="s">
        <v>58</v>
      </c>
      <c r="D5472" t="s">
        <v>21</v>
      </c>
      <c r="E5472" t="s">
        <v>84</v>
      </c>
      <c r="F5472" t="s">
        <v>1901</v>
      </c>
      <c r="G5472">
        <v>40</v>
      </c>
      <c r="H5472">
        <v>3214.15</v>
      </c>
      <c r="I5472">
        <v>0.35</v>
      </c>
      <c r="J5472">
        <v>0.06</v>
      </c>
      <c r="K5472">
        <v>990.1</v>
      </c>
      <c r="L5472">
        <v>85.35</v>
      </c>
      <c r="M5472">
        <v>55.48</v>
      </c>
      <c r="N5472">
        <v>4.8499999999999996</v>
      </c>
      <c r="O5472" t="s">
        <v>24</v>
      </c>
      <c r="P5472" t="s">
        <v>1331</v>
      </c>
      <c r="Q5472" t="s">
        <v>95</v>
      </c>
      <c r="R5472" t="s">
        <v>67</v>
      </c>
      <c r="S5472" t="s">
        <v>57</v>
      </c>
      <c r="T5472" s="1">
        <v>40161</v>
      </c>
    </row>
    <row r="5473" spans="1:20" x14ac:dyDescent="0.25">
      <c r="A5473">
        <v>38884</v>
      </c>
      <c r="B5473">
        <v>41138</v>
      </c>
      <c r="C5473" t="s">
        <v>36</v>
      </c>
      <c r="D5473" t="s">
        <v>21</v>
      </c>
      <c r="E5473" t="s">
        <v>84</v>
      </c>
      <c r="F5473" t="s">
        <v>1968</v>
      </c>
      <c r="G5473">
        <v>47</v>
      </c>
      <c r="H5473">
        <v>381.78</v>
      </c>
      <c r="I5473">
        <v>0.36</v>
      </c>
      <c r="J5473">
        <v>0.03</v>
      </c>
      <c r="K5473">
        <v>127.96</v>
      </c>
      <c r="L5473">
        <v>8.25</v>
      </c>
      <c r="M5473">
        <v>5.28</v>
      </c>
      <c r="N5473">
        <v>5.66</v>
      </c>
      <c r="O5473" t="s">
        <v>24</v>
      </c>
      <c r="P5473" t="s">
        <v>655</v>
      </c>
      <c r="Q5473" t="s">
        <v>83</v>
      </c>
      <c r="R5473" t="s">
        <v>67</v>
      </c>
      <c r="S5473" t="s">
        <v>57</v>
      </c>
      <c r="T5473" s="1">
        <v>41139</v>
      </c>
    </row>
    <row r="5474" spans="1:20" x14ac:dyDescent="0.25">
      <c r="A5474">
        <v>38884</v>
      </c>
      <c r="B5474">
        <v>41138</v>
      </c>
      <c r="C5474" t="s">
        <v>36</v>
      </c>
      <c r="D5474" t="s">
        <v>42</v>
      </c>
      <c r="E5474" t="s">
        <v>46</v>
      </c>
      <c r="F5474" t="s">
        <v>278</v>
      </c>
      <c r="G5474">
        <v>20</v>
      </c>
      <c r="H5474">
        <v>9182.2900000000009</v>
      </c>
      <c r="I5474">
        <v>0.39</v>
      </c>
      <c r="J5474">
        <v>0.06</v>
      </c>
      <c r="K5474">
        <v>3204.57</v>
      </c>
      <c r="L5474">
        <v>485.54</v>
      </c>
      <c r="M5474">
        <v>296.18</v>
      </c>
      <c r="N5474">
        <v>54.12</v>
      </c>
      <c r="O5474" t="s">
        <v>48</v>
      </c>
      <c r="P5474" t="s">
        <v>655</v>
      </c>
      <c r="Q5474" t="s">
        <v>83</v>
      </c>
      <c r="R5474" t="s">
        <v>67</v>
      </c>
      <c r="S5474" t="s">
        <v>49</v>
      </c>
      <c r="T5474" s="1">
        <v>41139</v>
      </c>
    </row>
    <row r="5475" spans="1:20" x14ac:dyDescent="0.25">
      <c r="A5475">
        <v>38886</v>
      </c>
      <c r="B5475">
        <v>40032</v>
      </c>
      <c r="C5475" t="s">
        <v>36</v>
      </c>
      <c r="D5475" t="s">
        <v>21</v>
      </c>
      <c r="E5475" t="s">
        <v>52</v>
      </c>
      <c r="F5475" t="s">
        <v>1651</v>
      </c>
      <c r="G5475">
        <v>26</v>
      </c>
      <c r="H5475">
        <v>283.88</v>
      </c>
      <c r="I5475">
        <v>0.42</v>
      </c>
      <c r="J5475">
        <v>0.06</v>
      </c>
      <c r="K5475">
        <v>108.12</v>
      </c>
      <c r="L5475">
        <v>11.55</v>
      </c>
      <c r="M5475">
        <v>6.7</v>
      </c>
      <c r="N5475">
        <v>1.56</v>
      </c>
      <c r="O5475" t="s">
        <v>71</v>
      </c>
      <c r="P5475" t="s">
        <v>1889</v>
      </c>
      <c r="Q5475" t="s">
        <v>33</v>
      </c>
      <c r="R5475" t="s">
        <v>27</v>
      </c>
      <c r="S5475" t="s">
        <v>55</v>
      </c>
      <c r="T5475" s="1">
        <v>40034</v>
      </c>
    </row>
    <row r="5476" spans="1:20" x14ac:dyDescent="0.25">
      <c r="A5476">
        <v>38887</v>
      </c>
      <c r="B5476">
        <v>40110</v>
      </c>
      <c r="C5476" t="s">
        <v>58</v>
      </c>
      <c r="D5476" t="s">
        <v>21</v>
      </c>
      <c r="E5476" t="s">
        <v>120</v>
      </c>
      <c r="F5476" t="s">
        <v>1152</v>
      </c>
      <c r="G5476">
        <v>25</v>
      </c>
      <c r="H5476">
        <v>560.33000000000004</v>
      </c>
      <c r="I5476">
        <v>0.36</v>
      </c>
      <c r="J5476">
        <v>0.02</v>
      </c>
      <c r="K5476">
        <v>191.91</v>
      </c>
      <c r="L5476">
        <v>22.58</v>
      </c>
      <c r="M5476">
        <v>14.45</v>
      </c>
      <c r="N5476">
        <v>7.17</v>
      </c>
      <c r="O5476" t="s">
        <v>24</v>
      </c>
      <c r="P5476" t="s">
        <v>1749</v>
      </c>
      <c r="Q5476" t="s">
        <v>33</v>
      </c>
      <c r="R5476" t="s">
        <v>67</v>
      </c>
      <c r="S5476" t="s">
        <v>57</v>
      </c>
      <c r="T5476" s="1">
        <v>40111</v>
      </c>
    </row>
    <row r="5477" spans="1:20" x14ac:dyDescent="0.25">
      <c r="A5477">
        <v>38887</v>
      </c>
      <c r="B5477">
        <v>40110</v>
      </c>
      <c r="C5477" t="s">
        <v>58</v>
      </c>
      <c r="D5477" t="s">
        <v>21</v>
      </c>
      <c r="E5477" t="s">
        <v>52</v>
      </c>
      <c r="F5477" t="s">
        <v>463</v>
      </c>
      <c r="G5477">
        <v>50</v>
      </c>
      <c r="H5477">
        <v>420.49</v>
      </c>
      <c r="I5477">
        <v>0.38</v>
      </c>
      <c r="J5477">
        <v>7.0000000000000007E-2</v>
      </c>
      <c r="K5477">
        <v>139.5</v>
      </c>
      <c r="L5477">
        <v>9</v>
      </c>
      <c r="M5477">
        <v>5.58</v>
      </c>
      <c r="N5477">
        <v>1.99</v>
      </c>
      <c r="O5477" t="s">
        <v>24</v>
      </c>
      <c r="P5477" t="s">
        <v>1749</v>
      </c>
      <c r="Q5477" t="s">
        <v>33</v>
      </c>
      <c r="R5477" t="s">
        <v>67</v>
      </c>
      <c r="S5477" t="s">
        <v>55</v>
      </c>
      <c r="T5477" s="1">
        <v>40112</v>
      </c>
    </row>
    <row r="5478" spans="1:20" x14ac:dyDescent="0.25">
      <c r="A5478">
        <v>38912</v>
      </c>
      <c r="B5478">
        <v>41210</v>
      </c>
      <c r="C5478" t="s">
        <v>20</v>
      </c>
      <c r="D5478" t="s">
        <v>37</v>
      </c>
      <c r="E5478" t="s">
        <v>50</v>
      </c>
      <c r="F5478" t="s">
        <v>1586</v>
      </c>
      <c r="G5478">
        <v>26</v>
      </c>
      <c r="H5478">
        <v>2904</v>
      </c>
      <c r="I5478">
        <v>0.42</v>
      </c>
      <c r="J5478">
        <v>0.02</v>
      </c>
      <c r="K5478">
        <v>1183.27</v>
      </c>
      <c r="L5478">
        <v>113.78</v>
      </c>
      <c r="M5478">
        <v>65.989999999999995</v>
      </c>
      <c r="N5478">
        <v>4.99</v>
      </c>
      <c r="O5478" t="s">
        <v>24</v>
      </c>
      <c r="P5478" t="s">
        <v>705</v>
      </c>
      <c r="Q5478" t="s">
        <v>95</v>
      </c>
      <c r="R5478" t="s">
        <v>34</v>
      </c>
      <c r="S5478" t="s">
        <v>57</v>
      </c>
      <c r="T5478" s="1">
        <v>41217</v>
      </c>
    </row>
    <row r="5479" spans="1:20" x14ac:dyDescent="0.25">
      <c r="A5479">
        <v>38912</v>
      </c>
      <c r="B5479">
        <v>41210</v>
      </c>
      <c r="C5479" t="s">
        <v>20</v>
      </c>
      <c r="D5479" t="s">
        <v>37</v>
      </c>
      <c r="E5479" t="s">
        <v>38</v>
      </c>
      <c r="F5479" t="s">
        <v>399</v>
      </c>
      <c r="G5479">
        <v>46</v>
      </c>
      <c r="H5479">
        <v>14778.34</v>
      </c>
      <c r="I5479">
        <v>0.53</v>
      </c>
      <c r="J5479">
        <v>0.01</v>
      </c>
      <c r="K5479">
        <v>7760.26</v>
      </c>
      <c r="L5479">
        <v>324.43</v>
      </c>
      <c r="M5479">
        <v>152.47999999999999</v>
      </c>
      <c r="N5479">
        <v>4</v>
      </c>
      <c r="O5479" t="s">
        <v>24</v>
      </c>
      <c r="P5479" t="s">
        <v>705</v>
      </c>
      <c r="Q5479" t="s">
        <v>75</v>
      </c>
      <c r="R5479" t="s">
        <v>34</v>
      </c>
      <c r="S5479" t="s">
        <v>57</v>
      </c>
      <c r="T5479" s="1">
        <v>41212</v>
      </c>
    </row>
    <row r="5480" spans="1:20" x14ac:dyDescent="0.25">
      <c r="A5480">
        <v>38913</v>
      </c>
      <c r="B5480">
        <v>40062</v>
      </c>
      <c r="C5480" t="s">
        <v>29</v>
      </c>
      <c r="D5480" t="s">
        <v>21</v>
      </c>
      <c r="E5480" t="s">
        <v>120</v>
      </c>
      <c r="F5480" t="s">
        <v>1239</v>
      </c>
      <c r="G5480">
        <v>7</v>
      </c>
      <c r="H5480">
        <v>404.46</v>
      </c>
      <c r="I5480">
        <v>0.45</v>
      </c>
      <c r="J5480">
        <v>0.03</v>
      </c>
      <c r="K5480">
        <v>169.66</v>
      </c>
      <c r="L5480">
        <v>57.71</v>
      </c>
      <c r="M5480">
        <v>31.74</v>
      </c>
      <c r="N5480">
        <v>12.62</v>
      </c>
      <c r="O5480" t="s">
        <v>24</v>
      </c>
      <c r="P5480" t="s">
        <v>274</v>
      </c>
      <c r="Q5480" t="s">
        <v>33</v>
      </c>
      <c r="R5480" t="s">
        <v>61</v>
      </c>
      <c r="S5480" t="s">
        <v>57</v>
      </c>
      <c r="T5480" s="1">
        <v>40062</v>
      </c>
    </row>
    <row r="5481" spans="1:20" x14ac:dyDescent="0.25">
      <c r="A5481">
        <v>38914</v>
      </c>
      <c r="B5481">
        <v>41059</v>
      </c>
      <c r="C5481" t="s">
        <v>79</v>
      </c>
      <c r="D5481" t="s">
        <v>42</v>
      </c>
      <c r="E5481" t="s">
        <v>43</v>
      </c>
      <c r="F5481" t="s">
        <v>528</v>
      </c>
      <c r="G5481">
        <v>43</v>
      </c>
      <c r="H5481">
        <v>940.53</v>
      </c>
      <c r="I5481">
        <v>0.55000000000000004</v>
      </c>
      <c r="J5481">
        <v>0.08</v>
      </c>
      <c r="K5481">
        <v>477.85</v>
      </c>
      <c r="L5481">
        <v>23.64</v>
      </c>
      <c r="M5481">
        <v>10.64</v>
      </c>
      <c r="N5481">
        <v>5.16</v>
      </c>
      <c r="O5481" t="s">
        <v>24</v>
      </c>
      <c r="P5481" t="s">
        <v>1756</v>
      </c>
      <c r="Q5481" t="s">
        <v>33</v>
      </c>
      <c r="R5481" t="s">
        <v>34</v>
      </c>
      <c r="S5481" t="s">
        <v>57</v>
      </c>
      <c r="T5481" s="1">
        <v>41060</v>
      </c>
    </row>
    <row r="5482" spans="1:20" x14ac:dyDescent="0.25">
      <c r="A5482">
        <v>38915</v>
      </c>
      <c r="B5482">
        <v>40073</v>
      </c>
      <c r="C5482" t="s">
        <v>79</v>
      </c>
      <c r="D5482" t="s">
        <v>21</v>
      </c>
      <c r="E5482" t="s">
        <v>126</v>
      </c>
      <c r="F5482" t="s">
        <v>1260</v>
      </c>
      <c r="G5482">
        <v>12</v>
      </c>
      <c r="H5482">
        <v>180.79</v>
      </c>
      <c r="I5482">
        <v>0.5</v>
      </c>
      <c r="J5482">
        <v>0.08</v>
      </c>
      <c r="K5482">
        <v>78.319999999999993</v>
      </c>
      <c r="L5482">
        <v>15.54</v>
      </c>
      <c r="M5482">
        <v>7.77</v>
      </c>
      <c r="N5482">
        <v>9.23</v>
      </c>
      <c r="O5482" t="s">
        <v>24</v>
      </c>
      <c r="P5482" t="s">
        <v>1568</v>
      </c>
      <c r="Q5482" t="s">
        <v>64</v>
      </c>
      <c r="R5482" t="s">
        <v>34</v>
      </c>
      <c r="S5482" t="s">
        <v>57</v>
      </c>
      <c r="T5482" s="1">
        <v>40074</v>
      </c>
    </row>
    <row r="5483" spans="1:20" x14ac:dyDescent="0.25">
      <c r="A5483">
        <v>38915</v>
      </c>
      <c r="B5483">
        <v>40073</v>
      </c>
      <c r="C5483" t="s">
        <v>79</v>
      </c>
      <c r="D5483" t="s">
        <v>42</v>
      </c>
      <c r="E5483" t="s">
        <v>43</v>
      </c>
      <c r="F5483" t="s">
        <v>863</v>
      </c>
      <c r="G5483">
        <v>34</v>
      </c>
      <c r="H5483">
        <v>391.09</v>
      </c>
      <c r="I5483">
        <v>0.38</v>
      </c>
      <c r="J5483">
        <v>7.0000000000000007E-2</v>
      </c>
      <c r="K5483">
        <v>129.03</v>
      </c>
      <c r="L5483">
        <v>12.24</v>
      </c>
      <c r="M5483">
        <v>7.59</v>
      </c>
      <c r="N5483">
        <v>4</v>
      </c>
      <c r="O5483" t="s">
        <v>24</v>
      </c>
      <c r="P5483" t="s">
        <v>1568</v>
      </c>
      <c r="Q5483" t="s">
        <v>64</v>
      </c>
      <c r="R5483" t="s">
        <v>34</v>
      </c>
      <c r="S5483" t="s">
        <v>55</v>
      </c>
      <c r="T5483" s="1">
        <v>40075</v>
      </c>
    </row>
    <row r="5484" spans="1:20" x14ac:dyDescent="0.25">
      <c r="A5484">
        <v>38917</v>
      </c>
      <c r="B5484">
        <v>40503</v>
      </c>
      <c r="C5484" t="s">
        <v>20</v>
      </c>
      <c r="D5484" t="s">
        <v>37</v>
      </c>
      <c r="E5484" t="s">
        <v>50</v>
      </c>
      <c r="F5484" t="s">
        <v>76</v>
      </c>
      <c r="G5484">
        <v>11</v>
      </c>
      <c r="H5484">
        <v>1156.17</v>
      </c>
      <c r="I5484">
        <v>0.38</v>
      </c>
      <c r="J5484">
        <v>0.02</v>
      </c>
      <c r="K5484">
        <v>421.48</v>
      </c>
      <c r="L5484">
        <v>106.44</v>
      </c>
      <c r="M5484">
        <v>65.989999999999995</v>
      </c>
      <c r="N5484">
        <v>8.8000000000000007</v>
      </c>
      <c r="O5484" t="s">
        <v>24</v>
      </c>
      <c r="P5484" t="s">
        <v>1259</v>
      </c>
      <c r="Q5484" t="s">
        <v>64</v>
      </c>
      <c r="R5484" t="s">
        <v>67</v>
      </c>
      <c r="S5484" t="s">
        <v>57</v>
      </c>
      <c r="T5484" s="1">
        <v>40510</v>
      </c>
    </row>
    <row r="5485" spans="1:20" x14ac:dyDescent="0.25">
      <c r="A5485">
        <v>38944</v>
      </c>
      <c r="B5485">
        <v>40288</v>
      </c>
      <c r="C5485" t="s">
        <v>79</v>
      </c>
      <c r="D5485" t="s">
        <v>37</v>
      </c>
      <c r="E5485" t="s">
        <v>50</v>
      </c>
      <c r="F5485" t="s">
        <v>461</v>
      </c>
      <c r="G5485">
        <v>17</v>
      </c>
      <c r="H5485">
        <v>3627.03</v>
      </c>
      <c r="I5485">
        <v>0.42</v>
      </c>
      <c r="J5485">
        <v>0.02</v>
      </c>
      <c r="K5485">
        <v>1477.12</v>
      </c>
      <c r="L5485">
        <v>217.22</v>
      </c>
      <c r="M5485">
        <v>125.99</v>
      </c>
      <c r="N5485">
        <v>8.08</v>
      </c>
      <c r="O5485" t="s">
        <v>24</v>
      </c>
      <c r="P5485" t="s">
        <v>1049</v>
      </c>
      <c r="Q5485" t="s">
        <v>33</v>
      </c>
      <c r="R5485" t="s">
        <v>27</v>
      </c>
      <c r="S5485" t="s">
        <v>57</v>
      </c>
      <c r="T5485" s="1">
        <v>40289</v>
      </c>
    </row>
    <row r="5486" spans="1:20" x14ac:dyDescent="0.25">
      <c r="A5486">
        <v>38944</v>
      </c>
      <c r="B5486">
        <v>40288</v>
      </c>
      <c r="C5486" t="s">
        <v>79</v>
      </c>
      <c r="D5486" t="s">
        <v>42</v>
      </c>
      <c r="E5486" t="s">
        <v>192</v>
      </c>
      <c r="F5486" t="s">
        <v>500</v>
      </c>
      <c r="G5486">
        <v>46</v>
      </c>
      <c r="H5486">
        <v>40766.410000000003</v>
      </c>
      <c r="I5486">
        <v>0.44</v>
      </c>
      <c r="J5486">
        <v>0.01</v>
      </c>
      <c r="K5486">
        <v>17695.330000000002</v>
      </c>
      <c r="L5486">
        <v>894.61</v>
      </c>
      <c r="M5486">
        <v>500.98</v>
      </c>
      <c r="N5486">
        <v>26</v>
      </c>
      <c r="O5486" t="s">
        <v>48</v>
      </c>
      <c r="P5486" t="s">
        <v>1049</v>
      </c>
      <c r="Q5486" t="s">
        <v>33</v>
      </c>
      <c r="R5486" t="s">
        <v>27</v>
      </c>
      <c r="S5486" t="s">
        <v>132</v>
      </c>
      <c r="T5486" s="1">
        <v>40289</v>
      </c>
    </row>
    <row r="5487" spans="1:20" x14ac:dyDescent="0.25">
      <c r="A5487">
        <v>38944</v>
      </c>
      <c r="B5487">
        <v>40288</v>
      </c>
      <c r="C5487" t="s">
        <v>79</v>
      </c>
      <c r="D5487" t="s">
        <v>21</v>
      </c>
      <c r="E5487" t="s">
        <v>84</v>
      </c>
      <c r="F5487" t="s">
        <v>1860</v>
      </c>
      <c r="G5487">
        <v>32</v>
      </c>
      <c r="H5487">
        <v>1419.12</v>
      </c>
      <c r="I5487">
        <v>0.4</v>
      </c>
      <c r="J5487">
        <v>0.09</v>
      </c>
      <c r="K5487">
        <v>481.78</v>
      </c>
      <c r="L5487">
        <v>48.57</v>
      </c>
      <c r="M5487">
        <v>29.14</v>
      </c>
      <c r="N5487">
        <v>4.8600000000000003</v>
      </c>
      <c r="O5487" t="s">
        <v>24</v>
      </c>
      <c r="P5487" t="s">
        <v>1049</v>
      </c>
      <c r="Q5487" t="s">
        <v>33</v>
      </c>
      <c r="R5487" t="s">
        <v>27</v>
      </c>
      <c r="S5487" t="s">
        <v>55</v>
      </c>
      <c r="T5487" s="1">
        <v>40290</v>
      </c>
    </row>
    <row r="5488" spans="1:20" x14ac:dyDescent="0.25">
      <c r="A5488">
        <v>38947</v>
      </c>
      <c r="B5488">
        <v>40146</v>
      </c>
      <c r="C5488" t="s">
        <v>58</v>
      </c>
      <c r="D5488" t="s">
        <v>42</v>
      </c>
      <c r="E5488" t="s">
        <v>43</v>
      </c>
      <c r="F5488" t="s">
        <v>285</v>
      </c>
      <c r="G5488">
        <v>20</v>
      </c>
      <c r="H5488">
        <v>556.95000000000005</v>
      </c>
      <c r="I5488">
        <v>0.48</v>
      </c>
      <c r="J5488">
        <v>0.02</v>
      </c>
      <c r="K5488">
        <v>257.95</v>
      </c>
      <c r="L5488">
        <v>28.04</v>
      </c>
      <c r="M5488">
        <v>14.58</v>
      </c>
      <c r="N5488">
        <v>7.4</v>
      </c>
      <c r="O5488" t="s">
        <v>24</v>
      </c>
      <c r="P5488" t="s">
        <v>1709</v>
      </c>
      <c r="Q5488" t="s">
        <v>64</v>
      </c>
      <c r="R5488" t="s">
        <v>61</v>
      </c>
      <c r="S5488" t="s">
        <v>57</v>
      </c>
      <c r="T5488" s="1">
        <v>40148</v>
      </c>
    </row>
    <row r="5489" spans="1:20" x14ac:dyDescent="0.25">
      <c r="A5489">
        <v>38948</v>
      </c>
      <c r="B5489">
        <v>40699</v>
      </c>
      <c r="C5489" t="s">
        <v>29</v>
      </c>
      <c r="D5489" t="s">
        <v>21</v>
      </c>
      <c r="E5489" t="s">
        <v>22</v>
      </c>
      <c r="F5489" t="s">
        <v>1013</v>
      </c>
      <c r="G5489">
        <v>9</v>
      </c>
      <c r="H5489">
        <v>2827.22</v>
      </c>
      <c r="I5489">
        <v>0.52</v>
      </c>
      <c r="J5489">
        <v>0.03</v>
      </c>
      <c r="K5489">
        <v>1424.61</v>
      </c>
      <c r="L5489">
        <v>323.04000000000002</v>
      </c>
      <c r="M5489">
        <v>155.06</v>
      </c>
      <c r="N5489">
        <v>7.07</v>
      </c>
      <c r="O5489" t="s">
        <v>24</v>
      </c>
      <c r="P5489" t="s">
        <v>1294</v>
      </c>
      <c r="Q5489" t="s">
        <v>33</v>
      </c>
      <c r="R5489" t="s">
        <v>61</v>
      </c>
      <c r="S5489" t="s">
        <v>57</v>
      </c>
      <c r="T5489" s="1">
        <v>40700</v>
      </c>
    </row>
    <row r="5490" spans="1:20" x14ac:dyDescent="0.25">
      <c r="A5490">
        <v>38948</v>
      </c>
      <c r="B5490">
        <v>40699</v>
      </c>
      <c r="C5490" t="s">
        <v>29</v>
      </c>
      <c r="D5490" t="s">
        <v>37</v>
      </c>
      <c r="E5490" t="s">
        <v>50</v>
      </c>
      <c r="F5490" t="s">
        <v>152</v>
      </c>
      <c r="G5490">
        <v>44</v>
      </c>
      <c r="H5490">
        <v>15061.15</v>
      </c>
      <c r="I5490">
        <v>0.5</v>
      </c>
      <c r="J5490">
        <v>0.05</v>
      </c>
      <c r="K5490">
        <v>7127.6</v>
      </c>
      <c r="L5490">
        <v>359.98</v>
      </c>
      <c r="M5490">
        <v>179.99</v>
      </c>
      <c r="N5490">
        <v>13.99</v>
      </c>
      <c r="O5490" t="s">
        <v>71</v>
      </c>
      <c r="P5490" t="s">
        <v>1294</v>
      </c>
      <c r="Q5490" t="s">
        <v>33</v>
      </c>
      <c r="R5490" t="s">
        <v>61</v>
      </c>
      <c r="S5490" t="s">
        <v>45</v>
      </c>
      <c r="T5490" s="1">
        <v>40700</v>
      </c>
    </row>
    <row r="5491" spans="1:20" x14ac:dyDescent="0.25">
      <c r="A5491">
        <v>38950</v>
      </c>
      <c r="B5491">
        <v>40726</v>
      </c>
      <c r="C5491" t="s">
        <v>29</v>
      </c>
      <c r="D5491" t="s">
        <v>21</v>
      </c>
      <c r="E5491" t="s">
        <v>120</v>
      </c>
      <c r="F5491" t="s">
        <v>2042</v>
      </c>
      <c r="G5491">
        <v>24</v>
      </c>
      <c r="H5491">
        <v>175.09</v>
      </c>
      <c r="I5491">
        <v>0.39</v>
      </c>
      <c r="J5491">
        <v>0.02</v>
      </c>
      <c r="K5491">
        <v>63.76</v>
      </c>
      <c r="L5491">
        <v>7.18</v>
      </c>
      <c r="M5491">
        <v>4.38</v>
      </c>
      <c r="N5491">
        <v>6.21</v>
      </c>
      <c r="O5491" t="s">
        <v>24</v>
      </c>
      <c r="P5491" t="s">
        <v>649</v>
      </c>
      <c r="Q5491" t="s">
        <v>95</v>
      </c>
      <c r="R5491" t="s">
        <v>27</v>
      </c>
      <c r="S5491" t="s">
        <v>57</v>
      </c>
      <c r="T5491" s="1">
        <v>40727</v>
      </c>
    </row>
    <row r="5492" spans="1:20" x14ac:dyDescent="0.25">
      <c r="A5492">
        <v>38950</v>
      </c>
      <c r="B5492">
        <v>40726</v>
      </c>
      <c r="C5492" t="s">
        <v>29</v>
      </c>
      <c r="D5492" t="s">
        <v>21</v>
      </c>
      <c r="E5492" t="s">
        <v>72</v>
      </c>
      <c r="F5492" t="s">
        <v>1291</v>
      </c>
      <c r="G5492">
        <v>39</v>
      </c>
      <c r="H5492">
        <v>128.71</v>
      </c>
      <c r="I5492">
        <v>0.47</v>
      </c>
      <c r="J5492">
        <v>0.08</v>
      </c>
      <c r="K5492">
        <v>54.24</v>
      </c>
      <c r="L5492">
        <v>3.57</v>
      </c>
      <c r="M5492">
        <v>1.89</v>
      </c>
      <c r="N5492">
        <v>0.76</v>
      </c>
      <c r="O5492" t="s">
        <v>24</v>
      </c>
      <c r="P5492" t="s">
        <v>649</v>
      </c>
      <c r="Q5492" t="s">
        <v>95</v>
      </c>
      <c r="R5492" t="s">
        <v>27</v>
      </c>
      <c r="S5492" t="s">
        <v>55</v>
      </c>
      <c r="T5492" s="1">
        <v>40727</v>
      </c>
    </row>
    <row r="5493" spans="1:20" x14ac:dyDescent="0.25">
      <c r="A5493">
        <v>38950</v>
      </c>
      <c r="B5493">
        <v>40726</v>
      </c>
      <c r="C5493" t="s">
        <v>29</v>
      </c>
      <c r="D5493" t="s">
        <v>21</v>
      </c>
      <c r="E5493" t="s">
        <v>30</v>
      </c>
      <c r="F5493" t="s">
        <v>226</v>
      </c>
      <c r="G5493">
        <v>30</v>
      </c>
      <c r="H5493">
        <v>440.95</v>
      </c>
      <c r="I5493">
        <v>0.38</v>
      </c>
      <c r="J5493">
        <v>0.03</v>
      </c>
      <c r="K5493">
        <v>157.66999999999999</v>
      </c>
      <c r="L5493">
        <v>15.02</v>
      </c>
      <c r="M5493">
        <v>9.31</v>
      </c>
      <c r="N5493">
        <v>3.98</v>
      </c>
      <c r="O5493" t="s">
        <v>24</v>
      </c>
      <c r="P5493" t="s">
        <v>649</v>
      </c>
      <c r="Q5493" t="s">
        <v>95</v>
      </c>
      <c r="R5493" t="s">
        <v>27</v>
      </c>
      <c r="S5493" t="s">
        <v>35</v>
      </c>
      <c r="T5493" s="1">
        <v>40729</v>
      </c>
    </row>
    <row r="5494" spans="1:20" x14ac:dyDescent="0.25">
      <c r="A5494">
        <v>38976</v>
      </c>
      <c r="B5494">
        <v>40537</v>
      </c>
      <c r="C5494" t="s">
        <v>58</v>
      </c>
      <c r="D5494" t="s">
        <v>37</v>
      </c>
      <c r="E5494" t="s">
        <v>387</v>
      </c>
      <c r="F5494" t="s">
        <v>437</v>
      </c>
      <c r="G5494">
        <v>16</v>
      </c>
      <c r="H5494">
        <v>14292.16</v>
      </c>
      <c r="I5494">
        <v>0.54</v>
      </c>
      <c r="J5494">
        <v>0.09</v>
      </c>
      <c r="K5494">
        <v>7043.32</v>
      </c>
      <c r="L5494">
        <v>978.24</v>
      </c>
      <c r="M5494">
        <v>449.99</v>
      </c>
      <c r="N5494">
        <v>49</v>
      </c>
      <c r="O5494" t="s">
        <v>48</v>
      </c>
      <c r="P5494" t="s">
        <v>484</v>
      </c>
      <c r="Q5494" t="s">
        <v>95</v>
      </c>
      <c r="R5494" t="s">
        <v>34</v>
      </c>
      <c r="S5494" t="s">
        <v>132</v>
      </c>
      <c r="T5494" s="1">
        <v>40538</v>
      </c>
    </row>
    <row r="5495" spans="1:20" x14ac:dyDescent="0.25">
      <c r="A5495">
        <v>38976</v>
      </c>
      <c r="B5495">
        <v>40537</v>
      </c>
      <c r="C5495" t="s">
        <v>58</v>
      </c>
      <c r="D5495" t="s">
        <v>21</v>
      </c>
      <c r="E5495" t="s">
        <v>84</v>
      </c>
      <c r="F5495" t="s">
        <v>1172</v>
      </c>
      <c r="G5495">
        <v>46</v>
      </c>
      <c r="H5495">
        <v>1401.66</v>
      </c>
      <c r="I5495">
        <v>0.36</v>
      </c>
      <c r="J5495">
        <v>0.03</v>
      </c>
      <c r="K5495">
        <v>473.9</v>
      </c>
      <c r="L5495">
        <v>31.22</v>
      </c>
      <c r="M5495">
        <v>19.98</v>
      </c>
      <c r="N5495">
        <v>8.68</v>
      </c>
      <c r="O5495" t="s">
        <v>24</v>
      </c>
      <c r="P5495" t="s">
        <v>484</v>
      </c>
      <c r="Q5495" t="s">
        <v>75</v>
      </c>
      <c r="R5495" t="s">
        <v>34</v>
      </c>
      <c r="S5495" t="s">
        <v>57</v>
      </c>
      <c r="T5495" s="1">
        <v>40539</v>
      </c>
    </row>
    <row r="5496" spans="1:20" x14ac:dyDescent="0.25">
      <c r="A5496">
        <v>38978</v>
      </c>
      <c r="B5496">
        <v>40028</v>
      </c>
      <c r="C5496" t="s">
        <v>20</v>
      </c>
      <c r="D5496" t="s">
        <v>42</v>
      </c>
      <c r="E5496" t="s">
        <v>192</v>
      </c>
      <c r="F5496" t="s">
        <v>1431</v>
      </c>
      <c r="G5496">
        <v>24</v>
      </c>
      <c r="H5496">
        <v>6816.75</v>
      </c>
      <c r="I5496">
        <v>0.36</v>
      </c>
      <c r="J5496">
        <v>0</v>
      </c>
      <c r="K5496">
        <v>2443.23</v>
      </c>
      <c r="L5496">
        <v>282.77999999999997</v>
      </c>
      <c r="M5496">
        <v>180.98</v>
      </c>
      <c r="N5496">
        <v>30</v>
      </c>
      <c r="O5496" t="s">
        <v>48</v>
      </c>
      <c r="P5496" t="s">
        <v>1956</v>
      </c>
      <c r="Q5496" t="s">
        <v>41</v>
      </c>
      <c r="R5496" t="s">
        <v>27</v>
      </c>
      <c r="S5496" t="s">
        <v>132</v>
      </c>
      <c r="T5496" s="1">
        <v>40030</v>
      </c>
    </row>
    <row r="5497" spans="1:20" x14ac:dyDescent="0.25">
      <c r="A5497">
        <v>38979</v>
      </c>
      <c r="B5497">
        <v>40235</v>
      </c>
      <c r="C5497" t="s">
        <v>20</v>
      </c>
      <c r="D5497" t="s">
        <v>42</v>
      </c>
      <c r="E5497" t="s">
        <v>192</v>
      </c>
      <c r="F5497" t="s">
        <v>2043</v>
      </c>
      <c r="G5497">
        <v>48</v>
      </c>
      <c r="H5497">
        <v>6947.96</v>
      </c>
      <c r="I5497">
        <v>0.54</v>
      </c>
      <c r="J5497">
        <v>7.0000000000000007E-2</v>
      </c>
      <c r="K5497">
        <v>3481.11</v>
      </c>
      <c r="L5497">
        <v>154.30000000000001</v>
      </c>
      <c r="M5497">
        <v>70.98</v>
      </c>
      <c r="N5497">
        <v>59.81</v>
      </c>
      <c r="O5497" t="s">
        <v>48</v>
      </c>
      <c r="P5497" t="s">
        <v>1130</v>
      </c>
      <c r="Q5497" t="s">
        <v>41</v>
      </c>
      <c r="R5497" t="s">
        <v>34</v>
      </c>
      <c r="S5497" t="s">
        <v>132</v>
      </c>
      <c r="T5497" s="1">
        <v>40235</v>
      </c>
    </row>
    <row r="5498" spans="1:20" x14ac:dyDescent="0.25">
      <c r="A5498">
        <v>38979</v>
      </c>
      <c r="B5498">
        <v>40235</v>
      </c>
      <c r="C5498" t="s">
        <v>20</v>
      </c>
      <c r="D5498" t="s">
        <v>37</v>
      </c>
      <c r="E5498" t="s">
        <v>38</v>
      </c>
      <c r="F5498" t="s">
        <v>1002</v>
      </c>
      <c r="G5498">
        <v>34</v>
      </c>
      <c r="H5498">
        <v>5648.82</v>
      </c>
      <c r="I5498">
        <v>0.53</v>
      </c>
      <c r="J5498">
        <v>0.06</v>
      </c>
      <c r="K5498">
        <v>2821.66</v>
      </c>
      <c r="L5498">
        <v>176.57</v>
      </c>
      <c r="M5498">
        <v>82.99</v>
      </c>
      <c r="N5498">
        <v>5.5</v>
      </c>
      <c r="O5498" t="s">
        <v>24</v>
      </c>
      <c r="P5498" t="s">
        <v>1130</v>
      </c>
      <c r="Q5498" t="s">
        <v>41</v>
      </c>
      <c r="R5498" t="s">
        <v>34</v>
      </c>
      <c r="S5498" t="s">
        <v>57</v>
      </c>
      <c r="T5498" s="1">
        <v>40240</v>
      </c>
    </row>
    <row r="5499" spans="1:20" x14ac:dyDescent="0.25">
      <c r="A5499">
        <v>38979</v>
      </c>
      <c r="B5499">
        <v>40235</v>
      </c>
      <c r="C5499" t="s">
        <v>20</v>
      </c>
      <c r="D5499" t="s">
        <v>21</v>
      </c>
      <c r="E5499" t="s">
        <v>52</v>
      </c>
      <c r="F5499" t="s">
        <v>1078</v>
      </c>
      <c r="G5499">
        <v>31</v>
      </c>
      <c r="H5499">
        <v>97.18</v>
      </c>
      <c r="I5499">
        <v>0.38</v>
      </c>
      <c r="J5499">
        <v>0.02</v>
      </c>
      <c r="K5499">
        <v>35.1</v>
      </c>
      <c r="L5499">
        <v>3.15</v>
      </c>
      <c r="M5499">
        <v>1.95</v>
      </c>
      <c r="N5499">
        <v>1.63</v>
      </c>
      <c r="O5499" t="s">
        <v>24</v>
      </c>
      <c r="P5499" t="s">
        <v>1130</v>
      </c>
      <c r="Q5499" t="s">
        <v>41</v>
      </c>
      <c r="R5499" t="s">
        <v>34</v>
      </c>
      <c r="S5499" t="s">
        <v>55</v>
      </c>
      <c r="T5499" s="1">
        <v>40240</v>
      </c>
    </row>
    <row r="5500" spans="1:20" x14ac:dyDescent="0.25">
      <c r="A5500">
        <v>38982</v>
      </c>
      <c r="B5500">
        <v>40011</v>
      </c>
      <c r="C5500" t="s">
        <v>29</v>
      </c>
      <c r="D5500" t="s">
        <v>37</v>
      </c>
      <c r="E5500" t="s">
        <v>38</v>
      </c>
      <c r="F5500" t="s">
        <v>315</v>
      </c>
      <c r="G5500">
        <v>43</v>
      </c>
      <c r="H5500">
        <v>2373.1</v>
      </c>
      <c r="I5500">
        <v>0.53</v>
      </c>
      <c r="J5500">
        <v>0.09</v>
      </c>
      <c r="K5500">
        <v>1146.47</v>
      </c>
      <c r="L5500">
        <v>60.6</v>
      </c>
      <c r="M5500">
        <v>28.48</v>
      </c>
      <c r="N5500">
        <v>1.99</v>
      </c>
      <c r="O5500" t="s">
        <v>24</v>
      </c>
      <c r="P5500" t="s">
        <v>684</v>
      </c>
      <c r="Q5500" t="s">
        <v>41</v>
      </c>
      <c r="R5500" t="s">
        <v>34</v>
      </c>
      <c r="S5500" t="s">
        <v>35</v>
      </c>
      <c r="T5500" s="1">
        <v>40012</v>
      </c>
    </row>
    <row r="5501" spans="1:20" x14ac:dyDescent="0.25">
      <c r="A5501">
        <v>39008</v>
      </c>
      <c r="B5501">
        <v>40661</v>
      </c>
      <c r="C5501" t="s">
        <v>29</v>
      </c>
      <c r="D5501" t="s">
        <v>42</v>
      </c>
      <c r="E5501" t="s">
        <v>192</v>
      </c>
      <c r="F5501" t="s">
        <v>735</v>
      </c>
      <c r="G5501">
        <v>28</v>
      </c>
      <c r="H5501">
        <v>5907.01</v>
      </c>
      <c r="I5501">
        <v>0.41</v>
      </c>
      <c r="J5501">
        <v>0</v>
      </c>
      <c r="K5501">
        <v>2393.09</v>
      </c>
      <c r="L5501">
        <v>208.46</v>
      </c>
      <c r="M5501">
        <v>122.99</v>
      </c>
      <c r="N5501">
        <v>70.2</v>
      </c>
      <c r="O5501" t="s">
        <v>48</v>
      </c>
      <c r="P5501" t="s">
        <v>983</v>
      </c>
      <c r="Q5501" t="s">
        <v>41</v>
      </c>
      <c r="R5501" t="s">
        <v>34</v>
      </c>
      <c r="S5501" t="s">
        <v>132</v>
      </c>
      <c r="T5501" s="1">
        <v>40663</v>
      </c>
    </row>
    <row r="5502" spans="1:20" x14ac:dyDescent="0.25">
      <c r="A5502">
        <v>39015</v>
      </c>
      <c r="B5502">
        <v>40153</v>
      </c>
      <c r="C5502" t="s">
        <v>79</v>
      </c>
      <c r="D5502" t="s">
        <v>37</v>
      </c>
      <c r="E5502" t="s">
        <v>87</v>
      </c>
      <c r="F5502" t="s">
        <v>487</v>
      </c>
      <c r="G5502">
        <v>13</v>
      </c>
      <c r="H5502">
        <v>10093.19</v>
      </c>
      <c r="I5502">
        <v>0.51</v>
      </c>
      <c r="J5502">
        <v>0.05</v>
      </c>
      <c r="K5502">
        <v>4881.3900000000003</v>
      </c>
      <c r="L5502">
        <v>816.29</v>
      </c>
      <c r="M5502">
        <v>399.98</v>
      </c>
      <c r="N5502">
        <v>12.06</v>
      </c>
      <c r="O5502" t="s">
        <v>48</v>
      </c>
      <c r="P5502" t="s">
        <v>625</v>
      </c>
      <c r="Q5502" t="s">
        <v>64</v>
      </c>
      <c r="R5502" t="s">
        <v>34</v>
      </c>
      <c r="S5502" t="s">
        <v>49</v>
      </c>
      <c r="T5502" s="1">
        <v>40153</v>
      </c>
    </row>
    <row r="5503" spans="1:20" x14ac:dyDescent="0.25">
      <c r="A5503">
        <v>39015</v>
      </c>
      <c r="B5503">
        <v>40153</v>
      </c>
      <c r="C5503" t="s">
        <v>79</v>
      </c>
      <c r="D5503" t="s">
        <v>21</v>
      </c>
      <c r="E5503" t="s">
        <v>84</v>
      </c>
      <c r="F5503" t="s">
        <v>1446</v>
      </c>
      <c r="G5503">
        <v>11</v>
      </c>
      <c r="H5503">
        <v>146.78</v>
      </c>
      <c r="I5503">
        <v>0.53</v>
      </c>
      <c r="J5503">
        <v>7.0000000000000007E-2</v>
      </c>
      <c r="K5503">
        <v>69.760000000000005</v>
      </c>
      <c r="L5503">
        <v>13.79</v>
      </c>
      <c r="M5503">
        <v>6.48</v>
      </c>
      <c r="N5503">
        <v>5.74</v>
      </c>
      <c r="O5503" t="s">
        <v>24</v>
      </c>
      <c r="P5503" t="s">
        <v>625</v>
      </c>
      <c r="Q5503" t="s">
        <v>64</v>
      </c>
      <c r="R5503" t="s">
        <v>34</v>
      </c>
      <c r="S5503" t="s">
        <v>57</v>
      </c>
      <c r="T5503" s="1">
        <v>40153</v>
      </c>
    </row>
    <row r="5504" spans="1:20" x14ac:dyDescent="0.25">
      <c r="A5504">
        <v>39040</v>
      </c>
      <c r="B5504">
        <v>39954</v>
      </c>
      <c r="C5504" t="s">
        <v>58</v>
      </c>
      <c r="D5504" t="s">
        <v>21</v>
      </c>
      <c r="E5504" t="s">
        <v>72</v>
      </c>
      <c r="F5504" t="s">
        <v>1155</v>
      </c>
      <c r="G5504">
        <v>7</v>
      </c>
      <c r="H5504">
        <v>22.51</v>
      </c>
      <c r="I5504">
        <v>0.39</v>
      </c>
      <c r="J5504">
        <v>0.04</v>
      </c>
      <c r="K5504">
        <v>7.95</v>
      </c>
      <c r="L5504">
        <v>3.25</v>
      </c>
      <c r="M5504">
        <v>1.98</v>
      </c>
      <c r="N5504">
        <v>0.7</v>
      </c>
      <c r="O5504" t="s">
        <v>71</v>
      </c>
      <c r="P5504" t="s">
        <v>1090</v>
      </c>
      <c r="Q5504" t="s">
        <v>95</v>
      </c>
      <c r="R5504" t="s">
        <v>34</v>
      </c>
      <c r="S5504" t="s">
        <v>55</v>
      </c>
      <c r="T5504" s="1">
        <v>39955</v>
      </c>
    </row>
    <row r="5505" spans="1:20" x14ac:dyDescent="0.25">
      <c r="A5505">
        <v>39040</v>
      </c>
      <c r="B5505">
        <v>39954</v>
      </c>
      <c r="C5505" t="s">
        <v>58</v>
      </c>
      <c r="D5505" t="s">
        <v>37</v>
      </c>
      <c r="E5505" t="s">
        <v>50</v>
      </c>
      <c r="F5505" t="s">
        <v>1272</v>
      </c>
      <c r="G5505">
        <v>26</v>
      </c>
      <c r="H5505">
        <v>2572.4</v>
      </c>
      <c r="I5505">
        <v>0.45</v>
      </c>
      <c r="J5505">
        <v>0.03</v>
      </c>
      <c r="K5505">
        <v>1111.6600000000001</v>
      </c>
      <c r="L5505">
        <v>101.8</v>
      </c>
      <c r="M5505">
        <v>55.99</v>
      </c>
      <c r="N5505">
        <v>5</v>
      </c>
      <c r="O5505" t="s">
        <v>24</v>
      </c>
      <c r="P5505" t="s">
        <v>1090</v>
      </c>
      <c r="Q5505" t="s">
        <v>75</v>
      </c>
      <c r="R5505" t="s">
        <v>34</v>
      </c>
      <c r="S5505" t="s">
        <v>35</v>
      </c>
      <c r="T5505" s="1">
        <v>39955</v>
      </c>
    </row>
    <row r="5506" spans="1:20" x14ac:dyDescent="0.25">
      <c r="A5506">
        <v>39041</v>
      </c>
      <c r="B5506">
        <v>40842</v>
      </c>
      <c r="C5506" t="s">
        <v>58</v>
      </c>
      <c r="D5506" t="s">
        <v>42</v>
      </c>
      <c r="E5506" t="s">
        <v>43</v>
      </c>
      <c r="F5506" t="s">
        <v>1058</v>
      </c>
      <c r="G5506">
        <v>47</v>
      </c>
      <c r="H5506">
        <v>739.17</v>
      </c>
      <c r="I5506">
        <v>0.48</v>
      </c>
      <c r="J5506">
        <v>0</v>
      </c>
      <c r="K5506">
        <v>350.98</v>
      </c>
      <c r="L5506">
        <v>15.56</v>
      </c>
      <c r="M5506">
        <v>8.09</v>
      </c>
      <c r="N5506">
        <v>7.96</v>
      </c>
      <c r="O5506" t="s">
        <v>71</v>
      </c>
      <c r="P5506" t="s">
        <v>566</v>
      </c>
      <c r="Q5506" t="s">
        <v>33</v>
      </c>
      <c r="R5506" t="s">
        <v>34</v>
      </c>
      <c r="S5506" t="s">
        <v>57</v>
      </c>
      <c r="T5506" s="1">
        <v>40842</v>
      </c>
    </row>
    <row r="5507" spans="1:20" x14ac:dyDescent="0.25">
      <c r="A5507">
        <v>39041</v>
      </c>
      <c r="B5507">
        <v>40842</v>
      </c>
      <c r="C5507" t="s">
        <v>58</v>
      </c>
      <c r="D5507" t="s">
        <v>42</v>
      </c>
      <c r="E5507" t="s">
        <v>43</v>
      </c>
      <c r="F5507" t="s">
        <v>842</v>
      </c>
      <c r="G5507">
        <v>23</v>
      </c>
      <c r="H5507">
        <v>607.27</v>
      </c>
      <c r="I5507">
        <v>0.49</v>
      </c>
      <c r="J5507">
        <v>0.06</v>
      </c>
      <c r="K5507">
        <v>275.37</v>
      </c>
      <c r="L5507">
        <v>27.84</v>
      </c>
      <c r="M5507">
        <v>14.2</v>
      </c>
      <c r="N5507">
        <v>5.3</v>
      </c>
      <c r="O5507" t="s">
        <v>24</v>
      </c>
      <c r="P5507" t="s">
        <v>566</v>
      </c>
      <c r="Q5507" t="s">
        <v>33</v>
      </c>
      <c r="R5507" t="s">
        <v>34</v>
      </c>
      <c r="S5507" t="s">
        <v>55</v>
      </c>
      <c r="T5507" s="1">
        <v>40844</v>
      </c>
    </row>
    <row r="5508" spans="1:20" x14ac:dyDescent="0.25">
      <c r="A5508">
        <v>39043</v>
      </c>
      <c r="B5508">
        <v>40534</v>
      </c>
      <c r="C5508" t="s">
        <v>29</v>
      </c>
      <c r="D5508" t="s">
        <v>21</v>
      </c>
      <c r="E5508" t="s">
        <v>80</v>
      </c>
      <c r="F5508" t="s">
        <v>168</v>
      </c>
      <c r="G5508">
        <v>14</v>
      </c>
      <c r="H5508">
        <v>102.7</v>
      </c>
      <c r="I5508">
        <v>0.54</v>
      </c>
      <c r="J5508">
        <v>0.09</v>
      </c>
      <c r="K5508">
        <v>50.54</v>
      </c>
      <c r="L5508">
        <v>8.02</v>
      </c>
      <c r="M5508">
        <v>3.69</v>
      </c>
      <c r="N5508">
        <v>0.5</v>
      </c>
      <c r="O5508" t="s">
        <v>24</v>
      </c>
      <c r="P5508" t="s">
        <v>637</v>
      </c>
      <c r="Q5508" t="s">
        <v>41</v>
      </c>
      <c r="R5508" t="s">
        <v>61</v>
      </c>
      <c r="S5508" t="s">
        <v>57</v>
      </c>
      <c r="T5508" s="1">
        <v>40535</v>
      </c>
    </row>
    <row r="5509" spans="1:20" x14ac:dyDescent="0.25">
      <c r="A5509">
        <v>39043</v>
      </c>
      <c r="B5509">
        <v>40534</v>
      </c>
      <c r="C5509" t="s">
        <v>29</v>
      </c>
      <c r="D5509" t="s">
        <v>21</v>
      </c>
      <c r="E5509" t="s">
        <v>22</v>
      </c>
      <c r="F5509" t="s">
        <v>1571</v>
      </c>
      <c r="G5509">
        <v>37</v>
      </c>
      <c r="H5509">
        <v>1307.54</v>
      </c>
      <c r="I5509">
        <v>0.45</v>
      </c>
      <c r="J5509">
        <v>7.0000000000000007E-2</v>
      </c>
      <c r="K5509">
        <v>519.96</v>
      </c>
      <c r="L5509">
        <v>36.979999999999997</v>
      </c>
      <c r="M5509">
        <v>20.34</v>
      </c>
      <c r="N5509">
        <v>35</v>
      </c>
      <c r="O5509" t="s">
        <v>71</v>
      </c>
      <c r="P5509" t="s">
        <v>637</v>
      </c>
      <c r="Q5509" t="s">
        <v>41</v>
      </c>
      <c r="R5509" t="s">
        <v>61</v>
      </c>
      <c r="S5509" t="s">
        <v>28</v>
      </c>
      <c r="T5509" s="1">
        <v>40535</v>
      </c>
    </row>
    <row r="5510" spans="1:20" x14ac:dyDescent="0.25">
      <c r="A5510">
        <v>39072</v>
      </c>
      <c r="B5510">
        <v>39866</v>
      </c>
      <c r="C5510" t="s">
        <v>36</v>
      </c>
      <c r="D5510" t="s">
        <v>21</v>
      </c>
      <c r="E5510" t="s">
        <v>52</v>
      </c>
      <c r="F5510" t="s">
        <v>1940</v>
      </c>
      <c r="G5510">
        <v>50</v>
      </c>
      <c r="H5510">
        <v>3163.69</v>
      </c>
      <c r="I5510">
        <v>0.49</v>
      </c>
      <c r="J5510">
        <v>0.08</v>
      </c>
      <c r="K5510">
        <v>1406.46</v>
      </c>
      <c r="L5510">
        <v>68.61</v>
      </c>
      <c r="M5510">
        <v>34.99</v>
      </c>
      <c r="N5510">
        <v>7.73</v>
      </c>
      <c r="O5510" t="s">
        <v>24</v>
      </c>
      <c r="P5510" t="s">
        <v>1056</v>
      </c>
      <c r="Q5510" t="s">
        <v>33</v>
      </c>
      <c r="R5510" t="s">
        <v>34</v>
      </c>
      <c r="S5510" t="s">
        <v>57</v>
      </c>
      <c r="T5510" s="1">
        <v>39867</v>
      </c>
    </row>
    <row r="5511" spans="1:20" x14ac:dyDescent="0.25">
      <c r="A5511">
        <v>39075</v>
      </c>
      <c r="B5511">
        <v>40958</v>
      </c>
      <c r="C5511" t="s">
        <v>29</v>
      </c>
      <c r="D5511" t="s">
        <v>21</v>
      </c>
      <c r="E5511" t="s">
        <v>80</v>
      </c>
      <c r="F5511" t="s">
        <v>1262</v>
      </c>
      <c r="G5511">
        <v>50</v>
      </c>
      <c r="H5511">
        <v>801.5</v>
      </c>
      <c r="I5511">
        <v>0.36</v>
      </c>
      <c r="J5511">
        <v>0.01</v>
      </c>
      <c r="K5511">
        <v>283.01</v>
      </c>
      <c r="L5511">
        <v>16.170000000000002</v>
      </c>
      <c r="M5511">
        <v>10.35</v>
      </c>
      <c r="N5511">
        <v>0.99</v>
      </c>
      <c r="O5511" t="s">
        <v>24</v>
      </c>
      <c r="P5511" t="s">
        <v>570</v>
      </c>
      <c r="Q5511" t="s">
        <v>33</v>
      </c>
      <c r="R5511" t="s">
        <v>34</v>
      </c>
      <c r="S5511" t="s">
        <v>57</v>
      </c>
      <c r="T5511" s="1">
        <v>40959</v>
      </c>
    </row>
    <row r="5512" spans="1:20" x14ac:dyDescent="0.25">
      <c r="A5512">
        <v>39076</v>
      </c>
      <c r="B5512">
        <v>40158</v>
      </c>
      <c r="C5512" t="s">
        <v>58</v>
      </c>
      <c r="D5512" t="s">
        <v>21</v>
      </c>
      <c r="E5512" t="s">
        <v>84</v>
      </c>
      <c r="F5512" t="s">
        <v>209</v>
      </c>
      <c r="G5512">
        <v>41</v>
      </c>
      <c r="H5512">
        <v>378.45</v>
      </c>
      <c r="I5512">
        <v>0.43</v>
      </c>
      <c r="J5512">
        <v>0.02</v>
      </c>
      <c r="K5512">
        <v>155.71</v>
      </c>
      <c r="L5512">
        <v>9.26</v>
      </c>
      <c r="M5512">
        <v>5.28</v>
      </c>
      <c r="N5512">
        <v>6.26</v>
      </c>
      <c r="O5512" t="s">
        <v>24</v>
      </c>
      <c r="P5512" t="s">
        <v>457</v>
      </c>
      <c r="Q5512" t="s">
        <v>75</v>
      </c>
      <c r="R5512" t="s">
        <v>34</v>
      </c>
      <c r="S5512" t="s">
        <v>57</v>
      </c>
      <c r="T5512" s="1">
        <v>40159</v>
      </c>
    </row>
    <row r="5513" spans="1:20" x14ac:dyDescent="0.25">
      <c r="A5513">
        <v>39078</v>
      </c>
      <c r="B5513">
        <v>39987</v>
      </c>
      <c r="C5513" t="s">
        <v>20</v>
      </c>
      <c r="D5513" t="s">
        <v>21</v>
      </c>
      <c r="E5513" t="s">
        <v>52</v>
      </c>
      <c r="F5513" t="s">
        <v>1224</v>
      </c>
      <c r="G5513">
        <v>10</v>
      </c>
      <c r="H5513">
        <v>64.98</v>
      </c>
      <c r="I5513">
        <v>0.5</v>
      </c>
      <c r="J5513">
        <v>7.0000000000000007E-2</v>
      </c>
      <c r="K5513">
        <v>28.21</v>
      </c>
      <c r="L5513">
        <v>6.56</v>
      </c>
      <c r="M5513">
        <v>3.28</v>
      </c>
      <c r="N5513">
        <v>3.97</v>
      </c>
      <c r="O5513" t="s">
        <v>24</v>
      </c>
      <c r="P5513" t="s">
        <v>1467</v>
      </c>
      <c r="Q5513" t="s">
        <v>64</v>
      </c>
      <c r="R5513" t="s">
        <v>34</v>
      </c>
      <c r="S5513" t="s">
        <v>55</v>
      </c>
      <c r="T5513" s="1">
        <v>39987</v>
      </c>
    </row>
    <row r="5514" spans="1:20" x14ac:dyDescent="0.25">
      <c r="A5514">
        <v>39078</v>
      </c>
      <c r="B5514">
        <v>39987</v>
      </c>
      <c r="C5514" t="s">
        <v>20</v>
      </c>
      <c r="D5514" t="s">
        <v>37</v>
      </c>
      <c r="E5514" t="s">
        <v>38</v>
      </c>
      <c r="F5514" t="s">
        <v>1866</v>
      </c>
      <c r="G5514">
        <v>8</v>
      </c>
      <c r="H5514">
        <v>3369.25</v>
      </c>
      <c r="I5514">
        <v>0.4</v>
      </c>
      <c r="J5514">
        <v>0.02</v>
      </c>
      <c r="K5514">
        <v>1302.08</v>
      </c>
      <c r="L5514">
        <v>428.32</v>
      </c>
      <c r="M5514">
        <v>256.99</v>
      </c>
      <c r="N5514">
        <v>11.25</v>
      </c>
      <c r="O5514" t="s">
        <v>24</v>
      </c>
      <c r="P5514" t="s">
        <v>1467</v>
      </c>
      <c r="Q5514" t="s">
        <v>64</v>
      </c>
      <c r="R5514" t="s">
        <v>34</v>
      </c>
      <c r="S5514" t="s">
        <v>57</v>
      </c>
      <c r="T5514" s="1">
        <v>39994</v>
      </c>
    </row>
    <row r="5515" spans="1:20" x14ac:dyDescent="0.25">
      <c r="A5515">
        <v>39078</v>
      </c>
      <c r="B5515">
        <v>39987</v>
      </c>
      <c r="C5515" t="s">
        <v>20</v>
      </c>
      <c r="D5515" t="s">
        <v>21</v>
      </c>
      <c r="E5515" t="s">
        <v>84</v>
      </c>
      <c r="F5515" t="s">
        <v>238</v>
      </c>
      <c r="G5515">
        <v>26</v>
      </c>
      <c r="H5515">
        <v>269.89</v>
      </c>
      <c r="I5515">
        <v>0.37</v>
      </c>
      <c r="J5515">
        <v>0.01</v>
      </c>
      <c r="K5515">
        <v>96.27</v>
      </c>
      <c r="L5515">
        <v>10.29</v>
      </c>
      <c r="M5515">
        <v>6.48</v>
      </c>
      <c r="N5515">
        <v>5.14</v>
      </c>
      <c r="O5515" t="s">
        <v>24</v>
      </c>
      <c r="P5515" t="s">
        <v>1467</v>
      </c>
      <c r="Q5515" t="s">
        <v>64</v>
      </c>
      <c r="R5515" t="s">
        <v>34</v>
      </c>
      <c r="S5515" t="s">
        <v>57</v>
      </c>
      <c r="T5515" s="1">
        <v>39989</v>
      </c>
    </row>
    <row r="5516" spans="1:20" x14ac:dyDescent="0.25">
      <c r="A5516">
        <v>39079</v>
      </c>
      <c r="B5516">
        <v>40793</v>
      </c>
      <c r="C5516" t="s">
        <v>36</v>
      </c>
      <c r="D5516" t="s">
        <v>21</v>
      </c>
      <c r="E5516" t="s">
        <v>120</v>
      </c>
      <c r="F5516" t="s">
        <v>2044</v>
      </c>
      <c r="G5516">
        <v>46</v>
      </c>
      <c r="H5516">
        <v>116.91</v>
      </c>
      <c r="I5516">
        <v>0.37</v>
      </c>
      <c r="J5516">
        <v>0.09</v>
      </c>
      <c r="K5516">
        <v>34.35</v>
      </c>
      <c r="L5516">
        <v>2.67</v>
      </c>
      <c r="M5516">
        <v>1.68</v>
      </c>
      <c r="N5516">
        <v>5.28</v>
      </c>
      <c r="O5516" t="s">
        <v>24</v>
      </c>
      <c r="P5516" t="s">
        <v>1137</v>
      </c>
      <c r="Q5516" t="s">
        <v>75</v>
      </c>
      <c r="R5516" t="s">
        <v>27</v>
      </c>
      <c r="S5516" t="s">
        <v>57</v>
      </c>
      <c r="T5516" s="1">
        <v>40793</v>
      </c>
    </row>
    <row r="5517" spans="1:20" x14ac:dyDescent="0.25">
      <c r="A5517">
        <v>39110</v>
      </c>
      <c r="B5517">
        <v>40214</v>
      </c>
      <c r="C5517" t="s">
        <v>79</v>
      </c>
      <c r="D5517" t="s">
        <v>42</v>
      </c>
      <c r="E5517" t="s">
        <v>43</v>
      </c>
      <c r="F5517" t="s">
        <v>1510</v>
      </c>
      <c r="G5517">
        <v>14</v>
      </c>
      <c r="H5517">
        <v>4719.58</v>
      </c>
      <c r="I5517">
        <v>0.48</v>
      </c>
      <c r="J5517">
        <v>0.1</v>
      </c>
      <c r="K5517">
        <v>1987.84</v>
      </c>
      <c r="L5517">
        <v>373.65</v>
      </c>
      <c r="M5517">
        <v>194.3</v>
      </c>
      <c r="N5517">
        <v>11.54</v>
      </c>
      <c r="O5517" t="s">
        <v>24</v>
      </c>
      <c r="P5517" t="s">
        <v>1249</v>
      </c>
      <c r="Q5517" t="s">
        <v>33</v>
      </c>
      <c r="R5517" t="s">
        <v>61</v>
      </c>
      <c r="S5517" t="s">
        <v>28</v>
      </c>
      <c r="T5517" s="1">
        <v>40214</v>
      </c>
    </row>
    <row r="5518" spans="1:20" x14ac:dyDescent="0.25">
      <c r="A5518">
        <v>39111</v>
      </c>
      <c r="B5518">
        <v>40749</v>
      </c>
      <c r="C5518" t="s">
        <v>79</v>
      </c>
      <c r="D5518" t="s">
        <v>21</v>
      </c>
      <c r="E5518" t="s">
        <v>22</v>
      </c>
      <c r="F5518" t="s">
        <v>176</v>
      </c>
      <c r="G5518">
        <v>1</v>
      </c>
      <c r="H5518">
        <v>338.44</v>
      </c>
      <c r="I5518">
        <v>0.49</v>
      </c>
      <c r="J5518">
        <v>0.09</v>
      </c>
      <c r="K5518">
        <v>139.97999999999999</v>
      </c>
      <c r="L5518">
        <v>349.94</v>
      </c>
      <c r="M5518">
        <v>178.47</v>
      </c>
      <c r="N5518">
        <v>19.989999999999998</v>
      </c>
      <c r="O5518" t="s">
        <v>24</v>
      </c>
      <c r="P5518" t="s">
        <v>1511</v>
      </c>
      <c r="Q5518" t="s">
        <v>83</v>
      </c>
      <c r="R5518" t="s">
        <v>34</v>
      </c>
      <c r="S5518" t="s">
        <v>57</v>
      </c>
      <c r="T5518" s="1">
        <v>40752</v>
      </c>
    </row>
    <row r="5519" spans="1:20" x14ac:dyDescent="0.25">
      <c r="A5519">
        <v>39111</v>
      </c>
      <c r="B5519">
        <v>40749</v>
      </c>
      <c r="C5519" t="s">
        <v>79</v>
      </c>
      <c r="D5519" t="s">
        <v>37</v>
      </c>
      <c r="E5519" t="s">
        <v>38</v>
      </c>
      <c r="F5519" t="s">
        <v>636</v>
      </c>
      <c r="G5519">
        <v>20</v>
      </c>
      <c r="H5519">
        <v>10796.67</v>
      </c>
      <c r="I5519">
        <v>0.47</v>
      </c>
      <c r="J5519">
        <v>0.05</v>
      </c>
      <c r="K5519">
        <v>4770.09</v>
      </c>
      <c r="L5519">
        <v>567.87</v>
      </c>
      <c r="M5519">
        <v>300.97000000000003</v>
      </c>
      <c r="N5519">
        <v>7.18</v>
      </c>
      <c r="O5519" t="s">
        <v>24</v>
      </c>
      <c r="P5519" t="s">
        <v>1511</v>
      </c>
      <c r="Q5519" t="s">
        <v>83</v>
      </c>
      <c r="R5519" t="s">
        <v>34</v>
      </c>
      <c r="S5519" t="s">
        <v>57</v>
      </c>
      <c r="T5519" s="1">
        <v>40751</v>
      </c>
    </row>
    <row r="5520" spans="1:20" x14ac:dyDescent="0.25">
      <c r="A5520">
        <v>39136</v>
      </c>
      <c r="B5520">
        <v>39988</v>
      </c>
      <c r="C5520" t="s">
        <v>36</v>
      </c>
      <c r="D5520" t="s">
        <v>37</v>
      </c>
      <c r="E5520" t="s">
        <v>50</v>
      </c>
      <c r="F5520" t="s">
        <v>610</v>
      </c>
      <c r="G5520">
        <v>49</v>
      </c>
      <c r="H5520">
        <v>7045.86</v>
      </c>
      <c r="I5520">
        <v>0.55000000000000004</v>
      </c>
      <c r="J5520">
        <v>0.02</v>
      </c>
      <c r="K5520">
        <v>3808.36</v>
      </c>
      <c r="L5520">
        <v>146.63999999999999</v>
      </c>
      <c r="M5520">
        <v>65.989999999999995</v>
      </c>
      <c r="N5520">
        <v>3.99</v>
      </c>
      <c r="O5520" t="s">
        <v>24</v>
      </c>
      <c r="P5520" t="s">
        <v>1003</v>
      </c>
      <c r="Q5520" t="s">
        <v>33</v>
      </c>
      <c r="R5520" t="s">
        <v>34</v>
      </c>
      <c r="S5520" t="s">
        <v>57</v>
      </c>
      <c r="T5520" s="1">
        <v>39990</v>
      </c>
    </row>
    <row r="5521" spans="1:20" x14ac:dyDescent="0.25">
      <c r="A5521">
        <v>39139</v>
      </c>
      <c r="B5521">
        <v>40495</v>
      </c>
      <c r="C5521" t="s">
        <v>29</v>
      </c>
      <c r="D5521" t="s">
        <v>37</v>
      </c>
      <c r="E5521" t="s">
        <v>50</v>
      </c>
      <c r="F5521" t="s">
        <v>461</v>
      </c>
      <c r="G5521">
        <v>6</v>
      </c>
      <c r="H5521">
        <v>1199.6500000000001</v>
      </c>
      <c r="I5521">
        <v>0.41</v>
      </c>
      <c r="J5521">
        <v>7.0000000000000007E-2</v>
      </c>
      <c r="K5521">
        <v>435.63</v>
      </c>
      <c r="L5521">
        <v>213.54</v>
      </c>
      <c r="M5521">
        <v>125.99</v>
      </c>
      <c r="N5521">
        <v>8.08</v>
      </c>
      <c r="O5521" t="s">
        <v>24</v>
      </c>
      <c r="P5521" t="s">
        <v>327</v>
      </c>
      <c r="Q5521" t="s">
        <v>83</v>
      </c>
      <c r="R5521" t="s">
        <v>61</v>
      </c>
      <c r="S5521" t="s">
        <v>57</v>
      </c>
      <c r="T5521" s="1">
        <v>40495</v>
      </c>
    </row>
    <row r="5522" spans="1:20" x14ac:dyDescent="0.25">
      <c r="A5522">
        <v>39139</v>
      </c>
      <c r="B5522">
        <v>40495</v>
      </c>
      <c r="C5522" t="s">
        <v>29</v>
      </c>
      <c r="D5522" t="s">
        <v>42</v>
      </c>
      <c r="E5522" t="s">
        <v>92</v>
      </c>
      <c r="F5522" t="s">
        <v>1197</v>
      </c>
      <c r="G5522">
        <v>50</v>
      </c>
      <c r="H5522">
        <v>5085.6099999999997</v>
      </c>
      <c r="I5522">
        <v>0.43</v>
      </c>
      <c r="J5522">
        <v>0.01</v>
      </c>
      <c r="K5522">
        <v>2142</v>
      </c>
      <c r="L5522">
        <v>102</v>
      </c>
      <c r="M5522">
        <v>58.14</v>
      </c>
      <c r="N5522">
        <v>36.61</v>
      </c>
      <c r="O5522" t="s">
        <v>48</v>
      </c>
      <c r="P5522" t="s">
        <v>327</v>
      </c>
      <c r="Q5522" t="s">
        <v>83</v>
      </c>
      <c r="R5522" t="s">
        <v>61</v>
      </c>
      <c r="S5522" t="s">
        <v>49</v>
      </c>
      <c r="T5522" s="1">
        <v>40497</v>
      </c>
    </row>
    <row r="5523" spans="1:20" x14ac:dyDescent="0.25">
      <c r="A5523">
        <v>39139</v>
      </c>
      <c r="B5523">
        <v>40495</v>
      </c>
      <c r="C5523" t="s">
        <v>29</v>
      </c>
      <c r="D5523" t="s">
        <v>42</v>
      </c>
      <c r="E5523" t="s">
        <v>43</v>
      </c>
      <c r="F5523" t="s">
        <v>944</v>
      </c>
      <c r="G5523">
        <v>31</v>
      </c>
      <c r="H5523">
        <v>12353.68</v>
      </c>
      <c r="I5523">
        <v>0.52</v>
      </c>
      <c r="J5523">
        <v>0.09</v>
      </c>
      <c r="K5523">
        <v>5827.43</v>
      </c>
      <c r="L5523">
        <v>437.17</v>
      </c>
      <c r="M5523">
        <v>209.84</v>
      </c>
      <c r="N5523">
        <v>21.21</v>
      </c>
      <c r="O5523" t="s">
        <v>24</v>
      </c>
      <c r="P5523" t="s">
        <v>327</v>
      </c>
      <c r="Q5523" t="s">
        <v>83</v>
      </c>
      <c r="R5523" t="s">
        <v>61</v>
      </c>
      <c r="S5523" t="s">
        <v>28</v>
      </c>
      <c r="T5523" s="1">
        <v>40497</v>
      </c>
    </row>
    <row r="5524" spans="1:20" x14ac:dyDescent="0.25">
      <c r="A5524">
        <v>39140</v>
      </c>
      <c r="B5524">
        <v>40448</v>
      </c>
      <c r="C5524" t="s">
        <v>20</v>
      </c>
      <c r="D5524" t="s">
        <v>42</v>
      </c>
      <c r="E5524" t="s">
        <v>92</v>
      </c>
      <c r="F5524" t="s">
        <v>1187</v>
      </c>
      <c r="G5524">
        <v>26</v>
      </c>
      <c r="H5524">
        <v>4316.6899999999996</v>
      </c>
      <c r="I5524">
        <v>0.51</v>
      </c>
      <c r="J5524">
        <v>0.02</v>
      </c>
      <c r="K5524">
        <v>2130.44</v>
      </c>
      <c r="L5524">
        <v>167.22</v>
      </c>
      <c r="M5524">
        <v>81.94</v>
      </c>
      <c r="N5524">
        <v>55.81</v>
      </c>
      <c r="O5524" t="s">
        <v>48</v>
      </c>
      <c r="P5524" t="s">
        <v>941</v>
      </c>
      <c r="Q5524" t="s">
        <v>33</v>
      </c>
      <c r="R5524" t="s">
        <v>67</v>
      </c>
      <c r="S5524" t="s">
        <v>49</v>
      </c>
      <c r="T5524" s="1">
        <v>40453</v>
      </c>
    </row>
    <row r="5525" spans="1:20" x14ac:dyDescent="0.25">
      <c r="A5525">
        <v>39141</v>
      </c>
      <c r="B5525">
        <v>39936</v>
      </c>
      <c r="C5525" t="s">
        <v>20</v>
      </c>
      <c r="D5525" t="s">
        <v>21</v>
      </c>
      <c r="E5525" t="s">
        <v>139</v>
      </c>
      <c r="F5525" t="s">
        <v>1213</v>
      </c>
      <c r="G5525">
        <v>49</v>
      </c>
      <c r="H5525">
        <v>2321.84</v>
      </c>
      <c r="I5525">
        <v>0.4</v>
      </c>
      <c r="J5525">
        <v>0.09</v>
      </c>
      <c r="K5525">
        <v>784.31</v>
      </c>
      <c r="L5525">
        <v>51.63</v>
      </c>
      <c r="M5525">
        <v>30.98</v>
      </c>
      <c r="N5525">
        <v>19.510000000000002</v>
      </c>
      <c r="O5525" t="s">
        <v>24</v>
      </c>
      <c r="P5525" t="s">
        <v>293</v>
      </c>
      <c r="Q5525" t="s">
        <v>64</v>
      </c>
      <c r="R5525" t="s">
        <v>67</v>
      </c>
      <c r="S5525" t="s">
        <v>57</v>
      </c>
      <c r="T5525" s="1">
        <v>39938</v>
      </c>
    </row>
    <row r="5526" spans="1:20" x14ac:dyDescent="0.25">
      <c r="A5526">
        <v>39141</v>
      </c>
      <c r="B5526">
        <v>39936</v>
      </c>
      <c r="C5526" t="s">
        <v>20</v>
      </c>
      <c r="D5526" t="s">
        <v>42</v>
      </c>
      <c r="E5526" t="s">
        <v>43</v>
      </c>
      <c r="F5526" t="s">
        <v>1181</v>
      </c>
      <c r="G5526">
        <v>47</v>
      </c>
      <c r="H5526">
        <v>3470.88</v>
      </c>
      <c r="I5526">
        <v>0.35</v>
      </c>
      <c r="J5526">
        <v>0.03</v>
      </c>
      <c r="K5526">
        <v>1141.6500000000001</v>
      </c>
      <c r="L5526">
        <v>75.91</v>
      </c>
      <c r="M5526">
        <v>49.34</v>
      </c>
      <c r="N5526">
        <v>10.25</v>
      </c>
      <c r="O5526" t="s">
        <v>24</v>
      </c>
      <c r="P5526" t="s">
        <v>293</v>
      </c>
      <c r="Q5526" t="s">
        <v>64</v>
      </c>
      <c r="R5526" t="s">
        <v>67</v>
      </c>
      <c r="S5526" t="s">
        <v>28</v>
      </c>
      <c r="T5526" s="1">
        <v>39938</v>
      </c>
    </row>
    <row r="5527" spans="1:20" x14ac:dyDescent="0.25">
      <c r="A5527">
        <v>39143</v>
      </c>
      <c r="B5527">
        <v>41005</v>
      </c>
      <c r="C5527" t="s">
        <v>29</v>
      </c>
      <c r="D5527" t="s">
        <v>42</v>
      </c>
      <c r="E5527" t="s">
        <v>92</v>
      </c>
      <c r="F5527" t="s">
        <v>1020</v>
      </c>
      <c r="G5527">
        <v>46</v>
      </c>
      <c r="H5527">
        <v>10216.77</v>
      </c>
      <c r="I5527">
        <v>0.35</v>
      </c>
      <c r="J5527">
        <v>0.05</v>
      </c>
      <c r="K5527">
        <v>3205.42</v>
      </c>
      <c r="L5527">
        <v>232.28</v>
      </c>
      <c r="M5527">
        <v>150.97999999999999</v>
      </c>
      <c r="N5527">
        <v>66.27</v>
      </c>
      <c r="O5527" t="s">
        <v>48</v>
      </c>
      <c r="P5527" t="s">
        <v>690</v>
      </c>
      <c r="Q5527" t="s">
        <v>41</v>
      </c>
      <c r="R5527" t="s">
        <v>67</v>
      </c>
      <c r="S5527" t="s">
        <v>49</v>
      </c>
      <c r="T5527" s="1">
        <v>41005</v>
      </c>
    </row>
    <row r="5528" spans="1:20" x14ac:dyDescent="0.25">
      <c r="A5528">
        <v>39168</v>
      </c>
      <c r="B5528">
        <v>41046</v>
      </c>
      <c r="C5528" t="s">
        <v>36</v>
      </c>
      <c r="D5528" t="s">
        <v>21</v>
      </c>
      <c r="E5528" t="s">
        <v>120</v>
      </c>
      <c r="F5528" t="s">
        <v>323</v>
      </c>
      <c r="G5528">
        <v>22</v>
      </c>
      <c r="H5528">
        <v>1380.39</v>
      </c>
      <c r="I5528">
        <v>0.44</v>
      </c>
      <c r="J5528">
        <v>7.0000000000000007E-2</v>
      </c>
      <c r="K5528">
        <v>548</v>
      </c>
      <c r="L5528">
        <v>67.319999999999993</v>
      </c>
      <c r="M5528">
        <v>37.700000000000003</v>
      </c>
      <c r="N5528">
        <v>2.99</v>
      </c>
      <c r="O5528" t="s">
        <v>24</v>
      </c>
      <c r="P5528" t="s">
        <v>1461</v>
      </c>
      <c r="Q5528" t="s">
        <v>64</v>
      </c>
      <c r="R5528" t="s">
        <v>61</v>
      </c>
      <c r="S5528" t="s">
        <v>57</v>
      </c>
      <c r="T5528" s="1">
        <v>41049</v>
      </c>
    </row>
    <row r="5529" spans="1:20" x14ac:dyDescent="0.25">
      <c r="A5529">
        <v>39168</v>
      </c>
      <c r="B5529">
        <v>41046</v>
      </c>
      <c r="C5529" t="s">
        <v>36</v>
      </c>
      <c r="D5529" t="s">
        <v>21</v>
      </c>
      <c r="E5529" t="s">
        <v>84</v>
      </c>
      <c r="F5529" t="s">
        <v>1172</v>
      </c>
      <c r="G5529">
        <v>50</v>
      </c>
      <c r="H5529">
        <v>2006.68</v>
      </c>
      <c r="I5529">
        <v>0.5</v>
      </c>
      <c r="J5529">
        <v>0</v>
      </c>
      <c r="K5529">
        <v>999</v>
      </c>
      <c r="L5529">
        <v>39.96</v>
      </c>
      <c r="M5529">
        <v>19.98</v>
      </c>
      <c r="N5529">
        <v>8.68</v>
      </c>
      <c r="O5529" t="s">
        <v>24</v>
      </c>
      <c r="P5529" t="s">
        <v>1461</v>
      </c>
      <c r="Q5529" t="s">
        <v>64</v>
      </c>
      <c r="R5529" t="s">
        <v>61</v>
      </c>
      <c r="S5529" t="s">
        <v>57</v>
      </c>
      <c r="T5529" s="1">
        <v>41048</v>
      </c>
    </row>
    <row r="5530" spans="1:20" x14ac:dyDescent="0.25">
      <c r="A5530">
        <v>39168</v>
      </c>
      <c r="B5530">
        <v>41046</v>
      </c>
      <c r="C5530" t="s">
        <v>36</v>
      </c>
      <c r="D5530" t="s">
        <v>21</v>
      </c>
      <c r="E5530" t="s">
        <v>52</v>
      </c>
      <c r="F5530" t="s">
        <v>1630</v>
      </c>
      <c r="G5530">
        <v>30</v>
      </c>
      <c r="H5530">
        <v>618.59</v>
      </c>
      <c r="I5530">
        <v>0.52</v>
      </c>
      <c r="J5530">
        <v>0.06</v>
      </c>
      <c r="K5530">
        <v>301.3</v>
      </c>
      <c r="L5530">
        <v>21.83</v>
      </c>
      <c r="M5530">
        <v>10.48</v>
      </c>
      <c r="N5530">
        <v>2.89</v>
      </c>
      <c r="O5530" t="s">
        <v>24</v>
      </c>
      <c r="P5530" t="s">
        <v>1461</v>
      </c>
      <c r="Q5530" t="s">
        <v>64</v>
      </c>
      <c r="R5530" t="s">
        <v>61</v>
      </c>
      <c r="S5530" t="s">
        <v>35</v>
      </c>
      <c r="T5530" s="1">
        <v>41048</v>
      </c>
    </row>
    <row r="5531" spans="1:20" x14ac:dyDescent="0.25">
      <c r="A5531">
        <v>39169</v>
      </c>
      <c r="B5531">
        <v>40781</v>
      </c>
      <c r="C5531" t="s">
        <v>79</v>
      </c>
      <c r="D5531" t="s">
        <v>21</v>
      </c>
      <c r="E5531" t="s">
        <v>52</v>
      </c>
      <c r="F5531" t="s">
        <v>814</v>
      </c>
      <c r="G5531">
        <v>5</v>
      </c>
      <c r="H5531">
        <v>42.43</v>
      </c>
      <c r="I5531">
        <v>0.42</v>
      </c>
      <c r="J5531">
        <v>0</v>
      </c>
      <c r="K5531">
        <v>17.52</v>
      </c>
      <c r="L5531">
        <v>8.34</v>
      </c>
      <c r="M5531">
        <v>4.84</v>
      </c>
      <c r="N5531">
        <v>0.71</v>
      </c>
      <c r="O5531" t="s">
        <v>24</v>
      </c>
      <c r="P5531" t="s">
        <v>386</v>
      </c>
      <c r="Q5531" t="s">
        <v>75</v>
      </c>
      <c r="R5531" t="s">
        <v>61</v>
      </c>
      <c r="S5531" t="s">
        <v>55</v>
      </c>
      <c r="T5531" s="1">
        <v>40782</v>
      </c>
    </row>
    <row r="5532" spans="1:20" x14ac:dyDescent="0.25">
      <c r="A5532">
        <v>39172</v>
      </c>
      <c r="B5532">
        <v>40354</v>
      </c>
      <c r="C5532" t="s">
        <v>20</v>
      </c>
      <c r="D5532" t="s">
        <v>21</v>
      </c>
      <c r="E5532" t="s">
        <v>126</v>
      </c>
      <c r="F5532" t="s">
        <v>2034</v>
      </c>
      <c r="G5532">
        <v>38</v>
      </c>
      <c r="H5532">
        <v>15170.92</v>
      </c>
      <c r="I5532">
        <v>0.44</v>
      </c>
      <c r="J5532">
        <v>0.04</v>
      </c>
      <c r="K5532">
        <v>6312.89</v>
      </c>
      <c r="L5532">
        <v>415.32</v>
      </c>
      <c r="M5532">
        <v>232.58</v>
      </c>
      <c r="N5532">
        <v>19.989999999999998</v>
      </c>
      <c r="O5532" t="s">
        <v>24</v>
      </c>
      <c r="P5532" t="s">
        <v>998</v>
      </c>
      <c r="Q5532" t="s">
        <v>64</v>
      </c>
      <c r="R5532" t="s">
        <v>61</v>
      </c>
      <c r="S5532" t="s">
        <v>57</v>
      </c>
      <c r="T5532" s="1">
        <v>40361</v>
      </c>
    </row>
    <row r="5533" spans="1:20" x14ac:dyDescent="0.25">
      <c r="A5533">
        <v>39172</v>
      </c>
      <c r="B5533">
        <v>40354</v>
      </c>
      <c r="C5533" t="s">
        <v>20</v>
      </c>
      <c r="D5533" t="s">
        <v>21</v>
      </c>
      <c r="E5533" t="s">
        <v>84</v>
      </c>
      <c r="F5533" t="s">
        <v>1674</v>
      </c>
      <c r="G5533">
        <v>26</v>
      </c>
      <c r="H5533">
        <v>295.43</v>
      </c>
      <c r="I5533">
        <v>0.46</v>
      </c>
      <c r="J5533">
        <v>0</v>
      </c>
      <c r="K5533">
        <v>132.44999999999999</v>
      </c>
      <c r="L5533">
        <v>11.07</v>
      </c>
      <c r="M5533">
        <v>5.98</v>
      </c>
      <c r="N5533">
        <v>7.5</v>
      </c>
      <c r="O5533" t="s">
        <v>24</v>
      </c>
      <c r="P5533" t="s">
        <v>998</v>
      </c>
      <c r="Q5533" t="s">
        <v>64</v>
      </c>
      <c r="R5533" t="s">
        <v>61</v>
      </c>
      <c r="S5533" t="s">
        <v>57</v>
      </c>
      <c r="T5533" s="1">
        <v>40361</v>
      </c>
    </row>
    <row r="5534" spans="1:20" x14ac:dyDescent="0.25">
      <c r="A5534">
        <v>39173</v>
      </c>
      <c r="B5534">
        <v>39829</v>
      </c>
      <c r="C5534" t="s">
        <v>58</v>
      </c>
      <c r="D5534" t="s">
        <v>21</v>
      </c>
      <c r="E5534" t="s">
        <v>72</v>
      </c>
      <c r="F5534" t="s">
        <v>1587</v>
      </c>
      <c r="G5534">
        <v>36</v>
      </c>
      <c r="H5534">
        <v>159.47999999999999</v>
      </c>
      <c r="I5534">
        <v>0.55000000000000004</v>
      </c>
      <c r="J5534">
        <v>0.09</v>
      </c>
      <c r="K5534">
        <v>80.22</v>
      </c>
      <c r="L5534">
        <v>4.84</v>
      </c>
      <c r="M5534">
        <v>2.1800000000000002</v>
      </c>
      <c r="N5534">
        <v>0.78</v>
      </c>
      <c r="O5534" t="s">
        <v>24</v>
      </c>
      <c r="P5534" t="s">
        <v>1234</v>
      </c>
      <c r="Q5534" t="s">
        <v>75</v>
      </c>
      <c r="R5534" t="s">
        <v>27</v>
      </c>
      <c r="S5534" t="s">
        <v>55</v>
      </c>
      <c r="T5534" s="1">
        <v>39831</v>
      </c>
    </row>
    <row r="5535" spans="1:20" x14ac:dyDescent="0.25">
      <c r="A5535">
        <v>39173</v>
      </c>
      <c r="B5535">
        <v>39829</v>
      </c>
      <c r="C5535" t="s">
        <v>58</v>
      </c>
      <c r="D5535" t="s">
        <v>42</v>
      </c>
      <c r="E5535" t="s">
        <v>46</v>
      </c>
      <c r="F5535" t="s">
        <v>514</v>
      </c>
      <c r="G5535">
        <v>2</v>
      </c>
      <c r="H5535">
        <v>616.54</v>
      </c>
      <c r="I5535">
        <v>0.42</v>
      </c>
      <c r="J5535">
        <v>0.05</v>
      </c>
      <c r="K5535">
        <v>228.75</v>
      </c>
      <c r="L5535">
        <v>309.12</v>
      </c>
      <c r="M5535">
        <v>179.29</v>
      </c>
      <c r="N5535">
        <v>29.21</v>
      </c>
      <c r="O5535" t="s">
        <v>48</v>
      </c>
      <c r="P5535" t="s">
        <v>1234</v>
      </c>
      <c r="Q5535" t="s">
        <v>75</v>
      </c>
      <c r="R5535" t="s">
        <v>27</v>
      </c>
      <c r="S5535" t="s">
        <v>49</v>
      </c>
      <c r="T5535" s="1">
        <v>39831</v>
      </c>
    </row>
    <row r="5536" spans="1:20" x14ac:dyDescent="0.25">
      <c r="A5536">
        <v>39232</v>
      </c>
      <c r="B5536">
        <v>40736</v>
      </c>
      <c r="C5536" t="s">
        <v>20</v>
      </c>
      <c r="D5536" t="s">
        <v>21</v>
      </c>
      <c r="E5536" t="s">
        <v>84</v>
      </c>
      <c r="F5536" t="s">
        <v>1000</v>
      </c>
      <c r="G5536">
        <v>11</v>
      </c>
      <c r="H5536">
        <v>646.52</v>
      </c>
      <c r="I5536">
        <v>0.44</v>
      </c>
      <c r="J5536">
        <v>0.1</v>
      </c>
      <c r="K5536">
        <v>236.69</v>
      </c>
      <c r="L5536">
        <v>63.29</v>
      </c>
      <c r="M5536">
        <v>35.44</v>
      </c>
      <c r="N5536">
        <v>19.989999999999998</v>
      </c>
      <c r="O5536" t="s">
        <v>24</v>
      </c>
      <c r="P5536" t="s">
        <v>566</v>
      </c>
      <c r="Q5536" t="s">
        <v>33</v>
      </c>
      <c r="R5536" t="s">
        <v>34</v>
      </c>
      <c r="S5536" t="s">
        <v>57</v>
      </c>
      <c r="T5536" s="1">
        <v>40738</v>
      </c>
    </row>
    <row r="5537" spans="1:20" x14ac:dyDescent="0.25">
      <c r="A5537">
        <v>39232</v>
      </c>
      <c r="B5537">
        <v>40736</v>
      </c>
      <c r="C5537" t="s">
        <v>20</v>
      </c>
      <c r="D5537" t="s">
        <v>21</v>
      </c>
      <c r="E5537" t="s">
        <v>84</v>
      </c>
      <c r="F5537" t="s">
        <v>334</v>
      </c>
      <c r="G5537">
        <v>26</v>
      </c>
      <c r="H5537">
        <v>2100.35</v>
      </c>
      <c r="I5537">
        <v>0.35</v>
      </c>
      <c r="J5537">
        <v>0.06</v>
      </c>
      <c r="K5537">
        <v>643.57000000000005</v>
      </c>
      <c r="L5537">
        <v>85.35</v>
      </c>
      <c r="M5537">
        <v>55.48</v>
      </c>
      <c r="N5537">
        <v>14.3</v>
      </c>
      <c r="O5537" t="s">
        <v>24</v>
      </c>
      <c r="P5537" t="s">
        <v>566</v>
      </c>
      <c r="Q5537" t="s">
        <v>33</v>
      </c>
      <c r="R5537" t="s">
        <v>34</v>
      </c>
      <c r="S5537" t="s">
        <v>57</v>
      </c>
      <c r="T5537" s="1">
        <v>40741</v>
      </c>
    </row>
    <row r="5538" spans="1:20" x14ac:dyDescent="0.25">
      <c r="A5538">
        <v>39235</v>
      </c>
      <c r="B5538">
        <v>40373</v>
      </c>
      <c r="C5538" t="s">
        <v>79</v>
      </c>
      <c r="D5538" t="s">
        <v>21</v>
      </c>
      <c r="E5538" t="s">
        <v>126</v>
      </c>
      <c r="F5538" t="s">
        <v>1577</v>
      </c>
      <c r="G5538">
        <v>34</v>
      </c>
      <c r="H5538">
        <v>1182.94</v>
      </c>
      <c r="I5538">
        <v>0.37</v>
      </c>
      <c r="J5538">
        <v>0</v>
      </c>
      <c r="K5538">
        <v>432.51</v>
      </c>
      <c r="L5538">
        <v>34.380000000000003</v>
      </c>
      <c r="M5538">
        <v>21.66</v>
      </c>
      <c r="N5538">
        <v>13.99</v>
      </c>
      <c r="O5538" t="s">
        <v>24</v>
      </c>
      <c r="P5538" t="s">
        <v>936</v>
      </c>
      <c r="Q5538" t="s">
        <v>33</v>
      </c>
      <c r="R5538" t="s">
        <v>34</v>
      </c>
      <c r="S5538" t="s">
        <v>45</v>
      </c>
      <c r="T5538" s="1">
        <v>40375</v>
      </c>
    </row>
    <row r="5539" spans="1:20" x14ac:dyDescent="0.25">
      <c r="A5539">
        <v>39238</v>
      </c>
      <c r="B5539">
        <v>40447</v>
      </c>
      <c r="C5539" t="s">
        <v>58</v>
      </c>
      <c r="D5539" t="s">
        <v>21</v>
      </c>
      <c r="E5539" t="s">
        <v>120</v>
      </c>
      <c r="F5539" t="s">
        <v>279</v>
      </c>
      <c r="G5539">
        <v>9</v>
      </c>
      <c r="H5539">
        <v>565.6</v>
      </c>
      <c r="I5539">
        <v>0.41</v>
      </c>
      <c r="J5539">
        <v>0.1</v>
      </c>
      <c r="K5539">
        <v>193.79</v>
      </c>
      <c r="L5539">
        <v>69.459999999999994</v>
      </c>
      <c r="M5539">
        <v>40.98</v>
      </c>
      <c r="N5539">
        <v>2.99</v>
      </c>
      <c r="O5539" t="s">
        <v>71</v>
      </c>
      <c r="P5539" t="s">
        <v>169</v>
      </c>
      <c r="Q5539" t="s">
        <v>75</v>
      </c>
      <c r="R5539" t="s">
        <v>34</v>
      </c>
      <c r="S5539" t="s">
        <v>57</v>
      </c>
      <c r="T5539" s="1">
        <v>40448</v>
      </c>
    </row>
    <row r="5540" spans="1:20" x14ac:dyDescent="0.25">
      <c r="A5540">
        <v>39265</v>
      </c>
      <c r="B5540">
        <v>40305</v>
      </c>
      <c r="C5540" t="s">
        <v>58</v>
      </c>
      <c r="D5540" t="s">
        <v>21</v>
      </c>
      <c r="E5540" t="s">
        <v>52</v>
      </c>
      <c r="F5540" t="s">
        <v>523</v>
      </c>
      <c r="G5540">
        <v>47</v>
      </c>
      <c r="H5540">
        <v>313.86</v>
      </c>
      <c r="I5540">
        <v>0.37</v>
      </c>
      <c r="J5540">
        <v>0.02</v>
      </c>
      <c r="K5540">
        <v>111.76</v>
      </c>
      <c r="L5540">
        <v>6.79</v>
      </c>
      <c r="M5540">
        <v>4.28</v>
      </c>
      <c r="N5540">
        <v>0.94</v>
      </c>
      <c r="O5540" t="s">
        <v>24</v>
      </c>
      <c r="P5540" t="s">
        <v>2045</v>
      </c>
      <c r="Q5540" t="s">
        <v>64</v>
      </c>
      <c r="R5540" t="s">
        <v>34</v>
      </c>
      <c r="S5540" t="s">
        <v>55</v>
      </c>
      <c r="T5540" s="1">
        <v>40306</v>
      </c>
    </row>
    <row r="5541" spans="1:20" x14ac:dyDescent="0.25">
      <c r="A5541">
        <v>39266</v>
      </c>
      <c r="B5541">
        <v>41148</v>
      </c>
      <c r="C5541" t="s">
        <v>36</v>
      </c>
      <c r="D5541" t="s">
        <v>21</v>
      </c>
      <c r="E5541" t="s">
        <v>139</v>
      </c>
      <c r="F5541" t="s">
        <v>719</v>
      </c>
      <c r="G5541">
        <v>4</v>
      </c>
      <c r="H5541">
        <v>116.55</v>
      </c>
      <c r="I5541">
        <v>0.47</v>
      </c>
      <c r="J5541">
        <v>0.02</v>
      </c>
      <c r="K5541">
        <v>52.88</v>
      </c>
      <c r="L5541">
        <v>29.38</v>
      </c>
      <c r="M5541">
        <v>15.57</v>
      </c>
      <c r="N5541">
        <v>1.39</v>
      </c>
      <c r="O5541" t="s">
        <v>24</v>
      </c>
      <c r="P5541" t="s">
        <v>851</v>
      </c>
      <c r="Q5541" t="s">
        <v>95</v>
      </c>
      <c r="R5541" t="s">
        <v>27</v>
      </c>
      <c r="S5541" t="s">
        <v>57</v>
      </c>
      <c r="T5541" s="1">
        <v>41149</v>
      </c>
    </row>
    <row r="5542" spans="1:20" x14ac:dyDescent="0.25">
      <c r="A5542">
        <v>39266</v>
      </c>
      <c r="B5542">
        <v>41148</v>
      </c>
      <c r="C5542" t="s">
        <v>36</v>
      </c>
      <c r="D5542" t="s">
        <v>21</v>
      </c>
      <c r="E5542" t="s">
        <v>80</v>
      </c>
      <c r="F5542" t="s">
        <v>516</v>
      </c>
      <c r="G5542">
        <v>14</v>
      </c>
      <c r="H5542">
        <v>58.84</v>
      </c>
      <c r="I5542">
        <v>0.43</v>
      </c>
      <c r="J5542">
        <v>0.09</v>
      </c>
      <c r="K5542">
        <v>21.8</v>
      </c>
      <c r="L5542">
        <v>4.58</v>
      </c>
      <c r="M5542">
        <v>2.61</v>
      </c>
      <c r="N5542">
        <v>0.5</v>
      </c>
      <c r="O5542" t="s">
        <v>24</v>
      </c>
      <c r="P5542" t="s">
        <v>851</v>
      </c>
      <c r="Q5542" t="s">
        <v>75</v>
      </c>
      <c r="R5542" t="s">
        <v>27</v>
      </c>
      <c r="S5542" t="s">
        <v>57</v>
      </c>
      <c r="T5542" s="1">
        <v>41150</v>
      </c>
    </row>
    <row r="5543" spans="1:20" x14ac:dyDescent="0.25">
      <c r="A5543">
        <v>39266</v>
      </c>
      <c r="B5543">
        <v>41148</v>
      </c>
      <c r="C5543" t="s">
        <v>36</v>
      </c>
      <c r="D5543" t="s">
        <v>21</v>
      </c>
      <c r="E5543" t="s">
        <v>126</v>
      </c>
      <c r="F5543" t="s">
        <v>459</v>
      </c>
      <c r="G5543">
        <v>16</v>
      </c>
      <c r="H5543">
        <v>1663.31</v>
      </c>
      <c r="I5543">
        <v>0.45</v>
      </c>
      <c r="J5543">
        <v>0.09</v>
      </c>
      <c r="K5543">
        <v>638.63</v>
      </c>
      <c r="L5543">
        <v>110.87</v>
      </c>
      <c r="M5543">
        <v>60.98</v>
      </c>
      <c r="N5543">
        <v>49</v>
      </c>
      <c r="O5543" t="s">
        <v>24</v>
      </c>
      <c r="P5543" t="s">
        <v>851</v>
      </c>
      <c r="Q5543" t="s">
        <v>64</v>
      </c>
      <c r="R5543" t="s">
        <v>27</v>
      </c>
      <c r="S5543" t="s">
        <v>28</v>
      </c>
      <c r="T5543" s="1">
        <v>41150</v>
      </c>
    </row>
    <row r="5544" spans="1:20" x14ac:dyDescent="0.25">
      <c r="A5544">
        <v>39267</v>
      </c>
      <c r="B5544">
        <v>40196</v>
      </c>
      <c r="C5544" t="s">
        <v>36</v>
      </c>
      <c r="D5544" t="s">
        <v>42</v>
      </c>
      <c r="E5544" t="s">
        <v>43</v>
      </c>
      <c r="F5544" t="s">
        <v>1041</v>
      </c>
      <c r="G5544">
        <v>26</v>
      </c>
      <c r="H5544">
        <v>807.48</v>
      </c>
      <c r="I5544">
        <v>0.47</v>
      </c>
      <c r="J5544">
        <v>0.08</v>
      </c>
      <c r="K5544">
        <v>340.17</v>
      </c>
      <c r="L5544">
        <v>33.549999999999997</v>
      </c>
      <c r="M5544">
        <v>17.78</v>
      </c>
      <c r="N5544">
        <v>5.03</v>
      </c>
      <c r="O5544" t="s">
        <v>24</v>
      </c>
      <c r="P5544" t="s">
        <v>194</v>
      </c>
      <c r="Q5544" t="s">
        <v>41</v>
      </c>
      <c r="R5544" t="s">
        <v>61</v>
      </c>
      <c r="S5544" t="s">
        <v>57</v>
      </c>
      <c r="T5544" s="1">
        <v>40198</v>
      </c>
    </row>
    <row r="5545" spans="1:20" x14ac:dyDescent="0.25">
      <c r="A5545">
        <v>39267</v>
      </c>
      <c r="B5545">
        <v>40196</v>
      </c>
      <c r="C5545" t="s">
        <v>36</v>
      </c>
      <c r="D5545" t="s">
        <v>21</v>
      </c>
      <c r="E5545" t="s">
        <v>22</v>
      </c>
      <c r="F5545" t="s">
        <v>796</v>
      </c>
      <c r="G5545">
        <v>46</v>
      </c>
      <c r="H5545">
        <v>2532.7199999999998</v>
      </c>
      <c r="I5545">
        <v>0.53</v>
      </c>
      <c r="J5545">
        <v>0.09</v>
      </c>
      <c r="K5545">
        <v>1217.8499999999999</v>
      </c>
      <c r="L5545">
        <v>60.17</v>
      </c>
      <c r="M5545">
        <v>28.28</v>
      </c>
      <c r="N5545">
        <v>13.99</v>
      </c>
      <c r="O5545" t="s">
        <v>24</v>
      </c>
      <c r="P5545" t="s">
        <v>194</v>
      </c>
      <c r="Q5545" t="s">
        <v>41</v>
      </c>
      <c r="R5545" t="s">
        <v>61</v>
      </c>
      <c r="S5545" t="s">
        <v>45</v>
      </c>
      <c r="T5545" s="1">
        <v>40197</v>
      </c>
    </row>
    <row r="5546" spans="1:20" x14ac:dyDescent="0.25">
      <c r="A5546">
        <v>39268</v>
      </c>
      <c r="B5546">
        <v>40655</v>
      </c>
      <c r="C5546" t="s">
        <v>29</v>
      </c>
      <c r="D5546" t="s">
        <v>21</v>
      </c>
      <c r="E5546" t="s">
        <v>120</v>
      </c>
      <c r="F5546" t="s">
        <v>826</v>
      </c>
      <c r="G5546">
        <v>44</v>
      </c>
      <c r="H5546">
        <v>657.44</v>
      </c>
      <c r="I5546">
        <v>0.53</v>
      </c>
      <c r="J5546">
        <v>0.02</v>
      </c>
      <c r="K5546">
        <v>338.99</v>
      </c>
      <c r="L5546">
        <v>15.11</v>
      </c>
      <c r="M5546">
        <v>7.1</v>
      </c>
      <c r="N5546">
        <v>6.05</v>
      </c>
      <c r="O5546" t="s">
        <v>71</v>
      </c>
      <c r="P5546" t="s">
        <v>1039</v>
      </c>
      <c r="Q5546" t="s">
        <v>64</v>
      </c>
      <c r="R5546" t="s">
        <v>34</v>
      </c>
      <c r="S5546" t="s">
        <v>57</v>
      </c>
      <c r="T5546" s="1">
        <v>40657</v>
      </c>
    </row>
    <row r="5547" spans="1:20" x14ac:dyDescent="0.25">
      <c r="A5547">
        <v>39268</v>
      </c>
      <c r="B5547">
        <v>40655</v>
      </c>
      <c r="C5547" t="s">
        <v>29</v>
      </c>
      <c r="D5547" t="s">
        <v>21</v>
      </c>
      <c r="E5547" t="s">
        <v>72</v>
      </c>
      <c r="F5547" t="s">
        <v>2046</v>
      </c>
      <c r="G5547">
        <v>45</v>
      </c>
      <c r="H5547">
        <v>297.94</v>
      </c>
      <c r="I5547">
        <v>0.49</v>
      </c>
      <c r="J5547">
        <v>0.1</v>
      </c>
      <c r="K5547">
        <v>128.69999999999999</v>
      </c>
      <c r="L5547">
        <v>7.33</v>
      </c>
      <c r="M5547">
        <v>3.74</v>
      </c>
      <c r="N5547">
        <v>0.94</v>
      </c>
      <c r="O5547" t="s">
        <v>24</v>
      </c>
      <c r="P5547" t="s">
        <v>1039</v>
      </c>
      <c r="Q5547" t="s">
        <v>64</v>
      </c>
      <c r="R5547" t="s">
        <v>34</v>
      </c>
      <c r="S5547" t="s">
        <v>55</v>
      </c>
      <c r="T5547" s="1">
        <v>40658</v>
      </c>
    </row>
    <row r="5548" spans="1:20" x14ac:dyDescent="0.25">
      <c r="A5548">
        <v>39269</v>
      </c>
      <c r="B5548">
        <v>41208</v>
      </c>
      <c r="C5548" t="s">
        <v>20</v>
      </c>
      <c r="D5548" t="s">
        <v>37</v>
      </c>
      <c r="E5548" t="s">
        <v>50</v>
      </c>
      <c r="F5548" t="s">
        <v>2047</v>
      </c>
      <c r="G5548">
        <v>16</v>
      </c>
      <c r="H5548">
        <v>889.86</v>
      </c>
      <c r="I5548">
        <v>0.39</v>
      </c>
      <c r="J5548">
        <v>0.06</v>
      </c>
      <c r="K5548">
        <v>311.52</v>
      </c>
      <c r="L5548">
        <v>59</v>
      </c>
      <c r="M5548">
        <v>35.99</v>
      </c>
      <c r="N5548">
        <v>2.5</v>
      </c>
      <c r="O5548" t="s">
        <v>24</v>
      </c>
      <c r="P5548" t="s">
        <v>713</v>
      </c>
      <c r="Q5548" t="s">
        <v>64</v>
      </c>
      <c r="R5548" t="s">
        <v>61</v>
      </c>
      <c r="S5548" t="s">
        <v>35</v>
      </c>
      <c r="T5548" s="1">
        <v>41215</v>
      </c>
    </row>
    <row r="5549" spans="1:20" x14ac:dyDescent="0.25">
      <c r="A5549">
        <v>39270</v>
      </c>
      <c r="B5549">
        <v>40580</v>
      </c>
      <c r="C5549" t="s">
        <v>36</v>
      </c>
      <c r="D5549" t="s">
        <v>21</v>
      </c>
      <c r="E5549" t="s">
        <v>72</v>
      </c>
      <c r="F5549" t="s">
        <v>156</v>
      </c>
      <c r="G5549">
        <v>11</v>
      </c>
      <c r="H5549">
        <v>119.91</v>
      </c>
      <c r="I5549">
        <v>0.49</v>
      </c>
      <c r="J5549">
        <v>7.0000000000000007E-2</v>
      </c>
      <c r="K5549">
        <v>52.63</v>
      </c>
      <c r="L5549">
        <v>11.39</v>
      </c>
      <c r="M5549">
        <v>5.81</v>
      </c>
      <c r="N5549">
        <v>3.37</v>
      </c>
      <c r="O5549" t="s">
        <v>24</v>
      </c>
      <c r="P5549" t="s">
        <v>1154</v>
      </c>
      <c r="Q5549" t="s">
        <v>33</v>
      </c>
      <c r="R5549" t="s">
        <v>61</v>
      </c>
      <c r="S5549" t="s">
        <v>55</v>
      </c>
      <c r="T5549" s="1">
        <v>40580</v>
      </c>
    </row>
    <row r="5550" spans="1:20" x14ac:dyDescent="0.25">
      <c r="A5550">
        <v>39300</v>
      </c>
      <c r="B5550">
        <v>41021</v>
      </c>
      <c r="C5550" t="s">
        <v>36</v>
      </c>
      <c r="D5550" t="s">
        <v>21</v>
      </c>
      <c r="E5550" t="s">
        <v>126</v>
      </c>
      <c r="F5550" t="s">
        <v>1124</v>
      </c>
      <c r="G5550">
        <v>9</v>
      </c>
      <c r="H5550">
        <v>71.489999999999995</v>
      </c>
      <c r="I5550">
        <v>0.44</v>
      </c>
      <c r="J5550">
        <v>0.01</v>
      </c>
      <c r="K5550">
        <v>28.06</v>
      </c>
      <c r="L5550">
        <v>7.25</v>
      </c>
      <c r="M5550">
        <v>4.0599999999999996</v>
      </c>
      <c r="N5550">
        <v>6.89</v>
      </c>
      <c r="O5550" t="s">
        <v>24</v>
      </c>
      <c r="P5550" t="s">
        <v>1990</v>
      </c>
      <c r="Q5550" t="s">
        <v>95</v>
      </c>
      <c r="R5550" t="s">
        <v>61</v>
      </c>
      <c r="S5550" t="s">
        <v>57</v>
      </c>
      <c r="T5550" s="1">
        <v>41023</v>
      </c>
    </row>
    <row r="5551" spans="1:20" x14ac:dyDescent="0.25">
      <c r="A5551">
        <v>39301</v>
      </c>
      <c r="B5551">
        <v>39894</v>
      </c>
      <c r="C5551" t="s">
        <v>79</v>
      </c>
      <c r="D5551" t="s">
        <v>37</v>
      </c>
      <c r="E5551" t="s">
        <v>38</v>
      </c>
      <c r="F5551" t="s">
        <v>399</v>
      </c>
      <c r="G5551">
        <v>16</v>
      </c>
      <c r="H5551">
        <v>4578.3999999999996</v>
      </c>
      <c r="I5551">
        <v>0.52</v>
      </c>
      <c r="J5551">
        <v>0.1</v>
      </c>
      <c r="K5551">
        <v>2134.7199999999998</v>
      </c>
      <c r="L5551">
        <v>317.67</v>
      </c>
      <c r="M5551">
        <v>152.47999999999999</v>
      </c>
      <c r="N5551">
        <v>4</v>
      </c>
      <c r="O5551" t="s">
        <v>71</v>
      </c>
      <c r="P5551" t="s">
        <v>950</v>
      </c>
      <c r="Q5551" t="s">
        <v>33</v>
      </c>
      <c r="R5551" t="s">
        <v>34</v>
      </c>
      <c r="S5551" t="s">
        <v>57</v>
      </c>
      <c r="T5551" s="1">
        <v>39895</v>
      </c>
    </row>
    <row r="5552" spans="1:20" x14ac:dyDescent="0.25">
      <c r="A5552">
        <v>39301</v>
      </c>
      <c r="B5552">
        <v>39894</v>
      </c>
      <c r="C5552" t="s">
        <v>79</v>
      </c>
      <c r="D5552" t="s">
        <v>21</v>
      </c>
      <c r="E5552" t="s">
        <v>30</v>
      </c>
      <c r="F5552" t="s">
        <v>1085</v>
      </c>
      <c r="G5552">
        <v>4</v>
      </c>
      <c r="H5552">
        <v>60.81</v>
      </c>
      <c r="I5552">
        <v>0.52</v>
      </c>
      <c r="J5552">
        <v>0.08</v>
      </c>
      <c r="K5552">
        <v>25.08</v>
      </c>
      <c r="L5552">
        <v>14.25</v>
      </c>
      <c r="M5552">
        <v>6.84</v>
      </c>
      <c r="N5552">
        <v>8.3699999999999992</v>
      </c>
      <c r="O5552" t="s">
        <v>24</v>
      </c>
      <c r="P5552" t="s">
        <v>950</v>
      </c>
      <c r="Q5552" t="s">
        <v>33</v>
      </c>
      <c r="R5552" t="s">
        <v>34</v>
      </c>
      <c r="S5552" t="s">
        <v>35</v>
      </c>
      <c r="T5552" s="1">
        <v>39896</v>
      </c>
    </row>
    <row r="5553" spans="1:20" x14ac:dyDescent="0.25">
      <c r="A5553">
        <v>39330</v>
      </c>
      <c r="B5553">
        <v>40376</v>
      </c>
      <c r="C5553" t="s">
        <v>58</v>
      </c>
      <c r="D5553" t="s">
        <v>21</v>
      </c>
      <c r="E5553" t="s">
        <v>30</v>
      </c>
      <c r="F5553" t="s">
        <v>1581</v>
      </c>
      <c r="G5553">
        <v>29</v>
      </c>
      <c r="H5553">
        <v>375.21</v>
      </c>
      <c r="I5553">
        <v>0.55000000000000004</v>
      </c>
      <c r="J5553">
        <v>0</v>
      </c>
      <c r="K5553">
        <v>203.45</v>
      </c>
      <c r="L5553">
        <v>12.76</v>
      </c>
      <c r="M5553">
        <v>5.74</v>
      </c>
      <c r="N5553">
        <v>5.3</v>
      </c>
      <c r="O5553" t="s">
        <v>71</v>
      </c>
      <c r="P5553" t="s">
        <v>1600</v>
      </c>
      <c r="Q5553" t="s">
        <v>64</v>
      </c>
      <c r="R5553" t="s">
        <v>34</v>
      </c>
      <c r="S5553" t="s">
        <v>35</v>
      </c>
      <c r="T5553" s="1">
        <v>40377</v>
      </c>
    </row>
    <row r="5554" spans="1:20" x14ac:dyDescent="0.25">
      <c r="A5554">
        <v>39331</v>
      </c>
      <c r="B5554">
        <v>40799</v>
      </c>
      <c r="C5554" t="s">
        <v>36</v>
      </c>
      <c r="D5554" t="s">
        <v>21</v>
      </c>
      <c r="E5554" t="s">
        <v>120</v>
      </c>
      <c r="F5554" t="s">
        <v>1091</v>
      </c>
      <c r="G5554">
        <v>23</v>
      </c>
      <c r="H5554">
        <v>275.75</v>
      </c>
      <c r="I5554">
        <v>0.53</v>
      </c>
      <c r="J5554">
        <v>0.06</v>
      </c>
      <c r="K5554">
        <v>133.63</v>
      </c>
      <c r="L5554">
        <v>12.36</v>
      </c>
      <c r="M5554">
        <v>5.81</v>
      </c>
      <c r="N5554">
        <v>8.49</v>
      </c>
      <c r="O5554" t="s">
        <v>71</v>
      </c>
      <c r="P5554" t="s">
        <v>1346</v>
      </c>
      <c r="Q5554" t="s">
        <v>41</v>
      </c>
      <c r="R5554" t="s">
        <v>61</v>
      </c>
      <c r="S5554" t="s">
        <v>57</v>
      </c>
      <c r="T5554" s="1">
        <v>40800</v>
      </c>
    </row>
    <row r="5555" spans="1:20" x14ac:dyDescent="0.25">
      <c r="A5555">
        <v>39332</v>
      </c>
      <c r="B5555">
        <v>40825</v>
      </c>
      <c r="C5555" t="s">
        <v>58</v>
      </c>
      <c r="D5555" t="s">
        <v>42</v>
      </c>
      <c r="E5555" t="s">
        <v>43</v>
      </c>
      <c r="F5555" t="s">
        <v>434</v>
      </c>
      <c r="G5555">
        <v>4</v>
      </c>
      <c r="H5555">
        <v>309.43</v>
      </c>
      <c r="I5555">
        <v>0.45</v>
      </c>
      <c r="J5555">
        <v>0.01</v>
      </c>
      <c r="K5555">
        <v>131.1</v>
      </c>
      <c r="L5555">
        <v>74.489999999999995</v>
      </c>
      <c r="M5555">
        <v>40.97</v>
      </c>
      <c r="N5555">
        <v>14.45</v>
      </c>
      <c r="O5555" t="s">
        <v>71</v>
      </c>
      <c r="P5555" t="s">
        <v>948</v>
      </c>
      <c r="Q5555" t="s">
        <v>33</v>
      </c>
      <c r="R5555" t="s">
        <v>67</v>
      </c>
      <c r="S5555" t="s">
        <v>28</v>
      </c>
      <c r="T5555" s="1">
        <v>40826</v>
      </c>
    </row>
    <row r="5556" spans="1:20" x14ac:dyDescent="0.25">
      <c r="A5556">
        <v>39333</v>
      </c>
      <c r="B5556">
        <v>40226</v>
      </c>
      <c r="C5556" t="s">
        <v>58</v>
      </c>
      <c r="D5556" t="s">
        <v>42</v>
      </c>
      <c r="E5556" t="s">
        <v>192</v>
      </c>
      <c r="F5556" t="s">
        <v>1381</v>
      </c>
      <c r="G5556">
        <v>31</v>
      </c>
      <c r="H5556">
        <v>18681.45</v>
      </c>
      <c r="I5556">
        <v>0.52</v>
      </c>
      <c r="J5556">
        <v>0.1</v>
      </c>
      <c r="K5556">
        <v>8706.58</v>
      </c>
      <c r="L5556">
        <v>668.71</v>
      </c>
      <c r="M5556">
        <v>320.98</v>
      </c>
      <c r="N5556">
        <v>24.49</v>
      </c>
      <c r="O5556" t="s">
        <v>24</v>
      </c>
      <c r="P5556" t="s">
        <v>1207</v>
      </c>
      <c r="Q5556" t="s">
        <v>64</v>
      </c>
      <c r="R5556" t="s">
        <v>67</v>
      </c>
      <c r="S5556" t="s">
        <v>28</v>
      </c>
      <c r="T5556" s="1">
        <v>40228</v>
      </c>
    </row>
    <row r="5557" spans="1:20" x14ac:dyDescent="0.25">
      <c r="A5557">
        <v>39333</v>
      </c>
      <c r="B5557">
        <v>40226</v>
      </c>
      <c r="C5557" t="s">
        <v>58</v>
      </c>
      <c r="D5557" t="s">
        <v>21</v>
      </c>
      <c r="E5557" t="s">
        <v>84</v>
      </c>
      <c r="F5557" t="s">
        <v>1450</v>
      </c>
      <c r="G5557">
        <v>18</v>
      </c>
      <c r="H5557">
        <v>175.36</v>
      </c>
      <c r="I5557">
        <v>0.48</v>
      </c>
      <c r="J5557">
        <v>0.01</v>
      </c>
      <c r="K5557">
        <v>81.02</v>
      </c>
      <c r="L5557">
        <v>9.58</v>
      </c>
      <c r="M5557">
        <v>4.9800000000000004</v>
      </c>
      <c r="N5557">
        <v>4.7</v>
      </c>
      <c r="O5557" t="s">
        <v>24</v>
      </c>
      <c r="P5557" t="s">
        <v>1207</v>
      </c>
      <c r="Q5557" t="s">
        <v>64</v>
      </c>
      <c r="R5557" t="s">
        <v>67</v>
      </c>
      <c r="S5557" t="s">
        <v>57</v>
      </c>
      <c r="T5557" s="1">
        <v>40226</v>
      </c>
    </row>
    <row r="5558" spans="1:20" x14ac:dyDescent="0.25">
      <c r="A5558">
        <v>39335</v>
      </c>
      <c r="B5558">
        <v>39958</v>
      </c>
      <c r="C5558" t="s">
        <v>29</v>
      </c>
      <c r="D5558" t="s">
        <v>37</v>
      </c>
      <c r="E5558" t="s">
        <v>38</v>
      </c>
      <c r="F5558" t="s">
        <v>1226</v>
      </c>
      <c r="G5558">
        <v>24</v>
      </c>
      <c r="H5558">
        <v>194.55</v>
      </c>
      <c r="I5558">
        <v>0.44</v>
      </c>
      <c r="J5558">
        <v>0.06</v>
      </c>
      <c r="K5558">
        <v>77.680000000000007</v>
      </c>
      <c r="L5558">
        <v>8.52</v>
      </c>
      <c r="M5558">
        <v>4.7699999999999996</v>
      </c>
      <c r="N5558">
        <v>2.39</v>
      </c>
      <c r="O5558" t="s">
        <v>24</v>
      </c>
      <c r="P5558" t="s">
        <v>1793</v>
      </c>
      <c r="Q5558" t="s">
        <v>75</v>
      </c>
      <c r="R5558" t="s">
        <v>34</v>
      </c>
      <c r="S5558" t="s">
        <v>35</v>
      </c>
      <c r="T5558" s="1">
        <v>39959</v>
      </c>
    </row>
    <row r="5559" spans="1:20" x14ac:dyDescent="0.25">
      <c r="A5559">
        <v>39335</v>
      </c>
      <c r="B5559">
        <v>39958</v>
      </c>
      <c r="C5559" t="s">
        <v>29</v>
      </c>
      <c r="D5559" t="s">
        <v>21</v>
      </c>
      <c r="E5559" t="s">
        <v>139</v>
      </c>
      <c r="F5559" t="s">
        <v>1356</v>
      </c>
      <c r="G5559">
        <v>34</v>
      </c>
      <c r="H5559">
        <v>1394.41</v>
      </c>
      <c r="I5559">
        <v>0.4</v>
      </c>
      <c r="J5559">
        <v>0.1</v>
      </c>
      <c r="K5559">
        <v>462.06</v>
      </c>
      <c r="L5559">
        <v>45.3</v>
      </c>
      <c r="M5559">
        <v>27.18</v>
      </c>
      <c r="N5559">
        <v>8.23</v>
      </c>
      <c r="O5559" t="s">
        <v>24</v>
      </c>
      <c r="P5559" t="s">
        <v>1793</v>
      </c>
      <c r="Q5559" t="s">
        <v>75</v>
      </c>
      <c r="R5559" t="s">
        <v>34</v>
      </c>
      <c r="S5559" t="s">
        <v>57</v>
      </c>
      <c r="T5559" s="1">
        <v>39960</v>
      </c>
    </row>
    <row r="5560" spans="1:20" x14ac:dyDescent="0.25">
      <c r="A5560">
        <v>39364</v>
      </c>
      <c r="B5560">
        <v>41222</v>
      </c>
      <c r="C5560" t="s">
        <v>36</v>
      </c>
      <c r="D5560" t="s">
        <v>42</v>
      </c>
      <c r="E5560" t="s">
        <v>43</v>
      </c>
      <c r="F5560" t="s">
        <v>1017</v>
      </c>
      <c r="G5560">
        <v>29</v>
      </c>
      <c r="H5560">
        <v>4300.95</v>
      </c>
      <c r="I5560">
        <v>0.41</v>
      </c>
      <c r="J5560">
        <v>0.06</v>
      </c>
      <c r="K5560">
        <v>1586.67</v>
      </c>
      <c r="L5560">
        <v>156.32</v>
      </c>
      <c r="M5560">
        <v>92.23</v>
      </c>
      <c r="N5560">
        <v>39.61</v>
      </c>
      <c r="O5560" t="s">
        <v>24</v>
      </c>
      <c r="P5560" t="s">
        <v>1421</v>
      </c>
      <c r="Q5560" t="s">
        <v>83</v>
      </c>
      <c r="R5560" t="s">
        <v>34</v>
      </c>
      <c r="S5560" t="s">
        <v>45</v>
      </c>
      <c r="T5560" s="1">
        <v>41223</v>
      </c>
    </row>
    <row r="5561" spans="1:20" x14ac:dyDescent="0.25">
      <c r="A5561">
        <v>39364</v>
      </c>
      <c r="B5561">
        <v>41222</v>
      </c>
      <c r="C5561" t="s">
        <v>36</v>
      </c>
      <c r="D5561" t="s">
        <v>21</v>
      </c>
      <c r="E5561" t="s">
        <v>120</v>
      </c>
      <c r="F5561" t="s">
        <v>799</v>
      </c>
      <c r="G5561">
        <v>15</v>
      </c>
      <c r="H5561">
        <v>29847.26</v>
      </c>
      <c r="I5561">
        <v>0.38</v>
      </c>
      <c r="J5561">
        <v>0.03</v>
      </c>
      <c r="K5561">
        <v>10762.42</v>
      </c>
      <c r="L5561">
        <v>2049.98</v>
      </c>
      <c r="M5561">
        <v>1270.99</v>
      </c>
      <c r="N5561">
        <v>19.989999999999998</v>
      </c>
      <c r="O5561" t="s">
        <v>24</v>
      </c>
      <c r="P5561" t="s">
        <v>1421</v>
      </c>
      <c r="Q5561" t="s">
        <v>83</v>
      </c>
      <c r="R5561" t="s">
        <v>34</v>
      </c>
      <c r="S5561" t="s">
        <v>57</v>
      </c>
      <c r="T5561" s="1">
        <v>41224</v>
      </c>
    </row>
    <row r="5562" spans="1:20" x14ac:dyDescent="0.25">
      <c r="A5562">
        <v>39365</v>
      </c>
      <c r="B5562">
        <v>41043</v>
      </c>
      <c r="C5562" t="s">
        <v>36</v>
      </c>
      <c r="D5562" t="s">
        <v>37</v>
      </c>
      <c r="E5562" t="s">
        <v>38</v>
      </c>
      <c r="F5562" t="s">
        <v>742</v>
      </c>
      <c r="G5562">
        <v>32</v>
      </c>
      <c r="H5562">
        <v>1512.22</v>
      </c>
      <c r="I5562">
        <v>0.43</v>
      </c>
      <c r="J5562">
        <v>0.1</v>
      </c>
      <c r="K5562">
        <v>553.75</v>
      </c>
      <c r="L5562">
        <v>52.44</v>
      </c>
      <c r="M5562">
        <v>29.89</v>
      </c>
      <c r="N5562">
        <v>1.99</v>
      </c>
      <c r="O5562" t="s">
        <v>71</v>
      </c>
      <c r="P5562" t="s">
        <v>1079</v>
      </c>
      <c r="Q5562" t="s">
        <v>64</v>
      </c>
      <c r="R5562" t="s">
        <v>27</v>
      </c>
      <c r="S5562" t="s">
        <v>35</v>
      </c>
      <c r="T5562" s="1">
        <v>41046</v>
      </c>
    </row>
    <row r="5563" spans="1:20" x14ac:dyDescent="0.25">
      <c r="A5563">
        <v>39367</v>
      </c>
      <c r="B5563">
        <v>40031</v>
      </c>
      <c r="C5563" t="s">
        <v>58</v>
      </c>
      <c r="D5563" t="s">
        <v>21</v>
      </c>
      <c r="E5563" t="s">
        <v>120</v>
      </c>
      <c r="F5563" t="s">
        <v>445</v>
      </c>
      <c r="G5563">
        <v>45</v>
      </c>
      <c r="H5563">
        <v>365.12</v>
      </c>
      <c r="I5563">
        <v>0.52</v>
      </c>
      <c r="J5563">
        <v>7.0000000000000007E-2</v>
      </c>
      <c r="K5563">
        <v>174.23</v>
      </c>
      <c r="L5563">
        <v>8.6</v>
      </c>
      <c r="M5563">
        <v>4.13</v>
      </c>
      <c r="N5563">
        <v>5.04</v>
      </c>
      <c r="O5563" t="s">
        <v>24</v>
      </c>
      <c r="P5563" t="s">
        <v>875</v>
      </c>
      <c r="Q5563" t="s">
        <v>33</v>
      </c>
      <c r="R5563" t="s">
        <v>27</v>
      </c>
      <c r="S5563" t="s">
        <v>57</v>
      </c>
      <c r="T5563" s="1">
        <v>40032</v>
      </c>
    </row>
    <row r="5564" spans="1:20" x14ac:dyDescent="0.25">
      <c r="A5564">
        <v>39367</v>
      </c>
      <c r="B5564">
        <v>40031</v>
      </c>
      <c r="C5564" t="s">
        <v>58</v>
      </c>
      <c r="D5564" t="s">
        <v>21</v>
      </c>
      <c r="E5564" t="s">
        <v>139</v>
      </c>
      <c r="F5564" t="s">
        <v>1495</v>
      </c>
      <c r="G5564">
        <v>30</v>
      </c>
      <c r="H5564">
        <v>256.08</v>
      </c>
      <c r="I5564">
        <v>0.47</v>
      </c>
      <c r="J5564">
        <v>0</v>
      </c>
      <c r="K5564">
        <v>119.18</v>
      </c>
      <c r="L5564">
        <v>8.4499999999999993</v>
      </c>
      <c r="M5564">
        <v>4.4800000000000004</v>
      </c>
      <c r="N5564">
        <v>2.5</v>
      </c>
      <c r="O5564" t="s">
        <v>24</v>
      </c>
      <c r="P5564" t="s">
        <v>875</v>
      </c>
      <c r="Q5564" t="s">
        <v>33</v>
      </c>
      <c r="R5564" t="s">
        <v>27</v>
      </c>
      <c r="S5564" t="s">
        <v>57</v>
      </c>
      <c r="T5564" s="1">
        <v>40033</v>
      </c>
    </row>
    <row r="5565" spans="1:20" x14ac:dyDescent="0.25">
      <c r="A5565">
        <v>39393</v>
      </c>
      <c r="B5565">
        <v>40499</v>
      </c>
      <c r="C5565" t="s">
        <v>29</v>
      </c>
      <c r="D5565" t="s">
        <v>37</v>
      </c>
      <c r="E5565" t="s">
        <v>87</v>
      </c>
      <c r="F5565" t="s">
        <v>1834</v>
      </c>
      <c r="G5565">
        <v>23</v>
      </c>
      <c r="H5565">
        <v>428.37</v>
      </c>
      <c r="I5565">
        <v>0.53</v>
      </c>
      <c r="J5565">
        <v>0.09</v>
      </c>
      <c r="K5565">
        <v>204.34</v>
      </c>
      <c r="L5565">
        <v>20.190000000000001</v>
      </c>
      <c r="M5565">
        <v>9.49</v>
      </c>
      <c r="N5565">
        <v>5.76</v>
      </c>
      <c r="O5565" t="s">
        <v>24</v>
      </c>
      <c r="P5565" t="s">
        <v>1521</v>
      </c>
      <c r="Q5565" t="s">
        <v>95</v>
      </c>
      <c r="R5565" t="s">
        <v>27</v>
      </c>
      <c r="S5565" t="s">
        <v>45</v>
      </c>
      <c r="T5565" s="1">
        <v>40501</v>
      </c>
    </row>
    <row r="5566" spans="1:20" x14ac:dyDescent="0.25">
      <c r="A5566">
        <v>39399</v>
      </c>
      <c r="B5566">
        <v>41260</v>
      </c>
      <c r="C5566" t="s">
        <v>79</v>
      </c>
      <c r="D5566" t="s">
        <v>21</v>
      </c>
      <c r="E5566" t="s">
        <v>120</v>
      </c>
      <c r="F5566" t="s">
        <v>1475</v>
      </c>
      <c r="G5566">
        <v>28</v>
      </c>
      <c r="H5566">
        <v>490.57</v>
      </c>
      <c r="I5566">
        <v>0.43</v>
      </c>
      <c r="J5566">
        <v>0.1</v>
      </c>
      <c r="K5566">
        <v>177.99</v>
      </c>
      <c r="L5566">
        <v>19.260000000000002</v>
      </c>
      <c r="M5566">
        <v>10.98</v>
      </c>
      <c r="N5566">
        <v>5.14</v>
      </c>
      <c r="O5566" t="s">
        <v>24</v>
      </c>
      <c r="P5566" t="s">
        <v>1369</v>
      </c>
      <c r="Q5566" t="s">
        <v>41</v>
      </c>
      <c r="R5566" t="s">
        <v>61</v>
      </c>
      <c r="S5566" t="s">
        <v>57</v>
      </c>
      <c r="T5566" s="1">
        <v>41262</v>
      </c>
    </row>
    <row r="5567" spans="1:20" x14ac:dyDescent="0.25">
      <c r="A5567">
        <v>39425</v>
      </c>
      <c r="B5567">
        <v>41137</v>
      </c>
      <c r="C5567" t="s">
        <v>58</v>
      </c>
      <c r="D5567" t="s">
        <v>37</v>
      </c>
      <c r="E5567" t="s">
        <v>50</v>
      </c>
      <c r="F5567" t="s">
        <v>1458</v>
      </c>
      <c r="G5567">
        <v>23</v>
      </c>
      <c r="H5567">
        <v>2409.13</v>
      </c>
      <c r="I5567">
        <v>0.4</v>
      </c>
      <c r="J5567">
        <v>0.05</v>
      </c>
      <c r="K5567">
        <v>885.37</v>
      </c>
      <c r="L5567">
        <v>109.98</v>
      </c>
      <c r="M5567">
        <v>65.989999999999995</v>
      </c>
      <c r="N5567">
        <v>5.99</v>
      </c>
      <c r="O5567" t="s">
        <v>24</v>
      </c>
      <c r="P5567" t="s">
        <v>1049</v>
      </c>
      <c r="Q5567" t="s">
        <v>33</v>
      </c>
      <c r="R5567" t="s">
        <v>27</v>
      </c>
      <c r="S5567" t="s">
        <v>57</v>
      </c>
      <c r="T5567" s="1">
        <v>41139</v>
      </c>
    </row>
    <row r="5568" spans="1:20" x14ac:dyDescent="0.25">
      <c r="A5568">
        <v>39426</v>
      </c>
      <c r="B5568">
        <v>39959</v>
      </c>
      <c r="C5568" t="s">
        <v>58</v>
      </c>
      <c r="D5568" t="s">
        <v>21</v>
      </c>
      <c r="E5568" t="s">
        <v>72</v>
      </c>
      <c r="F5568" t="s">
        <v>828</v>
      </c>
      <c r="G5568">
        <v>21</v>
      </c>
      <c r="H5568">
        <v>81.209999999999994</v>
      </c>
      <c r="I5568">
        <v>0.35</v>
      </c>
      <c r="J5568">
        <v>0.05</v>
      </c>
      <c r="K5568">
        <v>25.39</v>
      </c>
      <c r="L5568">
        <v>4.03</v>
      </c>
      <c r="M5568">
        <v>2.62</v>
      </c>
      <c r="N5568">
        <v>0.8</v>
      </c>
      <c r="O5568" t="s">
        <v>24</v>
      </c>
      <c r="P5568" t="s">
        <v>558</v>
      </c>
      <c r="Q5568" t="s">
        <v>75</v>
      </c>
      <c r="R5568" t="s">
        <v>27</v>
      </c>
      <c r="S5568" t="s">
        <v>55</v>
      </c>
      <c r="T5568" s="1">
        <v>39960</v>
      </c>
    </row>
    <row r="5569" spans="1:20" x14ac:dyDescent="0.25">
      <c r="A5569">
        <v>39430</v>
      </c>
      <c r="B5569">
        <v>39977</v>
      </c>
      <c r="C5569" t="s">
        <v>20</v>
      </c>
      <c r="D5569" t="s">
        <v>37</v>
      </c>
      <c r="E5569" t="s">
        <v>38</v>
      </c>
      <c r="F5569" t="s">
        <v>1242</v>
      </c>
      <c r="G5569">
        <v>29</v>
      </c>
      <c r="H5569">
        <v>1412.09</v>
      </c>
      <c r="I5569">
        <v>0.38</v>
      </c>
      <c r="J5569">
        <v>0.03</v>
      </c>
      <c r="K5569">
        <v>507.17</v>
      </c>
      <c r="L5569">
        <v>49.97</v>
      </c>
      <c r="M5569">
        <v>30.98</v>
      </c>
      <c r="N5569">
        <v>6.5</v>
      </c>
      <c r="O5569" t="s">
        <v>24</v>
      </c>
      <c r="P5569" t="s">
        <v>696</v>
      </c>
      <c r="Q5569" t="s">
        <v>64</v>
      </c>
      <c r="R5569" t="s">
        <v>34</v>
      </c>
      <c r="S5569" t="s">
        <v>57</v>
      </c>
      <c r="T5569" s="1">
        <v>39981</v>
      </c>
    </row>
    <row r="5570" spans="1:20" x14ac:dyDescent="0.25">
      <c r="A5570">
        <v>39457</v>
      </c>
      <c r="B5570">
        <v>40696</v>
      </c>
      <c r="C5570" t="s">
        <v>58</v>
      </c>
      <c r="D5570" t="s">
        <v>42</v>
      </c>
      <c r="E5570" t="s">
        <v>192</v>
      </c>
      <c r="F5570" t="s">
        <v>735</v>
      </c>
      <c r="G5570">
        <v>40</v>
      </c>
      <c r="H5570">
        <v>9427.09</v>
      </c>
      <c r="I5570">
        <v>0.49</v>
      </c>
      <c r="J5570">
        <v>0.03</v>
      </c>
      <c r="K5570">
        <v>4437.29</v>
      </c>
      <c r="L5570">
        <v>241.16</v>
      </c>
      <c r="M5570">
        <v>122.99</v>
      </c>
      <c r="N5570">
        <v>70.2</v>
      </c>
      <c r="O5570" t="s">
        <v>48</v>
      </c>
      <c r="P5570" t="s">
        <v>624</v>
      </c>
      <c r="Q5570" t="s">
        <v>83</v>
      </c>
      <c r="R5570" t="s">
        <v>61</v>
      </c>
      <c r="S5570" t="s">
        <v>132</v>
      </c>
      <c r="T5570" s="1">
        <v>40696</v>
      </c>
    </row>
    <row r="5571" spans="1:20" x14ac:dyDescent="0.25">
      <c r="A5571">
        <v>39460</v>
      </c>
      <c r="B5571">
        <v>39935</v>
      </c>
      <c r="C5571" t="s">
        <v>29</v>
      </c>
      <c r="D5571" t="s">
        <v>21</v>
      </c>
      <c r="E5571" t="s">
        <v>120</v>
      </c>
      <c r="F5571" t="s">
        <v>826</v>
      </c>
      <c r="G5571">
        <v>25</v>
      </c>
      <c r="H5571">
        <v>294.49</v>
      </c>
      <c r="I5571">
        <v>0.44</v>
      </c>
      <c r="J5571">
        <v>0.09</v>
      </c>
      <c r="K5571">
        <v>110.94</v>
      </c>
      <c r="L5571">
        <v>12.68</v>
      </c>
      <c r="M5571">
        <v>7.1</v>
      </c>
      <c r="N5571">
        <v>6.05</v>
      </c>
      <c r="O5571" t="s">
        <v>24</v>
      </c>
      <c r="P5571" t="s">
        <v>1942</v>
      </c>
      <c r="Q5571" t="s">
        <v>64</v>
      </c>
      <c r="R5571" t="s">
        <v>67</v>
      </c>
      <c r="S5571" t="s">
        <v>57</v>
      </c>
      <c r="T5571" s="1">
        <v>39937</v>
      </c>
    </row>
    <row r="5572" spans="1:20" x14ac:dyDescent="0.25">
      <c r="A5572">
        <v>39460</v>
      </c>
      <c r="B5572">
        <v>39935</v>
      </c>
      <c r="C5572" t="s">
        <v>29</v>
      </c>
      <c r="D5572" t="s">
        <v>37</v>
      </c>
      <c r="E5572" t="s">
        <v>50</v>
      </c>
      <c r="F5572" t="s">
        <v>1237</v>
      </c>
      <c r="G5572">
        <v>19</v>
      </c>
      <c r="H5572">
        <v>4993.8500000000004</v>
      </c>
      <c r="I5572">
        <v>0.53</v>
      </c>
      <c r="J5572">
        <v>0.02</v>
      </c>
      <c r="K5572">
        <v>2597.54</v>
      </c>
      <c r="L5572">
        <v>268.06</v>
      </c>
      <c r="M5572">
        <v>125.99</v>
      </c>
      <c r="N5572">
        <v>2.5</v>
      </c>
      <c r="O5572" t="s">
        <v>24</v>
      </c>
      <c r="P5572" t="s">
        <v>1942</v>
      </c>
      <c r="Q5572" t="s">
        <v>64</v>
      </c>
      <c r="R5572" t="s">
        <v>67</v>
      </c>
      <c r="S5572" t="s">
        <v>57</v>
      </c>
      <c r="T5572" s="1">
        <v>39936</v>
      </c>
    </row>
    <row r="5573" spans="1:20" x14ac:dyDescent="0.25">
      <c r="A5573">
        <v>39488</v>
      </c>
      <c r="B5573">
        <v>39986</v>
      </c>
      <c r="C5573" t="s">
        <v>20</v>
      </c>
      <c r="D5573" t="s">
        <v>21</v>
      </c>
      <c r="E5573" t="s">
        <v>139</v>
      </c>
      <c r="F5573" t="s">
        <v>1495</v>
      </c>
      <c r="G5573">
        <v>18</v>
      </c>
      <c r="H5573">
        <v>133.71</v>
      </c>
      <c r="I5573">
        <v>0.41</v>
      </c>
      <c r="J5573">
        <v>0.04</v>
      </c>
      <c r="K5573">
        <v>50.57</v>
      </c>
      <c r="L5573">
        <v>7.59</v>
      </c>
      <c r="M5573">
        <v>4.4800000000000004</v>
      </c>
      <c r="N5573">
        <v>2.5</v>
      </c>
      <c r="O5573" t="s">
        <v>71</v>
      </c>
      <c r="P5573" t="s">
        <v>97</v>
      </c>
      <c r="Q5573" t="s">
        <v>64</v>
      </c>
      <c r="R5573" t="s">
        <v>61</v>
      </c>
      <c r="S5573" t="s">
        <v>57</v>
      </c>
      <c r="T5573" s="1">
        <v>39990</v>
      </c>
    </row>
    <row r="5574" spans="1:20" x14ac:dyDescent="0.25">
      <c r="A5574">
        <v>39490</v>
      </c>
      <c r="B5574">
        <v>41133</v>
      </c>
      <c r="C5574" t="s">
        <v>20</v>
      </c>
      <c r="D5574" t="s">
        <v>21</v>
      </c>
      <c r="E5574" t="s">
        <v>52</v>
      </c>
      <c r="F5574" t="s">
        <v>394</v>
      </c>
      <c r="G5574">
        <v>38</v>
      </c>
      <c r="H5574">
        <v>934.48</v>
      </c>
      <c r="I5574">
        <v>0.52</v>
      </c>
      <c r="J5574">
        <v>0.02</v>
      </c>
      <c r="K5574">
        <v>473.81</v>
      </c>
      <c r="L5574">
        <v>24.94</v>
      </c>
      <c r="M5574">
        <v>11.97</v>
      </c>
      <c r="N5574">
        <v>5.81</v>
      </c>
      <c r="O5574" t="s">
        <v>24</v>
      </c>
      <c r="P5574" t="s">
        <v>968</v>
      </c>
      <c r="Q5574" t="s">
        <v>83</v>
      </c>
      <c r="R5574" t="s">
        <v>27</v>
      </c>
      <c r="S5574" t="s">
        <v>35</v>
      </c>
      <c r="T5574" s="1">
        <v>41133</v>
      </c>
    </row>
    <row r="5575" spans="1:20" x14ac:dyDescent="0.25">
      <c r="A5575">
        <v>39490</v>
      </c>
      <c r="B5575">
        <v>41133</v>
      </c>
      <c r="C5575" t="s">
        <v>20</v>
      </c>
      <c r="D5575" t="s">
        <v>42</v>
      </c>
      <c r="E5575" t="s">
        <v>46</v>
      </c>
      <c r="F5575" t="s">
        <v>600</v>
      </c>
      <c r="G5575">
        <v>17</v>
      </c>
      <c r="H5575">
        <v>4229.88</v>
      </c>
      <c r="I5575">
        <v>0.37</v>
      </c>
      <c r="J5575">
        <v>0.03</v>
      </c>
      <c r="K5575">
        <v>1461.61</v>
      </c>
      <c r="L5575">
        <v>252.87</v>
      </c>
      <c r="M5575">
        <v>159.31</v>
      </c>
      <c r="N5575">
        <v>60</v>
      </c>
      <c r="O5575" t="s">
        <v>48</v>
      </c>
      <c r="P5575" t="s">
        <v>968</v>
      </c>
      <c r="Q5575" t="s">
        <v>83</v>
      </c>
      <c r="R5575" t="s">
        <v>27</v>
      </c>
      <c r="S5575" t="s">
        <v>132</v>
      </c>
      <c r="T5575" s="1">
        <v>41137</v>
      </c>
    </row>
    <row r="5576" spans="1:20" x14ac:dyDescent="0.25">
      <c r="A5576">
        <v>39492</v>
      </c>
      <c r="B5576">
        <v>40650</v>
      </c>
      <c r="C5576" t="s">
        <v>29</v>
      </c>
      <c r="D5576" t="s">
        <v>37</v>
      </c>
      <c r="E5576" t="s">
        <v>38</v>
      </c>
      <c r="F5576" t="s">
        <v>1147</v>
      </c>
      <c r="G5576">
        <v>38</v>
      </c>
      <c r="H5576">
        <v>2548.96</v>
      </c>
      <c r="I5576">
        <v>0.41</v>
      </c>
      <c r="J5576">
        <v>0.03</v>
      </c>
      <c r="K5576">
        <v>990.73</v>
      </c>
      <c r="L5576">
        <v>68.61</v>
      </c>
      <c r="M5576">
        <v>40.479999999999997</v>
      </c>
      <c r="N5576">
        <v>19.989999999999998</v>
      </c>
      <c r="O5576" t="s">
        <v>24</v>
      </c>
      <c r="P5576" t="s">
        <v>1656</v>
      </c>
      <c r="Q5576" t="s">
        <v>64</v>
      </c>
      <c r="R5576" t="s">
        <v>34</v>
      </c>
      <c r="S5576" t="s">
        <v>57</v>
      </c>
      <c r="T5576" s="1">
        <v>40652</v>
      </c>
    </row>
    <row r="5577" spans="1:20" x14ac:dyDescent="0.25">
      <c r="A5577">
        <v>39492</v>
      </c>
      <c r="B5577">
        <v>40650</v>
      </c>
      <c r="C5577" t="s">
        <v>29</v>
      </c>
      <c r="D5577" t="s">
        <v>21</v>
      </c>
      <c r="E5577" t="s">
        <v>84</v>
      </c>
      <c r="F5577" t="s">
        <v>1417</v>
      </c>
      <c r="G5577">
        <v>40</v>
      </c>
      <c r="H5577">
        <v>263.88</v>
      </c>
      <c r="I5577">
        <v>0.39</v>
      </c>
      <c r="J5577">
        <v>0.08</v>
      </c>
      <c r="K5577">
        <v>87</v>
      </c>
      <c r="L5577">
        <v>7.02</v>
      </c>
      <c r="M5577">
        <v>4.28</v>
      </c>
      <c r="N5577">
        <v>5.68</v>
      </c>
      <c r="O5577" t="s">
        <v>24</v>
      </c>
      <c r="P5577" t="s">
        <v>1656</v>
      </c>
      <c r="Q5577" t="s">
        <v>64</v>
      </c>
      <c r="R5577" t="s">
        <v>34</v>
      </c>
      <c r="S5577" t="s">
        <v>57</v>
      </c>
      <c r="T5577" s="1">
        <v>40652</v>
      </c>
    </row>
    <row r="5578" spans="1:20" x14ac:dyDescent="0.25">
      <c r="A5578">
        <v>39492</v>
      </c>
      <c r="B5578">
        <v>40650</v>
      </c>
      <c r="C5578" t="s">
        <v>29</v>
      </c>
      <c r="D5578" t="s">
        <v>37</v>
      </c>
      <c r="E5578" t="s">
        <v>50</v>
      </c>
      <c r="F5578" t="s">
        <v>656</v>
      </c>
      <c r="G5578">
        <v>31</v>
      </c>
      <c r="H5578">
        <v>10639.34</v>
      </c>
      <c r="I5578">
        <v>0.42</v>
      </c>
      <c r="J5578">
        <v>0.01</v>
      </c>
      <c r="K5578">
        <v>4404.45</v>
      </c>
      <c r="L5578">
        <v>346.53</v>
      </c>
      <c r="M5578">
        <v>200.99</v>
      </c>
      <c r="N5578">
        <v>4.2</v>
      </c>
      <c r="O5578" t="s">
        <v>24</v>
      </c>
      <c r="P5578" t="s">
        <v>1656</v>
      </c>
      <c r="Q5578" t="s">
        <v>33</v>
      </c>
      <c r="R5578" t="s">
        <v>34</v>
      </c>
      <c r="S5578" t="s">
        <v>57</v>
      </c>
      <c r="T5578" s="1">
        <v>40653</v>
      </c>
    </row>
    <row r="5579" spans="1:20" x14ac:dyDescent="0.25">
      <c r="A5579">
        <v>39521</v>
      </c>
      <c r="B5579">
        <v>40034</v>
      </c>
      <c r="C5579" t="s">
        <v>20</v>
      </c>
      <c r="D5579" t="s">
        <v>21</v>
      </c>
      <c r="E5579" t="s">
        <v>80</v>
      </c>
      <c r="F5579" t="s">
        <v>839</v>
      </c>
      <c r="G5579">
        <v>28</v>
      </c>
      <c r="H5579">
        <v>201.14</v>
      </c>
      <c r="I5579">
        <v>0.48</v>
      </c>
      <c r="J5579">
        <v>0.1</v>
      </c>
      <c r="K5579">
        <v>84.51</v>
      </c>
      <c r="L5579">
        <v>7.94</v>
      </c>
      <c r="M5579">
        <v>4.13</v>
      </c>
      <c r="N5579">
        <v>0.99</v>
      </c>
      <c r="O5579" t="s">
        <v>24</v>
      </c>
      <c r="P5579" t="s">
        <v>320</v>
      </c>
      <c r="Q5579" t="s">
        <v>95</v>
      </c>
      <c r="R5579" t="s">
        <v>27</v>
      </c>
      <c r="S5579" t="s">
        <v>57</v>
      </c>
      <c r="T5579" s="1">
        <v>40038</v>
      </c>
    </row>
    <row r="5580" spans="1:20" x14ac:dyDescent="0.25">
      <c r="A5580">
        <v>39527</v>
      </c>
      <c r="B5580">
        <v>40650</v>
      </c>
      <c r="C5580" t="s">
        <v>20</v>
      </c>
      <c r="D5580" t="s">
        <v>21</v>
      </c>
      <c r="E5580" t="s">
        <v>84</v>
      </c>
      <c r="F5580" t="s">
        <v>289</v>
      </c>
      <c r="G5580">
        <v>29</v>
      </c>
      <c r="H5580">
        <v>354.72</v>
      </c>
      <c r="I5580">
        <v>0.44</v>
      </c>
      <c r="J5580">
        <v>0.01</v>
      </c>
      <c r="K5580">
        <v>153.19999999999999</v>
      </c>
      <c r="L5580">
        <v>12.29</v>
      </c>
      <c r="M5580">
        <v>6.88</v>
      </c>
      <c r="N5580">
        <v>2</v>
      </c>
      <c r="O5580" t="s">
        <v>24</v>
      </c>
      <c r="P5580" t="s">
        <v>1069</v>
      </c>
      <c r="Q5580" t="s">
        <v>33</v>
      </c>
      <c r="R5580" t="s">
        <v>34</v>
      </c>
      <c r="S5580" t="s">
        <v>55</v>
      </c>
      <c r="T5580" s="1">
        <v>40659</v>
      </c>
    </row>
    <row r="5581" spans="1:20" x14ac:dyDescent="0.25">
      <c r="A5581">
        <v>39555</v>
      </c>
      <c r="B5581">
        <v>41156</v>
      </c>
      <c r="C5581" t="s">
        <v>20</v>
      </c>
      <c r="D5581" t="s">
        <v>21</v>
      </c>
      <c r="E5581" t="s">
        <v>139</v>
      </c>
      <c r="F5581" t="s">
        <v>1356</v>
      </c>
      <c r="G5581">
        <v>38</v>
      </c>
      <c r="H5581">
        <v>1901.77</v>
      </c>
      <c r="I5581">
        <v>0.46</v>
      </c>
      <c r="J5581">
        <v>0.01</v>
      </c>
      <c r="K5581">
        <v>860.7</v>
      </c>
      <c r="L5581">
        <v>50.33</v>
      </c>
      <c r="M5581">
        <v>27.18</v>
      </c>
      <c r="N5581">
        <v>8.23</v>
      </c>
      <c r="O5581" t="s">
        <v>24</v>
      </c>
      <c r="P5581" t="s">
        <v>1690</v>
      </c>
      <c r="Q5581" t="s">
        <v>64</v>
      </c>
      <c r="R5581" t="s">
        <v>34</v>
      </c>
      <c r="S5581" t="s">
        <v>57</v>
      </c>
      <c r="T5581" s="1">
        <v>41161</v>
      </c>
    </row>
    <row r="5582" spans="1:20" x14ac:dyDescent="0.25">
      <c r="A5582">
        <v>39585</v>
      </c>
      <c r="B5582">
        <v>40906</v>
      </c>
      <c r="C5582" t="s">
        <v>29</v>
      </c>
      <c r="D5582" t="s">
        <v>42</v>
      </c>
      <c r="E5582" t="s">
        <v>43</v>
      </c>
      <c r="F5582" t="s">
        <v>1223</v>
      </c>
      <c r="G5582">
        <v>32</v>
      </c>
      <c r="H5582">
        <v>313.12</v>
      </c>
      <c r="I5582">
        <v>0.48</v>
      </c>
      <c r="J5582">
        <v>0.01</v>
      </c>
      <c r="K5582">
        <v>146.93</v>
      </c>
      <c r="L5582">
        <v>9.77</v>
      </c>
      <c r="M5582">
        <v>5.08</v>
      </c>
      <c r="N5582">
        <v>3.63</v>
      </c>
      <c r="O5582" t="s">
        <v>24</v>
      </c>
      <c r="P5582" t="s">
        <v>906</v>
      </c>
      <c r="Q5582" t="s">
        <v>33</v>
      </c>
      <c r="R5582" t="s">
        <v>34</v>
      </c>
      <c r="S5582" t="s">
        <v>55</v>
      </c>
      <c r="T5582" s="1">
        <v>40907</v>
      </c>
    </row>
    <row r="5583" spans="1:20" x14ac:dyDescent="0.25">
      <c r="A5583">
        <v>39586</v>
      </c>
      <c r="B5583">
        <v>40682</v>
      </c>
      <c r="C5583" t="s">
        <v>29</v>
      </c>
      <c r="D5583" t="s">
        <v>21</v>
      </c>
      <c r="E5583" t="s">
        <v>120</v>
      </c>
      <c r="F5583" t="s">
        <v>1726</v>
      </c>
      <c r="G5583">
        <v>1</v>
      </c>
      <c r="H5583">
        <v>13.33</v>
      </c>
      <c r="I5583">
        <v>0.48</v>
      </c>
      <c r="J5583">
        <v>0.04</v>
      </c>
      <c r="K5583">
        <v>2.98</v>
      </c>
      <c r="L5583">
        <v>6.77</v>
      </c>
      <c r="M5583">
        <v>3.52</v>
      </c>
      <c r="N5583">
        <v>6.83</v>
      </c>
      <c r="O5583" t="s">
        <v>24</v>
      </c>
      <c r="P5583" t="s">
        <v>936</v>
      </c>
      <c r="Q5583" t="s">
        <v>33</v>
      </c>
      <c r="R5583" t="s">
        <v>34</v>
      </c>
      <c r="S5583" t="s">
        <v>57</v>
      </c>
      <c r="T5583" s="1">
        <v>40684</v>
      </c>
    </row>
    <row r="5584" spans="1:20" x14ac:dyDescent="0.25">
      <c r="A5584">
        <v>39589</v>
      </c>
      <c r="B5584">
        <v>40027</v>
      </c>
      <c r="C5584" t="s">
        <v>58</v>
      </c>
      <c r="D5584" t="s">
        <v>21</v>
      </c>
      <c r="E5584" t="s">
        <v>120</v>
      </c>
      <c r="F5584" t="s">
        <v>786</v>
      </c>
      <c r="G5584">
        <v>42</v>
      </c>
      <c r="H5584">
        <v>924.78</v>
      </c>
      <c r="I5584">
        <v>0.41</v>
      </c>
      <c r="J5584">
        <v>0</v>
      </c>
      <c r="K5584">
        <v>378.55</v>
      </c>
      <c r="L5584">
        <v>21.98</v>
      </c>
      <c r="M5584">
        <v>12.97</v>
      </c>
      <c r="N5584">
        <v>1.49</v>
      </c>
      <c r="O5584" t="s">
        <v>24</v>
      </c>
      <c r="P5584" t="s">
        <v>266</v>
      </c>
      <c r="Q5584" t="s">
        <v>64</v>
      </c>
      <c r="R5584" t="s">
        <v>61</v>
      </c>
      <c r="S5584" t="s">
        <v>57</v>
      </c>
      <c r="T5584" s="1">
        <v>40028</v>
      </c>
    </row>
    <row r="5585" spans="1:20" x14ac:dyDescent="0.25">
      <c r="A5585">
        <v>39589</v>
      </c>
      <c r="B5585">
        <v>40027</v>
      </c>
      <c r="C5585" t="s">
        <v>58</v>
      </c>
      <c r="D5585" t="s">
        <v>21</v>
      </c>
      <c r="E5585" t="s">
        <v>80</v>
      </c>
      <c r="F5585" t="s">
        <v>702</v>
      </c>
      <c r="G5585">
        <v>20</v>
      </c>
      <c r="H5585">
        <v>156.94999999999999</v>
      </c>
      <c r="I5585">
        <v>0.41</v>
      </c>
      <c r="J5585">
        <v>0.06</v>
      </c>
      <c r="K5585">
        <v>58.25</v>
      </c>
      <c r="L5585">
        <v>8.32</v>
      </c>
      <c r="M5585">
        <v>4.91</v>
      </c>
      <c r="N5585">
        <v>0.5</v>
      </c>
      <c r="O5585" t="s">
        <v>24</v>
      </c>
      <c r="P5585" t="s">
        <v>266</v>
      </c>
      <c r="Q5585" t="s">
        <v>64</v>
      </c>
      <c r="R5585" t="s">
        <v>61</v>
      </c>
      <c r="S5585" t="s">
        <v>57</v>
      </c>
      <c r="T5585" s="1">
        <v>40027</v>
      </c>
    </row>
    <row r="5586" spans="1:20" x14ac:dyDescent="0.25">
      <c r="A5586">
        <v>39590</v>
      </c>
      <c r="B5586">
        <v>40677</v>
      </c>
      <c r="C5586" t="s">
        <v>20</v>
      </c>
      <c r="D5586" t="s">
        <v>21</v>
      </c>
      <c r="E5586" t="s">
        <v>84</v>
      </c>
      <c r="F5586" t="s">
        <v>137</v>
      </c>
      <c r="G5586">
        <v>9</v>
      </c>
      <c r="H5586">
        <v>118.55</v>
      </c>
      <c r="I5586">
        <v>0.39</v>
      </c>
      <c r="J5586">
        <v>0</v>
      </c>
      <c r="K5586">
        <v>43.96</v>
      </c>
      <c r="L5586">
        <v>12.52</v>
      </c>
      <c r="M5586">
        <v>7.64</v>
      </c>
      <c r="N5586">
        <v>5.83</v>
      </c>
      <c r="O5586" t="s">
        <v>71</v>
      </c>
      <c r="P5586" t="s">
        <v>1782</v>
      </c>
      <c r="Q5586" t="s">
        <v>64</v>
      </c>
      <c r="R5586" t="s">
        <v>27</v>
      </c>
      <c r="S5586" t="s">
        <v>55</v>
      </c>
      <c r="T5586" s="1">
        <v>40684</v>
      </c>
    </row>
    <row r="5587" spans="1:20" x14ac:dyDescent="0.25">
      <c r="A5587">
        <v>39617</v>
      </c>
      <c r="B5587">
        <v>40894</v>
      </c>
      <c r="C5587" t="s">
        <v>29</v>
      </c>
      <c r="D5587" t="s">
        <v>42</v>
      </c>
      <c r="E5587" t="s">
        <v>43</v>
      </c>
      <c r="F5587" t="s">
        <v>1574</v>
      </c>
      <c r="G5587">
        <v>33</v>
      </c>
      <c r="H5587">
        <v>2436.79</v>
      </c>
      <c r="I5587">
        <v>0.5</v>
      </c>
      <c r="J5587">
        <v>0.08</v>
      </c>
      <c r="K5587">
        <v>1108.25</v>
      </c>
      <c r="L5587">
        <v>79.959999999999994</v>
      </c>
      <c r="M5587">
        <v>39.979999999999997</v>
      </c>
      <c r="N5587">
        <v>9.1999999999999993</v>
      </c>
      <c r="O5587" t="s">
        <v>24</v>
      </c>
      <c r="P5587" t="s">
        <v>688</v>
      </c>
      <c r="Q5587" t="s">
        <v>33</v>
      </c>
      <c r="R5587" t="s">
        <v>27</v>
      </c>
      <c r="S5587" t="s">
        <v>55</v>
      </c>
      <c r="T5587" s="1">
        <v>40896</v>
      </c>
    </row>
    <row r="5588" spans="1:20" x14ac:dyDescent="0.25">
      <c r="A5588">
        <v>39617</v>
      </c>
      <c r="B5588">
        <v>40894</v>
      </c>
      <c r="C5588" t="s">
        <v>29</v>
      </c>
      <c r="D5588" t="s">
        <v>21</v>
      </c>
      <c r="E5588" t="s">
        <v>52</v>
      </c>
      <c r="F5588" t="s">
        <v>1292</v>
      </c>
      <c r="G5588">
        <v>28</v>
      </c>
      <c r="H5588">
        <v>321.7</v>
      </c>
      <c r="I5588">
        <v>0.5</v>
      </c>
      <c r="J5588">
        <v>0.02</v>
      </c>
      <c r="K5588">
        <v>156.97999999999999</v>
      </c>
      <c r="L5588">
        <v>11.68</v>
      </c>
      <c r="M5588">
        <v>5.84</v>
      </c>
      <c r="N5588">
        <v>1.2</v>
      </c>
      <c r="O5588" t="s">
        <v>24</v>
      </c>
      <c r="P5588" t="s">
        <v>688</v>
      </c>
      <c r="Q5588" t="s">
        <v>33</v>
      </c>
      <c r="R5588" t="s">
        <v>27</v>
      </c>
      <c r="S5588" t="s">
        <v>55</v>
      </c>
      <c r="T5588" s="1">
        <v>40896</v>
      </c>
    </row>
    <row r="5589" spans="1:20" x14ac:dyDescent="0.25">
      <c r="A5589">
        <v>39619</v>
      </c>
      <c r="B5589">
        <v>40912</v>
      </c>
      <c r="C5589" t="s">
        <v>20</v>
      </c>
      <c r="D5589" t="s">
        <v>42</v>
      </c>
      <c r="E5589" t="s">
        <v>43</v>
      </c>
      <c r="F5589" t="s">
        <v>1181</v>
      </c>
      <c r="G5589">
        <v>15</v>
      </c>
      <c r="H5589">
        <v>1432.4</v>
      </c>
      <c r="I5589">
        <v>0.49</v>
      </c>
      <c r="J5589">
        <v>0.02</v>
      </c>
      <c r="K5589">
        <v>682.05</v>
      </c>
      <c r="L5589">
        <v>96.75</v>
      </c>
      <c r="M5589">
        <v>49.34</v>
      </c>
      <c r="N5589">
        <v>10.25</v>
      </c>
      <c r="O5589" t="s">
        <v>24</v>
      </c>
      <c r="P5589" t="s">
        <v>787</v>
      </c>
      <c r="Q5589" t="s">
        <v>41</v>
      </c>
      <c r="R5589" t="s">
        <v>67</v>
      </c>
      <c r="S5589" t="s">
        <v>28</v>
      </c>
      <c r="T5589" s="1">
        <v>40916</v>
      </c>
    </row>
    <row r="5590" spans="1:20" x14ac:dyDescent="0.25">
      <c r="A5590">
        <v>39649</v>
      </c>
      <c r="B5590">
        <v>40105</v>
      </c>
      <c r="C5590" t="s">
        <v>36</v>
      </c>
      <c r="D5590" t="s">
        <v>37</v>
      </c>
      <c r="E5590" t="s">
        <v>50</v>
      </c>
      <c r="F5590" t="s">
        <v>56</v>
      </c>
      <c r="G5590">
        <v>10</v>
      </c>
      <c r="H5590">
        <v>2582.83</v>
      </c>
      <c r="I5590">
        <v>0.4</v>
      </c>
      <c r="J5590">
        <v>0.01</v>
      </c>
      <c r="K5590">
        <v>1013.94</v>
      </c>
      <c r="L5590">
        <v>259.98</v>
      </c>
      <c r="M5590">
        <v>155.99</v>
      </c>
      <c r="N5590">
        <v>8.99</v>
      </c>
      <c r="O5590" t="s">
        <v>71</v>
      </c>
      <c r="P5590" t="s">
        <v>280</v>
      </c>
      <c r="Q5590" t="s">
        <v>33</v>
      </c>
      <c r="R5590" t="s">
        <v>34</v>
      </c>
      <c r="S5590" t="s">
        <v>57</v>
      </c>
      <c r="T5590" s="1">
        <v>40106</v>
      </c>
    </row>
    <row r="5591" spans="1:20" x14ac:dyDescent="0.25">
      <c r="A5591">
        <v>39649</v>
      </c>
      <c r="B5591">
        <v>40105</v>
      </c>
      <c r="C5591" t="s">
        <v>36</v>
      </c>
      <c r="D5591" t="s">
        <v>21</v>
      </c>
      <c r="E5591" t="s">
        <v>84</v>
      </c>
      <c r="F5591" t="s">
        <v>1747</v>
      </c>
      <c r="G5591">
        <v>9</v>
      </c>
      <c r="H5591">
        <v>102.34</v>
      </c>
      <c r="I5591">
        <v>0.45</v>
      </c>
      <c r="J5591">
        <v>0.01</v>
      </c>
      <c r="K5591">
        <v>43.06</v>
      </c>
      <c r="L5591">
        <v>10.87</v>
      </c>
      <c r="M5591">
        <v>5.98</v>
      </c>
      <c r="N5591">
        <v>5.46</v>
      </c>
      <c r="O5591" t="s">
        <v>24</v>
      </c>
      <c r="P5591" t="s">
        <v>280</v>
      </c>
      <c r="Q5591" t="s">
        <v>33</v>
      </c>
      <c r="R5591" t="s">
        <v>34</v>
      </c>
      <c r="S5591" t="s">
        <v>57</v>
      </c>
      <c r="T5591" s="1">
        <v>40107</v>
      </c>
    </row>
    <row r="5592" spans="1:20" x14ac:dyDescent="0.25">
      <c r="A5592">
        <v>39650</v>
      </c>
      <c r="B5592">
        <v>40389</v>
      </c>
      <c r="C5592" t="s">
        <v>29</v>
      </c>
      <c r="D5592" t="s">
        <v>42</v>
      </c>
      <c r="E5592" t="s">
        <v>192</v>
      </c>
      <c r="F5592" t="s">
        <v>764</v>
      </c>
      <c r="G5592">
        <v>10</v>
      </c>
      <c r="H5592">
        <v>1878.53</v>
      </c>
      <c r="I5592">
        <v>0.51</v>
      </c>
      <c r="J5592">
        <v>0</v>
      </c>
      <c r="K5592">
        <v>936.63</v>
      </c>
      <c r="L5592">
        <v>183.65</v>
      </c>
      <c r="M5592">
        <v>89.99</v>
      </c>
      <c r="N5592">
        <v>42</v>
      </c>
      <c r="O5592" t="s">
        <v>48</v>
      </c>
      <c r="P5592" t="s">
        <v>1001</v>
      </c>
      <c r="Q5592" t="s">
        <v>64</v>
      </c>
      <c r="R5592" t="s">
        <v>27</v>
      </c>
      <c r="S5592" t="s">
        <v>132</v>
      </c>
      <c r="T5592" s="1">
        <v>40392</v>
      </c>
    </row>
    <row r="5593" spans="1:20" x14ac:dyDescent="0.25">
      <c r="A5593">
        <v>39650</v>
      </c>
      <c r="B5593">
        <v>40389</v>
      </c>
      <c r="C5593" t="s">
        <v>29</v>
      </c>
      <c r="D5593" t="s">
        <v>42</v>
      </c>
      <c r="E5593" t="s">
        <v>43</v>
      </c>
      <c r="F5593" t="s">
        <v>104</v>
      </c>
      <c r="G5593">
        <v>47</v>
      </c>
      <c r="H5593">
        <v>492.27</v>
      </c>
      <c r="I5593">
        <v>0.35</v>
      </c>
      <c r="J5593">
        <v>0.08</v>
      </c>
      <c r="K5593">
        <v>142.13</v>
      </c>
      <c r="L5593">
        <v>11.2</v>
      </c>
      <c r="M5593">
        <v>7.28</v>
      </c>
      <c r="N5593">
        <v>7.98</v>
      </c>
      <c r="O5593" t="s">
        <v>24</v>
      </c>
      <c r="P5593" t="s">
        <v>1001</v>
      </c>
      <c r="Q5593" t="s">
        <v>64</v>
      </c>
      <c r="R5593" t="s">
        <v>27</v>
      </c>
      <c r="S5593" t="s">
        <v>55</v>
      </c>
      <c r="T5593" s="1">
        <v>40390</v>
      </c>
    </row>
    <row r="5594" spans="1:20" x14ac:dyDescent="0.25">
      <c r="A5594">
        <v>39652</v>
      </c>
      <c r="B5594">
        <v>41033</v>
      </c>
      <c r="C5594" t="s">
        <v>20</v>
      </c>
      <c r="D5594" t="s">
        <v>21</v>
      </c>
      <c r="E5594" t="s">
        <v>80</v>
      </c>
      <c r="F5594" t="s">
        <v>592</v>
      </c>
      <c r="G5594">
        <v>5</v>
      </c>
      <c r="H5594">
        <v>22.67</v>
      </c>
      <c r="I5594">
        <v>0.37</v>
      </c>
      <c r="J5594">
        <v>0.03</v>
      </c>
      <c r="K5594">
        <v>7.77</v>
      </c>
      <c r="L5594">
        <v>4.57</v>
      </c>
      <c r="M5594">
        <v>2.88</v>
      </c>
      <c r="N5594">
        <v>0.5</v>
      </c>
      <c r="O5594" t="s">
        <v>24</v>
      </c>
      <c r="P5594" t="s">
        <v>101</v>
      </c>
      <c r="Q5594" t="s">
        <v>33</v>
      </c>
      <c r="R5594" t="s">
        <v>67</v>
      </c>
      <c r="S5594" t="s">
        <v>57</v>
      </c>
      <c r="T5594" s="1">
        <v>41035</v>
      </c>
    </row>
    <row r="5595" spans="1:20" x14ac:dyDescent="0.25">
      <c r="A5595">
        <v>39652</v>
      </c>
      <c r="B5595">
        <v>41033</v>
      </c>
      <c r="C5595" t="s">
        <v>20</v>
      </c>
      <c r="D5595" t="s">
        <v>37</v>
      </c>
      <c r="E5595" t="s">
        <v>50</v>
      </c>
      <c r="F5595" t="s">
        <v>319</v>
      </c>
      <c r="G5595">
        <v>4</v>
      </c>
      <c r="H5595">
        <v>1197.18</v>
      </c>
      <c r="I5595">
        <v>0.36</v>
      </c>
      <c r="J5595">
        <v>0.03</v>
      </c>
      <c r="K5595">
        <v>404.23</v>
      </c>
      <c r="L5595">
        <v>306.23</v>
      </c>
      <c r="M5595">
        <v>195.99</v>
      </c>
      <c r="N5595">
        <v>8.99</v>
      </c>
      <c r="O5595" t="s">
        <v>24</v>
      </c>
      <c r="P5595" t="s">
        <v>101</v>
      </c>
      <c r="Q5595" t="s">
        <v>33</v>
      </c>
      <c r="R5595" t="s">
        <v>67</v>
      </c>
      <c r="S5595" t="s">
        <v>57</v>
      </c>
      <c r="T5595" s="1">
        <v>41038</v>
      </c>
    </row>
    <row r="5596" spans="1:20" x14ac:dyDescent="0.25">
      <c r="A5596">
        <v>39654</v>
      </c>
      <c r="B5596">
        <v>41182</v>
      </c>
      <c r="C5596" t="s">
        <v>79</v>
      </c>
      <c r="D5596" t="s">
        <v>21</v>
      </c>
      <c r="E5596" t="s">
        <v>120</v>
      </c>
      <c r="F5596" t="s">
        <v>1895</v>
      </c>
      <c r="G5596">
        <v>39</v>
      </c>
      <c r="H5596">
        <v>1688</v>
      </c>
      <c r="I5596">
        <v>0.52</v>
      </c>
      <c r="J5596">
        <v>0.03</v>
      </c>
      <c r="K5596">
        <v>851.19</v>
      </c>
      <c r="L5596">
        <v>44.54</v>
      </c>
      <c r="M5596">
        <v>21.38</v>
      </c>
      <c r="N5596">
        <v>2.99</v>
      </c>
      <c r="O5596" t="s">
        <v>71</v>
      </c>
      <c r="P5596" t="s">
        <v>402</v>
      </c>
      <c r="Q5596" t="s">
        <v>33</v>
      </c>
      <c r="R5596" t="s">
        <v>34</v>
      </c>
      <c r="S5596" t="s">
        <v>57</v>
      </c>
      <c r="T5596" s="1">
        <v>41183</v>
      </c>
    </row>
    <row r="5597" spans="1:20" x14ac:dyDescent="0.25">
      <c r="A5597">
        <v>39655</v>
      </c>
      <c r="B5597">
        <v>40991</v>
      </c>
      <c r="C5597" t="s">
        <v>36</v>
      </c>
      <c r="D5597" t="s">
        <v>37</v>
      </c>
      <c r="E5597" t="s">
        <v>38</v>
      </c>
      <c r="F5597" t="s">
        <v>882</v>
      </c>
      <c r="G5597">
        <v>35</v>
      </c>
      <c r="H5597">
        <v>478.82</v>
      </c>
      <c r="I5597">
        <v>0.48</v>
      </c>
      <c r="J5597">
        <v>0.03</v>
      </c>
      <c r="K5597">
        <v>220.5</v>
      </c>
      <c r="L5597">
        <v>14</v>
      </c>
      <c r="M5597">
        <v>7.28</v>
      </c>
      <c r="N5597">
        <v>3.52</v>
      </c>
      <c r="O5597" t="s">
        <v>24</v>
      </c>
      <c r="P5597" t="s">
        <v>738</v>
      </c>
      <c r="Q5597" t="s">
        <v>33</v>
      </c>
      <c r="R5597" t="s">
        <v>34</v>
      </c>
      <c r="S5597" t="s">
        <v>35</v>
      </c>
      <c r="T5597" s="1">
        <v>40991</v>
      </c>
    </row>
    <row r="5598" spans="1:20" x14ac:dyDescent="0.25">
      <c r="A5598">
        <v>39682</v>
      </c>
      <c r="B5598">
        <v>40491</v>
      </c>
      <c r="C5598" t="s">
        <v>79</v>
      </c>
      <c r="D5598" t="s">
        <v>21</v>
      </c>
      <c r="E5598" t="s">
        <v>84</v>
      </c>
      <c r="F5598" t="s">
        <v>334</v>
      </c>
      <c r="G5598">
        <v>43</v>
      </c>
      <c r="H5598">
        <v>3890.97</v>
      </c>
      <c r="I5598">
        <v>0.44</v>
      </c>
      <c r="J5598">
        <v>0.09</v>
      </c>
      <c r="K5598">
        <v>1491.03</v>
      </c>
      <c r="L5598">
        <v>99.07</v>
      </c>
      <c r="M5598">
        <v>55.48</v>
      </c>
      <c r="N5598">
        <v>14.3</v>
      </c>
      <c r="O5598" t="s">
        <v>71</v>
      </c>
      <c r="P5598" t="s">
        <v>835</v>
      </c>
      <c r="Q5598" t="s">
        <v>33</v>
      </c>
      <c r="R5598" t="s">
        <v>34</v>
      </c>
      <c r="S5598" t="s">
        <v>57</v>
      </c>
      <c r="T5598" s="1">
        <v>40493</v>
      </c>
    </row>
    <row r="5599" spans="1:20" x14ac:dyDescent="0.25">
      <c r="A5599">
        <v>39683</v>
      </c>
      <c r="B5599">
        <v>40765</v>
      </c>
      <c r="C5599" t="s">
        <v>36</v>
      </c>
      <c r="D5599" t="s">
        <v>21</v>
      </c>
      <c r="E5599" t="s">
        <v>120</v>
      </c>
      <c r="F5599" t="s">
        <v>1857</v>
      </c>
      <c r="G5599">
        <v>31</v>
      </c>
      <c r="H5599">
        <v>963.1</v>
      </c>
      <c r="I5599">
        <v>0.41</v>
      </c>
      <c r="J5599">
        <v>0.04</v>
      </c>
      <c r="K5599">
        <v>369.18</v>
      </c>
      <c r="L5599">
        <v>32.19</v>
      </c>
      <c r="M5599">
        <v>18.989999999999998</v>
      </c>
      <c r="N5599">
        <v>5.23</v>
      </c>
      <c r="O5599" t="s">
        <v>24</v>
      </c>
      <c r="P5599" t="s">
        <v>1770</v>
      </c>
      <c r="Q5599" t="s">
        <v>83</v>
      </c>
      <c r="R5599" t="s">
        <v>34</v>
      </c>
      <c r="S5599" t="s">
        <v>57</v>
      </c>
      <c r="T5599" s="1">
        <v>40768</v>
      </c>
    </row>
    <row r="5600" spans="1:20" x14ac:dyDescent="0.25">
      <c r="A5600">
        <v>39683</v>
      </c>
      <c r="B5600">
        <v>40765</v>
      </c>
      <c r="C5600" t="s">
        <v>36</v>
      </c>
      <c r="D5600" t="s">
        <v>42</v>
      </c>
      <c r="E5600" t="s">
        <v>192</v>
      </c>
      <c r="F5600" t="s">
        <v>193</v>
      </c>
      <c r="G5600">
        <v>41</v>
      </c>
      <c r="H5600">
        <v>15796.79</v>
      </c>
      <c r="I5600">
        <v>0.49</v>
      </c>
      <c r="J5600">
        <v>0.1</v>
      </c>
      <c r="K5600">
        <v>6837.45</v>
      </c>
      <c r="L5600">
        <v>427.61</v>
      </c>
      <c r="M5600">
        <v>218.08</v>
      </c>
      <c r="N5600">
        <v>18.059999999999999</v>
      </c>
      <c r="O5600" t="s">
        <v>24</v>
      </c>
      <c r="P5600" t="s">
        <v>1770</v>
      </c>
      <c r="Q5600" t="s">
        <v>83</v>
      </c>
      <c r="R5600" t="s">
        <v>34</v>
      </c>
      <c r="S5600" t="s">
        <v>28</v>
      </c>
      <c r="T5600" s="1">
        <v>40766</v>
      </c>
    </row>
    <row r="5601" spans="1:20" x14ac:dyDescent="0.25">
      <c r="A5601">
        <v>39683</v>
      </c>
      <c r="B5601">
        <v>40765</v>
      </c>
      <c r="C5601" t="s">
        <v>36</v>
      </c>
      <c r="D5601" t="s">
        <v>42</v>
      </c>
      <c r="E5601" t="s">
        <v>43</v>
      </c>
      <c r="F5601" t="s">
        <v>873</v>
      </c>
      <c r="G5601">
        <v>6</v>
      </c>
      <c r="H5601">
        <v>211.32</v>
      </c>
      <c r="I5601">
        <v>0.46</v>
      </c>
      <c r="J5601">
        <v>0.09</v>
      </c>
      <c r="K5601">
        <v>83.21</v>
      </c>
      <c r="L5601">
        <v>37.479999999999997</v>
      </c>
      <c r="M5601">
        <v>20.239999999999998</v>
      </c>
      <c r="N5601">
        <v>6.67</v>
      </c>
      <c r="O5601" t="s">
        <v>24</v>
      </c>
      <c r="P5601" t="s">
        <v>1770</v>
      </c>
      <c r="Q5601" t="s">
        <v>83</v>
      </c>
      <c r="R5601" t="s">
        <v>34</v>
      </c>
      <c r="S5601" t="s">
        <v>35</v>
      </c>
      <c r="T5601" s="1">
        <v>40766</v>
      </c>
    </row>
    <row r="5602" spans="1:20" x14ac:dyDescent="0.25">
      <c r="A5602">
        <v>39683</v>
      </c>
      <c r="B5602">
        <v>40765</v>
      </c>
      <c r="C5602" t="s">
        <v>36</v>
      </c>
      <c r="D5602" t="s">
        <v>21</v>
      </c>
      <c r="E5602" t="s">
        <v>72</v>
      </c>
      <c r="F5602" t="s">
        <v>1587</v>
      </c>
      <c r="G5602">
        <v>30</v>
      </c>
      <c r="H5602">
        <v>106.26</v>
      </c>
      <c r="I5602">
        <v>0.38</v>
      </c>
      <c r="J5602">
        <v>0</v>
      </c>
      <c r="K5602">
        <v>40.08</v>
      </c>
      <c r="L5602">
        <v>3.52</v>
      </c>
      <c r="M5602">
        <v>2.1800000000000002</v>
      </c>
      <c r="N5602">
        <v>0.78</v>
      </c>
      <c r="O5602" t="s">
        <v>24</v>
      </c>
      <c r="P5602" t="s">
        <v>1770</v>
      </c>
      <c r="Q5602" t="s">
        <v>83</v>
      </c>
      <c r="R5602" t="s">
        <v>34</v>
      </c>
      <c r="S5602" t="s">
        <v>55</v>
      </c>
      <c r="T5602" s="1">
        <v>40767</v>
      </c>
    </row>
    <row r="5603" spans="1:20" x14ac:dyDescent="0.25">
      <c r="A5603">
        <v>39686</v>
      </c>
      <c r="B5603">
        <v>41068</v>
      </c>
      <c r="C5603" t="s">
        <v>29</v>
      </c>
      <c r="D5603" t="s">
        <v>21</v>
      </c>
      <c r="E5603" t="s">
        <v>126</v>
      </c>
      <c r="F5603" t="s">
        <v>474</v>
      </c>
      <c r="G5603">
        <v>2</v>
      </c>
      <c r="H5603">
        <v>1054.96</v>
      </c>
      <c r="I5603">
        <v>0.36</v>
      </c>
      <c r="J5603">
        <v>0.06</v>
      </c>
      <c r="K5603">
        <v>307.63</v>
      </c>
      <c r="L5603">
        <v>512.72</v>
      </c>
      <c r="M5603">
        <v>328.14</v>
      </c>
      <c r="N5603">
        <v>91.05</v>
      </c>
      <c r="O5603" t="s">
        <v>48</v>
      </c>
      <c r="P5603" t="s">
        <v>1557</v>
      </c>
      <c r="Q5603" t="s">
        <v>64</v>
      </c>
      <c r="R5603" t="s">
        <v>61</v>
      </c>
      <c r="S5603" t="s">
        <v>132</v>
      </c>
      <c r="T5603" s="1">
        <v>41069</v>
      </c>
    </row>
    <row r="5604" spans="1:20" x14ac:dyDescent="0.25">
      <c r="A5604">
        <v>39686</v>
      </c>
      <c r="B5604">
        <v>41068</v>
      </c>
      <c r="C5604" t="s">
        <v>29</v>
      </c>
      <c r="D5604" t="s">
        <v>37</v>
      </c>
      <c r="E5604" t="s">
        <v>50</v>
      </c>
      <c r="F5604" t="s">
        <v>76</v>
      </c>
      <c r="G5604">
        <v>48</v>
      </c>
      <c r="H5604">
        <v>4878.37</v>
      </c>
      <c r="I5604">
        <v>0.35</v>
      </c>
      <c r="J5604">
        <v>0</v>
      </c>
      <c r="K5604">
        <v>1705.59</v>
      </c>
      <c r="L5604">
        <v>101.52</v>
      </c>
      <c r="M5604">
        <v>65.989999999999995</v>
      </c>
      <c r="N5604">
        <v>5.26</v>
      </c>
      <c r="O5604" t="s">
        <v>24</v>
      </c>
      <c r="P5604" t="s">
        <v>1557</v>
      </c>
      <c r="Q5604" t="s">
        <v>64</v>
      </c>
      <c r="R5604" t="s">
        <v>61</v>
      </c>
      <c r="S5604" t="s">
        <v>57</v>
      </c>
      <c r="T5604" s="1">
        <v>41069</v>
      </c>
    </row>
    <row r="5605" spans="1:20" x14ac:dyDescent="0.25">
      <c r="A5605">
        <v>39717</v>
      </c>
      <c r="B5605">
        <v>40145</v>
      </c>
      <c r="C5605" t="s">
        <v>36</v>
      </c>
      <c r="D5605" t="s">
        <v>21</v>
      </c>
      <c r="E5605" t="s">
        <v>22</v>
      </c>
      <c r="F5605" t="s">
        <v>1265</v>
      </c>
      <c r="G5605">
        <v>20</v>
      </c>
      <c r="H5605">
        <v>1836.62</v>
      </c>
      <c r="I5605">
        <v>0.55000000000000004</v>
      </c>
      <c r="J5605">
        <v>0.06</v>
      </c>
      <c r="K5605">
        <v>948.86</v>
      </c>
      <c r="L5605">
        <v>96.82</v>
      </c>
      <c r="M5605">
        <v>43.57</v>
      </c>
      <c r="N5605">
        <v>16.36</v>
      </c>
      <c r="O5605" t="s">
        <v>24</v>
      </c>
      <c r="P5605" t="s">
        <v>1575</v>
      </c>
      <c r="Q5605" t="s">
        <v>41</v>
      </c>
      <c r="R5605" t="s">
        <v>34</v>
      </c>
      <c r="S5605" t="s">
        <v>57</v>
      </c>
      <c r="T5605" s="1">
        <v>40147</v>
      </c>
    </row>
    <row r="5606" spans="1:20" x14ac:dyDescent="0.25">
      <c r="A5606">
        <v>39744</v>
      </c>
      <c r="B5606">
        <v>40000</v>
      </c>
      <c r="C5606" t="s">
        <v>79</v>
      </c>
      <c r="D5606" t="s">
        <v>21</v>
      </c>
      <c r="E5606" t="s">
        <v>84</v>
      </c>
      <c r="F5606" t="s">
        <v>752</v>
      </c>
      <c r="G5606">
        <v>6</v>
      </c>
      <c r="H5606">
        <v>131.97</v>
      </c>
      <c r="I5606">
        <v>0.54</v>
      </c>
      <c r="J5606">
        <v>0.01</v>
      </c>
      <c r="K5606">
        <v>69.55</v>
      </c>
      <c r="L5606">
        <v>21.87</v>
      </c>
      <c r="M5606">
        <v>10.06</v>
      </c>
      <c r="N5606">
        <v>2.06</v>
      </c>
      <c r="O5606" t="s">
        <v>24</v>
      </c>
      <c r="P5606" t="s">
        <v>99</v>
      </c>
      <c r="Q5606" t="s">
        <v>75</v>
      </c>
      <c r="R5606" t="s">
        <v>67</v>
      </c>
      <c r="S5606" t="s">
        <v>55</v>
      </c>
      <c r="T5606" s="1">
        <v>40002</v>
      </c>
    </row>
    <row r="5607" spans="1:20" x14ac:dyDescent="0.25">
      <c r="A5607">
        <v>39744</v>
      </c>
      <c r="B5607">
        <v>40000</v>
      </c>
      <c r="C5607" t="s">
        <v>79</v>
      </c>
      <c r="D5607" t="s">
        <v>37</v>
      </c>
      <c r="E5607" t="s">
        <v>50</v>
      </c>
      <c r="F5607" t="s">
        <v>76</v>
      </c>
      <c r="G5607">
        <v>9</v>
      </c>
      <c r="H5607">
        <v>1148.05</v>
      </c>
      <c r="I5607">
        <v>0.48</v>
      </c>
      <c r="J5607">
        <v>0</v>
      </c>
      <c r="K5607">
        <v>548.22</v>
      </c>
      <c r="L5607">
        <v>126.9</v>
      </c>
      <c r="M5607">
        <v>65.989999999999995</v>
      </c>
      <c r="N5607">
        <v>5.92</v>
      </c>
      <c r="O5607" t="s">
        <v>24</v>
      </c>
      <c r="P5607" t="s">
        <v>99</v>
      </c>
      <c r="Q5607" t="s">
        <v>75</v>
      </c>
      <c r="R5607" t="s">
        <v>67</v>
      </c>
      <c r="S5607" t="s">
        <v>57</v>
      </c>
      <c r="T5607" s="1">
        <v>40002</v>
      </c>
    </row>
    <row r="5608" spans="1:20" x14ac:dyDescent="0.25">
      <c r="A5608">
        <v>39744</v>
      </c>
      <c r="B5608">
        <v>40000</v>
      </c>
      <c r="C5608" t="s">
        <v>79</v>
      </c>
      <c r="D5608" t="s">
        <v>37</v>
      </c>
      <c r="E5608" t="s">
        <v>50</v>
      </c>
      <c r="F5608" t="s">
        <v>56</v>
      </c>
      <c r="G5608">
        <v>41</v>
      </c>
      <c r="H5608">
        <v>12800.17</v>
      </c>
      <c r="I5608">
        <v>0.52</v>
      </c>
      <c r="J5608">
        <v>0.04</v>
      </c>
      <c r="K5608">
        <v>6395.59</v>
      </c>
      <c r="L5608">
        <v>324.98</v>
      </c>
      <c r="M5608">
        <v>155.99</v>
      </c>
      <c r="N5608">
        <v>8.99</v>
      </c>
      <c r="O5608" t="s">
        <v>24</v>
      </c>
      <c r="P5608" t="s">
        <v>99</v>
      </c>
      <c r="Q5608" t="s">
        <v>75</v>
      </c>
      <c r="R5608" t="s">
        <v>67</v>
      </c>
      <c r="S5608" t="s">
        <v>57</v>
      </c>
      <c r="T5608" s="1">
        <v>40001</v>
      </c>
    </row>
    <row r="5609" spans="1:20" x14ac:dyDescent="0.25">
      <c r="A5609">
        <v>39745</v>
      </c>
      <c r="B5609">
        <v>40667</v>
      </c>
      <c r="C5609" t="s">
        <v>29</v>
      </c>
      <c r="D5609" t="s">
        <v>37</v>
      </c>
      <c r="E5609" t="s">
        <v>87</v>
      </c>
      <c r="F5609" t="s">
        <v>241</v>
      </c>
      <c r="G5609">
        <v>8</v>
      </c>
      <c r="H5609">
        <v>1688.59</v>
      </c>
      <c r="I5609">
        <v>0.46</v>
      </c>
      <c r="J5609">
        <v>0.05</v>
      </c>
      <c r="K5609">
        <v>704.53</v>
      </c>
      <c r="L5609">
        <v>214.8</v>
      </c>
      <c r="M5609">
        <v>115.99</v>
      </c>
      <c r="N5609">
        <v>56.14</v>
      </c>
      <c r="O5609" t="s">
        <v>48</v>
      </c>
      <c r="P5609" t="s">
        <v>911</v>
      </c>
      <c r="Q5609" t="s">
        <v>33</v>
      </c>
      <c r="R5609" t="s">
        <v>34</v>
      </c>
      <c r="S5609" t="s">
        <v>132</v>
      </c>
      <c r="T5609" s="1">
        <v>40668</v>
      </c>
    </row>
    <row r="5610" spans="1:20" x14ac:dyDescent="0.25">
      <c r="A5610">
        <v>39749</v>
      </c>
      <c r="B5610">
        <v>40356</v>
      </c>
      <c r="C5610" t="s">
        <v>36</v>
      </c>
      <c r="D5610" t="s">
        <v>42</v>
      </c>
      <c r="E5610" t="s">
        <v>43</v>
      </c>
      <c r="F5610" t="s">
        <v>1021</v>
      </c>
      <c r="G5610">
        <v>14</v>
      </c>
      <c r="H5610">
        <v>242.06</v>
      </c>
      <c r="I5610">
        <v>0.53</v>
      </c>
      <c r="J5610">
        <v>0</v>
      </c>
      <c r="K5610">
        <v>125.67</v>
      </c>
      <c r="L5610">
        <v>16.940000000000001</v>
      </c>
      <c r="M5610">
        <v>7.96</v>
      </c>
      <c r="N5610">
        <v>4.95</v>
      </c>
      <c r="O5610" t="s">
        <v>24</v>
      </c>
      <c r="P5610" t="s">
        <v>433</v>
      </c>
      <c r="Q5610" t="s">
        <v>64</v>
      </c>
      <c r="R5610" t="s">
        <v>67</v>
      </c>
      <c r="S5610" t="s">
        <v>57</v>
      </c>
      <c r="T5610" s="1">
        <v>40358</v>
      </c>
    </row>
    <row r="5611" spans="1:20" x14ac:dyDescent="0.25">
      <c r="A5611">
        <v>39749</v>
      </c>
      <c r="B5611">
        <v>40356</v>
      </c>
      <c r="C5611" t="s">
        <v>36</v>
      </c>
      <c r="D5611" t="s">
        <v>37</v>
      </c>
      <c r="E5611" t="s">
        <v>87</v>
      </c>
      <c r="F5611" t="s">
        <v>697</v>
      </c>
      <c r="G5611">
        <v>45</v>
      </c>
      <c r="H5611">
        <v>22291.18</v>
      </c>
      <c r="I5611">
        <v>0.47</v>
      </c>
      <c r="J5611">
        <v>0.01</v>
      </c>
      <c r="K5611">
        <v>10349.219999999999</v>
      </c>
      <c r="L5611">
        <v>499.96</v>
      </c>
      <c r="M5611">
        <v>264.98</v>
      </c>
      <c r="N5611">
        <v>17.86</v>
      </c>
      <c r="O5611" t="s">
        <v>48</v>
      </c>
      <c r="P5611" t="s">
        <v>433</v>
      </c>
      <c r="Q5611" t="s">
        <v>64</v>
      </c>
      <c r="R5611" t="s">
        <v>67</v>
      </c>
      <c r="S5611" t="s">
        <v>132</v>
      </c>
      <c r="T5611" s="1">
        <v>40358</v>
      </c>
    </row>
    <row r="5612" spans="1:20" x14ac:dyDescent="0.25">
      <c r="A5612">
        <v>39749</v>
      </c>
      <c r="B5612">
        <v>40356</v>
      </c>
      <c r="C5612" t="s">
        <v>36</v>
      </c>
      <c r="D5612" t="s">
        <v>21</v>
      </c>
      <c r="E5612" t="s">
        <v>52</v>
      </c>
      <c r="F5612" t="s">
        <v>1657</v>
      </c>
      <c r="G5612">
        <v>43</v>
      </c>
      <c r="H5612">
        <v>169.21</v>
      </c>
      <c r="I5612">
        <v>0.37</v>
      </c>
      <c r="J5612">
        <v>0.06</v>
      </c>
      <c r="K5612">
        <v>55.01</v>
      </c>
      <c r="L5612">
        <v>4.13</v>
      </c>
      <c r="M5612">
        <v>2.6</v>
      </c>
      <c r="N5612">
        <v>2.4</v>
      </c>
      <c r="O5612" t="s">
        <v>24</v>
      </c>
      <c r="P5612" t="s">
        <v>433</v>
      </c>
      <c r="Q5612" t="s">
        <v>64</v>
      </c>
      <c r="R5612" t="s">
        <v>67</v>
      </c>
      <c r="S5612" t="s">
        <v>55</v>
      </c>
      <c r="T5612" s="1">
        <v>40358</v>
      </c>
    </row>
    <row r="5613" spans="1:20" x14ac:dyDescent="0.25">
      <c r="A5613">
        <v>39750</v>
      </c>
      <c r="B5613">
        <v>39899</v>
      </c>
      <c r="C5613" t="s">
        <v>36</v>
      </c>
      <c r="D5613" t="s">
        <v>37</v>
      </c>
      <c r="E5613" t="s">
        <v>87</v>
      </c>
      <c r="F5613" t="s">
        <v>1255</v>
      </c>
      <c r="G5613">
        <v>7</v>
      </c>
      <c r="H5613">
        <v>212.77</v>
      </c>
      <c r="I5613">
        <v>0.39</v>
      </c>
      <c r="J5613">
        <v>0.01</v>
      </c>
      <c r="K5613">
        <v>78.400000000000006</v>
      </c>
      <c r="L5613">
        <v>29.48</v>
      </c>
      <c r="M5613">
        <v>17.98</v>
      </c>
      <c r="N5613">
        <v>8.51</v>
      </c>
      <c r="O5613" t="s">
        <v>24</v>
      </c>
      <c r="P5613" t="s">
        <v>1056</v>
      </c>
      <c r="Q5613" t="s">
        <v>33</v>
      </c>
      <c r="R5613" t="s">
        <v>34</v>
      </c>
      <c r="S5613" t="s">
        <v>45</v>
      </c>
      <c r="T5613" s="1">
        <v>39900</v>
      </c>
    </row>
    <row r="5614" spans="1:20" x14ac:dyDescent="0.25">
      <c r="A5614">
        <v>39780</v>
      </c>
      <c r="B5614">
        <v>39971</v>
      </c>
      <c r="C5614" t="s">
        <v>20</v>
      </c>
      <c r="D5614" t="s">
        <v>42</v>
      </c>
      <c r="E5614" t="s">
        <v>43</v>
      </c>
      <c r="F5614" t="s">
        <v>1194</v>
      </c>
      <c r="G5614">
        <v>48</v>
      </c>
      <c r="H5614">
        <v>4713.1499999999996</v>
      </c>
      <c r="I5614">
        <v>0.55000000000000004</v>
      </c>
      <c r="J5614">
        <v>0.04</v>
      </c>
      <c r="K5614">
        <v>2501.31</v>
      </c>
      <c r="L5614">
        <v>102.18</v>
      </c>
      <c r="M5614">
        <v>45.98</v>
      </c>
      <c r="N5614">
        <v>4.8</v>
      </c>
      <c r="O5614" t="s">
        <v>24</v>
      </c>
      <c r="P5614" t="s">
        <v>1481</v>
      </c>
      <c r="Q5614" t="s">
        <v>95</v>
      </c>
      <c r="R5614" t="s">
        <v>67</v>
      </c>
      <c r="S5614" t="s">
        <v>55</v>
      </c>
      <c r="T5614" s="1">
        <v>39973</v>
      </c>
    </row>
    <row r="5615" spans="1:20" x14ac:dyDescent="0.25">
      <c r="A5615">
        <v>39780</v>
      </c>
      <c r="B5615">
        <v>39971</v>
      </c>
      <c r="C5615" t="s">
        <v>20</v>
      </c>
      <c r="D5615" t="s">
        <v>21</v>
      </c>
      <c r="E5615" t="s">
        <v>84</v>
      </c>
      <c r="F5615" t="s">
        <v>1836</v>
      </c>
      <c r="G5615">
        <v>33</v>
      </c>
      <c r="H5615">
        <v>3176.43</v>
      </c>
      <c r="I5615">
        <v>0.51</v>
      </c>
      <c r="J5615">
        <v>0.02</v>
      </c>
      <c r="K5615">
        <v>1585.32</v>
      </c>
      <c r="L5615">
        <v>98.04</v>
      </c>
      <c r="M5615">
        <v>48.04</v>
      </c>
      <c r="N5615">
        <v>5.79</v>
      </c>
      <c r="O5615" t="s">
        <v>24</v>
      </c>
      <c r="P5615" t="s">
        <v>1481</v>
      </c>
      <c r="Q5615" t="s">
        <v>75</v>
      </c>
      <c r="R5615" t="s">
        <v>67</v>
      </c>
      <c r="S5615" t="s">
        <v>57</v>
      </c>
      <c r="T5615" s="1">
        <v>39978</v>
      </c>
    </row>
    <row r="5616" spans="1:20" x14ac:dyDescent="0.25">
      <c r="A5616">
        <v>39783</v>
      </c>
      <c r="B5616">
        <v>41172</v>
      </c>
      <c r="C5616" t="s">
        <v>29</v>
      </c>
      <c r="D5616" t="s">
        <v>21</v>
      </c>
      <c r="E5616" t="s">
        <v>126</v>
      </c>
      <c r="F5616" t="s">
        <v>1124</v>
      </c>
      <c r="G5616">
        <v>19</v>
      </c>
      <c r="H5616">
        <v>124.44</v>
      </c>
      <c r="I5616">
        <v>0.37</v>
      </c>
      <c r="J5616">
        <v>0.04</v>
      </c>
      <c r="K5616">
        <v>40.409999999999997</v>
      </c>
      <c r="L5616">
        <v>6.44</v>
      </c>
      <c r="M5616">
        <v>4.0599999999999996</v>
      </c>
      <c r="N5616">
        <v>6.89</v>
      </c>
      <c r="O5616" t="s">
        <v>24</v>
      </c>
      <c r="P5616" t="s">
        <v>1349</v>
      </c>
      <c r="Q5616" t="s">
        <v>33</v>
      </c>
      <c r="R5616" t="s">
        <v>34</v>
      </c>
      <c r="S5616" t="s">
        <v>57</v>
      </c>
      <c r="T5616" s="1">
        <v>41174</v>
      </c>
    </row>
    <row r="5617" spans="1:20" x14ac:dyDescent="0.25">
      <c r="A5617">
        <v>39783</v>
      </c>
      <c r="B5617">
        <v>41172</v>
      </c>
      <c r="C5617" t="s">
        <v>29</v>
      </c>
      <c r="D5617" t="s">
        <v>21</v>
      </c>
      <c r="E5617" t="s">
        <v>120</v>
      </c>
      <c r="F5617" t="s">
        <v>1120</v>
      </c>
      <c r="G5617">
        <v>31</v>
      </c>
      <c r="H5617">
        <v>425.7</v>
      </c>
      <c r="I5617">
        <v>0.36</v>
      </c>
      <c r="J5617">
        <v>0.02</v>
      </c>
      <c r="K5617">
        <v>145.75</v>
      </c>
      <c r="L5617">
        <v>13.83</v>
      </c>
      <c r="M5617">
        <v>8.85</v>
      </c>
      <c r="N5617">
        <v>5.6</v>
      </c>
      <c r="O5617" t="s">
        <v>24</v>
      </c>
      <c r="P5617" t="s">
        <v>1349</v>
      </c>
      <c r="Q5617" t="s">
        <v>33</v>
      </c>
      <c r="R5617" t="s">
        <v>34</v>
      </c>
      <c r="S5617" t="s">
        <v>57</v>
      </c>
      <c r="T5617" s="1">
        <v>41174</v>
      </c>
    </row>
    <row r="5618" spans="1:20" x14ac:dyDescent="0.25">
      <c r="A5618">
        <v>39783</v>
      </c>
      <c r="B5618">
        <v>41172</v>
      </c>
      <c r="C5618" t="s">
        <v>29</v>
      </c>
      <c r="D5618" t="s">
        <v>21</v>
      </c>
      <c r="E5618" t="s">
        <v>80</v>
      </c>
      <c r="F5618" t="s">
        <v>1597</v>
      </c>
      <c r="G5618">
        <v>29</v>
      </c>
      <c r="H5618">
        <v>144.88999999999999</v>
      </c>
      <c r="I5618">
        <v>0.38</v>
      </c>
      <c r="J5618">
        <v>0.02</v>
      </c>
      <c r="K5618">
        <v>53.04</v>
      </c>
      <c r="L5618">
        <v>5.08</v>
      </c>
      <c r="M5618">
        <v>3.15</v>
      </c>
      <c r="N5618">
        <v>0.5</v>
      </c>
      <c r="O5618" t="s">
        <v>24</v>
      </c>
      <c r="P5618" t="s">
        <v>1349</v>
      </c>
      <c r="Q5618" t="s">
        <v>33</v>
      </c>
      <c r="R5618" t="s">
        <v>34</v>
      </c>
      <c r="S5618" t="s">
        <v>57</v>
      </c>
      <c r="T5618" s="1">
        <v>41173</v>
      </c>
    </row>
    <row r="5619" spans="1:20" x14ac:dyDescent="0.25">
      <c r="A5619">
        <v>39808</v>
      </c>
      <c r="B5619">
        <v>41154</v>
      </c>
      <c r="C5619" t="s">
        <v>20</v>
      </c>
      <c r="D5619" t="s">
        <v>21</v>
      </c>
      <c r="E5619" t="s">
        <v>139</v>
      </c>
      <c r="F5619" t="s">
        <v>1499</v>
      </c>
      <c r="G5619">
        <v>50</v>
      </c>
      <c r="H5619">
        <v>3039.56</v>
      </c>
      <c r="I5619">
        <v>0.36</v>
      </c>
      <c r="J5619">
        <v>0.03</v>
      </c>
      <c r="K5619">
        <v>1030.73</v>
      </c>
      <c r="L5619">
        <v>62.47</v>
      </c>
      <c r="M5619">
        <v>39.979999999999997</v>
      </c>
      <c r="N5619">
        <v>9.83</v>
      </c>
      <c r="O5619" t="s">
        <v>24</v>
      </c>
      <c r="P5619" t="s">
        <v>1778</v>
      </c>
      <c r="Q5619" t="s">
        <v>33</v>
      </c>
      <c r="R5619" t="s">
        <v>34</v>
      </c>
      <c r="S5619" t="s">
        <v>57</v>
      </c>
      <c r="T5619" s="1">
        <v>41161</v>
      </c>
    </row>
    <row r="5620" spans="1:20" x14ac:dyDescent="0.25">
      <c r="A5620">
        <v>39808</v>
      </c>
      <c r="B5620">
        <v>41154</v>
      </c>
      <c r="C5620" t="s">
        <v>20</v>
      </c>
      <c r="D5620" t="s">
        <v>37</v>
      </c>
      <c r="E5620" t="s">
        <v>50</v>
      </c>
      <c r="F5620" t="s">
        <v>1237</v>
      </c>
      <c r="G5620">
        <v>31</v>
      </c>
      <c r="H5620">
        <v>6649.03</v>
      </c>
      <c r="I5620">
        <v>0.43</v>
      </c>
      <c r="J5620">
        <v>0.03</v>
      </c>
      <c r="K5620">
        <v>2740.84</v>
      </c>
      <c r="L5620">
        <v>221.04</v>
      </c>
      <c r="M5620">
        <v>125.99</v>
      </c>
      <c r="N5620">
        <v>2.5</v>
      </c>
      <c r="O5620" t="s">
        <v>24</v>
      </c>
      <c r="P5620" t="s">
        <v>1778</v>
      </c>
      <c r="Q5620" t="s">
        <v>33</v>
      </c>
      <c r="R5620" t="s">
        <v>34</v>
      </c>
      <c r="S5620" t="s">
        <v>57</v>
      </c>
      <c r="T5620" s="1">
        <v>41158</v>
      </c>
    </row>
    <row r="5621" spans="1:20" x14ac:dyDescent="0.25">
      <c r="A5621">
        <v>39812</v>
      </c>
      <c r="B5621">
        <v>39984</v>
      </c>
      <c r="C5621" t="s">
        <v>29</v>
      </c>
      <c r="D5621" t="s">
        <v>21</v>
      </c>
      <c r="E5621" t="s">
        <v>120</v>
      </c>
      <c r="F5621" t="s">
        <v>905</v>
      </c>
      <c r="G5621">
        <v>40</v>
      </c>
      <c r="H5621">
        <v>493.89</v>
      </c>
      <c r="I5621">
        <v>0.37</v>
      </c>
      <c r="J5621">
        <v>0.05</v>
      </c>
      <c r="K5621">
        <v>163.35</v>
      </c>
      <c r="L5621">
        <v>12.76</v>
      </c>
      <c r="M5621">
        <v>8.0399999999999991</v>
      </c>
      <c r="N5621">
        <v>8.94</v>
      </c>
      <c r="O5621" t="s">
        <v>24</v>
      </c>
      <c r="P5621" t="s">
        <v>1154</v>
      </c>
      <c r="Q5621" t="s">
        <v>33</v>
      </c>
      <c r="R5621" t="s">
        <v>61</v>
      </c>
      <c r="S5621" t="s">
        <v>57</v>
      </c>
      <c r="T5621" s="1">
        <v>39986</v>
      </c>
    </row>
    <row r="5622" spans="1:20" x14ac:dyDescent="0.25">
      <c r="A5622">
        <v>39813</v>
      </c>
      <c r="B5622">
        <v>40941</v>
      </c>
      <c r="C5622" t="s">
        <v>58</v>
      </c>
      <c r="D5622" t="s">
        <v>21</v>
      </c>
      <c r="E5622" t="s">
        <v>84</v>
      </c>
      <c r="F5622" t="s">
        <v>663</v>
      </c>
      <c r="G5622">
        <v>48</v>
      </c>
      <c r="H5622">
        <v>526.79</v>
      </c>
      <c r="I5622">
        <v>0.42</v>
      </c>
      <c r="J5622">
        <v>0.03</v>
      </c>
      <c r="K5622">
        <v>209.15</v>
      </c>
      <c r="L5622">
        <v>11.17</v>
      </c>
      <c r="M5622">
        <v>6.48</v>
      </c>
      <c r="N5622">
        <v>6.6</v>
      </c>
      <c r="O5622" t="s">
        <v>24</v>
      </c>
      <c r="P5622" t="s">
        <v>941</v>
      </c>
      <c r="Q5622" t="s">
        <v>33</v>
      </c>
      <c r="R5622" t="s">
        <v>67</v>
      </c>
      <c r="S5622" t="s">
        <v>57</v>
      </c>
      <c r="T5622" s="1">
        <v>40942</v>
      </c>
    </row>
    <row r="5623" spans="1:20" x14ac:dyDescent="0.25">
      <c r="A5623">
        <v>39815</v>
      </c>
      <c r="B5623">
        <v>39912</v>
      </c>
      <c r="C5623" t="s">
        <v>20</v>
      </c>
      <c r="D5623" t="s">
        <v>37</v>
      </c>
      <c r="E5623" t="s">
        <v>50</v>
      </c>
      <c r="F5623" t="s">
        <v>76</v>
      </c>
      <c r="G5623">
        <v>43</v>
      </c>
      <c r="H5623">
        <v>9485.3700000000008</v>
      </c>
      <c r="I5623">
        <v>0.5</v>
      </c>
      <c r="J5623">
        <v>0.05</v>
      </c>
      <c r="K5623">
        <v>4488.8100000000004</v>
      </c>
      <c r="L5623">
        <v>231.98</v>
      </c>
      <c r="M5623">
        <v>115.99</v>
      </c>
      <c r="N5623">
        <v>8.99</v>
      </c>
      <c r="O5623" t="s">
        <v>24</v>
      </c>
      <c r="P5623" t="s">
        <v>242</v>
      </c>
      <c r="Q5623" t="s">
        <v>64</v>
      </c>
      <c r="R5623" t="s">
        <v>67</v>
      </c>
      <c r="S5623" t="s">
        <v>57</v>
      </c>
      <c r="T5623" s="1">
        <v>39916</v>
      </c>
    </row>
    <row r="5624" spans="1:20" x14ac:dyDescent="0.25">
      <c r="A5624">
        <v>39841</v>
      </c>
      <c r="B5624">
        <v>40179</v>
      </c>
      <c r="C5624" t="s">
        <v>79</v>
      </c>
      <c r="D5624" t="s">
        <v>21</v>
      </c>
      <c r="E5624" t="s">
        <v>84</v>
      </c>
      <c r="F5624" t="s">
        <v>792</v>
      </c>
      <c r="G5624">
        <v>43</v>
      </c>
      <c r="H5624">
        <v>451.24</v>
      </c>
      <c r="I5624">
        <v>0.36</v>
      </c>
      <c r="J5624">
        <v>0.01</v>
      </c>
      <c r="K5624">
        <v>157.08000000000001</v>
      </c>
      <c r="L5624">
        <v>10.44</v>
      </c>
      <c r="M5624">
        <v>6.68</v>
      </c>
      <c r="N5624">
        <v>6.92</v>
      </c>
      <c r="O5624" t="s">
        <v>24</v>
      </c>
      <c r="P5624" t="s">
        <v>475</v>
      </c>
      <c r="Q5624" t="s">
        <v>33</v>
      </c>
      <c r="R5624" t="s">
        <v>27</v>
      </c>
      <c r="S5624" t="s">
        <v>57</v>
      </c>
      <c r="T5624" s="1">
        <v>40181</v>
      </c>
    </row>
    <row r="5625" spans="1:20" x14ac:dyDescent="0.25">
      <c r="A5625">
        <v>39842</v>
      </c>
      <c r="B5625">
        <v>40531</v>
      </c>
      <c r="C5625" t="s">
        <v>79</v>
      </c>
      <c r="D5625" t="s">
        <v>42</v>
      </c>
      <c r="E5625" t="s">
        <v>43</v>
      </c>
      <c r="F5625" t="s">
        <v>234</v>
      </c>
      <c r="G5625">
        <v>38</v>
      </c>
      <c r="H5625">
        <v>2416.2399999999998</v>
      </c>
      <c r="I5625">
        <v>0.4</v>
      </c>
      <c r="J5625">
        <v>0.08</v>
      </c>
      <c r="K5625">
        <v>837.42</v>
      </c>
      <c r="L5625">
        <v>68.87</v>
      </c>
      <c r="M5625">
        <v>41.32</v>
      </c>
      <c r="N5625">
        <v>8.66</v>
      </c>
      <c r="O5625" t="s">
        <v>71</v>
      </c>
      <c r="P5625" t="s">
        <v>1819</v>
      </c>
      <c r="Q5625" t="s">
        <v>95</v>
      </c>
      <c r="R5625" t="s">
        <v>67</v>
      </c>
      <c r="S5625" t="s">
        <v>45</v>
      </c>
      <c r="T5625" s="1">
        <v>40531</v>
      </c>
    </row>
    <row r="5626" spans="1:20" x14ac:dyDescent="0.25">
      <c r="A5626">
        <v>39842</v>
      </c>
      <c r="B5626">
        <v>40531</v>
      </c>
      <c r="C5626" t="s">
        <v>79</v>
      </c>
      <c r="D5626" t="s">
        <v>37</v>
      </c>
      <c r="E5626" t="s">
        <v>50</v>
      </c>
      <c r="F5626" t="s">
        <v>610</v>
      </c>
      <c r="G5626">
        <v>22</v>
      </c>
      <c r="H5626">
        <v>2482.0300000000002</v>
      </c>
      <c r="I5626">
        <v>0.42</v>
      </c>
      <c r="J5626">
        <v>0.01</v>
      </c>
      <c r="K5626">
        <v>1026.26</v>
      </c>
      <c r="L5626">
        <v>113.78</v>
      </c>
      <c r="M5626">
        <v>65.989999999999995</v>
      </c>
      <c r="N5626">
        <v>3.99</v>
      </c>
      <c r="O5626" t="s">
        <v>71</v>
      </c>
      <c r="P5626" t="s">
        <v>1819</v>
      </c>
      <c r="Q5626" t="s">
        <v>95</v>
      </c>
      <c r="R5626" t="s">
        <v>67</v>
      </c>
      <c r="S5626" t="s">
        <v>57</v>
      </c>
      <c r="T5626" s="1">
        <v>40532</v>
      </c>
    </row>
    <row r="5627" spans="1:20" x14ac:dyDescent="0.25">
      <c r="A5627">
        <v>39844</v>
      </c>
      <c r="B5627">
        <v>40148</v>
      </c>
      <c r="C5627" t="s">
        <v>29</v>
      </c>
      <c r="D5627" t="s">
        <v>21</v>
      </c>
      <c r="E5627" t="s">
        <v>22</v>
      </c>
      <c r="F5627" t="s">
        <v>311</v>
      </c>
      <c r="G5627">
        <v>47</v>
      </c>
      <c r="H5627">
        <v>6397.4</v>
      </c>
      <c r="I5627">
        <v>0.36</v>
      </c>
      <c r="J5627">
        <v>0.09</v>
      </c>
      <c r="K5627">
        <v>1892.2</v>
      </c>
      <c r="L5627">
        <v>149.11000000000001</v>
      </c>
      <c r="M5627">
        <v>95.43</v>
      </c>
      <c r="N5627">
        <v>19.989999999999998</v>
      </c>
      <c r="O5627" t="s">
        <v>24</v>
      </c>
      <c r="P5627" t="s">
        <v>1785</v>
      </c>
      <c r="Q5627" t="s">
        <v>64</v>
      </c>
      <c r="R5627" t="s">
        <v>34</v>
      </c>
      <c r="S5627" t="s">
        <v>57</v>
      </c>
      <c r="T5627" s="1">
        <v>40149</v>
      </c>
    </row>
    <row r="5628" spans="1:20" x14ac:dyDescent="0.25">
      <c r="A5628">
        <v>39845</v>
      </c>
      <c r="B5628">
        <v>40062</v>
      </c>
      <c r="C5628" t="s">
        <v>58</v>
      </c>
      <c r="D5628" t="s">
        <v>21</v>
      </c>
      <c r="E5628" t="s">
        <v>84</v>
      </c>
      <c r="F5628" t="s">
        <v>1943</v>
      </c>
      <c r="G5628">
        <v>44</v>
      </c>
      <c r="H5628">
        <v>689.34</v>
      </c>
      <c r="I5628">
        <v>0.39</v>
      </c>
      <c r="J5628">
        <v>0.05</v>
      </c>
      <c r="K5628">
        <v>245</v>
      </c>
      <c r="L5628">
        <v>16.38</v>
      </c>
      <c r="M5628">
        <v>9.99</v>
      </c>
      <c r="N5628">
        <v>4.78</v>
      </c>
      <c r="O5628" t="s">
        <v>24</v>
      </c>
      <c r="P5628" t="s">
        <v>1126</v>
      </c>
      <c r="Q5628" t="s">
        <v>33</v>
      </c>
      <c r="R5628" t="s">
        <v>61</v>
      </c>
      <c r="S5628" t="s">
        <v>57</v>
      </c>
      <c r="T5628" s="1">
        <v>40063</v>
      </c>
    </row>
    <row r="5629" spans="1:20" x14ac:dyDescent="0.25">
      <c r="A5629">
        <v>39846</v>
      </c>
      <c r="B5629">
        <v>39871</v>
      </c>
      <c r="C5629" t="s">
        <v>20</v>
      </c>
      <c r="D5629" t="s">
        <v>37</v>
      </c>
      <c r="E5629" t="s">
        <v>38</v>
      </c>
      <c r="F5629" t="s">
        <v>98</v>
      </c>
      <c r="G5629">
        <v>14</v>
      </c>
      <c r="H5629">
        <v>147.09</v>
      </c>
      <c r="I5629">
        <v>0.54</v>
      </c>
      <c r="J5629">
        <v>0.06</v>
      </c>
      <c r="K5629">
        <v>72.75</v>
      </c>
      <c r="L5629">
        <v>10.83</v>
      </c>
      <c r="M5629">
        <v>4.9800000000000004</v>
      </c>
      <c r="N5629">
        <v>4.62</v>
      </c>
      <c r="O5629" t="s">
        <v>24</v>
      </c>
      <c r="P5629" t="s">
        <v>1817</v>
      </c>
      <c r="Q5629" t="s">
        <v>83</v>
      </c>
      <c r="R5629" t="s">
        <v>34</v>
      </c>
      <c r="S5629" t="s">
        <v>35</v>
      </c>
      <c r="T5629" s="1">
        <v>39878</v>
      </c>
    </row>
    <row r="5630" spans="1:20" x14ac:dyDescent="0.25">
      <c r="A5630">
        <v>39846</v>
      </c>
      <c r="B5630">
        <v>39871</v>
      </c>
      <c r="C5630" t="s">
        <v>20</v>
      </c>
      <c r="D5630" t="s">
        <v>42</v>
      </c>
      <c r="E5630" t="s">
        <v>92</v>
      </c>
      <c r="F5630" t="s">
        <v>93</v>
      </c>
      <c r="G5630">
        <v>10</v>
      </c>
      <c r="H5630">
        <v>2567.42</v>
      </c>
      <c r="I5630">
        <v>0.51</v>
      </c>
      <c r="J5630">
        <v>0.06</v>
      </c>
      <c r="K5630">
        <v>1202.8800000000001</v>
      </c>
      <c r="L5630">
        <v>267.31</v>
      </c>
      <c r="M5630">
        <v>130.97999999999999</v>
      </c>
      <c r="N5630">
        <v>54.74</v>
      </c>
      <c r="O5630" t="s">
        <v>48</v>
      </c>
      <c r="P5630" t="s">
        <v>1817</v>
      </c>
      <c r="Q5630" t="s">
        <v>41</v>
      </c>
      <c r="R5630" t="s">
        <v>34</v>
      </c>
      <c r="S5630" t="s">
        <v>49</v>
      </c>
      <c r="T5630" s="1">
        <v>39878</v>
      </c>
    </row>
    <row r="5631" spans="1:20" x14ac:dyDescent="0.25">
      <c r="A5631">
        <v>39847</v>
      </c>
      <c r="B5631">
        <v>40272</v>
      </c>
      <c r="C5631" t="s">
        <v>29</v>
      </c>
      <c r="D5631" t="s">
        <v>21</v>
      </c>
      <c r="E5631" t="s">
        <v>120</v>
      </c>
      <c r="F5631" t="s">
        <v>2042</v>
      </c>
      <c r="G5631">
        <v>29</v>
      </c>
      <c r="H5631">
        <v>214.89</v>
      </c>
      <c r="I5631">
        <v>0.44</v>
      </c>
      <c r="J5631">
        <v>0.08</v>
      </c>
      <c r="K5631">
        <v>81.66</v>
      </c>
      <c r="L5631">
        <v>7.82</v>
      </c>
      <c r="M5631">
        <v>4.38</v>
      </c>
      <c r="N5631">
        <v>6.21</v>
      </c>
      <c r="O5631" t="s">
        <v>24</v>
      </c>
      <c r="P5631" t="s">
        <v>1238</v>
      </c>
      <c r="Q5631" t="s">
        <v>33</v>
      </c>
      <c r="R5631" t="s">
        <v>61</v>
      </c>
      <c r="S5631" t="s">
        <v>57</v>
      </c>
      <c r="T5631" s="1">
        <v>40273</v>
      </c>
    </row>
    <row r="5632" spans="1:20" x14ac:dyDescent="0.25">
      <c r="A5632">
        <v>39847</v>
      </c>
      <c r="B5632">
        <v>40272</v>
      </c>
      <c r="C5632" t="s">
        <v>29</v>
      </c>
      <c r="D5632" t="s">
        <v>21</v>
      </c>
      <c r="E5632" t="s">
        <v>22</v>
      </c>
      <c r="F5632" t="s">
        <v>647</v>
      </c>
      <c r="G5632">
        <v>49</v>
      </c>
      <c r="H5632">
        <v>5640.15</v>
      </c>
      <c r="I5632">
        <v>0.48</v>
      </c>
      <c r="J5632">
        <v>0.08</v>
      </c>
      <c r="K5632">
        <v>2449.25</v>
      </c>
      <c r="L5632">
        <v>124.96</v>
      </c>
      <c r="M5632">
        <v>64.98</v>
      </c>
      <c r="N5632">
        <v>6.88</v>
      </c>
      <c r="O5632" t="s">
        <v>24</v>
      </c>
      <c r="P5632" t="s">
        <v>1238</v>
      </c>
      <c r="Q5632" t="s">
        <v>33</v>
      </c>
      <c r="R5632" t="s">
        <v>61</v>
      </c>
      <c r="S5632" t="s">
        <v>57</v>
      </c>
      <c r="T5632" s="1">
        <v>40273</v>
      </c>
    </row>
    <row r="5633" spans="1:20" x14ac:dyDescent="0.25">
      <c r="A5633">
        <v>39847</v>
      </c>
      <c r="B5633">
        <v>40272</v>
      </c>
      <c r="C5633" t="s">
        <v>29</v>
      </c>
      <c r="D5633" t="s">
        <v>37</v>
      </c>
      <c r="E5633" t="s">
        <v>50</v>
      </c>
      <c r="F5633" t="s">
        <v>56</v>
      </c>
      <c r="G5633">
        <v>20</v>
      </c>
      <c r="H5633">
        <v>5749.42</v>
      </c>
      <c r="I5633">
        <v>0.5</v>
      </c>
      <c r="J5633">
        <v>0.08</v>
      </c>
      <c r="K5633">
        <v>2620.63</v>
      </c>
      <c r="L5633">
        <v>311.98</v>
      </c>
      <c r="M5633">
        <v>155.99</v>
      </c>
      <c r="N5633">
        <v>8.99</v>
      </c>
      <c r="O5633" t="s">
        <v>24</v>
      </c>
      <c r="P5633" t="s">
        <v>1238</v>
      </c>
      <c r="Q5633" t="s">
        <v>33</v>
      </c>
      <c r="R5633" t="s">
        <v>61</v>
      </c>
      <c r="S5633" t="s">
        <v>57</v>
      </c>
      <c r="T5633" s="1">
        <v>40274</v>
      </c>
    </row>
    <row r="5634" spans="1:20" x14ac:dyDescent="0.25">
      <c r="A5634">
        <v>39872</v>
      </c>
      <c r="B5634">
        <v>40231</v>
      </c>
      <c r="C5634" t="s">
        <v>58</v>
      </c>
      <c r="D5634" t="s">
        <v>21</v>
      </c>
      <c r="E5634" t="s">
        <v>80</v>
      </c>
      <c r="F5634" t="s">
        <v>769</v>
      </c>
      <c r="G5634">
        <v>5</v>
      </c>
      <c r="H5634">
        <v>31.98</v>
      </c>
      <c r="I5634">
        <v>0.54</v>
      </c>
      <c r="J5634">
        <v>0.01</v>
      </c>
      <c r="K5634">
        <v>16.59</v>
      </c>
      <c r="L5634">
        <v>6.26</v>
      </c>
      <c r="M5634">
        <v>2.88</v>
      </c>
      <c r="N5634">
        <v>0.99</v>
      </c>
      <c r="O5634" t="s">
        <v>24</v>
      </c>
      <c r="P5634" t="s">
        <v>489</v>
      </c>
      <c r="Q5634" t="s">
        <v>64</v>
      </c>
      <c r="R5634" t="s">
        <v>61</v>
      </c>
      <c r="S5634" t="s">
        <v>57</v>
      </c>
      <c r="T5634" s="1">
        <v>40232</v>
      </c>
    </row>
    <row r="5635" spans="1:20" x14ac:dyDescent="0.25">
      <c r="A5635">
        <v>39876</v>
      </c>
      <c r="B5635">
        <v>41012</v>
      </c>
      <c r="C5635" t="s">
        <v>36</v>
      </c>
      <c r="D5635" t="s">
        <v>21</v>
      </c>
      <c r="E5635" t="s">
        <v>120</v>
      </c>
      <c r="F5635" t="s">
        <v>1532</v>
      </c>
      <c r="G5635">
        <v>43</v>
      </c>
      <c r="H5635">
        <v>27927.05</v>
      </c>
      <c r="I5635">
        <v>0.45</v>
      </c>
      <c r="J5635">
        <v>0.08</v>
      </c>
      <c r="K5635">
        <v>11223.49</v>
      </c>
      <c r="L5635">
        <v>705.44</v>
      </c>
      <c r="M5635">
        <v>387.99</v>
      </c>
      <c r="N5635">
        <v>19.989999999999998</v>
      </c>
      <c r="O5635" t="s">
        <v>24</v>
      </c>
      <c r="P5635" t="s">
        <v>1166</v>
      </c>
      <c r="Q5635" t="s">
        <v>41</v>
      </c>
      <c r="R5635" t="s">
        <v>67</v>
      </c>
      <c r="S5635" t="s">
        <v>57</v>
      </c>
      <c r="T5635" s="1">
        <v>41014</v>
      </c>
    </row>
    <row r="5636" spans="1:20" x14ac:dyDescent="0.25">
      <c r="A5636">
        <v>39876</v>
      </c>
      <c r="B5636">
        <v>41012</v>
      </c>
      <c r="C5636" t="s">
        <v>36</v>
      </c>
      <c r="D5636" t="s">
        <v>21</v>
      </c>
      <c r="E5636" t="s">
        <v>120</v>
      </c>
      <c r="F5636" t="s">
        <v>1857</v>
      </c>
      <c r="G5636">
        <v>46</v>
      </c>
      <c r="H5636">
        <v>1343.72</v>
      </c>
      <c r="I5636">
        <v>0.38</v>
      </c>
      <c r="J5636">
        <v>0.05</v>
      </c>
      <c r="K5636">
        <v>464.95</v>
      </c>
      <c r="L5636">
        <v>30.63</v>
      </c>
      <c r="M5636">
        <v>18.989999999999998</v>
      </c>
      <c r="N5636">
        <v>5.23</v>
      </c>
      <c r="O5636" t="s">
        <v>24</v>
      </c>
      <c r="P5636" t="s">
        <v>1166</v>
      </c>
      <c r="Q5636" t="s">
        <v>41</v>
      </c>
      <c r="R5636" t="s">
        <v>67</v>
      </c>
      <c r="S5636" t="s">
        <v>57</v>
      </c>
      <c r="T5636" s="1">
        <v>41014</v>
      </c>
    </row>
    <row r="5637" spans="1:20" x14ac:dyDescent="0.25">
      <c r="A5637">
        <v>39876</v>
      </c>
      <c r="B5637">
        <v>41012</v>
      </c>
      <c r="C5637" t="s">
        <v>36</v>
      </c>
      <c r="D5637" t="s">
        <v>42</v>
      </c>
      <c r="E5637" t="s">
        <v>46</v>
      </c>
      <c r="F5637" t="s">
        <v>164</v>
      </c>
      <c r="G5637">
        <v>41</v>
      </c>
      <c r="H5637">
        <v>8356.9</v>
      </c>
      <c r="I5637">
        <v>0.41</v>
      </c>
      <c r="J5637">
        <v>0.04</v>
      </c>
      <c r="K5637">
        <v>3200.87</v>
      </c>
      <c r="L5637">
        <v>211</v>
      </c>
      <c r="M5637">
        <v>124.49</v>
      </c>
      <c r="N5637">
        <v>51.94</v>
      </c>
      <c r="O5637" t="s">
        <v>48</v>
      </c>
      <c r="P5637" t="s">
        <v>1166</v>
      </c>
      <c r="Q5637" t="s">
        <v>41</v>
      </c>
      <c r="R5637" t="s">
        <v>67</v>
      </c>
      <c r="S5637" t="s">
        <v>49</v>
      </c>
      <c r="T5637" s="1">
        <v>41014</v>
      </c>
    </row>
    <row r="5638" spans="1:20" x14ac:dyDescent="0.25">
      <c r="A5638">
        <v>39877</v>
      </c>
      <c r="B5638">
        <v>41137</v>
      </c>
      <c r="C5638" t="s">
        <v>58</v>
      </c>
      <c r="D5638" t="s">
        <v>21</v>
      </c>
      <c r="E5638" t="s">
        <v>72</v>
      </c>
      <c r="F5638" t="s">
        <v>1587</v>
      </c>
      <c r="G5638">
        <v>41</v>
      </c>
      <c r="H5638">
        <v>179.54</v>
      </c>
      <c r="I5638">
        <v>0.52</v>
      </c>
      <c r="J5638">
        <v>0.04</v>
      </c>
      <c r="K5638">
        <v>89.38</v>
      </c>
      <c r="L5638">
        <v>4.54</v>
      </c>
      <c r="M5638">
        <v>2.1800000000000002</v>
      </c>
      <c r="N5638">
        <v>0.78</v>
      </c>
      <c r="O5638" t="s">
        <v>24</v>
      </c>
      <c r="P5638" t="s">
        <v>1069</v>
      </c>
      <c r="Q5638" t="s">
        <v>33</v>
      </c>
      <c r="R5638" t="s">
        <v>61</v>
      </c>
      <c r="S5638" t="s">
        <v>55</v>
      </c>
      <c r="T5638" s="1">
        <v>41139</v>
      </c>
    </row>
    <row r="5639" spans="1:20" x14ac:dyDescent="0.25">
      <c r="A5639">
        <v>39878</v>
      </c>
      <c r="B5639">
        <v>40607</v>
      </c>
      <c r="C5639" t="s">
        <v>29</v>
      </c>
      <c r="D5639" t="s">
        <v>42</v>
      </c>
      <c r="E5639" t="s">
        <v>46</v>
      </c>
      <c r="F5639" t="s">
        <v>854</v>
      </c>
      <c r="G5639">
        <v>50</v>
      </c>
      <c r="H5639">
        <v>13054.77</v>
      </c>
      <c r="I5639">
        <v>0.42</v>
      </c>
      <c r="J5639">
        <v>0</v>
      </c>
      <c r="K5639">
        <v>5466.52</v>
      </c>
      <c r="L5639">
        <v>260.31</v>
      </c>
      <c r="M5639">
        <v>150.97999999999999</v>
      </c>
      <c r="N5639">
        <v>39.25</v>
      </c>
      <c r="O5639" t="s">
        <v>48</v>
      </c>
      <c r="P5639" t="s">
        <v>210</v>
      </c>
      <c r="Q5639" t="s">
        <v>75</v>
      </c>
      <c r="R5639" t="s">
        <v>34</v>
      </c>
      <c r="S5639" t="s">
        <v>49</v>
      </c>
      <c r="T5639" s="1">
        <v>40609</v>
      </c>
    </row>
    <row r="5640" spans="1:20" x14ac:dyDescent="0.25">
      <c r="A5640">
        <v>39904</v>
      </c>
      <c r="B5640">
        <v>39846</v>
      </c>
      <c r="C5640" t="s">
        <v>29</v>
      </c>
      <c r="D5640" t="s">
        <v>42</v>
      </c>
      <c r="E5640" t="s">
        <v>43</v>
      </c>
      <c r="F5640" t="s">
        <v>1058</v>
      </c>
      <c r="G5640">
        <v>44</v>
      </c>
      <c r="H5640">
        <v>555.59</v>
      </c>
      <c r="I5640">
        <v>0.35</v>
      </c>
      <c r="J5640">
        <v>0</v>
      </c>
      <c r="K5640">
        <v>191.67</v>
      </c>
      <c r="L5640">
        <v>12.45</v>
      </c>
      <c r="M5640">
        <v>8.09</v>
      </c>
      <c r="N5640">
        <v>7.96</v>
      </c>
      <c r="O5640" t="s">
        <v>24</v>
      </c>
      <c r="P5640" t="s">
        <v>478</v>
      </c>
      <c r="Q5640" t="s">
        <v>64</v>
      </c>
      <c r="R5640" t="s">
        <v>67</v>
      </c>
      <c r="S5640" t="s">
        <v>57</v>
      </c>
      <c r="T5640" s="1">
        <v>39847</v>
      </c>
    </row>
    <row r="5641" spans="1:20" x14ac:dyDescent="0.25">
      <c r="A5641">
        <v>39906</v>
      </c>
      <c r="B5641">
        <v>39889</v>
      </c>
      <c r="C5641" t="s">
        <v>79</v>
      </c>
      <c r="D5641" t="s">
        <v>21</v>
      </c>
      <c r="E5641" t="s">
        <v>84</v>
      </c>
      <c r="F5641" t="s">
        <v>1833</v>
      </c>
      <c r="G5641">
        <v>25</v>
      </c>
      <c r="H5641">
        <v>131.93</v>
      </c>
      <c r="I5641">
        <v>0.38</v>
      </c>
      <c r="J5641">
        <v>0.04</v>
      </c>
      <c r="K5641">
        <v>46.34</v>
      </c>
      <c r="L5641">
        <v>5.45</v>
      </c>
      <c r="M5641">
        <v>3.38</v>
      </c>
      <c r="N5641">
        <v>1.0900000000000001</v>
      </c>
      <c r="O5641" t="s">
        <v>24</v>
      </c>
      <c r="P5641" t="s">
        <v>425</v>
      </c>
      <c r="Q5641" t="s">
        <v>64</v>
      </c>
      <c r="R5641" t="s">
        <v>61</v>
      </c>
      <c r="S5641" t="s">
        <v>55</v>
      </c>
      <c r="T5641" s="1">
        <v>39891</v>
      </c>
    </row>
    <row r="5642" spans="1:20" x14ac:dyDescent="0.25">
      <c r="A5642">
        <v>39907</v>
      </c>
      <c r="B5642">
        <v>40419</v>
      </c>
      <c r="C5642" t="s">
        <v>20</v>
      </c>
      <c r="D5642" t="s">
        <v>37</v>
      </c>
      <c r="E5642" t="s">
        <v>38</v>
      </c>
      <c r="F5642" t="s">
        <v>884</v>
      </c>
      <c r="G5642">
        <v>12</v>
      </c>
      <c r="H5642">
        <v>629.58000000000004</v>
      </c>
      <c r="I5642">
        <v>0.44</v>
      </c>
      <c r="J5642">
        <v>0.05</v>
      </c>
      <c r="K5642">
        <v>256.82</v>
      </c>
      <c r="L5642">
        <v>54.88</v>
      </c>
      <c r="M5642">
        <v>30.73</v>
      </c>
      <c r="N5642">
        <v>4</v>
      </c>
      <c r="O5642" t="s">
        <v>24</v>
      </c>
      <c r="P5642" t="s">
        <v>1238</v>
      </c>
      <c r="Q5642" t="s">
        <v>33</v>
      </c>
      <c r="R5642" t="s">
        <v>61</v>
      </c>
      <c r="S5642" t="s">
        <v>57</v>
      </c>
      <c r="T5642" s="1">
        <v>40428</v>
      </c>
    </row>
    <row r="5643" spans="1:20" x14ac:dyDescent="0.25">
      <c r="A5643">
        <v>39908</v>
      </c>
      <c r="B5643">
        <v>39943</v>
      </c>
      <c r="C5643" t="s">
        <v>20</v>
      </c>
      <c r="D5643" t="s">
        <v>21</v>
      </c>
      <c r="E5643" t="s">
        <v>52</v>
      </c>
      <c r="F5643" t="s">
        <v>1940</v>
      </c>
      <c r="G5643">
        <v>23</v>
      </c>
      <c r="H5643">
        <v>1548.78</v>
      </c>
      <c r="I5643">
        <v>0.53</v>
      </c>
      <c r="J5643">
        <v>0.1</v>
      </c>
      <c r="K5643">
        <v>736.28</v>
      </c>
      <c r="L5643">
        <v>74.45</v>
      </c>
      <c r="M5643">
        <v>34.99</v>
      </c>
      <c r="N5643">
        <v>7.73</v>
      </c>
      <c r="O5643" t="s">
        <v>24</v>
      </c>
      <c r="P5643" t="s">
        <v>703</v>
      </c>
      <c r="Q5643" t="s">
        <v>41</v>
      </c>
      <c r="R5643" t="s">
        <v>61</v>
      </c>
      <c r="S5643" t="s">
        <v>57</v>
      </c>
      <c r="T5643" s="1">
        <v>39945</v>
      </c>
    </row>
    <row r="5644" spans="1:20" x14ac:dyDescent="0.25">
      <c r="A5644">
        <v>39909</v>
      </c>
      <c r="B5644">
        <v>40598</v>
      </c>
      <c r="C5644" t="s">
        <v>20</v>
      </c>
      <c r="D5644" t="s">
        <v>37</v>
      </c>
      <c r="E5644" t="s">
        <v>50</v>
      </c>
      <c r="F5644" t="s">
        <v>76</v>
      </c>
      <c r="G5644">
        <v>50</v>
      </c>
      <c r="H5644">
        <v>15176.54</v>
      </c>
      <c r="I5644">
        <v>0.42</v>
      </c>
      <c r="J5644">
        <v>0</v>
      </c>
      <c r="K5644">
        <v>6372.05</v>
      </c>
      <c r="L5644">
        <v>303.43</v>
      </c>
      <c r="M5644">
        <v>175.99</v>
      </c>
      <c r="N5644">
        <v>4.99</v>
      </c>
      <c r="O5644" t="s">
        <v>24</v>
      </c>
      <c r="P5644" t="s">
        <v>1709</v>
      </c>
      <c r="Q5644" t="s">
        <v>64</v>
      </c>
      <c r="R5644" t="s">
        <v>61</v>
      </c>
      <c r="S5644" t="s">
        <v>57</v>
      </c>
      <c r="T5644" s="1">
        <v>40606</v>
      </c>
    </row>
    <row r="5645" spans="1:20" x14ac:dyDescent="0.25">
      <c r="A5645">
        <v>39937</v>
      </c>
      <c r="B5645">
        <v>40686</v>
      </c>
      <c r="C5645" t="s">
        <v>79</v>
      </c>
      <c r="D5645" t="s">
        <v>21</v>
      </c>
      <c r="E5645" t="s">
        <v>120</v>
      </c>
      <c r="F5645" t="s">
        <v>1553</v>
      </c>
      <c r="G5645">
        <v>42</v>
      </c>
      <c r="H5645">
        <v>206.37</v>
      </c>
      <c r="I5645">
        <v>0.47</v>
      </c>
      <c r="J5645">
        <v>7.0000000000000007E-2</v>
      </c>
      <c r="K5645">
        <v>88.12</v>
      </c>
      <c r="L5645">
        <v>5.25</v>
      </c>
      <c r="M5645">
        <v>2.78</v>
      </c>
      <c r="N5645">
        <v>1.49</v>
      </c>
      <c r="O5645" t="s">
        <v>24</v>
      </c>
      <c r="P5645" t="s">
        <v>700</v>
      </c>
      <c r="Q5645" t="s">
        <v>33</v>
      </c>
      <c r="R5645" t="s">
        <v>67</v>
      </c>
      <c r="S5645" t="s">
        <v>57</v>
      </c>
      <c r="T5645" s="1">
        <v>40686</v>
      </c>
    </row>
    <row r="5646" spans="1:20" x14ac:dyDescent="0.25">
      <c r="A5646">
        <v>39938</v>
      </c>
      <c r="B5646">
        <v>41070</v>
      </c>
      <c r="C5646" t="s">
        <v>36</v>
      </c>
      <c r="D5646" t="s">
        <v>21</v>
      </c>
      <c r="E5646" t="s">
        <v>52</v>
      </c>
      <c r="F5646" t="s">
        <v>182</v>
      </c>
      <c r="G5646">
        <v>5</v>
      </c>
      <c r="H5646">
        <v>314.11</v>
      </c>
      <c r="I5646">
        <v>0.49</v>
      </c>
      <c r="J5646">
        <v>0.1</v>
      </c>
      <c r="K5646">
        <v>132.22</v>
      </c>
      <c r="L5646">
        <v>67.8</v>
      </c>
      <c r="M5646">
        <v>34.58</v>
      </c>
      <c r="N5646">
        <v>8.99</v>
      </c>
      <c r="O5646" t="s">
        <v>24</v>
      </c>
      <c r="P5646" t="s">
        <v>582</v>
      </c>
      <c r="Q5646" t="s">
        <v>83</v>
      </c>
      <c r="R5646" t="s">
        <v>34</v>
      </c>
      <c r="S5646" t="s">
        <v>35</v>
      </c>
      <c r="T5646" s="1">
        <v>41071</v>
      </c>
    </row>
    <row r="5647" spans="1:20" x14ac:dyDescent="0.25">
      <c r="A5647">
        <v>39943</v>
      </c>
      <c r="B5647">
        <v>41067</v>
      </c>
      <c r="C5647" t="s">
        <v>36</v>
      </c>
      <c r="D5647" t="s">
        <v>37</v>
      </c>
      <c r="E5647" t="s">
        <v>38</v>
      </c>
      <c r="F5647" t="s">
        <v>1719</v>
      </c>
      <c r="G5647">
        <v>16</v>
      </c>
      <c r="H5647">
        <v>52.28</v>
      </c>
      <c r="I5647">
        <v>0.47</v>
      </c>
      <c r="J5647">
        <v>0.02</v>
      </c>
      <c r="K5647">
        <v>23.09</v>
      </c>
      <c r="L5647">
        <v>3.21</v>
      </c>
      <c r="M5647">
        <v>1.7</v>
      </c>
      <c r="N5647">
        <v>1.99</v>
      </c>
      <c r="O5647" t="s">
        <v>24</v>
      </c>
      <c r="P5647" t="s">
        <v>419</v>
      </c>
      <c r="Q5647" t="s">
        <v>64</v>
      </c>
      <c r="R5647" t="s">
        <v>67</v>
      </c>
      <c r="S5647" t="s">
        <v>35</v>
      </c>
      <c r="T5647" s="1">
        <v>41068</v>
      </c>
    </row>
    <row r="5648" spans="1:20" x14ac:dyDescent="0.25">
      <c r="A5648">
        <v>39943</v>
      </c>
      <c r="B5648">
        <v>41067</v>
      </c>
      <c r="C5648" t="s">
        <v>36</v>
      </c>
      <c r="D5648" t="s">
        <v>37</v>
      </c>
      <c r="E5648" t="s">
        <v>50</v>
      </c>
      <c r="F5648" t="s">
        <v>685</v>
      </c>
      <c r="G5648">
        <v>12</v>
      </c>
      <c r="H5648">
        <v>461.72</v>
      </c>
      <c r="I5648">
        <v>0.5</v>
      </c>
      <c r="J5648">
        <v>0.09</v>
      </c>
      <c r="K5648">
        <v>206.54</v>
      </c>
      <c r="L5648">
        <v>41.98</v>
      </c>
      <c r="M5648">
        <v>20.99</v>
      </c>
      <c r="N5648">
        <v>3.3</v>
      </c>
      <c r="O5648" t="s">
        <v>24</v>
      </c>
      <c r="P5648" t="s">
        <v>419</v>
      </c>
      <c r="Q5648" t="s">
        <v>64</v>
      </c>
      <c r="R5648" t="s">
        <v>67</v>
      </c>
      <c r="S5648" t="s">
        <v>35</v>
      </c>
      <c r="T5648" s="1">
        <v>41069</v>
      </c>
    </row>
    <row r="5649" spans="1:20" x14ac:dyDescent="0.25">
      <c r="A5649">
        <v>39972</v>
      </c>
      <c r="B5649">
        <v>41177</v>
      </c>
      <c r="C5649" t="s">
        <v>29</v>
      </c>
      <c r="D5649" t="s">
        <v>21</v>
      </c>
      <c r="E5649" t="s">
        <v>80</v>
      </c>
      <c r="F5649" t="s">
        <v>623</v>
      </c>
      <c r="G5649">
        <v>35</v>
      </c>
      <c r="H5649">
        <v>396.58</v>
      </c>
      <c r="I5649">
        <v>0.46</v>
      </c>
      <c r="J5649">
        <v>0.03</v>
      </c>
      <c r="K5649">
        <v>175.58</v>
      </c>
      <c r="L5649">
        <v>11.67</v>
      </c>
      <c r="M5649">
        <v>6.3</v>
      </c>
      <c r="N5649">
        <v>0.5</v>
      </c>
      <c r="O5649" t="s">
        <v>24</v>
      </c>
      <c r="P5649" t="s">
        <v>210</v>
      </c>
      <c r="Q5649" t="s">
        <v>75</v>
      </c>
      <c r="R5649" t="s">
        <v>34</v>
      </c>
      <c r="S5649" t="s">
        <v>57</v>
      </c>
      <c r="T5649" s="1">
        <v>41178</v>
      </c>
    </row>
    <row r="5650" spans="1:20" x14ac:dyDescent="0.25">
      <c r="A5650">
        <v>39972</v>
      </c>
      <c r="B5650">
        <v>41177</v>
      </c>
      <c r="C5650" t="s">
        <v>29</v>
      </c>
      <c r="D5650" t="s">
        <v>21</v>
      </c>
      <c r="E5650" t="s">
        <v>80</v>
      </c>
      <c r="F5650" t="s">
        <v>168</v>
      </c>
      <c r="G5650">
        <v>36</v>
      </c>
      <c r="H5650">
        <v>239.61</v>
      </c>
      <c r="I5650">
        <v>0.45</v>
      </c>
      <c r="J5650">
        <v>0.01</v>
      </c>
      <c r="K5650">
        <v>106.27</v>
      </c>
      <c r="L5650">
        <v>6.71</v>
      </c>
      <c r="M5650">
        <v>3.69</v>
      </c>
      <c r="N5650">
        <v>0.5</v>
      </c>
      <c r="O5650" t="s">
        <v>24</v>
      </c>
      <c r="P5650" t="s">
        <v>210</v>
      </c>
      <c r="Q5650" t="s">
        <v>75</v>
      </c>
      <c r="R5650" t="s">
        <v>34</v>
      </c>
      <c r="S5650" t="s">
        <v>57</v>
      </c>
      <c r="T5650" s="1">
        <v>41179</v>
      </c>
    </row>
    <row r="5651" spans="1:20" x14ac:dyDescent="0.25">
      <c r="A5651">
        <v>39972</v>
      </c>
      <c r="B5651">
        <v>41177</v>
      </c>
      <c r="C5651" t="s">
        <v>29</v>
      </c>
      <c r="D5651" t="s">
        <v>21</v>
      </c>
      <c r="E5651" t="s">
        <v>120</v>
      </c>
      <c r="F5651" t="s">
        <v>2048</v>
      </c>
      <c r="G5651">
        <v>19</v>
      </c>
      <c r="H5651">
        <v>155.21</v>
      </c>
      <c r="I5651">
        <v>0.4</v>
      </c>
      <c r="J5651">
        <v>0.05</v>
      </c>
      <c r="K5651">
        <v>56.08</v>
      </c>
      <c r="L5651">
        <v>8.43</v>
      </c>
      <c r="M5651">
        <v>5.0599999999999996</v>
      </c>
      <c r="N5651">
        <v>2.99</v>
      </c>
      <c r="O5651" t="s">
        <v>24</v>
      </c>
      <c r="P5651" t="s">
        <v>210</v>
      </c>
      <c r="Q5651" t="s">
        <v>75</v>
      </c>
      <c r="R5651" t="s">
        <v>34</v>
      </c>
      <c r="S5651" t="s">
        <v>57</v>
      </c>
      <c r="T5651" s="1">
        <v>41180</v>
      </c>
    </row>
    <row r="5652" spans="1:20" x14ac:dyDescent="0.25">
      <c r="A5652">
        <v>40001</v>
      </c>
      <c r="B5652">
        <v>40598</v>
      </c>
      <c r="C5652" t="s">
        <v>79</v>
      </c>
      <c r="D5652" t="s">
        <v>21</v>
      </c>
      <c r="E5652" t="s">
        <v>126</v>
      </c>
      <c r="F5652" t="s">
        <v>1516</v>
      </c>
      <c r="G5652">
        <v>46</v>
      </c>
      <c r="H5652">
        <v>2640.24</v>
      </c>
      <c r="I5652">
        <v>0.38</v>
      </c>
      <c r="J5652">
        <v>0.1</v>
      </c>
      <c r="K5652">
        <v>820.17</v>
      </c>
      <c r="L5652">
        <v>63.68</v>
      </c>
      <c r="M5652">
        <v>39.479999999999997</v>
      </c>
      <c r="N5652">
        <v>3.99</v>
      </c>
      <c r="O5652" t="s">
        <v>24</v>
      </c>
      <c r="P5652" t="s">
        <v>2049</v>
      </c>
      <c r="Q5652" t="s">
        <v>64</v>
      </c>
      <c r="R5652" t="s">
        <v>61</v>
      </c>
      <c r="S5652" t="s">
        <v>57</v>
      </c>
      <c r="T5652" s="1">
        <v>40600</v>
      </c>
    </row>
    <row r="5653" spans="1:20" x14ac:dyDescent="0.25">
      <c r="A5653">
        <v>40005</v>
      </c>
      <c r="B5653">
        <v>40384</v>
      </c>
      <c r="C5653" t="s">
        <v>36</v>
      </c>
      <c r="D5653" t="s">
        <v>42</v>
      </c>
      <c r="E5653" t="s">
        <v>43</v>
      </c>
      <c r="F5653" t="s">
        <v>1194</v>
      </c>
      <c r="G5653">
        <v>20</v>
      </c>
      <c r="H5653">
        <v>1482.73</v>
      </c>
      <c r="I5653">
        <v>0.44</v>
      </c>
      <c r="J5653">
        <v>0.1</v>
      </c>
      <c r="K5653">
        <v>558.33000000000004</v>
      </c>
      <c r="L5653">
        <v>82.11</v>
      </c>
      <c r="M5653">
        <v>45.98</v>
      </c>
      <c r="N5653">
        <v>4.8</v>
      </c>
      <c r="O5653" t="s">
        <v>24</v>
      </c>
      <c r="P5653" t="s">
        <v>1158</v>
      </c>
      <c r="Q5653" t="s">
        <v>95</v>
      </c>
      <c r="R5653" t="s">
        <v>27</v>
      </c>
      <c r="S5653" t="s">
        <v>55</v>
      </c>
      <c r="T5653" s="1">
        <v>40387</v>
      </c>
    </row>
    <row r="5654" spans="1:20" x14ac:dyDescent="0.25">
      <c r="A5654">
        <v>40005</v>
      </c>
      <c r="B5654">
        <v>40384</v>
      </c>
      <c r="C5654" t="s">
        <v>36</v>
      </c>
      <c r="D5654" t="s">
        <v>21</v>
      </c>
      <c r="E5654" t="s">
        <v>22</v>
      </c>
      <c r="F5654" t="s">
        <v>442</v>
      </c>
      <c r="G5654">
        <v>9</v>
      </c>
      <c r="H5654">
        <v>207.41</v>
      </c>
      <c r="I5654">
        <v>0.42</v>
      </c>
      <c r="J5654">
        <v>0.03</v>
      </c>
      <c r="K5654">
        <v>81.58</v>
      </c>
      <c r="L5654">
        <v>23.24</v>
      </c>
      <c r="M5654">
        <v>13.48</v>
      </c>
      <c r="N5654">
        <v>4.51</v>
      </c>
      <c r="O5654" t="s">
        <v>24</v>
      </c>
      <c r="P5654" t="s">
        <v>1158</v>
      </c>
      <c r="Q5654" t="s">
        <v>75</v>
      </c>
      <c r="R5654" t="s">
        <v>27</v>
      </c>
      <c r="S5654" t="s">
        <v>57</v>
      </c>
      <c r="T5654" s="1">
        <v>40384</v>
      </c>
    </row>
    <row r="5655" spans="1:20" x14ac:dyDescent="0.25">
      <c r="A5655">
        <v>40006</v>
      </c>
      <c r="B5655">
        <v>39979</v>
      </c>
      <c r="C5655" t="s">
        <v>29</v>
      </c>
      <c r="D5655" t="s">
        <v>21</v>
      </c>
      <c r="E5655" t="s">
        <v>120</v>
      </c>
      <c r="F5655" t="s">
        <v>347</v>
      </c>
      <c r="G5655">
        <v>35</v>
      </c>
      <c r="H5655">
        <v>325.29000000000002</v>
      </c>
      <c r="I5655">
        <v>0.55000000000000004</v>
      </c>
      <c r="J5655">
        <v>0.03</v>
      </c>
      <c r="K5655">
        <v>171.48</v>
      </c>
      <c r="L5655">
        <v>9.42</v>
      </c>
      <c r="M5655">
        <v>4.24</v>
      </c>
      <c r="N5655">
        <v>5.41</v>
      </c>
      <c r="O5655" t="s">
        <v>24</v>
      </c>
      <c r="P5655" t="s">
        <v>1056</v>
      </c>
      <c r="Q5655" t="s">
        <v>33</v>
      </c>
      <c r="R5655" t="s">
        <v>34</v>
      </c>
      <c r="S5655" t="s">
        <v>57</v>
      </c>
      <c r="T5655" s="1">
        <v>39981</v>
      </c>
    </row>
    <row r="5656" spans="1:20" x14ac:dyDescent="0.25">
      <c r="A5656">
        <v>40006</v>
      </c>
      <c r="B5656">
        <v>39979</v>
      </c>
      <c r="C5656" t="s">
        <v>29</v>
      </c>
      <c r="D5656" t="s">
        <v>21</v>
      </c>
      <c r="E5656" t="s">
        <v>52</v>
      </c>
      <c r="F5656" t="s">
        <v>900</v>
      </c>
      <c r="G5656">
        <v>48</v>
      </c>
      <c r="H5656">
        <v>242.62</v>
      </c>
      <c r="I5656">
        <v>0.44</v>
      </c>
      <c r="J5656">
        <v>0.04</v>
      </c>
      <c r="K5656">
        <v>100.8</v>
      </c>
      <c r="L5656">
        <v>5.25</v>
      </c>
      <c r="M5656">
        <v>2.94</v>
      </c>
      <c r="N5656">
        <v>0.7</v>
      </c>
      <c r="O5656" t="s">
        <v>24</v>
      </c>
      <c r="P5656" t="s">
        <v>1056</v>
      </c>
      <c r="Q5656" t="s">
        <v>33</v>
      </c>
      <c r="R5656" t="s">
        <v>34</v>
      </c>
      <c r="S5656" t="s">
        <v>55</v>
      </c>
      <c r="T5656" s="1">
        <v>39980</v>
      </c>
    </row>
    <row r="5657" spans="1:20" x14ac:dyDescent="0.25">
      <c r="A5657">
        <v>40007</v>
      </c>
      <c r="B5657">
        <v>41151</v>
      </c>
      <c r="C5657" t="s">
        <v>29</v>
      </c>
      <c r="D5657" t="s">
        <v>21</v>
      </c>
      <c r="E5657" t="s">
        <v>52</v>
      </c>
      <c r="F5657" t="s">
        <v>1675</v>
      </c>
      <c r="G5657">
        <v>45</v>
      </c>
      <c r="H5657">
        <v>285.75</v>
      </c>
      <c r="I5657">
        <v>0.36</v>
      </c>
      <c r="J5657">
        <v>0.02</v>
      </c>
      <c r="K5657">
        <v>98.73</v>
      </c>
      <c r="L5657">
        <v>6.45</v>
      </c>
      <c r="M5657">
        <v>4.13</v>
      </c>
      <c r="N5657">
        <v>1.17</v>
      </c>
      <c r="O5657" t="s">
        <v>24</v>
      </c>
      <c r="P5657" t="s">
        <v>1348</v>
      </c>
      <c r="Q5657" t="s">
        <v>33</v>
      </c>
      <c r="R5657" t="s">
        <v>61</v>
      </c>
      <c r="S5657" t="s">
        <v>55</v>
      </c>
      <c r="T5657" s="1">
        <v>41153</v>
      </c>
    </row>
    <row r="5658" spans="1:20" x14ac:dyDescent="0.25">
      <c r="A5658">
        <v>40032</v>
      </c>
      <c r="B5658">
        <v>41243</v>
      </c>
      <c r="C5658" t="s">
        <v>20</v>
      </c>
      <c r="D5658" t="s">
        <v>37</v>
      </c>
      <c r="E5658" t="s">
        <v>87</v>
      </c>
      <c r="F5658" t="s">
        <v>651</v>
      </c>
      <c r="G5658">
        <v>9</v>
      </c>
      <c r="H5658">
        <v>33220.75</v>
      </c>
      <c r="I5658">
        <v>0.35</v>
      </c>
      <c r="J5658">
        <v>0.06</v>
      </c>
      <c r="K5658">
        <v>10239.790000000001</v>
      </c>
      <c r="L5658">
        <v>3923.29</v>
      </c>
      <c r="M5658">
        <v>2550.14</v>
      </c>
      <c r="N5658">
        <v>29.7</v>
      </c>
      <c r="O5658" t="s">
        <v>48</v>
      </c>
      <c r="P5658" t="s">
        <v>1562</v>
      </c>
      <c r="Q5658" t="s">
        <v>41</v>
      </c>
      <c r="R5658" t="s">
        <v>27</v>
      </c>
      <c r="S5658" t="s">
        <v>132</v>
      </c>
      <c r="T5658" s="1">
        <v>41250</v>
      </c>
    </row>
    <row r="5659" spans="1:20" x14ac:dyDescent="0.25">
      <c r="A5659">
        <v>40034</v>
      </c>
      <c r="B5659">
        <v>40612</v>
      </c>
      <c r="C5659" t="s">
        <v>79</v>
      </c>
      <c r="D5659" t="s">
        <v>21</v>
      </c>
      <c r="E5659" t="s">
        <v>84</v>
      </c>
      <c r="F5659" t="s">
        <v>1947</v>
      </c>
      <c r="G5659">
        <v>47</v>
      </c>
      <c r="H5659">
        <v>892.8</v>
      </c>
      <c r="I5659">
        <v>0.35</v>
      </c>
      <c r="J5659">
        <v>0</v>
      </c>
      <c r="K5659">
        <v>310.77999999999997</v>
      </c>
      <c r="L5659">
        <v>18.89</v>
      </c>
      <c r="M5659">
        <v>12.28</v>
      </c>
      <c r="N5659">
        <v>4.8600000000000003</v>
      </c>
      <c r="O5659" t="s">
        <v>71</v>
      </c>
      <c r="P5659" t="s">
        <v>646</v>
      </c>
      <c r="Q5659" t="s">
        <v>33</v>
      </c>
      <c r="R5659" t="s">
        <v>67</v>
      </c>
      <c r="S5659" t="s">
        <v>57</v>
      </c>
      <c r="T5659" s="1">
        <v>40613</v>
      </c>
    </row>
    <row r="5660" spans="1:20" x14ac:dyDescent="0.25">
      <c r="A5660">
        <v>40036</v>
      </c>
      <c r="B5660">
        <v>40336</v>
      </c>
      <c r="C5660" t="s">
        <v>29</v>
      </c>
      <c r="D5660" t="s">
        <v>37</v>
      </c>
      <c r="E5660" t="s">
        <v>50</v>
      </c>
      <c r="F5660" t="s">
        <v>76</v>
      </c>
      <c r="G5660">
        <v>10</v>
      </c>
      <c r="H5660">
        <v>1143.55</v>
      </c>
      <c r="I5660">
        <v>0.43</v>
      </c>
      <c r="J5660">
        <v>0.02</v>
      </c>
      <c r="K5660">
        <v>474.66</v>
      </c>
      <c r="L5660">
        <v>115.77</v>
      </c>
      <c r="M5660">
        <v>65.989999999999995</v>
      </c>
      <c r="N5660">
        <v>8.99</v>
      </c>
      <c r="O5660" t="s">
        <v>24</v>
      </c>
      <c r="P5660" t="s">
        <v>1841</v>
      </c>
      <c r="Q5660" t="s">
        <v>83</v>
      </c>
      <c r="R5660" t="s">
        <v>61</v>
      </c>
      <c r="S5660" t="s">
        <v>57</v>
      </c>
      <c r="T5660" s="1">
        <v>40337</v>
      </c>
    </row>
    <row r="5661" spans="1:20" x14ac:dyDescent="0.25">
      <c r="A5661">
        <v>40065</v>
      </c>
      <c r="B5661">
        <v>40956</v>
      </c>
      <c r="C5661" t="s">
        <v>36</v>
      </c>
      <c r="D5661" t="s">
        <v>37</v>
      </c>
      <c r="E5661" t="s">
        <v>387</v>
      </c>
      <c r="F5661" t="s">
        <v>437</v>
      </c>
      <c r="G5661">
        <v>49</v>
      </c>
      <c r="H5661">
        <v>39131.17</v>
      </c>
      <c r="I5661">
        <v>0.47</v>
      </c>
      <c r="J5661">
        <v>0.06</v>
      </c>
      <c r="K5661">
        <v>17057.169999999998</v>
      </c>
      <c r="L5661">
        <v>849.04</v>
      </c>
      <c r="M5661">
        <v>449.99</v>
      </c>
      <c r="N5661">
        <v>24.49</v>
      </c>
      <c r="O5661" t="s">
        <v>24</v>
      </c>
      <c r="P5661" t="s">
        <v>1313</v>
      </c>
      <c r="Q5661" t="s">
        <v>33</v>
      </c>
      <c r="R5661" t="s">
        <v>67</v>
      </c>
      <c r="S5661" t="s">
        <v>28</v>
      </c>
      <c r="T5661" s="1">
        <v>40957</v>
      </c>
    </row>
    <row r="5662" spans="1:20" x14ac:dyDescent="0.25">
      <c r="A5662">
        <v>40065</v>
      </c>
      <c r="B5662">
        <v>40956</v>
      </c>
      <c r="C5662" t="s">
        <v>36</v>
      </c>
      <c r="D5662" t="s">
        <v>37</v>
      </c>
      <c r="E5662" t="s">
        <v>50</v>
      </c>
      <c r="F5662" t="s">
        <v>1007</v>
      </c>
      <c r="G5662">
        <v>4</v>
      </c>
      <c r="H5662">
        <v>165.48</v>
      </c>
      <c r="I5662">
        <v>0.51</v>
      </c>
      <c r="J5662">
        <v>0.04</v>
      </c>
      <c r="K5662">
        <v>80.53</v>
      </c>
      <c r="L5662">
        <v>42.84</v>
      </c>
      <c r="M5662">
        <v>20.99</v>
      </c>
      <c r="N5662">
        <v>0.99</v>
      </c>
      <c r="O5662" t="s">
        <v>71</v>
      </c>
      <c r="P5662" t="s">
        <v>1313</v>
      </c>
      <c r="Q5662" t="s">
        <v>33</v>
      </c>
      <c r="R5662" t="s">
        <v>67</v>
      </c>
      <c r="S5662" t="s">
        <v>55</v>
      </c>
      <c r="T5662" s="1">
        <v>40957</v>
      </c>
    </row>
    <row r="5663" spans="1:20" x14ac:dyDescent="0.25">
      <c r="A5663">
        <v>40067</v>
      </c>
      <c r="B5663">
        <v>40956</v>
      </c>
      <c r="C5663" t="s">
        <v>20</v>
      </c>
      <c r="D5663" t="s">
        <v>37</v>
      </c>
      <c r="E5663" t="s">
        <v>50</v>
      </c>
      <c r="F5663" t="s">
        <v>76</v>
      </c>
      <c r="G5663">
        <v>38</v>
      </c>
      <c r="H5663">
        <v>4255.51</v>
      </c>
      <c r="I5663">
        <v>0.41</v>
      </c>
      <c r="J5663">
        <v>0</v>
      </c>
      <c r="K5663">
        <v>1742.58</v>
      </c>
      <c r="L5663">
        <v>111.85</v>
      </c>
      <c r="M5663">
        <v>65.989999999999995</v>
      </c>
      <c r="N5663">
        <v>5.31</v>
      </c>
      <c r="O5663" t="s">
        <v>24</v>
      </c>
      <c r="P5663" t="s">
        <v>578</v>
      </c>
      <c r="Q5663" t="s">
        <v>83</v>
      </c>
      <c r="R5663" t="s">
        <v>34</v>
      </c>
      <c r="S5663" t="s">
        <v>57</v>
      </c>
      <c r="T5663" s="1">
        <v>40958</v>
      </c>
    </row>
    <row r="5664" spans="1:20" x14ac:dyDescent="0.25">
      <c r="A5664">
        <v>40068</v>
      </c>
      <c r="B5664">
        <v>40288</v>
      </c>
      <c r="C5664" t="s">
        <v>20</v>
      </c>
      <c r="D5664" t="s">
        <v>42</v>
      </c>
      <c r="E5664" t="s">
        <v>192</v>
      </c>
      <c r="F5664" t="s">
        <v>645</v>
      </c>
      <c r="G5664">
        <v>1</v>
      </c>
      <c r="H5664">
        <v>272.70999999999998</v>
      </c>
      <c r="I5664">
        <v>0.35</v>
      </c>
      <c r="J5664">
        <v>0.02</v>
      </c>
      <c r="K5664">
        <v>81.73</v>
      </c>
      <c r="L5664">
        <v>247.66</v>
      </c>
      <c r="M5664">
        <v>160.97999999999999</v>
      </c>
      <c r="N5664">
        <v>30</v>
      </c>
      <c r="O5664" t="s">
        <v>48</v>
      </c>
      <c r="P5664" t="s">
        <v>1238</v>
      </c>
      <c r="Q5664" t="s">
        <v>33</v>
      </c>
      <c r="R5664" t="s">
        <v>61</v>
      </c>
      <c r="S5664" t="s">
        <v>132</v>
      </c>
      <c r="T5664" s="1">
        <v>40290</v>
      </c>
    </row>
    <row r="5665" spans="1:20" x14ac:dyDescent="0.25">
      <c r="A5665">
        <v>40068</v>
      </c>
      <c r="B5665">
        <v>40288</v>
      </c>
      <c r="C5665" t="s">
        <v>20</v>
      </c>
      <c r="D5665" t="s">
        <v>21</v>
      </c>
      <c r="E5665" t="s">
        <v>22</v>
      </c>
      <c r="F5665" t="s">
        <v>647</v>
      </c>
      <c r="G5665">
        <v>2</v>
      </c>
      <c r="H5665">
        <v>240.81</v>
      </c>
      <c r="I5665">
        <v>0.5</v>
      </c>
      <c r="J5665">
        <v>0.1</v>
      </c>
      <c r="K5665">
        <v>103.97</v>
      </c>
      <c r="L5665">
        <v>129.96</v>
      </c>
      <c r="M5665">
        <v>64.98</v>
      </c>
      <c r="N5665">
        <v>6.88</v>
      </c>
      <c r="O5665" t="s">
        <v>24</v>
      </c>
      <c r="P5665" t="s">
        <v>1238</v>
      </c>
      <c r="Q5665" t="s">
        <v>33</v>
      </c>
      <c r="R5665" t="s">
        <v>61</v>
      </c>
      <c r="S5665" t="s">
        <v>57</v>
      </c>
      <c r="T5665" s="1">
        <v>40292</v>
      </c>
    </row>
    <row r="5666" spans="1:20" x14ac:dyDescent="0.25">
      <c r="A5666">
        <v>40068</v>
      </c>
      <c r="B5666">
        <v>40288</v>
      </c>
      <c r="C5666" t="s">
        <v>20</v>
      </c>
      <c r="D5666" t="s">
        <v>42</v>
      </c>
      <c r="E5666" t="s">
        <v>46</v>
      </c>
      <c r="F5666" t="s">
        <v>1046</v>
      </c>
      <c r="G5666">
        <v>24</v>
      </c>
      <c r="H5666">
        <v>14701.66</v>
      </c>
      <c r="I5666">
        <v>0.43</v>
      </c>
      <c r="J5666">
        <v>0</v>
      </c>
      <c r="K5666">
        <v>6304.43</v>
      </c>
      <c r="L5666">
        <v>610.89</v>
      </c>
      <c r="M5666">
        <v>348.21</v>
      </c>
      <c r="N5666">
        <v>40.19</v>
      </c>
      <c r="O5666" t="s">
        <v>48</v>
      </c>
      <c r="P5666" t="s">
        <v>1238</v>
      </c>
      <c r="Q5666" t="s">
        <v>33</v>
      </c>
      <c r="R5666" t="s">
        <v>61</v>
      </c>
      <c r="S5666" t="s">
        <v>49</v>
      </c>
      <c r="T5666" s="1">
        <v>40288</v>
      </c>
    </row>
    <row r="5667" spans="1:20" x14ac:dyDescent="0.25">
      <c r="A5667">
        <v>40097</v>
      </c>
      <c r="B5667">
        <v>39822</v>
      </c>
      <c r="C5667" t="s">
        <v>20</v>
      </c>
      <c r="D5667" t="s">
        <v>21</v>
      </c>
      <c r="E5667" t="s">
        <v>52</v>
      </c>
      <c r="F5667" t="s">
        <v>1657</v>
      </c>
      <c r="G5667">
        <v>47</v>
      </c>
      <c r="H5667">
        <v>231.53</v>
      </c>
      <c r="I5667">
        <v>0.52</v>
      </c>
      <c r="J5667">
        <v>0.1</v>
      </c>
      <c r="K5667">
        <v>106.93</v>
      </c>
      <c r="L5667">
        <v>5.42</v>
      </c>
      <c r="M5667">
        <v>2.6</v>
      </c>
      <c r="N5667">
        <v>2.4</v>
      </c>
      <c r="O5667" t="s">
        <v>24</v>
      </c>
      <c r="P5667" t="s">
        <v>266</v>
      </c>
      <c r="Q5667" t="s">
        <v>64</v>
      </c>
      <c r="R5667" t="s">
        <v>61</v>
      </c>
      <c r="S5667" t="s">
        <v>55</v>
      </c>
      <c r="T5667" s="1">
        <v>39827</v>
      </c>
    </row>
    <row r="5668" spans="1:20" x14ac:dyDescent="0.25">
      <c r="A5668">
        <v>40098</v>
      </c>
      <c r="B5668">
        <v>40944</v>
      </c>
      <c r="C5668" t="s">
        <v>20</v>
      </c>
      <c r="D5668" t="s">
        <v>21</v>
      </c>
      <c r="E5668" t="s">
        <v>120</v>
      </c>
      <c r="F5668" t="s">
        <v>518</v>
      </c>
      <c r="G5668">
        <v>46</v>
      </c>
      <c r="H5668">
        <v>919.26</v>
      </c>
      <c r="I5668">
        <v>0.42</v>
      </c>
      <c r="J5668">
        <v>0</v>
      </c>
      <c r="K5668">
        <v>383.07</v>
      </c>
      <c r="L5668">
        <v>19.829999999999998</v>
      </c>
      <c r="M5668">
        <v>11.5</v>
      </c>
      <c r="N5668">
        <v>7.19</v>
      </c>
      <c r="O5668" t="s">
        <v>24</v>
      </c>
      <c r="P5668" t="s">
        <v>1373</v>
      </c>
      <c r="Q5668" t="s">
        <v>83</v>
      </c>
      <c r="R5668" t="s">
        <v>34</v>
      </c>
      <c r="S5668" t="s">
        <v>57</v>
      </c>
      <c r="T5668" s="1">
        <v>40946</v>
      </c>
    </row>
    <row r="5669" spans="1:20" x14ac:dyDescent="0.25">
      <c r="A5669">
        <v>40098</v>
      </c>
      <c r="B5669">
        <v>40944</v>
      </c>
      <c r="C5669" t="s">
        <v>20</v>
      </c>
      <c r="D5669" t="s">
        <v>21</v>
      </c>
      <c r="E5669" t="s">
        <v>84</v>
      </c>
      <c r="F5669" t="s">
        <v>969</v>
      </c>
      <c r="G5669">
        <v>50</v>
      </c>
      <c r="H5669">
        <v>758.28</v>
      </c>
      <c r="I5669">
        <v>0.36</v>
      </c>
      <c r="J5669">
        <v>0</v>
      </c>
      <c r="K5669">
        <v>272.25</v>
      </c>
      <c r="L5669">
        <v>15.13</v>
      </c>
      <c r="M5669">
        <v>9.68</v>
      </c>
      <c r="N5669">
        <v>2.0299999999999998</v>
      </c>
      <c r="O5669" t="s">
        <v>24</v>
      </c>
      <c r="P5669" t="s">
        <v>1373</v>
      </c>
      <c r="Q5669" t="s">
        <v>83</v>
      </c>
      <c r="R5669" t="s">
        <v>34</v>
      </c>
      <c r="S5669" t="s">
        <v>55</v>
      </c>
      <c r="T5669" s="1">
        <v>40948</v>
      </c>
    </row>
    <row r="5670" spans="1:20" x14ac:dyDescent="0.25">
      <c r="A5670">
        <v>40100</v>
      </c>
      <c r="B5670">
        <v>40943</v>
      </c>
      <c r="C5670" t="s">
        <v>20</v>
      </c>
      <c r="D5670" t="s">
        <v>21</v>
      </c>
      <c r="E5670" t="s">
        <v>84</v>
      </c>
      <c r="F5670" t="s">
        <v>1422</v>
      </c>
      <c r="G5670">
        <v>47</v>
      </c>
      <c r="H5670">
        <v>1883.89</v>
      </c>
      <c r="I5670">
        <v>0.5</v>
      </c>
      <c r="J5670">
        <v>0</v>
      </c>
      <c r="K5670">
        <v>939.06</v>
      </c>
      <c r="L5670">
        <v>39.96</v>
      </c>
      <c r="M5670">
        <v>19.98</v>
      </c>
      <c r="N5670">
        <v>5.77</v>
      </c>
      <c r="O5670" t="s">
        <v>24</v>
      </c>
      <c r="P5670" t="s">
        <v>707</v>
      </c>
      <c r="Q5670" t="s">
        <v>64</v>
      </c>
      <c r="R5670" t="s">
        <v>61</v>
      </c>
      <c r="S5670" t="s">
        <v>57</v>
      </c>
      <c r="T5670" s="1">
        <v>40947</v>
      </c>
    </row>
    <row r="5671" spans="1:20" x14ac:dyDescent="0.25">
      <c r="A5671">
        <v>40101</v>
      </c>
      <c r="B5671">
        <v>39844</v>
      </c>
      <c r="C5671" t="s">
        <v>20</v>
      </c>
      <c r="D5671" t="s">
        <v>37</v>
      </c>
      <c r="E5671" t="s">
        <v>38</v>
      </c>
      <c r="F5671" t="s">
        <v>1163</v>
      </c>
      <c r="G5671">
        <v>46</v>
      </c>
      <c r="H5671">
        <v>3412.75</v>
      </c>
      <c r="I5671">
        <v>0.39</v>
      </c>
      <c r="J5671">
        <v>0.1</v>
      </c>
      <c r="K5671">
        <v>1093.22</v>
      </c>
      <c r="L5671">
        <v>81.95</v>
      </c>
      <c r="M5671">
        <v>49.99</v>
      </c>
      <c r="N5671">
        <v>19.989999999999998</v>
      </c>
      <c r="O5671" t="s">
        <v>71</v>
      </c>
      <c r="P5671" t="s">
        <v>1655</v>
      </c>
      <c r="Q5671" t="s">
        <v>41</v>
      </c>
      <c r="R5671" t="s">
        <v>34</v>
      </c>
      <c r="S5671" t="s">
        <v>57</v>
      </c>
      <c r="T5671" s="1">
        <v>39849</v>
      </c>
    </row>
    <row r="5672" spans="1:20" x14ac:dyDescent="0.25">
      <c r="A5672">
        <v>40102</v>
      </c>
      <c r="B5672">
        <v>40577</v>
      </c>
      <c r="C5672" t="s">
        <v>79</v>
      </c>
      <c r="D5672" t="s">
        <v>21</v>
      </c>
      <c r="E5672" t="s">
        <v>126</v>
      </c>
      <c r="F5672" t="s">
        <v>757</v>
      </c>
      <c r="G5672">
        <v>46</v>
      </c>
      <c r="H5672">
        <v>818.48</v>
      </c>
      <c r="I5672">
        <v>0.54</v>
      </c>
      <c r="J5672">
        <v>0.06</v>
      </c>
      <c r="K5672">
        <v>416.16</v>
      </c>
      <c r="L5672">
        <v>18.850000000000001</v>
      </c>
      <c r="M5672">
        <v>8.67</v>
      </c>
      <c r="N5672">
        <v>3.5</v>
      </c>
      <c r="O5672" t="s">
        <v>71</v>
      </c>
      <c r="P5672" t="s">
        <v>264</v>
      </c>
      <c r="Q5672" t="s">
        <v>33</v>
      </c>
      <c r="R5672" t="s">
        <v>34</v>
      </c>
      <c r="S5672" t="s">
        <v>57</v>
      </c>
      <c r="T5672" s="1">
        <v>40579</v>
      </c>
    </row>
    <row r="5673" spans="1:20" x14ac:dyDescent="0.25">
      <c r="A5673">
        <v>40103</v>
      </c>
      <c r="B5673">
        <v>40445</v>
      </c>
      <c r="C5673" t="s">
        <v>29</v>
      </c>
      <c r="D5673" t="s">
        <v>21</v>
      </c>
      <c r="E5673" t="s">
        <v>126</v>
      </c>
      <c r="F5673" t="s">
        <v>1341</v>
      </c>
      <c r="G5673">
        <v>7</v>
      </c>
      <c r="H5673">
        <v>601.88</v>
      </c>
      <c r="I5673">
        <v>0.45</v>
      </c>
      <c r="J5673">
        <v>0</v>
      </c>
      <c r="K5673">
        <v>268.55</v>
      </c>
      <c r="L5673">
        <v>85.25</v>
      </c>
      <c r="M5673">
        <v>46.89</v>
      </c>
      <c r="N5673">
        <v>5.0999999999999996</v>
      </c>
      <c r="O5673" t="s">
        <v>24</v>
      </c>
      <c r="P5673" t="s">
        <v>1786</v>
      </c>
      <c r="Q5673" t="s">
        <v>64</v>
      </c>
      <c r="R5673" t="s">
        <v>27</v>
      </c>
      <c r="S5673" t="s">
        <v>45</v>
      </c>
      <c r="T5673" s="1">
        <v>40448</v>
      </c>
    </row>
    <row r="5674" spans="1:20" x14ac:dyDescent="0.25">
      <c r="A5674">
        <v>40128</v>
      </c>
      <c r="B5674">
        <v>39853</v>
      </c>
      <c r="C5674" t="s">
        <v>20</v>
      </c>
      <c r="D5674" t="s">
        <v>42</v>
      </c>
      <c r="E5674" t="s">
        <v>92</v>
      </c>
      <c r="F5674" t="s">
        <v>1440</v>
      </c>
      <c r="G5674">
        <v>43</v>
      </c>
      <c r="H5674">
        <v>21886.84</v>
      </c>
      <c r="I5674">
        <v>0.53</v>
      </c>
      <c r="J5674">
        <v>0.01</v>
      </c>
      <c r="K5674">
        <v>11464.5</v>
      </c>
      <c r="L5674">
        <v>512.72</v>
      </c>
      <c r="M5674">
        <v>240.98</v>
      </c>
      <c r="N5674">
        <v>60.2</v>
      </c>
      <c r="O5674" t="s">
        <v>48</v>
      </c>
      <c r="P5674" t="s">
        <v>953</v>
      </c>
      <c r="Q5674" t="s">
        <v>33</v>
      </c>
      <c r="R5674" t="s">
        <v>34</v>
      </c>
      <c r="S5674" t="s">
        <v>49</v>
      </c>
      <c r="T5674" s="1">
        <v>39860</v>
      </c>
    </row>
    <row r="5675" spans="1:20" x14ac:dyDescent="0.25">
      <c r="A5675">
        <v>40131</v>
      </c>
      <c r="B5675">
        <v>41031</v>
      </c>
      <c r="C5675" t="s">
        <v>20</v>
      </c>
      <c r="D5675" t="s">
        <v>21</v>
      </c>
      <c r="E5675" t="s">
        <v>84</v>
      </c>
      <c r="F5675" t="s">
        <v>1830</v>
      </c>
      <c r="G5675">
        <v>24</v>
      </c>
      <c r="H5675">
        <v>344.93</v>
      </c>
      <c r="I5675">
        <v>0.39</v>
      </c>
      <c r="J5675">
        <v>0.06</v>
      </c>
      <c r="K5675">
        <v>117.63</v>
      </c>
      <c r="L5675">
        <v>14.85</v>
      </c>
      <c r="M5675">
        <v>9.06</v>
      </c>
      <c r="N5675">
        <v>9.86</v>
      </c>
      <c r="O5675" t="s">
        <v>24</v>
      </c>
      <c r="P5675" t="s">
        <v>482</v>
      </c>
      <c r="Q5675" t="s">
        <v>64</v>
      </c>
      <c r="R5675" t="s">
        <v>61</v>
      </c>
      <c r="S5675" t="s">
        <v>57</v>
      </c>
      <c r="T5675" s="1">
        <v>41031</v>
      </c>
    </row>
    <row r="5676" spans="1:20" x14ac:dyDescent="0.25">
      <c r="A5676">
        <v>40132</v>
      </c>
      <c r="B5676">
        <v>40962</v>
      </c>
      <c r="C5676" t="s">
        <v>20</v>
      </c>
      <c r="D5676" t="s">
        <v>42</v>
      </c>
      <c r="E5676" t="s">
        <v>192</v>
      </c>
      <c r="F5676" t="s">
        <v>1024</v>
      </c>
      <c r="G5676">
        <v>26</v>
      </c>
      <c r="H5676">
        <v>2100.19</v>
      </c>
      <c r="I5676">
        <v>0.39</v>
      </c>
      <c r="J5676">
        <v>0.04</v>
      </c>
      <c r="K5676">
        <v>760.52</v>
      </c>
      <c r="L5676">
        <v>83.57</v>
      </c>
      <c r="M5676">
        <v>50.98</v>
      </c>
      <c r="N5676">
        <v>14.19</v>
      </c>
      <c r="O5676" t="s">
        <v>48</v>
      </c>
      <c r="P5676" t="s">
        <v>1522</v>
      </c>
      <c r="Q5676" t="s">
        <v>83</v>
      </c>
      <c r="R5676" t="s">
        <v>34</v>
      </c>
      <c r="S5676" t="s">
        <v>132</v>
      </c>
      <c r="T5676" s="1">
        <v>40968</v>
      </c>
    </row>
    <row r="5677" spans="1:20" x14ac:dyDescent="0.25">
      <c r="A5677">
        <v>40132</v>
      </c>
      <c r="B5677">
        <v>40962</v>
      </c>
      <c r="C5677" t="s">
        <v>20</v>
      </c>
      <c r="D5677" t="s">
        <v>42</v>
      </c>
      <c r="E5677" t="s">
        <v>46</v>
      </c>
      <c r="F5677" t="s">
        <v>164</v>
      </c>
      <c r="G5677">
        <v>36</v>
      </c>
      <c r="H5677">
        <v>6881.11</v>
      </c>
      <c r="I5677">
        <v>0.37</v>
      </c>
      <c r="J5677">
        <v>0.04</v>
      </c>
      <c r="K5677">
        <v>2347.5300000000002</v>
      </c>
      <c r="L5677">
        <v>197.6</v>
      </c>
      <c r="M5677">
        <v>124.49</v>
      </c>
      <c r="N5677">
        <v>51.94</v>
      </c>
      <c r="O5677" t="s">
        <v>48</v>
      </c>
      <c r="P5677" t="s">
        <v>1522</v>
      </c>
      <c r="Q5677" t="s">
        <v>83</v>
      </c>
      <c r="R5677" t="s">
        <v>34</v>
      </c>
      <c r="S5677" t="s">
        <v>49</v>
      </c>
      <c r="T5677" s="1">
        <v>40968</v>
      </c>
    </row>
    <row r="5678" spans="1:20" x14ac:dyDescent="0.25">
      <c r="A5678">
        <v>40132</v>
      </c>
      <c r="B5678">
        <v>40962</v>
      </c>
      <c r="C5678" t="s">
        <v>20</v>
      </c>
      <c r="D5678" t="s">
        <v>21</v>
      </c>
      <c r="E5678" t="s">
        <v>120</v>
      </c>
      <c r="F5678" t="s">
        <v>806</v>
      </c>
      <c r="G5678">
        <v>16</v>
      </c>
      <c r="H5678">
        <v>618.53</v>
      </c>
      <c r="I5678">
        <v>0.46</v>
      </c>
      <c r="J5678">
        <v>0.09</v>
      </c>
      <c r="K5678">
        <v>245.35</v>
      </c>
      <c r="L5678">
        <v>41.44</v>
      </c>
      <c r="M5678">
        <v>22.38</v>
      </c>
      <c r="N5678">
        <v>15.1</v>
      </c>
      <c r="O5678" t="s">
        <v>24</v>
      </c>
      <c r="P5678" t="s">
        <v>1522</v>
      </c>
      <c r="Q5678" t="s">
        <v>83</v>
      </c>
      <c r="R5678" t="s">
        <v>34</v>
      </c>
      <c r="S5678" t="s">
        <v>57</v>
      </c>
      <c r="T5678" s="1">
        <v>40970</v>
      </c>
    </row>
    <row r="5679" spans="1:20" x14ac:dyDescent="0.25">
      <c r="A5679">
        <v>40134</v>
      </c>
      <c r="B5679">
        <v>40825</v>
      </c>
      <c r="C5679" t="s">
        <v>20</v>
      </c>
      <c r="D5679" t="s">
        <v>21</v>
      </c>
      <c r="E5679" t="s">
        <v>126</v>
      </c>
      <c r="F5679" t="s">
        <v>190</v>
      </c>
      <c r="G5679">
        <v>10</v>
      </c>
      <c r="H5679">
        <v>176.45</v>
      </c>
      <c r="I5679">
        <v>0.43</v>
      </c>
      <c r="J5679">
        <v>0.1</v>
      </c>
      <c r="K5679">
        <v>63.05</v>
      </c>
      <c r="L5679">
        <v>19.11</v>
      </c>
      <c r="M5679">
        <v>10.89</v>
      </c>
      <c r="N5679">
        <v>4.5</v>
      </c>
      <c r="O5679" t="s">
        <v>24</v>
      </c>
      <c r="P5679" t="s">
        <v>963</v>
      </c>
      <c r="Q5679" t="s">
        <v>33</v>
      </c>
      <c r="R5679" t="s">
        <v>27</v>
      </c>
      <c r="S5679" t="s">
        <v>57</v>
      </c>
      <c r="T5679" s="1">
        <v>40832</v>
      </c>
    </row>
    <row r="5680" spans="1:20" x14ac:dyDescent="0.25">
      <c r="A5680">
        <v>40134</v>
      </c>
      <c r="B5680">
        <v>40825</v>
      </c>
      <c r="C5680" t="s">
        <v>20</v>
      </c>
      <c r="D5680" t="s">
        <v>37</v>
      </c>
      <c r="E5680" t="s">
        <v>38</v>
      </c>
      <c r="F5680" t="s">
        <v>352</v>
      </c>
      <c r="G5680">
        <v>43</v>
      </c>
      <c r="H5680">
        <v>2880.45</v>
      </c>
      <c r="I5680">
        <v>0.53</v>
      </c>
      <c r="J5680">
        <v>0.01</v>
      </c>
      <c r="K5680">
        <v>1511.92</v>
      </c>
      <c r="L5680">
        <v>67.62</v>
      </c>
      <c r="M5680">
        <v>31.78</v>
      </c>
      <c r="N5680">
        <v>1.99</v>
      </c>
      <c r="O5680" t="s">
        <v>24</v>
      </c>
      <c r="P5680" t="s">
        <v>963</v>
      </c>
      <c r="Q5680" t="s">
        <v>33</v>
      </c>
      <c r="R5680" t="s">
        <v>27</v>
      </c>
      <c r="S5680" t="s">
        <v>35</v>
      </c>
      <c r="T5680" s="1">
        <v>40829</v>
      </c>
    </row>
    <row r="5681" spans="1:20" x14ac:dyDescent="0.25">
      <c r="A5681">
        <v>40134</v>
      </c>
      <c r="B5681">
        <v>40825</v>
      </c>
      <c r="C5681" t="s">
        <v>20</v>
      </c>
      <c r="D5681" t="s">
        <v>21</v>
      </c>
      <c r="E5681" t="s">
        <v>84</v>
      </c>
      <c r="F5681" t="s">
        <v>243</v>
      </c>
      <c r="G5681">
        <v>1</v>
      </c>
      <c r="H5681">
        <v>13.02</v>
      </c>
      <c r="I5681">
        <v>0.4</v>
      </c>
      <c r="J5681">
        <v>0</v>
      </c>
      <c r="K5681">
        <v>3.32</v>
      </c>
      <c r="L5681">
        <v>8.3000000000000007</v>
      </c>
      <c r="M5681">
        <v>4.9800000000000004</v>
      </c>
      <c r="N5681">
        <v>4.72</v>
      </c>
      <c r="O5681" t="s">
        <v>24</v>
      </c>
      <c r="P5681" t="s">
        <v>963</v>
      </c>
      <c r="Q5681" t="s">
        <v>33</v>
      </c>
      <c r="R5681" t="s">
        <v>27</v>
      </c>
      <c r="S5681" t="s">
        <v>57</v>
      </c>
      <c r="T5681" s="1">
        <v>40830</v>
      </c>
    </row>
    <row r="5682" spans="1:20" x14ac:dyDescent="0.25">
      <c r="A5682">
        <v>40160</v>
      </c>
      <c r="B5682">
        <v>40101</v>
      </c>
      <c r="C5682" t="s">
        <v>58</v>
      </c>
      <c r="D5682" t="s">
        <v>42</v>
      </c>
      <c r="E5682" t="s">
        <v>43</v>
      </c>
      <c r="F5682" t="s">
        <v>1660</v>
      </c>
      <c r="G5682">
        <v>23</v>
      </c>
      <c r="H5682">
        <v>2955.72</v>
      </c>
      <c r="I5682">
        <v>0.55000000000000004</v>
      </c>
      <c r="J5682">
        <v>0.1</v>
      </c>
      <c r="K5682">
        <v>1470.62</v>
      </c>
      <c r="L5682">
        <v>142.09</v>
      </c>
      <c r="M5682">
        <v>63.94</v>
      </c>
      <c r="N5682">
        <v>14.48</v>
      </c>
      <c r="O5682" t="s">
        <v>24</v>
      </c>
      <c r="P5682" t="s">
        <v>624</v>
      </c>
      <c r="Q5682" t="s">
        <v>83</v>
      </c>
      <c r="R5682" t="s">
        <v>67</v>
      </c>
      <c r="S5682" t="s">
        <v>57</v>
      </c>
      <c r="T5682" s="1">
        <v>40102</v>
      </c>
    </row>
    <row r="5683" spans="1:20" x14ac:dyDescent="0.25">
      <c r="A5683">
        <v>40162</v>
      </c>
      <c r="B5683">
        <v>40202</v>
      </c>
      <c r="C5683" t="s">
        <v>58</v>
      </c>
      <c r="D5683" t="s">
        <v>21</v>
      </c>
      <c r="E5683" t="s">
        <v>84</v>
      </c>
      <c r="F5683" t="s">
        <v>1533</v>
      </c>
      <c r="G5683">
        <v>28</v>
      </c>
      <c r="H5683">
        <v>2418.5100000000002</v>
      </c>
      <c r="I5683">
        <v>0.37</v>
      </c>
      <c r="J5683">
        <v>0.03</v>
      </c>
      <c r="K5683">
        <v>845.92</v>
      </c>
      <c r="L5683">
        <v>88.86</v>
      </c>
      <c r="M5683">
        <v>55.98</v>
      </c>
      <c r="N5683">
        <v>5.15</v>
      </c>
      <c r="O5683" t="s">
        <v>24</v>
      </c>
      <c r="P5683" t="s">
        <v>110</v>
      </c>
      <c r="Q5683" t="s">
        <v>33</v>
      </c>
      <c r="R5683" t="s">
        <v>61</v>
      </c>
      <c r="S5683" t="s">
        <v>57</v>
      </c>
      <c r="T5683" s="1">
        <v>40204</v>
      </c>
    </row>
    <row r="5684" spans="1:20" x14ac:dyDescent="0.25">
      <c r="A5684">
        <v>40164</v>
      </c>
      <c r="B5684">
        <v>40278</v>
      </c>
      <c r="C5684" t="s">
        <v>29</v>
      </c>
      <c r="D5684" t="s">
        <v>42</v>
      </c>
      <c r="E5684" t="s">
        <v>43</v>
      </c>
      <c r="F5684" t="s">
        <v>503</v>
      </c>
      <c r="G5684">
        <v>8</v>
      </c>
      <c r="H5684">
        <v>360.55</v>
      </c>
      <c r="I5684">
        <v>0.5</v>
      </c>
      <c r="J5684">
        <v>0.04</v>
      </c>
      <c r="K5684">
        <v>169.13</v>
      </c>
      <c r="L5684">
        <v>45.96</v>
      </c>
      <c r="M5684">
        <v>22.98</v>
      </c>
      <c r="N5684">
        <v>7.58</v>
      </c>
      <c r="O5684" t="s">
        <v>24</v>
      </c>
      <c r="P5684" t="s">
        <v>1102</v>
      </c>
      <c r="Q5684" t="s">
        <v>33</v>
      </c>
      <c r="R5684" t="s">
        <v>34</v>
      </c>
      <c r="S5684" t="s">
        <v>57</v>
      </c>
      <c r="T5684" s="1">
        <v>40280</v>
      </c>
    </row>
    <row r="5685" spans="1:20" x14ac:dyDescent="0.25">
      <c r="A5685">
        <v>40165</v>
      </c>
      <c r="B5685">
        <v>40604</v>
      </c>
      <c r="C5685" t="s">
        <v>36</v>
      </c>
      <c r="D5685" t="s">
        <v>21</v>
      </c>
      <c r="E5685" t="s">
        <v>126</v>
      </c>
      <c r="F5685" t="s">
        <v>1253</v>
      </c>
      <c r="G5685">
        <v>50</v>
      </c>
      <c r="H5685">
        <v>640.74</v>
      </c>
      <c r="I5685">
        <v>0.37</v>
      </c>
      <c r="J5685">
        <v>7.0000000000000007E-2</v>
      </c>
      <c r="K5685">
        <v>205.24</v>
      </c>
      <c r="L5685">
        <v>13.68</v>
      </c>
      <c r="M5685">
        <v>8.6199999999999992</v>
      </c>
      <c r="N5685">
        <v>4.5</v>
      </c>
      <c r="O5685" t="s">
        <v>24</v>
      </c>
      <c r="P5685" t="s">
        <v>680</v>
      </c>
      <c r="Q5685" t="s">
        <v>75</v>
      </c>
      <c r="R5685" t="s">
        <v>67</v>
      </c>
      <c r="S5685" t="s">
        <v>57</v>
      </c>
      <c r="T5685" s="1">
        <v>40607</v>
      </c>
    </row>
    <row r="5686" spans="1:20" x14ac:dyDescent="0.25">
      <c r="A5686">
        <v>40193</v>
      </c>
      <c r="B5686">
        <v>41154</v>
      </c>
      <c r="C5686" t="s">
        <v>36</v>
      </c>
      <c r="D5686" t="s">
        <v>37</v>
      </c>
      <c r="E5686" t="s">
        <v>50</v>
      </c>
      <c r="F5686" t="s">
        <v>1902</v>
      </c>
      <c r="G5686">
        <v>34</v>
      </c>
      <c r="H5686">
        <v>7487.41</v>
      </c>
      <c r="I5686">
        <v>0.51</v>
      </c>
      <c r="J5686">
        <v>7.0000000000000007E-2</v>
      </c>
      <c r="K5686">
        <v>3541.25</v>
      </c>
      <c r="L5686">
        <v>236.71</v>
      </c>
      <c r="M5686">
        <v>115.99</v>
      </c>
      <c r="N5686">
        <v>2.5</v>
      </c>
      <c r="O5686" t="s">
        <v>71</v>
      </c>
      <c r="P5686" t="s">
        <v>105</v>
      </c>
      <c r="Q5686" t="s">
        <v>64</v>
      </c>
      <c r="R5686" t="s">
        <v>34</v>
      </c>
      <c r="S5686" t="s">
        <v>57</v>
      </c>
      <c r="T5686" s="1">
        <v>41154</v>
      </c>
    </row>
    <row r="5687" spans="1:20" x14ac:dyDescent="0.25">
      <c r="A5687">
        <v>40194</v>
      </c>
      <c r="B5687">
        <v>40457</v>
      </c>
      <c r="C5687" t="s">
        <v>29</v>
      </c>
      <c r="D5687" t="s">
        <v>42</v>
      </c>
      <c r="E5687" t="s">
        <v>192</v>
      </c>
      <c r="F5687" t="s">
        <v>645</v>
      </c>
      <c r="G5687">
        <v>30</v>
      </c>
      <c r="H5687">
        <v>9478.83</v>
      </c>
      <c r="I5687">
        <v>0.54</v>
      </c>
      <c r="J5687">
        <v>0.1</v>
      </c>
      <c r="K5687">
        <v>4619.43</v>
      </c>
      <c r="L5687">
        <v>349.96</v>
      </c>
      <c r="M5687">
        <v>160.97999999999999</v>
      </c>
      <c r="N5687">
        <v>30</v>
      </c>
      <c r="O5687" t="s">
        <v>48</v>
      </c>
      <c r="P5687" t="s">
        <v>396</v>
      </c>
      <c r="Q5687" t="s">
        <v>75</v>
      </c>
      <c r="R5687" t="s">
        <v>67</v>
      </c>
      <c r="S5687" t="s">
        <v>132</v>
      </c>
      <c r="T5687" s="1">
        <v>40458</v>
      </c>
    </row>
    <row r="5688" spans="1:20" x14ac:dyDescent="0.25">
      <c r="A5688">
        <v>40194</v>
      </c>
      <c r="B5688">
        <v>40457</v>
      </c>
      <c r="C5688" t="s">
        <v>29</v>
      </c>
      <c r="D5688" t="s">
        <v>37</v>
      </c>
      <c r="E5688" t="s">
        <v>87</v>
      </c>
      <c r="F5688" t="s">
        <v>1430</v>
      </c>
      <c r="G5688">
        <v>16</v>
      </c>
      <c r="H5688">
        <v>3974.18</v>
      </c>
      <c r="I5688">
        <v>0.51</v>
      </c>
      <c r="J5688">
        <v>0</v>
      </c>
      <c r="K5688">
        <v>1998.2</v>
      </c>
      <c r="L5688">
        <v>244.88</v>
      </c>
      <c r="M5688">
        <v>119.99</v>
      </c>
      <c r="N5688">
        <v>56.14</v>
      </c>
      <c r="O5688" t="s">
        <v>48</v>
      </c>
      <c r="P5688" t="s">
        <v>396</v>
      </c>
      <c r="Q5688" t="s">
        <v>75</v>
      </c>
      <c r="R5688" t="s">
        <v>67</v>
      </c>
      <c r="S5688" t="s">
        <v>49</v>
      </c>
      <c r="T5688" s="1">
        <v>40459</v>
      </c>
    </row>
    <row r="5689" spans="1:20" x14ac:dyDescent="0.25">
      <c r="A5689">
        <v>40194</v>
      </c>
      <c r="B5689">
        <v>40457</v>
      </c>
      <c r="C5689" t="s">
        <v>29</v>
      </c>
      <c r="D5689" t="s">
        <v>37</v>
      </c>
      <c r="E5689" t="s">
        <v>50</v>
      </c>
      <c r="F5689" t="s">
        <v>1622</v>
      </c>
      <c r="G5689">
        <v>34</v>
      </c>
      <c r="H5689">
        <v>2072.56</v>
      </c>
      <c r="I5689">
        <v>0.42</v>
      </c>
      <c r="J5689">
        <v>0.02</v>
      </c>
      <c r="K5689">
        <v>843.9</v>
      </c>
      <c r="L5689">
        <v>62.05</v>
      </c>
      <c r="M5689">
        <v>35.99</v>
      </c>
      <c r="N5689">
        <v>5</v>
      </c>
      <c r="O5689" t="s">
        <v>24</v>
      </c>
      <c r="P5689" t="s">
        <v>396</v>
      </c>
      <c r="Q5689" t="s">
        <v>75</v>
      </c>
      <c r="R5689" t="s">
        <v>67</v>
      </c>
      <c r="S5689" t="s">
        <v>57</v>
      </c>
      <c r="T5689" s="1">
        <v>40459</v>
      </c>
    </row>
    <row r="5690" spans="1:20" x14ac:dyDescent="0.25">
      <c r="A5690">
        <v>40224</v>
      </c>
      <c r="B5690">
        <v>39994</v>
      </c>
      <c r="C5690" t="s">
        <v>20</v>
      </c>
      <c r="D5690" t="s">
        <v>42</v>
      </c>
      <c r="E5690" t="s">
        <v>43</v>
      </c>
      <c r="F5690" t="s">
        <v>1660</v>
      </c>
      <c r="G5690">
        <v>14</v>
      </c>
      <c r="H5690">
        <v>1408.58</v>
      </c>
      <c r="I5690">
        <v>0.39</v>
      </c>
      <c r="J5690">
        <v>0.05</v>
      </c>
      <c r="K5690">
        <v>498.94</v>
      </c>
      <c r="L5690">
        <v>104.82</v>
      </c>
      <c r="M5690">
        <v>63.94</v>
      </c>
      <c r="N5690">
        <v>14.48</v>
      </c>
      <c r="O5690" t="s">
        <v>71</v>
      </c>
      <c r="P5690" t="s">
        <v>560</v>
      </c>
      <c r="Q5690" t="s">
        <v>64</v>
      </c>
      <c r="R5690" t="s">
        <v>67</v>
      </c>
      <c r="S5690" t="s">
        <v>57</v>
      </c>
      <c r="T5690" s="1">
        <v>40001</v>
      </c>
    </row>
    <row r="5691" spans="1:20" x14ac:dyDescent="0.25">
      <c r="A5691">
        <v>40225</v>
      </c>
      <c r="B5691">
        <v>40552</v>
      </c>
      <c r="C5691" t="s">
        <v>20</v>
      </c>
      <c r="D5691" t="s">
        <v>21</v>
      </c>
      <c r="E5691" t="s">
        <v>120</v>
      </c>
      <c r="F5691" t="s">
        <v>1890</v>
      </c>
      <c r="G5691">
        <v>50</v>
      </c>
      <c r="H5691">
        <v>1234.42</v>
      </c>
      <c r="I5691">
        <v>0.36</v>
      </c>
      <c r="J5691">
        <v>0.06</v>
      </c>
      <c r="K5691">
        <v>392.34</v>
      </c>
      <c r="L5691">
        <v>26.16</v>
      </c>
      <c r="M5691">
        <v>16.739999999999998</v>
      </c>
      <c r="N5691">
        <v>5.08</v>
      </c>
      <c r="O5691" t="s">
        <v>24</v>
      </c>
      <c r="P5691" t="s">
        <v>153</v>
      </c>
      <c r="Q5691" t="s">
        <v>41</v>
      </c>
      <c r="R5691" t="s">
        <v>27</v>
      </c>
      <c r="S5691" t="s">
        <v>57</v>
      </c>
      <c r="T5691" s="1">
        <v>40559</v>
      </c>
    </row>
    <row r="5692" spans="1:20" x14ac:dyDescent="0.25">
      <c r="A5692">
        <v>40225</v>
      </c>
      <c r="B5692">
        <v>40552</v>
      </c>
      <c r="C5692" t="s">
        <v>20</v>
      </c>
      <c r="D5692" t="s">
        <v>42</v>
      </c>
      <c r="E5692" t="s">
        <v>192</v>
      </c>
      <c r="F5692" t="s">
        <v>735</v>
      </c>
      <c r="G5692">
        <v>45</v>
      </c>
      <c r="H5692">
        <v>10181.4</v>
      </c>
      <c r="I5692">
        <v>0.48</v>
      </c>
      <c r="J5692">
        <v>0.05</v>
      </c>
      <c r="K5692">
        <v>4576.6499999999996</v>
      </c>
      <c r="L5692">
        <v>236.52</v>
      </c>
      <c r="M5692">
        <v>122.99</v>
      </c>
      <c r="N5692">
        <v>70.2</v>
      </c>
      <c r="O5692" t="s">
        <v>48</v>
      </c>
      <c r="P5692" t="s">
        <v>153</v>
      </c>
      <c r="Q5692" t="s">
        <v>41</v>
      </c>
      <c r="R5692" t="s">
        <v>27</v>
      </c>
      <c r="S5692" t="s">
        <v>132</v>
      </c>
      <c r="T5692" s="1">
        <v>40554</v>
      </c>
    </row>
    <row r="5693" spans="1:20" x14ac:dyDescent="0.25">
      <c r="A5693">
        <v>40257</v>
      </c>
      <c r="B5693">
        <v>40411</v>
      </c>
      <c r="C5693" t="s">
        <v>29</v>
      </c>
      <c r="D5693" t="s">
        <v>42</v>
      </c>
      <c r="E5693" t="s">
        <v>192</v>
      </c>
      <c r="F5693" t="s">
        <v>1287</v>
      </c>
      <c r="G5693">
        <v>24</v>
      </c>
      <c r="H5693">
        <v>5148.16</v>
      </c>
      <c r="I5693">
        <v>0.38</v>
      </c>
      <c r="J5693">
        <v>0.06</v>
      </c>
      <c r="K5693">
        <v>1744.23</v>
      </c>
      <c r="L5693">
        <v>227.11</v>
      </c>
      <c r="M5693">
        <v>140.81</v>
      </c>
      <c r="N5693">
        <v>24.49</v>
      </c>
      <c r="O5693" t="s">
        <v>24</v>
      </c>
      <c r="P5693" t="s">
        <v>1796</v>
      </c>
      <c r="Q5693" t="s">
        <v>41</v>
      </c>
      <c r="R5693" t="s">
        <v>67</v>
      </c>
      <c r="S5693" t="s">
        <v>28</v>
      </c>
      <c r="T5693" s="1">
        <v>40412</v>
      </c>
    </row>
    <row r="5694" spans="1:20" x14ac:dyDescent="0.25">
      <c r="A5694">
        <v>40258</v>
      </c>
      <c r="B5694">
        <v>39912</v>
      </c>
      <c r="C5694" t="s">
        <v>29</v>
      </c>
      <c r="D5694" t="s">
        <v>21</v>
      </c>
      <c r="E5694" t="s">
        <v>126</v>
      </c>
      <c r="F5694" t="s">
        <v>559</v>
      </c>
      <c r="G5694">
        <v>31</v>
      </c>
      <c r="H5694">
        <v>852.08</v>
      </c>
      <c r="I5694">
        <v>0.48</v>
      </c>
      <c r="J5694">
        <v>0.05</v>
      </c>
      <c r="K5694">
        <v>379.65</v>
      </c>
      <c r="L5694">
        <v>28.48</v>
      </c>
      <c r="M5694">
        <v>14.81</v>
      </c>
      <c r="N5694">
        <v>13.32</v>
      </c>
      <c r="O5694" t="s">
        <v>24</v>
      </c>
      <c r="P5694" t="s">
        <v>1207</v>
      </c>
      <c r="Q5694" t="s">
        <v>64</v>
      </c>
      <c r="R5694" t="s">
        <v>27</v>
      </c>
      <c r="S5694" t="s">
        <v>57</v>
      </c>
      <c r="T5694" s="1">
        <v>39914</v>
      </c>
    </row>
    <row r="5695" spans="1:20" x14ac:dyDescent="0.25">
      <c r="A5695">
        <v>40258</v>
      </c>
      <c r="B5695">
        <v>39912</v>
      </c>
      <c r="C5695" t="s">
        <v>29</v>
      </c>
      <c r="D5695" t="s">
        <v>21</v>
      </c>
      <c r="E5695" t="s">
        <v>52</v>
      </c>
      <c r="F5695" t="s">
        <v>739</v>
      </c>
      <c r="G5695">
        <v>29</v>
      </c>
      <c r="H5695">
        <v>131.37</v>
      </c>
      <c r="I5695">
        <v>0.43</v>
      </c>
      <c r="J5695">
        <v>0.08</v>
      </c>
      <c r="K5695">
        <v>49.5</v>
      </c>
      <c r="L5695">
        <v>4.88</v>
      </c>
      <c r="M5695">
        <v>2.78</v>
      </c>
      <c r="N5695">
        <v>1.25</v>
      </c>
      <c r="O5695" t="s">
        <v>24</v>
      </c>
      <c r="P5695" t="s">
        <v>1207</v>
      </c>
      <c r="Q5695" t="s">
        <v>64</v>
      </c>
      <c r="R5695" t="s">
        <v>27</v>
      </c>
      <c r="S5695" t="s">
        <v>55</v>
      </c>
      <c r="T5695" s="1">
        <v>39913</v>
      </c>
    </row>
    <row r="5696" spans="1:20" x14ac:dyDescent="0.25">
      <c r="A5696">
        <v>40259</v>
      </c>
      <c r="B5696">
        <v>40463</v>
      </c>
      <c r="C5696" t="s">
        <v>79</v>
      </c>
      <c r="D5696" t="s">
        <v>37</v>
      </c>
      <c r="E5696" t="s">
        <v>38</v>
      </c>
      <c r="F5696" t="s">
        <v>1672</v>
      </c>
      <c r="G5696">
        <v>4</v>
      </c>
      <c r="H5696">
        <v>34.36</v>
      </c>
      <c r="I5696">
        <v>0.39</v>
      </c>
      <c r="J5696">
        <v>0.08</v>
      </c>
      <c r="K5696">
        <v>10.119999999999999</v>
      </c>
      <c r="L5696">
        <v>8.16</v>
      </c>
      <c r="M5696">
        <v>4.9800000000000004</v>
      </c>
      <c r="N5696">
        <v>4.32</v>
      </c>
      <c r="O5696" t="s">
        <v>71</v>
      </c>
      <c r="P5696" t="s">
        <v>371</v>
      </c>
      <c r="Q5696" t="s">
        <v>33</v>
      </c>
      <c r="R5696" t="s">
        <v>34</v>
      </c>
      <c r="S5696" t="s">
        <v>35</v>
      </c>
      <c r="T5696" s="1">
        <v>40464</v>
      </c>
    </row>
    <row r="5697" spans="1:20" x14ac:dyDescent="0.25">
      <c r="A5697">
        <v>40261</v>
      </c>
      <c r="B5697">
        <v>40121</v>
      </c>
      <c r="C5697" t="s">
        <v>58</v>
      </c>
      <c r="D5697" t="s">
        <v>21</v>
      </c>
      <c r="E5697" t="s">
        <v>84</v>
      </c>
      <c r="F5697" t="s">
        <v>1830</v>
      </c>
      <c r="G5697">
        <v>36</v>
      </c>
      <c r="H5697">
        <v>683</v>
      </c>
      <c r="I5697">
        <v>0.53</v>
      </c>
      <c r="J5697">
        <v>0.03</v>
      </c>
      <c r="K5697">
        <v>346.98</v>
      </c>
      <c r="L5697">
        <v>19.28</v>
      </c>
      <c r="M5697">
        <v>9.06</v>
      </c>
      <c r="N5697">
        <v>9.86</v>
      </c>
      <c r="O5697" t="s">
        <v>71</v>
      </c>
      <c r="P5697" t="s">
        <v>1177</v>
      </c>
      <c r="Q5697" t="s">
        <v>41</v>
      </c>
      <c r="R5697" t="s">
        <v>34</v>
      </c>
      <c r="S5697" t="s">
        <v>57</v>
      </c>
      <c r="T5697" s="1">
        <v>40123</v>
      </c>
    </row>
    <row r="5698" spans="1:20" x14ac:dyDescent="0.25">
      <c r="A5698">
        <v>40261</v>
      </c>
      <c r="B5698">
        <v>40121</v>
      </c>
      <c r="C5698" t="s">
        <v>58</v>
      </c>
      <c r="D5698" t="s">
        <v>21</v>
      </c>
      <c r="E5698" t="s">
        <v>52</v>
      </c>
      <c r="F5698" t="s">
        <v>2050</v>
      </c>
      <c r="G5698">
        <v>26</v>
      </c>
      <c r="H5698">
        <v>120.1</v>
      </c>
      <c r="I5698">
        <v>0.39</v>
      </c>
      <c r="J5698">
        <v>0.05</v>
      </c>
      <c r="K5698">
        <v>42.61</v>
      </c>
      <c r="L5698">
        <v>4.82</v>
      </c>
      <c r="M5698">
        <v>2.94</v>
      </c>
      <c r="N5698">
        <v>1.05</v>
      </c>
      <c r="O5698" t="s">
        <v>24</v>
      </c>
      <c r="P5698" t="s">
        <v>1177</v>
      </c>
      <c r="Q5698" t="s">
        <v>41</v>
      </c>
      <c r="R5698" t="s">
        <v>34</v>
      </c>
      <c r="S5698" t="s">
        <v>55</v>
      </c>
      <c r="T5698" s="1">
        <v>40123</v>
      </c>
    </row>
    <row r="5699" spans="1:20" x14ac:dyDescent="0.25">
      <c r="A5699">
        <v>40289</v>
      </c>
      <c r="B5699">
        <v>41239</v>
      </c>
      <c r="C5699" t="s">
        <v>29</v>
      </c>
      <c r="D5699" t="s">
        <v>21</v>
      </c>
      <c r="E5699" t="s">
        <v>80</v>
      </c>
      <c r="F5699" t="s">
        <v>1057</v>
      </c>
      <c r="G5699">
        <v>26</v>
      </c>
      <c r="H5699">
        <v>140.86000000000001</v>
      </c>
      <c r="I5699">
        <v>0.47</v>
      </c>
      <c r="J5699">
        <v>0.01</v>
      </c>
      <c r="K5699">
        <v>64.989999999999995</v>
      </c>
      <c r="L5699">
        <v>5.43</v>
      </c>
      <c r="M5699">
        <v>2.88</v>
      </c>
      <c r="N5699">
        <v>0.99</v>
      </c>
      <c r="O5699" t="s">
        <v>24</v>
      </c>
      <c r="P5699" t="s">
        <v>326</v>
      </c>
      <c r="Q5699" t="s">
        <v>95</v>
      </c>
      <c r="R5699" t="s">
        <v>67</v>
      </c>
      <c r="S5699" t="s">
        <v>57</v>
      </c>
      <c r="T5699" s="1">
        <v>41240</v>
      </c>
    </row>
    <row r="5700" spans="1:20" x14ac:dyDescent="0.25">
      <c r="A5700">
        <v>40289</v>
      </c>
      <c r="B5700">
        <v>41239</v>
      </c>
      <c r="C5700" t="s">
        <v>29</v>
      </c>
      <c r="D5700" t="s">
        <v>21</v>
      </c>
      <c r="E5700" t="s">
        <v>84</v>
      </c>
      <c r="F5700" t="s">
        <v>1339</v>
      </c>
      <c r="G5700">
        <v>4</v>
      </c>
      <c r="H5700">
        <v>83.39</v>
      </c>
      <c r="I5700">
        <v>0.52</v>
      </c>
      <c r="J5700">
        <v>0.04</v>
      </c>
      <c r="K5700">
        <v>40.56</v>
      </c>
      <c r="L5700">
        <v>21.13</v>
      </c>
      <c r="M5700">
        <v>10.14</v>
      </c>
      <c r="N5700">
        <v>2.27</v>
      </c>
      <c r="O5700" t="s">
        <v>24</v>
      </c>
      <c r="P5700" t="s">
        <v>326</v>
      </c>
      <c r="Q5700" t="s">
        <v>95</v>
      </c>
      <c r="R5700" t="s">
        <v>67</v>
      </c>
      <c r="S5700" t="s">
        <v>55</v>
      </c>
      <c r="T5700" s="1">
        <v>41240</v>
      </c>
    </row>
    <row r="5701" spans="1:20" x14ac:dyDescent="0.25">
      <c r="A5701">
        <v>40321</v>
      </c>
      <c r="B5701">
        <v>40352</v>
      </c>
      <c r="C5701" t="s">
        <v>36</v>
      </c>
      <c r="D5701" t="s">
        <v>21</v>
      </c>
      <c r="E5701" t="s">
        <v>120</v>
      </c>
      <c r="F5701" t="s">
        <v>737</v>
      </c>
      <c r="G5701">
        <v>23</v>
      </c>
      <c r="H5701">
        <v>2447.87</v>
      </c>
      <c r="I5701">
        <v>0.42</v>
      </c>
      <c r="J5701">
        <v>0.09</v>
      </c>
      <c r="K5701">
        <v>880.44</v>
      </c>
      <c r="L5701">
        <v>116</v>
      </c>
      <c r="M5701">
        <v>67.28</v>
      </c>
      <c r="N5701">
        <v>19.989999999999998</v>
      </c>
      <c r="O5701" t="s">
        <v>24</v>
      </c>
      <c r="P5701" t="s">
        <v>1134</v>
      </c>
      <c r="Q5701" t="s">
        <v>41</v>
      </c>
      <c r="R5701" t="s">
        <v>67</v>
      </c>
      <c r="S5701" t="s">
        <v>57</v>
      </c>
      <c r="T5701" s="1">
        <v>40354</v>
      </c>
    </row>
    <row r="5702" spans="1:20" x14ac:dyDescent="0.25">
      <c r="A5702">
        <v>40321</v>
      </c>
      <c r="B5702">
        <v>40352</v>
      </c>
      <c r="C5702" t="s">
        <v>36</v>
      </c>
      <c r="D5702" t="s">
        <v>21</v>
      </c>
      <c r="E5702" t="s">
        <v>22</v>
      </c>
      <c r="F5702" t="s">
        <v>213</v>
      </c>
      <c r="G5702">
        <v>18</v>
      </c>
      <c r="H5702">
        <v>1313.22</v>
      </c>
      <c r="I5702">
        <v>0.47</v>
      </c>
      <c r="J5702">
        <v>0.1</v>
      </c>
      <c r="K5702">
        <v>537.32000000000005</v>
      </c>
      <c r="L5702">
        <v>80.680000000000007</v>
      </c>
      <c r="M5702">
        <v>42.76</v>
      </c>
      <c r="N5702">
        <v>6.22</v>
      </c>
      <c r="O5702" t="s">
        <v>24</v>
      </c>
      <c r="P5702" t="s">
        <v>1134</v>
      </c>
      <c r="Q5702" t="s">
        <v>41</v>
      </c>
      <c r="R5702" t="s">
        <v>67</v>
      </c>
      <c r="S5702" t="s">
        <v>57</v>
      </c>
      <c r="T5702" s="1">
        <v>40353</v>
      </c>
    </row>
    <row r="5703" spans="1:20" x14ac:dyDescent="0.25">
      <c r="A5703">
        <v>40327</v>
      </c>
      <c r="B5703">
        <v>40676</v>
      </c>
      <c r="C5703" t="s">
        <v>79</v>
      </c>
      <c r="D5703" t="s">
        <v>21</v>
      </c>
      <c r="E5703" t="s">
        <v>139</v>
      </c>
      <c r="F5703" t="s">
        <v>1739</v>
      </c>
      <c r="G5703">
        <v>42</v>
      </c>
      <c r="H5703">
        <v>253.67</v>
      </c>
      <c r="I5703">
        <v>0.42</v>
      </c>
      <c r="J5703">
        <v>0.06</v>
      </c>
      <c r="K5703">
        <v>96.19</v>
      </c>
      <c r="L5703">
        <v>6.36</v>
      </c>
      <c r="M5703">
        <v>3.69</v>
      </c>
      <c r="N5703">
        <v>2.5</v>
      </c>
      <c r="O5703" t="s">
        <v>24</v>
      </c>
      <c r="P5703" t="s">
        <v>858</v>
      </c>
      <c r="Q5703" t="s">
        <v>95</v>
      </c>
      <c r="R5703" t="s">
        <v>34</v>
      </c>
      <c r="S5703" t="s">
        <v>57</v>
      </c>
      <c r="T5703" s="1">
        <v>40678</v>
      </c>
    </row>
    <row r="5704" spans="1:20" x14ac:dyDescent="0.25">
      <c r="A5704">
        <v>40327</v>
      </c>
      <c r="B5704">
        <v>40676</v>
      </c>
      <c r="C5704" t="s">
        <v>79</v>
      </c>
      <c r="D5704" t="s">
        <v>21</v>
      </c>
      <c r="E5704" t="s">
        <v>84</v>
      </c>
      <c r="F5704" t="s">
        <v>1624</v>
      </c>
      <c r="G5704">
        <v>36</v>
      </c>
      <c r="H5704">
        <v>251.73</v>
      </c>
      <c r="I5704">
        <v>0.43</v>
      </c>
      <c r="J5704">
        <v>0.09</v>
      </c>
      <c r="K5704">
        <v>91.91</v>
      </c>
      <c r="L5704">
        <v>7.51</v>
      </c>
      <c r="M5704">
        <v>4.28</v>
      </c>
      <c r="N5704">
        <v>5.74</v>
      </c>
      <c r="O5704" t="s">
        <v>24</v>
      </c>
      <c r="P5704" t="s">
        <v>858</v>
      </c>
      <c r="Q5704" t="s">
        <v>95</v>
      </c>
      <c r="R5704" t="s">
        <v>34</v>
      </c>
      <c r="S5704" t="s">
        <v>57</v>
      </c>
      <c r="T5704" s="1">
        <v>40678</v>
      </c>
    </row>
    <row r="5705" spans="1:20" x14ac:dyDescent="0.25">
      <c r="A5705">
        <v>40354</v>
      </c>
      <c r="B5705">
        <v>39816</v>
      </c>
      <c r="C5705" t="s">
        <v>36</v>
      </c>
      <c r="D5705" t="s">
        <v>21</v>
      </c>
      <c r="E5705" t="s">
        <v>120</v>
      </c>
      <c r="F5705" t="s">
        <v>2051</v>
      </c>
      <c r="G5705">
        <v>29</v>
      </c>
      <c r="H5705">
        <v>283.29000000000002</v>
      </c>
      <c r="I5705">
        <v>0.44</v>
      </c>
      <c r="J5705">
        <v>0.03</v>
      </c>
      <c r="K5705">
        <v>118.48</v>
      </c>
      <c r="L5705">
        <v>9.9600000000000009</v>
      </c>
      <c r="M5705">
        <v>5.58</v>
      </c>
      <c r="N5705">
        <v>2.99</v>
      </c>
      <c r="O5705" t="s">
        <v>24</v>
      </c>
      <c r="P5705" t="s">
        <v>740</v>
      </c>
      <c r="Q5705" t="s">
        <v>95</v>
      </c>
      <c r="R5705" t="s">
        <v>61</v>
      </c>
      <c r="S5705" t="s">
        <v>57</v>
      </c>
      <c r="T5705" s="1">
        <v>39817</v>
      </c>
    </row>
    <row r="5706" spans="1:20" x14ac:dyDescent="0.25">
      <c r="A5706">
        <v>40354</v>
      </c>
      <c r="B5706">
        <v>39816</v>
      </c>
      <c r="C5706" t="s">
        <v>36</v>
      </c>
      <c r="D5706" t="s">
        <v>42</v>
      </c>
      <c r="E5706" t="s">
        <v>46</v>
      </c>
      <c r="F5706" t="s">
        <v>536</v>
      </c>
      <c r="G5706">
        <v>4</v>
      </c>
      <c r="H5706">
        <v>1261.3599999999999</v>
      </c>
      <c r="I5706">
        <v>0.36</v>
      </c>
      <c r="J5706">
        <v>0.09</v>
      </c>
      <c r="K5706">
        <v>358.76</v>
      </c>
      <c r="L5706">
        <v>332.19</v>
      </c>
      <c r="M5706">
        <v>212.6</v>
      </c>
      <c r="N5706">
        <v>52.2</v>
      </c>
      <c r="O5706" t="s">
        <v>48</v>
      </c>
      <c r="P5706" t="s">
        <v>740</v>
      </c>
      <c r="Q5706" t="s">
        <v>95</v>
      </c>
      <c r="R5706" t="s">
        <v>61</v>
      </c>
      <c r="S5706" t="s">
        <v>49</v>
      </c>
      <c r="T5706" s="1">
        <v>39817</v>
      </c>
    </row>
    <row r="5707" spans="1:20" x14ac:dyDescent="0.25">
      <c r="A5707">
        <v>40356</v>
      </c>
      <c r="B5707">
        <v>40166</v>
      </c>
      <c r="C5707" t="s">
        <v>29</v>
      </c>
      <c r="D5707" t="s">
        <v>21</v>
      </c>
      <c r="E5707" t="s">
        <v>126</v>
      </c>
      <c r="F5707" t="s">
        <v>1124</v>
      </c>
      <c r="G5707">
        <v>48</v>
      </c>
      <c r="H5707">
        <v>296.17</v>
      </c>
      <c r="I5707">
        <v>0.36</v>
      </c>
      <c r="J5707">
        <v>0.05</v>
      </c>
      <c r="K5707">
        <v>94.39</v>
      </c>
      <c r="L5707">
        <v>6.34</v>
      </c>
      <c r="M5707">
        <v>4.0599999999999996</v>
      </c>
      <c r="N5707">
        <v>6.89</v>
      </c>
      <c r="O5707" t="s">
        <v>71</v>
      </c>
      <c r="P5707" t="s">
        <v>330</v>
      </c>
      <c r="Q5707" t="s">
        <v>75</v>
      </c>
      <c r="R5707" t="s">
        <v>34</v>
      </c>
      <c r="S5707" t="s">
        <v>57</v>
      </c>
      <c r="T5707" s="1">
        <v>40168</v>
      </c>
    </row>
    <row r="5708" spans="1:20" x14ac:dyDescent="0.25">
      <c r="A5708">
        <v>40357</v>
      </c>
      <c r="B5708">
        <v>41111</v>
      </c>
      <c r="C5708" t="s">
        <v>29</v>
      </c>
      <c r="D5708" t="s">
        <v>21</v>
      </c>
      <c r="E5708" t="s">
        <v>126</v>
      </c>
      <c r="F5708" t="s">
        <v>816</v>
      </c>
      <c r="G5708">
        <v>4</v>
      </c>
      <c r="H5708">
        <v>399.73</v>
      </c>
      <c r="I5708">
        <v>0.44</v>
      </c>
      <c r="J5708">
        <v>0.05</v>
      </c>
      <c r="K5708">
        <v>158.66999999999999</v>
      </c>
      <c r="L5708">
        <v>101.71</v>
      </c>
      <c r="M5708">
        <v>56.96</v>
      </c>
      <c r="N5708">
        <v>13.22</v>
      </c>
      <c r="O5708" t="s">
        <v>24</v>
      </c>
      <c r="P5708" t="s">
        <v>353</v>
      </c>
      <c r="Q5708" t="s">
        <v>33</v>
      </c>
      <c r="R5708" t="s">
        <v>61</v>
      </c>
      <c r="S5708" t="s">
        <v>57</v>
      </c>
      <c r="T5708" s="1">
        <v>41112</v>
      </c>
    </row>
    <row r="5709" spans="1:20" x14ac:dyDescent="0.25">
      <c r="A5709">
        <v>40386</v>
      </c>
      <c r="B5709">
        <v>40592</v>
      </c>
      <c r="C5709" t="s">
        <v>36</v>
      </c>
      <c r="D5709" t="s">
        <v>21</v>
      </c>
      <c r="E5709" t="s">
        <v>80</v>
      </c>
      <c r="F5709" t="s">
        <v>2052</v>
      </c>
      <c r="G5709">
        <v>28</v>
      </c>
      <c r="H5709">
        <v>5735.24</v>
      </c>
      <c r="I5709">
        <v>0.52</v>
      </c>
      <c r="J5709">
        <v>0</v>
      </c>
      <c r="K5709">
        <v>2982.07</v>
      </c>
      <c r="L5709">
        <v>204.81</v>
      </c>
      <c r="M5709">
        <v>98.31</v>
      </c>
      <c r="N5709">
        <v>0.49</v>
      </c>
      <c r="O5709" t="s">
        <v>71</v>
      </c>
      <c r="P5709" t="s">
        <v>1396</v>
      </c>
      <c r="Q5709" t="s">
        <v>64</v>
      </c>
      <c r="R5709" t="s">
        <v>27</v>
      </c>
      <c r="S5709" t="s">
        <v>57</v>
      </c>
      <c r="T5709" s="1">
        <v>40594</v>
      </c>
    </row>
    <row r="5710" spans="1:20" x14ac:dyDescent="0.25">
      <c r="A5710">
        <v>40388</v>
      </c>
      <c r="B5710">
        <v>41114</v>
      </c>
      <c r="C5710" t="s">
        <v>58</v>
      </c>
      <c r="D5710" t="s">
        <v>21</v>
      </c>
      <c r="E5710" t="s">
        <v>52</v>
      </c>
      <c r="F5710" t="s">
        <v>523</v>
      </c>
      <c r="G5710">
        <v>17</v>
      </c>
      <c r="H5710">
        <v>134.58000000000001</v>
      </c>
      <c r="I5710">
        <v>0.51</v>
      </c>
      <c r="J5710">
        <v>0.1</v>
      </c>
      <c r="K5710">
        <v>60.88</v>
      </c>
      <c r="L5710">
        <v>8.73</v>
      </c>
      <c r="M5710">
        <v>4.28</v>
      </c>
      <c r="N5710">
        <v>0.94</v>
      </c>
      <c r="O5710" t="s">
        <v>24</v>
      </c>
      <c r="P5710" t="s">
        <v>637</v>
      </c>
      <c r="Q5710" t="s">
        <v>41</v>
      </c>
      <c r="R5710" t="s">
        <v>61</v>
      </c>
      <c r="S5710" t="s">
        <v>55</v>
      </c>
      <c r="T5710" s="1">
        <v>41116</v>
      </c>
    </row>
    <row r="5711" spans="1:20" x14ac:dyDescent="0.25">
      <c r="A5711">
        <v>40420</v>
      </c>
      <c r="B5711">
        <v>40553</v>
      </c>
      <c r="C5711" t="s">
        <v>36</v>
      </c>
      <c r="D5711" t="s">
        <v>21</v>
      </c>
      <c r="E5711" t="s">
        <v>120</v>
      </c>
      <c r="F5711" t="s">
        <v>723</v>
      </c>
      <c r="G5711">
        <v>22</v>
      </c>
      <c r="H5711">
        <v>111.15</v>
      </c>
      <c r="I5711">
        <v>0.48</v>
      </c>
      <c r="J5711">
        <v>0.1</v>
      </c>
      <c r="K5711">
        <v>46.3</v>
      </c>
      <c r="L5711">
        <v>5.54</v>
      </c>
      <c r="M5711">
        <v>2.88</v>
      </c>
      <c r="N5711">
        <v>1.49</v>
      </c>
      <c r="O5711" t="s">
        <v>24</v>
      </c>
      <c r="P5711" t="s">
        <v>1303</v>
      </c>
      <c r="Q5711" t="s">
        <v>33</v>
      </c>
      <c r="R5711" t="s">
        <v>34</v>
      </c>
      <c r="S5711" t="s">
        <v>57</v>
      </c>
      <c r="T5711" s="1">
        <v>40555</v>
      </c>
    </row>
    <row r="5712" spans="1:20" x14ac:dyDescent="0.25">
      <c r="A5712">
        <v>40420</v>
      </c>
      <c r="B5712">
        <v>40553</v>
      </c>
      <c r="C5712" t="s">
        <v>36</v>
      </c>
      <c r="D5712" t="s">
        <v>37</v>
      </c>
      <c r="E5712" t="s">
        <v>50</v>
      </c>
      <c r="F5712" t="s">
        <v>1007</v>
      </c>
      <c r="G5712">
        <v>50</v>
      </c>
      <c r="H5712">
        <v>1486.44</v>
      </c>
      <c r="I5712">
        <v>0.35</v>
      </c>
      <c r="J5712">
        <v>0.08</v>
      </c>
      <c r="K5712">
        <v>435.95</v>
      </c>
      <c r="L5712">
        <v>32.29</v>
      </c>
      <c r="M5712">
        <v>20.99</v>
      </c>
      <c r="N5712">
        <v>0.99</v>
      </c>
      <c r="O5712" t="s">
        <v>24</v>
      </c>
      <c r="P5712" t="s">
        <v>1303</v>
      </c>
      <c r="Q5712" t="s">
        <v>33</v>
      </c>
      <c r="R5712" t="s">
        <v>34</v>
      </c>
      <c r="S5712" t="s">
        <v>55</v>
      </c>
      <c r="T5712" s="1">
        <v>40555</v>
      </c>
    </row>
    <row r="5713" spans="1:20" x14ac:dyDescent="0.25">
      <c r="A5713">
        <v>40422</v>
      </c>
      <c r="B5713">
        <v>40742</v>
      </c>
      <c r="C5713" t="s">
        <v>58</v>
      </c>
      <c r="D5713" t="s">
        <v>37</v>
      </c>
      <c r="E5713" t="s">
        <v>50</v>
      </c>
      <c r="F5713" t="s">
        <v>610</v>
      </c>
      <c r="G5713">
        <v>39</v>
      </c>
      <c r="H5713">
        <v>5379.98</v>
      </c>
      <c r="I5713">
        <v>0.55000000000000004</v>
      </c>
      <c r="J5713">
        <v>0.06</v>
      </c>
      <c r="K5713">
        <v>2802.38</v>
      </c>
      <c r="L5713">
        <v>146.63999999999999</v>
      </c>
      <c r="M5713">
        <v>65.989999999999995</v>
      </c>
      <c r="N5713">
        <v>3.99</v>
      </c>
      <c r="O5713" t="s">
        <v>71</v>
      </c>
      <c r="P5713" t="s">
        <v>293</v>
      </c>
      <c r="Q5713" t="s">
        <v>64</v>
      </c>
      <c r="R5713" t="s">
        <v>67</v>
      </c>
      <c r="S5713" t="s">
        <v>57</v>
      </c>
      <c r="T5713" s="1">
        <v>40744</v>
      </c>
    </row>
    <row r="5714" spans="1:20" x14ac:dyDescent="0.25">
      <c r="A5714">
        <v>40454</v>
      </c>
      <c r="B5714">
        <v>40654</v>
      </c>
      <c r="C5714" t="s">
        <v>29</v>
      </c>
      <c r="D5714" t="s">
        <v>21</v>
      </c>
      <c r="E5714" t="s">
        <v>52</v>
      </c>
      <c r="F5714" t="s">
        <v>423</v>
      </c>
      <c r="G5714">
        <v>43</v>
      </c>
      <c r="H5714">
        <v>2076.1</v>
      </c>
      <c r="I5714">
        <v>0.42</v>
      </c>
      <c r="J5714">
        <v>0.1</v>
      </c>
      <c r="K5714">
        <v>734.97</v>
      </c>
      <c r="L5714">
        <v>53.41</v>
      </c>
      <c r="M5714">
        <v>30.98</v>
      </c>
      <c r="N5714">
        <v>8.99</v>
      </c>
      <c r="O5714" t="s">
        <v>24</v>
      </c>
      <c r="P5714" t="s">
        <v>1445</v>
      </c>
      <c r="Q5714" t="s">
        <v>75</v>
      </c>
      <c r="R5714" t="s">
        <v>34</v>
      </c>
      <c r="S5714" t="s">
        <v>35</v>
      </c>
      <c r="T5714" s="1">
        <v>40657</v>
      </c>
    </row>
    <row r="5715" spans="1:20" x14ac:dyDescent="0.25">
      <c r="A5715">
        <v>40480</v>
      </c>
      <c r="B5715">
        <v>40884</v>
      </c>
      <c r="C5715" t="s">
        <v>58</v>
      </c>
      <c r="D5715" t="s">
        <v>21</v>
      </c>
      <c r="E5715" t="s">
        <v>120</v>
      </c>
      <c r="F5715" t="s">
        <v>392</v>
      </c>
      <c r="G5715">
        <v>19</v>
      </c>
      <c r="H5715">
        <v>12763.55</v>
      </c>
      <c r="I5715">
        <v>0.41</v>
      </c>
      <c r="J5715">
        <v>0.06</v>
      </c>
      <c r="K5715">
        <v>4744.9399999999996</v>
      </c>
      <c r="L5715">
        <v>713.53</v>
      </c>
      <c r="M5715">
        <v>420.98</v>
      </c>
      <c r="N5715">
        <v>19.989999999999998</v>
      </c>
      <c r="O5715" t="s">
        <v>71</v>
      </c>
      <c r="P5715" t="s">
        <v>225</v>
      </c>
      <c r="Q5715" t="s">
        <v>95</v>
      </c>
      <c r="R5715" t="s">
        <v>61</v>
      </c>
      <c r="S5715" t="s">
        <v>57</v>
      </c>
      <c r="T5715" s="1">
        <v>40884</v>
      </c>
    </row>
    <row r="5716" spans="1:20" x14ac:dyDescent="0.25">
      <c r="A5716">
        <v>40480</v>
      </c>
      <c r="B5716">
        <v>40884</v>
      </c>
      <c r="C5716" t="s">
        <v>58</v>
      </c>
      <c r="D5716" t="s">
        <v>42</v>
      </c>
      <c r="E5716" t="s">
        <v>43</v>
      </c>
      <c r="F5716" t="s">
        <v>1148</v>
      </c>
      <c r="G5716">
        <v>50</v>
      </c>
      <c r="H5716">
        <v>2438.77</v>
      </c>
      <c r="I5716">
        <v>0.51</v>
      </c>
      <c r="J5716">
        <v>0.1</v>
      </c>
      <c r="K5716">
        <v>1107.8399999999999</v>
      </c>
      <c r="L5716">
        <v>54.04</v>
      </c>
      <c r="M5716">
        <v>26.48</v>
      </c>
      <c r="N5716">
        <v>6.93</v>
      </c>
      <c r="O5716" t="s">
        <v>24</v>
      </c>
      <c r="P5716" t="s">
        <v>225</v>
      </c>
      <c r="Q5716" t="s">
        <v>95</v>
      </c>
      <c r="R5716" t="s">
        <v>61</v>
      </c>
      <c r="S5716" t="s">
        <v>57</v>
      </c>
      <c r="T5716" s="1">
        <v>40886</v>
      </c>
    </row>
    <row r="5717" spans="1:20" x14ac:dyDescent="0.25">
      <c r="A5717">
        <v>40485</v>
      </c>
      <c r="B5717">
        <v>40174</v>
      </c>
      <c r="C5717" t="s">
        <v>29</v>
      </c>
      <c r="D5717" t="s">
        <v>21</v>
      </c>
      <c r="E5717" t="s">
        <v>84</v>
      </c>
      <c r="F5717" t="s">
        <v>1747</v>
      </c>
      <c r="G5717">
        <v>36</v>
      </c>
      <c r="H5717">
        <v>377.31</v>
      </c>
      <c r="I5717">
        <v>0.45</v>
      </c>
      <c r="J5717">
        <v>0.05</v>
      </c>
      <c r="K5717">
        <v>156.57</v>
      </c>
      <c r="L5717">
        <v>10.87</v>
      </c>
      <c r="M5717">
        <v>5.98</v>
      </c>
      <c r="N5717">
        <v>5.46</v>
      </c>
      <c r="O5717" t="s">
        <v>24</v>
      </c>
      <c r="P5717" t="s">
        <v>1569</v>
      </c>
      <c r="Q5717" t="s">
        <v>33</v>
      </c>
      <c r="R5717" t="s">
        <v>34</v>
      </c>
      <c r="S5717" t="s">
        <v>57</v>
      </c>
      <c r="T5717" s="1">
        <v>40174</v>
      </c>
    </row>
    <row r="5718" spans="1:20" x14ac:dyDescent="0.25">
      <c r="A5718">
        <v>40485</v>
      </c>
      <c r="B5718">
        <v>40174</v>
      </c>
      <c r="C5718" t="s">
        <v>29</v>
      </c>
      <c r="D5718" t="s">
        <v>37</v>
      </c>
      <c r="E5718" t="s">
        <v>50</v>
      </c>
      <c r="F5718" t="s">
        <v>610</v>
      </c>
      <c r="G5718">
        <v>7</v>
      </c>
      <c r="H5718">
        <v>792.46</v>
      </c>
      <c r="I5718">
        <v>0.42</v>
      </c>
      <c r="J5718">
        <v>0.01</v>
      </c>
      <c r="K5718">
        <v>326.54000000000002</v>
      </c>
      <c r="L5718">
        <v>113.78</v>
      </c>
      <c r="M5718">
        <v>65.989999999999995</v>
      </c>
      <c r="N5718">
        <v>3.99</v>
      </c>
      <c r="O5718" t="s">
        <v>24</v>
      </c>
      <c r="P5718" t="s">
        <v>1569</v>
      </c>
      <c r="Q5718" t="s">
        <v>33</v>
      </c>
      <c r="R5718" t="s">
        <v>34</v>
      </c>
      <c r="S5718" t="s">
        <v>57</v>
      </c>
      <c r="T5718" s="1">
        <v>40175</v>
      </c>
    </row>
    <row r="5719" spans="1:20" x14ac:dyDescent="0.25">
      <c r="A5719">
        <v>40512</v>
      </c>
      <c r="B5719">
        <v>40438</v>
      </c>
      <c r="C5719" t="s">
        <v>79</v>
      </c>
      <c r="D5719" t="s">
        <v>21</v>
      </c>
      <c r="E5719" t="s">
        <v>139</v>
      </c>
      <c r="F5719" t="s">
        <v>140</v>
      </c>
      <c r="G5719">
        <v>41</v>
      </c>
      <c r="H5719">
        <v>637.29999999999995</v>
      </c>
      <c r="I5719">
        <v>0.4</v>
      </c>
      <c r="J5719">
        <v>0.06</v>
      </c>
      <c r="K5719">
        <v>230.01</v>
      </c>
      <c r="L5719">
        <v>16.5</v>
      </c>
      <c r="M5719">
        <v>9.9</v>
      </c>
      <c r="N5719">
        <v>1.39</v>
      </c>
      <c r="O5719" t="s">
        <v>24</v>
      </c>
      <c r="P5719" t="s">
        <v>1987</v>
      </c>
      <c r="Q5719" t="s">
        <v>41</v>
      </c>
      <c r="R5719" t="s">
        <v>61</v>
      </c>
      <c r="S5719" t="s">
        <v>57</v>
      </c>
      <c r="T5719" s="1">
        <v>40439</v>
      </c>
    </row>
    <row r="5720" spans="1:20" x14ac:dyDescent="0.25">
      <c r="A5720">
        <v>40518</v>
      </c>
      <c r="B5720">
        <v>39885</v>
      </c>
      <c r="C5720" t="s">
        <v>58</v>
      </c>
      <c r="D5720" t="s">
        <v>21</v>
      </c>
      <c r="E5720" t="s">
        <v>120</v>
      </c>
      <c r="F5720" t="s">
        <v>445</v>
      </c>
      <c r="G5720">
        <v>3</v>
      </c>
      <c r="H5720">
        <v>31.2</v>
      </c>
      <c r="I5720">
        <v>0.55000000000000004</v>
      </c>
      <c r="J5720">
        <v>0.05</v>
      </c>
      <c r="K5720">
        <v>13.77</v>
      </c>
      <c r="L5720">
        <v>9.18</v>
      </c>
      <c r="M5720">
        <v>4.13</v>
      </c>
      <c r="N5720">
        <v>5.04</v>
      </c>
      <c r="O5720" t="s">
        <v>24</v>
      </c>
      <c r="P5720" t="s">
        <v>270</v>
      </c>
      <c r="Q5720" t="s">
        <v>83</v>
      </c>
      <c r="R5720" t="s">
        <v>61</v>
      </c>
      <c r="S5720" t="s">
        <v>57</v>
      </c>
      <c r="T5720" s="1">
        <v>39886</v>
      </c>
    </row>
    <row r="5721" spans="1:20" x14ac:dyDescent="0.25">
      <c r="A5721">
        <v>40519</v>
      </c>
      <c r="B5721">
        <v>40533</v>
      </c>
      <c r="C5721" t="s">
        <v>58</v>
      </c>
      <c r="D5721" t="s">
        <v>21</v>
      </c>
      <c r="E5721" t="s">
        <v>72</v>
      </c>
      <c r="F5721" t="s">
        <v>1618</v>
      </c>
      <c r="G5721">
        <v>38</v>
      </c>
      <c r="H5721">
        <v>126.32</v>
      </c>
      <c r="I5721">
        <v>0.39</v>
      </c>
      <c r="J5721">
        <v>0.08</v>
      </c>
      <c r="K5721">
        <v>42.1</v>
      </c>
      <c r="L5721">
        <v>3.57</v>
      </c>
      <c r="M5721">
        <v>2.1800000000000002</v>
      </c>
      <c r="N5721">
        <v>1.38</v>
      </c>
      <c r="O5721" t="s">
        <v>24</v>
      </c>
      <c r="P5721" t="s">
        <v>288</v>
      </c>
      <c r="Q5721" t="s">
        <v>33</v>
      </c>
      <c r="R5721" t="s">
        <v>27</v>
      </c>
      <c r="S5721" t="s">
        <v>55</v>
      </c>
      <c r="T5721" s="1">
        <v>40535</v>
      </c>
    </row>
    <row r="5722" spans="1:20" x14ac:dyDescent="0.25">
      <c r="A5722">
        <v>40544</v>
      </c>
      <c r="B5722">
        <v>39909</v>
      </c>
      <c r="C5722" t="s">
        <v>20</v>
      </c>
      <c r="D5722" t="s">
        <v>42</v>
      </c>
      <c r="E5722" t="s">
        <v>43</v>
      </c>
      <c r="F5722" t="s">
        <v>1215</v>
      </c>
      <c r="G5722">
        <v>39</v>
      </c>
      <c r="H5722">
        <v>3780.75</v>
      </c>
      <c r="I5722">
        <v>0.41</v>
      </c>
      <c r="J5722">
        <v>0.06</v>
      </c>
      <c r="K5722">
        <v>1403.17</v>
      </c>
      <c r="L5722">
        <v>102.8</v>
      </c>
      <c r="M5722">
        <v>60.65</v>
      </c>
      <c r="N5722">
        <v>12.23</v>
      </c>
      <c r="O5722" t="s">
        <v>24</v>
      </c>
      <c r="P5722" t="s">
        <v>1207</v>
      </c>
      <c r="Q5722" t="s">
        <v>64</v>
      </c>
      <c r="R5722" t="s">
        <v>67</v>
      </c>
      <c r="S5722" t="s">
        <v>45</v>
      </c>
      <c r="T5722" s="1">
        <v>39911</v>
      </c>
    </row>
    <row r="5723" spans="1:20" x14ac:dyDescent="0.25">
      <c r="A5723">
        <v>40547</v>
      </c>
      <c r="B5723">
        <v>40003</v>
      </c>
      <c r="C5723" t="s">
        <v>58</v>
      </c>
      <c r="D5723" t="s">
        <v>37</v>
      </c>
      <c r="E5723" t="s">
        <v>50</v>
      </c>
      <c r="F5723" t="s">
        <v>152</v>
      </c>
      <c r="G5723">
        <v>45</v>
      </c>
      <c r="H5723">
        <v>15551.9</v>
      </c>
      <c r="I5723">
        <v>0.51</v>
      </c>
      <c r="J5723">
        <v>0.06</v>
      </c>
      <c r="K5723">
        <v>7438.36</v>
      </c>
      <c r="L5723">
        <v>367.33</v>
      </c>
      <c r="M5723">
        <v>179.99</v>
      </c>
      <c r="N5723">
        <v>13.99</v>
      </c>
      <c r="O5723" t="s">
        <v>71</v>
      </c>
      <c r="P5723" t="s">
        <v>1769</v>
      </c>
      <c r="Q5723" t="s">
        <v>41</v>
      </c>
      <c r="R5723" t="s">
        <v>27</v>
      </c>
      <c r="S5723" t="s">
        <v>45</v>
      </c>
      <c r="T5723" s="1">
        <v>40005</v>
      </c>
    </row>
    <row r="5724" spans="1:20" x14ac:dyDescent="0.25">
      <c r="A5724">
        <v>40608</v>
      </c>
      <c r="B5724">
        <v>41140</v>
      </c>
      <c r="C5724" t="s">
        <v>29</v>
      </c>
      <c r="D5724" t="s">
        <v>21</v>
      </c>
      <c r="E5724" t="s">
        <v>84</v>
      </c>
      <c r="F5724" t="s">
        <v>219</v>
      </c>
      <c r="G5724">
        <v>29</v>
      </c>
      <c r="H5724">
        <v>813.58</v>
      </c>
      <c r="I5724">
        <v>0.35</v>
      </c>
      <c r="J5724">
        <v>0.05</v>
      </c>
      <c r="K5724">
        <v>253.91</v>
      </c>
      <c r="L5724">
        <v>29.18</v>
      </c>
      <c r="M5724">
        <v>18.97</v>
      </c>
      <c r="N5724">
        <v>9.5399999999999991</v>
      </c>
      <c r="O5724" t="s">
        <v>24</v>
      </c>
      <c r="P5724" t="s">
        <v>223</v>
      </c>
      <c r="Q5724" t="s">
        <v>33</v>
      </c>
      <c r="R5724" t="s">
        <v>34</v>
      </c>
      <c r="S5724" t="s">
        <v>57</v>
      </c>
      <c r="T5724" s="1">
        <v>41142</v>
      </c>
    </row>
    <row r="5725" spans="1:20" x14ac:dyDescent="0.25">
      <c r="A5725">
        <v>40608</v>
      </c>
      <c r="B5725">
        <v>41140</v>
      </c>
      <c r="C5725" t="s">
        <v>29</v>
      </c>
      <c r="D5725" t="s">
        <v>21</v>
      </c>
      <c r="E5725" t="s">
        <v>84</v>
      </c>
      <c r="F5725" t="s">
        <v>1968</v>
      </c>
      <c r="G5725">
        <v>39</v>
      </c>
      <c r="H5725">
        <v>376.32</v>
      </c>
      <c r="I5725">
        <v>0.45</v>
      </c>
      <c r="J5725">
        <v>0.01</v>
      </c>
      <c r="K5725">
        <v>164.74</v>
      </c>
      <c r="L5725">
        <v>9.6</v>
      </c>
      <c r="M5725">
        <v>5.28</v>
      </c>
      <c r="N5725">
        <v>5.66</v>
      </c>
      <c r="O5725" t="s">
        <v>24</v>
      </c>
      <c r="P5725" t="s">
        <v>223</v>
      </c>
      <c r="Q5725" t="s">
        <v>33</v>
      </c>
      <c r="R5725" t="s">
        <v>34</v>
      </c>
      <c r="S5725" t="s">
        <v>57</v>
      </c>
      <c r="T5725" s="1">
        <v>41141</v>
      </c>
    </row>
    <row r="5726" spans="1:20" x14ac:dyDescent="0.25">
      <c r="A5726">
        <v>40611</v>
      </c>
      <c r="B5726">
        <v>40996</v>
      </c>
      <c r="C5726" t="s">
        <v>29</v>
      </c>
      <c r="D5726" t="s">
        <v>21</v>
      </c>
      <c r="E5726" t="s">
        <v>84</v>
      </c>
      <c r="F5726" t="s">
        <v>1750</v>
      </c>
      <c r="G5726">
        <v>12</v>
      </c>
      <c r="H5726">
        <v>89.06</v>
      </c>
      <c r="I5726">
        <v>0.4</v>
      </c>
      <c r="J5726">
        <v>0.02</v>
      </c>
      <c r="K5726">
        <v>32.53</v>
      </c>
      <c r="L5726">
        <v>7.13</v>
      </c>
      <c r="M5726">
        <v>4.28</v>
      </c>
      <c r="N5726">
        <v>5.17</v>
      </c>
      <c r="O5726" t="s">
        <v>71</v>
      </c>
      <c r="P5726" t="s">
        <v>244</v>
      </c>
      <c r="Q5726" t="s">
        <v>41</v>
      </c>
      <c r="R5726" t="s">
        <v>61</v>
      </c>
      <c r="S5726" t="s">
        <v>57</v>
      </c>
      <c r="T5726" s="1">
        <v>40998</v>
      </c>
    </row>
    <row r="5727" spans="1:20" x14ac:dyDescent="0.25">
      <c r="A5727">
        <v>40611</v>
      </c>
      <c r="B5727">
        <v>40996</v>
      </c>
      <c r="C5727" t="s">
        <v>29</v>
      </c>
      <c r="D5727" t="s">
        <v>37</v>
      </c>
      <c r="E5727" t="s">
        <v>50</v>
      </c>
      <c r="F5727" t="s">
        <v>1599</v>
      </c>
      <c r="G5727">
        <v>43</v>
      </c>
      <c r="H5727">
        <v>2499.38</v>
      </c>
      <c r="I5727">
        <v>0.38</v>
      </c>
      <c r="J5727">
        <v>0</v>
      </c>
      <c r="K5727">
        <v>948.51</v>
      </c>
      <c r="L5727">
        <v>58.05</v>
      </c>
      <c r="M5727">
        <v>35.99</v>
      </c>
      <c r="N5727">
        <v>3.3</v>
      </c>
      <c r="O5727" t="s">
        <v>24</v>
      </c>
      <c r="P5727" t="s">
        <v>244</v>
      </c>
      <c r="Q5727" t="s">
        <v>41</v>
      </c>
      <c r="R5727" t="s">
        <v>61</v>
      </c>
      <c r="S5727" t="s">
        <v>35</v>
      </c>
      <c r="T5727" s="1">
        <v>40998</v>
      </c>
    </row>
    <row r="5728" spans="1:20" x14ac:dyDescent="0.25">
      <c r="A5728">
        <v>40612</v>
      </c>
      <c r="B5728">
        <v>40602</v>
      </c>
      <c r="C5728" t="s">
        <v>36</v>
      </c>
      <c r="D5728" t="s">
        <v>21</v>
      </c>
      <c r="E5728" t="s">
        <v>52</v>
      </c>
      <c r="F5728" t="s">
        <v>1663</v>
      </c>
      <c r="G5728">
        <v>9</v>
      </c>
      <c r="H5728">
        <v>29.09</v>
      </c>
      <c r="I5728">
        <v>0.36</v>
      </c>
      <c r="J5728">
        <v>0.1</v>
      </c>
      <c r="K5728">
        <v>8.08</v>
      </c>
      <c r="L5728">
        <v>3.45</v>
      </c>
      <c r="M5728">
        <v>2.21</v>
      </c>
      <c r="N5728">
        <v>1.1200000000000001</v>
      </c>
      <c r="O5728" t="s">
        <v>24</v>
      </c>
      <c r="P5728" t="s">
        <v>1950</v>
      </c>
      <c r="Q5728" t="s">
        <v>33</v>
      </c>
      <c r="R5728" t="s">
        <v>34</v>
      </c>
      <c r="S5728" t="s">
        <v>55</v>
      </c>
      <c r="T5728" s="1">
        <v>40603</v>
      </c>
    </row>
    <row r="5729" spans="1:20" x14ac:dyDescent="0.25">
      <c r="A5729">
        <v>40643</v>
      </c>
      <c r="B5729">
        <v>40638</v>
      </c>
      <c r="C5729" t="s">
        <v>58</v>
      </c>
      <c r="D5729" t="s">
        <v>21</v>
      </c>
      <c r="E5729" t="s">
        <v>139</v>
      </c>
      <c r="F5729" t="s">
        <v>888</v>
      </c>
      <c r="G5729">
        <v>23</v>
      </c>
      <c r="H5729">
        <v>544.07000000000005</v>
      </c>
      <c r="I5729">
        <v>0.53</v>
      </c>
      <c r="J5729">
        <v>0.05</v>
      </c>
      <c r="K5729">
        <v>272.01</v>
      </c>
      <c r="L5729">
        <v>24.64</v>
      </c>
      <c r="M5729">
        <v>11.58</v>
      </c>
      <c r="N5729">
        <v>5.72</v>
      </c>
      <c r="O5729" t="s">
        <v>24</v>
      </c>
      <c r="P5729" t="s">
        <v>902</v>
      </c>
      <c r="Q5729" t="s">
        <v>75</v>
      </c>
      <c r="R5729" t="s">
        <v>61</v>
      </c>
      <c r="S5729" t="s">
        <v>57</v>
      </c>
      <c r="T5729" s="1">
        <v>40640</v>
      </c>
    </row>
    <row r="5730" spans="1:20" x14ac:dyDescent="0.25">
      <c r="A5730">
        <v>40647</v>
      </c>
      <c r="B5730">
        <v>40042</v>
      </c>
      <c r="C5730" t="s">
        <v>36</v>
      </c>
      <c r="D5730" t="s">
        <v>21</v>
      </c>
      <c r="E5730" t="s">
        <v>84</v>
      </c>
      <c r="F5730" t="s">
        <v>541</v>
      </c>
      <c r="G5730">
        <v>47</v>
      </c>
      <c r="H5730">
        <v>3134.55</v>
      </c>
      <c r="I5730">
        <v>0.4</v>
      </c>
      <c r="J5730">
        <v>0.03</v>
      </c>
      <c r="K5730">
        <v>1188.03</v>
      </c>
      <c r="L5730">
        <v>68.319999999999993</v>
      </c>
      <c r="M5730">
        <v>40.99</v>
      </c>
      <c r="N5730">
        <v>19.989999999999998</v>
      </c>
      <c r="O5730" t="s">
        <v>24</v>
      </c>
      <c r="P5730" t="s">
        <v>1690</v>
      </c>
      <c r="Q5730" t="s">
        <v>64</v>
      </c>
      <c r="R5730" t="s">
        <v>34</v>
      </c>
      <c r="S5730" t="s">
        <v>57</v>
      </c>
      <c r="T5730" s="1">
        <v>40043</v>
      </c>
    </row>
    <row r="5731" spans="1:20" x14ac:dyDescent="0.25">
      <c r="A5731">
        <v>40672</v>
      </c>
      <c r="B5731">
        <v>41211</v>
      </c>
      <c r="C5731" t="s">
        <v>20</v>
      </c>
      <c r="D5731" t="s">
        <v>42</v>
      </c>
      <c r="E5731" t="s">
        <v>92</v>
      </c>
      <c r="F5731" t="s">
        <v>369</v>
      </c>
      <c r="G5731">
        <v>16</v>
      </c>
      <c r="H5731">
        <v>3335.95</v>
      </c>
      <c r="I5731">
        <v>0.53</v>
      </c>
      <c r="J5731">
        <v>0.04</v>
      </c>
      <c r="K5731">
        <v>1684.43</v>
      </c>
      <c r="L5731">
        <v>214.85</v>
      </c>
      <c r="M5731">
        <v>100.98</v>
      </c>
      <c r="N5731">
        <v>35.840000000000003</v>
      </c>
      <c r="O5731" t="s">
        <v>48</v>
      </c>
      <c r="P5731" t="s">
        <v>396</v>
      </c>
      <c r="Q5731" t="s">
        <v>75</v>
      </c>
      <c r="R5731" t="s">
        <v>67</v>
      </c>
      <c r="S5731" t="s">
        <v>49</v>
      </c>
      <c r="T5731" s="1">
        <v>41213</v>
      </c>
    </row>
    <row r="5732" spans="1:20" x14ac:dyDescent="0.25">
      <c r="A5732">
        <v>40673</v>
      </c>
      <c r="B5732">
        <v>40956</v>
      </c>
      <c r="C5732" t="s">
        <v>20</v>
      </c>
      <c r="D5732" t="s">
        <v>21</v>
      </c>
      <c r="E5732" t="s">
        <v>139</v>
      </c>
      <c r="F5732" t="s">
        <v>1937</v>
      </c>
      <c r="G5732">
        <v>14</v>
      </c>
      <c r="H5732">
        <v>334.94</v>
      </c>
      <c r="I5732">
        <v>0.55000000000000004</v>
      </c>
      <c r="J5732">
        <v>0.02</v>
      </c>
      <c r="K5732">
        <v>180.39</v>
      </c>
      <c r="L5732">
        <v>24.31</v>
      </c>
      <c r="M5732">
        <v>10.94</v>
      </c>
      <c r="N5732">
        <v>1.39</v>
      </c>
      <c r="O5732" t="s">
        <v>24</v>
      </c>
      <c r="P5732" t="s">
        <v>187</v>
      </c>
      <c r="Q5732" t="s">
        <v>33</v>
      </c>
      <c r="R5732" t="s">
        <v>61</v>
      </c>
      <c r="S5732" t="s">
        <v>57</v>
      </c>
      <c r="T5732" s="1">
        <v>40961</v>
      </c>
    </row>
    <row r="5733" spans="1:20" x14ac:dyDescent="0.25">
      <c r="A5733">
        <v>40678</v>
      </c>
      <c r="B5733">
        <v>40296</v>
      </c>
      <c r="C5733" t="s">
        <v>20</v>
      </c>
      <c r="D5733" t="s">
        <v>21</v>
      </c>
      <c r="E5733" t="s">
        <v>120</v>
      </c>
      <c r="F5733" t="s">
        <v>737</v>
      </c>
      <c r="G5733">
        <v>42</v>
      </c>
      <c r="H5733">
        <v>4886.58</v>
      </c>
      <c r="I5733">
        <v>0.46</v>
      </c>
      <c r="J5733">
        <v>7.0000000000000007E-2</v>
      </c>
      <c r="K5733">
        <v>2040.83</v>
      </c>
      <c r="L5733">
        <v>124.59</v>
      </c>
      <c r="M5733">
        <v>67.28</v>
      </c>
      <c r="N5733">
        <v>19.989999999999998</v>
      </c>
      <c r="O5733" t="s">
        <v>24</v>
      </c>
      <c r="P5733" t="s">
        <v>1564</v>
      </c>
      <c r="Q5733" t="s">
        <v>33</v>
      </c>
      <c r="R5733" t="s">
        <v>61</v>
      </c>
      <c r="S5733" t="s">
        <v>57</v>
      </c>
      <c r="T5733" s="1">
        <v>40303</v>
      </c>
    </row>
    <row r="5734" spans="1:20" x14ac:dyDescent="0.25">
      <c r="A5734">
        <v>40704</v>
      </c>
      <c r="B5734">
        <v>39820</v>
      </c>
      <c r="C5734" t="s">
        <v>20</v>
      </c>
      <c r="D5734" t="s">
        <v>21</v>
      </c>
      <c r="E5734" t="s">
        <v>52</v>
      </c>
      <c r="F5734" t="s">
        <v>453</v>
      </c>
      <c r="G5734">
        <v>6</v>
      </c>
      <c r="H5734">
        <v>20.8</v>
      </c>
      <c r="I5734">
        <v>0.48</v>
      </c>
      <c r="J5734">
        <v>0.01</v>
      </c>
      <c r="K5734">
        <v>9.5399999999999991</v>
      </c>
      <c r="L5734">
        <v>3.38</v>
      </c>
      <c r="M5734">
        <v>1.76</v>
      </c>
      <c r="N5734">
        <v>0.7</v>
      </c>
      <c r="O5734" t="s">
        <v>24</v>
      </c>
      <c r="P5734" t="s">
        <v>2020</v>
      </c>
      <c r="Q5734" t="s">
        <v>95</v>
      </c>
      <c r="R5734" t="s">
        <v>34</v>
      </c>
      <c r="S5734" t="s">
        <v>55</v>
      </c>
      <c r="T5734" s="1">
        <v>39825</v>
      </c>
    </row>
    <row r="5735" spans="1:20" x14ac:dyDescent="0.25">
      <c r="A5735">
        <v>40706</v>
      </c>
      <c r="B5735">
        <v>40929</v>
      </c>
      <c r="C5735" t="s">
        <v>79</v>
      </c>
      <c r="D5735" t="s">
        <v>21</v>
      </c>
      <c r="E5735" t="s">
        <v>80</v>
      </c>
      <c r="F5735" t="s">
        <v>516</v>
      </c>
      <c r="G5735">
        <v>40</v>
      </c>
      <c r="H5735">
        <v>163.29</v>
      </c>
      <c r="I5735">
        <v>0.41</v>
      </c>
      <c r="J5735">
        <v>0.08</v>
      </c>
      <c r="K5735">
        <v>58.39</v>
      </c>
      <c r="L5735">
        <v>4.42</v>
      </c>
      <c r="M5735">
        <v>2.61</v>
      </c>
      <c r="N5735">
        <v>0.5</v>
      </c>
      <c r="O5735" t="s">
        <v>71</v>
      </c>
      <c r="P5735" t="s">
        <v>1761</v>
      </c>
      <c r="Q5735" t="s">
        <v>41</v>
      </c>
      <c r="R5735" t="s">
        <v>61</v>
      </c>
      <c r="S5735" t="s">
        <v>57</v>
      </c>
      <c r="T5735" s="1">
        <v>40930</v>
      </c>
    </row>
    <row r="5736" spans="1:20" x14ac:dyDescent="0.25">
      <c r="A5736">
        <v>40707</v>
      </c>
      <c r="B5736">
        <v>39975</v>
      </c>
      <c r="C5736" t="s">
        <v>36</v>
      </c>
      <c r="D5736" t="s">
        <v>37</v>
      </c>
      <c r="E5736" t="s">
        <v>50</v>
      </c>
      <c r="F5736" t="s">
        <v>76</v>
      </c>
      <c r="G5736">
        <v>26</v>
      </c>
      <c r="H5736">
        <v>3072.81</v>
      </c>
      <c r="I5736">
        <v>0.44</v>
      </c>
      <c r="J5736">
        <v>0</v>
      </c>
      <c r="K5736">
        <v>1348.08</v>
      </c>
      <c r="L5736">
        <v>117.84</v>
      </c>
      <c r="M5736">
        <v>65.989999999999995</v>
      </c>
      <c r="N5736">
        <v>8.99</v>
      </c>
      <c r="O5736" t="s">
        <v>24</v>
      </c>
      <c r="P5736" t="s">
        <v>1791</v>
      </c>
      <c r="Q5736" t="s">
        <v>64</v>
      </c>
      <c r="R5736" t="s">
        <v>27</v>
      </c>
      <c r="S5736" t="s">
        <v>57</v>
      </c>
      <c r="T5736" s="1">
        <v>39977</v>
      </c>
    </row>
    <row r="5737" spans="1:20" x14ac:dyDescent="0.25">
      <c r="A5737">
        <v>40708</v>
      </c>
      <c r="B5737">
        <v>40098</v>
      </c>
      <c r="C5737" t="s">
        <v>29</v>
      </c>
      <c r="D5737" t="s">
        <v>21</v>
      </c>
      <c r="E5737" t="s">
        <v>52</v>
      </c>
      <c r="F5737" t="s">
        <v>772</v>
      </c>
      <c r="G5737">
        <v>15</v>
      </c>
      <c r="H5737">
        <v>217.49</v>
      </c>
      <c r="I5737">
        <v>0.55000000000000004</v>
      </c>
      <c r="J5737">
        <v>0.03</v>
      </c>
      <c r="K5737">
        <v>115.79</v>
      </c>
      <c r="L5737">
        <v>14.84</v>
      </c>
      <c r="M5737">
        <v>6.68</v>
      </c>
      <c r="N5737">
        <v>1.5</v>
      </c>
      <c r="O5737" t="s">
        <v>24</v>
      </c>
      <c r="P5737" t="s">
        <v>1666</v>
      </c>
      <c r="Q5737" t="s">
        <v>41</v>
      </c>
      <c r="R5737" t="s">
        <v>34</v>
      </c>
      <c r="S5737" t="s">
        <v>55</v>
      </c>
      <c r="T5737" s="1">
        <v>40099</v>
      </c>
    </row>
    <row r="5738" spans="1:20" x14ac:dyDescent="0.25">
      <c r="A5738">
        <v>40770</v>
      </c>
      <c r="B5738">
        <v>40649</v>
      </c>
      <c r="C5738" t="s">
        <v>20</v>
      </c>
      <c r="D5738" t="s">
        <v>21</v>
      </c>
      <c r="E5738" t="s">
        <v>126</v>
      </c>
      <c r="F5738" t="s">
        <v>952</v>
      </c>
      <c r="G5738">
        <v>19</v>
      </c>
      <c r="H5738">
        <v>414.24</v>
      </c>
      <c r="I5738">
        <v>0.52</v>
      </c>
      <c r="J5738">
        <v>0.09</v>
      </c>
      <c r="K5738">
        <v>192.85</v>
      </c>
      <c r="L5738">
        <v>23.6</v>
      </c>
      <c r="M5738">
        <v>11.33</v>
      </c>
      <c r="N5738">
        <v>6.12</v>
      </c>
      <c r="O5738" t="s">
        <v>24</v>
      </c>
      <c r="P5738" t="s">
        <v>1780</v>
      </c>
      <c r="Q5738" t="s">
        <v>33</v>
      </c>
      <c r="R5738" t="s">
        <v>61</v>
      </c>
      <c r="S5738" t="s">
        <v>45</v>
      </c>
      <c r="T5738" s="1">
        <v>40654</v>
      </c>
    </row>
    <row r="5739" spans="1:20" x14ac:dyDescent="0.25">
      <c r="A5739">
        <v>40772</v>
      </c>
      <c r="B5739">
        <v>40952</v>
      </c>
      <c r="C5739" t="s">
        <v>58</v>
      </c>
      <c r="D5739" t="s">
        <v>21</v>
      </c>
      <c r="E5739" t="s">
        <v>72</v>
      </c>
      <c r="F5739" t="s">
        <v>1868</v>
      </c>
      <c r="G5739">
        <v>15</v>
      </c>
      <c r="H5739">
        <v>190.68</v>
      </c>
      <c r="I5739">
        <v>0.37</v>
      </c>
      <c r="J5739">
        <v>0</v>
      </c>
      <c r="K5739">
        <v>69.510000000000005</v>
      </c>
      <c r="L5739">
        <v>12.52</v>
      </c>
      <c r="M5739">
        <v>7.89</v>
      </c>
      <c r="N5739">
        <v>2.82</v>
      </c>
      <c r="O5739" t="s">
        <v>24</v>
      </c>
      <c r="P5739" t="s">
        <v>1733</v>
      </c>
      <c r="Q5739" t="s">
        <v>41</v>
      </c>
      <c r="R5739" t="s">
        <v>67</v>
      </c>
      <c r="S5739" t="s">
        <v>55</v>
      </c>
      <c r="T5739" s="1">
        <v>40953</v>
      </c>
    </row>
    <row r="5740" spans="1:20" x14ac:dyDescent="0.25">
      <c r="A5740">
        <v>40775</v>
      </c>
      <c r="B5740">
        <v>40499</v>
      </c>
      <c r="C5740" t="s">
        <v>20</v>
      </c>
      <c r="D5740" t="s">
        <v>42</v>
      </c>
      <c r="E5740" t="s">
        <v>43</v>
      </c>
      <c r="F5740" t="s">
        <v>755</v>
      </c>
      <c r="G5740">
        <v>23</v>
      </c>
      <c r="H5740">
        <v>461.24</v>
      </c>
      <c r="I5740">
        <v>0.41</v>
      </c>
      <c r="J5740">
        <v>7.0000000000000007E-2</v>
      </c>
      <c r="K5740">
        <v>166.74</v>
      </c>
      <c r="L5740">
        <v>21.32</v>
      </c>
      <c r="M5740">
        <v>12.58</v>
      </c>
      <c r="N5740">
        <v>5.16</v>
      </c>
      <c r="O5740" t="s">
        <v>24</v>
      </c>
      <c r="P5740" t="s">
        <v>418</v>
      </c>
      <c r="Q5740" t="s">
        <v>95</v>
      </c>
      <c r="R5740" t="s">
        <v>34</v>
      </c>
      <c r="S5740" t="s">
        <v>57</v>
      </c>
      <c r="T5740" s="1">
        <v>40504</v>
      </c>
    </row>
    <row r="5741" spans="1:20" x14ac:dyDescent="0.25">
      <c r="A5741">
        <v>40800</v>
      </c>
      <c r="B5741">
        <v>40516</v>
      </c>
      <c r="C5741" t="s">
        <v>29</v>
      </c>
      <c r="D5741" t="s">
        <v>21</v>
      </c>
      <c r="E5741" t="s">
        <v>139</v>
      </c>
      <c r="F5741" t="s">
        <v>149</v>
      </c>
      <c r="G5741">
        <v>18</v>
      </c>
      <c r="H5741">
        <v>210.32</v>
      </c>
      <c r="I5741">
        <v>0.54</v>
      </c>
      <c r="J5741">
        <v>0.06</v>
      </c>
      <c r="K5741">
        <v>106.69</v>
      </c>
      <c r="L5741">
        <v>12.35</v>
      </c>
      <c r="M5741">
        <v>5.68</v>
      </c>
      <c r="N5741">
        <v>1.39</v>
      </c>
      <c r="O5741" t="s">
        <v>24</v>
      </c>
      <c r="P5741" t="s">
        <v>1785</v>
      </c>
      <c r="Q5741" t="s">
        <v>95</v>
      </c>
      <c r="R5741" t="s">
        <v>34</v>
      </c>
      <c r="S5741" t="s">
        <v>57</v>
      </c>
      <c r="T5741" s="1">
        <v>40518</v>
      </c>
    </row>
    <row r="5742" spans="1:20" x14ac:dyDescent="0.25">
      <c r="A5742">
        <v>40800</v>
      </c>
      <c r="B5742">
        <v>40516</v>
      </c>
      <c r="C5742" t="s">
        <v>29</v>
      </c>
      <c r="D5742" t="s">
        <v>21</v>
      </c>
      <c r="E5742" t="s">
        <v>84</v>
      </c>
      <c r="F5742" t="s">
        <v>473</v>
      </c>
      <c r="G5742">
        <v>41</v>
      </c>
      <c r="H5742">
        <v>502.8</v>
      </c>
      <c r="I5742">
        <v>0.49</v>
      </c>
      <c r="J5742">
        <v>0.05</v>
      </c>
      <c r="K5742">
        <v>229.21</v>
      </c>
      <c r="L5742">
        <v>12.71</v>
      </c>
      <c r="M5742">
        <v>6.48</v>
      </c>
      <c r="N5742">
        <v>7.91</v>
      </c>
      <c r="O5742" t="s">
        <v>24</v>
      </c>
      <c r="P5742" t="s">
        <v>1785</v>
      </c>
      <c r="Q5742" t="s">
        <v>64</v>
      </c>
      <c r="R5742" t="s">
        <v>34</v>
      </c>
      <c r="S5742" t="s">
        <v>57</v>
      </c>
      <c r="T5742" s="1">
        <v>40516</v>
      </c>
    </row>
    <row r="5743" spans="1:20" x14ac:dyDescent="0.25">
      <c r="A5743">
        <v>40801</v>
      </c>
      <c r="B5743">
        <v>41091</v>
      </c>
      <c r="C5743" t="s">
        <v>29</v>
      </c>
      <c r="D5743" t="s">
        <v>21</v>
      </c>
      <c r="E5743" t="s">
        <v>84</v>
      </c>
      <c r="F5743" t="s">
        <v>1221</v>
      </c>
      <c r="G5743">
        <v>20</v>
      </c>
      <c r="H5743">
        <v>268.24</v>
      </c>
      <c r="I5743">
        <v>0.54</v>
      </c>
      <c r="J5743">
        <v>7.0000000000000007E-2</v>
      </c>
      <c r="K5743">
        <v>132.41999999999999</v>
      </c>
      <c r="L5743">
        <v>14.09</v>
      </c>
      <c r="M5743">
        <v>6.48</v>
      </c>
      <c r="N5743">
        <v>6.22</v>
      </c>
      <c r="O5743" t="s">
        <v>24</v>
      </c>
      <c r="P5743" t="s">
        <v>1466</v>
      </c>
      <c r="Q5743" t="s">
        <v>33</v>
      </c>
      <c r="R5743" t="s">
        <v>34</v>
      </c>
      <c r="S5743" t="s">
        <v>57</v>
      </c>
      <c r="T5743" s="1">
        <v>41091</v>
      </c>
    </row>
    <row r="5744" spans="1:20" x14ac:dyDescent="0.25">
      <c r="A5744">
        <v>40802</v>
      </c>
      <c r="B5744">
        <v>41155</v>
      </c>
      <c r="C5744" t="s">
        <v>36</v>
      </c>
      <c r="D5744" t="s">
        <v>37</v>
      </c>
      <c r="E5744" t="s">
        <v>87</v>
      </c>
      <c r="F5744" t="s">
        <v>241</v>
      </c>
      <c r="G5744">
        <v>28</v>
      </c>
      <c r="H5744">
        <v>6291.76</v>
      </c>
      <c r="I5744">
        <v>0.5</v>
      </c>
      <c r="J5744">
        <v>0.04</v>
      </c>
      <c r="K5744">
        <v>2987.9</v>
      </c>
      <c r="L5744">
        <v>231.98</v>
      </c>
      <c r="M5744">
        <v>115.99</v>
      </c>
      <c r="N5744">
        <v>56.14</v>
      </c>
      <c r="O5744" t="s">
        <v>48</v>
      </c>
      <c r="P5744" t="s">
        <v>860</v>
      </c>
      <c r="Q5744" t="s">
        <v>64</v>
      </c>
      <c r="R5744" t="s">
        <v>67</v>
      </c>
      <c r="S5744" t="s">
        <v>132</v>
      </c>
      <c r="T5744" s="1">
        <v>41156</v>
      </c>
    </row>
    <row r="5745" spans="1:20" x14ac:dyDescent="0.25">
      <c r="A5745">
        <v>40803</v>
      </c>
      <c r="B5745">
        <v>40646</v>
      </c>
      <c r="C5745" t="s">
        <v>20</v>
      </c>
      <c r="D5745" t="s">
        <v>21</v>
      </c>
      <c r="E5745" t="s">
        <v>120</v>
      </c>
      <c r="F5745" t="s">
        <v>532</v>
      </c>
      <c r="G5745">
        <v>22</v>
      </c>
      <c r="H5745">
        <v>119.82</v>
      </c>
      <c r="I5745">
        <v>0.35</v>
      </c>
      <c r="J5745">
        <v>0.08</v>
      </c>
      <c r="K5745">
        <v>34.729999999999997</v>
      </c>
      <c r="L5745">
        <v>5.85</v>
      </c>
      <c r="M5745">
        <v>3.8</v>
      </c>
      <c r="N5745">
        <v>1.49</v>
      </c>
      <c r="O5745" t="s">
        <v>24</v>
      </c>
      <c r="P5745" t="s">
        <v>1169</v>
      </c>
      <c r="Q5745" t="s">
        <v>33</v>
      </c>
      <c r="R5745" t="s">
        <v>27</v>
      </c>
      <c r="S5745" t="s">
        <v>57</v>
      </c>
      <c r="T5745" s="1">
        <v>40651</v>
      </c>
    </row>
    <row r="5746" spans="1:20" x14ac:dyDescent="0.25">
      <c r="A5746">
        <v>40803</v>
      </c>
      <c r="B5746">
        <v>40646</v>
      </c>
      <c r="C5746" t="s">
        <v>20</v>
      </c>
      <c r="D5746" t="s">
        <v>42</v>
      </c>
      <c r="E5746" t="s">
        <v>192</v>
      </c>
      <c r="F5746" t="s">
        <v>924</v>
      </c>
      <c r="G5746">
        <v>35</v>
      </c>
      <c r="H5746">
        <v>16117</v>
      </c>
      <c r="I5746">
        <v>0.37</v>
      </c>
      <c r="J5746">
        <v>0.04</v>
      </c>
      <c r="K5746">
        <v>5517.97</v>
      </c>
      <c r="L5746">
        <v>477.75</v>
      </c>
      <c r="M5746">
        <v>300.98</v>
      </c>
      <c r="N5746">
        <v>64.73</v>
      </c>
      <c r="O5746" t="s">
        <v>48</v>
      </c>
      <c r="P5746" t="s">
        <v>1169</v>
      </c>
      <c r="Q5746" t="s">
        <v>33</v>
      </c>
      <c r="R5746" t="s">
        <v>27</v>
      </c>
      <c r="S5746" t="s">
        <v>132</v>
      </c>
      <c r="T5746" s="1">
        <v>40648</v>
      </c>
    </row>
    <row r="5747" spans="1:20" x14ac:dyDescent="0.25">
      <c r="A5747">
        <v>40804</v>
      </c>
      <c r="B5747">
        <v>40249</v>
      </c>
      <c r="C5747" t="s">
        <v>79</v>
      </c>
      <c r="D5747" t="s">
        <v>42</v>
      </c>
      <c r="E5747" t="s">
        <v>192</v>
      </c>
      <c r="F5747" t="s">
        <v>735</v>
      </c>
      <c r="G5747">
        <v>36</v>
      </c>
      <c r="H5747">
        <v>9319.0499999999993</v>
      </c>
      <c r="I5747">
        <v>0.55000000000000004</v>
      </c>
      <c r="J5747">
        <v>0.06</v>
      </c>
      <c r="K5747">
        <v>4821.21</v>
      </c>
      <c r="L5747">
        <v>273.31</v>
      </c>
      <c r="M5747">
        <v>122.99</v>
      </c>
      <c r="N5747">
        <v>70.2</v>
      </c>
      <c r="O5747" t="s">
        <v>48</v>
      </c>
      <c r="P5747" t="s">
        <v>142</v>
      </c>
      <c r="Q5747" t="s">
        <v>83</v>
      </c>
      <c r="R5747" t="s">
        <v>67</v>
      </c>
      <c r="S5747" t="s">
        <v>132</v>
      </c>
      <c r="T5747" s="1">
        <v>40251</v>
      </c>
    </row>
    <row r="5748" spans="1:20" x14ac:dyDescent="0.25">
      <c r="A5748">
        <v>40806</v>
      </c>
      <c r="B5748">
        <v>40792</v>
      </c>
      <c r="C5748" t="s">
        <v>58</v>
      </c>
      <c r="D5748" t="s">
        <v>21</v>
      </c>
      <c r="E5748" t="s">
        <v>120</v>
      </c>
      <c r="F5748" t="s">
        <v>135</v>
      </c>
      <c r="G5748">
        <v>8</v>
      </c>
      <c r="H5748">
        <v>84.92</v>
      </c>
      <c r="I5748">
        <v>0.44</v>
      </c>
      <c r="J5748">
        <v>0</v>
      </c>
      <c r="K5748">
        <v>33.94</v>
      </c>
      <c r="L5748">
        <v>9.64</v>
      </c>
      <c r="M5748">
        <v>5.4</v>
      </c>
      <c r="N5748">
        <v>7.78</v>
      </c>
      <c r="O5748" t="s">
        <v>24</v>
      </c>
      <c r="P5748" t="s">
        <v>1256</v>
      </c>
      <c r="Q5748" t="s">
        <v>33</v>
      </c>
      <c r="R5748" t="s">
        <v>27</v>
      </c>
      <c r="S5748" t="s">
        <v>57</v>
      </c>
      <c r="T5748" s="1">
        <v>40793</v>
      </c>
    </row>
    <row r="5749" spans="1:20" x14ac:dyDescent="0.25">
      <c r="A5749">
        <v>40832</v>
      </c>
      <c r="B5749">
        <v>40266</v>
      </c>
      <c r="C5749" t="s">
        <v>36</v>
      </c>
      <c r="D5749" t="s">
        <v>42</v>
      </c>
      <c r="E5749" t="s">
        <v>43</v>
      </c>
      <c r="F5749" t="s">
        <v>873</v>
      </c>
      <c r="G5749">
        <v>22</v>
      </c>
      <c r="H5749">
        <v>870.51</v>
      </c>
      <c r="I5749">
        <v>0.5</v>
      </c>
      <c r="J5749">
        <v>0.03</v>
      </c>
      <c r="K5749">
        <v>418.56</v>
      </c>
      <c r="L5749">
        <v>40.479999999999997</v>
      </c>
      <c r="M5749">
        <v>20.239999999999998</v>
      </c>
      <c r="N5749">
        <v>6.67</v>
      </c>
      <c r="O5749" t="s">
        <v>24</v>
      </c>
      <c r="P5749" t="s">
        <v>1696</v>
      </c>
      <c r="Q5749" t="s">
        <v>95</v>
      </c>
      <c r="R5749" t="s">
        <v>27</v>
      </c>
      <c r="S5749" t="s">
        <v>35</v>
      </c>
      <c r="T5749" s="1">
        <v>40267</v>
      </c>
    </row>
    <row r="5750" spans="1:20" x14ac:dyDescent="0.25">
      <c r="A5750">
        <v>40833</v>
      </c>
      <c r="B5750">
        <v>40374</v>
      </c>
      <c r="C5750" t="s">
        <v>20</v>
      </c>
      <c r="D5750" t="s">
        <v>37</v>
      </c>
      <c r="E5750" t="s">
        <v>50</v>
      </c>
      <c r="F5750" t="s">
        <v>1775</v>
      </c>
      <c r="G5750">
        <v>48</v>
      </c>
      <c r="H5750">
        <v>5850.23</v>
      </c>
      <c r="I5750">
        <v>0.48</v>
      </c>
      <c r="J5750">
        <v>0.04</v>
      </c>
      <c r="K5750">
        <v>2680.21</v>
      </c>
      <c r="L5750">
        <v>126.9</v>
      </c>
      <c r="M5750">
        <v>65.989999999999995</v>
      </c>
      <c r="N5750">
        <v>2.5</v>
      </c>
      <c r="O5750" t="s">
        <v>24</v>
      </c>
      <c r="P5750" t="s">
        <v>1992</v>
      </c>
      <c r="Q5750" t="s">
        <v>75</v>
      </c>
      <c r="R5750" t="s">
        <v>61</v>
      </c>
      <c r="S5750" t="s">
        <v>57</v>
      </c>
      <c r="T5750" s="1">
        <v>40383</v>
      </c>
    </row>
    <row r="5751" spans="1:20" x14ac:dyDescent="0.25">
      <c r="A5751">
        <v>40835</v>
      </c>
      <c r="B5751">
        <v>40141</v>
      </c>
      <c r="C5751" t="s">
        <v>36</v>
      </c>
      <c r="D5751" t="s">
        <v>21</v>
      </c>
      <c r="E5751" t="s">
        <v>120</v>
      </c>
      <c r="F5751" t="s">
        <v>1201</v>
      </c>
      <c r="G5751">
        <v>26</v>
      </c>
      <c r="H5751">
        <v>805.89</v>
      </c>
      <c r="I5751">
        <v>0.54</v>
      </c>
      <c r="J5751">
        <v>0.06</v>
      </c>
      <c r="K5751">
        <v>407.23</v>
      </c>
      <c r="L5751">
        <v>32.630000000000003</v>
      </c>
      <c r="M5751">
        <v>15.01</v>
      </c>
      <c r="N5751">
        <v>8.4</v>
      </c>
      <c r="O5751" t="s">
        <v>24</v>
      </c>
      <c r="P5751" t="s">
        <v>556</v>
      </c>
      <c r="Q5751" t="s">
        <v>95</v>
      </c>
      <c r="R5751" t="s">
        <v>27</v>
      </c>
      <c r="S5751" t="s">
        <v>57</v>
      </c>
      <c r="T5751" s="1">
        <v>40143</v>
      </c>
    </row>
    <row r="5752" spans="1:20" x14ac:dyDescent="0.25">
      <c r="A5752">
        <v>40835</v>
      </c>
      <c r="B5752">
        <v>40141</v>
      </c>
      <c r="C5752" t="s">
        <v>36</v>
      </c>
      <c r="D5752" t="s">
        <v>37</v>
      </c>
      <c r="E5752" t="s">
        <v>38</v>
      </c>
      <c r="F5752" t="s">
        <v>1147</v>
      </c>
      <c r="G5752">
        <v>14</v>
      </c>
      <c r="H5752">
        <v>1072.47</v>
      </c>
      <c r="I5752">
        <v>0.51</v>
      </c>
      <c r="J5752">
        <v>0.09</v>
      </c>
      <c r="K5752">
        <v>485.76</v>
      </c>
      <c r="L5752">
        <v>82.61</v>
      </c>
      <c r="M5752">
        <v>40.479999999999997</v>
      </c>
      <c r="N5752">
        <v>19.989999999999998</v>
      </c>
      <c r="O5752" t="s">
        <v>24</v>
      </c>
      <c r="P5752" t="s">
        <v>556</v>
      </c>
      <c r="Q5752" t="s">
        <v>95</v>
      </c>
      <c r="R5752" t="s">
        <v>27</v>
      </c>
      <c r="S5752" t="s">
        <v>57</v>
      </c>
      <c r="T5752" s="1">
        <v>40143</v>
      </c>
    </row>
    <row r="5753" spans="1:20" x14ac:dyDescent="0.25">
      <c r="A5753">
        <v>40835</v>
      </c>
      <c r="B5753">
        <v>40141</v>
      </c>
      <c r="C5753" t="s">
        <v>36</v>
      </c>
      <c r="D5753" t="s">
        <v>21</v>
      </c>
      <c r="E5753" t="s">
        <v>22</v>
      </c>
      <c r="F5753" t="s">
        <v>1588</v>
      </c>
      <c r="G5753">
        <v>1</v>
      </c>
      <c r="H5753">
        <v>24.36</v>
      </c>
      <c r="I5753">
        <v>0.36</v>
      </c>
      <c r="J5753">
        <v>0.05</v>
      </c>
      <c r="K5753">
        <v>5.95</v>
      </c>
      <c r="L5753">
        <v>19.190000000000001</v>
      </c>
      <c r="M5753">
        <v>12.28</v>
      </c>
      <c r="N5753">
        <v>6.13</v>
      </c>
      <c r="O5753" t="s">
        <v>24</v>
      </c>
      <c r="P5753" t="s">
        <v>556</v>
      </c>
      <c r="Q5753" t="s">
        <v>95</v>
      </c>
      <c r="R5753" t="s">
        <v>27</v>
      </c>
      <c r="S5753" t="s">
        <v>57</v>
      </c>
      <c r="T5753" s="1">
        <v>40142</v>
      </c>
    </row>
    <row r="5754" spans="1:20" x14ac:dyDescent="0.25">
      <c r="A5754">
        <v>40838</v>
      </c>
      <c r="B5754">
        <v>41239</v>
      </c>
      <c r="C5754" t="s">
        <v>29</v>
      </c>
      <c r="D5754" t="s">
        <v>42</v>
      </c>
      <c r="E5754" t="s">
        <v>43</v>
      </c>
      <c r="F5754" t="s">
        <v>1058</v>
      </c>
      <c r="G5754">
        <v>40</v>
      </c>
      <c r="H5754">
        <v>501.32</v>
      </c>
      <c r="I5754">
        <v>0.39</v>
      </c>
      <c r="J5754">
        <v>7.0000000000000007E-2</v>
      </c>
      <c r="K5754">
        <v>169.76</v>
      </c>
      <c r="L5754">
        <v>13.26</v>
      </c>
      <c r="M5754">
        <v>8.09</v>
      </c>
      <c r="N5754">
        <v>7.96</v>
      </c>
      <c r="O5754" t="s">
        <v>24</v>
      </c>
      <c r="P5754" t="s">
        <v>1985</v>
      </c>
      <c r="Q5754" t="s">
        <v>33</v>
      </c>
      <c r="R5754" t="s">
        <v>67</v>
      </c>
      <c r="S5754" t="s">
        <v>57</v>
      </c>
      <c r="T5754" s="1">
        <v>41242</v>
      </c>
    </row>
    <row r="5755" spans="1:20" x14ac:dyDescent="0.25">
      <c r="A5755">
        <v>40838</v>
      </c>
      <c r="B5755">
        <v>41239</v>
      </c>
      <c r="C5755" t="s">
        <v>29</v>
      </c>
      <c r="D5755" t="s">
        <v>37</v>
      </c>
      <c r="E5755" t="s">
        <v>50</v>
      </c>
      <c r="F5755" t="s">
        <v>1160</v>
      </c>
      <c r="G5755">
        <v>10</v>
      </c>
      <c r="H5755">
        <v>358.45</v>
      </c>
      <c r="I5755">
        <v>0.43</v>
      </c>
      <c r="J5755">
        <v>0.03</v>
      </c>
      <c r="K5755">
        <v>147.30000000000001</v>
      </c>
      <c r="L5755">
        <v>36.82</v>
      </c>
      <c r="M5755">
        <v>20.99</v>
      </c>
      <c r="N5755">
        <v>1.25</v>
      </c>
      <c r="O5755" t="s">
        <v>24</v>
      </c>
      <c r="P5755" t="s">
        <v>1985</v>
      </c>
      <c r="Q5755" t="s">
        <v>33</v>
      </c>
      <c r="R5755" t="s">
        <v>67</v>
      </c>
      <c r="S5755" t="s">
        <v>35</v>
      </c>
      <c r="T5755" s="1">
        <v>41240</v>
      </c>
    </row>
    <row r="5756" spans="1:20" x14ac:dyDescent="0.25">
      <c r="A5756">
        <v>40839</v>
      </c>
      <c r="B5756">
        <v>40999</v>
      </c>
      <c r="C5756" t="s">
        <v>79</v>
      </c>
      <c r="D5756" t="s">
        <v>37</v>
      </c>
      <c r="E5756" t="s">
        <v>87</v>
      </c>
      <c r="F5756" t="s">
        <v>1430</v>
      </c>
      <c r="G5756">
        <v>23</v>
      </c>
      <c r="H5756">
        <v>5151.1000000000004</v>
      </c>
      <c r="I5756">
        <v>0.48</v>
      </c>
      <c r="J5756">
        <v>0.04</v>
      </c>
      <c r="K5756">
        <v>2335.19</v>
      </c>
      <c r="L5756">
        <v>230.75</v>
      </c>
      <c r="M5756">
        <v>119.99</v>
      </c>
      <c r="N5756">
        <v>56.14</v>
      </c>
      <c r="O5756" t="s">
        <v>48</v>
      </c>
      <c r="P5756" t="s">
        <v>1395</v>
      </c>
      <c r="Q5756" t="s">
        <v>64</v>
      </c>
      <c r="R5756" t="s">
        <v>34</v>
      </c>
      <c r="S5756" t="s">
        <v>49</v>
      </c>
      <c r="T5756" s="1">
        <v>41000</v>
      </c>
    </row>
    <row r="5757" spans="1:20" x14ac:dyDescent="0.25">
      <c r="A5757">
        <v>40866</v>
      </c>
      <c r="B5757">
        <v>40321</v>
      </c>
      <c r="C5757" t="s">
        <v>36</v>
      </c>
      <c r="D5757" t="s">
        <v>21</v>
      </c>
      <c r="E5757" t="s">
        <v>126</v>
      </c>
      <c r="F5757" t="s">
        <v>847</v>
      </c>
      <c r="G5757">
        <v>3</v>
      </c>
      <c r="H5757">
        <v>1437.55</v>
      </c>
      <c r="I5757">
        <v>0.4</v>
      </c>
      <c r="J5757">
        <v>0.06</v>
      </c>
      <c r="K5757">
        <v>511.11</v>
      </c>
      <c r="L5757">
        <v>501.08</v>
      </c>
      <c r="M5757">
        <v>300.64999999999998</v>
      </c>
      <c r="N5757">
        <v>24.49</v>
      </c>
      <c r="O5757" t="s">
        <v>24</v>
      </c>
      <c r="P5757" t="s">
        <v>1634</v>
      </c>
      <c r="Q5757" t="s">
        <v>64</v>
      </c>
      <c r="R5757" t="s">
        <v>34</v>
      </c>
      <c r="S5757" t="s">
        <v>28</v>
      </c>
      <c r="T5757" s="1">
        <v>40322</v>
      </c>
    </row>
    <row r="5758" spans="1:20" x14ac:dyDescent="0.25">
      <c r="A5758">
        <v>40870</v>
      </c>
      <c r="B5758">
        <v>40888</v>
      </c>
      <c r="C5758" t="s">
        <v>58</v>
      </c>
      <c r="D5758" t="s">
        <v>37</v>
      </c>
      <c r="E5758" t="s">
        <v>38</v>
      </c>
      <c r="F5758" t="s">
        <v>636</v>
      </c>
      <c r="G5758">
        <v>43</v>
      </c>
      <c r="H5758">
        <v>19851.14</v>
      </c>
      <c r="I5758">
        <v>0.4</v>
      </c>
      <c r="J5758">
        <v>0.08</v>
      </c>
      <c r="K5758">
        <v>6902.25</v>
      </c>
      <c r="L5758">
        <v>501.62</v>
      </c>
      <c r="M5758">
        <v>300.97000000000003</v>
      </c>
      <c r="N5758">
        <v>7.18</v>
      </c>
      <c r="O5758" t="s">
        <v>24</v>
      </c>
      <c r="P5758" t="s">
        <v>1824</v>
      </c>
      <c r="Q5758" t="s">
        <v>75</v>
      </c>
      <c r="R5758" t="s">
        <v>34</v>
      </c>
      <c r="S5758" t="s">
        <v>57</v>
      </c>
      <c r="T5758" s="1">
        <v>40888</v>
      </c>
    </row>
    <row r="5759" spans="1:20" x14ac:dyDescent="0.25">
      <c r="A5759">
        <v>40870</v>
      </c>
      <c r="B5759">
        <v>40888</v>
      </c>
      <c r="C5759" t="s">
        <v>58</v>
      </c>
      <c r="D5759" t="s">
        <v>42</v>
      </c>
      <c r="E5759" t="s">
        <v>43</v>
      </c>
      <c r="F5759" t="s">
        <v>1611</v>
      </c>
      <c r="G5759">
        <v>28</v>
      </c>
      <c r="H5759">
        <v>261.99</v>
      </c>
      <c r="I5759">
        <v>0.46</v>
      </c>
      <c r="J5759">
        <v>0</v>
      </c>
      <c r="K5759">
        <v>118.07</v>
      </c>
      <c r="L5759">
        <v>9.17</v>
      </c>
      <c r="M5759">
        <v>4.95</v>
      </c>
      <c r="N5759">
        <v>5.32</v>
      </c>
      <c r="O5759" t="s">
        <v>24</v>
      </c>
      <c r="P5759" t="s">
        <v>1824</v>
      </c>
      <c r="Q5759" t="s">
        <v>75</v>
      </c>
      <c r="R5759" t="s">
        <v>34</v>
      </c>
      <c r="S5759" t="s">
        <v>57</v>
      </c>
      <c r="T5759" s="1">
        <v>40890</v>
      </c>
    </row>
    <row r="5760" spans="1:20" x14ac:dyDescent="0.25">
      <c r="A5760">
        <v>40871</v>
      </c>
      <c r="B5760">
        <v>40799</v>
      </c>
      <c r="C5760" t="s">
        <v>29</v>
      </c>
      <c r="D5760" t="s">
        <v>21</v>
      </c>
      <c r="E5760" t="s">
        <v>120</v>
      </c>
      <c r="F5760" t="s">
        <v>1120</v>
      </c>
      <c r="G5760">
        <v>32</v>
      </c>
      <c r="H5760">
        <v>616.04999999999995</v>
      </c>
      <c r="I5760">
        <v>0.55000000000000004</v>
      </c>
      <c r="J5760">
        <v>0.03</v>
      </c>
      <c r="K5760">
        <v>327.25</v>
      </c>
      <c r="L5760">
        <v>19.670000000000002</v>
      </c>
      <c r="M5760">
        <v>8.85</v>
      </c>
      <c r="N5760">
        <v>5.6</v>
      </c>
      <c r="O5760" t="s">
        <v>24</v>
      </c>
      <c r="P5760" t="s">
        <v>1329</v>
      </c>
      <c r="Q5760" t="s">
        <v>95</v>
      </c>
      <c r="R5760" t="s">
        <v>34</v>
      </c>
      <c r="S5760" t="s">
        <v>57</v>
      </c>
      <c r="T5760" s="1">
        <v>40801</v>
      </c>
    </row>
    <row r="5761" spans="1:20" x14ac:dyDescent="0.25">
      <c r="A5761">
        <v>40871</v>
      </c>
      <c r="B5761">
        <v>40799</v>
      </c>
      <c r="C5761" t="s">
        <v>29</v>
      </c>
      <c r="D5761" t="s">
        <v>42</v>
      </c>
      <c r="E5761" t="s">
        <v>192</v>
      </c>
      <c r="F5761" t="s">
        <v>1744</v>
      </c>
      <c r="G5761">
        <v>18</v>
      </c>
      <c r="H5761">
        <v>3544.37</v>
      </c>
      <c r="I5761">
        <v>0.46</v>
      </c>
      <c r="J5761">
        <v>0.05</v>
      </c>
      <c r="K5761">
        <v>1516.73</v>
      </c>
      <c r="L5761">
        <v>205.52</v>
      </c>
      <c r="M5761">
        <v>110.98</v>
      </c>
      <c r="N5761">
        <v>30</v>
      </c>
      <c r="O5761" t="s">
        <v>48</v>
      </c>
      <c r="P5761" t="s">
        <v>1329</v>
      </c>
      <c r="Q5761" t="s">
        <v>95</v>
      </c>
      <c r="R5761" t="s">
        <v>34</v>
      </c>
      <c r="S5761" t="s">
        <v>132</v>
      </c>
      <c r="T5761" s="1">
        <v>40801</v>
      </c>
    </row>
    <row r="5762" spans="1:20" x14ac:dyDescent="0.25">
      <c r="A5762">
        <v>40896</v>
      </c>
      <c r="B5762">
        <v>40788</v>
      </c>
      <c r="C5762" t="s">
        <v>29</v>
      </c>
      <c r="D5762" t="s">
        <v>21</v>
      </c>
      <c r="E5762" t="s">
        <v>84</v>
      </c>
      <c r="F5762" t="s">
        <v>1447</v>
      </c>
      <c r="G5762">
        <v>21</v>
      </c>
      <c r="H5762">
        <v>244.84</v>
      </c>
      <c r="I5762">
        <v>0.38</v>
      </c>
      <c r="J5762">
        <v>0.03</v>
      </c>
      <c r="K5762">
        <v>87.73</v>
      </c>
      <c r="L5762">
        <v>11.94</v>
      </c>
      <c r="M5762">
        <v>7.4</v>
      </c>
      <c r="N5762">
        <v>1.71</v>
      </c>
      <c r="O5762" t="s">
        <v>71</v>
      </c>
      <c r="P5762" t="s">
        <v>169</v>
      </c>
      <c r="Q5762" t="s">
        <v>95</v>
      </c>
      <c r="R5762" t="s">
        <v>34</v>
      </c>
      <c r="S5762" t="s">
        <v>55</v>
      </c>
      <c r="T5762" s="1">
        <v>40789</v>
      </c>
    </row>
    <row r="5763" spans="1:20" x14ac:dyDescent="0.25">
      <c r="A5763">
        <v>40901</v>
      </c>
      <c r="B5763">
        <v>41119</v>
      </c>
      <c r="C5763" t="s">
        <v>79</v>
      </c>
      <c r="D5763" t="s">
        <v>37</v>
      </c>
      <c r="E5763" t="s">
        <v>38</v>
      </c>
      <c r="F5763" t="s">
        <v>1476</v>
      </c>
      <c r="G5763">
        <v>40</v>
      </c>
      <c r="H5763">
        <v>414.74</v>
      </c>
      <c r="I5763">
        <v>0.37</v>
      </c>
      <c r="J5763">
        <v>0.02</v>
      </c>
      <c r="K5763">
        <v>146.66999999999999</v>
      </c>
      <c r="L5763">
        <v>10.48</v>
      </c>
      <c r="M5763">
        <v>6.6</v>
      </c>
      <c r="N5763">
        <v>4.07</v>
      </c>
      <c r="O5763" t="s">
        <v>24</v>
      </c>
      <c r="P5763" t="s">
        <v>244</v>
      </c>
      <c r="Q5763" t="s">
        <v>41</v>
      </c>
      <c r="R5763" t="s">
        <v>61</v>
      </c>
      <c r="S5763" t="s">
        <v>35</v>
      </c>
      <c r="T5763" s="1">
        <v>41121</v>
      </c>
    </row>
    <row r="5764" spans="1:20" x14ac:dyDescent="0.25">
      <c r="A5764">
        <v>40901</v>
      </c>
      <c r="B5764">
        <v>41119</v>
      </c>
      <c r="C5764" t="s">
        <v>79</v>
      </c>
      <c r="D5764" t="s">
        <v>37</v>
      </c>
      <c r="E5764" t="s">
        <v>50</v>
      </c>
      <c r="F5764" t="s">
        <v>1792</v>
      </c>
      <c r="G5764">
        <v>22</v>
      </c>
      <c r="H5764">
        <v>6236.13</v>
      </c>
      <c r="I5764">
        <v>0.46</v>
      </c>
      <c r="J5764">
        <v>0.02</v>
      </c>
      <c r="K5764">
        <v>2796.27</v>
      </c>
      <c r="L5764">
        <v>288.87</v>
      </c>
      <c r="M5764">
        <v>155.99</v>
      </c>
      <c r="N5764">
        <v>8.08</v>
      </c>
      <c r="O5764" t="s">
        <v>71</v>
      </c>
      <c r="P5764" t="s">
        <v>244</v>
      </c>
      <c r="Q5764" t="s">
        <v>41</v>
      </c>
      <c r="R5764" t="s">
        <v>61</v>
      </c>
      <c r="S5764" t="s">
        <v>57</v>
      </c>
      <c r="T5764" s="1">
        <v>41121</v>
      </c>
    </row>
    <row r="5765" spans="1:20" x14ac:dyDescent="0.25">
      <c r="A5765">
        <v>40902</v>
      </c>
      <c r="B5765">
        <v>40001</v>
      </c>
      <c r="C5765" t="s">
        <v>20</v>
      </c>
      <c r="D5765" t="s">
        <v>21</v>
      </c>
      <c r="E5765" t="s">
        <v>120</v>
      </c>
      <c r="F5765" t="s">
        <v>826</v>
      </c>
      <c r="G5765">
        <v>25</v>
      </c>
      <c r="H5765">
        <v>277.85000000000002</v>
      </c>
      <c r="I5765">
        <v>0.36</v>
      </c>
      <c r="J5765">
        <v>0.02</v>
      </c>
      <c r="K5765">
        <v>94.3</v>
      </c>
      <c r="L5765">
        <v>11.09</v>
      </c>
      <c r="M5765">
        <v>7.1</v>
      </c>
      <c r="N5765">
        <v>6.05</v>
      </c>
      <c r="O5765" t="s">
        <v>24</v>
      </c>
      <c r="P5765" t="s">
        <v>455</v>
      </c>
      <c r="Q5765" t="s">
        <v>83</v>
      </c>
      <c r="R5765" t="s">
        <v>61</v>
      </c>
      <c r="S5765" t="s">
        <v>57</v>
      </c>
      <c r="T5765" s="1">
        <v>40003</v>
      </c>
    </row>
    <row r="5766" spans="1:20" x14ac:dyDescent="0.25">
      <c r="A5766">
        <v>40928</v>
      </c>
      <c r="B5766">
        <v>40068</v>
      </c>
      <c r="C5766" t="s">
        <v>20</v>
      </c>
      <c r="D5766" t="s">
        <v>37</v>
      </c>
      <c r="E5766" t="s">
        <v>50</v>
      </c>
      <c r="F5766" t="s">
        <v>159</v>
      </c>
      <c r="G5766">
        <v>4</v>
      </c>
      <c r="H5766">
        <v>541.5</v>
      </c>
      <c r="I5766">
        <v>0.37</v>
      </c>
      <c r="J5766">
        <v>0.01</v>
      </c>
      <c r="K5766">
        <v>196.55</v>
      </c>
      <c r="L5766">
        <v>136.49</v>
      </c>
      <c r="M5766">
        <v>85.99</v>
      </c>
      <c r="N5766">
        <v>0.99</v>
      </c>
      <c r="O5766" t="s">
        <v>24</v>
      </c>
      <c r="P5766" t="s">
        <v>597</v>
      </c>
      <c r="Q5766" t="s">
        <v>41</v>
      </c>
      <c r="R5766" t="s">
        <v>34</v>
      </c>
      <c r="S5766" t="s">
        <v>55</v>
      </c>
      <c r="T5766" s="1">
        <v>40073</v>
      </c>
    </row>
    <row r="5767" spans="1:20" x14ac:dyDescent="0.25">
      <c r="A5767">
        <v>40933</v>
      </c>
      <c r="B5767">
        <v>41056</v>
      </c>
      <c r="C5767" t="s">
        <v>36</v>
      </c>
      <c r="D5767" t="s">
        <v>21</v>
      </c>
      <c r="E5767" t="s">
        <v>52</v>
      </c>
      <c r="F5767" t="s">
        <v>1456</v>
      </c>
      <c r="G5767">
        <v>37</v>
      </c>
      <c r="H5767">
        <v>147.96</v>
      </c>
      <c r="I5767">
        <v>0.39</v>
      </c>
      <c r="J5767">
        <v>0.06</v>
      </c>
      <c r="K5767">
        <v>50.44</v>
      </c>
      <c r="L5767">
        <v>4.13</v>
      </c>
      <c r="M5767">
        <v>2.52</v>
      </c>
      <c r="N5767">
        <v>4.28</v>
      </c>
      <c r="O5767" t="s">
        <v>24</v>
      </c>
      <c r="P5767" t="s">
        <v>1426</v>
      </c>
      <c r="Q5767" t="s">
        <v>33</v>
      </c>
      <c r="R5767" t="s">
        <v>67</v>
      </c>
      <c r="S5767" t="s">
        <v>55</v>
      </c>
      <c r="T5767" s="1">
        <v>41057</v>
      </c>
    </row>
    <row r="5768" spans="1:20" x14ac:dyDescent="0.25">
      <c r="A5768">
        <v>40934</v>
      </c>
      <c r="B5768">
        <v>40860</v>
      </c>
      <c r="C5768" t="s">
        <v>29</v>
      </c>
      <c r="D5768" t="s">
        <v>21</v>
      </c>
      <c r="E5768" t="s">
        <v>52</v>
      </c>
      <c r="F5768" t="s">
        <v>230</v>
      </c>
      <c r="G5768">
        <v>28</v>
      </c>
      <c r="H5768">
        <v>98.27</v>
      </c>
      <c r="I5768">
        <v>0.5</v>
      </c>
      <c r="J5768">
        <v>0.01</v>
      </c>
      <c r="K5768">
        <v>48.29</v>
      </c>
      <c r="L5768">
        <v>3.52</v>
      </c>
      <c r="M5768">
        <v>1.76</v>
      </c>
      <c r="N5768">
        <v>0.7</v>
      </c>
      <c r="O5768" t="s">
        <v>24</v>
      </c>
      <c r="P5768" t="s">
        <v>1801</v>
      </c>
      <c r="Q5768" t="s">
        <v>75</v>
      </c>
      <c r="R5768" t="s">
        <v>61</v>
      </c>
      <c r="S5768" t="s">
        <v>55</v>
      </c>
      <c r="T5768" s="1">
        <v>40861</v>
      </c>
    </row>
    <row r="5769" spans="1:20" x14ac:dyDescent="0.25">
      <c r="A5769">
        <v>40934</v>
      </c>
      <c r="B5769">
        <v>40860</v>
      </c>
      <c r="C5769" t="s">
        <v>29</v>
      </c>
      <c r="D5769" t="s">
        <v>37</v>
      </c>
      <c r="E5769" t="s">
        <v>50</v>
      </c>
      <c r="F5769" t="s">
        <v>1427</v>
      </c>
      <c r="G5769">
        <v>11</v>
      </c>
      <c r="H5769">
        <v>927.5</v>
      </c>
      <c r="I5769">
        <v>0.49</v>
      </c>
      <c r="J5769">
        <v>7.0000000000000007E-2</v>
      </c>
      <c r="K5769">
        <v>416.62</v>
      </c>
      <c r="L5769">
        <v>90.18</v>
      </c>
      <c r="M5769">
        <v>45.99</v>
      </c>
      <c r="N5769">
        <v>4.99</v>
      </c>
      <c r="O5769" t="s">
        <v>24</v>
      </c>
      <c r="P5769" t="s">
        <v>1801</v>
      </c>
      <c r="Q5769" t="s">
        <v>75</v>
      </c>
      <c r="R5769" t="s">
        <v>61</v>
      </c>
      <c r="S5769" t="s">
        <v>57</v>
      </c>
      <c r="T5769" s="1">
        <v>40862</v>
      </c>
    </row>
    <row r="5770" spans="1:20" x14ac:dyDescent="0.25">
      <c r="A5770">
        <v>40961</v>
      </c>
      <c r="B5770">
        <v>40632</v>
      </c>
      <c r="C5770" t="s">
        <v>79</v>
      </c>
      <c r="D5770" t="s">
        <v>21</v>
      </c>
      <c r="E5770" t="s">
        <v>80</v>
      </c>
      <c r="F5770" t="s">
        <v>1597</v>
      </c>
      <c r="G5770">
        <v>7</v>
      </c>
      <c r="H5770">
        <v>47.48</v>
      </c>
      <c r="I5770">
        <v>0.54</v>
      </c>
      <c r="J5770">
        <v>0.02</v>
      </c>
      <c r="K5770">
        <v>24.93</v>
      </c>
      <c r="L5770">
        <v>6.85</v>
      </c>
      <c r="M5770">
        <v>3.15</v>
      </c>
      <c r="N5770">
        <v>0.5</v>
      </c>
      <c r="O5770" t="s">
        <v>24</v>
      </c>
      <c r="P5770" t="s">
        <v>1474</v>
      </c>
      <c r="Q5770" t="s">
        <v>64</v>
      </c>
      <c r="R5770" t="s">
        <v>34</v>
      </c>
      <c r="S5770" t="s">
        <v>57</v>
      </c>
      <c r="T5770" s="1">
        <v>40633</v>
      </c>
    </row>
    <row r="5771" spans="1:20" x14ac:dyDescent="0.25">
      <c r="A5771">
        <v>40962</v>
      </c>
      <c r="B5771">
        <v>40594</v>
      </c>
      <c r="C5771" t="s">
        <v>58</v>
      </c>
      <c r="D5771" t="s">
        <v>21</v>
      </c>
      <c r="E5771" t="s">
        <v>126</v>
      </c>
      <c r="F5771" t="s">
        <v>1248</v>
      </c>
      <c r="G5771">
        <v>28</v>
      </c>
      <c r="H5771">
        <v>2643.27</v>
      </c>
      <c r="I5771">
        <v>0.44</v>
      </c>
      <c r="J5771">
        <v>0.03</v>
      </c>
      <c r="K5771">
        <v>1116.8399999999999</v>
      </c>
      <c r="L5771">
        <v>97.29</v>
      </c>
      <c r="M5771">
        <v>54.48</v>
      </c>
      <c r="N5771">
        <v>0.99</v>
      </c>
      <c r="O5771" t="s">
        <v>24</v>
      </c>
      <c r="P5771" t="s">
        <v>1142</v>
      </c>
      <c r="Q5771" t="s">
        <v>64</v>
      </c>
      <c r="R5771" t="s">
        <v>34</v>
      </c>
      <c r="S5771" t="s">
        <v>57</v>
      </c>
      <c r="T5771" s="1">
        <v>40595</v>
      </c>
    </row>
    <row r="5772" spans="1:20" x14ac:dyDescent="0.25">
      <c r="A5772">
        <v>40962</v>
      </c>
      <c r="B5772">
        <v>40594</v>
      </c>
      <c r="C5772" t="s">
        <v>58</v>
      </c>
      <c r="D5772" t="s">
        <v>37</v>
      </c>
      <c r="E5772" t="s">
        <v>50</v>
      </c>
      <c r="F5772" t="s">
        <v>1441</v>
      </c>
      <c r="G5772">
        <v>30</v>
      </c>
      <c r="H5772">
        <v>5823.91</v>
      </c>
      <c r="I5772">
        <v>0.35</v>
      </c>
      <c r="J5772">
        <v>0</v>
      </c>
      <c r="K5772">
        <v>2035.22</v>
      </c>
      <c r="L5772">
        <v>193.83</v>
      </c>
      <c r="M5772">
        <v>125.99</v>
      </c>
      <c r="N5772">
        <v>8.99</v>
      </c>
      <c r="O5772" t="s">
        <v>24</v>
      </c>
      <c r="P5772" t="s">
        <v>1142</v>
      </c>
      <c r="Q5772" t="s">
        <v>64</v>
      </c>
      <c r="R5772" t="s">
        <v>34</v>
      </c>
      <c r="S5772" t="s">
        <v>57</v>
      </c>
      <c r="T5772" s="1">
        <v>40595</v>
      </c>
    </row>
    <row r="5773" spans="1:20" x14ac:dyDescent="0.25">
      <c r="A5773">
        <v>40964</v>
      </c>
      <c r="B5773">
        <v>40686</v>
      </c>
      <c r="C5773" t="s">
        <v>58</v>
      </c>
      <c r="D5773" t="s">
        <v>21</v>
      </c>
      <c r="E5773" t="s">
        <v>30</v>
      </c>
      <c r="F5773" t="s">
        <v>1085</v>
      </c>
      <c r="G5773">
        <v>40</v>
      </c>
      <c r="H5773">
        <v>472.1</v>
      </c>
      <c r="I5773">
        <v>0.41</v>
      </c>
      <c r="J5773">
        <v>0</v>
      </c>
      <c r="K5773">
        <v>190.13</v>
      </c>
      <c r="L5773">
        <v>11.59</v>
      </c>
      <c r="M5773">
        <v>6.84</v>
      </c>
      <c r="N5773">
        <v>8.3699999999999992</v>
      </c>
      <c r="O5773" t="s">
        <v>24</v>
      </c>
      <c r="P5773" t="s">
        <v>983</v>
      </c>
      <c r="Q5773" t="s">
        <v>41</v>
      </c>
      <c r="R5773" t="s">
        <v>34</v>
      </c>
      <c r="S5773" t="s">
        <v>35</v>
      </c>
      <c r="T5773" s="1">
        <v>40689</v>
      </c>
    </row>
    <row r="5774" spans="1:20" x14ac:dyDescent="0.25">
      <c r="A5774">
        <v>40965</v>
      </c>
      <c r="B5774">
        <v>40137</v>
      </c>
      <c r="C5774" t="s">
        <v>79</v>
      </c>
      <c r="D5774" t="s">
        <v>21</v>
      </c>
      <c r="E5774" t="s">
        <v>84</v>
      </c>
      <c r="F5774" t="s">
        <v>390</v>
      </c>
      <c r="G5774">
        <v>29</v>
      </c>
      <c r="H5774">
        <v>1484.72</v>
      </c>
      <c r="I5774">
        <v>0.44</v>
      </c>
      <c r="J5774">
        <v>0.08</v>
      </c>
      <c r="K5774">
        <v>577.55999999999995</v>
      </c>
      <c r="L5774">
        <v>55.32</v>
      </c>
      <c r="M5774">
        <v>30.98</v>
      </c>
      <c r="N5774">
        <v>8.74</v>
      </c>
      <c r="O5774" t="s">
        <v>24</v>
      </c>
      <c r="P5774" t="s">
        <v>1490</v>
      </c>
      <c r="Q5774" t="s">
        <v>33</v>
      </c>
      <c r="R5774" t="s">
        <v>34</v>
      </c>
      <c r="S5774" t="s">
        <v>57</v>
      </c>
      <c r="T5774" s="1">
        <v>40138</v>
      </c>
    </row>
    <row r="5775" spans="1:20" x14ac:dyDescent="0.25">
      <c r="A5775">
        <v>40965</v>
      </c>
      <c r="B5775">
        <v>40137</v>
      </c>
      <c r="C5775" t="s">
        <v>79</v>
      </c>
      <c r="D5775" t="s">
        <v>42</v>
      </c>
      <c r="E5775" t="s">
        <v>46</v>
      </c>
      <c r="F5775" t="s">
        <v>600</v>
      </c>
      <c r="G5775">
        <v>48</v>
      </c>
      <c r="H5775">
        <v>12057.69</v>
      </c>
      <c r="I5775">
        <v>0.42</v>
      </c>
      <c r="J5775">
        <v>0.09</v>
      </c>
      <c r="K5775">
        <v>4350.8100000000004</v>
      </c>
      <c r="L5775">
        <v>274.67</v>
      </c>
      <c r="M5775">
        <v>159.31</v>
      </c>
      <c r="N5775">
        <v>60</v>
      </c>
      <c r="O5775" t="s">
        <v>48</v>
      </c>
      <c r="P5775" t="s">
        <v>1490</v>
      </c>
      <c r="Q5775" t="s">
        <v>64</v>
      </c>
      <c r="R5775" t="s">
        <v>34</v>
      </c>
      <c r="S5775" t="s">
        <v>132</v>
      </c>
      <c r="T5775" s="1">
        <v>40139</v>
      </c>
    </row>
    <row r="5776" spans="1:20" x14ac:dyDescent="0.25">
      <c r="A5776">
        <v>40965</v>
      </c>
      <c r="B5776">
        <v>40137</v>
      </c>
      <c r="C5776" t="s">
        <v>79</v>
      </c>
      <c r="D5776" t="s">
        <v>37</v>
      </c>
      <c r="E5776" t="s">
        <v>50</v>
      </c>
      <c r="F5776" t="s">
        <v>1272</v>
      </c>
      <c r="G5776">
        <v>39</v>
      </c>
      <c r="H5776">
        <v>3425.99</v>
      </c>
      <c r="I5776">
        <v>0.4</v>
      </c>
      <c r="J5776">
        <v>0.06</v>
      </c>
      <c r="K5776">
        <v>1237.3800000000001</v>
      </c>
      <c r="L5776">
        <v>93.32</v>
      </c>
      <c r="M5776">
        <v>55.99</v>
      </c>
      <c r="N5776">
        <v>5</v>
      </c>
      <c r="O5776" t="s">
        <v>24</v>
      </c>
      <c r="P5776" t="s">
        <v>1490</v>
      </c>
      <c r="Q5776" t="s">
        <v>64</v>
      </c>
      <c r="R5776" t="s">
        <v>34</v>
      </c>
      <c r="S5776" t="s">
        <v>35</v>
      </c>
      <c r="T5776" s="1">
        <v>40139</v>
      </c>
    </row>
    <row r="5777" spans="1:20" x14ac:dyDescent="0.25">
      <c r="A5777">
        <v>40994</v>
      </c>
      <c r="B5777">
        <v>41191</v>
      </c>
      <c r="C5777" t="s">
        <v>36</v>
      </c>
      <c r="D5777" t="s">
        <v>21</v>
      </c>
      <c r="E5777" t="s">
        <v>120</v>
      </c>
      <c r="F5777" t="s">
        <v>1009</v>
      </c>
      <c r="G5777">
        <v>42</v>
      </c>
      <c r="H5777">
        <v>1323.23</v>
      </c>
      <c r="I5777">
        <v>0.4</v>
      </c>
      <c r="J5777">
        <v>0.1</v>
      </c>
      <c r="K5777">
        <v>440.58</v>
      </c>
      <c r="L5777">
        <v>34.97</v>
      </c>
      <c r="M5777">
        <v>20.98</v>
      </c>
      <c r="N5777">
        <v>1.49</v>
      </c>
      <c r="O5777" t="s">
        <v>24</v>
      </c>
      <c r="P5777" t="s">
        <v>864</v>
      </c>
      <c r="Q5777" t="s">
        <v>95</v>
      </c>
      <c r="R5777" t="s">
        <v>27</v>
      </c>
      <c r="S5777" t="s">
        <v>57</v>
      </c>
      <c r="T5777" s="1">
        <v>41193</v>
      </c>
    </row>
    <row r="5778" spans="1:20" x14ac:dyDescent="0.25">
      <c r="A5778">
        <v>40997</v>
      </c>
      <c r="B5778">
        <v>39924</v>
      </c>
      <c r="C5778" t="s">
        <v>20</v>
      </c>
      <c r="D5778" t="s">
        <v>21</v>
      </c>
      <c r="E5778" t="s">
        <v>84</v>
      </c>
      <c r="F5778" t="s">
        <v>1768</v>
      </c>
      <c r="G5778">
        <v>12</v>
      </c>
      <c r="H5778">
        <v>715.52</v>
      </c>
      <c r="I5778">
        <v>0.5</v>
      </c>
      <c r="J5778">
        <v>0.05</v>
      </c>
      <c r="K5778">
        <v>334.58</v>
      </c>
      <c r="L5778">
        <v>61.96</v>
      </c>
      <c r="M5778">
        <v>30.98</v>
      </c>
      <c r="N5778">
        <v>9.18</v>
      </c>
      <c r="O5778" t="s">
        <v>71</v>
      </c>
      <c r="P5778" t="s">
        <v>880</v>
      </c>
      <c r="Q5778" t="s">
        <v>64</v>
      </c>
      <c r="R5778" t="s">
        <v>27</v>
      </c>
      <c r="S5778" t="s">
        <v>57</v>
      </c>
      <c r="T5778" s="1">
        <v>39924</v>
      </c>
    </row>
    <row r="5779" spans="1:20" x14ac:dyDescent="0.25">
      <c r="A5779">
        <v>40997</v>
      </c>
      <c r="B5779">
        <v>39924</v>
      </c>
      <c r="C5779" t="s">
        <v>20</v>
      </c>
      <c r="D5779" t="s">
        <v>21</v>
      </c>
      <c r="E5779" t="s">
        <v>52</v>
      </c>
      <c r="F5779" t="s">
        <v>1388</v>
      </c>
      <c r="G5779">
        <v>37</v>
      </c>
      <c r="H5779">
        <v>1804.76</v>
      </c>
      <c r="I5779">
        <v>0.55000000000000004</v>
      </c>
      <c r="J5779">
        <v>0.05</v>
      </c>
      <c r="K5779">
        <v>945.14</v>
      </c>
      <c r="L5779">
        <v>51.09</v>
      </c>
      <c r="M5779">
        <v>22.99</v>
      </c>
      <c r="N5779">
        <v>8.99</v>
      </c>
      <c r="O5779" t="s">
        <v>24</v>
      </c>
      <c r="P5779" t="s">
        <v>880</v>
      </c>
      <c r="Q5779" t="s">
        <v>64</v>
      </c>
      <c r="R5779" t="s">
        <v>27</v>
      </c>
      <c r="S5779" t="s">
        <v>35</v>
      </c>
      <c r="T5779" s="1">
        <v>39931</v>
      </c>
    </row>
    <row r="5780" spans="1:20" x14ac:dyDescent="0.25">
      <c r="A5780">
        <v>40997</v>
      </c>
      <c r="B5780">
        <v>39924</v>
      </c>
      <c r="C5780" t="s">
        <v>20</v>
      </c>
      <c r="D5780" t="s">
        <v>21</v>
      </c>
      <c r="E5780" t="s">
        <v>22</v>
      </c>
      <c r="F5780" t="s">
        <v>1523</v>
      </c>
      <c r="G5780">
        <v>1</v>
      </c>
      <c r="H5780">
        <v>38.409999999999997</v>
      </c>
      <c r="I5780">
        <v>0.53</v>
      </c>
      <c r="J5780">
        <v>0.03</v>
      </c>
      <c r="K5780">
        <v>15.93</v>
      </c>
      <c r="L5780">
        <v>31.85</v>
      </c>
      <c r="M5780">
        <v>14.97</v>
      </c>
      <c r="N5780">
        <v>7.51</v>
      </c>
      <c r="O5780" t="s">
        <v>24</v>
      </c>
      <c r="P5780" t="s">
        <v>880</v>
      </c>
      <c r="Q5780" t="s">
        <v>64</v>
      </c>
      <c r="R5780" t="s">
        <v>27</v>
      </c>
      <c r="S5780" t="s">
        <v>57</v>
      </c>
      <c r="T5780" s="1">
        <v>39926</v>
      </c>
    </row>
    <row r="5781" spans="1:20" x14ac:dyDescent="0.25">
      <c r="A5781">
        <v>40997</v>
      </c>
      <c r="B5781">
        <v>39924</v>
      </c>
      <c r="C5781" t="s">
        <v>20</v>
      </c>
      <c r="D5781" t="s">
        <v>42</v>
      </c>
      <c r="E5781" t="s">
        <v>46</v>
      </c>
      <c r="F5781" t="s">
        <v>536</v>
      </c>
      <c r="G5781">
        <v>33</v>
      </c>
      <c r="H5781">
        <v>14751.87</v>
      </c>
      <c r="I5781">
        <v>0.54</v>
      </c>
      <c r="J5781">
        <v>0.04</v>
      </c>
      <c r="K5781">
        <v>7625.87</v>
      </c>
      <c r="L5781">
        <v>462.17</v>
      </c>
      <c r="M5781">
        <v>212.6</v>
      </c>
      <c r="N5781">
        <v>110.2</v>
      </c>
      <c r="O5781" t="s">
        <v>48</v>
      </c>
      <c r="P5781" t="s">
        <v>880</v>
      </c>
      <c r="Q5781" t="s">
        <v>64</v>
      </c>
      <c r="R5781" t="s">
        <v>27</v>
      </c>
      <c r="S5781" t="s">
        <v>49</v>
      </c>
      <c r="T5781" s="1">
        <v>39928</v>
      </c>
    </row>
    <row r="5782" spans="1:20" x14ac:dyDescent="0.25">
      <c r="A5782">
        <v>40998</v>
      </c>
      <c r="B5782">
        <v>39935</v>
      </c>
      <c r="C5782" t="s">
        <v>79</v>
      </c>
      <c r="D5782" t="s">
        <v>37</v>
      </c>
      <c r="E5782" t="s">
        <v>38</v>
      </c>
      <c r="F5782" t="s">
        <v>742</v>
      </c>
      <c r="G5782">
        <v>43</v>
      </c>
      <c r="H5782">
        <v>2003.64</v>
      </c>
      <c r="I5782">
        <v>0.39</v>
      </c>
      <c r="J5782">
        <v>0.05</v>
      </c>
      <c r="K5782">
        <v>716.38</v>
      </c>
      <c r="L5782">
        <v>49</v>
      </c>
      <c r="M5782">
        <v>29.89</v>
      </c>
      <c r="N5782">
        <v>1.99</v>
      </c>
      <c r="O5782" t="s">
        <v>24</v>
      </c>
      <c r="P5782" t="s">
        <v>505</v>
      </c>
      <c r="Q5782" t="s">
        <v>33</v>
      </c>
      <c r="R5782" t="s">
        <v>27</v>
      </c>
      <c r="S5782" t="s">
        <v>35</v>
      </c>
      <c r="T5782" s="1">
        <v>39936</v>
      </c>
    </row>
    <row r="5783" spans="1:20" x14ac:dyDescent="0.25">
      <c r="A5783">
        <v>40998</v>
      </c>
      <c r="B5783">
        <v>39935</v>
      </c>
      <c r="C5783" t="s">
        <v>79</v>
      </c>
      <c r="D5783" t="s">
        <v>21</v>
      </c>
      <c r="E5783" t="s">
        <v>84</v>
      </c>
      <c r="F5783" t="s">
        <v>871</v>
      </c>
      <c r="G5783">
        <v>39</v>
      </c>
      <c r="H5783">
        <v>229.11</v>
      </c>
      <c r="I5783">
        <v>0.37</v>
      </c>
      <c r="J5783">
        <v>0.08</v>
      </c>
      <c r="K5783">
        <v>71.81</v>
      </c>
      <c r="L5783">
        <v>6.35</v>
      </c>
      <c r="M5783">
        <v>4</v>
      </c>
      <c r="N5783">
        <v>1.3</v>
      </c>
      <c r="O5783" t="s">
        <v>24</v>
      </c>
      <c r="P5783" t="s">
        <v>505</v>
      </c>
      <c r="Q5783" t="s">
        <v>33</v>
      </c>
      <c r="R5783" t="s">
        <v>27</v>
      </c>
      <c r="S5783" t="s">
        <v>55</v>
      </c>
      <c r="T5783" s="1">
        <v>39937</v>
      </c>
    </row>
    <row r="5784" spans="1:20" x14ac:dyDescent="0.25">
      <c r="A5784">
        <v>41026</v>
      </c>
      <c r="B5784">
        <v>40652</v>
      </c>
      <c r="C5784" t="s">
        <v>79</v>
      </c>
      <c r="D5784" t="s">
        <v>42</v>
      </c>
      <c r="E5784" t="s">
        <v>192</v>
      </c>
      <c r="F5784" t="s">
        <v>764</v>
      </c>
      <c r="G5784">
        <v>8</v>
      </c>
      <c r="H5784">
        <v>1241.8699999999999</v>
      </c>
      <c r="I5784">
        <v>0.46</v>
      </c>
      <c r="J5784">
        <v>0.1</v>
      </c>
      <c r="K5784">
        <v>479.95</v>
      </c>
      <c r="L5784">
        <v>166.65</v>
      </c>
      <c r="M5784">
        <v>89.99</v>
      </c>
      <c r="N5784">
        <v>42</v>
      </c>
      <c r="O5784" t="s">
        <v>48</v>
      </c>
      <c r="P5784" t="s">
        <v>1745</v>
      </c>
      <c r="Q5784" t="s">
        <v>64</v>
      </c>
      <c r="R5784" t="s">
        <v>61</v>
      </c>
      <c r="S5784" t="s">
        <v>132</v>
      </c>
      <c r="T5784" s="1">
        <v>40653</v>
      </c>
    </row>
    <row r="5785" spans="1:20" x14ac:dyDescent="0.25">
      <c r="A5785">
        <v>41026</v>
      </c>
      <c r="B5785">
        <v>40652</v>
      </c>
      <c r="C5785" t="s">
        <v>79</v>
      </c>
      <c r="D5785" t="s">
        <v>21</v>
      </c>
      <c r="E5785" t="s">
        <v>30</v>
      </c>
      <c r="F5785" t="s">
        <v>106</v>
      </c>
      <c r="G5785">
        <v>19</v>
      </c>
      <c r="H5785">
        <v>87.15</v>
      </c>
      <c r="I5785">
        <v>0.37</v>
      </c>
      <c r="J5785">
        <v>0.1</v>
      </c>
      <c r="K5785">
        <v>25.57</v>
      </c>
      <c r="L5785">
        <v>4.9800000000000004</v>
      </c>
      <c r="M5785">
        <v>3.14</v>
      </c>
      <c r="N5785">
        <v>1.92</v>
      </c>
      <c r="O5785" t="s">
        <v>71</v>
      </c>
      <c r="P5785" t="s">
        <v>1745</v>
      </c>
      <c r="Q5785" t="s">
        <v>64</v>
      </c>
      <c r="R5785" t="s">
        <v>61</v>
      </c>
      <c r="S5785" t="s">
        <v>55</v>
      </c>
      <c r="T5785" s="1">
        <v>40652</v>
      </c>
    </row>
    <row r="5786" spans="1:20" x14ac:dyDescent="0.25">
      <c r="A5786">
        <v>41056</v>
      </c>
      <c r="B5786">
        <v>40994</v>
      </c>
      <c r="C5786" t="s">
        <v>58</v>
      </c>
      <c r="D5786" t="s">
        <v>37</v>
      </c>
      <c r="E5786" t="s">
        <v>38</v>
      </c>
      <c r="F5786" t="s">
        <v>1576</v>
      </c>
      <c r="G5786">
        <v>4</v>
      </c>
      <c r="H5786">
        <v>264.98</v>
      </c>
      <c r="I5786">
        <v>0.5</v>
      </c>
      <c r="J5786">
        <v>0.08</v>
      </c>
      <c r="K5786">
        <v>117.53</v>
      </c>
      <c r="L5786">
        <v>69.959999999999994</v>
      </c>
      <c r="M5786">
        <v>34.979999999999997</v>
      </c>
      <c r="N5786">
        <v>7.53</v>
      </c>
      <c r="O5786" t="s">
        <v>24</v>
      </c>
      <c r="P5786" t="s">
        <v>150</v>
      </c>
      <c r="Q5786" t="s">
        <v>83</v>
      </c>
      <c r="R5786" t="s">
        <v>27</v>
      </c>
      <c r="S5786" t="s">
        <v>57</v>
      </c>
      <c r="T5786" s="1">
        <v>40997</v>
      </c>
    </row>
    <row r="5787" spans="1:20" x14ac:dyDescent="0.25">
      <c r="A5787">
        <v>41059</v>
      </c>
      <c r="B5787">
        <v>40435</v>
      </c>
      <c r="C5787" t="s">
        <v>79</v>
      </c>
      <c r="D5787" t="s">
        <v>21</v>
      </c>
      <c r="E5787" t="s">
        <v>120</v>
      </c>
      <c r="F5787" t="s">
        <v>1125</v>
      </c>
      <c r="G5787">
        <v>26</v>
      </c>
      <c r="H5787">
        <v>540.61</v>
      </c>
      <c r="I5787">
        <v>0.36</v>
      </c>
      <c r="J5787">
        <v>0.08</v>
      </c>
      <c r="K5787">
        <v>162.32</v>
      </c>
      <c r="L5787">
        <v>22.3</v>
      </c>
      <c r="M5787">
        <v>14.27</v>
      </c>
      <c r="N5787">
        <v>7.27</v>
      </c>
      <c r="O5787" t="s">
        <v>71</v>
      </c>
      <c r="P5787" t="s">
        <v>625</v>
      </c>
      <c r="Q5787" t="s">
        <v>64</v>
      </c>
      <c r="R5787" t="s">
        <v>34</v>
      </c>
      <c r="S5787" t="s">
        <v>57</v>
      </c>
      <c r="T5787" s="1">
        <v>40435</v>
      </c>
    </row>
    <row r="5788" spans="1:20" x14ac:dyDescent="0.25">
      <c r="A5788">
        <v>41059</v>
      </c>
      <c r="B5788">
        <v>40435</v>
      </c>
      <c r="C5788" t="s">
        <v>79</v>
      </c>
      <c r="D5788" t="s">
        <v>37</v>
      </c>
      <c r="E5788" t="s">
        <v>87</v>
      </c>
      <c r="F5788" t="s">
        <v>1735</v>
      </c>
      <c r="G5788">
        <v>45</v>
      </c>
      <c r="H5788">
        <v>20555.88</v>
      </c>
      <c r="I5788">
        <v>0.4</v>
      </c>
      <c r="J5788">
        <v>0.09</v>
      </c>
      <c r="K5788">
        <v>6997.79</v>
      </c>
      <c r="L5788">
        <v>501.63</v>
      </c>
      <c r="M5788">
        <v>300.98</v>
      </c>
      <c r="N5788">
        <v>13.99</v>
      </c>
      <c r="O5788" t="s">
        <v>24</v>
      </c>
      <c r="P5788" t="s">
        <v>625</v>
      </c>
      <c r="Q5788" t="s">
        <v>64</v>
      </c>
      <c r="R5788" t="s">
        <v>34</v>
      </c>
      <c r="S5788" t="s">
        <v>45</v>
      </c>
      <c r="T5788" s="1">
        <v>40436</v>
      </c>
    </row>
    <row r="5789" spans="1:20" x14ac:dyDescent="0.25">
      <c r="A5789">
        <v>41059</v>
      </c>
      <c r="B5789">
        <v>40435</v>
      </c>
      <c r="C5789" t="s">
        <v>79</v>
      </c>
      <c r="D5789" t="s">
        <v>21</v>
      </c>
      <c r="E5789" t="s">
        <v>52</v>
      </c>
      <c r="F5789" t="s">
        <v>1292</v>
      </c>
      <c r="G5789">
        <v>21</v>
      </c>
      <c r="H5789">
        <v>199.01</v>
      </c>
      <c r="I5789">
        <v>0.38</v>
      </c>
      <c r="J5789">
        <v>0</v>
      </c>
      <c r="K5789">
        <v>75.17</v>
      </c>
      <c r="L5789">
        <v>9.42</v>
      </c>
      <c r="M5789">
        <v>5.84</v>
      </c>
      <c r="N5789">
        <v>1.2</v>
      </c>
      <c r="O5789" t="s">
        <v>71</v>
      </c>
      <c r="P5789" t="s">
        <v>625</v>
      </c>
      <c r="Q5789" t="s">
        <v>64</v>
      </c>
      <c r="R5789" t="s">
        <v>34</v>
      </c>
      <c r="S5789" t="s">
        <v>55</v>
      </c>
      <c r="T5789" s="1">
        <v>40437</v>
      </c>
    </row>
    <row r="5790" spans="1:20" x14ac:dyDescent="0.25">
      <c r="A5790">
        <v>41059</v>
      </c>
      <c r="B5790">
        <v>40435</v>
      </c>
      <c r="C5790" t="s">
        <v>79</v>
      </c>
      <c r="D5790" t="s">
        <v>42</v>
      </c>
      <c r="E5790" t="s">
        <v>46</v>
      </c>
      <c r="F5790" t="s">
        <v>912</v>
      </c>
      <c r="G5790">
        <v>45</v>
      </c>
      <c r="H5790">
        <v>32120.92</v>
      </c>
      <c r="I5790">
        <v>0.46</v>
      </c>
      <c r="J5790">
        <v>0.04</v>
      </c>
      <c r="K5790">
        <v>14034.3</v>
      </c>
      <c r="L5790">
        <v>742.56</v>
      </c>
      <c r="M5790">
        <v>400.98</v>
      </c>
      <c r="N5790">
        <v>42.52</v>
      </c>
      <c r="O5790" t="s">
        <v>48</v>
      </c>
      <c r="P5790" t="s">
        <v>625</v>
      </c>
      <c r="Q5790" t="s">
        <v>64</v>
      </c>
      <c r="R5790" t="s">
        <v>34</v>
      </c>
      <c r="S5790" t="s">
        <v>49</v>
      </c>
      <c r="T5790" s="1">
        <v>40436</v>
      </c>
    </row>
    <row r="5791" spans="1:20" x14ac:dyDescent="0.25">
      <c r="A5791">
        <v>41063</v>
      </c>
      <c r="B5791">
        <v>41234</v>
      </c>
      <c r="C5791" t="s">
        <v>20</v>
      </c>
      <c r="D5791" t="s">
        <v>21</v>
      </c>
      <c r="E5791" t="s">
        <v>52</v>
      </c>
      <c r="F5791" t="s">
        <v>861</v>
      </c>
      <c r="G5791">
        <v>22</v>
      </c>
      <c r="H5791">
        <v>736.58</v>
      </c>
      <c r="I5791">
        <v>0.36</v>
      </c>
      <c r="J5791">
        <v>0.01</v>
      </c>
      <c r="K5791">
        <v>257.23</v>
      </c>
      <c r="L5791">
        <v>33.409999999999997</v>
      </c>
      <c r="M5791">
        <v>21.38</v>
      </c>
      <c r="N5791">
        <v>8.99</v>
      </c>
      <c r="O5791" t="s">
        <v>24</v>
      </c>
      <c r="P5791" t="s">
        <v>212</v>
      </c>
      <c r="Q5791" t="s">
        <v>83</v>
      </c>
      <c r="R5791" t="s">
        <v>61</v>
      </c>
      <c r="S5791" t="s">
        <v>35</v>
      </c>
      <c r="T5791" s="1">
        <v>41236</v>
      </c>
    </row>
    <row r="5792" spans="1:20" x14ac:dyDescent="0.25">
      <c r="A5792">
        <v>41063</v>
      </c>
      <c r="B5792">
        <v>41234</v>
      </c>
      <c r="C5792" t="s">
        <v>20</v>
      </c>
      <c r="D5792" t="s">
        <v>37</v>
      </c>
      <c r="E5792" t="s">
        <v>50</v>
      </c>
      <c r="F5792" t="s">
        <v>569</v>
      </c>
      <c r="G5792">
        <v>10</v>
      </c>
      <c r="H5792">
        <v>652.88</v>
      </c>
      <c r="I5792">
        <v>0.47</v>
      </c>
      <c r="J5792">
        <v>0.04</v>
      </c>
      <c r="K5792">
        <v>291.99</v>
      </c>
      <c r="L5792">
        <v>67.91</v>
      </c>
      <c r="M5792">
        <v>35.99</v>
      </c>
      <c r="N5792">
        <v>0.99</v>
      </c>
      <c r="O5792" t="s">
        <v>24</v>
      </c>
      <c r="P5792" t="s">
        <v>212</v>
      </c>
      <c r="Q5792" t="s">
        <v>83</v>
      </c>
      <c r="R5792" t="s">
        <v>61</v>
      </c>
      <c r="S5792" t="s">
        <v>35</v>
      </c>
      <c r="T5792" s="1">
        <v>41241</v>
      </c>
    </row>
    <row r="5793" spans="1:20" x14ac:dyDescent="0.25">
      <c r="A5793">
        <v>41063</v>
      </c>
      <c r="B5793">
        <v>41234</v>
      </c>
      <c r="C5793" t="s">
        <v>20</v>
      </c>
      <c r="D5793" t="s">
        <v>37</v>
      </c>
      <c r="E5793" t="s">
        <v>50</v>
      </c>
      <c r="F5793" t="s">
        <v>607</v>
      </c>
      <c r="G5793">
        <v>26</v>
      </c>
      <c r="H5793">
        <v>4379.57</v>
      </c>
      <c r="I5793">
        <v>0.52</v>
      </c>
      <c r="J5793">
        <v>0.06</v>
      </c>
      <c r="K5793">
        <v>2142.58</v>
      </c>
      <c r="L5793">
        <v>179.15</v>
      </c>
      <c r="M5793">
        <v>85.99</v>
      </c>
      <c r="N5793">
        <v>1.25</v>
      </c>
      <c r="O5793" t="s">
        <v>24</v>
      </c>
      <c r="P5793" t="s">
        <v>212</v>
      </c>
      <c r="Q5793" t="s">
        <v>83</v>
      </c>
      <c r="R5793" t="s">
        <v>61</v>
      </c>
      <c r="S5793" t="s">
        <v>35</v>
      </c>
      <c r="T5793" s="1">
        <v>41241</v>
      </c>
    </row>
    <row r="5794" spans="1:20" x14ac:dyDescent="0.25">
      <c r="A5794">
        <v>41091</v>
      </c>
      <c r="B5794">
        <v>39957</v>
      </c>
      <c r="C5794" t="s">
        <v>79</v>
      </c>
      <c r="D5794" t="s">
        <v>42</v>
      </c>
      <c r="E5794" t="s">
        <v>192</v>
      </c>
      <c r="F5794" t="s">
        <v>193</v>
      </c>
      <c r="G5794">
        <v>32</v>
      </c>
      <c r="H5794">
        <v>10314.299999999999</v>
      </c>
      <c r="I5794">
        <v>0.39</v>
      </c>
      <c r="J5794">
        <v>0.1</v>
      </c>
      <c r="K5794">
        <v>3317.68</v>
      </c>
      <c r="L5794">
        <v>357.51</v>
      </c>
      <c r="M5794">
        <v>218.08</v>
      </c>
      <c r="N5794">
        <v>18.059999999999999</v>
      </c>
      <c r="O5794" t="s">
        <v>71</v>
      </c>
      <c r="P5794" t="s">
        <v>324</v>
      </c>
      <c r="Q5794" t="s">
        <v>33</v>
      </c>
      <c r="R5794" t="s">
        <v>67</v>
      </c>
      <c r="S5794" t="s">
        <v>28</v>
      </c>
      <c r="T5794" s="1">
        <v>39958</v>
      </c>
    </row>
    <row r="5795" spans="1:20" x14ac:dyDescent="0.25">
      <c r="A5795">
        <v>41094</v>
      </c>
      <c r="B5795">
        <v>39819</v>
      </c>
      <c r="C5795" t="s">
        <v>20</v>
      </c>
      <c r="D5795" t="s">
        <v>21</v>
      </c>
      <c r="E5795" t="s">
        <v>84</v>
      </c>
      <c r="F5795" t="s">
        <v>794</v>
      </c>
      <c r="G5795">
        <v>46</v>
      </c>
      <c r="H5795">
        <v>573.84</v>
      </c>
      <c r="I5795">
        <v>0.52</v>
      </c>
      <c r="J5795">
        <v>0.09</v>
      </c>
      <c r="K5795">
        <v>267.02999999999997</v>
      </c>
      <c r="L5795">
        <v>13.5</v>
      </c>
      <c r="M5795">
        <v>6.48</v>
      </c>
      <c r="N5795">
        <v>8.73</v>
      </c>
      <c r="O5795" t="s">
        <v>24</v>
      </c>
      <c r="P5795" t="s">
        <v>398</v>
      </c>
      <c r="Q5795" t="s">
        <v>95</v>
      </c>
      <c r="R5795" t="s">
        <v>34</v>
      </c>
      <c r="S5795" t="s">
        <v>57</v>
      </c>
      <c r="T5795" s="1">
        <v>39821</v>
      </c>
    </row>
    <row r="5796" spans="1:20" x14ac:dyDescent="0.25">
      <c r="A5796">
        <v>41094</v>
      </c>
      <c r="B5796">
        <v>39819</v>
      </c>
      <c r="C5796" t="s">
        <v>20</v>
      </c>
      <c r="D5796" t="s">
        <v>21</v>
      </c>
      <c r="E5796" t="s">
        <v>22</v>
      </c>
      <c r="F5796" t="s">
        <v>1571</v>
      </c>
      <c r="G5796">
        <v>6</v>
      </c>
      <c r="H5796">
        <v>271.61</v>
      </c>
      <c r="I5796">
        <v>0.51</v>
      </c>
      <c r="J5796">
        <v>0.05</v>
      </c>
      <c r="K5796">
        <v>114.57</v>
      </c>
      <c r="L5796">
        <v>41.51</v>
      </c>
      <c r="M5796">
        <v>20.34</v>
      </c>
      <c r="N5796">
        <v>35</v>
      </c>
      <c r="O5796" t="s">
        <v>24</v>
      </c>
      <c r="P5796" t="s">
        <v>398</v>
      </c>
      <c r="Q5796" t="s">
        <v>95</v>
      </c>
      <c r="R5796" t="s">
        <v>34</v>
      </c>
      <c r="S5796" t="s">
        <v>28</v>
      </c>
      <c r="T5796" s="1">
        <v>39823</v>
      </c>
    </row>
    <row r="5797" spans="1:20" x14ac:dyDescent="0.25">
      <c r="A5797">
        <v>41120</v>
      </c>
      <c r="B5797">
        <v>41097</v>
      </c>
      <c r="C5797" t="s">
        <v>20</v>
      </c>
      <c r="D5797" t="s">
        <v>42</v>
      </c>
      <c r="E5797" t="s">
        <v>192</v>
      </c>
      <c r="F5797" t="s">
        <v>1952</v>
      </c>
      <c r="G5797">
        <v>35</v>
      </c>
      <c r="H5797">
        <v>1576.57</v>
      </c>
      <c r="I5797">
        <v>0.46</v>
      </c>
      <c r="J5797">
        <v>0.09</v>
      </c>
      <c r="K5797">
        <v>638.87</v>
      </c>
      <c r="L5797">
        <v>49.33</v>
      </c>
      <c r="M5797">
        <v>26.64</v>
      </c>
      <c r="N5797">
        <v>5.3</v>
      </c>
      <c r="O5797" t="s">
        <v>24</v>
      </c>
      <c r="P5797" t="s">
        <v>1182</v>
      </c>
      <c r="Q5797" t="s">
        <v>64</v>
      </c>
      <c r="R5797" t="s">
        <v>67</v>
      </c>
      <c r="S5797" t="s">
        <v>45</v>
      </c>
      <c r="T5797" s="1">
        <v>41099</v>
      </c>
    </row>
    <row r="5798" spans="1:20" x14ac:dyDescent="0.25">
      <c r="A5798">
        <v>41120</v>
      </c>
      <c r="B5798">
        <v>41097</v>
      </c>
      <c r="C5798" t="s">
        <v>20</v>
      </c>
      <c r="D5798" t="s">
        <v>42</v>
      </c>
      <c r="E5798" t="s">
        <v>43</v>
      </c>
      <c r="F5798" t="s">
        <v>1072</v>
      </c>
      <c r="G5798">
        <v>13</v>
      </c>
      <c r="H5798">
        <v>72.33</v>
      </c>
      <c r="I5798">
        <v>0.45</v>
      </c>
      <c r="J5798">
        <v>0.02</v>
      </c>
      <c r="K5798">
        <v>31.3</v>
      </c>
      <c r="L5798">
        <v>5.6</v>
      </c>
      <c r="M5798">
        <v>3.08</v>
      </c>
      <c r="N5798">
        <v>0.99</v>
      </c>
      <c r="O5798" t="s">
        <v>24</v>
      </c>
      <c r="P5798" t="s">
        <v>1182</v>
      </c>
      <c r="Q5798" t="s">
        <v>64</v>
      </c>
      <c r="R5798" t="s">
        <v>67</v>
      </c>
      <c r="S5798" t="s">
        <v>45</v>
      </c>
      <c r="T5798" s="1">
        <v>41099</v>
      </c>
    </row>
    <row r="5799" spans="1:20" x14ac:dyDescent="0.25">
      <c r="A5799">
        <v>41122</v>
      </c>
      <c r="B5799">
        <v>40230</v>
      </c>
      <c r="C5799" t="s">
        <v>29</v>
      </c>
      <c r="D5799" t="s">
        <v>42</v>
      </c>
      <c r="E5799" t="s">
        <v>43</v>
      </c>
      <c r="F5799" t="s">
        <v>848</v>
      </c>
      <c r="G5799">
        <v>29</v>
      </c>
      <c r="H5799">
        <v>78.19</v>
      </c>
      <c r="I5799">
        <v>0.36</v>
      </c>
      <c r="J5799">
        <v>0.06</v>
      </c>
      <c r="K5799">
        <v>23.65</v>
      </c>
      <c r="L5799">
        <v>2.72</v>
      </c>
      <c r="M5799">
        <v>1.74</v>
      </c>
      <c r="N5799">
        <v>4.08</v>
      </c>
      <c r="O5799" t="s">
        <v>71</v>
      </c>
      <c r="P5799" t="s">
        <v>1182</v>
      </c>
      <c r="Q5799" t="s">
        <v>64</v>
      </c>
      <c r="R5799" t="s">
        <v>61</v>
      </c>
      <c r="S5799" t="s">
        <v>35</v>
      </c>
      <c r="T5799" s="1">
        <v>40232</v>
      </c>
    </row>
    <row r="5800" spans="1:20" x14ac:dyDescent="0.25">
      <c r="A5800">
        <v>41123</v>
      </c>
      <c r="B5800">
        <v>40518</v>
      </c>
      <c r="C5800" t="s">
        <v>20</v>
      </c>
      <c r="D5800" t="s">
        <v>21</v>
      </c>
      <c r="E5800" t="s">
        <v>84</v>
      </c>
      <c r="F5800" t="s">
        <v>1316</v>
      </c>
      <c r="G5800">
        <v>27</v>
      </c>
      <c r="H5800">
        <v>529.89</v>
      </c>
      <c r="I5800">
        <v>0.44</v>
      </c>
      <c r="J5800">
        <v>0.04</v>
      </c>
      <c r="K5800">
        <v>218.7</v>
      </c>
      <c r="L5800">
        <v>20.25</v>
      </c>
      <c r="M5800">
        <v>11.34</v>
      </c>
      <c r="N5800">
        <v>5.01</v>
      </c>
      <c r="O5800" t="s">
        <v>24</v>
      </c>
      <c r="P5800" t="s">
        <v>153</v>
      </c>
      <c r="Q5800" t="s">
        <v>33</v>
      </c>
      <c r="R5800" t="s">
        <v>27</v>
      </c>
      <c r="S5800" t="s">
        <v>57</v>
      </c>
      <c r="T5800" s="1">
        <v>40523</v>
      </c>
    </row>
    <row r="5801" spans="1:20" x14ac:dyDescent="0.25">
      <c r="A5801">
        <v>41152</v>
      </c>
      <c r="B5801">
        <v>40789</v>
      </c>
      <c r="C5801" t="s">
        <v>36</v>
      </c>
      <c r="D5801" t="s">
        <v>21</v>
      </c>
      <c r="E5801" t="s">
        <v>126</v>
      </c>
      <c r="F5801" t="s">
        <v>926</v>
      </c>
      <c r="G5801">
        <v>49</v>
      </c>
      <c r="H5801">
        <v>6200.46</v>
      </c>
      <c r="I5801">
        <v>0.41</v>
      </c>
      <c r="J5801">
        <v>0.03</v>
      </c>
      <c r="K5801">
        <v>2421.23</v>
      </c>
      <c r="L5801">
        <v>130.03</v>
      </c>
      <c r="M5801">
        <v>76.72</v>
      </c>
      <c r="N5801">
        <v>19.95</v>
      </c>
      <c r="O5801" t="s">
        <v>24</v>
      </c>
      <c r="P5801" t="s">
        <v>1625</v>
      </c>
      <c r="Q5801" t="s">
        <v>33</v>
      </c>
      <c r="R5801" t="s">
        <v>34</v>
      </c>
      <c r="S5801" t="s">
        <v>28</v>
      </c>
      <c r="T5801" s="1">
        <v>40790</v>
      </c>
    </row>
    <row r="5802" spans="1:20" x14ac:dyDescent="0.25">
      <c r="A5802">
        <v>41152</v>
      </c>
      <c r="B5802">
        <v>40789</v>
      </c>
      <c r="C5802" t="s">
        <v>36</v>
      </c>
      <c r="D5802" t="s">
        <v>21</v>
      </c>
      <c r="E5802" t="s">
        <v>120</v>
      </c>
      <c r="F5802" t="s">
        <v>1250</v>
      </c>
      <c r="G5802">
        <v>29</v>
      </c>
      <c r="H5802">
        <v>97.7</v>
      </c>
      <c r="I5802">
        <v>0.49</v>
      </c>
      <c r="J5802">
        <v>0.1</v>
      </c>
      <c r="K5802">
        <v>41.69</v>
      </c>
      <c r="L5802">
        <v>3.69</v>
      </c>
      <c r="M5802">
        <v>1.88</v>
      </c>
      <c r="N5802">
        <v>1.49</v>
      </c>
      <c r="O5802" t="s">
        <v>24</v>
      </c>
      <c r="P5802" t="s">
        <v>1625</v>
      </c>
      <c r="Q5802" t="s">
        <v>33</v>
      </c>
      <c r="R5802" t="s">
        <v>34</v>
      </c>
      <c r="S5802" t="s">
        <v>57</v>
      </c>
      <c r="T5802" s="1">
        <v>40791</v>
      </c>
    </row>
    <row r="5803" spans="1:20" x14ac:dyDescent="0.25">
      <c r="A5803">
        <v>41153</v>
      </c>
      <c r="B5803">
        <v>39874</v>
      </c>
      <c r="C5803" t="s">
        <v>79</v>
      </c>
      <c r="D5803" t="s">
        <v>37</v>
      </c>
      <c r="E5803" t="s">
        <v>38</v>
      </c>
      <c r="F5803" t="s">
        <v>884</v>
      </c>
      <c r="G5803">
        <v>29</v>
      </c>
      <c r="H5803">
        <v>1462.28</v>
      </c>
      <c r="I5803">
        <v>0.45</v>
      </c>
      <c r="J5803">
        <v>0.1</v>
      </c>
      <c r="K5803">
        <v>567.11</v>
      </c>
      <c r="L5803">
        <v>55.87</v>
      </c>
      <c r="M5803">
        <v>30.73</v>
      </c>
      <c r="N5803">
        <v>4</v>
      </c>
      <c r="O5803" t="s">
        <v>24</v>
      </c>
      <c r="P5803" t="s">
        <v>578</v>
      </c>
      <c r="Q5803" t="s">
        <v>83</v>
      </c>
      <c r="R5803" t="s">
        <v>34</v>
      </c>
      <c r="S5803" t="s">
        <v>57</v>
      </c>
      <c r="T5803" s="1">
        <v>39875</v>
      </c>
    </row>
    <row r="5804" spans="1:20" x14ac:dyDescent="0.25">
      <c r="A5804">
        <v>41154</v>
      </c>
      <c r="B5804">
        <v>39933</v>
      </c>
      <c r="C5804" t="s">
        <v>20</v>
      </c>
      <c r="D5804" t="s">
        <v>21</v>
      </c>
      <c r="E5804" t="s">
        <v>52</v>
      </c>
      <c r="F5804" t="s">
        <v>634</v>
      </c>
      <c r="G5804">
        <v>43</v>
      </c>
      <c r="H5804">
        <v>1784.1</v>
      </c>
      <c r="I5804">
        <v>0.48</v>
      </c>
      <c r="J5804">
        <v>0.02</v>
      </c>
      <c r="K5804">
        <v>836.09</v>
      </c>
      <c r="L5804">
        <v>42.27</v>
      </c>
      <c r="M5804">
        <v>21.98</v>
      </c>
      <c r="N5804">
        <v>2.87</v>
      </c>
      <c r="O5804" t="s">
        <v>24</v>
      </c>
      <c r="P5804" t="s">
        <v>441</v>
      </c>
      <c r="Q5804" t="s">
        <v>33</v>
      </c>
      <c r="R5804" t="s">
        <v>34</v>
      </c>
      <c r="S5804" t="s">
        <v>35</v>
      </c>
      <c r="T5804" s="1">
        <v>39935</v>
      </c>
    </row>
    <row r="5805" spans="1:20" x14ac:dyDescent="0.25">
      <c r="A5805">
        <v>41157</v>
      </c>
      <c r="B5805">
        <v>40649</v>
      </c>
      <c r="C5805" t="s">
        <v>79</v>
      </c>
      <c r="D5805" t="s">
        <v>42</v>
      </c>
      <c r="E5805" t="s">
        <v>43</v>
      </c>
      <c r="F5805" t="s">
        <v>44</v>
      </c>
      <c r="G5805">
        <v>39</v>
      </c>
      <c r="H5805">
        <v>7638.29</v>
      </c>
      <c r="I5805">
        <v>0.5</v>
      </c>
      <c r="J5805">
        <v>0.09</v>
      </c>
      <c r="K5805">
        <v>3438.81</v>
      </c>
      <c r="L5805">
        <v>215.06</v>
      </c>
      <c r="M5805">
        <v>107.53</v>
      </c>
      <c r="N5805">
        <v>5.81</v>
      </c>
      <c r="O5805" t="s">
        <v>24</v>
      </c>
      <c r="P5805" t="s">
        <v>349</v>
      </c>
      <c r="Q5805" t="s">
        <v>33</v>
      </c>
      <c r="R5805" t="s">
        <v>61</v>
      </c>
      <c r="S5805" t="s">
        <v>45</v>
      </c>
      <c r="T5805" s="1">
        <v>40651</v>
      </c>
    </row>
    <row r="5806" spans="1:20" x14ac:dyDescent="0.25">
      <c r="A5806">
        <v>41184</v>
      </c>
      <c r="B5806">
        <v>40808</v>
      </c>
      <c r="C5806" t="s">
        <v>36</v>
      </c>
      <c r="D5806" t="s">
        <v>21</v>
      </c>
      <c r="E5806" t="s">
        <v>22</v>
      </c>
      <c r="F5806" t="s">
        <v>184</v>
      </c>
      <c r="G5806">
        <v>7</v>
      </c>
      <c r="H5806">
        <v>193.8</v>
      </c>
      <c r="I5806">
        <v>0.41</v>
      </c>
      <c r="J5806">
        <v>0.02</v>
      </c>
      <c r="K5806">
        <v>72.650000000000006</v>
      </c>
      <c r="L5806">
        <v>26.61</v>
      </c>
      <c r="M5806">
        <v>15.7</v>
      </c>
      <c r="N5806">
        <v>11.25</v>
      </c>
      <c r="O5806" t="s">
        <v>24</v>
      </c>
      <c r="P5806" t="s">
        <v>1932</v>
      </c>
      <c r="Q5806" t="s">
        <v>83</v>
      </c>
      <c r="R5806" t="s">
        <v>61</v>
      </c>
      <c r="S5806" t="s">
        <v>57</v>
      </c>
      <c r="T5806" s="1">
        <v>40810</v>
      </c>
    </row>
    <row r="5807" spans="1:20" x14ac:dyDescent="0.25">
      <c r="A5807">
        <v>41185</v>
      </c>
      <c r="B5807">
        <v>40153</v>
      </c>
      <c r="C5807" t="s">
        <v>58</v>
      </c>
      <c r="D5807" t="s">
        <v>21</v>
      </c>
      <c r="E5807" t="s">
        <v>84</v>
      </c>
      <c r="F5807" t="s">
        <v>927</v>
      </c>
      <c r="G5807">
        <v>2</v>
      </c>
      <c r="H5807">
        <v>28.03</v>
      </c>
      <c r="I5807">
        <v>0.47</v>
      </c>
      <c r="J5807">
        <v>0.08</v>
      </c>
      <c r="K5807">
        <v>8.51</v>
      </c>
      <c r="L5807">
        <v>10.91</v>
      </c>
      <c r="M5807">
        <v>5.78</v>
      </c>
      <c r="N5807">
        <v>7.96</v>
      </c>
      <c r="O5807" t="s">
        <v>24</v>
      </c>
      <c r="P5807" t="s">
        <v>1568</v>
      </c>
      <c r="Q5807" t="s">
        <v>64</v>
      </c>
      <c r="R5807" t="s">
        <v>34</v>
      </c>
      <c r="S5807" t="s">
        <v>57</v>
      </c>
      <c r="T5807" s="1">
        <v>40154</v>
      </c>
    </row>
    <row r="5808" spans="1:20" x14ac:dyDescent="0.25">
      <c r="A5808">
        <v>41186</v>
      </c>
      <c r="B5808">
        <v>40504</v>
      </c>
      <c r="C5808" t="s">
        <v>36</v>
      </c>
      <c r="D5808" t="s">
        <v>37</v>
      </c>
      <c r="E5808" t="s">
        <v>50</v>
      </c>
      <c r="F5808" t="s">
        <v>1682</v>
      </c>
      <c r="G5808">
        <v>33</v>
      </c>
      <c r="H5808">
        <v>1226.48</v>
      </c>
      <c r="I5808">
        <v>0.48</v>
      </c>
      <c r="J5808">
        <v>0.08</v>
      </c>
      <c r="K5808">
        <v>532.82000000000005</v>
      </c>
      <c r="L5808">
        <v>40.369999999999997</v>
      </c>
      <c r="M5808">
        <v>20.99</v>
      </c>
      <c r="N5808">
        <v>0.99</v>
      </c>
      <c r="O5808" t="s">
        <v>24</v>
      </c>
      <c r="P5808" t="s">
        <v>421</v>
      </c>
      <c r="Q5808" t="s">
        <v>41</v>
      </c>
      <c r="R5808" t="s">
        <v>34</v>
      </c>
      <c r="S5808" t="s">
        <v>35</v>
      </c>
      <c r="T5808" s="1">
        <v>40505</v>
      </c>
    </row>
    <row r="5809" spans="1:20" x14ac:dyDescent="0.25">
      <c r="A5809">
        <v>41186</v>
      </c>
      <c r="B5809">
        <v>40504</v>
      </c>
      <c r="C5809" t="s">
        <v>36</v>
      </c>
      <c r="D5809" t="s">
        <v>21</v>
      </c>
      <c r="E5809" t="s">
        <v>139</v>
      </c>
      <c r="F5809" t="s">
        <v>830</v>
      </c>
      <c r="G5809">
        <v>13</v>
      </c>
      <c r="H5809">
        <v>263.62</v>
      </c>
      <c r="I5809">
        <v>0.52</v>
      </c>
      <c r="J5809">
        <v>0.01</v>
      </c>
      <c r="K5809">
        <v>135.09</v>
      </c>
      <c r="L5809">
        <v>20.38</v>
      </c>
      <c r="M5809">
        <v>9.7799999999999994</v>
      </c>
      <c r="N5809">
        <v>1.39</v>
      </c>
      <c r="O5809" t="s">
        <v>71</v>
      </c>
      <c r="P5809" t="s">
        <v>421</v>
      </c>
      <c r="Q5809" t="s">
        <v>95</v>
      </c>
      <c r="R5809" t="s">
        <v>34</v>
      </c>
      <c r="S5809" t="s">
        <v>57</v>
      </c>
      <c r="T5809" s="1">
        <v>40506</v>
      </c>
    </row>
    <row r="5810" spans="1:20" x14ac:dyDescent="0.25">
      <c r="A5810">
        <v>41187</v>
      </c>
      <c r="B5810">
        <v>40451</v>
      </c>
      <c r="C5810" t="s">
        <v>20</v>
      </c>
      <c r="D5810" t="s">
        <v>21</v>
      </c>
      <c r="E5810" t="s">
        <v>52</v>
      </c>
      <c r="F5810" t="s">
        <v>115</v>
      </c>
      <c r="G5810">
        <v>9</v>
      </c>
      <c r="H5810">
        <v>99.17</v>
      </c>
      <c r="I5810">
        <v>0.49</v>
      </c>
      <c r="J5810">
        <v>0</v>
      </c>
      <c r="K5810">
        <v>48.25</v>
      </c>
      <c r="L5810">
        <v>10.94</v>
      </c>
      <c r="M5810">
        <v>5.58</v>
      </c>
      <c r="N5810">
        <v>0.7</v>
      </c>
      <c r="O5810" t="s">
        <v>24</v>
      </c>
      <c r="P5810" t="s">
        <v>275</v>
      </c>
      <c r="Q5810" t="s">
        <v>64</v>
      </c>
      <c r="R5810" t="s">
        <v>27</v>
      </c>
      <c r="S5810" t="s">
        <v>55</v>
      </c>
      <c r="T5810" s="1">
        <v>40451</v>
      </c>
    </row>
    <row r="5811" spans="1:20" x14ac:dyDescent="0.25">
      <c r="A5811">
        <v>41187</v>
      </c>
      <c r="B5811">
        <v>40451</v>
      </c>
      <c r="C5811" t="s">
        <v>20</v>
      </c>
      <c r="D5811" t="s">
        <v>21</v>
      </c>
      <c r="E5811" t="s">
        <v>84</v>
      </c>
      <c r="F5811" t="s">
        <v>557</v>
      </c>
      <c r="G5811">
        <v>25</v>
      </c>
      <c r="H5811">
        <v>269.42</v>
      </c>
      <c r="I5811">
        <v>0.47</v>
      </c>
      <c r="J5811">
        <v>0.03</v>
      </c>
      <c r="K5811">
        <v>119.96</v>
      </c>
      <c r="L5811">
        <v>10.91</v>
      </c>
      <c r="M5811">
        <v>5.78</v>
      </c>
      <c r="N5811">
        <v>4.96</v>
      </c>
      <c r="O5811" t="s">
        <v>24</v>
      </c>
      <c r="P5811" t="s">
        <v>275</v>
      </c>
      <c r="Q5811" t="s">
        <v>64</v>
      </c>
      <c r="R5811" t="s">
        <v>27</v>
      </c>
      <c r="S5811" t="s">
        <v>57</v>
      </c>
      <c r="T5811" s="1">
        <v>40455</v>
      </c>
    </row>
    <row r="5812" spans="1:20" x14ac:dyDescent="0.25">
      <c r="A5812">
        <v>41189</v>
      </c>
      <c r="B5812">
        <v>40008</v>
      </c>
      <c r="C5812" t="s">
        <v>20</v>
      </c>
      <c r="D5812" t="s">
        <v>21</v>
      </c>
      <c r="E5812" t="s">
        <v>84</v>
      </c>
      <c r="F5812" t="s">
        <v>1748</v>
      </c>
      <c r="G5812">
        <v>30</v>
      </c>
      <c r="H5812">
        <v>376.73</v>
      </c>
      <c r="I5812">
        <v>0.5</v>
      </c>
      <c r="J5812">
        <v>0.03</v>
      </c>
      <c r="K5812">
        <v>181.89</v>
      </c>
      <c r="L5812">
        <v>12.9</v>
      </c>
      <c r="M5812">
        <v>6.45</v>
      </c>
      <c r="N5812">
        <v>1.34</v>
      </c>
      <c r="O5812" t="s">
        <v>24</v>
      </c>
      <c r="P5812" t="s">
        <v>801</v>
      </c>
      <c r="Q5812" t="s">
        <v>33</v>
      </c>
      <c r="R5812" t="s">
        <v>67</v>
      </c>
      <c r="S5812" t="s">
        <v>55</v>
      </c>
      <c r="T5812" s="1">
        <v>40013</v>
      </c>
    </row>
    <row r="5813" spans="1:20" x14ac:dyDescent="0.25">
      <c r="A5813">
        <v>41216</v>
      </c>
      <c r="B5813">
        <v>39995</v>
      </c>
      <c r="C5813" t="s">
        <v>29</v>
      </c>
      <c r="D5813" t="s">
        <v>21</v>
      </c>
      <c r="E5813" t="s">
        <v>120</v>
      </c>
      <c r="F5813" t="s">
        <v>972</v>
      </c>
      <c r="G5813">
        <v>8</v>
      </c>
      <c r="H5813">
        <v>407.49</v>
      </c>
      <c r="I5813">
        <v>0.43</v>
      </c>
      <c r="J5813">
        <v>0.02</v>
      </c>
      <c r="K5813">
        <v>167.86</v>
      </c>
      <c r="L5813">
        <v>51.18</v>
      </c>
      <c r="M5813">
        <v>29.17</v>
      </c>
      <c r="N5813">
        <v>6.27</v>
      </c>
      <c r="O5813" t="s">
        <v>24</v>
      </c>
      <c r="P5813" t="s">
        <v>1935</v>
      </c>
      <c r="Q5813" t="s">
        <v>41</v>
      </c>
      <c r="R5813" t="s">
        <v>61</v>
      </c>
      <c r="S5813" t="s">
        <v>57</v>
      </c>
      <c r="T5813" s="1">
        <v>39996</v>
      </c>
    </row>
    <row r="5814" spans="1:20" x14ac:dyDescent="0.25">
      <c r="A5814">
        <v>41216</v>
      </c>
      <c r="B5814">
        <v>39995</v>
      </c>
      <c r="C5814" t="s">
        <v>29</v>
      </c>
      <c r="D5814" t="s">
        <v>42</v>
      </c>
      <c r="E5814" t="s">
        <v>46</v>
      </c>
      <c r="F5814" t="s">
        <v>514</v>
      </c>
      <c r="G5814">
        <v>45</v>
      </c>
      <c r="H5814">
        <v>16837.650000000001</v>
      </c>
      <c r="I5814">
        <v>0.52</v>
      </c>
      <c r="J5814">
        <v>0</v>
      </c>
      <c r="K5814">
        <v>8740.39</v>
      </c>
      <c r="L5814">
        <v>373.52</v>
      </c>
      <c r="M5814">
        <v>179.29</v>
      </c>
      <c r="N5814">
        <v>29.21</v>
      </c>
      <c r="O5814" t="s">
        <v>48</v>
      </c>
      <c r="P5814" t="s">
        <v>1935</v>
      </c>
      <c r="Q5814" t="s">
        <v>41</v>
      </c>
      <c r="R5814" t="s">
        <v>61</v>
      </c>
      <c r="S5814" t="s">
        <v>49</v>
      </c>
      <c r="T5814" s="1">
        <v>39997</v>
      </c>
    </row>
    <row r="5815" spans="1:20" x14ac:dyDescent="0.25">
      <c r="A5815">
        <v>41217</v>
      </c>
      <c r="B5815">
        <v>40737</v>
      </c>
      <c r="C5815" t="s">
        <v>36</v>
      </c>
      <c r="D5815" t="s">
        <v>21</v>
      </c>
      <c r="E5815" t="s">
        <v>84</v>
      </c>
      <c r="F5815" t="s">
        <v>1372</v>
      </c>
      <c r="G5815">
        <v>23</v>
      </c>
      <c r="H5815">
        <v>2532.83</v>
      </c>
      <c r="I5815">
        <v>0.51</v>
      </c>
      <c r="J5815">
        <v>0.03</v>
      </c>
      <c r="K5815">
        <v>1250</v>
      </c>
      <c r="L5815">
        <v>113.22</v>
      </c>
      <c r="M5815">
        <v>55.48</v>
      </c>
      <c r="N5815">
        <v>6.79</v>
      </c>
      <c r="O5815" t="s">
        <v>71</v>
      </c>
      <c r="P5815" t="s">
        <v>601</v>
      </c>
      <c r="Q5815" t="s">
        <v>33</v>
      </c>
      <c r="R5815" t="s">
        <v>67</v>
      </c>
      <c r="S5815" t="s">
        <v>57</v>
      </c>
      <c r="T5815" s="1">
        <v>40739</v>
      </c>
    </row>
    <row r="5816" spans="1:20" x14ac:dyDescent="0.25">
      <c r="A5816">
        <v>41221</v>
      </c>
      <c r="B5816">
        <v>40068</v>
      </c>
      <c r="C5816" t="s">
        <v>58</v>
      </c>
      <c r="D5816" t="s">
        <v>21</v>
      </c>
      <c r="E5816" t="s">
        <v>22</v>
      </c>
      <c r="F5816" t="s">
        <v>1278</v>
      </c>
      <c r="G5816">
        <v>4</v>
      </c>
      <c r="H5816">
        <v>503.44</v>
      </c>
      <c r="I5816">
        <v>0.35</v>
      </c>
      <c r="J5816">
        <v>0.06</v>
      </c>
      <c r="K5816">
        <v>144.52000000000001</v>
      </c>
      <c r="L5816">
        <v>124.58</v>
      </c>
      <c r="M5816">
        <v>80.98</v>
      </c>
      <c r="N5816">
        <v>35</v>
      </c>
      <c r="O5816" t="s">
        <v>24</v>
      </c>
      <c r="P5816" t="s">
        <v>1342</v>
      </c>
      <c r="Q5816" t="s">
        <v>64</v>
      </c>
      <c r="R5816" t="s">
        <v>61</v>
      </c>
      <c r="S5816" t="s">
        <v>28</v>
      </c>
      <c r="T5816" s="1">
        <v>40069</v>
      </c>
    </row>
    <row r="5817" spans="1:20" x14ac:dyDescent="0.25">
      <c r="A5817">
        <v>41253</v>
      </c>
      <c r="B5817">
        <v>39940</v>
      </c>
      <c r="C5817" t="s">
        <v>79</v>
      </c>
      <c r="D5817" t="s">
        <v>37</v>
      </c>
      <c r="E5817" t="s">
        <v>38</v>
      </c>
      <c r="F5817" t="s">
        <v>636</v>
      </c>
      <c r="G5817">
        <v>5</v>
      </c>
      <c r="H5817">
        <v>2698.55</v>
      </c>
      <c r="I5817">
        <v>0.48</v>
      </c>
      <c r="J5817">
        <v>7.0000000000000007E-2</v>
      </c>
      <c r="K5817">
        <v>1186.52</v>
      </c>
      <c r="L5817">
        <v>578.79</v>
      </c>
      <c r="M5817">
        <v>300.97000000000003</v>
      </c>
      <c r="N5817">
        <v>7.18</v>
      </c>
      <c r="O5817" t="s">
        <v>24</v>
      </c>
      <c r="P5817" t="s">
        <v>730</v>
      </c>
      <c r="Q5817" t="s">
        <v>64</v>
      </c>
      <c r="R5817" t="s">
        <v>27</v>
      </c>
      <c r="S5817" t="s">
        <v>57</v>
      </c>
      <c r="T5817" s="1">
        <v>39942</v>
      </c>
    </row>
    <row r="5818" spans="1:20" x14ac:dyDescent="0.25">
      <c r="A5818">
        <v>41254</v>
      </c>
      <c r="B5818">
        <v>40553</v>
      </c>
      <c r="C5818" t="s">
        <v>58</v>
      </c>
      <c r="D5818" t="s">
        <v>42</v>
      </c>
      <c r="E5818" t="s">
        <v>43</v>
      </c>
      <c r="F5818" t="s">
        <v>44</v>
      </c>
      <c r="G5818">
        <v>17</v>
      </c>
      <c r="H5818">
        <v>3509.5</v>
      </c>
      <c r="I5818">
        <v>0.52</v>
      </c>
      <c r="J5818">
        <v>0.08</v>
      </c>
      <c r="K5818">
        <v>1675.68</v>
      </c>
      <c r="L5818">
        <v>224.02</v>
      </c>
      <c r="M5818">
        <v>107.53</v>
      </c>
      <c r="N5818">
        <v>5.81</v>
      </c>
      <c r="O5818" t="s">
        <v>24</v>
      </c>
      <c r="P5818" t="s">
        <v>1793</v>
      </c>
      <c r="Q5818" t="s">
        <v>75</v>
      </c>
      <c r="R5818" t="s">
        <v>34</v>
      </c>
      <c r="S5818" t="s">
        <v>45</v>
      </c>
      <c r="T5818" s="1">
        <v>40555</v>
      </c>
    </row>
    <row r="5819" spans="1:20" x14ac:dyDescent="0.25">
      <c r="A5819">
        <v>41255</v>
      </c>
      <c r="B5819">
        <v>40104</v>
      </c>
      <c r="C5819" t="s">
        <v>20</v>
      </c>
      <c r="D5819" t="s">
        <v>42</v>
      </c>
      <c r="E5819" t="s">
        <v>43</v>
      </c>
      <c r="F5819" t="s">
        <v>1215</v>
      </c>
      <c r="G5819">
        <v>22</v>
      </c>
      <c r="H5819">
        <v>2458.4499999999998</v>
      </c>
      <c r="I5819">
        <v>0.46</v>
      </c>
      <c r="J5819">
        <v>0.01</v>
      </c>
      <c r="K5819">
        <v>1111.92</v>
      </c>
      <c r="L5819">
        <v>112.31</v>
      </c>
      <c r="M5819">
        <v>60.65</v>
      </c>
      <c r="N5819">
        <v>12.23</v>
      </c>
      <c r="O5819" t="s">
        <v>24</v>
      </c>
      <c r="P5819" t="s">
        <v>953</v>
      </c>
      <c r="Q5819" t="s">
        <v>33</v>
      </c>
      <c r="R5819" t="s">
        <v>34</v>
      </c>
      <c r="S5819" t="s">
        <v>45</v>
      </c>
      <c r="T5819" s="1">
        <v>40111</v>
      </c>
    </row>
    <row r="5820" spans="1:20" x14ac:dyDescent="0.25">
      <c r="A5820">
        <v>41282</v>
      </c>
      <c r="B5820">
        <v>39998</v>
      </c>
      <c r="C5820" t="s">
        <v>79</v>
      </c>
      <c r="D5820" t="s">
        <v>21</v>
      </c>
      <c r="E5820" t="s">
        <v>120</v>
      </c>
      <c r="F5820" t="s">
        <v>121</v>
      </c>
      <c r="G5820">
        <v>39</v>
      </c>
      <c r="H5820">
        <v>1528.45</v>
      </c>
      <c r="I5820">
        <v>0.41</v>
      </c>
      <c r="J5820">
        <v>0.08</v>
      </c>
      <c r="K5820">
        <v>543.59</v>
      </c>
      <c r="L5820">
        <v>42.24</v>
      </c>
      <c r="M5820">
        <v>24.92</v>
      </c>
      <c r="N5820">
        <v>12.98</v>
      </c>
      <c r="O5820" t="s">
        <v>24</v>
      </c>
      <c r="P5820" t="s">
        <v>595</v>
      </c>
      <c r="Q5820" t="s">
        <v>64</v>
      </c>
      <c r="R5820" t="s">
        <v>67</v>
      </c>
      <c r="S5820" t="s">
        <v>57</v>
      </c>
      <c r="T5820" s="1">
        <v>40000</v>
      </c>
    </row>
    <row r="5821" spans="1:20" x14ac:dyDescent="0.25">
      <c r="A5821">
        <v>41286</v>
      </c>
      <c r="B5821">
        <v>41168</v>
      </c>
      <c r="C5821" t="s">
        <v>79</v>
      </c>
      <c r="D5821" t="s">
        <v>21</v>
      </c>
      <c r="E5821" t="s">
        <v>84</v>
      </c>
      <c r="F5821" t="s">
        <v>1221</v>
      </c>
      <c r="G5821">
        <v>40</v>
      </c>
      <c r="H5821">
        <v>530.38</v>
      </c>
      <c r="I5821">
        <v>0.55000000000000004</v>
      </c>
      <c r="J5821">
        <v>0.09</v>
      </c>
      <c r="K5821">
        <v>264.95999999999998</v>
      </c>
      <c r="L5821">
        <v>14.4</v>
      </c>
      <c r="M5821">
        <v>6.48</v>
      </c>
      <c r="N5821">
        <v>6.22</v>
      </c>
      <c r="O5821" t="s">
        <v>24</v>
      </c>
      <c r="P5821" t="s">
        <v>1643</v>
      </c>
      <c r="Q5821" t="s">
        <v>33</v>
      </c>
      <c r="R5821" t="s">
        <v>61</v>
      </c>
      <c r="S5821" t="s">
        <v>57</v>
      </c>
      <c r="T5821" s="1">
        <v>41169</v>
      </c>
    </row>
    <row r="5822" spans="1:20" x14ac:dyDescent="0.25">
      <c r="A5822">
        <v>41312</v>
      </c>
      <c r="B5822">
        <v>40939</v>
      </c>
      <c r="C5822" t="s">
        <v>29</v>
      </c>
      <c r="D5822" t="s">
        <v>37</v>
      </c>
      <c r="E5822" t="s">
        <v>38</v>
      </c>
      <c r="F5822" t="s">
        <v>163</v>
      </c>
      <c r="G5822">
        <v>21</v>
      </c>
      <c r="H5822">
        <v>1232.6600000000001</v>
      </c>
      <c r="I5822">
        <v>0.36</v>
      </c>
      <c r="J5822">
        <v>0.05</v>
      </c>
      <c r="K5822">
        <v>401.59</v>
      </c>
      <c r="L5822">
        <v>61.69</v>
      </c>
      <c r="M5822">
        <v>39.479999999999997</v>
      </c>
      <c r="N5822">
        <v>1.99</v>
      </c>
      <c r="O5822" t="s">
        <v>24</v>
      </c>
      <c r="P5822" t="s">
        <v>1763</v>
      </c>
      <c r="Q5822" t="s">
        <v>64</v>
      </c>
      <c r="R5822" t="s">
        <v>67</v>
      </c>
      <c r="S5822" t="s">
        <v>35</v>
      </c>
      <c r="T5822" s="1">
        <v>40940</v>
      </c>
    </row>
    <row r="5823" spans="1:20" x14ac:dyDescent="0.25">
      <c r="A5823">
        <v>41316</v>
      </c>
      <c r="B5823">
        <v>40015</v>
      </c>
      <c r="C5823" t="s">
        <v>29</v>
      </c>
      <c r="D5823" t="s">
        <v>21</v>
      </c>
      <c r="E5823" t="s">
        <v>120</v>
      </c>
      <c r="F5823" t="s">
        <v>1994</v>
      </c>
      <c r="G5823">
        <v>8</v>
      </c>
      <c r="H5823">
        <v>248.85</v>
      </c>
      <c r="I5823">
        <v>0.54</v>
      </c>
      <c r="J5823">
        <v>0.01</v>
      </c>
      <c r="K5823">
        <v>131.62</v>
      </c>
      <c r="L5823">
        <v>31.04</v>
      </c>
      <c r="M5823">
        <v>14.28</v>
      </c>
      <c r="N5823">
        <v>2.99</v>
      </c>
      <c r="O5823" t="s">
        <v>24</v>
      </c>
      <c r="P5823" t="s">
        <v>933</v>
      </c>
      <c r="Q5823" t="s">
        <v>64</v>
      </c>
      <c r="R5823" t="s">
        <v>67</v>
      </c>
      <c r="S5823" t="s">
        <v>57</v>
      </c>
      <c r="T5823" s="1">
        <v>40016</v>
      </c>
    </row>
    <row r="5824" spans="1:20" x14ac:dyDescent="0.25">
      <c r="A5824">
        <v>41316</v>
      </c>
      <c r="B5824">
        <v>40015</v>
      </c>
      <c r="C5824" t="s">
        <v>29</v>
      </c>
      <c r="D5824" t="s">
        <v>37</v>
      </c>
      <c r="E5824" t="s">
        <v>50</v>
      </c>
      <c r="F5824" t="s">
        <v>76</v>
      </c>
      <c r="G5824">
        <v>4</v>
      </c>
      <c r="H5824">
        <v>1653.91</v>
      </c>
      <c r="I5824">
        <v>0.5</v>
      </c>
      <c r="J5824">
        <v>0</v>
      </c>
      <c r="K5824">
        <v>823.96</v>
      </c>
      <c r="L5824">
        <v>411.98</v>
      </c>
      <c r="M5824">
        <v>205.99</v>
      </c>
      <c r="N5824">
        <v>5.99</v>
      </c>
      <c r="O5824" t="s">
        <v>24</v>
      </c>
      <c r="P5824" t="s">
        <v>933</v>
      </c>
      <c r="Q5824" t="s">
        <v>64</v>
      </c>
      <c r="R5824" t="s">
        <v>67</v>
      </c>
      <c r="S5824" t="s">
        <v>57</v>
      </c>
      <c r="T5824" s="1">
        <v>40018</v>
      </c>
    </row>
    <row r="5825" spans="1:20" x14ac:dyDescent="0.25">
      <c r="A5825">
        <v>41318</v>
      </c>
      <c r="B5825">
        <v>40825</v>
      </c>
      <c r="C5825" t="s">
        <v>20</v>
      </c>
      <c r="D5825" t="s">
        <v>21</v>
      </c>
      <c r="E5825" t="s">
        <v>126</v>
      </c>
      <c r="F5825" t="s">
        <v>816</v>
      </c>
      <c r="G5825">
        <v>21</v>
      </c>
      <c r="H5825">
        <v>2149.2199999999998</v>
      </c>
      <c r="I5825">
        <v>0.44</v>
      </c>
      <c r="J5825">
        <v>0</v>
      </c>
      <c r="K5825">
        <v>939.84</v>
      </c>
      <c r="L5825">
        <v>101.71</v>
      </c>
      <c r="M5825">
        <v>56.96</v>
      </c>
      <c r="N5825">
        <v>13.22</v>
      </c>
      <c r="O5825" t="s">
        <v>71</v>
      </c>
      <c r="P5825" t="s">
        <v>1370</v>
      </c>
      <c r="Q5825" t="s">
        <v>64</v>
      </c>
      <c r="R5825" t="s">
        <v>67</v>
      </c>
      <c r="S5825" t="s">
        <v>57</v>
      </c>
      <c r="T5825" s="1">
        <v>40834</v>
      </c>
    </row>
    <row r="5826" spans="1:20" x14ac:dyDescent="0.25">
      <c r="A5826">
        <v>41345</v>
      </c>
      <c r="B5826">
        <v>40941</v>
      </c>
      <c r="C5826" t="s">
        <v>79</v>
      </c>
      <c r="D5826" t="s">
        <v>21</v>
      </c>
      <c r="E5826" t="s">
        <v>72</v>
      </c>
      <c r="F5826" t="s">
        <v>2053</v>
      </c>
      <c r="G5826">
        <v>36</v>
      </c>
      <c r="H5826">
        <v>107.3</v>
      </c>
      <c r="I5826">
        <v>0.39</v>
      </c>
      <c r="J5826">
        <v>0.04</v>
      </c>
      <c r="K5826">
        <v>38.83</v>
      </c>
      <c r="L5826">
        <v>3.08</v>
      </c>
      <c r="M5826">
        <v>1.88</v>
      </c>
      <c r="N5826">
        <v>0.79</v>
      </c>
      <c r="O5826" t="s">
        <v>24</v>
      </c>
      <c r="P5826" t="s">
        <v>1699</v>
      </c>
      <c r="Q5826" t="s">
        <v>64</v>
      </c>
      <c r="R5826" t="s">
        <v>61</v>
      </c>
      <c r="S5826" t="s">
        <v>55</v>
      </c>
      <c r="T5826" s="1">
        <v>40941</v>
      </c>
    </row>
    <row r="5827" spans="1:20" x14ac:dyDescent="0.25">
      <c r="A5827">
        <v>41349</v>
      </c>
      <c r="B5827">
        <v>40894</v>
      </c>
      <c r="C5827" t="s">
        <v>58</v>
      </c>
      <c r="D5827" t="s">
        <v>21</v>
      </c>
      <c r="E5827" t="s">
        <v>120</v>
      </c>
      <c r="F5827" t="s">
        <v>1529</v>
      </c>
      <c r="G5827">
        <v>44</v>
      </c>
      <c r="H5827">
        <v>674.2</v>
      </c>
      <c r="I5827">
        <v>0.51</v>
      </c>
      <c r="J5827">
        <v>0</v>
      </c>
      <c r="K5827">
        <v>337.97</v>
      </c>
      <c r="L5827">
        <v>15.06</v>
      </c>
      <c r="M5827">
        <v>7.38</v>
      </c>
      <c r="N5827">
        <v>11.51</v>
      </c>
      <c r="O5827" t="s">
        <v>71</v>
      </c>
      <c r="P5827" t="s">
        <v>1238</v>
      </c>
      <c r="Q5827" t="s">
        <v>33</v>
      </c>
      <c r="R5827" t="s">
        <v>61</v>
      </c>
      <c r="S5827" t="s">
        <v>57</v>
      </c>
      <c r="T5827" s="1">
        <v>40895</v>
      </c>
    </row>
    <row r="5828" spans="1:20" x14ac:dyDescent="0.25">
      <c r="A5828">
        <v>41349</v>
      </c>
      <c r="B5828">
        <v>40894</v>
      </c>
      <c r="C5828" t="s">
        <v>58</v>
      </c>
      <c r="D5828" t="s">
        <v>42</v>
      </c>
      <c r="E5828" t="s">
        <v>43</v>
      </c>
      <c r="F5828" t="s">
        <v>2001</v>
      </c>
      <c r="G5828">
        <v>4</v>
      </c>
      <c r="H5828">
        <v>142</v>
      </c>
      <c r="I5828">
        <v>0.44</v>
      </c>
      <c r="J5828">
        <v>0.08</v>
      </c>
      <c r="K5828">
        <v>52.05</v>
      </c>
      <c r="L5828">
        <v>36.14</v>
      </c>
      <c r="M5828">
        <v>20.239999999999998</v>
      </c>
      <c r="N5828">
        <v>8.99</v>
      </c>
      <c r="O5828" t="s">
        <v>71</v>
      </c>
      <c r="P5828" t="s">
        <v>1238</v>
      </c>
      <c r="Q5828" t="s">
        <v>33</v>
      </c>
      <c r="R5828" t="s">
        <v>61</v>
      </c>
      <c r="S5828" t="s">
        <v>35</v>
      </c>
      <c r="T5828" s="1">
        <v>40896</v>
      </c>
    </row>
    <row r="5829" spans="1:20" x14ac:dyDescent="0.25">
      <c r="A5829">
        <v>41349</v>
      </c>
      <c r="B5829">
        <v>40894</v>
      </c>
      <c r="C5829" t="s">
        <v>58</v>
      </c>
      <c r="D5829" t="s">
        <v>21</v>
      </c>
      <c r="E5829" t="s">
        <v>22</v>
      </c>
      <c r="F5829" t="s">
        <v>102</v>
      </c>
      <c r="G5829">
        <v>39</v>
      </c>
      <c r="H5829">
        <v>745.94</v>
      </c>
      <c r="I5829">
        <v>0.39</v>
      </c>
      <c r="J5829">
        <v>7.0000000000000007E-2</v>
      </c>
      <c r="K5829">
        <v>254.51</v>
      </c>
      <c r="L5829">
        <v>20.39</v>
      </c>
      <c r="M5829">
        <v>12.44</v>
      </c>
      <c r="N5829">
        <v>6.27</v>
      </c>
      <c r="O5829" t="s">
        <v>24</v>
      </c>
      <c r="P5829" t="s">
        <v>1238</v>
      </c>
      <c r="Q5829" t="s">
        <v>33</v>
      </c>
      <c r="R5829" t="s">
        <v>61</v>
      </c>
      <c r="S5829" t="s">
        <v>45</v>
      </c>
      <c r="T5829" s="1">
        <v>40896</v>
      </c>
    </row>
    <row r="5830" spans="1:20" x14ac:dyDescent="0.25">
      <c r="A5830">
        <v>41350</v>
      </c>
      <c r="B5830">
        <v>40306</v>
      </c>
      <c r="C5830" t="s">
        <v>79</v>
      </c>
      <c r="D5830" t="s">
        <v>21</v>
      </c>
      <c r="E5830" t="s">
        <v>22</v>
      </c>
      <c r="F5830" t="s">
        <v>1070</v>
      </c>
      <c r="G5830">
        <v>1</v>
      </c>
      <c r="H5830">
        <v>866.92</v>
      </c>
      <c r="I5830">
        <v>0.51</v>
      </c>
      <c r="J5830">
        <v>0.01</v>
      </c>
      <c r="K5830">
        <v>427.74</v>
      </c>
      <c r="L5830">
        <v>855.49</v>
      </c>
      <c r="M5830">
        <v>419.19</v>
      </c>
      <c r="N5830">
        <v>19.989999999999998</v>
      </c>
      <c r="O5830" t="s">
        <v>24</v>
      </c>
      <c r="P5830" t="s">
        <v>1659</v>
      </c>
      <c r="Q5830" t="s">
        <v>75</v>
      </c>
      <c r="R5830" t="s">
        <v>27</v>
      </c>
      <c r="S5830" t="s">
        <v>57</v>
      </c>
      <c r="T5830" s="1">
        <v>40307</v>
      </c>
    </row>
    <row r="5831" spans="1:20" x14ac:dyDescent="0.25">
      <c r="A5831">
        <v>41351</v>
      </c>
      <c r="B5831">
        <v>40444</v>
      </c>
      <c r="C5831" t="s">
        <v>29</v>
      </c>
      <c r="D5831" t="s">
        <v>37</v>
      </c>
      <c r="E5831" t="s">
        <v>50</v>
      </c>
      <c r="F5831" t="s">
        <v>1355</v>
      </c>
      <c r="G5831">
        <v>48</v>
      </c>
      <c r="H5831">
        <v>16252.77</v>
      </c>
      <c r="I5831">
        <v>0.44</v>
      </c>
      <c r="J5831">
        <v>0.08</v>
      </c>
      <c r="K5831">
        <v>6356.26</v>
      </c>
      <c r="L5831">
        <v>367.84</v>
      </c>
      <c r="M5831">
        <v>205.99</v>
      </c>
      <c r="N5831">
        <v>8.99</v>
      </c>
      <c r="O5831" t="s">
        <v>24</v>
      </c>
      <c r="P5831" t="s">
        <v>1700</v>
      </c>
      <c r="Q5831" t="s">
        <v>95</v>
      </c>
      <c r="R5831" t="s">
        <v>67</v>
      </c>
      <c r="S5831" t="s">
        <v>57</v>
      </c>
      <c r="T5831" s="1">
        <v>40445</v>
      </c>
    </row>
    <row r="5832" spans="1:20" x14ac:dyDescent="0.25">
      <c r="A5832">
        <v>41378</v>
      </c>
      <c r="B5832">
        <v>41211</v>
      </c>
      <c r="C5832" t="s">
        <v>29</v>
      </c>
      <c r="D5832" t="s">
        <v>42</v>
      </c>
      <c r="E5832" t="s">
        <v>192</v>
      </c>
      <c r="F5832" t="s">
        <v>1431</v>
      </c>
      <c r="G5832">
        <v>30</v>
      </c>
      <c r="H5832">
        <v>8132.34</v>
      </c>
      <c r="I5832">
        <v>0.35</v>
      </c>
      <c r="J5832">
        <v>0.03</v>
      </c>
      <c r="K5832">
        <v>2672.94</v>
      </c>
      <c r="L5832">
        <v>278.43</v>
      </c>
      <c r="M5832">
        <v>180.98</v>
      </c>
      <c r="N5832">
        <v>30</v>
      </c>
      <c r="O5832" t="s">
        <v>48</v>
      </c>
      <c r="P5832" t="s">
        <v>400</v>
      </c>
      <c r="Q5832" t="s">
        <v>64</v>
      </c>
      <c r="R5832" t="s">
        <v>61</v>
      </c>
      <c r="S5832" t="s">
        <v>132</v>
      </c>
      <c r="T5832" s="1">
        <v>41214</v>
      </c>
    </row>
    <row r="5833" spans="1:20" x14ac:dyDescent="0.25">
      <c r="A5833">
        <v>41378</v>
      </c>
      <c r="B5833">
        <v>41211</v>
      </c>
      <c r="C5833" t="s">
        <v>29</v>
      </c>
      <c r="D5833" t="s">
        <v>37</v>
      </c>
      <c r="E5833" t="s">
        <v>38</v>
      </c>
      <c r="F5833" t="s">
        <v>742</v>
      </c>
      <c r="G5833">
        <v>42</v>
      </c>
      <c r="H5833">
        <v>2435.89</v>
      </c>
      <c r="I5833">
        <v>0.51</v>
      </c>
      <c r="J5833">
        <v>0.05</v>
      </c>
      <c r="K5833">
        <v>1178.52</v>
      </c>
      <c r="L5833">
        <v>61</v>
      </c>
      <c r="M5833">
        <v>29.89</v>
      </c>
      <c r="N5833">
        <v>1.99</v>
      </c>
      <c r="O5833" t="s">
        <v>24</v>
      </c>
      <c r="P5833" t="s">
        <v>400</v>
      </c>
      <c r="Q5833" t="s">
        <v>64</v>
      </c>
      <c r="R5833" t="s">
        <v>61</v>
      </c>
      <c r="S5833" t="s">
        <v>35</v>
      </c>
      <c r="T5833" s="1">
        <v>41213</v>
      </c>
    </row>
    <row r="5834" spans="1:20" x14ac:dyDescent="0.25">
      <c r="A5834">
        <v>41383</v>
      </c>
      <c r="B5834">
        <v>40310</v>
      </c>
      <c r="C5834" t="s">
        <v>20</v>
      </c>
      <c r="D5834" t="s">
        <v>21</v>
      </c>
      <c r="E5834" t="s">
        <v>120</v>
      </c>
      <c r="F5834" t="s">
        <v>1360</v>
      </c>
      <c r="G5834">
        <v>36</v>
      </c>
      <c r="H5834">
        <v>2545.88</v>
      </c>
      <c r="I5834">
        <v>0.43</v>
      </c>
      <c r="J5834">
        <v>0.04</v>
      </c>
      <c r="K5834">
        <v>1033.05</v>
      </c>
      <c r="L5834">
        <v>73.58</v>
      </c>
      <c r="M5834">
        <v>41.94</v>
      </c>
      <c r="N5834">
        <v>2.99</v>
      </c>
      <c r="O5834" t="s">
        <v>24</v>
      </c>
      <c r="P5834" t="s">
        <v>1254</v>
      </c>
      <c r="Q5834" t="s">
        <v>95</v>
      </c>
      <c r="R5834" t="s">
        <v>27</v>
      </c>
      <c r="S5834" t="s">
        <v>57</v>
      </c>
      <c r="T5834" s="1">
        <v>40317</v>
      </c>
    </row>
    <row r="5835" spans="1:20" x14ac:dyDescent="0.25">
      <c r="A5835">
        <v>41383</v>
      </c>
      <c r="B5835">
        <v>40310</v>
      </c>
      <c r="C5835" t="s">
        <v>20</v>
      </c>
      <c r="D5835" t="s">
        <v>42</v>
      </c>
      <c r="E5835" t="s">
        <v>192</v>
      </c>
      <c r="F5835" t="s">
        <v>2043</v>
      </c>
      <c r="G5835">
        <v>38</v>
      </c>
      <c r="H5835">
        <v>5189.8500000000004</v>
      </c>
      <c r="I5835">
        <v>0.49</v>
      </c>
      <c r="J5835">
        <v>0.03</v>
      </c>
      <c r="K5835">
        <v>2432.8000000000002</v>
      </c>
      <c r="L5835">
        <v>139.18</v>
      </c>
      <c r="M5835">
        <v>70.98</v>
      </c>
      <c r="N5835">
        <v>59.81</v>
      </c>
      <c r="O5835" t="s">
        <v>48</v>
      </c>
      <c r="P5835" t="s">
        <v>1254</v>
      </c>
      <c r="Q5835" t="s">
        <v>75</v>
      </c>
      <c r="R5835" t="s">
        <v>27</v>
      </c>
      <c r="S5835" t="s">
        <v>132</v>
      </c>
      <c r="T5835" s="1">
        <v>40314</v>
      </c>
    </row>
    <row r="5836" spans="1:20" x14ac:dyDescent="0.25">
      <c r="A5836">
        <v>41409</v>
      </c>
      <c r="B5836">
        <v>40745</v>
      </c>
      <c r="C5836" t="s">
        <v>29</v>
      </c>
      <c r="D5836" t="s">
        <v>21</v>
      </c>
      <c r="E5836" t="s">
        <v>120</v>
      </c>
      <c r="F5836" t="s">
        <v>518</v>
      </c>
      <c r="G5836">
        <v>1</v>
      </c>
      <c r="H5836">
        <v>32.19</v>
      </c>
      <c r="I5836">
        <v>0.54</v>
      </c>
      <c r="J5836">
        <v>0</v>
      </c>
      <c r="K5836">
        <v>13.5</v>
      </c>
      <c r="L5836">
        <v>25</v>
      </c>
      <c r="M5836">
        <v>11.5</v>
      </c>
      <c r="N5836">
        <v>7.19</v>
      </c>
      <c r="O5836" t="s">
        <v>24</v>
      </c>
      <c r="P5836" t="s">
        <v>967</v>
      </c>
      <c r="Q5836" t="s">
        <v>83</v>
      </c>
      <c r="R5836" t="s">
        <v>34</v>
      </c>
      <c r="S5836" t="s">
        <v>57</v>
      </c>
      <c r="T5836" s="1">
        <v>40747</v>
      </c>
    </row>
    <row r="5837" spans="1:20" x14ac:dyDescent="0.25">
      <c r="A5837">
        <v>41412</v>
      </c>
      <c r="B5837">
        <v>40073</v>
      </c>
      <c r="C5837" t="s">
        <v>29</v>
      </c>
      <c r="D5837" t="s">
        <v>21</v>
      </c>
      <c r="E5837" t="s">
        <v>120</v>
      </c>
      <c r="F5837" t="s">
        <v>135</v>
      </c>
      <c r="G5837">
        <v>47</v>
      </c>
      <c r="H5837">
        <v>455.39</v>
      </c>
      <c r="I5837">
        <v>0.45</v>
      </c>
      <c r="J5837">
        <v>0.03</v>
      </c>
      <c r="K5837">
        <v>193.81</v>
      </c>
      <c r="L5837">
        <v>9.82</v>
      </c>
      <c r="M5837">
        <v>5.4</v>
      </c>
      <c r="N5837">
        <v>7.78</v>
      </c>
      <c r="O5837" t="s">
        <v>24</v>
      </c>
      <c r="P5837" t="s">
        <v>393</v>
      </c>
      <c r="Q5837" t="s">
        <v>33</v>
      </c>
      <c r="R5837" t="s">
        <v>67</v>
      </c>
      <c r="S5837" t="s">
        <v>57</v>
      </c>
      <c r="T5837" s="1">
        <v>40075</v>
      </c>
    </row>
    <row r="5838" spans="1:20" x14ac:dyDescent="0.25">
      <c r="A5838">
        <v>41413</v>
      </c>
      <c r="B5838">
        <v>40863</v>
      </c>
      <c r="C5838" t="s">
        <v>20</v>
      </c>
      <c r="D5838" t="s">
        <v>37</v>
      </c>
      <c r="E5838" t="s">
        <v>387</v>
      </c>
      <c r="F5838" t="s">
        <v>520</v>
      </c>
      <c r="G5838">
        <v>17</v>
      </c>
      <c r="H5838">
        <v>15407.84</v>
      </c>
      <c r="I5838">
        <v>0.39</v>
      </c>
      <c r="J5838">
        <v>0.08</v>
      </c>
      <c r="K5838">
        <v>5183.5200000000004</v>
      </c>
      <c r="L5838">
        <v>983.59</v>
      </c>
      <c r="M5838">
        <v>599.99</v>
      </c>
      <c r="N5838">
        <v>24.49</v>
      </c>
      <c r="O5838" t="s">
        <v>24</v>
      </c>
      <c r="P5838" t="s">
        <v>590</v>
      </c>
      <c r="Q5838" t="s">
        <v>33</v>
      </c>
      <c r="R5838" t="s">
        <v>34</v>
      </c>
      <c r="S5838" t="s">
        <v>28</v>
      </c>
      <c r="T5838" s="1">
        <v>40870</v>
      </c>
    </row>
    <row r="5839" spans="1:20" x14ac:dyDescent="0.25">
      <c r="A5839">
        <v>41413</v>
      </c>
      <c r="B5839">
        <v>40863</v>
      </c>
      <c r="C5839" t="s">
        <v>20</v>
      </c>
      <c r="D5839" t="s">
        <v>42</v>
      </c>
      <c r="E5839" t="s">
        <v>43</v>
      </c>
      <c r="F5839" t="s">
        <v>434</v>
      </c>
      <c r="G5839">
        <v>46</v>
      </c>
      <c r="H5839">
        <v>3003.85</v>
      </c>
      <c r="I5839">
        <v>0.42</v>
      </c>
      <c r="J5839">
        <v>0.08</v>
      </c>
      <c r="K5839">
        <v>1104.78</v>
      </c>
      <c r="L5839">
        <v>70.64</v>
      </c>
      <c r="M5839">
        <v>40.97</v>
      </c>
      <c r="N5839">
        <v>14.45</v>
      </c>
      <c r="O5839" t="s">
        <v>24</v>
      </c>
      <c r="P5839" t="s">
        <v>590</v>
      </c>
      <c r="Q5839" t="s">
        <v>33</v>
      </c>
      <c r="R5839" t="s">
        <v>34</v>
      </c>
      <c r="S5839" t="s">
        <v>28</v>
      </c>
      <c r="T5839" s="1">
        <v>40865</v>
      </c>
    </row>
    <row r="5840" spans="1:20" x14ac:dyDescent="0.25">
      <c r="A5840">
        <v>41413</v>
      </c>
      <c r="B5840">
        <v>40863</v>
      </c>
      <c r="C5840" t="s">
        <v>20</v>
      </c>
      <c r="D5840" t="s">
        <v>21</v>
      </c>
      <c r="E5840" t="s">
        <v>84</v>
      </c>
      <c r="F5840" t="s">
        <v>777</v>
      </c>
      <c r="G5840">
        <v>23</v>
      </c>
      <c r="H5840">
        <v>289.75</v>
      </c>
      <c r="I5840">
        <v>0.48</v>
      </c>
      <c r="J5840">
        <v>0.01</v>
      </c>
      <c r="K5840">
        <v>134.71</v>
      </c>
      <c r="L5840">
        <v>12.46</v>
      </c>
      <c r="M5840">
        <v>6.48</v>
      </c>
      <c r="N5840">
        <v>6</v>
      </c>
      <c r="O5840" t="s">
        <v>24</v>
      </c>
      <c r="P5840" t="s">
        <v>590</v>
      </c>
      <c r="Q5840" t="s">
        <v>33</v>
      </c>
      <c r="R5840" t="s">
        <v>34</v>
      </c>
      <c r="S5840" t="s">
        <v>57</v>
      </c>
      <c r="T5840" s="1">
        <v>40867</v>
      </c>
    </row>
    <row r="5841" spans="1:20" x14ac:dyDescent="0.25">
      <c r="A5841">
        <v>41415</v>
      </c>
      <c r="B5841">
        <v>40127</v>
      </c>
      <c r="C5841" t="s">
        <v>20</v>
      </c>
      <c r="D5841" t="s">
        <v>21</v>
      </c>
      <c r="E5841" t="s">
        <v>84</v>
      </c>
      <c r="F5841" t="s">
        <v>137</v>
      </c>
      <c r="G5841">
        <v>10</v>
      </c>
      <c r="H5841">
        <v>142.15</v>
      </c>
      <c r="I5841">
        <v>0.49</v>
      </c>
      <c r="J5841">
        <v>0.09</v>
      </c>
      <c r="K5841">
        <v>59.92</v>
      </c>
      <c r="L5841">
        <v>14.98</v>
      </c>
      <c r="M5841">
        <v>7.64</v>
      </c>
      <c r="N5841">
        <v>5.83</v>
      </c>
      <c r="O5841" t="s">
        <v>24</v>
      </c>
      <c r="P5841" t="s">
        <v>1137</v>
      </c>
      <c r="Q5841" t="s">
        <v>95</v>
      </c>
      <c r="R5841" t="s">
        <v>27</v>
      </c>
      <c r="S5841" t="s">
        <v>55</v>
      </c>
      <c r="T5841" s="1">
        <v>40132</v>
      </c>
    </row>
    <row r="5842" spans="1:20" x14ac:dyDescent="0.25">
      <c r="A5842">
        <v>41440</v>
      </c>
      <c r="B5842">
        <v>40078</v>
      </c>
      <c r="C5842" t="s">
        <v>36</v>
      </c>
      <c r="D5842" t="s">
        <v>21</v>
      </c>
      <c r="E5842" t="s">
        <v>80</v>
      </c>
      <c r="F5842" t="s">
        <v>333</v>
      </c>
      <c r="G5842">
        <v>20</v>
      </c>
      <c r="H5842">
        <v>160.08000000000001</v>
      </c>
      <c r="I5842">
        <v>0.44</v>
      </c>
      <c r="J5842">
        <v>0.09</v>
      </c>
      <c r="K5842">
        <v>61.38</v>
      </c>
      <c r="L5842">
        <v>8.77</v>
      </c>
      <c r="M5842">
        <v>4.91</v>
      </c>
      <c r="N5842">
        <v>0.5</v>
      </c>
      <c r="O5842" t="s">
        <v>24</v>
      </c>
      <c r="P5842" t="s">
        <v>1572</v>
      </c>
      <c r="Q5842" t="s">
        <v>33</v>
      </c>
      <c r="R5842" t="s">
        <v>34</v>
      </c>
      <c r="S5842" t="s">
        <v>57</v>
      </c>
      <c r="T5842" s="1">
        <v>40079</v>
      </c>
    </row>
    <row r="5843" spans="1:20" x14ac:dyDescent="0.25">
      <c r="A5843">
        <v>41440</v>
      </c>
      <c r="B5843">
        <v>40078</v>
      </c>
      <c r="C5843" t="s">
        <v>36</v>
      </c>
      <c r="D5843" t="s">
        <v>42</v>
      </c>
      <c r="E5843" t="s">
        <v>46</v>
      </c>
      <c r="F5843" t="s">
        <v>278</v>
      </c>
      <c r="G5843">
        <v>19</v>
      </c>
      <c r="H5843">
        <v>10002.59</v>
      </c>
      <c r="I5843">
        <v>0.44</v>
      </c>
      <c r="J5843">
        <v>0.01</v>
      </c>
      <c r="K5843">
        <v>4321.05</v>
      </c>
      <c r="L5843">
        <v>528.89</v>
      </c>
      <c r="M5843">
        <v>296.18</v>
      </c>
      <c r="N5843">
        <v>54.12</v>
      </c>
      <c r="O5843" t="s">
        <v>48</v>
      </c>
      <c r="P5843" t="s">
        <v>1572</v>
      </c>
      <c r="Q5843" t="s">
        <v>33</v>
      </c>
      <c r="R5843" t="s">
        <v>34</v>
      </c>
      <c r="S5843" t="s">
        <v>49</v>
      </c>
      <c r="T5843" s="1">
        <v>40081</v>
      </c>
    </row>
    <row r="5844" spans="1:20" x14ac:dyDescent="0.25">
      <c r="A5844">
        <v>41441</v>
      </c>
      <c r="B5844">
        <v>40931</v>
      </c>
      <c r="C5844" t="s">
        <v>79</v>
      </c>
      <c r="D5844" t="s">
        <v>21</v>
      </c>
      <c r="E5844" t="s">
        <v>120</v>
      </c>
      <c r="F5844" t="s">
        <v>1183</v>
      </c>
      <c r="G5844">
        <v>41</v>
      </c>
      <c r="H5844">
        <v>358.86</v>
      </c>
      <c r="I5844">
        <v>0.43</v>
      </c>
      <c r="J5844">
        <v>0</v>
      </c>
      <c r="K5844">
        <v>151.87</v>
      </c>
      <c r="L5844">
        <v>8.61</v>
      </c>
      <c r="M5844">
        <v>4.91</v>
      </c>
      <c r="N5844">
        <v>5.68</v>
      </c>
      <c r="O5844" t="s">
        <v>24</v>
      </c>
      <c r="P5844" t="s">
        <v>457</v>
      </c>
      <c r="Q5844" t="s">
        <v>75</v>
      </c>
      <c r="R5844" t="s">
        <v>34</v>
      </c>
      <c r="S5844" t="s">
        <v>57</v>
      </c>
      <c r="T5844" s="1">
        <v>40932</v>
      </c>
    </row>
    <row r="5845" spans="1:20" x14ac:dyDescent="0.25">
      <c r="A5845">
        <v>41472</v>
      </c>
      <c r="B5845">
        <v>40201</v>
      </c>
      <c r="C5845" t="s">
        <v>20</v>
      </c>
      <c r="D5845" t="s">
        <v>21</v>
      </c>
      <c r="E5845" t="s">
        <v>120</v>
      </c>
      <c r="F5845" t="s">
        <v>1875</v>
      </c>
      <c r="G5845">
        <v>48</v>
      </c>
      <c r="H5845">
        <v>456.09</v>
      </c>
      <c r="I5845">
        <v>0.43</v>
      </c>
      <c r="J5845">
        <v>0.01</v>
      </c>
      <c r="K5845">
        <v>190.28</v>
      </c>
      <c r="L5845">
        <v>9.44</v>
      </c>
      <c r="M5845">
        <v>5.38</v>
      </c>
      <c r="N5845">
        <v>7.57</v>
      </c>
      <c r="O5845" t="s">
        <v>71</v>
      </c>
      <c r="P5845" t="s">
        <v>74</v>
      </c>
      <c r="Q5845" t="s">
        <v>75</v>
      </c>
      <c r="R5845" t="s">
        <v>61</v>
      </c>
      <c r="S5845" t="s">
        <v>57</v>
      </c>
      <c r="T5845" s="1">
        <v>40208</v>
      </c>
    </row>
    <row r="5846" spans="1:20" x14ac:dyDescent="0.25">
      <c r="A5846">
        <v>41474</v>
      </c>
      <c r="B5846">
        <v>39923</v>
      </c>
      <c r="C5846" t="s">
        <v>29</v>
      </c>
      <c r="D5846" t="s">
        <v>42</v>
      </c>
      <c r="E5846" t="s">
        <v>92</v>
      </c>
      <c r="F5846" t="s">
        <v>369</v>
      </c>
      <c r="G5846">
        <v>35</v>
      </c>
      <c r="H5846">
        <v>6347.09</v>
      </c>
      <c r="I5846">
        <v>0.44</v>
      </c>
      <c r="J5846">
        <v>0</v>
      </c>
      <c r="K5846">
        <v>2776.95</v>
      </c>
      <c r="L5846">
        <v>180.32</v>
      </c>
      <c r="M5846">
        <v>100.98</v>
      </c>
      <c r="N5846">
        <v>35.840000000000003</v>
      </c>
      <c r="O5846" t="s">
        <v>48</v>
      </c>
      <c r="P5846" t="s">
        <v>1467</v>
      </c>
      <c r="Q5846" t="s">
        <v>64</v>
      </c>
      <c r="R5846" t="s">
        <v>34</v>
      </c>
      <c r="S5846" t="s">
        <v>49</v>
      </c>
      <c r="T5846" s="1">
        <v>39925</v>
      </c>
    </row>
    <row r="5847" spans="1:20" x14ac:dyDescent="0.25">
      <c r="A5847">
        <v>41474</v>
      </c>
      <c r="B5847">
        <v>39923</v>
      </c>
      <c r="C5847" t="s">
        <v>29</v>
      </c>
      <c r="D5847" t="s">
        <v>37</v>
      </c>
      <c r="E5847" t="s">
        <v>38</v>
      </c>
      <c r="F5847" t="s">
        <v>1226</v>
      </c>
      <c r="G5847">
        <v>50</v>
      </c>
      <c r="H5847">
        <v>404.31</v>
      </c>
      <c r="I5847">
        <v>0.46</v>
      </c>
      <c r="J5847">
        <v>0.09</v>
      </c>
      <c r="K5847">
        <v>163.41999999999999</v>
      </c>
      <c r="L5847">
        <v>8.83</v>
      </c>
      <c r="M5847">
        <v>4.7699999999999996</v>
      </c>
      <c r="N5847">
        <v>2.39</v>
      </c>
      <c r="O5847" t="s">
        <v>24</v>
      </c>
      <c r="P5847" t="s">
        <v>1467</v>
      </c>
      <c r="Q5847" t="s">
        <v>64</v>
      </c>
      <c r="R5847" t="s">
        <v>34</v>
      </c>
      <c r="S5847" t="s">
        <v>35</v>
      </c>
      <c r="T5847" s="1">
        <v>39925</v>
      </c>
    </row>
    <row r="5848" spans="1:20" x14ac:dyDescent="0.25">
      <c r="A5848">
        <v>41476</v>
      </c>
      <c r="B5848">
        <v>40329</v>
      </c>
      <c r="C5848" t="s">
        <v>36</v>
      </c>
      <c r="D5848" t="s">
        <v>21</v>
      </c>
      <c r="E5848" t="s">
        <v>72</v>
      </c>
      <c r="F5848" t="s">
        <v>73</v>
      </c>
      <c r="G5848">
        <v>48</v>
      </c>
      <c r="H5848">
        <v>134.37</v>
      </c>
      <c r="I5848">
        <v>0.37</v>
      </c>
      <c r="J5848">
        <v>7.0000000000000007E-2</v>
      </c>
      <c r="K5848">
        <v>42.51</v>
      </c>
      <c r="L5848">
        <v>2.95</v>
      </c>
      <c r="M5848">
        <v>1.86</v>
      </c>
      <c r="N5848">
        <v>2.58</v>
      </c>
      <c r="O5848" t="s">
        <v>24</v>
      </c>
      <c r="P5848" t="s">
        <v>1490</v>
      </c>
      <c r="Q5848" t="s">
        <v>64</v>
      </c>
      <c r="R5848" t="s">
        <v>34</v>
      </c>
      <c r="S5848" t="s">
        <v>55</v>
      </c>
      <c r="T5848" s="1">
        <v>40330</v>
      </c>
    </row>
    <row r="5849" spans="1:20" x14ac:dyDescent="0.25">
      <c r="A5849">
        <v>41504</v>
      </c>
      <c r="B5849">
        <v>41210</v>
      </c>
      <c r="C5849" t="s">
        <v>58</v>
      </c>
      <c r="D5849" t="s">
        <v>21</v>
      </c>
      <c r="E5849" t="s">
        <v>22</v>
      </c>
      <c r="F5849" t="s">
        <v>2008</v>
      </c>
      <c r="G5849">
        <v>20</v>
      </c>
      <c r="H5849">
        <v>582.77</v>
      </c>
      <c r="I5849">
        <v>0.5</v>
      </c>
      <c r="J5849">
        <v>7.0000000000000007E-2</v>
      </c>
      <c r="K5849">
        <v>266.77</v>
      </c>
      <c r="L5849">
        <v>31.02</v>
      </c>
      <c r="M5849">
        <v>15.51</v>
      </c>
      <c r="N5849">
        <v>5.8</v>
      </c>
      <c r="O5849" t="s">
        <v>24</v>
      </c>
      <c r="P5849" t="s">
        <v>484</v>
      </c>
      <c r="Q5849" t="s">
        <v>64</v>
      </c>
      <c r="R5849" t="s">
        <v>34</v>
      </c>
      <c r="S5849" t="s">
        <v>57</v>
      </c>
      <c r="T5849" s="1">
        <v>41212</v>
      </c>
    </row>
    <row r="5850" spans="1:20" x14ac:dyDescent="0.25">
      <c r="A5850">
        <v>41508</v>
      </c>
      <c r="B5850">
        <v>40445</v>
      </c>
      <c r="C5850" t="s">
        <v>36</v>
      </c>
      <c r="D5850" t="s">
        <v>42</v>
      </c>
      <c r="E5850" t="s">
        <v>192</v>
      </c>
      <c r="F5850" t="s">
        <v>500</v>
      </c>
      <c r="G5850">
        <v>39</v>
      </c>
      <c r="H5850">
        <v>35720.83</v>
      </c>
      <c r="I5850">
        <v>0.48</v>
      </c>
      <c r="J5850">
        <v>0.05</v>
      </c>
      <c r="K5850">
        <v>16156.61</v>
      </c>
      <c r="L5850">
        <v>963.42</v>
      </c>
      <c r="M5850">
        <v>500.98</v>
      </c>
      <c r="N5850">
        <v>26</v>
      </c>
      <c r="O5850" t="s">
        <v>48</v>
      </c>
      <c r="P5850" t="s">
        <v>130</v>
      </c>
      <c r="Q5850" t="s">
        <v>64</v>
      </c>
      <c r="R5850" t="s">
        <v>61</v>
      </c>
      <c r="S5850" t="s">
        <v>132</v>
      </c>
      <c r="T5850" s="1">
        <v>40447</v>
      </c>
    </row>
    <row r="5851" spans="1:20" x14ac:dyDescent="0.25">
      <c r="A5851">
        <v>41539</v>
      </c>
      <c r="B5851">
        <v>40666</v>
      </c>
      <c r="C5851" t="s">
        <v>36</v>
      </c>
      <c r="D5851" t="s">
        <v>21</v>
      </c>
      <c r="E5851" t="s">
        <v>52</v>
      </c>
      <c r="F5851" t="s">
        <v>1926</v>
      </c>
      <c r="G5851">
        <v>24</v>
      </c>
      <c r="H5851">
        <v>65.959999999999994</v>
      </c>
      <c r="I5851">
        <v>0.43</v>
      </c>
      <c r="J5851">
        <v>0.04</v>
      </c>
      <c r="K5851">
        <v>26.27</v>
      </c>
      <c r="L5851">
        <v>2.81</v>
      </c>
      <c r="M5851">
        <v>1.6</v>
      </c>
      <c r="N5851">
        <v>1.29</v>
      </c>
      <c r="O5851" t="s">
        <v>71</v>
      </c>
      <c r="P5851" t="s">
        <v>660</v>
      </c>
      <c r="Q5851" t="s">
        <v>33</v>
      </c>
      <c r="R5851" t="s">
        <v>67</v>
      </c>
      <c r="S5851" t="s">
        <v>55</v>
      </c>
      <c r="T5851" s="1">
        <v>40668</v>
      </c>
    </row>
    <row r="5852" spans="1:20" x14ac:dyDescent="0.25">
      <c r="A5852">
        <v>41539</v>
      </c>
      <c r="B5852">
        <v>40666</v>
      </c>
      <c r="C5852" t="s">
        <v>36</v>
      </c>
      <c r="D5852" t="s">
        <v>37</v>
      </c>
      <c r="E5852" t="s">
        <v>50</v>
      </c>
      <c r="F5852" t="s">
        <v>1300</v>
      </c>
      <c r="G5852">
        <v>41</v>
      </c>
      <c r="H5852">
        <v>4411.3100000000004</v>
      </c>
      <c r="I5852">
        <v>0.41</v>
      </c>
      <c r="J5852">
        <v>0.04</v>
      </c>
      <c r="K5852">
        <v>1696.73</v>
      </c>
      <c r="L5852">
        <v>111.85</v>
      </c>
      <c r="M5852">
        <v>65.989999999999995</v>
      </c>
      <c r="N5852">
        <v>8.99</v>
      </c>
      <c r="O5852" t="s">
        <v>24</v>
      </c>
      <c r="P5852" t="s">
        <v>660</v>
      </c>
      <c r="Q5852" t="s">
        <v>33</v>
      </c>
      <c r="R5852" t="s">
        <v>67</v>
      </c>
      <c r="S5852" t="s">
        <v>57</v>
      </c>
      <c r="T5852" s="1">
        <v>40667</v>
      </c>
    </row>
    <row r="5853" spans="1:20" x14ac:dyDescent="0.25">
      <c r="A5853">
        <v>41542</v>
      </c>
      <c r="B5853">
        <v>40082</v>
      </c>
      <c r="C5853" t="s">
        <v>36</v>
      </c>
      <c r="D5853" t="s">
        <v>42</v>
      </c>
      <c r="E5853" t="s">
        <v>46</v>
      </c>
      <c r="F5853" t="s">
        <v>164</v>
      </c>
      <c r="G5853">
        <v>47</v>
      </c>
      <c r="H5853">
        <v>10562.12</v>
      </c>
      <c r="I5853">
        <v>0.46</v>
      </c>
      <c r="J5853">
        <v>0.03</v>
      </c>
      <c r="K5853">
        <v>4659.1499999999996</v>
      </c>
      <c r="L5853">
        <v>230.54</v>
      </c>
      <c r="M5853">
        <v>124.49</v>
      </c>
      <c r="N5853">
        <v>51.94</v>
      </c>
      <c r="O5853" t="s">
        <v>48</v>
      </c>
      <c r="P5853" t="s">
        <v>1233</v>
      </c>
      <c r="Q5853" t="s">
        <v>41</v>
      </c>
      <c r="R5853" t="s">
        <v>34</v>
      </c>
      <c r="S5853" t="s">
        <v>49</v>
      </c>
      <c r="T5853" s="1">
        <v>40083</v>
      </c>
    </row>
    <row r="5854" spans="1:20" x14ac:dyDescent="0.25">
      <c r="A5854">
        <v>41543</v>
      </c>
      <c r="B5854">
        <v>39850</v>
      </c>
      <c r="C5854" t="s">
        <v>20</v>
      </c>
      <c r="D5854" t="s">
        <v>42</v>
      </c>
      <c r="E5854" t="s">
        <v>192</v>
      </c>
      <c r="F5854" t="s">
        <v>645</v>
      </c>
      <c r="G5854">
        <v>45</v>
      </c>
      <c r="H5854">
        <v>11009.34</v>
      </c>
      <c r="I5854">
        <v>0.36</v>
      </c>
      <c r="J5854">
        <v>0.03</v>
      </c>
      <c r="K5854">
        <v>3735.24</v>
      </c>
      <c r="L5854">
        <v>251.53</v>
      </c>
      <c r="M5854">
        <v>160.97999999999999</v>
      </c>
      <c r="N5854">
        <v>30</v>
      </c>
      <c r="O5854" t="s">
        <v>48</v>
      </c>
      <c r="P5854" t="s">
        <v>1474</v>
      </c>
      <c r="Q5854" t="s">
        <v>64</v>
      </c>
      <c r="R5854" t="s">
        <v>34</v>
      </c>
      <c r="S5854" t="s">
        <v>132</v>
      </c>
      <c r="T5854" s="1">
        <v>39854</v>
      </c>
    </row>
    <row r="5855" spans="1:20" x14ac:dyDescent="0.25">
      <c r="A5855">
        <v>41543</v>
      </c>
      <c r="B5855">
        <v>39850</v>
      </c>
      <c r="C5855" t="s">
        <v>20</v>
      </c>
      <c r="D5855" t="s">
        <v>37</v>
      </c>
      <c r="E5855" t="s">
        <v>50</v>
      </c>
      <c r="F5855" t="s">
        <v>610</v>
      </c>
      <c r="G5855">
        <v>24</v>
      </c>
      <c r="H5855">
        <v>3417.87</v>
      </c>
      <c r="I5855">
        <v>0.55000000000000004</v>
      </c>
      <c r="J5855">
        <v>0.03</v>
      </c>
      <c r="K5855">
        <v>1830.12</v>
      </c>
      <c r="L5855">
        <v>146.63999999999999</v>
      </c>
      <c r="M5855">
        <v>65.989999999999995</v>
      </c>
      <c r="N5855">
        <v>3.99</v>
      </c>
      <c r="O5855" t="s">
        <v>24</v>
      </c>
      <c r="P5855" t="s">
        <v>1474</v>
      </c>
      <c r="Q5855" t="s">
        <v>64</v>
      </c>
      <c r="R5855" t="s">
        <v>34</v>
      </c>
      <c r="S5855" t="s">
        <v>57</v>
      </c>
      <c r="T5855" s="1">
        <v>39854</v>
      </c>
    </row>
    <row r="5856" spans="1:20" x14ac:dyDescent="0.25">
      <c r="A5856">
        <v>41569</v>
      </c>
      <c r="B5856">
        <v>40380</v>
      </c>
      <c r="C5856" t="s">
        <v>58</v>
      </c>
      <c r="D5856" t="s">
        <v>42</v>
      </c>
      <c r="E5856" t="s">
        <v>43</v>
      </c>
      <c r="F5856" t="s">
        <v>1685</v>
      </c>
      <c r="G5856">
        <v>16</v>
      </c>
      <c r="H5856">
        <v>92.76</v>
      </c>
      <c r="I5856">
        <v>0.37</v>
      </c>
      <c r="J5856">
        <v>0.03</v>
      </c>
      <c r="K5856">
        <v>31.95</v>
      </c>
      <c r="L5856">
        <v>5.87</v>
      </c>
      <c r="M5856">
        <v>3.7</v>
      </c>
      <c r="N5856">
        <v>1.61</v>
      </c>
      <c r="O5856" t="s">
        <v>24</v>
      </c>
      <c r="P5856" t="s">
        <v>948</v>
      </c>
      <c r="Q5856" t="s">
        <v>33</v>
      </c>
      <c r="R5856" t="s">
        <v>34</v>
      </c>
      <c r="S5856" t="s">
        <v>55</v>
      </c>
      <c r="T5856" s="1">
        <v>40382</v>
      </c>
    </row>
    <row r="5857" spans="1:20" x14ac:dyDescent="0.25">
      <c r="A5857">
        <v>41569</v>
      </c>
      <c r="B5857">
        <v>40380</v>
      </c>
      <c r="C5857" t="s">
        <v>58</v>
      </c>
      <c r="D5857" t="s">
        <v>21</v>
      </c>
      <c r="E5857" t="s">
        <v>84</v>
      </c>
      <c r="F5857" t="s">
        <v>747</v>
      </c>
      <c r="G5857">
        <v>49</v>
      </c>
      <c r="H5857">
        <v>965.14</v>
      </c>
      <c r="I5857">
        <v>0.41</v>
      </c>
      <c r="J5857">
        <v>0.06</v>
      </c>
      <c r="K5857">
        <v>356.95</v>
      </c>
      <c r="L5857">
        <v>20.81</v>
      </c>
      <c r="M5857">
        <v>12.28</v>
      </c>
      <c r="N5857">
        <v>6.47</v>
      </c>
      <c r="O5857" t="s">
        <v>24</v>
      </c>
      <c r="P5857" t="s">
        <v>257</v>
      </c>
      <c r="Q5857" t="s">
        <v>64</v>
      </c>
      <c r="R5857" t="s">
        <v>34</v>
      </c>
      <c r="S5857" t="s">
        <v>57</v>
      </c>
      <c r="T5857" s="1">
        <v>40381</v>
      </c>
    </row>
    <row r="5858" spans="1:20" x14ac:dyDescent="0.25">
      <c r="A5858">
        <v>41570</v>
      </c>
      <c r="B5858">
        <v>40515</v>
      </c>
      <c r="C5858" t="s">
        <v>29</v>
      </c>
      <c r="D5858" t="s">
        <v>21</v>
      </c>
      <c r="E5858" t="s">
        <v>84</v>
      </c>
      <c r="F5858" t="s">
        <v>1164</v>
      </c>
      <c r="G5858">
        <v>24</v>
      </c>
      <c r="H5858">
        <v>3639.45</v>
      </c>
      <c r="I5858">
        <v>0.37</v>
      </c>
      <c r="J5858">
        <v>0.09</v>
      </c>
      <c r="K5858">
        <v>1118.4000000000001</v>
      </c>
      <c r="L5858">
        <v>166.43</v>
      </c>
      <c r="M5858">
        <v>104.85</v>
      </c>
      <c r="N5858">
        <v>4.6500000000000004</v>
      </c>
      <c r="O5858" t="s">
        <v>24</v>
      </c>
      <c r="P5858" t="s">
        <v>225</v>
      </c>
      <c r="Q5858" t="s">
        <v>95</v>
      </c>
      <c r="R5858" t="s">
        <v>67</v>
      </c>
      <c r="S5858" t="s">
        <v>57</v>
      </c>
      <c r="T5858" s="1">
        <v>40517</v>
      </c>
    </row>
    <row r="5859" spans="1:20" x14ac:dyDescent="0.25">
      <c r="A5859">
        <v>41571</v>
      </c>
      <c r="B5859">
        <v>40700</v>
      </c>
      <c r="C5859" t="s">
        <v>20</v>
      </c>
      <c r="D5859" t="s">
        <v>21</v>
      </c>
      <c r="E5859" t="s">
        <v>52</v>
      </c>
      <c r="F5859" t="s">
        <v>810</v>
      </c>
      <c r="G5859">
        <v>42</v>
      </c>
      <c r="H5859">
        <v>1736.13</v>
      </c>
      <c r="I5859">
        <v>0.51</v>
      </c>
      <c r="J5859">
        <v>0</v>
      </c>
      <c r="K5859">
        <v>880.84</v>
      </c>
      <c r="L5859">
        <v>41.12</v>
      </c>
      <c r="M5859">
        <v>20.149999999999999</v>
      </c>
      <c r="N5859">
        <v>8.99</v>
      </c>
      <c r="O5859" t="s">
        <v>24</v>
      </c>
      <c r="P5859" t="s">
        <v>1594</v>
      </c>
      <c r="Q5859" t="s">
        <v>64</v>
      </c>
      <c r="R5859" t="s">
        <v>34</v>
      </c>
      <c r="S5859" t="s">
        <v>35</v>
      </c>
      <c r="T5859" s="1">
        <v>40709</v>
      </c>
    </row>
    <row r="5860" spans="1:20" x14ac:dyDescent="0.25">
      <c r="A5860">
        <v>41574</v>
      </c>
      <c r="B5860">
        <v>40441</v>
      </c>
      <c r="C5860" t="s">
        <v>36</v>
      </c>
      <c r="D5860" t="s">
        <v>21</v>
      </c>
      <c r="E5860" t="s">
        <v>52</v>
      </c>
      <c r="F5860" t="s">
        <v>394</v>
      </c>
      <c r="G5860">
        <v>23</v>
      </c>
      <c r="H5860">
        <v>529.96</v>
      </c>
      <c r="I5860">
        <v>0.48</v>
      </c>
      <c r="J5860">
        <v>0.01</v>
      </c>
      <c r="K5860">
        <v>248.84</v>
      </c>
      <c r="L5860">
        <v>23.02</v>
      </c>
      <c r="M5860">
        <v>11.97</v>
      </c>
      <c r="N5860">
        <v>5.81</v>
      </c>
      <c r="O5860" t="s">
        <v>24</v>
      </c>
      <c r="P5860" t="s">
        <v>1778</v>
      </c>
      <c r="Q5860" t="s">
        <v>33</v>
      </c>
      <c r="R5860" t="s">
        <v>34</v>
      </c>
      <c r="S5860" t="s">
        <v>35</v>
      </c>
      <c r="T5860" s="1">
        <v>40443</v>
      </c>
    </row>
    <row r="5861" spans="1:20" x14ac:dyDescent="0.25">
      <c r="A5861">
        <v>41604</v>
      </c>
      <c r="B5861">
        <v>39854</v>
      </c>
      <c r="C5861" t="s">
        <v>79</v>
      </c>
      <c r="D5861" t="s">
        <v>21</v>
      </c>
      <c r="E5861" t="s">
        <v>120</v>
      </c>
      <c r="F5861" t="s">
        <v>316</v>
      </c>
      <c r="G5861">
        <v>22</v>
      </c>
      <c r="H5861">
        <v>240.43</v>
      </c>
      <c r="I5861">
        <v>0.44</v>
      </c>
      <c r="J5861">
        <v>0.06</v>
      </c>
      <c r="K5861">
        <v>95.1</v>
      </c>
      <c r="L5861">
        <v>11.38</v>
      </c>
      <c r="M5861">
        <v>6.37</v>
      </c>
      <c r="N5861">
        <v>5.19</v>
      </c>
      <c r="O5861" t="s">
        <v>24</v>
      </c>
      <c r="P5861" t="s">
        <v>696</v>
      </c>
      <c r="Q5861" t="s">
        <v>64</v>
      </c>
      <c r="R5861" t="s">
        <v>34</v>
      </c>
      <c r="S5861" t="s">
        <v>57</v>
      </c>
      <c r="T5861" s="1">
        <v>39855</v>
      </c>
    </row>
    <row r="5862" spans="1:20" x14ac:dyDescent="0.25">
      <c r="A5862">
        <v>41605</v>
      </c>
      <c r="B5862">
        <v>40537</v>
      </c>
      <c r="C5862" t="s">
        <v>79</v>
      </c>
      <c r="D5862" t="s">
        <v>21</v>
      </c>
      <c r="E5862" t="s">
        <v>120</v>
      </c>
      <c r="F5862" t="s">
        <v>121</v>
      </c>
      <c r="G5862">
        <v>4</v>
      </c>
      <c r="H5862">
        <v>208.35</v>
      </c>
      <c r="I5862">
        <v>0.5</v>
      </c>
      <c r="J5862">
        <v>0.02</v>
      </c>
      <c r="K5862">
        <v>95.69</v>
      </c>
      <c r="L5862">
        <v>49.84</v>
      </c>
      <c r="M5862">
        <v>24.92</v>
      </c>
      <c r="N5862">
        <v>12.98</v>
      </c>
      <c r="O5862" t="s">
        <v>24</v>
      </c>
      <c r="P5862" t="s">
        <v>649</v>
      </c>
      <c r="Q5862" t="s">
        <v>95</v>
      </c>
      <c r="R5862" t="s">
        <v>27</v>
      </c>
      <c r="S5862" t="s">
        <v>57</v>
      </c>
      <c r="T5862" s="1">
        <v>40538</v>
      </c>
    </row>
    <row r="5863" spans="1:20" x14ac:dyDescent="0.25">
      <c r="A5863">
        <v>41606</v>
      </c>
      <c r="B5863">
        <v>39987</v>
      </c>
      <c r="C5863" t="s">
        <v>36</v>
      </c>
      <c r="D5863" t="s">
        <v>42</v>
      </c>
      <c r="E5863" t="s">
        <v>92</v>
      </c>
      <c r="F5863" t="s">
        <v>1882</v>
      </c>
      <c r="G5863">
        <v>23</v>
      </c>
      <c r="H5863">
        <v>6527.52</v>
      </c>
      <c r="I5863">
        <v>0.35</v>
      </c>
      <c r="J5863">
        <v>0.09</v>
      </c>
      <c r="K5863">
        <v>1849.02</v>
      </c>
      <c r="L5863">
        <v>309.2</v>
      </c>
      <c r="M5863">
        <v>200.98</v>
      </c>
      <c r="N5863">
        <v>55.96</v>
      </c>
      <c r="O5863" t="s">
        <v>48</v>
      </c>
      <c r="P5863" t="s">
        <v>693</v>
      </c>
      <c r="Q5863" t="s">
        <v>64</v>
      </c>
      <c r="R5863" t="s">
        <v>27</v>
      </c>
      <c r="S5863" t="s">
        <v>49</v>
      </c>
      <c r="T5863" s="1">
        <v>39988</v>
      </c>
    </row>
    <row r="5864" spans="1:20" x14ac:dyDescent="0.25">
      <c r="A5864">
        <v>41606</v>
      </c>
      <c r="B5864">
        <v>39987</v>
      </c>
      <c r="C5864" t="s">
        <v>36</v>
      </c>
      <c r="D5864" t="s">
        <v>21</v>
      </c>
      <c r="E5864" t="s">
        <v>52</v>
      </c>
      <c r="F5864" t="s">
        <v>2054</v>
      </c>
      <c r="G5864">
        <v>30</v>
      </c>
      <c r="H5864">
        <v>119.55</v>
      </c>
      <c r="I5864">
        <v>0.36</v>
      </c>
      <c r="J5864">
        <v>0.09</v>
      </c>
      <c r="K5864">
        <v>35.18</v>
      </c>
      <c r="L5864">
        <v>4.34</v>
      </c>
      <c r="M5864">
        <v>2.78</v>
      </c>
      <c r="N5864">
        <v>0.97</v>
      </c>
      <c r="O5864" t="s">
        <v>24</v>
      </c>
      <c r="P5864" t="s">
        <v>693</v>
      </c>
      <c r="Q5864" t="s">
        <v>64</v>
      </c>
      <c r="R5864" t="s">
        <v>27</v>
      </c>
      <c r="S5864" t="s">
        <v>55</v>
      </c>
      <c r="T5864" s="1">
        <v>39988</v>
      </c>
    </row>
    <row r="5865" spans="1:20" x14ac:dyDescent="0.25">
      <c r="A5865">
        <v>41607</v>
      </c>
      <c r="B5865">
        <v>40166</v>
      </c>
      <c r="C5865" t="s">
        <v>79</v>
      </c>
      <c r="D5865" t="s">
        <v>21</v>
      </c>
      <c r="E5865" t="s">
        <v>120</v>
      </c>
      <c r="F5865" t="s">
        <v>1335</v>
      </c>
      <c r="G5865">
        <v>36</v>
      </c>
      <c r="H5865">
        <v>6133.68</v>
      </c>
      <c r="I5865">
        <v>0.36</v>
      </c>
      <c r="J5865">
        <v>0.1</v>
      </c>
      <c r="K5865">
        <v>1769.33</v>
      </c>
      <c r="L5865">
        <v>189.03</v>
      </c>
      <c r="M5865">
        <v>120.98</v>
      </c>
      <c r="N5865">
        <v>9.07</v>
      </c>
      <c r="O5865" t="s">
        <v>24</v>
      </c>
      <c r="P5865" t="s">
        <v>486</v>
      </c>
      <c r="Q5865" t="s">
        <v>95</v>
      </c>
      <c r="R5865" t="s">
        <v>34</v>
      </c>
      <c r="S5865" t="s">
        <v>57</v>
      </c>
      <c r="T5865" s="1">
        <v>40168</v>
      </c>
    </row>
    <row r="5866" spans="1:20" x14ac:dyDescent="0.25">
      <c r="A5866">
        <v>41632</v>
      </c>
      <c r="B5866">
        <v>40513</v>
      </c>
      <c r="C5866" t="s">
        <v>20</v>
      </c>
      <c r="D5866" t="s">
        <v>37</v>
      </c>
      <c r="E5866" t="s">
        <v>50</v>
      </c>
      <c r="F5866" t="s">
        <v>1272</v>
      </c>
      <c r="G5866">
        <v>34</v>
      </c>
      <c r="H5866">
        <v>3123.06</v>
      </c>
      <c r="I5866">
        <v>0.42</v>
      </c>
      <c r="J5866">
        <v>0.05</v>
      </c>
      <c r="K5866">
        <v>1214.4000000000001</v>
      </c>
      <c r="L5866">
        <v>96.53</v>
      </c>
      <c r="M5866">
        <v>55.99</v>
      </c>
      <c r="N5866">
        <v>5</v>
      </c>
      <c r="O5866" t="s">
        <v>24</v>
      </c>
      <c r="P5866" t="s">
        <v>740</v>
      </c>
      <c r="Q5866" t="s">
        <v>95</v>
      </c>
      <c r="R5866" t="s">
        <v>61</v>
      </c>
      <c r="S5866" t="s">
        <v>35</v>
      </c>
      <c r="T5866" s="1">
        <v>40520</v>
      </c>
    </row>
    <row r="5867" spans="1:20" x14ac:dyDescent="0.25">
      <c r="A5867">
        <v>41633</v>
      </c>
      <c r="B5867">
        <v>40491</v>
      </c>
      <c r="C5867" t="s">
        <v>20</v>
      </c>
      <c r="D5867" t="s">
        <v>42</v>
      </c>
      <c r="E5867" t="s">
        <v>192</v>
      </c>
      <c r="F5867" t="s">
        <v>735</v>
      </c>
      <c r="G5867">
        <v>29</v>
      </c>
      <c r="H5867">
        <v>6115.47</v>
      </c>
      <c r="I5867">
        <v>0.41</v>
      </c>
      <c r="J5867">
        <v>0</v>
      </c>
      <c r="K5867">
        <v>2478.56</v>
      </c>
      <c r="L5867">
        <v>208.46</v>
      </c>
      <c r="M5867">
        <v>122.99</v>
      </c>
      <c r="N5867">
        <v>70.2</v>
      </c>
      <c r="O5867" t="s">
        <v>48</v>
      </c>
      <c r="P5867" t="s">
        <v>223</v>
      </c>
      <c r="Q5867" t="s">
        <v>33</v>
      </c>
      <c r="R5867" t="s">
        <v>34</v>
      </c>
      <c r="S5867" t="s">
        <v>132</v>
      </c>
      <c r="T5867" s="1">
        <v>40491</v>
      </c>
    </row>
    <row r="5868" spans="1:20" x14ac:dyDescent="0.25">
      <c r="A5868">
        <v>41634</v>
      </c>
      <c r="B5868">
        <v>41251</v>
      </c>
      <c r="C5868" t="s">
        <v>29</v>
      </c>
      <c r="D5868" t="s">
        <v>37</v>
      </c>
      <c r="E5868" t="s">
        <v>38</v>
      </c>
      <c r="F5868" t="s">
        <v>879</v>
      </c>
      <c r="G5868">
        <v>7</v>
      </c>
      <c r="H5868">
        <v>91.84</v>
      </c>
      <c r="I5868">
        <v>0.39</v>
      </c>
      <c r="J5868">
        <v>0.06</v>
      </c>
      <c r="K5868">
        <v>31.54</v>
      </c>
      <c r="L5868">
        <v>13.66</v>
      </c>
      <c r="M5868">
        <v>8.33</v>
      </c>
      <c r="N5868">
        <v>1.99</v>
      </c>
      <c r="O5868" t="s">
        <v>24</v>
      </c>
      <c r="P5868" t="s">
        <v>244</v>
      </c>
      <c r="Q5868" t="s">
        <v>41</v>
      </c>
      <c r="R5868" t="s">
        <v>61</v>
      </c>
      <c r="S5868" t="s">
        <v>35</v>
      </c>
      <c r="T5868" s="1">
        <v>41252</v>
      </c>
    </row>
    <row r="5869" spans="1:20" x14ac:dyDescent="0.25">
      <c r="A5869">
        <v>41634</v>
      </c>
      <c r="B5869">
        <v>41251</v>
      </c>
      <c r="C5869" t="s">
        <v>29</v>
      </c>
      <c r="D5869" t="s">
        <v>21</v>
      </c>
      <c r="E5869" t="s">
        <v>52</v>
      </c>
      <c r="F5869" t="s">
        <v>1940</v>
      </c>
      <c r="G5869">
        <v>10</v>
      </c>
      <c r="H5869">
        <v>566.44000000000005</v>
      </c>
      <c r="I5869">
        <v>0.38</v>
      </c>
      <c r="J5869">
        <v>0.01</v>
      </c>
      <c r="K5869">
        <v>208.81</v>
      </c>
      <c r="L5869">
        <v>56.44</v>
      </c>
      <c r="M5869">
        <v>34.99</v>
      </c>
      <c r="N5869">
        <v>7.73</v>
      </c>
      <c r="O5869" t="s">
        <v>24</v>
      </c>
      <c r="P5869" t="s">
        <v>244</v>
      </c>
      <c r="Q5869" t="s">
        <v>41</v>
      </c>
      <c r="R5869" t="s">
        <v>61</v>
      </c>
      <c r="S5869" t="s">
        <v>57</v>
      </c>
      <c r="T5869" s="1">
        <v>41253</v>
      </c>
    </row>
    <row r="5870" spans="1:20" x14ac:dyDescent="0.25">
      <c r="A5870">
        <v>41636</v>
      </c>
      <c r="B5870">
        <v>40039</v>
      </c>
      <c r="C5870" t="s">
        <v>58</v>
      </c>
      <c r="D5870" t="s">
        <v>42</v>
      </c>
      <c r="E5870" t="s">
        <v>43</v>
      </c>
      <c r="F5870" t="s">
        <v>44</v>
      </c>
      <c r="G5870">
        <v>47</v>
      </c>
      <c r="H5870">
        <v>7912.73</v>
      </c>
      <c r="I5870">
        <v>0.38</v>
      </c>
      <c r="J5870">
        <v>0.03</v>
      </c>
      <c r="K5870">
        <v>2853.01</v>
      </c>
      <c r="L5870">
        <v>173.44</v>
      </c>
      <c r="M5870">
        <v>107.53</v>
      </c>
      <c r="N5870">
        <v>5.81</v>
      </c>
      <c r="O5870" t="s">
        <v>24</v>
      </c>
      <c r="P5870" t="s">
        <v>1612</v>
      </c>
      <c r="Q5870" t="s">
        <v>41</v>
      </c>
      <c r="R5870" t="s">
        <v>61</v>
      </c>
      <c r="S5870" t="s">
        <v>45</v>
      </c>
      <c r="T5870" s="1">
        <v>40040</v>
      </c>
    </row>
    <row r="5871" spans="1:20" x14ac:dyDescent="0.25">
      <c r="A5871">
        <v>41636</v>
      </c>
      <c r="B5871">
        <v>40039</v>
      </c>
      <c r="C5871" t="s">
        <v>58</v>
      </c>
      <c r="D5871" t="s">
        <v>21</v>
      </c>
      <c r="E5871" t="s">
        <v>52</v>
      </c>
      <c r="F5871" t="s">
        <v>2055</v>
      </c>
      <c r="G5871">
        <v>25</v>
      </c>
      <c r="H5871">
        <v>814.33</v>
      </c>
      <c r="I5871">
        <v>0.5</v>
      </c>
      <c r="J5871">
        <v>0.05</v>
      </c>
      <c r="K5871">
        <v>382.05</v>
      </c>
      <c r="L5871">
        <v>33.96</v>
      </c>
      <c r="M5871">
        <v>16.98</v>
      </c>
      <c r="N5871">
        <v>7.78</v>
      </c>
      <c r="O5871" t="s">
        <v>24</v>
      </c>
      <c r="P5871" t="s">
        <v>1612</v>
      </c>
      <c r="Q5871" t="s">
        <v>41</v>
      </c>
      <c r="R5871" t="s">
        <v>61</v>
      </c>
      <c r="S5871" t="s">
        <v>35</v>
      </c>
      <c r="T5871" s="1">
        <v>40041</v>
      </c>
    </row>
    <row r="5872" spans="1:20" x14ac:dyDescent="0.25">
      <c r="A5872">
        <v>41636</v>
      </c>
      <c r="B5872">
        <v>40039</v>
      </c>
      <c r="C5872" t="s">
        <v>58</v>
      </c>
      <c r="D5872" t="s">
        <v>37</v>
      </c>
      <c r="E5872" t="s">
        <v>50</v>
      </c>
      <c r="F5872" t="s">
        <v>76</v>
      </c>
      <c r="G5872">
        <v>27</v>
      </c>
      <c r="H5872">
        <v>6467.59</v>
      </c>
      <c r="I5872">
        <v>0.53</v>
      </c>
      <c r="J5872">
        <v>0.03</v>
      </c>
      <c r="K5872">
        <v>3331.63</v>
      </c>
      <c r="L5872">
        <v>246.79</v>
      </c>
      <c r="M5872">
        <v>115.99</v>
      </c>
      <c r="N5872">
        <v>4.2300000000000004</v>
      </c>
      <c r="O5872" t="s">
        <v>24</v>
      </c>
      <c r="P5872" t="s">
        <v>1612</v>
      </c>
      <c r="Q5872" t="s">
        <v>41</v>
      </c>
      <c r="R5872" t="s">
        <v>61</v>
      </c>
      <c r="S5872" t="s">
        <v>57</v>
      </c>
      <c r="T5872" s="1">
        <v>40041</v>
      </c>
    </row>
    <row r="5873" spans="1:20" x14ac:dyDescent="0.25">
      <c r="A5873">
        <v>41664</v>
      </c>
      <c r="B5873">
        <v>40881</v>
      </c>
      <c r="C5873" t="s">
        <v>58</v>
      </c>
      <c r="D5873" t="s">
        <v>37</v>
      </c>
      <c r="E5873" t="s">
        <v>38</v>
      </c>
      <c r="F5873" t="s">
        <v>1377</v>
      </c>
      <c r="G5873">
        <v>5</v>
      </c>
      <c r="H5873">
        <v>97.87</v>
      </c>
      <c r="I5873">
        <v>0.49</v>
      </c>
      <c r="J5873">
        <v>0</v>
      </c>
      <c r="K5873">
        <v>46.98</v>
      </c>
      <c r="L5873">
        <v>19.18</v>
      </c>
      <c r="M5873">
        <v>9.7799999999999994</v>
      </c>
      <c r="N5873">
        <v>1.99</v>
      </c>
      <c r="O5873" t="s">
        <v>24</v>
      </c>
      <c r="P5873" t="s">
        <v>1451</v>
      </c>
      <c r="Q5873" t="s">
        <v>64</v>
      </c>
      <c r="R5873" t="s">
        <v>34</v>
      </c>
      <c r="S5873" t="s">
        <v>35</v>
      </c>
      <c r="T5873" s="1">
        <v>40881</v>
      </c>
    </row>
    <row r="5874" spans="1:20" x14ac:dyDescent="0.25">
      <c r="A5874">
        <v>41664</v>
      </c>
      <c r="B5874">
        <v>40881</v>
      </c>
      <c r="C5874" t="s">
        <v>58</v>
      </c>
      <c r="D5874" t="s">
        <v>21</v>
      </c>
      <c r="E5874" t="s">
        <v>52</v>
      </c>
      <c r="F5874" t="s">
        <v>2056</v>
      </c>
      <c r="G5874">
        <v>40</v>
      </c>
      <c r="H5874">
        <v>2151.7600000000002</v>
      </c>
      <c r="I5874">
        <v>0.55000000000000004</v>
      </c>
      <c r="J5874">
        <v>7.0000000000000007E-2</v>
      </c>
      <c r="K5874">
        <v>1108.48</v>
      </c>
      <c r="L5874">
        <v>57.73</v>
      </c>
      <c r="M5874">
        <v>25.98</v>
      </c>
      <c r="N5874">
        <v>4.08</v>
      </c>
      <c r="O5874" t="s">
        <v>24</v>
      </c>
      <c r="P5874" t="s">
        <v>1451</v>
      </c>
      <c r="Q5874" t="s">
        <v>64</v>
      </c>
      <c r="R5874" t="s">
        <v>34</v>
      </c>
      <c r="S5874" t="s">
        <v>35</v>
      </c>
      <c r="T5874" s="1">
        <v>40883</v>
      </c>
    </row>
    <row r="5875" spans="1:20" x14ac:dyDescent="0.25">
      <c r="A5875">
        <v>41666</v>
      </c>
      <c r="B5875">
        <v>40971</v>
      </c>
      <c r="C5875" t="s">
        <v>79</v>
      </c>
      <c r="D5875" t="s">
        <v>37</v>
      </c>
      <c r="E5875" t="s">
        <v>50</v>
      </c>
      <c r="F5875" t="s">
        <v>1489</v>
      </c>
      <c r="G5875">
        <v>26</v>
      </c>
      <c r="H5875">
        <v>1393.01</v>
      </c>
      <c r="I5875">
        <v>0.51</v>
      </c>
      <c r="J5875">
        <v>0.1</v>
      </c>
      <c r="K5875">
        <v>630.67999999999995</v>
      </c>
      <c r="L5875">
        <v>59.16</v>
      </c>
      <c r="M5875">
        <v>28.99</v>
      </c>
      <c r="N5875">
        <v>8.59</v>
      </c>
      <c r="O5875" t="s">
        <v>71</v>
      </c>
      <c r="P5875" t="s">
        <v>1737</v>
      </c>
      <c r="Q5875" t="s">
        <v>95</v>
      </c>
      <c r="R5875" t="s">
        <v>27</v>
      </c>
      <c r="S5875" t="s">
        <v>45</v>
      </c>
      <c r="T5875" s="1">
        <v>40972</v>
      </c>
    </row>
    <row r="5876" spans="1:20" x14ac:dyDescent="0.25">
      <c r="A5876">
        <v>41667</v>
      </c>
      <c r="B5876">
        <v>41080</v>
      </c>
      <c r="C5876" t="s">
        <v>36</v>
      </c>
      <c r="D5876" t="s">
        <v>37</v>
      </c>
      <c r="E5876" t="s">
        <v>50</v>
      </c>
      <c r="F5876" t="s">
        <v>76</v>
      </c>
      <c r="G5876">
        <v>18</v>
      </c>
      <c r="H5876">
        <v>2510.06</v>
      </c>
      <c r="I5876">
        <v>0.54</v>
      </c>
      <c r="J5876">
        <v>0.03</v>
      </c>
      <c r="K5876">
        <v>1316.93</v>
      </c>
      <c r="L5876">
        <v>143.46</v>
      </c>
      <c r="M5876">
        <v>65.989999999999995</v>
      </c>
      <c r="N5876">
        <v>5.31</v>
      </c>
      <c r="O5876" t="s">
        <v>24</v>
      </c>
      <c r="P5876" t="s">
        <v>1965</v>
      </c>
      <c r="Q5876" t="s">
        <v>95</v>
      </c>
      <c r="R5876" t="s">
        <v>27</v>
      </c>
      <c r="S5876" t="s">
        <v>57</v>
      </c>
      <c r="T5876" s="1">
        <v>41083</v>
      </c>
    </row>
    <row r="5877" spans="1:20" x14ac:dyDescent="0.25">
      <c r="A5877">
        <v>41671</v>
      </c>
      <c r="B5877">
        <v>41246</v>
      </c>
      <c r="C5877" t="s">
        <v>58</v>
      </c>
      <c r="D5877" t="s">
        <v>21</v>
      </c>
      <c r="E5877" t="s">
        <v>30</v>
      </c>
      <c r="F5877" t="s">
        <v>109</v>
      </c>
      <c r="G5877">
        <v>49</v>
      </c>
      <c r="H5877">
        <v>977.05</v>
      </c>
      <c r="I5877">
        <v>0.36</v>
      </c>
      <c r="J5877">
        <v>0.02</v>
      </c>
      <c r="K5877">
        <v>337.89</v>
      </c>
      <c r="L5877">
        <v>20.28</v>
      </c>
      <c r="M5877">
        <v>12.98</v>
      </c>
      <c r="N5877">
        <v>3.14</v>
      </c>
      <c r="O5877" t="s">
        <v>24</v>
      </c>
      <c r="P5877" t="s">
        <v>2013</v>
      </c>
      <c r="Q5877" t="s">
        <v>33</v>
      </c>
      <c r="R5877" t="s">
        <v>34</v>
      </c>
      <c r="S5877" t="s">
        <v>35</v>
      </c>
      <c r="T5877" s="1">
        <v>41248</v>
      </c>
    </row>
    <row r="5878" spans="1:20" x14ac:dyDescent="0.25">
      <c r="A5878">
        <v>41696</v>
      </c>
      <c r="B5878">
        <v>40007</v>
      </c>
      <c r="C5878" t="s">
        <v>29</v>
      </c>
      <c r="D5878" t="s">
        <v>21</v>
      </c>
      <c r="E5878" t="s">
        <v>126</v>
      </c>
      <c r="F5878" t="s">
        <v>249</v>
      </c>
      <c r="G5878">
        <v>45</v>
      </c>
      <c r="H5878">
        <v>364.41</v>
      </c>
      <c r="I5878">
        <v>0.38</v>
      </c>
      <c r="J5878">
        <v>0.03</v>
      </c>
      <c r="K5878">
        <v>113.81</v>
      </c>
      <c r="L5878">
        <v>7.23</v>
      </c>
      <c r="M5878">
        <v>4.4800000000000004</v>
      </c>
      <c r="N5878">
        <v>49</v>
      </c>
      <c r="O5878" t="s">
        <v>71</v>
      </c>
      <c r="P5878" t="s">
        <v>1807</v>
      </c>
      <c r="Q5878" t="s">
        <v>83</v>
      </c>
      <c r="R5878" t="s">
        <v>27</v>
      </c>
      <c r="S5878" t="s">
        <v>28</v>
      </c>
      <c r="T5878" s="1">
        <v>40009</v>
      </c>
    </row>
    <row r="5879" spans="1:20" x14ac:dyDescent="0.25">
      <c r="A5879">
        <v>41702</v>
      </c>
      <c r="B5879">
        <v>40534</v>
      </c>
      <c r="C5879" t="s">
        <v>29</v>
      </c>
      <c r="D5879" t="s">
        <v>37</v>
      </c>
      <c r="E5879" t="s">
        <v>38</v>
      </c>
      <c r="F5879" t="s">
        <v>399</v>
      </c>
      <c r="G5879">
        <v>21</v>
      </c>
      <c r="H5879">
        <v>6342.81</v>
      </c>
      <c r="I5879">
        <v>0.51</v>
      </c>
      <c r="J5879">
        <v>0.03</v>
      </c>
      <c r="K5879">
        <v>3136.73</v>
      </c>
      <c r="L5879">
        <v>311.18</v>
      </c>
      <c r="M5879">
        <v>152.47999999999999</v>
      </c>
      <c r="N5879">
        <v>4</v>
      </c>
      <c r="O5879" t="s">
        <v>24</v>
      </c>
      <c r="P5879" t="s">
        <v>925</v>
      </c>
      <c r="Q5879" t="s">
        <v>64</v>
      </c>
      <c r="R5879" t="s">
        <v>34</v>
      </c>
      <c r="S5879" t="s">
        <v>57</v>
      </c>
      <c r="T5879" s="1">
        <v>40535</v>
      </c>
    </row>
    <row r="5880" spans="1:20" x14ac:dyDescent="0.25">
      <c r="A5880">
        <v>41702</v>
      </c>
      <c r="B5880">
        <v>40534</v>
      </c>
      <c r="C5880" t="s">
        <v>29</v>
      </c>
      <c r="D5880" t="s">
        <v>21</v>
      </c>
      <c r="E5880" t="s">
        <v>84</v>
      </c>
      <c r="F5880" t="s">
        <v>708</v>
      </c>
      <c r="G5880">
        <v>5</v>
      </c>
      <c r="H5880">
        <v>45.56</v>
      </c>
      <c r="I5880">
        <v>0.46</v>
      </c>
      <c r="J5880">
        <v>0.02</v>
      </c>
      <c r="K5880">
        <v>17.440000000000001</v>
      </c>
      <c r="L5880">
        <v>7.93</v>
      </c>
      <c r="M5880">
        <v>4.28</v>
      </c>
      <c r="N5880">
        <v>6.72</v>
      </c>
      <c r="O5880" t="s">
        <v>24</v>
      </c>
      <c r="P5880" t="s">
        <v>925</v>
      </c>
      <c r="Q5880" t="s">
        <v>64</v>
      </c>
      <c r="R5880" t="s">
        <v>34</v>
      </c>
      <c r="S5880" t="s">
        <v>57</v>
      </c>
      <c r="T5880" s="1">
        <v>40536</v>
      </c>
    </row>
    <row r="5881" spans="1:20" x14ac:dyDescent="0.25">
      <c r="A5881">
        <v>41728</v>
      </c>
      <c r="B5881">
        <v>40086</v>
      </c>
      <c r="C5881" t="s">
        <v>36</v>
      </c>
      <c r="D5881" t="s">
        <v>21</v>
      </c>
      <c r="E5881" t="s">
        <v>120</v>
      </c>
      <c r="F5881" t="s">
        <v>346</v>
      </c>
      <c r="G5881">
        <v>28</v>
      </c>
      <c r="H5881">
        <v>39858.720000000001</v>
      </c>
      <c r="I5881">
        <v>0.42</v>
      </c>
      <c r="J5881">
        <v>0.08</v>
      </c>
      <c r="K5881">
        <v>14723.01</v>
      </c>
      <c r="L5881">
        <v>1546.53</v>
      </c>
      <c r="M5881">
        <v>896.99</v>
      </c>
      <c r="N5881">
        <v>19.989999999999998</v>
      </c>
      <c r="O5881" t="s">
        <v>24</v>
      </c>
      <c r="P5881" t="s">
        <v>478</v>
      </c>
      <c r="Q5881" t="s">
        <v>64</v>
      </c>
      <c r="R5881" t="s">
        <v>34</v>
      </c>
      <c r="S5881" t="s">
        <v>57</v>
      </c>
      <c r="T5881" s="1">
        <v>40088</v>
      </c>
    </row>
    <row r="5882" spans="1:20" x14ac:dyDescent="0.25">
      <c r="A5882">
        <v>41728</v>
      </c>
      <c r="B5882">
        <v>40086</v>
      </c>
      <c r="C5882" t="s">
        <v>36</v>
      </c>
      <c r="D5882" t="s">
        <v>42</v>
      </c>
      <c r="E5882" t="s">
        <v>192</v>
      </c>
      <c r="F5882" t="s">
        <v>1214</v>
      </c>
      <c r="G5882">
        <v>10</v>
      </c>
      <c r="H5882">
        <v>4574.2700000000004</v>
      </c>
      <c r="I5882">
        <v>0.47</v>
      </c>
      <c r="J5882">
        <v>0.02</v>
      </c>
      <c r="K5882">
        <v>2071.5300000000002</v>
      </c>
      <c r="L5882">
        <v>460.34</v>
      </c>
      <c r="M5882">
        <v>243.98</v>
      </c>
      <c r="N5882">
        <v>62.94</v>
      </c>
      <c r="O5882" t="s">
        <v>48</v>
      </c>
      <c r="P5882" t="s">
        <v>478</v>
      </c>
      <c r="Q5882" t="s">
        <v>64</v>
      </c>
      <c r="R5882" t="s">
        <v>34</v>
      </c>
      <c r="S5882" t="s">
        <v>132</v>
      </c>
      <c r="T5882" s="1">
        <v>40087</v>
      </c>
    </row>
    <row r="5883" spans="1:20" x14ac:dyDescent="0.25">
      <c r="A5883">
        <v>41760</v>
      </c>
      <c r="B5883">
        <v>40935</v>
      </c>
      <c r="C5883" t="s">
        <v>20</v>
      </c>
      <c r="D5883" t="s">
        <v>21</v>
      </c>
      <c r="E5883" t="s">
        <v>120</v>
      </c>
      <c r="F5883" t="s">
        <v>428</v>
      </c>
      <c r="G5883">
        <v>21</v>
      </c>
      <c r="H5883">
        <v>12270.29</v>
      </c>
      <c r="I5883">
        <v>0.48</v>
      </c>
      <c r="J5883">
        <v>0.04</v>
      </c>
      <c r="K5883">
        <v>5614.72</v>
      </c>
      <c r="L5883">
        <v>607.65</v>
      </c>
      <c r="M5883">
        <v>315.98</v>
      </c>
      <c r="N5883">
        <v>19.989999999999998</v>
      </c>
      <c r="O5883" t="s">
        <v>24</v>
      </c>
      <c r="P5883" t="s">
        <v>1486</v>
      </c>
      <c r="Q5883" t="s">
        <v>33</v>
      </c>
      <c r="R5883" t="s">
        <v>27</v>
      </c>
      <c r="S5883" t="s">
        <v>57</v>
      </c>
      <c r="T5883" s="1">
        <v>40940</v>
      </c>
    </row>
    <row r="5884" spans="1:20" x14ac:dyDescent="0.25">
      <c r="A5884">
        <v>41760</v>
      </c>
      <c r="B5884">
        <v>40935</v>
      </c>
      <c r="C5884" t="s">
        <v>20</v>
      </c>
      <c r="D5884" t="s">
        <v>42</v>
      </c>
      <c r="E5884" t="s">
        <v>43</v>
      </c>
      <c r="F5884" t="s">
        <v>1848</v>
      </c>
      <c r="G5884">
        <v>22</v>
      </c>
      <c r="H5884">
        <v>489.82</v>
      </c>
      <c r="I5884">
        <v>0.54</v>
      </c>
      <c r="J5884">
        <v>0</v>
      </c>
      <c r="K5884">
        <v>257.74</v>
      </c>
      <c r="L5884">
        <v>21.7</v>
      </c>
      <c r="M5884">
        <v>9.98</v>
      </c>
      <c r="N5884">
        <v>12.52</v>
      </c>
      <c r="O5884" t="s">
        <v>24</v>
      </c>
      <c r="P5884" t="s">
        <v>1486</v>
      </c>
      <c r="Q5884" t="s">
        <v>33</v>
      </c>
      <c r="R5884" t="s">
        <v>27</v>
      </c>
      <c r="S5884" t="s">
        <v>57</v>
      </c>
      <c r="T5884" s="1">
        <v>40942</v>
      </c>
    </row>
    <row r="5885" spans="1:20" x14ac:dyDescent="0.25">
      <c r="A5885">
        <v>41760</v>
      </c>
      <c r="B5885">
        <v>40935</v>
      </c>
      <c r="C5885" t="s">
        <v>20</v>
      </c>
      <c r="D5885" t="s">
        <v>37</v>
      </c>
      <c r="E5885" t="s">
        <v>50</v>
      </c>
      <c r="F5885" t="s">
        <v>76</v>
      </c>
      <c r="G5885">
        <v>7</v>
      </c>
      <c r="H5885">
        <v>1188.18</v>
      </c>
      <c r="I5885">
        <v>0.37</v>
      </c>
      <c r="J5885">
        <v>0.08</v>
      </c>
      <c r="K5885">
        <v>373.75</v>
      </c>
      <c r="L5885">
        <v>184.11</v>
      </c>
      <c r="M5885">
        <v>115.99</v>
      </c>
      <c r="N5885">
        <v>2.5</v>
      </c>
      <c r="O5885" t="s">
        <v>24</v>
      </c>
      <c r="P5885" t="s">
        <v>1486</v>
      </c>
      <c r="Q5885" t="s">
        <v>33</v>
      </c>
      <c r="R5885" t="s">
        <v>27</v>
      </c>
      <c r="S5885" t="s">
        <v>57</v>
      </c>
      <c r="T5885" s="1">
        <v>40940</v>
      </c>
    </row>
    <row r="5886" spans="1:20" x14ac:dyDescent="0.25">
      <c r="A5886">
        <v>41760</v>
      </c>
      <c r="B5886">
        <v>40935</v>
      </c>
      <c r="C5886" t="s">
        <v>20</v>
      </c>
      <c r="D5886" t="s">
        <v>37</v>
      </c>
      <c r="E5886" t="s">
        <v>50</v>
      </c>
      <c r="F5886" t="s">
        <v>1408</v>
      </c>
      <c r="G5886">
        <v>40</v>
      </c>
      <c r="H5886">
        <v>6641.03</v>
      </c>
      <c r="I5886">
        <v>0.45</v>
      </c>
      <c r="J5886">
        <v>0.05</v>
      </c>
      <c r="K5886">
        <v>2792.44</v>
      </c>
      <c r="L5886">
        <v>174.53</v>
      </c>
      <c r="M5886">
        <v>95.99</v>
      </c>
      <c r="N5886">
        <v>8.99</v>
      </c>
      <c r="O5886" t="s">
        <v>24</v>
      </c>
      <c r="P5886" t="s">
        <v>1486</v>
      </c>
      <c r="Q5886" t="s">
        <v>33</v>
      </c>
      <c r="R5886" t="s">
        <v>27</v>
      </c>
      <c r="S5886" t="s">
        <v>57</v>
      </c>
      <c r="T5886" s="1">
        <v>40940</v>
      </c>
    </row>
    <row r="5887" spans="1:20" x14ac:dyDescent="0.25">
      <c r="A5887">
        <v>41764</v>
      </c>
      <c r="B5887">
        <v>40091</v>
      </c>
      <c r="C5887" t="s">
        <v>29</v>
      </c>
      <c r="D5887" t="s">
        <v>42</v>
      </c>
      <c r="E5887" t="s">
        <v>46</v>
      </c>
      <c r="F5887" t="s">
        <v>1179</v>
      </c>
      <c r="G5887">
        <v>16</v>
      </c>
      <c r="H5887">
        <v>10396.56</v>
      </c>
      <c r="I5887">
        <v>0.52</v>
      </c>
      <c r="J5887">
        <v>0.03</v>
      </c>
      <c r="K5887">
        <v>5237.12</v>
      </c>
      <c r="L5887">
        <v>668</v>
      </c>
      <c r="M5887">
        <v>320.64</v>
      </c>
      <c r="N5887">
        <v>29.2</v>
      </c>
      <c r="O5887" t="s">
        <v>48</v>
      </c>
      <c r="P5887" t="s">
        <v>1594</v>
      </c>
      <c r="Q5887" t="s">
        <v>64</v>
      </c>
      <c r="R5887" t="s">
        <v>61</v>
      </c>
      <c r="S5887" t="s">
        <v>49</v>
      </c>
      <c r="T5887" s="1">
        <v>40093</v>
      </c>
    </row>
    <row r="5888" spans="1:20" x14ac:dyDescent="0.25">
      <c r="A5888">
        <v>41765</v>
      </c>
      <c r="B5888">
        <v>40156</v>
      </c>
      <c r="C5888" t="s">
        <v>79</v>
      </c>
      <c r="D5888" t="s">
        <v>21</v>
      </c>
      <c r="E5888" t="s">
        <v>120</v>
      </c>
      <c r="F5888" t="s">
        <v>1455</v>
      </c>
      <c r="G5888">
        <v>41</v>
      </c>
      <c r="H5888">
        <v>435.5</v>
      </c>
      <c r="I5888">
        <v>0.54</v>
      </c>
      <c r="J5888">
        <v>0.03</v>
      </c>
      <c r="K5888">
        <v>226.37</v>
      </c>
      <c r="L5888">
        <v>10.83</v>
      </c>
      <c r="M5888">
        <v>4.9800000000000004</v>
      </c>
      <c r="N5888">
        <v>4.95</v>
      </c>
      <c r="O5888" t="s">
        <v>24</v>
      </c>
      <c r="P5888" t="s">
        <v>1974</v>
      </c>
      <c r="Q5888" t="s">
        <v>64</v>
      </c>
      <c r="R5888" t="s">
        <v>61</v>
      </c>
      <c r="S5888" t="s">
        <v>57</v>
      </c>
      <c r="T5888" s="1">
        <v>40158</v>
      </c>
    </row>
    <row r="5889" spans="1:20" x14ac:dyDescent="0.25">
      <c r="A5889">
        <v>41766</v>
      </c>
      <c r="B5889">
        <v>41163</v>
      </c>
      <c r="C5889" t="s">
        <v>58</v>
      </c>
      <c r="D5889" t="s">
        <v>21</v>
      </c>
      <c r="E5889" t="s">
        <v>120</v>
      </c>
      <c r="F5889" t="s">
        <v>1203</v>
      </c>
      <c r="G5889">
        <v>7</v>
      </c>
      <c r="H5889">
        <v>404.69</v>
      </c>
      <c r="I5889">
        <v>0.38</v>
      </c>
      <c r="J5889">
        <v>0</v>
      </c>
      <c r="K5889">
        <v>148.19</v>
      </c>
      <c r="L5889">
        <v>55.71</v>
      </c>
      <c r="M5889">
        <v>34.54</v>
      </c>
      <c r="N5889">
        <v>14.72</v>
      </c>
      <c r="O5889" t="s">
        <v>24</v>
      </c>
      <c r="P5889" t="s">
        <v>298</v>
      </c>
      <c r="Q5889" t="s">
        <v>95</v>
      </c>
      <c r="R5889" t="s">
        <v>34</v>
      </c>
      <c r="S5889" t="s">
        <v>57</v>
      </c>
      <c r="T5889" s="1">
        <v>41164</v>
      </c>
    </row>
    <row r="5890" spans="1:20" x14ac:dyDescent="0.25">
      <c r="A5890">
        <v>41766</v>
      </c>
      <c r="B5890">
        <v>41163</v>
      </c>
      <c r="C5890" t="s">
        <v>58</v>
      </c>
      <c r="D5890" t="s">
        <v>37</v>
      </c>
      <c r="E5890" t="s">
        <v>87</v>
      </c>
      <c r="F5890" t="s">
        <v>174</v>
      </c>
      <c r="G5890">
        <v>10</v>
      </c>
      <c r="H5890">
        <v>8294.31</v>
      </c>
      <c r="I5890">
        <v>0.4</v>
      </c>
      <c r="J5890">
        <v>0.01</v>
      </c>
      <c r="K5890">
        <v>3256.37</v>
      </c>
      <c r="L5890">
        <v>834.97</v>
      </c>
      <c r="M5890">
        <v>500.98</v>
      </c>
      <c r="N5890">
        <v>28.14</v>
      </c>
      <c r="O5890" t="s">
        <v>48</v>
      </c>
      <c r="P5890" t="s">
        <v>298</v>
      </c>
      <c r="Q5890" t="s">
        <v>41</v>
      </c>
      <c r="R5890" t="s">
        <v>34</v>
      </c>
      <c r="S5890" t="s">
        <v>132</v>
      </c>
      <c r="T5890" s="1">
        <v>41164</v>
      </c>
    </row>
    <row r="5891" spans="1:20" x14ac:dyDescent="0.25">
      <c r="A5891">
        <v>41793</v>
      </c>
      <c r="B5891">
        <v>39948</v>
      </c>
      <c r="C5891" t="s">
        <v>36</v>
      </c>
      <c r="D5891" t="s">
        <v>42</v>
      </c>
      <c r="E5891" t="s">
        <v>43</v>
      </c>
      <c r="F5891" t="s">
        <v>1148</v>
      </c>
      <c r="G5891">
        <v>48</v>
      </c>
      <c r="H5891">
        <v>2088.81</v>
      </c>
      <c r="I5891">
        <v>0.42</v>
      </c>
      <c r="J5891">
        <v>0.05</v>
      </c>
      <c r="K5891">
        <v>810.84</v>
      </c>
      <c r="L5891">
        <v>45.66</v>
      </c>
      <c r="M5891">
        <v>26.48</v>
      </c>
      <c r="N5891">
        <v>6.93</v>
      </c>
      <c r="O5891" t="s">
        <v>24</v>
      </c>
      <c r="P5891" t="s">
        <v>1358</v>
      </c>
      <c r="Q5891" t="s">
        <v>33</v>
      </c>
      <c r="R5891" t="s">
        <v>27</v>
      </c>
      <c r="S5891" t="s">
        <v>57</v>
      </c>
      <c r="T5891" s="1">
        <v>39949</v>
      </c>
    </row>
    <row r="5892" spans="1:20" x14ac:dyDescent="0.25">
      <c r="A5892">
        <v>41794</v>
      </c>
      <c r="B5892">
        <v>40690</v>
      </c>
      <c r="C5892" t="s">
        <v>58</v>
      </c>
      <c r="D5892" t="s">
        <v>21</v>
      </c>
      <c r="E5892" t="s">
        <v>52</v>
      </c>
      <c r="F5892" t="s">
        <v>1984</v>
      </c>
      <c r="G5892">
        <v>48</v>
      </c>
      <c r="H5892">
        <v>1632.07</v>
      </c>
      <c r="I5892">
        <v>0.5</v>
      </c>
      <c r="J5892">
        <v>0.06</v>
      </c>
      <c r="K5892">
        <v>759.9</v>
      </c>
      <c r="L5892">
        <v>35.979999999999997</v>
      </c>
      <c r="M5892">
        <v>17.989999999999998</v>
      </c>
      <c r="N5892">
        <v>8.65</v>
      </c>
      <c r="O5892" t="s">
        <v>24</v>
      </c>
      <c r="P5892" t="s">
        <v>1348</v>
      </c>
      <c r="Q5892" t="s">
        <v>33</v>
      </c>
      <c r="R5892" t="s">
        <v>61</v>
      </c>
      <c r="S5892" t="s">
        <v>57</v>
      </c>
      <c r="T5892" s="1">
        <v>40691</v>
      </c>
    </row>
    <row r="5893" spans="1:20" x14ac:dyDescent="0.25">
      <c r="A5893">
        <v>41794</v>
      </c>
      <c r="B5893">
        <v>40690</v>
      </c>
      <c r="C5893" t="s">
        <v>58</v>
      </c>
      <c r="D5893" t="s">
        <v>21</v>
      </c>
      <c r="E5893" t="s">
        <v>52</v>
      </c>
      <c r="F5893" t="s">
        <v>2054</v>
      </c>
      <c r="G5893">
        <v>21</v>
      </c>
      <c r="H5893">
        <v>117.73</v>
      </c>
      <c r="I5893">
        <v>0.52</v>
      </c>
      <c r="J5893">
        <v>0.04</v>
      </c>
      <c r="K5893">
        <v>58.38</v>
      </c>
      <c r="L5893">
        <v>5.79</v>
      </c>
      <c r="M5893">
        <v>2.78</v>
      </c>
      <c r="N5893">
        <v>0.97</v>
      </c>
      <c r="O5893" t="s">
        <v>24</v>
      </c>
      <c r="P5893" t="s">
        <v>1348</v>
      </c>
      <c r="Q5893" t="s">
        <v>33</v>
      </c>
      <c r="R5893" t="s">
        <v>61</v>
      </c>
      <c r="S5893" t="s">
        <v>55</v>
      </c>
      <c r="T5893" s="1">
        <v>40692</v>
      </c>
    </row>
    <row r="5894" spans="1:20" x14ac:dyDescent="0.25">
      <c r="A5894">
        <v>41794</v>
      </c>
      <c r="B5894">
        <v>40690</v>
      </c>
      <c r="C5894" t="s">
        <v>58</v>
      </c>
      <c r="D5894" t="s">
        <v>37</v>
      </c>
      <c r="E5894" t="s">
        <v>50</v>
      </c>
      <c r="F5894" t="s">
        <v>576</v>
      </c>
      <c r="G5894">
        <v>49</v>
      </c>
      <c r="H5894">
        <v>1938.41</v>
      </c>
      <c r="I5894">
        <v>0.5</v>
      </c>
      <c r="J5894">
        <v>0.06</v>
      </c>
      <c r="K5894">
        <v>905.09</v>
      </c>
      <c r="L5894">
        <v>41.98</v>
      </c>
      <c r="M5894">
        <v>20.99</v>
      </c>
      <c r="N5894">
        <v>4.8099999999999996</v>
      </c>
      <c r="O5894" t="s">
        <v>24</v>
      </c>
      <c r="P5894" t="s">
        <v>1348</v>
      </c>
      <c r="Q5894" t="s">
        <v>33</v>
      </c>
      <c r="R5894" t="s">
        <v>61</v>
      </c>
      <c r="S5894" t="s">
        <v>45</v>
      </c>
      <c r="T5894" s="1">
        <v>40692</v>
      </c>
    </row>
    <row r="5895" spans="1:20" x14ac:dyDescent="0.25">
      <c r="A5895">
        <v>41799</v>
      </c>
      <c r="B5895">
        <v>39987</v>
      </c>
      <c r="C5895" t="s">
        <v>36</v>
      </c>
      <c r="D5895" t="s">
        <v>37</v>
      </c>
      <c r="E5895" t="s">
        <v>50</v>
      </c>
      <c r="F5895" t="s">
        <v>1586</v>
      </c>
      <c r="G5895">
        <v>21</v>
      </c>
      <c r="H5895">
        <v>2961.34</v>
      </c>
      <c r="I5895">
        <v>0.55000000000000004</v>
      </c>
      <c r="J5895">
        <v>0.04</v>
      </c>
      <c r="K5895">
        <v>1570.56</v>
      </c>
      <c r="L5895">
        <v>146.63999999999999</v>
      </c>
      <c r="M5895">
        <v>65.989999999999995</v>
      </c>
      <c r="N5895">
        <v>4.99</v>
      </c>
      <c r="O5895" t="s">
        <v>24</v>
      </c>
      <c r="P5895" t="s">
        <v>69</v>
      </c>
      <c r="Q5895" t="s">
        <v>41</v>
      </c>
      <c r="R5895" t="s">
        <v>34</v>
      </c>
      <c r="S5895" t="s">
        <v>57</v>
      </c>
      <c r="T5895" s="1">
        <v>39988</v>
      </c>
    </row>
    <row r="5896" spans="1:20" x14ac:dyDescent="0.25">
      <c r="A5896">
        <v>41824</v>
      </c>
      <c r="B5896">
        <v>40363</v>
      </c>
      <c r="C5896" t="s">
        <v>29</v>
      </c>
      <c r="D5896" t="s">
        <v>21</v>
      </c>
      <c r="E5896" t="s">
        <v>120</v>
      </c>
      <c r="F5896" t="s">
        <v>1146</v>
      </c>
      <c r="G5896">
        <v>8</v>
      </c>
      <c r="H5896">
        <v>239.59</v>
      </c>
      <c r="I5896">
        <v>0.37</v>
      </c>
      <c r="J5896">
        <v>0.01</v>
      </c>
      <c r="K5896">
        <v>86.58</v>
      </c>
      <c r="L5896">
        <v>30.06</v>
      </c>
      <c r="M5896">
        <v>18.940000000000001</v>
      </c>
      <c r="N5896">
        <v>1.49</v>
      </c>
      <c r="O5896" t="s">
        <v>24</v>
      </c>
      <c r="P5896" t="s">
        <v>590</v>
      </c>
      <c r="Q5896" t="s">
        <v>33</v>
      </c>
      <c r="R5896" t="s">
        <v>34</v>
      </c>
      <c r="S5896" t="s">
        <v>57</v>
      </c>
      <c r="T5896" s="1">
        <v>40364</v>
      </c>
    </row>
    <row r="5897" spans="1:20" x14ac:dyDescent="0.25">
      <c r="A5897">
        <v>41824</v>
      </c>
      <c r="B5897">
        <v>40363</v>
      </c>
      <c r="C5897" t="s">
        <v>29</v>
      </c>
      <c r="D5897" t="s">
        <v>21</v>
      </c>
      <c r="E5897" t="s">
        <v>52</v>
      </c>
      <c r="F5897" t="s">
        <v>1826</v>
      </c>
      <c r="G5897">
        <v>33</v>
      </c>
      <c r="H5897">
        <v>159.03</v>
      </c>
      <c r="I5897">
        <v>0.43</v>
      </c>
      <c r="J5897">
        <v>0.09</v>
      </c>
      <c r="K5897">
        <v>58.66</v>
      </c>
      <c r="L5897">
        <v>5.23</v>
      </c>
      <c r="M5897">
        <v>2.98</v>
      </c>
      <c r="N5897">
        <v>2.0299999999999998</v>
      </c>
      <c r="O5897" t="s">
        <v>24</v>
      </c>
      <c r="P5897" t="s">
        <v>590</v>
      </c>
      <c r="Q5897" t="s">
        <v>33</v>
      </c>
      <c r="R5897" t="s">
        <v>34</v>
      </c>
      <c r="S5897" t="s">
        <v>55</v>
      </c>
      <c r="T5897" s="1">
        <v>40365</v>
      </c>
    </row>
    <row r="5898" spans="1:20" x14ac:dyDescent="0.25">
      <c r="A5898">
        <v>41825</v>
      </c>
      <c r="B5898">
        <v>40047</v>
      </c>
      <c r="C5898" t="s">
        <v>58</v>
      </c>
      <c r="D5898" t="s">
        <v>42</v>
      </c>
      <c r="E5898" t="s">
        <v>192</v>
      </c>
      <c r="F5898" t="s">
        <v>195</v>
      </c>
      <c r="G5898">
        <v>50</v>
      </c>
      <c r="H5898">
        <v>15969.25</v>
      </c>
      <c r="I5898">
        <v>0.54</v>
      </c>
      <c r="J5898">
        <v>0.03</v>
      </c>
      <c r="K5898">
        <v>8364.5499999999993</v>
      </c>
      <c r="L5898">
        <v>328.02</v>
      </c>
      <c r="M5898">
        <v>150.88999999999999</v>
      </c>
      <c r="N5898">
        <v>60.2</v>
      </c>
      <c r="O5898" t="s">
        <v>48</v>
      </c>
      <c r="P5898" t="s">
        <v>330</v>
      </c>
      <c r="Q5898" t="s">
        <v>95</v>
      </c>
      <c r="R5898" t="s">
        <v>67</v>
      </c>
      <c r="S5898" t="s">
        <v>132</v>
      </c>
      <c r="T5898" s="1">
        <v>40047</v>
      </c>
    </row>
    <row r="5899" spans="1:20" x14ac:dyDescent="0.25">
      <c r="A5899">
        <v>41825</v>
      </c>
      <c r="B5899">
        <v>40047</v>
      </c>
      <c r="C5899" t="s">
        <v>58</v>
      </c>
      <c r="D5899" t="s">
        <v>37</v>
      </c>
      <c r="E5899" t="s">
        <v>38</v>
      </c>
      <c r="F5899" t="s">
        <v>492</v>
      </c>
      <c r="G5899">
        <v>43</v>
      </c>
      <c r="H5899">
        <v>6498.83</v>
      </c>
      <c r="I5899">
        <v>0.52</v>
      </c>
      <c r="J5899">
        <v>0.02</v>
      </c>
      <c r="K5899">
        <v>3313.69</v>
      </c>
      <c r="L5899">
        <v>154.13</v>
      </c>
      <c r="M5899">
        <v>73.98</v>
      </c>
      <c r="N5899">
        <v>4</v>
      </c>
      <c r="O5899" t="s">
        <v>24</v>
      </c>
      <c r="P5899" t="s">
        <v>1375</v>
      </c>
      <c r="Q5899" t="s">
        <v>95</v>
      </c>
      <c r="R5899" t="s">
        <v>67</v>
      </c>
      <c r="S5899" t="s">
        <v>57</v>
      </c>
      <c r="T5899" s="1">
        <v>40048</v>
      </c>
    </row>
    <row r="5900" spans="1:20" x14ac:dyDescent="0.25">
      <c r="A5900">
        <v>41826</v>
      </c>
      <c r="B5900">
        <v>40467</v>
      </c>
      <c r="C5900" t="s">
        <v>79</v>
      </c>
      <c r="D5900" t="s">
        <v>42</v>
      </c>
      <c r="E5900" t="s">
        <v>43</v>
      </c>
      <c r="F5900" t="s">
        <v>1072</v>
      </c>
      <c r="G5900">
        <v>4</v>
      </c>
      <c r="H5900">
        <v>65.25</v>
      </c>
      <c r="I5900">
        <v>0.36</v>
      </c>
      <c r="J5900">
        <v>0.03</v>
      </c>
      <c r="K5900">
        <v>20.149999999999999</v>
      </c>
      <c r="L5900">
        <v>15.27</v>
      </c>
      <c r="M5900">
        <v>9.77</v>
      </c>
      <c r="N5900">
        <v>6.02</v>
      </c>
      <c r="O5900" t="s">
        <v>71</v>
      </c>
      <c r="P5900" t="s">
        <v>1481</v>
      </c>
      <c r="Q5900" t="s">
        <v>95</v>
      </c>
      <c r="R5900" t="s">
        <v>67</v>
      </c>
      <c r="S5900" t="s">
        <v>45</v>
      </c>
      <c r="T5900" s="1">
        <v>40469</v>
      </c>
    </row>
    <row r="5901" spans="1:20" x14ac:dyDescent="0.25">
      <c r="A5901">
        <v>41826</v>
      </c>
      <c r="B5901">
        <v>40467</v>
      </c>
      <c r="C5901" t="s">
        <v>79</v>
      </c>
      <c r="D5901" t="s">
        <v>42</v>
      </c>
      <c r="E5901" t="s">
        <v>192</v>
      </c>
      <c r="F5901" t="s">
        <v>1601</v>
      </c>
      <c r="G5901">
        <v>2</v>
      </c>
      <c r="H5901">
        <v>1147.78</v>
      </c>
      <c r="I5901">
        <v>0.55000000000000004</v>
      </c>
      <c r="J5901">
        <v>0.05</v>
      </c>
      <c r="K5901">
        <v>575.51</v>
      </c>
      <c r="L5901">
        <v>575.51</v>
      </c>
      <c r="M5901">
        <v>258.98</v>
      </c>
      <c r="N5901">
        <v>54.31</v>
      </c>
      <c r="O5901" t="s">
        <v>48</v>
      </c>
      <c r="P5901" t="s">
        <v>1481</v>
      </c>
      <c r="Q5901" t="s">
        <v>75</v>
      </c>
      <c r="R5901" t="s">
        <v>67</v>
      </c>
      <c r="S5901" t="s">
        <v>132</v>
      </c>
      <c r="T5901" s="1">
        <v>40469</v>
      </c>
    </row>
    <row r="5902" spans="1:20" x14ac:dyDescent="0.25">
      <c r="A5902">
        <v>41830</v>
      </c>
      <c r="B5902">
        <v>40956</v>
      </c>
      <c r="C5902" t="s">
        <v>20</v>
      </c>
      <c r="D5902" t="s">
        <v>37</v>
      </c>
      <c r="E5902" t="s">
        <v>87</v>
      </c>
      <c r="F5902" t="s">
        <v>1746</v>
      </c>
      <c r="G5902">
        <v>42</v>
      </c>
      <c r="H5902">
        <v>10395.16</v>
      </c>
      <c r="I5902">
        <v>0.51</v>
      </c>
      <c r="J5902">
        <v>0</v>
      </c>
      <c r="K5902">
        <v>5288.12</v>
      </c>
      <c r="L5902">
        <v>246.88</v>
      </c>
      <c r="M5902">
        <v>120.97</v>
      </c>
      <c r="N5902">
        <v>26.3</v>
      </c>
      <c r="O5902" t="s">
        <v>48</v>
      </c>
      <c r="P5902" t="s">
        <v>790</v>
      </c>
      <c r="Q5902" t="s">
        <v>75</v>
      </c>
      <c r="R5902" t="s">
        <v>61</v>
      </c>
      <c r="S5902" t="s">
        <v>132</v>
      </c>
      <c r="T5902" s="1">
        <v>40963</v>
      </c>
    </row>
    <row r="5903" spans="1:20" x14ac:dyDescent="0.25">
      <c r="A5903">
        <v>41831</v>
      </c>
      <c r="B5903">
        <v>41111</v>
      </c>
      <c r="C5903" t="s">
        <v>29</v>
      </c>
      <c r="D5903" t="s">
        <v>37</v>
      </c>
      <c r="E5903" t="s">
        <v>87</v>
      </c>
      <c r="F5903" t="s">
        <v>1433</v>
      </c>
      <c r="G5903">
        <v>43</v>
      </c>
      <c r="H5903">
        <v>7371.93</v>
      </c>
      <c r="I5903">
        <v>0.54</v>
      </c>
      <c r="J5903">
        <v>0.03</v>
      </c>
      <c r="K5903">
        <v>3860.16</v>
      </c>
      <c r="L5903">
        <v>176.02</v>
      </c>
      <c r="M5903">
        <v>80.97</v>
      </c>
      <c r="N5903">
        <v>30.06</v>
      </c>
      <c r="O5903" t="s">
        <v>48</v>
      </c>
      <c r="P5903" t="s">
        <v>805</v>
      </c>
      <c r="Q5903" t="s">
        <v>33</v>
      </c>
      <c r="R5903" t="s">
        <v>34</v>
      </c>
      <c r="S5903" t="s">
        <v>49</v>
      </c>
      <c r="T5903" s="1">
        <v>41113</v>
      </c>
    </row>
    <row r="5904" spans="1:20" x14ac:dyDescent="0.25">
      <c r="A5904">
        <v>41831</v>
      </c>
      <c r="B5904">
        <v>41111</v>
      </c>
      <c r="C5904" t="s">
        <v>29</v>
      </c>
      <c r="D5904" t="s">
        <v>21</v>
      </c>
      <c r="E5904" t="s">
        <v>84</v>
      </c>
      <c r="F5904" t="s">
        <v>1968</v>
      </c>
      <c r="G5904">
        <v>38</v>
      </c>
      <c r="H5904">
        <v>328.72</v>
      </c>
      <c r="I5904">
        <v>0.41</v>
      </c>
      <c r="J5904">
        <v>0.05</v>
      </c>
      <c r="K5904">
        <v>122.42</v>
      </c>
      <c r="L5904">
        <v>8.9499999999999993</v>
      </c>
      <c r="M5904">
        <v>5.28</v>
      </c>
      <c r="N5904">
        <v>5.66</v>
      </c>
      <c r="O5904" t="s">
        <v>24</v>
      </c>
      <c r="P5904" t="s">
        <v>805</v>
      </c>
      <c r="Q5904" t="s">
        <v>33</v>
      </c>
      <c r="R5904" t="s">
        <v>34</v>
      </c>
      <c r="S5904" t="s">
        <v>57</v>
      </c>
      <c r="T5904" s="1">
        <v>41112</v>
      </c>
    </row>
    <row r="5905" spans="1:20" x14ac:dyDescent="0.25">
      <c r="A5905">
        <v>41857</v>
      </c>
      <c r="B5905">
        <v>40669</v>
      </c>
      <c r="C5905" t="s">
        <v>20</v>
      </c>
      <c r="D5905" t="s">
        <v>42</v>
      </c>
      <c r="E5905" t="s">
        <v>43</v>
      </c>
      <c r="F5905" t="s">
        <v>417</v>
      </c>
      <c r="G5905">
        <v>45</v>
      </c>
      <c r="H5905">
        <v>778.22</v>
      </c>
      <c r="I5905">
        <v>0.46</v>
      </c>
      <c r="J5905">
        <v>0.04</v>
      </c>
      <c r="K5905">
        <v>337.75</v>
      </c>
      <c r="L5905">
        <v>17.87</v>
      </c>
      <c r="M5905">
        <v>9.65</v>
      </c>
      <c r="N5905">
        <v>6.22</v>
      </c>
      <c r="O5905" t="s">
        <v>71</v>
      </c>
      <c r="P5905" t="s">
        <v>625</v>
      </c>
      <c r="Q5905" t="s">
        <v>41</v>
      </c>
      <c r="R5905" t="s">
        <v>61</v>
      </c>
      <c r="S5905" t="s">
        <v>57</v>
      </c>
      <c r="T5905" s="1">
        <v>40674</v>
      </c>
    </row>
    <row r="5906" spans="1:20" x14ac:dyDescent="0.25">
      <c r="A5906">
        <v>41861</v>
      </c>
      <c r="B5906">
        <v>40508</v>
      </c>
      <c r="C5906" t="s">
        <v>20</v>
      </c>
      <c r="D5906" t="s">
        <v>21</v>
      </c>
      <c r="E5906" t="s">
        <v>84</v>
      </c>
      <c r="F5906" t="s">
        <v>1244</v>
      </c>
      <c r="G5906">
        <v>24</v>
      </c>
      <c r="H5906">
        <v>927.4</v>
      </c>
      <c r="I5906">
        <v>0.49</v>
      </c>
      <c r="J5906">
        <v>0.02</v>
      </c>
      <c r="K5906">
        <v>441.91</v>
      </c>
      <c r="L5906">
        <v>39.18</v>
      </c>
      <c r="M5906">
        <v>19.98</v>
      </c>
      <c r="N5906">
        <v>5.97</v>
      </c>
      <c r="O5906" t="s">
        <v>24</v>
      </c>
      <c r="P5906" t="s">
        <v>1454</v>
      </c>
      <c r="Q5906" t="s">
        <v>64</v>
      </c>
      <c r="R5906" t="s">
        <v>34</v>
      </c>
      <c r="S5906" t="s">
        <v>57</v>
      </c>
      <c r="T5906" s="1">
        <v>40510</v>
      </c>
    </row>
    <row r="5907" spans="1:20" x14ac:dyDescent="0.25">
      <c r="A5907">
        <v>41888</v>
      </c>
      <c r="B5907">
        <v>39872</v>
      </c>
      <c r="C5907" t="s">
        <v>20</v>
      </c>
      <c r="D5907" t="s">
        <v>21</v>
      </c>
      <c r="E5907" t="s">
        <v>120</v>
      </c>
      <c r="F5907" t="s">
        <v>1335</v>
      </c>
      <c r="G5907">
        <v>18</v>
      </c>
      <c r="H5907">
        <v>4269.67</v>
      </c>
      <c r="I5907">
        <v>0.54</v>
      </c>
      <c r="J5907">
        <v>0.1</v>
      </c>
      <c r="K5907">
        <v>2082.96</v>
      </c>
      <c r="L5907">
        <v>263</v>
      </c>
      <c r="M5907">
        <v>120.98</v>
      </c>
      <c r="N5907">
        <v>9.07</v>
      </c>
      <c r="O5907" t="s">
        <v>24</v>
      </c>
      <c r="P5907" t="s">
        <v>856</v>
      </c>
      <c r="Q5907" t="s">
        <v>33</v>
      </c>
      <c r="R5907" t="s">
        <v>34</v>
      </c>
      <c r="S5907" t="s">
        <v>57</v>
      </c>
      <c r="T5907" s="1">
        <v>39881</v>
      </c>
    </row>
    <row r="5908" spans="1:20" x14ac:dyDescent="0.25">
      <c r="A5908">
        <v>41888</v>
      </c>
      <c r="B5908">
        <v>39872</v>
      </c>
      <c r="C5908" t="s">
        <v>20</v>
      </c>
      <c r="D5908" t="s">
        <v>37</v>
      </c>
      <c r="E5908" t="s">
        <v>38</v>
      </c>
      <c r="F5908" t="s">
        <v>789</v>
      </c>
      <c r="G5908">
        <v>23</v>
      </c>
      <c r="H5908">
        <v>347.58</v>
      </c>
      <c r="I5908">
        <v>0.49</v>
      </c>
      <c r="J5908">
        <v>0.08</v>
      </c>
      <c r="K5908">
        <v>153.84</v>
      </c>
      <c r="L5908">
        <v>16.309999999999999</v>
      </c>
      <c r="M5908">
        <v>8.32</v>
      </c>
      <c r="N5908">
        <v>2.38</v>
      </c>
      <c r="O5908" t="s">
        <v>71</v>
      </c>
      <c r="P5908" t="s">
        <v>856</v>
      </c>
      <c r="Q5908" t="s">
        <v>33</v>
      </c>
      <c r="R5908" t="s">
        <v>34</v>
      </c>
      <c r="S5908" t="s">
        <v>35</v>
      </c>
      <c r="T5908" s="1">
        <v>39876</v>
      </c>
    </row>
    <row r="5909" spans="1:20" x14ac:dyDescent="0.25">
      <c r="A5909">
        <v>41888</v>
      </c>
      <c r="B5909">
        <v>39872</v>
      </c>
      <c r="C5909" t="s">
        <v>20</v>
      </c>
      <c r="D5909" t="s">
        <v>37</v>
      </c>
      <c r="E5909" t="s">
        <v>50</v>
      </c>
      <c r="F5909" t="s">
        <v>203</v>
      </c>
      <c r="G5909">
        <v>29</v>
      </c>
      <c r="H5909">
        <v>7311.62</v>
      </c>
      <c r="I5909">
        <v>0.55000000000000004</v>
      </c>
      <c r="J5909">
        <v>0.1</v>
      </c>
      <c r="K5909">
        <v>3653.71</v>
      </c>
      <c r="L5909">
        <v>279.98</v>
      </c>
      <c r="M5909">
        <v>125.99</v>
      </c>
      <c r="N5909">
        <v>4.2</v>
      </c>
      <c r="O5909" t="s">
        <v>24</v>
      </c>
      <c r="P5909" t="s">
        <v>856</v>
      </c>
      <c r="Q5909" t="s">
        <v>33</v>
      </c>
      <c r="R5909" t="s">
        <v>34</v>
      </c>
      <c r="S5909" t="s">
        <v>57</v>
      </c>
      <c r="T5909" s="1">
        <v>39872</v>
      </c>
    </row>
    <row r="5910" spans="1:20" x14ac:dyDescent="0.25">
      <c r="A5910">
        <v>41891</v>
      </c>
      <c r="B5910">
        <v>40685</v>
      </c>
      <c r="C5910" t="s">
        <v>36</v>
      </c>
      <c r="D5910" t="s">
        <v>42</v>
      </c>
      <c r="E5910" t="s">
        <v>43</v>
      </c>
      <c r="F5910" t="s">
        <v>553</v>
      </c>
      <c r="G5910">
        <v>22</v>
      </c>
      <c r="H5910">
        <v>1398.34</v>
      </c>
      <c r="I5910">
        <v>0.4</v>
      </c>
      <c r="J5910">
        <v>0.08</v>
      </c>
      <c r="K5910">
        <v>479.78</v>
      </c>
      <c r="L5910">
        <v>68.150000000000006</v>
      </c>
      <c r="M5910">
        <v>40.89</v>
      </c>
      <c r="N5910">
        <v>18.98</v>
      </c>
      <c r="O5910" t="s">
        <v>24</v>
      </c>
      <c r="P5910" t="s">
        <v>63</v>
      </c>
      <c r="Q5910" t="s">
        <v>64</v>
      </c>
      <c r="R5910" t="s">
        <v>34</v>
      </c>
      <c r="S5910" t="s">
        <v>57</v>
      </c>
      <c r="T5910" s="1">
        <v>40686</v>
      </c>
    </row>
    <row r="5911" spans="1:20" x14ac:dyDescent="0.25">
      <c r="A5911">
        <v>41895</v>
      </c>
      <c r="B5911">
        <v>40553</v>
      </c>
      <c r="C5911" t="s">
        <v>58</v>
      </c>
      <c r="D5911" t="s">
        <v>37</v>
      </c>
      <c r="E5911" t="s">
        <v>387</v>
      </c>
      <c r="F5911" t="s">
        <v>1639</v>
      </c>
      <c r="G5911">
        <v>8</v>
      </c>
      <c r="H5911">
        <v>53224.34</v>
      </c>
      <c r="I5911">
        <v>0.5</v>
      </c>
      <c r="J5911">
        <v>0.05</v>
      </c>
      <c r="K5911">
        <v>25199.93</v>
      </c>
      <c r="L5911">
        <v>6999.98</v>
      </c>
      <c r="M5911">
        <v>3499.99</v>
      </c>
      <c r="N5911">
        <v>24.49</v>
      </c>
      <c r="O5911" t="s">
        <v>24</v>
      </c>
      <c r="P5911" t="s">
        <v>1460</v>
      </c>
      <c r="Q5911" t="s">
        <v>33</v>
      </c>
      <c r="R5911" t="s">
        <v>67</v>
      </c>
      <c r="S5911" t="s">
        <v>28</v>
      </c>
      <c r="T5911" s="1">
        <v>40555</v>
      </c>
    </row>
    <row r="5912" spans="1:20" x14ac:dyDescent="0.25">
      <c r="A5912">
        <v>41921</v>
      </c>
      <c r="B5912">
        <v>40962</v>
      </c>
      <c r="C5912" t="s">
        <v>79</v>
      </c>
      <c r="D5912" t="s">
        <v>42</v>
      </c>
      <c r="E5912" t="s">
        <v>192</v>
      </c>
      <c r="F5912" t="s">
        <v>500</v>
      </c>
      <c r="G5912">
        <v>32</v>
      </c>
      <c r="H5912">
        <v>30806.21</v>
      </c>
      <c r="I5912">
        <v>0.5</v>
      </c>
      <c r="J5912">
        <v>0.04</v>
      </c>
      <c r="K5912">
        <v>14748.85</v>
      </c>
      <c r="L5912">
        <v>1001.96</v>
      </c>
      <c r="M5912">
        <v>500.98</v>
      </c>
      <c r="N5912">
        <v>26</v>
      </c>
      <c r="O5912" t="s">
        <v>48</v>
      </c>
      <c r="P5912" t="s">
        <v>1059</v>
      </c>
      <c r="Q5912" t="s">
        <v>33</v>
      </c>
      <c r="R5912" t="s">
        <v>67</v>
      </c>
      <c r="S5912" t="s">
        <v>132</v>
      </c>
      <c r="T5912" s="1">
        <v>40965</v>
      </c>
    </row>
    <row r="5913" spans="1:20" x14ac:dyDescent="0.25">
      <c r="A5913">
        <v>41921</v>
      </c>
      <c r="B5913">
        <v>40962</v>
      </c>
      <c r="C5913" t="s">
        <v>79</v>
      </c>
      <c r="D5913" t="s">
        <v>21</v>
      </c>
      <c r="E5913" t="s">
        <v>139</v>
      </c>
      <c r="F5913" t="s">
        <v>888</v>
      </c>
      <c r="G5913">
        <v>29</v>
      </c>
      <c r="H5913">
        <v>518.70000000000005</v>
      </c>
      <c r="I5913">
        <v>0.37</v>
      </c>
      <c r="J5913">
        <v>0.04</v>
      </c>
      <c r="K5913">
        <v>175.91</v>
      </c>
      <c r="L5913">
        <v>18.38</v>
      </c>
      <c r="M5913">
        <v>11.58</v>
      </c>
      <c r="N5913">
        <v>6.97</v>
      </c>
      <c r="O5913" t="s">
        <v>71</v>
      </c>
      <c r="P5913" t="s">
        <v>1059</v>
      </c>
      <c r="Q5913" t="s">
        <v>33</v>
      </c>
      <c r="R5913" t="s">
        <v>67</v>
      </c>
      <c r="S5913" t="s">
        <v>57</v>
      </c>
      <c r="T5913" s="1">
        <v>40963</v>
      </c>
    </row>
    <row r="5914" spans="1:20" x14ac:dyDescent="0.25">
      <c r="A5914">
        <v>41926</v>
      </c>
      <c r="B5914">
        <v>40579</v>
      </c>
      <c r="C5914" t="s">
        <v>36</v>
      </c>
      <c r="D5914" t="s">
        <v>21</v>
      </c>
      <c r="E5914" t="s">
        <v>84</v>
      </c>
      <c r="F5914" t="s">
        <v>238</v>
      </c>
      <c r="G5914">
        <v>17</v>
      </c>
      <c r="H5914">
        <v>216.28</v>
      </c>
      <c r="I5914">
        <v>0.52</v>
      </c>
      <c r="J5914">
        <v>0.08</v>
      </c>
      <c r="K5914">
        <v>100.98</v>
      </c>
      <c r="L5914">
        <v>13.5</v>
      </c>
      <c r="M5914">
        <v>6.48</v>
      </c>
      <c r="N5914">
        <v>5.14</v>
      </c>
      <c r="O5914" t="s">
        <v>24</v>
      </c>
      <c r="P5914" t="s">
        <v>1791</v>
      </c>
      <c r="Q5914" t="s">
        <v>64</v>
      </c>
      <c r="R5914" t="s">
        <v>27</v>
      </c>
      <c r="S5914" t="s">
        <v>57</v>
      </c>
      <c r="T5914" s="1">
        <v>40580</v>
      </c>
    </row>
    <row r="5915" spans="1:20" x14ac:dyDescent="0.25">
      <c r="A5915">
        <v>41926</v>
      </c>
      <c r="B5915">
        <v>40579</v>
      </c>
      <c r="C5915" t="s">
        <v>36</v>
      </c>
      <c r="D5915" t="s">
        <v>21</v>
      </c>
      <c r="E5915" t="s">
        <v>22</v>
      </c>
      <c r="F5915" t="s">
        <v>615</v>
      </c>
      <c r="G5915">
        <v>43</v>
      </c>
      <c r="H5915">
        <v>2307.73</v>
      </c>
      <c r="I5915">
        <v>0.35</v>
      </c>
      <c r="J5915">
        <v>0</v>
      </c>
      <c r="K5915">
        <v>804.83</v>
      </c>
      <c r="L5915">
        <v>53.48</v>
      </c>
      <c r="M5915">
        <v>34.76</v>
      </c>
      <c r="N5915">
        <v>8.2200000000000006</v>
      </c>
      <c r="O5915" t="s">
        <v>24</v>
      </c>
      <c r="P5915" t="s">
        <v>1791</v>
      </c>
      <c r="Q5915" t="s">
        <v>64</v>
      </c>
      <c r="R5915" t="s">
        <v>27</v>
      </c>
      <c r="S5915" t="s">
        <v>57</v>
      </c>
      <c r="T5915" s="1">
        <v>40579</v>
      </c>
    </row>
    <row r="5916" spans="1:20" x14ac:dyDescent="0.25">
      <c r="A5916">
        <v>41927</v>
      </c>
      <c r="B5916">
        <v>41103</v>
      </c>
      <c r="C5916" t="s">
        <v>29</v>
      </c>
      <c r="D5916" t="s">
        <v>21</v>
      </c>
      <c r="E5916" t="s">
        <v>84</v>
      </c>
      <c r="F5916" t="s">
        <v>804</v>
      </c>
      <c r="G5916">
        <v>46</v>
      </c>
      <c r="H5916">
        <v>4614.9799999999996</v>
      </c>
      <c r="I5916">
        <v>0.53</v>
      </c>
      <c r="J5916">
        <v>0.02</v>
      </c>
      <c r="K5916">
        <v>2397.91</v>
      </c>
      <c r="L5916">
        <v>102.21</v>
      </c>
      <c r="M5916">
        <v>48.04</v>
      </c>
      <c r="N5916">
        <v>7.23</v>
      </c>
      <c r="O5916" t="s">
        <v>71</v>
      </c>
      <c r="P5916" t="s">
        <v>119</v>
      </c>
      <c r="Q5916" t="s">
        <v>33</v>
      </c>
      <c r="R5916" t="s">
        <v>61</v>
      </c>
      <c r="S5916" t="s">
        <v>57</v>
      </c>
      <c r="T5916" s="1">
        <v>41106</v>
      </c>
    </row>
    <row r="5917" spans="1:20" x14ac:dyDescent="0.25">
      <c r="A5917">
        <v>41956</v>
      </c>
      <c r="B5917">
        <v>40889</v>
      </c>
      <c r="C5917" t="s">
        <v>79</v>
      </c>
      <c r="D5917" t="s">
        <v>21</v>
      </c>
      <c r="E5917" t="s">
        <v>22</v>
      </c>
      <c r="F5917" t="s">
        <v>1470</v>
      </c>
      <c r="G5917">
        <v>22</v>
      </c>
      <c r="H5917">
        <v>570.28</v>
      </c>
      <c r="I5917">
        <v>0.38</v>
      </c>
      <c r="J5917">
        <v>0.06</v>
      </c>
      <c r="K5917">
        <v>192.01</v>
      </c>
      <c r="L5917">
        <v>27.27</v>
      </c>
      <c r="M5917">
        <v>16.91</v>
      </c>
      <c r="N5917">
        <v>6.25</v>
      </c>
      <c r="O5917" t="s">
        <v>71</v>
      </c>
      <c r="P5917" t="s">
        <v>2057</v>
      </c>
      <c r="Q5917" t="s">
        <v>41</v>
      </c>
      <c r="R5917" t="s">
        <v>61</v>
      </c>
      <c r="S5917" t="s">
        <v>57</v>
      </c>
      <c r="T5917" s="1">
        <v>40890</v>
      </c>
    </row>
    <row r="5918" spans="1:20" x14ac:dyDescent="0.25">
      <c r="A5918">
        <v>41956</v>
      </c>
      <c r="B5918">
        <v>40889</v>
      </c>
      <c r="C5918" t="s">
        <v>79</v>
      </c>
      <c r="D5918" t="s">
        <v>37</v>
      </c>
      <c r="E5918" t="s">
        <v>38</v>
      </c>
      <c r="F5918" t="s">
        <v>407</v>
      </c>
      <c r="G5918">
        <v>16</v>
      </c>
      <c r="H5918">
        <v>144.63999999999999</v>
      </c>
      <c r="I5918">
        <v>0.44</v>
      </c>
      <c r="J5918">
        <v>0</v>
      </c>
      <c r="K5918">
        <v>61.47</v>
      </c>
      <c r="L5918">
        <v>8.73</v>
      </c>
      <c r="M5918">
        <v>4.8899999999999997</v>
      </c>
      <c r="N5918">
        <v>4.93</v>
      </c>
      <c r="O5918" t="s">
        <v>24</v>
      </c>
      <c r="P5918" t="s">
        <v>2057</v>
      </c>
      <c r="Q5918" t="s">
        <v>41</v>
      </c>
      <c r="R5918" t="s">
        <v>61</v>
      </c>
      <c r="S5918" t="s">
        <v>35</v>
      </c>
      <c r="T5918" s="1">
        <v>40891</v>
      </c>
    </row>
    <row r="5919" spans="1:20" x14ac:dyDescent="0.25">
      <c r="A5919">
        <v>41987</v>
      </c>
      <c r="B5919">
        <v>40837</v>
      </c>
      <c r="C5919" t="s">
        <v>29</v>
      </c>
      <c r="D5919" t="s">
        <v>42</v>
      </c>
      <c r="E5919" t="s">
        <v>46</v>
      </c>
      <c r="F5919" t="s">
        <v>1179</v>
      </c>
      <c r="G5919">
        <v>25</v>
      </c>
      <c r="H5919">
        <v>14673.82</v>
      </c>
      <c r="I5919">
        <v>0.48</v>
      </c>
      <c r="J5919">
        <v>0.05</v>
      </c>
      <c r="K5919">
        <v>6628.62</v>
      </c>
      <c r="L5919">
        <v>616.62</v>
      </c>
      <c r="M5919">
        <v>320.64</v>
      </c>
      <c r="N5919">
        <v>29.2</v>
      </c>
      <c r="O5919" t="s">
        <v>48</v>
      </c>
      <c r="P5919" t="s">
        <v>1950</v>
      </c>
      <c r="Q5919" t="s">
        <v>33</v>
      </c>
      <c r="R5919" t="s">
        <v>34</v>
      </c>
      <c r="S5919" t="s">
        <v>49</v>
      </c>
      <c r="T5919" s="1">
        <v>40838</v>
      </c>
    </row>
    <row r="5920" spans="1:20" x14ac:dyDescent="0.25">
      <c r="A5920">
        <v>41988</v>
      </c>
      <c r="B5920">
        <v>39848</v>
      </c>
      <c r="C5920" t="s">
        <v>20</v>
      </c>
      <c r="D5920" t="s">
        <v>37</v>
      </c>
      <c r="E5920" t="s">
        <v>87</v>
      </c>
      <c r="F5920" t="s">
        <v>235</v>
      </c>
      <c r="G5920">
        <v>33</v>
      </c>
      <c r="H5920">
        <v>7764.98</v>
      </c>
      <c r="I5920">
        <v>0.43</v>
      </c>
      <c r="J5920">
        <v>0.08</v>
      </c>
      <c r="K5920">
        <v>2947.28</v>
      </c>
      <c r="L5920">
        <v>255.18</v>
      </c>
      <c r="M5920">
        <v>145.44999999999999</v>
      </c>
      <c r="N5920">
        <v>17.850000000000001</v>
      </c>
      <c r="O5920" t="s">
        <v>48</v>
      </c>
      <c r="P5920" t="s">
        <v>119</v>
      </c>
      <c r="Q5920" t="s">
        <v>33</v>
      </c>
      <c r="R5920" t="s">
        <v>61</v>
      </c>
      <c r="S5920" t="s">
        <v>132</v>
      </c>
      <c r="T5920" s="1">
        <v>39848</v>
      </c>
    </row>
    <row r="5921" spans="1:20" x14ac:dyDescent="0.25">
      <c r="A5921">
        <v>41988</v>
      </c>
      <c r="B5921">
        <v>39848</v>
      </c>
      <c r="C5921" t="s">
        <v>20</v>
      </c>
      <c r="D5921" t="s">
        <v>42</v>
      </c>
      <c r="E5921" t="s">
        <v>192</v>
      </c>
      <c r="F5921" t="s">
        <v>1883</v>
      </c>
      <c r="G5921">
        <v>18</v>
      </c>
      <c r="H5921">
        <v>1155.5</v>
      </c>
      <c r="I5921">
        <v>0.5</v>
      </c>
      <c r="J5921">
        <v>7.0000000000000007E-2</v>
      </c>
      <c r="K5921">
        <v>525.39</v>
      </c>
      <c r="L5921">
        <v>67.88</v>
      </c>
      <c r="M5921">
        <v>33.94</v>
      </c>
      <c r="N5921">
        <v>19.190000000000001</v>
      </c>
      <c r="O5921" t="s">
        <v>48</v>
      </c>
      <c r="P5921" t="s">
        <v>119</v>
      </c>
      <c r="Q5921" t="s">
        <v>33</v>
      </c>
      <c r="R5921" t="s">
        <v>61</v>
      </c>
      <c r="S5921" t="s">
        <v>132</v>
      </c>
      <c r="T5921" s="1">
        <v>39852</v>
      </c>
    </row>
    <row r="5922" spans="1:20" x14ac:dyDescent="0.25">
      <c r="A5922">
        <v>41988</v>
      </c>
      <c r="B5922">
        <v>39848</v>
      </c>
      <c r="C5922" t="s">
        <v>20</v>
      </c>
      <c r="D5922" t="s">
        <v>21</v>
      </c>
      <c r="E5922" t="s">
        <v>22</v>
      </c>
      <c r="F5922" t="s">
        <v>1015</v>
      </c>
      <c r="G5922">
        <v>14</v>
      </c>
      <c r="H5922">
        <v>282.91000000000003</v>
      </c>
      <c r="I5922">
        <v>0.39</v>
      </c>
      <c r="J5922">
        <v>0.1</v>
      </c>
      <c r="K5922">
        <v>89.39</v>
      </c>
      <c r="L5922">
        <v>22.02</v>
      </c>
      <c r="M5922">
        <v>13.43</v>
      </c>
      <c r="N5922">
        <v>5.5</v>
      </c>
      <c r="O5922" t="s">
        <v>24</v>
      </c>
      <c r="P5922" t="s">
        <v>119</v>
      </c>
      <c r="Q5922" t="s">
        <v>33</v>
      </c>
      <c r="R5922" t="s">
        <v>61</v>
      </c>
      <c r="S5922" t="s">
        <v>57</v>
      </c>
      <c r="T5922" s="1">
        <v>39852</v>
      </c>
    </row>
    <row r="5923" spans="1:20" x14ac:dyDescent="0.25">
      <c r="A5923">
        <v>41991</v>
      </c>
      <c r="B5923">
        <v>40895</v>
      </c>
      <c r="C5923" t="s">
        <v>20</v>
      </c>
      <c r="D5923" t="s">
        <v>42</v>
      </c>
      <c r="E5923" t="s">
        <v>192</v>
      </c>
      <c r="F5923" t="s">
        <v>1024</v>
      </c>
      <c r="G5923">
        <v>36</v>
      </c>
      <c r="H5923">
        <v>3150.85</v>
      </c>
      <c r="I5923">
        <v>0.45</v>
      </c>
      <c r="J5923">
        <v>0.06</v>
      </c>
      <c r="K5923">
        <v>1301.3800000000001</v>
      </c>
      <c r="L5923">
        <v>92.69</v>
      </c>
      <c r="M5923">
        <v>50.98</v>
      </c>
      <c r="N5923">
        <v>14.19</v>
      </c>
      <c r="O5923" t="s">
        <v>48</v>
      </c>
      <c r="P5923" t="s">
        <v>617</v>
      </c>
      <c r="Q5923" t="s">
        <v>95</v>
      </c>
      <c r="R5923" t="s">
        <v>34</v>
      </c>
      <c r="S5923" t="s">
        <v>132</v>
      </c>
      <c r="T5923" s="1">
        <v>40900</v>
      </c>
    </row>
    <row r="5924" spans="1:20" x14ac:dyDescent="0.25">
      <c r="A5924">
        <v>41991</v>
      </c>
      <c r="B5924">
        <v>40895</v>
      </c>
      <c r="C5924" t="s">
        <v>20</v>
      </c>
      <c r="D5924" t="s">
        <v>42</v>
      </c>
      <c r="E5924" t="s">
        <v>43</v>
      </c>
      <c r="F5924" t="s">
        <v>285</v>
      </c>
      <c r="G5924">
        <v>35</v>
      </c>
      <c r="H5924">
        <v>817.4</v>
      </c>
      <c r="I5924">
        <v>0.37</v>
      </c>
      <c r="J5924">
        <v>0</v>
      </c>
      <c r="K5924">
        <v>299.7</v>
      </c>
      <c r="L5924">
        <v>23.14</v>
      </c>
      <c r="M5924">
        <v>14.58</v>
      </c>
      <c r="N5924">
        <v>7.4</v>
      </c>
      <c r="O5924" t="s">
        <v>24</v>
      </c>
      <c r="P5924" t="s">
        <v>617</v>
      </c>
      <c r="Q5924" t="s">
        <v>95</v>
      </c>
      <c r="R5924" t="s">
        <v>34</v>
      </c>
      <c r="S5924" t="s">
        <v>57</v>
      </c>
      <c r="T5924" s="1">
        <v>40899</v>
      </c>
    </row>
    <row r="5925" spans="1:20" x14ac:dyDescent="0.25">
      <c r="A5925">
        <v>41991</v>
      </c>
      <c r="B5925">
        <v>40895</v>
      </c>
      <c r="C5925" t="s">
        <v>20</v>
      </c>
      <c r="D5925" t="s">
        <v>42</v>
      </c>
      <c r="E5925" t="s">
        <v>43</v>
      </c>
      <c r="F5925" t="s">
        <v>1194</v>
      </c>
      <c r="G5925">
        <v>18</v>
      </c>
      <c r="H5925">
        <v>1560.76</v>
      </c>
      <c r="I5925">
        <v>0.5</v>
      </c>
      <c r="J5925">
        <v>0.06</v>
      </c>
      <c r="K5925">
        <v>728.32</v>
      </c>
      <c r="L5925">
        <v>91.96</v>
      </c>
      <c r="M5925">
        <v>45.98</v>
      </c>
      <c r="N5925">
        <v>4.8</v>
      </c>
      <c r="O5925" t="s">
        <v>24</v>
      </c>
      <c r="P5925" t="s">
        <v>617</v>
      </c>
      <c r="Q5925" t="s">
        <v>95</v>
      </c>
      <c r="R5925" t="s">
        <v>34</v>
      </c>
      <c r="S5925" t="s">
        <v>55</v>
      </c>
      <c r="T5925" s="1">
        <v>40899</v>
      </c>
    </row>
    <row r="5926" spans="1:20" x14ac:dyDescent="0.25">
      <c r="A5926">
        <v>42022</v>
      </c>
      <c r="B5926">
        <v>40080</v>
      </c>
      <c r="C5926" t="s">
        <v>79</v>
      </c>
      <c r="D5926" t="s">
        <v>21</v>
      </c>
      <c r="E5926" t="s">
        <v>120</v>
      </c>
      <c r="F5926" t="s">
        <v>211</v>
      </c>
      <c r="G5926">
        <v>45</v>
      </c>
      <c r="H5926">
        <v>664.72</v>
      </c>
      <c r="I5926">
        <v>0.52</v>
      </c>
      <c r="J5926">
        <v>0.04</v>
      </c>
      <c r="K5926">
        <v>328.5</v>
      </c>
      <c r="L5926">
        <v>15.21</v>
      </c>
      <c r="M5926">
        <v>7.3</v>
      </c>
      <c r="N5926">
        <v>7.72</v>
      </c>
      <c r="O5926" t="s">
        <v>24</v>
      </c>
      <c r="P5926" t="s">
        <v>1342</v>
      </c>
      <c r="Q5926" t="s">
        <v>64</v>
      </c>
      <c r="R5926" t="s">
        <v>61</v>
      </c>
      <c r="S5926" t="s">
        <v>57</v>
      </c>
      <c r="T5926" s="1">
        <v>40081</v>
      </c>
    </row>
    <row r="5927" spans="1:20" x14ac:dyDescent="0.25">
      <c r="A5927">
        <v>42022</v>
      </c>
      <c r="B5927">
        <v>40080</v>
      </c>
      <c r="C5927" t="s">
        <v>79</v>
      </c>
      <c r="D5927" t="s">
        <v>21</v>
      </c>
      <c r="E5927" t="s">
        <v>72</v>
      </c>
      <c r="F5927" t="s">
        <v>263</v>
      </c>
      <c r="G5927">
        <v>11</v>
      </c>
      <c r="H5927">
        <v>87.09</v>
      </c>
      <c r="I5927">
        <v>0.52</v>
      </c>
      <c r="J5927">
        <v>0.06</v>
      </c>
      <c r="K5927">
        <v>41.64</v>
      </c>
      <c r="L5927">
        <v>8.23</v>
      </c>
      <c r="M5927">
        <v>3.95</v>
      </c>
      <c r="N5927">
        <v>2</v>
      </c>
      <c r="O5927" t="s">
        <v>24</v>
      </c>
      <c r="P5927" t="s">
        <v>1342</v>
      </c>
      <c r="Q5927" t="s">
        <v>64</v>
      </c>
      <c r="R5927" t="s">
        <v>61</v>
      </c>
      <c r="S5927" t="s">
        <v>55</v>
      </c>
      <c r="T5927" s="1">
        <v>40081</v>
      </c>
    </row>
    <row r="5928" spans="1:20" x14ac:dyDescent="0.25">
      <c r="A5928">
        <v>42054</v>
      </c>
      <c r="B5928">
        <v>41166</v>
      </c>
      <c r="C5928" t="s">
        <v>79</v>
      </c>
      <c r="D5928" t="s">
        <v>21</v>
      </c>
      <c r="E5928" t="s">
        <v>120</v>
      </c>
      <c r="F5928" t="s">
        <v>723</v>
      </c>
      <c r="G5928">
        <v>32</v>
      </c>
      <c r="H5928">
        <v>151.06</v>
      </c>
      <c r="I5928">
        <v>0.39</v>
      </c>
      <c r="J5928">
        <v>0.01</v>
      </c>
      <c r="K5928">
        <v>57.41</v>
      </c>
      <c r="L5928">
        <v>4.72</v>
      </c>
      <c r="M5928">
        <v>2.88</v>
      </c>
      <c r="N5928">
        <v>1.49</v>
      </c>
      <c r="O5928" t="s">
        <v>24</v>
      </c>
      <c r="P5928" t="s">
        <v>1471</v>
      </c>
      <c r="Q5928" t="s">
        <v>33</v>
      </c>
      <c r="R5928" t="s">
        <v>67</v>
      </c>
      <c r="S5928" t="s">
        <v>57</v>
      </c>
      <c r="T5928" s="1">
        <v>41168</v>
      </c>
    </row>
    <row r="5929" spans="1:20" x14ac:dyDescent="0.25">
      <c r="A5929">
        <v>42081</v>
      </c>
      <c r="B5929">
        <v>40553</v>
      </c>
      <c r="C5929" t="s">
        <v>20</v>
      </c>
      <c r="D5929" t="s">
        <v>21</v>
      </c>
      <c r="E5929" t="s">
        <v>120</v>
      </c>
      <c r="F5929" t="s">
        <v>357</v>
      </c>
      <c r="G5929">
        <v>36</v>
      </c>
      <c r="H5929">
        <v>285.45999999999998</v>
      </c>
      <c r="I5929">
        <v>0.36</v>
      </c>
      <c r="J5929">
        <v>0.04</v>
      </c>
      <c r="K5929">
        <v>93.24</v>
      </c>
      <c r="L5929">
        <v>8.09</v>
      </c>
      <c r="M5929">
        <v>5.18</v>
      </c>
      <c r="N5929">
        <v>5.74</v>
      </c>
      <c r="O5929" t="s">
        <v>24</v>
      </c>
      <c r="P5929" t="s">
        <v>1251</v>
      </c>
      <c r="Q5929" t="s">
        <v>64</v>
      </c>
      <c r="R5929" t="s">
        <v>27</v>
      </c>
      <c r="S5929" t="s">
        <v>57</v>
      </c>
      <c r="T5929" s="1">
        <v>40558</v>
      </c>
    </row>
    <row r="5930" spans="1:20" x14ac:dyDescent="0.25">
      <c r="A5930">
        <v>42081</v>
      </c>
      <c r="B5930">
        <v>40553</v>
      </c>
      <c r="C5930" t="s">
        <v>20</v>
      </c>
      <c r="D5930" t="s">
        <v>21</v>
      </c>
      <c r="E5930" t="s">
        <v>139</v>
      </c>
      <c r="F5930" t="s">
        <v>1937</v>
      </c>
      <c r="G5930">
        <v>3</v>
      </c>
      <c r="H5930">
        <v>59.46</v>
      </c>
      <c r="I5930">
        <v>0.48</v>
      </c>
      <c r="J5930">
        <v>0.08</v>
      </c>
      <c r="K5930">
        <v>25.25</v>
      </c>
      <c r="L5930">
        <v>21.04</v>
      </c>
      <c r="M5930">
        <v>10.94</v>
      </c>
      <c r="N5930">
        <v>1.39</v>
      </c>
      <c r="O5930" t="s">
        <v>24</v>
      </c>
      <c r="P5930" t="s">
        <v>1251</v>
      </c>
      <c r="Q5930" t="s">
        <v>64</v>
      </c>
      <c r="R5930" t="s">
        <v>27</v>
      </c>
      <c r="S5930" t="s">
        <v>57</v>
      </c>
      <c r="T5930" s="1">
        <v>40555</v>
      </c>
    </row>
    <row r="5931" spans="1:20" x14ac:dyDescent="0.25">
      <c r="A5931">
        <v>42081</v>
      </c>
      <c r="B5931">
        <v>40553</v>
      </c>
      <c r="C5931" t="s">
        <v>20</v>
      </c>
      <c r="D5931" t="s">
        <v>37</v>
      </c>
      <c r="E5931" t="s">
        <v>50</v>
      </c>
      <c r="F5931" t="s">
        <v>76</v>
      </c>
      <c r="G5931">
        <v>26</v>
      </c>
      <c r="H5931">
        <v>3511.77</v>
      </c>
      <c r="I5931">
        <v>0.52</v>
      </c>
      <c r="J5931">
        <v>0.02</v>
      </c>
      <c r="K5931">
        <v>1787.23</v>
      </c>
      <c r="L5931">
        <v>137.47999999999999</v>
      </c>
      <c r="M5931">
        <v>65.989999999999995</v>
      </c>
      <c r="N5931">
        <v>8.8000000000000007</v>
      </c>
      <c r="O5931" t="s">
        <v>24</v>
      </c>
      <c r="P5931" t="s">
        <v>1251</v>
      </c>
      <c r="Q5931" t="s">
        <v>64</v>
      </c>
      <c r="R5931" t="s">
        <v>27</v>
      </c>
      <c r="S5931" t="s">
        <v>57</v>
      </c>
      <c r="T5931" s="1">
        <v>40558</v>
      </c>
    </row>
    <row r="5932" spans="1:20" x14ac:dyDescent="0.25">
      <c r="A5932">
        <v>42082</v>
      </c>
      <c r="B5932">
        <v>40895</v>
      </c>
      <c r="C5932" t="s">
        <v>58</v>
      </c>
      <c r="D5932" t="s">
        <v>21</v>
      </c>
      <c r="E5932" t="s">
        <v>84</v>
      </c>
      <c r="F5932" t="s">
        <v>1229</v>
      </c>
      <c r="G5932">
        <v>15</v>
      </c>
      <c r="H5932">
        <v>118.44</v>
      </c>
      <c r="I5932">
        <v>0.4</v>
      </c>
      <c r="J5932">
        <v>0.03</v>
      </c>
      <c r="K5932">
        <v>44.03</v>
      </c>
      <c r="L5932">
        <v>7.93</v>
      </c>
      <c r="M5932">
        <v>4.76</v>
      </c>
      <c r="N5932">
        <v>3.01</v>
      </c>
      <c r="O5932" t="s">
        <v>24</v>
      </c>
      <c r="P5932" t="s">
        <v>257</v>
      </c>
      <c r="Q5932" t="s">
        <v>64</v>
      </c>
      <c r="R5932" t="s">
        <v>27</v>
      </c>
      <c r="S5932" t="s">
        <v>55</v>
      </c>
      <c r="T5932" s="1">
        <v>40897</v>
      </c>
    </row>
    <row r="5933" spans="1:20" x14ac:dyDescent="0.25">
      <c r="A5933">
        <v>42083</v>
      </c>
      <c r="B5933">
        <v>40888</v>
      </c>
      <c r="C5933" t="s">
        <v>58</v>
      </c>
      <c r="D5933" t="s">
        <v>42</v>
      </c>
      <c r="E5933" t="s">
        <v>192</v>
      </c>
      <c r="F5933" t="s">
        <v>1287</v>
      </c>
      <c r="G5933">
        <v>38</v>
      </c>
      <c r="H5933">
        <v>10837.52</v>
      </c>
      <c r="I5933">
        <v>0.52</v>
      </c>
      <c r="J5933">
        <v>0.03</v>
      </c>
      <c r="K5933">
        <v>5462.25</v>
      </c>
      <c r="L5933">
        <v>293.35000000000002</v>
      </c>
      <c r="M5933">
        <v>140.81</v>
      </c>
      <c r="N5933">
        <v>24.49</v>
      </c>
      <c r="O5933" t="s">
        <v>24</v>
      </c>
      <c r="P5933" t="s">
        <v>1345</v>
      </c>
      <c r="Q5933" t="s">
        <v>33</v>
      </c>
      <c r="R5933" t="s">
        <v>67</v>
      </c>
      <c r="S5933" t="s">
        <v>28</v>
      </c>
      <c r="T5933" s="1">
        <v>40890</v>
      </c>
    </row>
    <row r="5934" spans="1:20" x14ac:dyDescent="0.25">
      <c r="A5934">
        <v>42083</v>
      </c>
      <c r="B5934">
        <v>40888</v>
      </c>
      <c r="C5934" t="s">
        <v>58</v>
      </c>
      <c r="D5934" t="s">
        <v>21</v>
      </c>
      <c r="E5934" t="s">
        <v>84</v>
      </c>
      <c r="F5934" t="s">
        <v>1221</v>
      </c>
      <c r="G5934">
        <v>36</v>
      </c>
      <c r="H5934">
        <v>385.79</v>
      </c>
      <c r="I5934">
        <v>0.41</v>
      </c>
      <c r="J5934">
        <v>0.04</v>
      </c>
      <c r="K5934">
        <v>146.29</v>
      </c>
      <c r="L5934">
        <v>10.98</v>
      </c>
      <c r="M5934">
        <v>6.48</v>
      </c>
      <c r="N5934">
        <v>6.22</v>
      </c>
      <c r="O5934" t="s">
        <v>24</v>
      </c>
      <c r="P5934" t="s">
        <v>1345</v>
      </c>
      <c r="Q5934" t="s">
        <v>33</v>
      </c>
      <c r="R5934" t="s">
        <v>67</v>
      </c>
      <c r="S5934" t="s">
        <v>57</v>
      </c>
      <c r="T5934" s="1">
        <v>40890</v>
      </c>
    </row>
    <row r="5935" spans="1:20" x14ac:dyDescent="0.25">
      <c r="A5935">
        <v>42083</v>
      </c>
      <c r="B5935">
        <v>40888</v>
      </c>
      <c r="C5935" t="s">
        <v>58</v>
      </c>
      <c r="D5935" t="s">
        <v>21</v>
      </c>
      <c r="E5935" t="s">
        <v>30</v>
      </c>
      <c r="F5935" t="s">
        <v>31</v>
      </c>
      <c r="G5935">
        <v>33</v>
      </c>
      <c r="H5935">
        <v>138.41</v>
      </c>
      <c r="I5935">
        <v>0.52</v>
      </c>
      <c r="J5935">
        <v>0.05</v>
      </c>
      <c r="K5935">
        <v>67.209999999999994</v>
      </c>
      <c r="L5935">
        <v>4.33</v>
      </c>
      <c r="M5935">
        <v>2.08</v>
      </c>
      <c r="N5935">
        <v>2.56</v>
      </c>
      <c r="O5935" t="s">
        <v>24</v>
      </c>
      <c r="P5935" t="s">
        <v>1345</v>
      </c>
      <c r="Q5935" t="s">
        <v>33</v>
      </c>
      <c r="R5935" t="s">
        <v>67</v>
      </c>
      <c r="S5935" t="s">
        <v>35</v>
      </c>
      <c r="T5935" s="1">
        <v>40888</v>
      </c>
    </row>
    <row r="5936" spans="1:20" x14ac:dyDescent="0.25">
      <c r="A5936">
        <v>42086</v>
      </c>
      <c r="B5936">
        <v>40381</v>
      </c>
      <c r="C5936" t="s">
        <v>36</v>
      </c>
      <c r="D5936" t="s">
        <v>21</v>
      </c>
      <c r="E5936" t="s">
        <v>52</v>
      </c>
      <c r="F5936" t="s">
        <v>1321</v>
      </c>
      <c r="G5936">
        <v>18</v>
      </c>
      <c r="H5936">
        <v>82.29</v>
      </c>
      <c r="I5936">
        <v>0.44</v>
      </c>
      <c r="J5936">
        <v>0.09</v>
      </c>
      <c r="K5936">
        <v>31.28</v>
      </c>
      <c r="L5936">
        <v>4.96</v>
      </c>
      <c r="M5936">
        <v>2.78</v>
      </c>
      <c r="N5936">
        <v>0.97</v>
      </c>
      <c r="O5936" t="s">
        <v>24</v>
      </c>
      <c r="P5936" t="s">
        <v>783</v>
      </c>
      <c r="Q5936" t="s">
        <v>64</v>
      </c>
      <c r="R5936" t="s">
        <v>61</v>
      </c>
      <c r="S5936" t="s">
        <v>55</v>
      </c>
      <c r="T5936" s="1">
        <v>40382</v>
      </c>
    </row>
    <row r="5937" spans="1:20" x14ac:dyDescent="0.25">
      <c r="A5937">
        <v>42112</v>
      </c>
      <c r="B5937">
        <v>40536</v>
      </c>
      <c r="C5937" t="s">
        <v>29</v>
      </c>
      <c r="D5937" t="s">
        <v>37</v>
      </c>
      <c r="E5937" t="s">
        <v>50</v>
      </c>
      <c r="F5937" t="s">
        <v>319</v>
      </c>
      <c r="G5937">
        <v>16</v>
      </c>
      <c r="H5937">
        <v>6096.21</v>
      </c>
      <c r="I5937">
        <v>0.49</v>
      </c>
      <c r="J5937">
        <v>0.01</v>
      </c>
      <c r="K5937">
        <v>2951.38</v>
      </c>
      <c r="L5937">
        <v>384.29</v>
      </c>
      <c r="M5937">
        <v>195.99</v>
      </c>
      <c r="N5937">
        <v>8.99</v>
      </c>
      <c r="O5937" t="s">
        <v>24</v>
      </c>
      <c r="P5937" t="s">
        <v>223</v>
      </c>
      <c r="Q5937" t="s">
        <v>33</v>
      </c>
      <c r="R5937" t="s">
        <v>34</v>
      </c>
      <c r="S5937" t="s">
        <v>57</v>
      </c>
      <c r="T5937" s="1">
        <v>40538</v>
      </c>
    </row>
    <row r="5938" spans="1:20" x14ac:dyDescent="0.25">
      <c r="A5938">
        <v>42115</v>
      </c>
      <c r="B5938">
        <v>40957</v>
      </c>
      <c r="C5938" t="s">
        <v>58</v>
      </c>
      <c r="D5938" t="s">
        <v>37</v>
      </c>
      <c r="E5938" t="s">
        <v>38</v>
      </c>
      <c r="F5938" t="s">
        <v>352</v>
      </c>
      <c r="G5938">
        <v>21</v>
      </c>
      <c r="H5938">
        <v>1203.27</v>
      </c>
      <c r="I5938">
        <v>0.45</v>
      </c>
      <c r="J5938">
        <v>0.01</v>
      </c>
      <c r="K5938">
        <v>533.9</v>
      </c>
      <c r="L5938">
        <v>57.78</v>
      </c>
      <c r="M5938">
        <v>31.78</v>
      </c>
      <c r="N5938">
        <v>1.99</v>
      </c>
      <c r="O5938" t="s">
        <v>24</v>
      </c>
      <c r="P5938" t="s">
        <v>327</v>
      </c>
      <c r="Q5938" t="s">
        <v>83</v>
      </c>
      <c r="R5938" t="s">
        <v>61</v>
      </c>
      <c r="S5938" t="s">
        <v>35</v>
      </c>
      <c r="T5938" s="1">
        <v>40957</v>
      </c>
    </row>
    <row r="5939" spans="1:20" x14ac:dyDescent="0.25">
      <c r="A5939">
        <v>42115</v>
      </c>
      <c r="B5939">
        <v>40957</v>
      </c>
      <c r="C5939" t="s">
        <v>58</v>
      </c>
      <c r="D5939" t="s">
        <v>21</v>
      </c>
      <c r="E5939" t="s">
        <v>22</v>
      </c>
      <c r="F5939" t="s">
        <v>796</v>
      </c>
      <c r="G5939">
        <v>19</v>
      </c>
      <c r="H5939">
        <v>954.3</v>
      </c>
      <c r="I5939">
        <v>0.44</v>
      </c>
      <c r="J5939">
        <v>0.02</v>
      </c>
      <c r="K5939">
        <v>402.99</v>
      </c>
      <c r="L5939">
        <v>50.5</v>
      </c>
      <c r="M5939">
        <v>28.28</v>
      </c>
      <c r="N5939">
        <v>13.99</v>
      </c>
      <c r="O5939" t="s">
        <v>24</v>
      </c>
      <c r="P5939" t="s">
        <v>327</v>
      </c>
      <c r="Q5939" t="s">
        <v>83</v>
      </c>
      <c r="R5939" t="s">
        <v>61</v>
      </c>
      <c r="S5939" t="s">
        <v>45</v>
      </c>
      <c r="T5939" s="1">
        <v>40958</v>
      </c>
    </row>
    <row r="5940" spans="1:20" x14ac:dyDescent="0.25">
      <c r="A5940">
        <v>42144</v>
      </c>
      <c r="B5940">
        <v>40129</v>
      </c>
      <c r="C5940" t="s">
        <v>79</v>
      </c>
      <c r="D5940" t="s">
        <v>21</v>
      </c>
      <c r="E5940" t="s">
        <v>22</v>
      </c>
      <c r="F5940" t="s">
        <v>1145</v>
      </c>
      <c r="G5940">
        <v>10</v>
      </c>
      <c r="H5940">
        <v>1035.05</v>
      </c>
      <c r="I5940">
        <v>0.36</v>
      </c>
      <c r="J5940">
        <v>0.01</v>
      </c>
      <c r="K5940">
        <v>353.55</v>
      </c>
      <c r="L5940">
        <v>101.02</v>
      </c>
      <c r="M5940">
        <v>64.650000000000006</v>
      </c>
      <c r="N5940">
        <v>35</v>
      </c>
      <c r="O5940" t="s">
        <v>71</v>
      </c>
      <c r="P5940" t="s">
        <v>99</v>
      </c>
      <c r="Q5940" t="s">
        <v>75</v>
      </c>
      <c r="R5940" t="s">
        <v>67</v>
      </c>
      <c r="S5940" t="s">
        <v>28</v>
      </c>
      <c r="T5940" s="1">
        <v>40131</v>
      </c>
    </row>
    <row r="5941" spans="1:20" x14ac:dyDescent="0.25">
      <c r="A5941">
        <v>42148</v>
      </c>
      <c r="B5941">
        <v>40836</v>
      </c>
      <c r="C5941" t="s">
        <v>58</v>
      </c>
      <c r="D5941" t="s">
        <v>21</v>
      </c>
      <c r="E5941" t="s">
        <v>84</v>
      </c>
      <c r="F5941" t="s">
        <v>956</v>
      </c>
      <c r="G5941">
        <v>11</v>
      </c>
      <c r="H5941">
        <v>82.8</v>
      </c>
      <c r="I5941">
        <v>0.49</v>
      </c>
      <c r="J5941">
        <v>7.0000000000000007E-2</v>
      </c>
      <c r="K5941">
        <v>36.049999999999997</v>
      </c>
      <c r="L5941">
        <v>7.8</v>
      </c>
      <c r="M5941">
        <v>3.98</v>
      </c>
      <c r="N5941">
        <v>2.97</v>
      </c>
      <c r="O5941" t="s">
        <v>24</v>
      </c>
      <c r="P5941" t="s">
        <v>1303</v>
      </c>
      <c r="Q5941" t="s">
        <v>33</v>
      </c>
      <c r="R5941" t="s">
        <v>34</v>
      </c>
      <c r="S5941" t="s">
        <v>55</v>
      </c>
      <c r="T5941" s="1">
        <v>40839</v>
      </c>
    </row>
    <row r="5942" spans="1:20" x14ac:dyDescent="0.25">
      <c r="A5942">
        <v>42151</v>
      </c>
      <c r="B5942">
        <v>40527</v>
      </c>
      <c r="C5942" t="s">
        <v>36</v>
      </c>
      <c r="D5942" t="s">
        <v>37</v>
      </c>
      <c r="E5942" t="s">
        <v>50</v>
      </c>
      <c r="F5942" t="s">
        <v>608</v>
      </c>
      <c r="G5942">
        <v>35</v>
      </c>
      <c r="H5942">
        <v>8794.86</v>
      </c>
      <c r="I5942">
        <v>0.41</v>
      </c>
      <c r="J5942">
        <v>0.05</v>
      </c>
      <c r="K5942">
        <v>3331.31</v>
      </c>
      <c r="L5942">
        <v>264.39</v>
      </c>
      <c r="M5942">
        <v>155.99</v>
      </c>
      <c r="N5942">
        <v>3.9</v>
      </c>
      <c r="O5942" t="s">
        <v>24</v>
      </c>
      <c r="P5942" t="s">
        <v>652</v>
      </c>
      <c r="Q5942" t="s">
        <v>33</v>
      </c>
      <c r="R5942" t="s">
        <v>67</v>
      </c>
      <c r="S5942" t="s">
        <v>57</v>
      </c>
      <c r="T5942" s="1">
        <v>40530</v>
      </c>
    </row>
    <row r="5943" spans="1:20" x14ac:dyDescent="0.25">
      <c r="A5943">
        <v>42177</v>
      </c>
      <c r="B5943">
        <v>41059</v>
      </c>
      <c r="C5943" t="s">
        <v>29</v>
      </c>
      <c r="D5943" t="s">
        <v>37</v>
      </c>
      <c r="E5943" t="s">
        <v>50</v>
      </c>
      <c r="F5943" t="s">
        <v>1489</v>
      </c>
      <c r="G5943">
        <v>49</v>
      </c>
      <c r="H5943">
        <v>2469.12</v>
      </c>
      <c r="I5943">
        <v>0.44</v>
      </c>
      <c r="J5943">
        <v>0.03</v>
      </c>
      <c r="K5943">
        <v>1040.02</v>
      </c>
      <c r="L5943">
        <v>51.77</v>
      </c>
      <c r="M5943">
        <v>28.99</v>
      </c>
      <c r="N5943">
        <v>8.59</v>
      </c>
      <c r="O5943" t="s">
        <v>24</v>
      </c>
      <c r="P5943" t="s">
        <v>963</v>
      </c>
      <c r="Q5943" t="s">
        <v>33</v>
      </c>
      <c r="R5943" t="s">
        <v>27</v>
      </c>
      <c r="S5943" t="s">
        <v>45</v>
      </c>
      <c r="T5943" s="1">
        <v>41060</v>
      </c>
    </row>
    <row r="5944" spans="1:20" x14ac:dyDescent="0.25">
      <c r="A5944">
        <v>42177</v>
      </c>
      <c r="B5944">
        <v>41059</v>
      </c>
      <c r="C5944" t="s">
        <v>29</v>
      </c>
      <c r="D5944" t="s">
        <v>42</v>
      </c>
      <c r="E5944" t="s">
        <v>43</v>
      </c>
      <c r="F5944" t="s">
        <v>1072</v>
      </c>
      <c r="G5944">
        <v>38</v>
      </c>
      <c r="H5944">
        <v>624.79</v>
      </c>
      <c r="I5944">
        <v>0.4</v>
      </c>
      <c r="J5944">
        <v>0</v>
      </c>
      <c r="K5944">
        <v>247.51</v>
      </c>
      <c r="L5944">
        <v>16.28</v>
      </c>
      <c r="M5944">
        <v>9.77</v>
      </c>
      <c r="N5944">
        <v>6.02</v>
      </c>
      <c r="O5944" t="s">
        <v>24</v>
      </c>
      <c r="P5944" t="s">
        <v>963</v>
      </c>
      <c r="Q5944" t="s">
        <v>33</v>
      </c>
      <c r="R5944" t="s">
        <v>27</v>
      </c>
      <c r="S5944" t="s">
        <v>45</v>
      </c>
      <c r="T5944" s="1">
        <v>41062</v>
      </c>
    </row>
    <row r="5945" spans="1:20" x14ac:dyDescent="0.25">
      <c r="A5945">
        <v>42209</v>
      </c>
      <c r="B5945">
        <v>40266</v>
      </c>
      <c r="C5945" t="s">
        <v>36</v>
      </c>
      <c r="D5945" t="s">
        <v>21</v>
      </c>
      <c r="E5945" t="s">
        <v>126</v>
      </c>
      <c r="F5945" t="s">
        <v>1867</v>
      </c>
      <c r="G5945">
        <v>5</v>
      </c>
      <c r="H5945">
        <v>664.96</v>
      </c>
      <c r="I5945">
        <v>0.53</v>
      </c>
      <c r="J5945">
        <v>0.08</v>
      </c>
      <c r="K5945">
        <v>324.77</v>
      </c>
      <c r="L5945">
        <v>144.34</v>
      </c>
      <c r="M5945">
        <v>67.84</v>
      </c>
      <c r="N5945">
        <v>0.99</v>
      </c>
      <c r="O5945" t="s">
        <v>24</v>
      </c>
      <c r="P5945" t="s">
        <v>578</v>
      </c>
      <c r="Q5945" t="s">
        <v>83</v>
      </c>
      <c r="R5945" t="s">
        <v>34</v>
      </c>
      <c r="S5945" t="s">
        <v>57</v>
      </c>
      <c r="T5945" s="1">
        <v>40266</v>
      </c>
    </row>
    <row r="5946" spans="1:20" x14ac:dyDescent="0.25">
      <c r="A5946">
        <v>42209</v>
      </c>
      <c r="B5946">
        <v>40266</v>
      </c>
      <c r="C5946" t="s">
        <v>36</v>
      </c>
      <c r="D5946" t="s">
        <v>42</v>
      </c>
      <c r="E5946" t="s">
        <v>192</v>
      </c>
      <c r="F5946" t="s">
        <v>450</v>
      </c>
      <c r="G5946">
        <v>31</v>
      </c>
      <c r="H5946">
        <v>15246.18</v>
      </c>
      <c r="I5946">
        <v>0.46</v>
      </c>
      <c r="J5946">
        <v>0.04</v>
      </c>
      <c r="K5946">
        <v>6659.49</v>
      </c>
      <c r="L5946">
        <v>511.48</v>
      </c>
      <c r="M5946">
        <v>276.2</v>
      </c>
      <c r="N5946">
        <v>24.49</v>
      </c>
      <c r="O5946" t="s">
        <v>24</v>
      </c>
      <c r="P5946" t="s">
        <v>578</v>
      </c>
      <c r="Q5946" t="s">
        <v>83</v>
      </c>
      <c r="R5946" t="s">
        <v>34</v>
      </c>
      <c r="S5946" t="s">
        <v>28</v>
      </c>
      <c r="T5946" s="1">
        <v>40269</v>
      </c>
    </row>
    <row r="5947" spans="1:20" x14ac:dyDescent="0.25">
      <c r="A5947">
        <v>42213</v>
      </c>
      <c r="B5947">
        <v>40623</v>
      </c>
      <c r="C5947" t="s">
        <v>58</v>
      </c>
      <c r="D5947" t="s">
        <v>21</v>
      </c>
      <c r="E5947" t="s">
        <v>80</v>
      </c>
      <c r="F5947" t="s">
        <v>516</v>
      </c>
      <c r="G5947">
        <v>46</v>
      </c>
      <c r="H5947">
        <v>240.62</v>
      </c>
      <c r="I5947">
        <v>0.54</v>
      </c>
      <c r="J5947">
        <v>0.08</v>
      </c>
      <c r="K5947">
        <v>120.06</v>
      </c>
      <c r="L5947">
        <v>5.67</v>
      </c>
      <c r="M5947">
        <v>2.61</v>
      </c>
      <c r="N5947">
        <v>0.5</v>
      </c>
      <c r="O5947" t="s">
        <v>24</v>
      </c>
      <c r="P5947" t="s">
        <v>753</v>
      </c>
      <c r="Q5947" t="s">
        <v>95</v>
      </c>
      <c r="R5947" t="s">
        <v>27</v>
      </c>
      <c r="S5947" t="s">
        <v>57</v>
      </c>
      <c r="T5947" s="1">
        <v>40625</v>
      </c>
    </row>
    <row r="5948" spans="1:20" x14ac:dyDescent="0.25">
      <c r="A5948">
        <v>42214</v>
      </c>
      <c r="B5948">
        <v>40687</v>
      </c>
      <c r="C5948" t="s">
        <v>20</v>
      </c>
      <c r="D5948" t="s">
        <v>42</v>
      </c>
      <c r="E5948" t="s">
        <v>43</v>
      </c>
      <c r="F5948" t="s">
        <v>980</v>
      </c>
      <c r="G5948">
        <v>46</v>
      </c>
      <c r="H5948">
        <v>976.52</v>
      </c>
      <c r="I5948">
        <v>0.44</v>
      </c>
      <c r="J5948">
        <v>0.03</v>
      </c>
      <c r="K5948">
        <v>411.55</v>
      </c>
      <c r="L5948">
        <v>21.82</v>
      </c>
      <c r="M5948">
        <v>12.22</v>
      </c>
      <c r="N5948">
        <v>2.85</v>
      </c>
      <c r="O5948" t="s">
        <v>24</v>
      </c>
      <c r="P5948" t="s">
        <v>974</v>
      </c>
      <c r="Q5948" t="s">
        <v>41</v>
      </c>
      <c r="R5948" t="s">
        <v>61</v>
      </c>
      <c r="S5948" t="s">
        <v>35</v>
      </c>
      <c r="T5948" s="1">
        <v>40694</v>
      </c>
    </row>
    <row r="5949" spans="1:20" x14ac:dyDescent="0.25">
      <c r="A5949">
        <v>42214</v>
      </c>
      <c r="B5949">
        <v>40687</v>
      </c>
      <c r="C5949" t="s">
        <v>20</v>
      </c>
      <c r="D5949" t="s">
        <v>21</v>
      </c>
      <c r="E5949" t="s">
        <v>84</v>
      </c>
      <c r="F5949" t="s">
        <v>1881</v>
      </c>
      <c r="G5949">
        <v>28</v>
      </c>
      <c r="H5949">
        <v>297.33</v>
      </c>
      <c r="I5949">
        <v>0.39</v>
      </c>
      <c r="J5949">
        <v>0.02</v>
      </c>
      <c r="K5949">
        <v>110.05</v>
      </c>
      <c r="L5949">
        <v>10.62</v>
      </c>
      <c r="M5949">
        <v>6.48</v>
      </c>
      <c r="N5949">
        <v>5.84</v>
      </c>
      <c r="O5949" t="s">
        <v>24</v>
      </c>
      <c r="P5949" t="s">
        <v>974</v>
      </c>
      <c r="Q5949" t="s">
        <v>41</v>
      </c>
      <c r="R5949" t="s">
        <v>61</v>
      </c>
      <c r="S5949" t="s">
        <v>57</v>
      </c>
      <c r="T5949" s="1">
        <v>40694</v>
      </c>
    </row>
    <row r="5950" spans="1:20" x14ac:dyDescent="0.25">
      <c r="A5950">
        <v>42242</v>
      </c>
      <c r="B5950">
        <v>39904</v>
      </c>
      <c r="C5950" t="s">
        <v>29</v>
      </c>
      <c r="D5950" t="s">
        <v>21</v>
      </c>
      <c r="E5950" t="s">
        <v>120</v>
      </c>
      <c r="F5950" t="s">
        <v>518</v>
      </c>
      <c r="G5950">
        <v>23</v>
      </c>
      <c r="H5950">
        <v>479.14</v>
      </c>
      <c r="I5950">
        <v>0.49</v>
      </c>
      <c r="J5950">
        <v>0.09</v>
      </c>
      <c r="K5950">
        <v>207.45</v>
      </c>
      <c r="L5950">
        <v>22.55</v>
      </c>
      <c r="M5950">
        <v>11.5</v>
      </c>
      <c r="N5950">
        <v>7.19</v>
      </c>
      <c r="O5950" t="s">
        <v>71</v>
      </c>
      <c r="P5950" t="s">
        <v>240</v>
      </c>
      <c r="Q5950" t="s">
        <v>64</v>
      </c>
      <c r="R5950" t="s">
        <v>34</v>
      </c>
      <c r="S5950" t="s">
        <v>57</v>
      </c>
      <c r="T5950" s="1">
        <v>39905</v>
      </c>
    </row>
    <row r="5951" spans="1:20" x14ac:dyDescent="0.25">
      <c r="A5951">
        <v>42242</v>
      </c>
      <c r="B5951">
        <v>39904</v>
      </c>
      <c r="C5951" t="s">
        <v>29</v>
      </c>
      <c r="D5951" t="s">
        <v>37</v>
      </c>
      <c r="E5951" t="s">
        <v>38</v>
      </c>
      <c r="F5951" t="s">
        <v>1885</v>
      </c>
      <c r="G5951">
        <v>15</v>
      </c>
      <c r="H5951">
        <v>2279.0100000000002</v>
      </c>
      <c r="I5951">
        <v>0.4</v>
      </c>
      <c r="J5951">
        <v>0.1</v>
      </c>
      <c r="K5951">
        <v>757.28</v>
      </c>
      <c r="L5951">
        <v>168.28</v>
      </c>
      <c r="M5951">
        <v>100.97</v>
      </c>
      <c r="N5951">
        <v>7.18</v>
      </c>
      <c r="O5951" t="s">
        <v>24</v>
      </c>
      <c r="P5951" t="s">
        <v>240</v>
      </c>
      <c r="Q5951" t="s">
        <v>64</v>
      </c>
      <c r="R5951" t="s">
        <v>34</v>
      </c>
      <c r="S5951" t="s">
        <v>57</v>
      </c>
      <c r="T5951" s="1">
        <v>39905</v>
      </c>
    </row>
    <row r="5952" spans="1:20" x14ac:dyDescent="0.25">
      <c r="A5952">
        <v>42242</v>
      </c>
      <c r="B5952">
        <v>39904</v>
      </c>
      <c r="C5952" t="s">
        <v>29</v>
      </c>
      <c r="D5952" t="s">
        <v>37</v>
      </c>
      <c r="E5952" t="s">
        <v>87</v>
      </c>
      <c r="F5952" t="s">
        <v>1206</v>
      </c>
      <c r="G5952">
        <v>23</v>
      </c>
      <c r="H5952">
        <v>3645.05</v>
      </c>
      <c r="I5952">
        <v>0.41</v>
      </c>
      <c r="J5952">
        <v>7.0000000000000007E-2</v>
      </c>
      <c r="K5952">
        <v>1325.29</v>
      </c>
      <c r="L5952">
        <v>169.47</v>
      </c>
      <c r="M5952">
        <v>99.99</v>
      </c>
      <c r="N5952">
        <v>19.989999999999998</v>
      </c>
      <c r="O5952" t="s">
        <v>24</v>
      </c>
      <c r="P5952" t="s">
        <v>240</v>
      </c>
      <c r="Q5952" t="s">
        <v>64</v>
      </c>
      <c r="R5952" t="s">
        <v>34</v>
      </c>
      <c r="S5952" t="s">
        <v>57</v>
      </c>
      <c r="T5952" s="1">
        <v>39905</v>
      </c>
    </row>
    <row r="5953" spans="1:20" x14ac:dyDescent="0.25">
      <c r="A5953">
        <v>42243</v>
      </c>
      <c r="B5953">
        <v>40979</v>
      </c>
      <c r="C5953" t="s">
        <v>79</v>
      </c>
      <c r="D5953" t="s">
        <v>21</v>
      </c>
      <c r="E5953" t="s">
        <v>120</v>
      </c>
      <c r="F5953" t="s">
        <v>874</v>
      </c>
      <c r="G5953">
        <v>42</v>
      </c>
      <c r="H5953">
        <v>3251.64</v>
      </c>
      <c r="I5953">
        <v>0.45</v>
      </c>
      <c r="J5953">
        <v>0.02</v>
      </c>
      <c r="K5953">
        <v>1425.43</v>
      </c>
      <c r="L5953">
        <v>78.930000000000007</v>
      </c>
      <c r="M5953">
        <v>43.41</v>
      </c>
      <c r="N5953">
        <v>2.99</v>
      </c>
      <c r="O5953" t="s">
        <v>24</v>
      </c>
      <c r="P5953" t="s">
        <v>1037</v>
      </c>
      <c r="Q5953" t="s">
        <v>41</v>
      </c>
      <c r="R5953" t="s">
        <v>27</v>
      </c>
      <c r="S5953" t="s">
        <v>57</v>
      </c>
      <c r="T5953" s="1">
        <v>40981</v>
      </c>
    </row>
    <row r="5954" spans="1:20" x14ac:dyDescent="0.25">
      <c r="A5954">
        <v>42243</v>
      </c>
      <c r="B5954">
        <v>40979</v>
      </c>
      <c r="C5954" t="s">
        <v>79</v>
      </c>
      <c r="D5954" t="s">
        <v>21</v>
      </c>
      <c r="E5954" t="s">
        <v>84</v>
      </c>
      <c r="F5954" t="s">
        <v>718</v>
      </c>
      <c r="G5954">
        <v>19</v>
      </c>
      <c r="H5954">
        <v>247.17</v>
      </c>
      <c r="I5954">
        <v>0.45</v>
      </c>
      <c r="J5954">
        <v>0.05</v>
      </c>
      <c r="K5954">
        <v>101.56</v>
      </c>
      <c r="L5954">
        <v>13.36</v>
      </c>
      <c r="M5954">
        <v>7.35</v>
      </c>
      <c r="N5954">
        <v>5.96</v>
      </c>
      <c r="O5954" t="s">
        <v>24</v>
      </c>
      <c r="P5954" t="s">
        <v>1037</v>
      </c>
      <c r="Q5954" t="s">
        <v>41</v>
      </c>
      <c r="R5954" t="s">
        <v>27</v>
      </c>
      <c r="S5954" t="s">
        <v>57</v>
      </c>
      <c r="T5954" s="1">
        <v>40981</v>
      </c>
    </row>
    <row r="5955" spans="1:20" x14ac:dyDescent="0.25">
      <c r="A5955">
        <v>42246</v>
      </c>
      <c r="B5955">
        <v>41025</v>
      </c>
      <c r="C5955" t="s">
        <v>29</v>
      </c>
      <c r="D5955" t="s">
        <v>37</v>
      </c>
      <c r="E5955" t="s">
        <v>38</v>
      </c>
      <c r="F5955" t="s">
        <v>1855</v>
      </c>
      <c r="G5955">
        <v>40</v>
      </c>
      <c r="H5955">
        <v>6411.49</v>
      </c>
      <c r="I5955">
        <v>0.55000000000000004</v>
      </c>
      <c r="J5955">
        <v>7.0000000000000007E-2</v>
      </c>
      <c r="K5955">
        <v>3307.09</v>
      </c>
      <c r="L5955">
        <v>172.24</v>
      </c>
      <c r="M5955">
        <v>77.510000000000005</v>
      </c>
      <c r="N5955">
        <v>4</v>
      </c>
      <c r="O5955" t="s">
        <v>24</v>
      </c>
      <c r="P5955" t="s">
        <v>404</v>
      </c>
      <c r="Q5955" t="s">
        <v>64</v>
      </c>
      <c r="R5955" t="s">
        <v>34</v>
      </c>
      <c r="S5955" t="s">
        <v>57</v>
      </c>
      <c r="T5955" s="1">
        <v>41026</v>
      </c>
    </row>
    <row r="5956" spans="1:20" x14ac:dyDescent="0.25">
      <c r="A5956">
        <v>42246</v>
      </c>
      <c r="B5956">
        <v>41025</v>
      </c>
      <c r="C5956" t="s">
        <v>29</v>
      </c>
      <c r="D5956" t="s">
        <v>21</v>
      </c>
      <c r="E5956" t="s">
        <v>52</v>
      </c>
      <c r="F5956" t="s">
        <v>814</v>
      </c>
      <c r="G5956">
        <v>5</v>
      </c>
      <c r="H5956">
        <v>46.69</v>
      </c>
      <c r="I5956">
        <v>0.5</v>
      </c>
      <c r="J5956">
        <v>0.05</v>
      </c>
      <c r="K5956">
        <v>21.78</v>
      </c>
      <c r="L5956">
        <v>9.68</v>
      </c>
      <c r="M5956">
        <v>4.84</v>
      </c>
      <c r="N5956">
        <v>0.71</v>
      </c>
      <c r="O5956" t="s">
        <v>24</v>
      </c>
      <c r="P5956" t="s">
        <v>404</v>
      </c>
      <c r="Q5956" t="s">
        <v>64</v>
      </c>
      <c r="R5956" t="s">
        <v>34</v>
      </c>
      <c r="S5956" t="s">
        <v>55</v>
      </c>
      <c r="T5956" s="1">
        <v>41027</v>
      </c>
    </row>
    <row r="5957" spans="1:20" x14ac:dyDescent="0.25">
      <c r="A5957">
        <v>42274</v>
      </c>
      <c r="B5957">
        <v>40789</v>
      </c>
      <c r="C5957" t="s">
        <v>36</v>
      </c>
      <c r="D5957" t="s">
        <v>37</v>
      </c>
      <c r="E5957" t="s">
        <v>38</v>
      </c>
      <c r="F5957" t="s">
        <v>422</v>
      </c>
      <c r="G5957">
        <v>23</v>
      </c>
      <c r="H5957">
        <v>3577.45</v>
      </c>
      <c r="I5957">
        <v>0.36</v>
      </c>
      <c r="J5957">
        <v>0.01</v>
      </c>
      <c r="K5957">
        <v>1257.69</v>
      </c>
      <c r="L5957">
        <v>156.22999999999999</v>
      </c>
      <c r="M5957">
        <v>99.99</v>
      </c>
      <c r="N5957">
        <v>19.989999999999998</v>
      </c>
      <c r="O5957" t="s">
        <v>24</v>
      </c>
      <c r="P5957" t="s">
        <v>358</v>
      </c>
      <c r="Q5957" t="s">
        <v>64</v>
      </c>
      <c r="R5957" t="s">
        <v>61</v>
      </c>
      <c r="S5957" t="s">
        <v>57</v>
      </c>
      <c r="T5957" s="1">
        <v>40791</v>
      </c>
    </row>
    <row r="5958" spans="1:20" x14ac:dyDescent="0.25">
      <c r="A5958">
        <v>42274</v>
      </c>
      <c r="B5958">
        <v>40789</v>
      </c>
      <c r="C5958" t="s">
        <v>36</v>
      </c>
      <c r="D5958" t="s">
        <v>42</v>
      </c>
      <c r="E5958" t="s">
        <v>43</v>
      </c>
      <c r="F5958" t="s">
        <v>744</v>
      </c>
      <c r="G5958">
        <v>45</v>
      </c>
      <c r="H5958">
        <v>946.27</v>
      </c>
      <c r="I5958">
        <v>0.48</v>
      </c>
      <c r="J5958">
        <v>0.1</v>
      </c>
      <c r="K5958">
        <v>396.92</v>
      </c>
      <c r="L5958">
        <v>23.21</v>
      </c>
      <c r="M5958">
        <v>12.07</v>
      </c>
      <c r="N5958">
        <v>6.2</v>
      </c>
      <c r="O5958" t="s">
        <v>71</v>
      </c>
      <c r="P5958" t="s">
        <v>358</v>
      </c>
      <c r="Q5958" t="s">
        <v>64</v>
      </c>
      <c r="R5958" t="s">
        <v>61</v>
      </c>
      <c r="S5958" t="s">
        <v>55</v>
      </c>
      <c r="T5958" s="1">
        <v>40791</v>
      </c>
    </row>
    <row r="5959" spans="1:20" x14ac:dyDescent="0.25">
      <c r="A5959">
        <v>42279</v>
      </c>
      <c r="B5959">
        <v>39994</v>
      </c>
      <c r="C5959" t="s">
        <v>29</v>
      </c>
      <c r="D5959" t="s">
        <v>37</v>
      </c>
      <c r="E5959" t="s">
        <v>38</v>
      </c>
      <c r="F5959" t="s">
        <v>1242</v>
      </c>
      <c r="G5959">
        <v>44</v>
      </c>
      <c r="H5959">
        <v>2161.11</v>
      </c>
      <c r="I5959">
        <v>0.38</v>
      </c>
      <c r="J5959">
        <v>0.02</v>
      </c>
      <c r="K5959">
        <v>791.49</v>
      </c>
      <c r="L5959">
        <v>49.97</v>
      </c>
      <c r="M5959">
        <v>30.98</v>
      </c>
      <c r="N5959">
        <v>6.5</v>
      </c>
      <c r="O5959" t="s">
        <v>71</v>
      </c>
      <c r="P5959" t="s">
        <v>400</v>
      </c>
      <c r="Q5959" t="s">
        <v>64</v>
      </c>
      <c r="R5959" t="s">
        <v>61</v>
      </c>
      <c r="S5959" t="s">
        <v>57</v>
      </c>
      <c r="T5959" s="1">
        <v>39995</v>
      </c>
    </row>
    <row r="5960" spans="1:20" x14ac:dyDescent="0.25">
      <c r="A5960">
        <v>42306</v>
      </c>
      <c r="B5960">
        <v>41166</v>
      </c>
      <c r="C5960" t="s">
        <v>36</v>
      </c>
      <c r="D5960" t="s">
        <v>21</v>
      </c>
      <c r="E5960" t="s">
        <v>52</v>
      </c>
      <c r="F5960" t="s">
        <v>1364</v>
      </c>
      <c r="G5960">
        <v>18</v>
      </c>
      <c r="H5960">
        <v>83.26</v>
      </c>
      <c r="I5960">
        <v>0.49</v>
      </c>
      <c r="J5960">
        <v>0.03</v>
      </c>
      <c r="K5960">
        <v>37.020000000000003</v>
      </c>
      <c r="L5960">
        <v>4.47</v>
      </c>
      <c r="M5960">
        <v>2.2799999999999998</v>
      </c>
      <c r="N5960">
        <v>5.2</v>
      </c>
      <c r="O5960" t="s">
        <v>24</v>
      </c>
      <c r="P5960" t="s">
        <v>303</v>
      </c>
      <c r="Q5960" t="s">
        <v>95</v>
      </c>
      <c r="R5960" t="s">
        <v>67</v>
      </c>
      <c r="S5960" t="s">
        <v>55</v>
      </c>
      <c r="T5960" s="1">
        <v>41168</v>
      </c>
    </row>
    <row r="5961" spans="1:20" x14ac:dyDescent="0.25">
      <c r="A5961">
        <v>42306</v>
      </c>
      <c r="B5961">
        <v>41166</v>
      </c>
      <c r="C5961" t="s">
        <v>36</v>
      </c>
      <c r="D5961" t="s">
        <v>21</v>
      </c>
      <c r="E5961" t="s">
        <v>126</v>
      </c>
      <c r="F5961" t="s">
        <v>511</v>
      </c>
      <c r="G5961">
        <v>19</v>
      </c>
      <c r="H5961">
        <v>1225.17</v>
      </c>
      <c r="I5961">
        <v>0.4</v>
      </c>
      <c r="J5961">
        <v>0.06</v>
      </c>
      <c r="K5961">
        <v>441.22</v>
      </c>
      <c r="L5961">
        <v>68.3</v>
      </c>
      <c r="M5961">
        <v>40.98</v>
      </c>
      <c r="N5961">
        <v>5.33</v>
      </c>
      <c r="O5961" t="s">
        <v>24</v>
      </c>
      <c r="P5961" t="s">
        <v>303</v>
      </c>
      <c r="Q5961" t="s">
        <v>95</v>
      </c>
      <c r="R5961" t="s">
        <v>67</v>
      </c>
      <c r="S5961" t="s">
        <v>57</v>
      </c>
      <c r="T5961" s="1">
        <v>41168</v>
      </c>
    </row>
    <row r="5962" spans="1:20" x14ac:dyDescent="0.25">
      <c r="A5962">
        <v>42306</v>
      </c>
      <c r="B5962">
        <v>41166</v>
      </c>
      <c r="C5962" t="s">
        <v>36</v>
      </c>
      <c r="D5962" t="s">
        <v>21</v>
      </c>
      <c r="E5962" t="s">
        <v>120</v>
      </c>
      <c r="F5962" t="s">
        <v>143</v>
      </c>
      <c r="G5962">
        <v>4</v>
      </c>
      <c r="H5962">
        <v>53.45</v>
      </c>
      <c r="I5962">
        <v>0.38</v>
      </c>
      <c r="J5962">
        <v>0.1</v>
      </c>
      <c r="K5962">
        <v>15.7</v>
      </c>
      <c r="L5962">
        <v>14.02</v>
      </c>
      <c r="M5962">
        <v>8.69</v>
      </c>
      <c r="N5962">
        <v>2.99</v>
      </c>
      <c r="O5962" t="s">
        <v>24</v>
      </c>
      <c r="P5962" t="s">
        <v>303</v>
      </c>
      <c r="Q5962" t="s">
        <v>33</v>
      </c>
      <c r="R5962" t="s">
        <v>67</v>
      </c>
      <c r="S5962" t="s">
        <v>57</v>
      </c>
      <c r="T5962" s="1">
        <v>41168</v>
      </c>
    </row>
    <row r="5963" spans="1:20" x14ac:dyDescent="0.25">
      <c r="A5963">
        <v>42308</v>
      </c>
      <c r="B5963">
        <v>39976</v>
      </c>
      <c r="C5963" t="s">
        <v>79</v>
      </c>
      <c r="D5963" t="s">
        <v>42</v>
      </c>
      <c r="E5963" t="s">
        <v>43</v>
      </c>
      <c r="F5963" t="s">
        <v>2058</v>
      </c>
      <c r="G5963">
        <v>16</v>
      </c>
      <c r="H5963">
        <v>131.24</v>
      </c>
      <c r="I5963">
        <v>0.43</v>
      </c>
      <c r="J5963">
        <v>0.09</v>
      </c>
      <c r="K5963">
        <v>46.38</v>
      </c>
      <c r="L5963">
        <v>8.5299999999999994</v>
      </c>
      <c r="M5963">
        <v>4.8600000000000003</v>
      </c>
      <c r="N5963">
        <v>7.1</v>
      </c>
      <c r="O5963" t="s">
        <v>24</v>
      </c>
      <c r="P5963" t="s">
        <v>480</v>
      </c>
      <c r="Q5963" t="s">
        <v>64</v>
      </c>
      <c r="R5963" t="s">
        <v>27</v>
      </c>
      <c r="S5963" t="s">
        <v>57</v>
      </c>
      <c r="T5963" s="1">
        <v>39979</v>
      </c>
    </row>
    <row r="5964" spans="1:20" x14ac:dyDescent="0.25">
      <c r="A5964">
        <v>42309</v>
      </c>
      <c r="B5964">
        <v>40031</v>
      </c>
      <c r="C5964" t="s">
        <v>20</v>
      </c>
      <c r="D5964" t="s">
        <v>21</v>
      </c>
      <c r="E5964" t="s">
        <v>126</v>
      </c>
      <c r="F5964" t="s">
        <v>993</v>
      </c>
      <c r="G5964">
        <v>41</v>
      </c>
      <c r="H5964">
        <v>1702.82</v>
      </c>
      <c r="I5964">
        <v>0.51</v>
      </c>
      <c r="J5964">
        <v>0.01</v>
      </c>
      <c r="K5964">
        <v>856.82</v>
      </c>
      <c r="L5964">
        <v>41.8</v>
      </c>
      <c r="M5964">
        <v>20.48</v>
      </c>
      <c r="N5964">
        <v>6.32</v>
      </c>
      <c r="O5964" t="s">
        <v>24</v>
      </c>
      <c r="P5964" t="s">
        <v>1191</v>
      </c>
      <c r="Q5964" t="s">
        <v>41</v>
      </c>
      <c r="R5964" t="s">
        <v>27</v>
      </c>
      <c r="S5964" t="s">
        <v>57</v>
      </c>
      <c r="T5964" s="1">
        <v>40033</v>
      </c>
    </row>
    <row r="5965" spans="1:20" x14ac:dyDescent="0.25">
      <c r="A5965">
        <v>42309</v>
      </c>
      <c r="B5965">
        <v>40031</v>
      </c>
      <c r="C5965" t="s">
        <v>20</v>
      </c>
      <c r="D5965" t="s">
        <v>21</v>
      </c>
      <c r="E5965" t="s">
        <v>72</v>
      </c>
      <c r="F5965" t="s">
        <v>73</v>
      </c>
      <c r="G5965">
        <v>26</v>
      </c>
      <c r="H5965">
        <v>96.21</v>
      </c>
      <c r="I5965">
        <v>0.53</v>
      </c>
      <c r="J5965">
        <v>0.09</v>
      </c>
      <c r="K5965">
        <v>45.27</v>
      </c>
      <c r="L5965">
        <v>3.96</v>
      </c>
      <c r="M5965">
        <v>1.86</v>
      </c>
      <c r="N5965">
        <v>2.58</v>
      </c>
      <c r="O5965" t="s">
        <v>24</v>
      </c>
      <c r="P5965" t="s">
        <v>1191</v>
      </c>
      <c r="Q5965" t="s">
        <v>41</v>
      </c>
      <c r="R5965" t="s">
        <v>27</v>
      </c>
      <c r="S5965" t="s">
        <v>55</v>
      </c>
      <c r="T5965" s="1">
        <v>40036</v>
      </c>
    </row>
    <row r="5966" spans="1:20" x14ac:dyDescent="0.25">
      <c r="A5966">
        <v>42309</v>
      </c>
      <c r="B5966">
        <v>40031</v>
      </c>
      <c r="C5966" t="s">
        <v>20</v>
      </c>
      <c r="D5966" t="s">
        <v>37</v>
      </c>
      <c r="E5966" t="s">
        <v>50</v>
      </c>
      <c r="F5966" t="s">
        <v>1415</v>
      </c>
      <c r="G5966">
        <v>38</v>
      </c>
      <c r="H5966">
        <v>14122.91</v>
      </c>
      <c r="I5966">
        <v>0.49</v>
      </c>
      <c r="J5966">
        <v>0.08</v>
      </c>
      <c r="K5966">
        <v>6292.79</v>
      </c>
      <c r="L5966">
        <v>403.9</v>
      </c>
      <c r="M5966">
        <v>205.99</v>
      </c>
      <c r="N5966">
        <v>2.5</v>
      </c>
      <c r="O5966" t="s">
        <v>24</v>
      </c>
      <c r="P5966" t="s">
        <v>1191</v>
      </c>
      <c r="Q5966" t="s">
        <v>41</v>
      </c>
      <c r="R5966" t="s">
        <v>27</v>
      </c>
      <c r="S5966" t="s">
        <v>57</v>
      </c>
      <c r="T5966" s="1">
        <v>40036</v>
      </c>
    </row>
    <row r="5967" spans="1:20" x14ac:dyDescent="0.25">
      <c r="A5967">
        <v>42310</v>
      </c>
      <c r="B5967">
        <v>40015</v>
      </c>
      <c r="C5967" t="s">
        <v>58</v>
      </c>
      <c r="D5967" t="s">
        <v>37</v>
      </c>
      <c r="E5967" t="s">
        <v>50</v>
      </c>
      <c r="F5967" t="s">
        <v>1355</v>
      </c>
      <c r="G5967">
        <v>20</v>
      </c>
      <c r="H5967">
        <v>6188.69</v>
      </c>
      <c r="I5967">
        <v>0.36</v>
      </c>
      <c r="J5967">
        <v>0.04</v>
      </c>
      <c r="K5967">
        <v>2059.9</v>
      </c>
      <c r="L5967">
        <v>321.86</v>
      </c>
      <c r="M5967">
        <v>205.99</v>
      </c>
      <c r="N5967">
        <v>8.99</v>
      </c>
      <c r="O5967" t="s">
        <v>24</v>
      </c>
      <c r="P5967" t="s">
        <v>734</v>
      </c>
      <c r="Q5967" t="s">
        <v>41</v>
      </c>
      <c r="R5967" t="s">
        <v>67</v>
      </c>
      <c r="S5967" t="s">
        <v>57</v>
      </c>
      <c r="T5967" s="1">
        <v>40016</v>
      </c>
    </row>
    <row r="5968" spans="1:20" x14ac:dyDescent="0.25">
      <c r="A5968">
        <v>42338</v>
      </c>
      <c r="B5968">
        <v>40119</v>
      </c>
      <c r="C5968" t="s">
        <v>29</v>
      </c>
      <c r="D5968" t="s">
        <v>42</v>
      </c>
      <c r="E5968" t="s">
        <v>43</v>
      </c>
      <c r="F5968" t="s">
        <v>1555</v>
      </c>
      <c r="G5968">
        <v>14</v>
      </c>
      <c r="H5968">
        <v>100.91</v>
      </c>
      <c r="I5968">
        <v>0.41</v>
      </c>
      <c r="J5968">
        <v>0.04</v>
      </c>
      <c r="K5968">
        <v>36.35</v>
      </c>
      <c r="L5968">
        <v>7.02</v>
      </c>
      <c r="M5968">
        <v>4.1399999999999997</v>
      </c>
      <c r="N5968">
        <v>6.6</v>
      </c>
      <c r="O5968" t="s">
        <v>24</v>
      </c>
      <c r="P5968" t="s">
        <v>566</v>
      </c>
      <c r="Q5968" t="s">
        <v>33</v>
      </c>
      <c r="R5968" t="s">
        <v>34</v>
      </c>
      <c r="S5968" t="s">
        <v>57</v>
      </c>
      <c r="T5968" s="1">
        <v>40121</v>
      </c>
    </row>
    <row r="5969" spans="1:20" x14ac:dyDescent="0.25">
      <c r="A5969">
        <v>42338</v>
      </c>
      <c r="B5969">
        <v>40119</v>
      </c>
      <c r="C5969" t="s">
        <v>29</v>
      </c>
      <c r="D5969" t="s">
        <v>37</v>
      </c>
      <c r="E5969" t="s">
        <v>50</v>
      </c>
      <c r="F5969" t="s">
        <v>395</v>
      </c>
      <c r="G5969">
        <v>32</v>
      </c>
      <c r="H5969">
        <v>4275.45</v>
      </c>
      <c r="I5969">
        <v>0.51</v>
      </c>
      <c r="J5969">
        <v>0.01</v>
      </c>
      <c r="K5969">
        <v>2154.7800000000002</v>
      </c>
      <c r="L5969">
        <v>134.66999999999999</v>
      </c>
      <c r="M5969">
        <v>65.989999999999995</v>
      </c>
      <c r="N5969">
        <v>8.99</v>
      </c>
      <c r="O5969" t="s">
        <v>24</v>
      </c>
      <c r="P5969" t="s">
        <v>566</v>
      </c>
      <c r="Q5969" t="s">
        <v>33</v>
      </c>
      <c r="R5969" t="s">
        <v>34</v>
      </c>
      <c r="S5969" t="s">
        <v>57</v>
      </c>
      <c r="T5969" s="1">
        <v>40121</v>
      </c>
    </row>
    <row r="5970" spans="1:20" x14ac:dyDescent="0.25">
      <c r="A5970">
        <v>42339</v>
      </c>
      <c r="B5970">
        <v>39856</v>
      </c>
      <c r="C5970" t="s">
        <v>58</v>
      </c>
      <c r="D5970" t="s">
        <v>21</v>
      </c>
      <c r="E5970" t="s">
        <v>84</v>
      </c>
      <c r="F5970" t="s">
        <v>1676</v>
      </c>
      <c r="G5970">
        <v>31</v>
      </c>
      <c r="H5970">
        <v>337.78</v>
      </c>
      <c r="I5970">
        <v>0.4</v>
      </c>
      <c r="J5970">
        <v>0.02</v>
      </c>
      <c r="K5970">
        <v>127.22</v>
      </c>
      <c r="L5970">
        <v>10.8</v>
      </c>
      <c r="M5970">
        <v>6.48</v>
      </c>
      <c r="N5970">
        <v>9.68</v>
      </c>
      <c r="O5970" t="s">
        <v>24</v>
      </c>
      <c r="P5970" t="s">
        <v>717</v>
      </c>
      <c r="Q5970" t="s">
        <v>33</v>
      </c>
      <c r="R5970" t="s">
        <v>67</v>
      </c>
      <c r="S5970" t="s">
        <v>57</v>
      </c>
      <c r="T5970" s="1">
        <v>39856</v>
      </c>
    </row>
    <row r="5971" spans="1:20" x14ac:dyDescent="0.25">
      <c r="A5971">
        <v>42342</v>
      </c>
      <c r="B5971">
        <v>40060</v>
      </c>
      <c r="C5971" t="s">
        <v>29</v>
      </c>
      <c r="D5971" t="s">
        <v>21</v>
      </c>
      <c r="E5971" t="s">
        <v>84</v>
      </c>
      <c r="F5971" t="s">
        <v>1814</v>
      </c>
      <c r="G5971">
        <v>25</v>
      </c>
      <c r="H5971">
        <v>503.34</v>
      </c>
      <c r="I5971">
        <v>0.39</v>
      </c>
      <c r="J5971">
        <v>0.01</v>
      </c>
      <c r="K5971">
        <v>191.25</v>
      </c>
      <c r="L5971">
        <v>20.13</v>
      </c>
      <c r="M5971">
        <v>12.28</v>
      </c>
      <c r="N5971">
        <v>5.09</v>
      </c>
      <c r="O5971" t="s">
        <v>24</v>
      </c>
      <c r="P5971" t="s">
        <v>223</v>
      </c>
      <c r="Q5971" t="s">
        <v>33</v>
      </c>
      <c r="R5971" t="s">
        <v>34</v>
      </c>
      <c r="S5971" t="s">
        <v>57</v>
      </c>
      <c r="T5971" s="1">
        <v>40061</v>
      </c>
    </row>
    <row r="5972" spans="1:20" x14ac:dyDescent="0.25">
      <c r="A5972">
        <v>42342</v>
      </c>
      <c r="B5972">
        <v>40060</v>
      </c>
      <c r="C5972" t="s">
        <v>29</v>
      </c>
      <c r="D5972" t="s">
        <v>42</v>
      </c>
      <c r="E5972" t="s">
        <v>46</v>
      </c>
      <c r="F5972" t="s">
        <v>1096</v>
      </c>
      <c r="G5972">
        <v>43</v>
      </c>
      <c r="H5972">
        <v>24999</v>
      </c>
      <c r="I5972">
        <v>0.54</v>
      </c>
      <c r="J5972">
        <v>7.0000000000000007E-2</v>
      </c>
      <c r="K5972">
        <v>12602.69</v>
      </c>
      <c r="L5972">
        <v>623.59</v>
      </c>
      <c r="M5972">
        <v>286.85000000000002</v>
      </c>
      <c r="N5972">
        <v>61.76</v>
      </c>
      <c r="O5972" t="s">
        <v>48</v>
      </c>
      <c r="P5972" t="s">
        <v>223</v>
      </c>
      <c r="Q5972" t="s">
        <v>41</v>
      </c>
      <c r="R5972" t="s">
        <v>34</v>
      </c>
      <c r="S5972" t="s">
        <v>49</v>
      </c>
      <c r="T5972" s="1">
        <v>40062</v>
      </c>
    </row>
    <row r="5973" spans="1:20" x14ac:dyDescent="0.25">
      <c r="A5973">
        <v>42343</v>
      </c>
      <c r="B5973">
        <v>40039</v>
      </c>
      <c r="C5973" t="s">
        <v>58</v>
      </c>
      <c r="D5973" t="s">
        <v>42</v>
      </c>
      <c r="E5973" t="s">
        <v>92</v>
      </c>
      <c r="F5973" t="s">
        <v>1964</v>
      </c>
      <c r="G5973">
        <v>46</v>
      </c>
      <c r="H5973">
        <v>5940.96</v>
      </c>
      <c r="I5973">
        <v>0.47</v>
      </c>
      <c r="J5973">
        <v>0.04</v>
      </c>
      <c r="K5973">
        <v>2649.03</v>
      </c>
      <c r="L5973">
        <v>133.91999999999999</v>
      </c>
      <c r="M5973">
        <v>70.98</v>
      </c>
      <c r="N5973">
        <v>26.85</v>
      </c>
      <c r="O5973" t="s">
        <v>48</v>
      </c>
      <c r="P5973" t="s">
        <v>1459</v>
      </c>
      <c r="Q5973" t="s">
        <v>33</v>
      </c>
      <c r="R5973" t="s">
        <v>34</v>
      </c>
      <c r="S5973" t="s">
        <v>49</v>
      </c>
      <c r="T5973" s="1">
        <v>40041</v>
      </c>
    </row>
    <row r="5974" spans="1:20" x14ac:dyDescent="0.25">
      <c r="A5974">
        <v>42343</v>
      </c>
      <c r="B5974">
        <v>40039</v>
      </c>
      <c r="C5974" t="s">
        <v>58</v>
      </c>
      <c r="D5974" t="s">
        <v>21</v>
      </c>
      <c r="E5974" t="s">
        <v>84</v>
      </c>
      <c r="F5974" t="s">
        <v>506</v>
      </c>
      <c r="G5974">
        <v>31</v>
      </c>
      <c r="H5974">
        <v>2071.7600000000002</v>
      </c>
      <c r="I5974">
        <v>0.4</v>
      </c>
      <c r="J5974">
        <v>0.03</v>
      </c>
      <c r="K5974">
        <v>783.59</v>
      </c>
      <c r="L5974">
        <v>68.319999999999993</v>
      </c>
      <c r="M5974">
        <v>40.99</v>
      </c>
      <c r="N5974">
        <v>17.48</v>
      </c>
      <c r="O5974" t="s">
        <v>24</v>
      </c>
      <c r="P5974" t="s">
        <v>1459</v>
      </c>
      <c r="Q5974" t="s">
        <v>33</v>
      </c>
      <c r="R5974" t="s">
        <v>34</v>
      </c>
      <c r="S5974" t="s">
        <v>57</v>
      </c>
      <c r="T5974" s="1">
        <v>40040</v>
      </c>
    </row>
    <row r="5975" spans="1:20" x14ac:dyDescent="0.25">
      <c r="A5975">
        <v>42369</v>
      </c>
      <c r="B5975">
        <v>40395</v>
      </c>
      <c r="C5975" t="s">
        <v>58</v>
      </c>
      <c r="D5975" t="s">
        <v>37</v>
      </c>
      <c r="E5975" t="s">
        <v>38</v>
      </c>
      <c r="F5975" t="s">
        <v>1840</v>
      </c>
      <c r="G5975">
        <v>44</v>
      </c>
      <c r="H5975">
        <v>1694.05</v>
      </c>
      <c r="I5975">
        <v>0.55000000000000004</v>
      </c>
      <c r="J5975">
        <v>0.01</v>
      </c>
      <c r="K5975">
        <v>922.94</v>
      </c>
      <c r="L5975">
        <v>38.840000000000003</v>
      </c>
      <c r="M5975">
        <v>17.48</v>
      </c>
      <c r="N5975">
        <v>1.99</v>
      </c>
      <c r="O5975" t="s">
        <v>24</v>
      </c>
      <c r="P5975" t="s">
        <v>1693</v>
      </c>
      <c r="Q5975" t="s">
        <v>64</v>
      </c>
      <c r="R5975" t="s">
        <v>61</v>
      </c>
      <c r="S5975" t="s">
        <v>35</v>
      </c>
      <c r="T5975" s="1">
        <v>40396</v>
      </c>
    </row>
    <row r="5976" spans="1:20" x14ac:dyDescent="0.25">
      <c r="A5976">
        <v>42370</v>
      </c>
      <c r="B5976">
        <v>40868</v>
      </c>
      <c r="C5976" t="s">
        <v>36</v>
      </c>
      <c r="D5976" t="s">
        <v>21</v>
      </c>
      <c r="E5976" t="s">
        <v>120</v>
      </c>
      <c r="F5976" t="s">
        <v>2059</v>
      </c>
      <c r="G5976">
        <v>33</v>
      </c>
      <c r="H5976">
        <v>213.63</v>
      </c>
      <c r="I5976">
        <v>0.44</v>
      </c>
      <c r="J5976">
        <v>7.0000000000000007E-2</v>
      </c>
      <c r="K5976">
        <v>83.07</v>
      </c>
      <c r="L5976">
        <v>6.8</v>
      </c>
      <c r="M5976">
        <v>3.81</v>
      </c>
      <c r="N5976">
        <v>4.83</v>
      </c>
      <c r="O5976" t="s">
        <v>24</v>
      </c>
      <c r="P5976" t="s">
        <v>1862</v>
      </c>
      <c r="Q5976" t="s">
        <v>33</v>
      </c>
      <c r="R5976" t="s">
        <v>61</v>
      </c>
      <c r="S5976" t="s">
        <v>57</v>
      </c>
      <c r="T5976" s="1">
        <v>40870</v>
      </c>
    </row>
    <row r="5977" spans="1:20" x14ac:dyDescent="0.25">
      <c r="A5977">
        <v>42373</v>
      </c>
      <c r="B5977">
        <v>40772</v>
      </c>
      <c r="C5977" t="s">
        <v>29</v>
      </c>
      <c r="D5977" t="s">
        <v>21</v>
      </c>
      <c r="E5977" t="s">
        <v>120</v>
      </c>
      <c r="F5977" t="s">
        <v>479</v>
      </c>
      <c r="G5977">
        <v>11</v>
      </c>
      <c r="H5977">
        <v>199.37</v>
      </c>
      <c r="I5977">
        <v>0.45</v>
      </c>
      <c r="J5977">
        <v>0.1</v>
      </c>
      <c r="K5977">
        <v>76.37</v>
      </c>
      <c r="L5977">
        <v>19.84</v>
      </c>
      <c r="M5977">
        <v>10.91</v>
      </c>
      <c r="N5977">
        <v>2.99</v>
      </c>
      <c r="O5977" t="s">
        <v>71</v>
      </c>
      <c r="P5977" t="s">
        <v>94</v>
      </c>
      <c r="Q5977" t="s">
        <v>95</v>
      </c>
      <c r="R5977" t="s">
        <v>67</v>
      </c>
      <c r="S5977" t="s">
        <v>57</v>
      </c>
      <c r="T5977" s="1">
        <v>40773</v>
      </c>
    </row>
    <row r="5978" spans="1:20" x14ac:dyDescent="0.25">
      <c r="A5978">
        <v>42374</v>
      </c>
      <c r="B5978">
        <v>41107</v>
      </c>
      <c r="C5978" t="s">
        <v>58</v>
      </c>
      <c r="D5978" t="s">
        <v>37</v>
      </c>
      <c r="E5978" t="s">
        <v>38</v>
      </c>
      <c r="F5978" t="s">
        <v>397</v>
      </c>
      <c r="G5978">
        <v>21</v>
      </c>
      <c r="H5978">
        <v>341.28</v>
      </c>
      <c r="I5978">
        <v>0.43</v>
      </c>
      <c r="J5978">
        <v>0.08</v>
      </c>
      <c r="K5978">
        <v>129.08000000000001</v>
      </c>
      <c r="L5978">
        <v>17.559999999999999</v>
      </c>
      <c r="M5978">
        <v>10.01</v>
      </c>
      <c r="N5978">
        <v>1.99</v>
      </c>
      <c r="O5978" t="s">
        <v>71</v>
      </c>
      <c r="P5978" t="s">
        <v>1209</v>
      </c>
      <c r="Q5978" t="s">
        <v>41</v>
      </c>
      <c r="R5978" t="s">
        <v>34</v>
      </c>
      <c r="S5978" t="s">
        <v>35</v>
      </c>
      <c r="T5978" s="1">
        <v>41107</v>
      </c>
    </row>
    <row r="5979" spans="1:20" x14ac:dyDescent="0.25">
      <c r="A5979">
        <v>42374</v>
      </c>
      <c r="B5979">
        <v>41107</v>
      </c>
      <c r="C5979" t="s">
        <v>58</v>
      </c>
      <c r="D5979" t="s">
        <v>21</v>
      </c>
      <c r="E5979" t="s">
        <v>120</v>
      </c>
      <c r="F5979" t="s">
        <v>1890</v>
      </c>
      <c r="G5979">
        <v>47</v>
      </c>
      <c r="H5979">
        <v>1338.61</v>
      </c>
      <c r="I5979">
        <v>0.41</v>
      </c>
      <c r="J5979">
        <v>0</v>
      </c>
      <c r="K5979">
        <v>546.75</v>
      </c>
      <c r="L5979">
        <v>28.37</v>
      </c>
      <c r="M5979">
        <v>16.739999999999998</v>
      </c>
      <c r="N5979">
        <v>5.08</v>
      </c>
      <c r="O5979" t="s">
        <v>24</v>
      </c>
      <c r="P5979" t="s">
        <v>1209</v>
      </c>
      <c r="Q5979" t="s">
        <v>41</v>
      </c>
      <c r="R5979" t="s">
        <v>34</v>
      </c>
      <c r="S5979" t="s">
        <v>57</v>
      </c>
      <c r="T5979" s="1">
        <v>41108</v>
      </c>
    </row>
    <row r="5980" spans="1:20" x14ac:dyDescent="0.25">
      <c r="A5980">
        <v>42374</v>
      </c>
      <c r="B5980">
        <v>41107</v>
      </c>
      <c r="C5980" t="s">
        <v>58</v>
      </c>
      <c r="D5980" t="s">
        <v>21</v>
      </c>
      <c r="E5980" t="s">
        <v>120</v>
      </c>
      <c r="F5980" t="s">
        <v>1232</v>
      </c>
      <c r="G5980">
        <v>11</v>
      </c>
      <c r="H5980">
        <v>1054.07</v>
      </c>
      <c r="I5980">
        <v>0.37</v>
      </c>
      <c r="J5980">
        <v>0</v>
      </c>
      <c r="K5980">
        <v>386.2</v>
      </c>
      <c r="L5980">
        <v>94.89</v>
      </c>
      <c r="M5980">
        <v>59.78</v>
      </c>
      <c r="N5980">
        <v>10.29</v>
      </c>
      <c r="O5980" t="s">
        <v>24</v>
      </c>
      <c r="P5980" t="s">
        <v>1209</v>
      </c>
      <c r="Q5980" t="s">
        <v>41</v>
      </c>
      <c r="R5980" t="s">
        <v>34</v>
      </c>
      <c r="S5980" t="s">
        <v>57</v>
      </c>
      <c r="T5980" s="1">
        <v>41109</v>
      </c>
    </row>
    <row r="5981" spans="1:20" x14ac:dyDescent="0.25">
      <c r="A5981">
        <v>42375</v>
      </c>
      <c r="B5981">
        <v>40452</v>
      </c>
      <c r="C5981" t="s">
        <v>36</v>
      </c>
      <c r="D5981" t="s">
        <v>21</v>
      </c>
      <c r="E5981" t="s">
        <v>52</v>
      </c>
      <c r="F5981" t="s">
        <v>900</v>
      </c>
      <c r="G5981">
        <v>45</v>
      </c>
      <c r="H5981">
        <v>247.49</v>
      </c>
      <c r="I5981">
        <v>0.48</v>
      </c>
      <c r="J5981">
        <v>0.03</v>
      </c>
      <c r="K5981">
        <v>114.49</v>
      </c>
      <c r="L5981">
        <v>5.65</v>
      </c>
      <c r="M5981">
        <v>2.94</v>
      </c>
      <c r="N5981">
        <v>0.7</v>
      </c>
      <c r="O5981" t="s">
        <v>71</v>
      </c>
      <c r="P5981" t="s">
        <v>301</v>
      </c>
      <c r="Q5981" t="s">
        <v>64</v>
      </c>
      <c r="R5981" t="s">
        <v>61</v>
      </c>
      <c r="S5981" t="s">
        <v>55</v>
      </c>
      <c r="T5981" s="1">
        <v>40453</v>
      </c>
    </row>
    <row r="5982" spans="1:20" x14ac:dyDescent="0.25">
      <c r="A5982">
        <v>42400</v>
      </c>
      <c r="B5982">
        <v>41130</v>
      </c>
      <c r="C5982" t="s">
        <v>20</v>
      </c>
      <c r="D5982" t="s">
        <v>37</v>
      </c>
      <c r="E5982" t="s">
        <v>38</v>
      </c>
      <c r="F5982" t="s">
        <v>721</v>
      </c>
      <c r="G5982">
        <v>44</v>
      </c>
      <c r="H5982">
        <v>1526.76</v>
      </c>
      <c r="I5982">
        <v>0.44</v>
      </c>
      <c r="J5982">
        <v>0.03</v>
      </c>
      <c r="K5982">
        <v>643.64</v>
      </c>
      <c r="L5982">
        <v>35.68</v>
      </c>
      <c r="M5982">
        <v>19.98</v>
      </c>
      <c r="N5982">
        <v>4</v>
      </c>
      <c r="O5982" t="s">
        <v>24</v>
      </c>
      <c r="P5982" t="s">
        <v>741</v>
      </c>
      <c r="Q5982" t="s">
        <v>95</v>
      </c>
      <c r="R5982" t="s">
        <v>61</v>
      </c>
      <c r="S5982" t="s">
        <v>57</v>
      </c>
      <c r="T5982" s="1">
        <v>41132</v>
      </c>
    </row>
    <row r="5983" spans="1:20" x14ac:dyDescent="0.25">
      <c r="A5983">
        <v>42400</v>
      </c>
      <c r="B5983">
        <v>41130</v>
      </c>
      <c r="C5983" t="s">
        <v>20</v>
      </c>
      <c r="D5983" t="s">
        <v>37</v>
      </c>
      <c r="E5983" t="s">
        <v>38</v>
      </c>
      <c r="F5983" t="s">
        <v>286</v>
      </c>
      <c r="G5983">
        <v>41</v>
      </c>
      <c r="H5983">
        <v>946.02</v>
      </c>
      <c r="I5983">
        <v>0.55000000000000004</v>
      </c>
      <c r="J5983">
        <v>0.06</v>
      </c>
      <c r="K5983">
        <v>489.75</v>
      </c>
      <c r="L5983">
        <v>24.38</v>
      </c>
      <c r="M5983">
        <v>10.97</v>
      </c>
      <c r="N5983">
        <v>6.5</v>
      </c>
      <c r="O5983" t="s">
        <v>24</v>
      </c>
      <c r="P5983" t="s">
        <v>741</v>
      </c>
      <c r="Q5983" t="s">
        <v>95</v>
      </c>
      <c r="R5983" t="s">
        <v>61</v>
      </c>
      <c r="S5983" t="s">
        <v>57</v>
      </c>
      <c r="T5983" s="1">
        <v>41135</v>
      </c>
    </row>
    <row r="5984" spans="1:20" x14ac:dyDescent="0.25">
      <c r="A5984">
        <v>42403</v>
      </c>
      <c r="B5984">
        <v>39984</v>
      </c>
      <c r="C5984" t="s">
        <v>29</v>
      </c>
      <c r="D5984" t="s">
        <v>21</v>
      </c>
      <c r="E5984" t="s">
        <v>80</v>
      </c>
      <c r="F5984" t="s">
        <v>200</v>
      </c>
      <c r="G5984">
        <v>38</v>
      </c>
      <c r="H5984">
        <v>212.99</v>
      </c>
      <c r="I5984">
        <v>0.47</v>
      </c>
      <c r="J5984">
        <v>0.04</v>
      </c>
      <c r="K5984">
        <v>94.96</v>
      </c>
      <c r="L5984">
        <v>5.81</v>
      </c>
      <c r="M5984">
        <v>3.08</v>
      </c>
      <c r="N5984">
        <v>0.99</v>
      </c>
      <c r="O5984" t="s">
        <v>24</v>
      </c>
      <c r="P5984" t="s">
        <v>1956</v>
      </c>
      <c r="Q5984" t="s">
        <v>41</v>
      </c>
      <c r="R5984" t="s">
        <v>27</v>
      </c>
      <c r="S5984" t="s">
        <v>57</v>
      </c>
      <c r="T5984" s="1">
        <v>39985</v>
      </c>
    </row>
    <row r="5985" spans="1:20" x14ac:dyDescent="0.25">
      <c r="A5985">
        <v>42403</v>
      </c>
      <c r="B5985">
        <v>39984</v>
      </c>
      <c r="C5985" t="s">
        <v>29</v>
      </c>
      <c r="D5985" t="s">
        <v>21</v>
      </c>
      <c r="E5985" t="s">
        <v>52</v>
      </c>
      <c r="F5985" t="s">
        <v>739</v>
      </c>
      <c r="G5985">
        <v>47</v>
      </c>
      <c r="H5985">
        <v>197.24</v>
      </c>
      <c r="I5985">
        <v>0.4</v>
      </c>
      <c r="J5985">
        <v>0.1</v>
      </c>
      <c r="K5985">
        <v>65.33</v>
      </c>
      <c r="L5985">
        <v>4.63</v>
      </c>
      <c r="M5985">
        <v>2.78</v>
      </c>
      <c r="N5985">
        <v>1.25</v>
      </c>
      <c r="O5985" t="s">
        <v>24</v>
      </c>
      <c r="P5985" t="s">
        <v>1956</v>
      </c>
      <c r="Q5985" t="s">
        <v>41</v>
      </c>
      <c r="R5985" t="s">
        <v>27</v>
      </c>
      <c r="S5985" t="s">
        <v>55</v>
      </c>
      <c r="T5985" s="1">
        <v>39985</v>
      </c>
    </row>
    <row r="5986" spans="1:20" x14ac:dyDescent="0.25">
      <c r="A5986">
        <v>42405</v>
      </c>
      <c r="B5986">
        <v>40199</v>
      </c>
      <c r="C5986" t="s">
        <v>36</v>
      </c>
      <c r="D5986" t="s">
        <v>21</v>
      </c>
      <c r="E5986" t="s">
        <v>84</v>
      </c>
      <c r="F5986" t="s">
        <v>113</v>
      </c>
      <c r="G5986">
        <v>13</v>
      </c>
      <c r="H5986">
        <v>154.15</v>
      </c>
      <c r="I5986">
        <v>0.52</v>
      </c>
      <c r="J5986">
        <v>0.08</v>
      </c>
      <c r="K5986">
        <v>71.260000000000005</v>
      </c>
      <c r="L5986">
        <v>12.46</v>
      </c>
      <c r="M5986">
        <v>5.98</v>
      </c>
      <c r="N5986">
        <v>5.15</v>
      </c>
      <c r="O5986" t="s">
        <v>24</v>
      </c>
      <c r="P5986" t="s">
        <v>1031</v>
      </c>
      <c r="Q5986" t="s">
        <v>64</v>
      </c>
      <c r="R5986" t="s">
        <v>61</v>
      </c>
      <c r="S5986" t="s">
        <v>57</v>
      </c>
      <c r="T5986" s="1">
        <v>40201</v>
      </c>
    </row>
    <row r="5987" spans="1:20" x14ac:dyDescent="0.25">
      <c r="A5987">
        <v>42436</v>
      </c>
      <c r="B5987">
        <v>41130</v>
      </c>
      <c r="C5987" t="s">
        <v>58</v>
      </c>
      <c r="D5987" t="s">
        <v>37</v>
      </c>
      <c r="E5987" t="s">
        <v>87</v>
      </c>
      <c r="F5987" t="s">
        <v>1795</v>
      </c>
      <c r="G5987">
        <v>30</v>
      </c>
      <c r="H5987">
        <v>22388.02</v>
      </c>
      <c r="I5987">
        <v>0.51</v>
      </c>
      <c r="J5987">
        <v>0.09</v>
      </c>
      <c r="K5987">
        <v>10310.66</v>
      </c>
      <c r="L5987">
        <v>818.31</v>
      </c>
      <c r="M5987">
        <v>400.97</v>
      </c>
      <c r="N5987">
        <v>48.26</v>
      </c>
      <c r="O5987" t="s">
        <v>48</v>
      </c>
      <c r="P5987" t="s">
        <v>451</v>
      </c>
      <c r="Q5987" t="s">
        <v>33</v>
      </c>
      <c r="R5987" t="s">
        <v>34</v>
      </c>
      <c r="S5987" t="s">
        <v>49</v>
      </c>
      <c r="T5987" s="1">
        <v>41131</v>
      </c>
    </row>
    <row r="5988" spans="1:20" x14ac:dyDescent="0.25">
      <c r="A5988">
        <v>42437</v>
      </c>
      <c r="B5988">
        <v>40973</v>
      </c>
      <c r="C5988" t="s">
        <v>58</v>
      </c>
      <c r="D5988" t="s">
        <v>37</v>
      </c>
      <c r="E5988" t="s">
        <v>387</v>
      </c>
      <c r="F5988" t="s">
        <v>437</v>
      </c>
      <c r="G5988">
        <v>43</v>
      </c>
      <c r="H5988">
        <v>30877.13</v>
      </c>
      <c r="I5988">
        <v>0.41</v>
      </c>
      <c r="J5988">
        <v>0.06</v>
      </c>
      <c r="K5988">
        <v>11478.56</v>
      </c>
      <c r="L5988">
        <v>762.69</v>
      </c>
      <c r="M5988">
        <v>449.99</v>
      </c>
      <c r="N5988">
        <v>49</v>
      </c>
      <c r="O5988" t="s">
        <v>48</v>
      </c>
      <c r="P5988" t="s">
        <v>1595</v>
      </c>
      <c r="Q5988" t="s">
        <v>41</v>
      </c>
      <c r="R5988" t="s">
        <v>34</v>
      </c>
      <c r="S5988" t="s">
        <v>132</v>
      </c>
      <c r="T5988" s="1">
        <v>40975</v>
      </c>
    </row>
    <row r="5989" spans="1:20" x14ac:dyDescent="0.25">
      <c r="A5989">
        <v>42437</v>
      </c>
      <c r="B5989">
        <v>40973</v>
      </c>
      <c r="C5989" t="s">
        <v>58</v>
      </c>
      <c r="D5989" t="s">
        <v>21</v>
      </c>
      <c r="E5989" t="s">
        <v>52</v>
      </c>
      <c r="F5989" t="s">
        <v>861</v>
      </c>
      <c r="G5989">
        <v>14</v>
      </c>
      <c r="H5989">
        <v>518.36</v>
      </c>
      <c r="I5989">
        <v>0.43</v>
      </c>
      <c r="J5989">
        <v>0.03</v>
      </c>
      <c r="K5989">
        <v>210.05</v>
      </c>
      <c r="L5989">
        <v>37.51</v>
      </c>
      <c r="M5989">
        <v>21.38</v>
      </c>
      <c r="N5989">
        <v>8.99</v>
      </c>
      <c r="O5989" t="s">
        <v>24</v>
      </c>
      <c r="P5989" t="s">
        <v>1595</v>
      </c>
      <c r="Q5989" t="s">
        <v>41</v>
      </c>
      <c r="R5989" t="s">
        <v>34</v>
      </c>
      <c r="S5989" t="s">
        <v>35</v>
      </c>
      <c r="T5989" s="1">
        <v>40974</v>
      </c>
    </row>
    <row r="5990" spans="1:20" x14ac:dyDescent="0.25">
      <c r="A5990">
        <v>42439</v>
      </c>
      <c r="B5990">
        <v>40348</v>
      </c>
      <c r="C5990" t="s">
        <v>29</v>
      </c>
      <c r="D5990" t="s">
        <v>21</v>
      </c>
      <c r="E5990" t="s">
        <v>52</v>
      </c>
      <c r="F5990" t="s">
        <v>1051</v>
      </c>
      <c r="G5990">
        <v>28</v>
      </c>
      <c r="H5990">
        <v>275.38</v>
      </c>
      <c r="I5990">
        <v>0.41</v>
      </c>
      <c r="J5990">
        <v>0.01</v>
      </c>
      <c r="K5990">
        <v>110.86</v>
      </c>
      <c r="L5990">
        <v>9.9</v>
      </c>
      <c r="M5990">
        <v>5.84</v>
      </c>
      <c r="N5990">
        <v>1</v>
      </c>
      <c r="O5990" t="s">
        <v>24</v>
      </c>
      <c r="P5990" t="s">
        <v>246</v>
      </c>
      <c r="Q5990" t="s">
        <v>75</v>
      </c>
      <c r="R5990" t="s">
        <v>67</v>
      </c>
      <c r="S5990" t="s">
        <v>55</v>
      </c>
      <c r="T5990" s="1">
        <v>40349</v>
      </c>
    </row>
    <row r="5991" spans="1:20" x14ac:dyDescent="0.25">
      <c r="A5991">
        <v>42465</v>
      </c>
      <c r="B5991">
        <v>40533</v>
      </c>
      <c r="C5991" t="s">
        <v>79</v>
      </c>
      <c r="D5991" t="s">
        <v>21</v>
      </c>
      <c r="E5991" t="s">
        <v>84</v>
      </c>
      <c r="F5991" t="s">
        <v>1446</v>
      </c>
      <c r="G5991">
        <v>15</v>
      </c>
      <c r="H5991">
        <v>174.46</v>
      </c>
      <c r="I5991">
        <v>0.47</v>
      </c>
      <c r="J5991">
        <v>0.08</v>
      </c>
      <c r="K5991">
        <v>71.52</v>
      </c>
      <c r="L5991">
        <v>12.23</v>
      </c>
      <c r="M5991">
        <v>6.48</v>
      </c>
      <c r="N5991">
        <v>5.74</v>
      </c>
      <c r="O5991" t="s">
        <v>24</v>
      </c>
      <c r="P5991" t="s">
        <v>63</v>
      </c>
      <c r="Q5991" t="s">
        <v>64</v>
      </c>
      <c r="R5991" t="s">
        <v>34</v>
      </c>
      <c r="S5991" t="s">
        <v>57</v>
      </c>
      <c r="T5991" s="1">
        <v>40534</v>
      </c>
    </row>
    <row r="5992" spans="1:20" x14ac:dyDescent="0.25">
      <c r="A5992">
        <v>42467</v>
      </c>
      <c r="B5992">
        <v>40465</v>
      </c>
      <c r="C5992" t="s">
        <v>36</v>
      </c>
      <c r="D5992" t="s">
        <v>21</v>
      </c>
      <c r="E5992" t="s">
        <v>120</v>
      </c>
      <c r="F5992" t="s">
        <v>806</v>
      </c>
      <c r="G5992">
        <v>10</v>
      </c>
      <c r="H5992">
        <v>417.94</v>
      </c>
      <c r="I5992">
        <v>0.45</v>
      </c>
      <c r="J5992">
        <v>0.01</v>
      </c>
      <c r="K5992">
        <v>179.04</v>
      </c>
      <c r="L5992">
        <v>40.69</v>
      </c>
      <c r="M5992">
        <v>22.38</v>
      </c>
      <c r="N5992">
        <v>15.1</v>
      </c>
      <c r="O5992" t="s">
        <v>24</v>
      </c>
      <c r="P5992" t="s">
        <v>1294</v>
      </c>
      <c r="Q5992" t="s">
        <v>33</v>
      </c>
      <c r="R5992" t="s">
        <v>61</v>
      </c>
      <c r="S5992" t="s">
        <v>57</v>
      </c>
      <c r="T5992" s="1">
        <v>40465</v>
      </c>
    </row>
    <row r="5993" spans="1:20" x14ac:dyDescent="0.25">
      <c r="A5993">
        <v>42467</v>
      </c>
      <c r="B5993">
        <v>40465</v>
      </c>
      <c r="C5993" t="s">
        <v>36</v>
      </c>
      <c r="D5993" t="s">
        <v>37</v>
      </c>
      <c r="E5993" t="s">
        <v>38</v>
      </c>
      <c r="F5993" t="s">
        <v>626</v>
      </c>
      <c r="G5993">
        <v>39</v>
      </c>
      <c r="H5993">
        <v>2089.64</v>
      </c>
      <c r="I5993">
        <v>0.42</v>
      </c>
      <c r="J5993">
        <v>0</v>
      </c>
      <c r="K5993">
        <v>874.92</v>
      </c>
      <c r="L5993">
        <v>53.41</v>
      </c>
      <c r="M5993">
        <v>30.98</v>
      </c>
      <c r="N5993">
        <v>6.5</v>
      </c>
      <c r="O5993" t="s">
        <v>71</v>
      </c>
      <c r="P5993" t="s">
        <v>1294</v>
      </c>
      <c r="Q5993" t="s">
        <v>33</v>
      </c>
      <c r="R5993" t="s">
        <v>61</v>
      </c>
      <c r="S5993" t="s">
        <v>57</v>
      </c>
      <c r="T5993" s="1">
        <v>40467</v>
      </c>
    </row>
    <row r="5994" spans="1:20" x14ac:dyDescent="0.25">
      <c r="A5994">
        <v>42467</v>
      </c>
      <c r="B5994">
        <v>40465</v>
      </c>
      <c r="C5994" t="s">
        <v>36</v>
      </c>
      <c r="D5994" t="s">
        <v>37</v>
      </c>
      <c r="E5994" t="s">
        <v>50</v>
      </c>
      <c r="F5994" t="s">
        <v>319</v>
      </c>
      <c r="G5994">
        <v>12</v>
      </c>
      <c r="H5994">
        <v>3900.28</v>
      </c>
      <c r="I5994">
        <v>0.45</v>
      </c>
      <c r="J5994">
        <v>0.09</v>
      </c>
      <c r="K5994">
        <v>1539.41</v>
      </c>
      <c r="L5994">
        <v>356.35</v>
      </c>
      <c r="M5994">
        <v>195.99</v>
      </c>
      <c r="N5994">
        <v>8.99</v>
      </c>
      <c r="O5994" t="s">
        <v>24</v>
      </c>
      <c r="P5994" t="s">
        <v>1294</v>
      </c>
      <c r="Q5994" t="s">
        <v>33</v>
      </c>
      <c r="R5994" t="s">
        <v>61</v>
      </c>
      <c r="S5994" t="s">
        <v>57</v>
      </c>
      <c r="T5994" s="1">
        <v>40467</v>
      </c>
    </row>
    <row r="5995" spans="1:20" x14ac:dyDescent="0.25">
      <c r="A5995">
        <v>42469</v>
      </c>
      <c r="B5995">
        <v>41221</v>
      </c>
      <c r="C5995" t="s">
        <v>29</v>
      </c>
      <c r="D5995" t="s">
        <v>21</v>
      </c>
      <c r="E5995" t="s">
        <v>120</v>
      </c>
      <c r="F5995" t="s">
        <v>1239</v>
      </c>
      <c r="G5995">
        <v>31</v>
      </c>
      <c r="H5995">
        <v>1640.59</v>
      </c>
      <c r="I5995">
        <v>0.45</v>
      </c>
      <c r="J5995">
        <v>0.09</v>
      </c>
      <c r="K5995">
        <v>644.03</v>
      </c>
      <c r="L5995">
        <v>57.71</v>
      </c>
      <c r="M5995">
        <v>31.74</v>
      </c>
      <c r="N5995">
        <v>12.62</v>
      </c>
      <c r="O5995" t="s">
        <v>24</v>
      </c>
      <c r="P5995" t="s">
        <v>326</v>
      </c>
      <c r="Q5995" t="s">
        <v>95</v>
      </c>
      <c r="R5995" t="s">
        <v>67</v>
      </c>
      <c r="S5995" t="s">
        <v>57</v>
      </c>
      <c r="T5995" s="1">
        <v>41222</v>
      </c>
    </row>
    <row r="5996" spans="1:20" x14ac:dyDescent="0.25">
      <c r="A5996">
        <v>42469</v>
      </c>
      <c r="B5996">
        <v>41221</v>
      </c>
      <c r="C5996" t="s">
        <v>29</v>
      </c>
      <c r="D5996" t="s">
        <v>21</v>
      </c>
      <c r="E5996" t="s">
        <v>120</v>
      </c>
      <c r="F5996" t="s">
        <v>1335</v>
      </c>
      <c r="G5996">
        <v>18</v>
      </c>
      <c r="H5996">
        <v>4410.68</v>
      </c>
      <c r="I5996">
        <v>0.53</v>
      </c>
      <c r="J5996">
        <v>0.05</v>
      </c>
      <c r="K5996">
        <v>2223.9699999999998</v>
      </c>
      <c r="L5996">
        <v>257.39999999999998</v>
      </c>
      <c r="M5996">
        <v>120.98</v>
      </c>
      <c r="N5996">
        <v>9.07</v>
      </c>
      <c r="O5996" t="s">
        <v>24</v>
      </c>
      <c r="P5996" t="s">
        <v>326</v>
      </c>
      <c r="Q5996" t="s">
        <v>95</v>
      </c>
      <c r="R5996" t="s">
        <v>67</v>
      </c>
      <c r="S5996" t="s">
        <v>57</v>
      </c>
      <c r="T5996" s="1">
        <v>41222</v>
      </c>
    </row>
    <row r="5997" spans="1:20" x14ac:dyDescent="0.25">
      <c r="A5997">
        <v>42471</v>
      </c>
      <c r="B5997">
        <v>40977</v>
      </c>
      <c r="C5997" t="s">
        <v>20</v>
      </c>
      <c r="D5997" t="s">
        <v>21</v>
      </c>
      <c r="E5997" t="s">
        <v>52</v>
      </c>
      <c r="F5997" t="s">
        <v>1078</v>
      </c>
      <c r="G5997">
        <v>23</v>
      </c>
      <c r="H5997">
        <v>66.41</v>
      </c>
      <c r="I5997">
        <v>0.37</v>
      </c>
      <c r="J5997">
        <v>0.09</v>
      </c>
      <c r="K5997">
        <v>19.93</v>
      </c>
      <c r="L5997">
        <v>3.1</v>
      </c>
      <c r="M5997">
        <v>1.95</v>
      </c>
      <c r="N5997">
        <v>1.63</v>
      </c>
      <c r="O5997" t="s">
        <v>24</v>
      </c>
      <c r="P5997" t="s">
        <v>1665</v>
      </c>
      <c r="Q5997" t="s">
        <v>75</v>
      </c>
      <c r="R5997" t="s">
        <v>67</v>
      </c>
      <c r="S5997" t="s">
        <v>55</v>
      </c>
      <c r="T5997" s="1">
        <v>40979</v>
      </c>
    </row>
    <row r="5998" spans="1:20" x14ac:dyDescent="0.25">
      <c r="A5998">
        <v>42500</v>
      </c>
      <c r="B5998">
        <v>40214</v>
      </c>
      <c r="C5998" t="s">
        <v>29</v>
      </c>
      <c r="D5998" t="s">
        <v>21</v>
      </c>
      <c r="E5998" t="s">
        <v>126</v>
      </c>
      <c r="F5998" t="s">
        <v>1351</v>
      </c>
      <c r="G5998">
        <v>39</v>
      </c>
      <c r="H5998">
        <v>3526.74</v>
      </c>
      <c r="I5998">
        <v>0.48</v>
      </c>
      <c r="J5998">
        <v>0.04</v>
      </c>
      <c r="K5998">
        <v>1614.36</v>
      </c>
      <c r="L5998">
        <v>94.08</v>
      </c>
      <c r="M5998">
        <v>48.92</v>
      </c>
      <c r="N5998">
        <v>4.5</v>
      </c>
      <c r="O5998" t="s">
        <v>24</v>
      </c>
      <c r="P5998" t="s">
        <v>1740</v>
      </c>
      <c r="Q5998" t="s">
        <v>33</v>
      </c>
      <c r="R5998" t="s">
        <v>61</v>
      </c>
      <c r="S5998" t="s">
        <v>57</v>
      </c>
      <c r="T5998" s="1">
        <v>40216</v>
      </c>
    </row>
    <row r="5999" spans="1:20" x14ac:dyDescent="0.25">
      <c r="A5999">
        <v>42500</v>
      </c>
      <c r="B5999">
        <v>40214</v>
      </c>
      <c r="C5999" t="s">
        <v>29</v>
      </c>
      <c r="D5999" t="s">
        <v>21</v>
      </c>
      <c r="E5999" t="s">
        <v>120</v>
      </c>
      <c r="F5999" t="s">
        <v>143</v>
      </c>
      <c r="G5999">
        <v>2</v>
      </c>
      <c r="H5999">
        <v>32.06</v>
      </c>
      <c r="I5999">
        <v>0.42</v>
      </c>
      <c r="J5999">
        <v>0.03</v>
      </c>
      <c r="K5999">
        <v>11.69</v>
      </c>
      <c r="L5999">
        <v>14.98</v>
      </c>
      <c r="M5999">
        <v>8.69</v>
      </c>
      <c r="N5999">
        <v>2.99</v>
      </c>
      <c r="O5999" t="s">
        <v>24</v>
      </c>
      <c r="P5999" t="s">
        <v>1740</v>
      </c>
      <c r="Q5999" t="s">
        <v>33</v>
      </c>
      <c r="R5999" t="s">
        <v>61</v>
      </c>
      <c r="S5999" t="s">
        <v>57</v>
      </c>
      <c r="T5999" s="1">
        <v>40216</v>
      </c>
    </row>
    <row r="6000" spans="1:20" x14ac:dyDescent="0.25">
      <c r="A6000">
        <v>42528</v>
      </c>
      <c r="B6000">
        <v>40232</v>
      </c>
      <c r="C6000" t="s">
        <v>79</v>
      </c>
      <c r="D6000" t="s">
        <v>21</v>
      </c>
      <c r="E6000" t="s">
        <v>72</v>
      </c>
      <c r="F6000" t="s">
        <v>517</v>
      </c>
      <c r="G6000">
        <v>46</v>
      </c>
      <c r="H6000">
        <v>265.64999999999998</v>
      </c>
      <c r="I6000">
        <v>0.4</v>
      </c>
      <c r="J6000">
        <v>0.01</v>
      </c>
      <c r="K6000">
        <v>104.35</v>
      </c>
      <c r="L6000">
        <v>5.82</v>
      </c>
      <c r="M6000">
        <v>3.49</v>
      </c>
      <c r="N6000">
        <v>0.76</v>
      </c>
      <c r="O6000" t="s">
        <v>24</v>
      </c>
      <c r="P6000" t="s">
        <v>722</v>
      </c>
      <c r="Q6000" t="s">
        <v>95</v>
      </c>
      <c r="R6000" t="s">
        <v>67</v>
      </c>
      <c r="S6000" t="s">
        <v>55</v>
      </c>
      <c r="T6000" s="1">
        <v>40234</v>
      </c>
    </row>
    <row r="6001" spans="1:20" x14ac:dyDescent="0.25">
      <c r="A6001">
        <v>42528</v>
      </c>
      <c r="B6001">
        <v>40232</v>
      </c>
      <c r="C6001" t="s">
        <v>79</v>
      </c>
      <c r="D6001" t="s">
        <v>21</v>
      </c>
      <c r="E6001" t="s">
        <v>84</v>
      </c>
      <c r="F6001" t="s">
        <v>1000</v>
      </c>
      <c r="G6001">
        <v>37</v>
      </c>
      <c r="H6001">
        <v>2590.1</v>
      </c>
      <c r="I6001">
        <v>0.5</v>
      </c>
      <c r="J6001">
        <v>0.02</v>
      </c>
      <c r="K6001">
        <v>1258.83</v>
      </c>
      <c r="L6001">
        <v>70.88</v>
      </c>
      <c r="M6001">
        <v>35.44</v>
      </c>
      <c r="N6001">
        <v>19.989999999999998</v>
      </c>
      <c r="O6001" t="s">
        <v>24</v>
      </c>
      <c r="P6001" t="s">
        <v>722</v>
      </c>
      <c r="Q6001" t="s">
        <v>95</v>
      </c>
      <c r="R6001" t="s">
        <v>67</v>
      </c>
      <c r="S6001" t="s">
        <v>57</v>
      </c>
      <c r="T6001" s="1">
        <v>40234</v>
      </c>
    </row>
    <row r="6002" spans="1:20" x14ac:dyDescent="0.25">
      <c r="A6002">
        <v>42528</v>
      </c>
      <c r="B6002">
        <v>40232</v>
      </c>
      <c r="C6002" t="s">
        <v>79</v>
      </c>
      <c r="D6002" t="s">
        <v>21</v>
      </c>
      <c r="E6002" t="s">
        <v>22</v>
      </c>
      <c r="F6002" t="s">
        <v>208</v>
      </c>
      <c r="G6002">
        <v>13</v>
      </c>
      <c r="H6002">
        <v>405.08</v>
      </c>
      <c r="I6002">
        <v>0.43</v>
      </c>
      <c r="J6002">
        <v>0.02</v>
      </c>
      <c r="K6002">
        <v>165.51</v>
      </c>
      <c r="L6002">
        <v>31.05</v>
      </c>
      <c r="M6002">
        <v>17.7</v>
      </c>
      <c r="N6002">
        <v>9.4700000000000006</v>
      </c>
      <c r="O6002" t="s">
        <v>24</v>
      </c>
      <c r="P6002" t="s">
        <v>722</v>
      </c>
      <c r="Q6002" t="s">
        <v>95</v>
      </c>
      <c r="R6002" t="s">
        <v>67</v>
      </c>
      <c r="S6002" t="s">
        <v>57</v>
      </c>
      <c r="T6002" s="1">
        <v>40233</v>
      </c>
    </row>
    <row r="6003" spans="1:20" x14ac:dyDescent="0.25">
      <c r="A6003">
        <v>42528</v>
      </c>
      <c r="B6003">
        <v>40232</v>
      </c>
      <c r="C6003" t="s">
        <v>79</v>
      </c>
      <c r="D6003" t="s">
        <v>37</v>
      </c>
      <c r="E6003" t="s">
        <v>38</v>
      </c>
      <c r="F6003" t="s">
        <v>1377</v>
      </c>
      <c r="G6003">
        <v>31</v>
      </c>
      <c r="H6003">
        <v>505.58</v>
      </c>
      <c r="I6003">
        <v>0.41</v>
      </c>
      <c r="J6003">
        <v>0.02</v>
      </c>
      <c r="K6003">
        <v>200.41</v>
      </c>
      <c r="L6003">
        <v>16.579999999999998</v>
      </c>
      <c r="M6003">
        <v>9.7799999999999994</v>
      </c>
      <c r="N6003">
        <v>1.99</v>
      </c>
      <c r="O6003" t="s">
        <v>71</v>
      </c>
      <c r="P6003" t="s">
        <v>722</v>
      </c>
      <c r="Q6003" t="s">
        <v>95</v>
      </c>
      <c r="R6003" t="s">
        <v>67</v>
      </c>
      <c r="S6003" t="s">
        <v>35</v>
      </c>
      <c r="T6003" s="1">
        <v>40233</v>
      </c>
    </row>
    <row r="6004" spans="1:20" x14ac:dyDescent="0.25">
      <c r="A6004">
        <v>42528</v>
      </c>
      <c r="B6004">
        <v>40232</v>
      </c>
      <c r="C6004" t="s">
        <v>79</v>
      </c>
      <c r="D6004" t="s">
        <v>21</v>
      </c>
      <c r="E6004" t="s">
        <v>84</v>
      </c>
      <c r="F6004" t="s">
        <v>1405</v>
      </c>
      <c r="G6004">
        <v>29</v>
      </c>
      <c r="H6004">
        <v>301.49</v>
      </c>
      <c r="I6004">
        <v>0.37</v>
      </c>
      <c r="J6004">
        <v>0.02</v>
      </c>
      <c r="K6004">
        <v>104.4</v>
      </c>
      <c r="L6004">
        <v>10.29</v>
      </c>
      <c r="M6004">
        <v>6.48</v>
      </c>
      <c r="N6004">
        <v>9.17</v>
      </c>
      <c r="O6004" t="s">
        <v>24</v>
      </c>
      <c r="P6004" t="s">
        <v>722</v>
      </c>
      <c r="Q6004" t="s">
        <v>75</v>
      </c>
      <c r="R6004" t="s">
        <v>67</v>
      </c>
      <c r="S6004" t="s">
        <v>57</v>
      </c>
      <c r="T6004" s="1">
        <v>40233</v>
      </c>
    </row>
    <row r="6005" spans="1:20" x14ac:dyDescent="0.25">
      <c r="A6005">
        <v>42529</v>
      </c>
      <c r="B6005">
        <v>40461</v>
      </c>
      <c r="C6005" t="s">
        <v>20</v>
      </c>
      <c r="D6005" t="s">
        <v>21</v>
      </c>
      <c r="E6005" t="s">
        <v>52</v>
      </c>
      <c r="F6005" t="s">
        <v>1321</v>
      </c>
      <c r="G6005">
        <v>2</v>
      </c>
      <c r="H6005">
        <v>11.85</v>
      </c>
      <c r="I6005">
        <v>0.53</v>
      </c>
      <c r="J6005">
        <v>0.08</v>
      </c>
      <c r="K6005">
        <v>5.32</v>
      </c>
      <c r="L6005">
        <v>5.91</v>
      </c>
      <c r="M6005">
        <v>2.78</v>
      </c>
      <c r="N6005">
        <v>0.97</v>
      </c>
      <c r="O6005" t="s">
        <v>24</v>
      </c>
      <c r="P6005" t="s">
        <v>574</v>
      </c>
      <c r="Q6005" t="s">
        <v>75</v>
      </c>
      <c r="R6005" t="s">
        <v>27</v>
      </c>
      <c r="S6005" t="s">
        <v>55</v>
      </c>
      <c r="T6005" s="1">
        <v>40465</v>
      </c>
    </row>
    <row r="6006" spans="1:20" x14ac:dyDescent="0.25">
      <c r="A6006">
        <v>42529</v>
      </c>
      <c r="B6006">
        <v>40461</v>
      </c>
      <c r="C6006" t="s">
        <v>20</v>
      </c>
      <c r="D6006" t="s">
        <v>21</v>
      </c>
      <c r="E6006" t="s">
        <v>126</v>
      </c>
      <c r="F6006" t="s">
        <v>1677</v>
      </c>
      <c r="G6006">
        <v>48</v>
      </c>
      <c r="H6006">
        <v>5142.2700000000004</v>
      </c>
      <c r="I6006">
        <v>0.46</v>
      </c>
      <c r="J6006">
        <v>0.04</v>
      </c>
      <c r="K6006">
        <v>2248.21</v>
      </c>
      <c r="L6006">
        <v>111.52</v>
      </c>
      <c r="M6006">
        <v>60.22</v>
      </c>
      <c r="N6006">
        <v>3.5</v>
      </c>
      <c r="O6006" t="s">
        <v>24</v>
      </c>
      <c r="P6006" t="s">
        <v>574</v>
      </c>
      <c r="Q6006" t="s">
        <v>75</v>
      </c>
      <c r="R6006" t="s">
        <v>27</v>
      </c>
      <c r="S6006" t="s">
        <v>57</v>
      </c>
      <c r="T6006" s="1">
        <v>40465</v>
      </c>
    </row>
    <row r="6007" spans="1:20" x14ac:dyDescent="0.25">
      <c r="A6007">
        <v>42529</v>
      </c>
      <c r="B6007">
        <v>40461</v>
      </c>
      <c r="C6007" t="s">
        <v>20</v>
      </c>
      <c r="D6007" t="s">
        <v>21</v>
      </c>
      <c r="E6007" t="s">
        <v>84</v>
      </c>
      <c r="F6007" t="s">
        <v>1674</v>
      </c>
      <c r="G6007">
        <v>8</v>
      </c>
      <c r="H6007">
        <v>83.57</v>
      </c>
      <c r="I6007">
        <v>0.39</v>
      </c>
      <c r="J6007">
        <v>0.03</v>
      </c>
      <c r="K6007">
        <v>28.23</v>
      </c>
      <c r="L6007">
        <v>9.8000000000000007</v>
      </c>
      <c r="M6007">
        <v>5.98</v>
      </c>
      <c r="N6007">
        <v>7.5</v>
      </c>
      <c r="O6007" t="s">
        <v>24</v>
      </c>
      <c r="P6007" t="s">
        <v>574</v>
      </c>
      <c r="Q6007" t="s">
        <v>33</v>
      </c>
      <c r="R6007" t="s">
        <v>27</v>
      </c>
      <c r="S6007" t="s">
        <v>57</v>
      </c>
      <c r="T6007" s="1">
        <v>40466</v>
      </c>
    </row>
    <row r="6008" spans="1:20" x14ac:dyDescent="0.25">
      <c r="A6008">
        <v>42561</v>
      </c>
      <c r="B6008">
        <v>40215</v>
      </c>
      <c r="C6008" t="s">
        <v>20</v>
      </c>
      <c r="D6008" t="s">
        <v>37</v>
      </c>
      <c r="E6008" t="s">
        <v>50</v>
      </c>
      <c r="F6008" t="s">
        <v>1897</v>
      </c>
      <c r="G6008">
        <v>15</v>
      </c>
      <c r="H6008">
        <v>2106.9899999999998</v>
      </c>
      <c r="I6008">
        <v>0.43</v>
      </c>
      <c r="J6008">
        <v>7.0000000000000007E-2</v>
      </c>
      <c r="K6008">
        <v>814.64</v>
      </c>
      <c r="L6008">
        <v>150.86000000000001</v>
      </c>
      <c r="M6008">
        <v>85.99</v>
      </c>
      <c r="N6008">
        <v>2.5</v>
      </c>
      <c r="O6008" t="s">
        <v>71</v>
      </c>
      <c r="P6008" t="s">
        <v>1192</v>
      </c>
      <c r="Q6008" t="s">
        <v>83</v>
      </c>
      <c r="R6008" t="s">
        <v>67</v>
      </c>
      <c r="S6008" t="s">
        <v>57</v>
      </c>
      <c r="T6008" s="1">
        <v>40217</v>
      </c>
    </row>
    <row r="6009" spans="1:20" x14ac:dyDescent="0.25">
      <c r="A6009">
        <v>42563</v>
      </c>
      <c r="B6009">
        <v>40402</v>
      </c>
      <c r="C6009" t="s">
        <v>79</v>
      </c>
      <c r="D6009" t="s">
        <v>21</v>
      </c>
      <c r="E6009" t="s">
        <v>120</v>
      </c>
      <c r="F6009" t="s">
        <v>347</v>
      </c>
      <c r="G6009">
        <v>7</v>
      </c>
      <c r="H6009">
        <v>57.49</v>
      </c>
      <c r="I6009">
        <v>0.47</v>
      </c>
      <c r="J6009">
        <v>7.0000000000000007E-2</v>
      </c>
      <c r="K6009">
        <v>22.4</v>
      </c>
      <c r="L6009">
        <v>8</v>
      </c>
      <c r="M6009">
        <v>4.24</v>
      </c>
      <c r="N6009">
        <v>5.41</v>
      </c>
      <c r="O6009" t="s">
        <v>71</v>
      </c>
      <c r="P6009" t="s">
        <v>1303</v>
      </c>
      <c r="Q6009" t="s">
        <v>33</v>
      </c>
      <c r="R6009" t="s">
        <v>34</v>
      </c>
      <c r="S6009" t="s">
        <v>57</v>
      </c>
      <c r="T6009" s="1">
        <v>40402</v>
      </c>
    </row>
    <row r="6010" spans="1:20" x14ac:dyDescent="0.25">
      <c r="A6010">
        <v>42564</v>
      </c>
      <c r="B6010">
        <v>41164</v>
      </c>
      <c r="C6010" t="s">
        <v>20</v>
      </c>
      <c r="D6010" t="s">
        <v>42</v>
      </c>
      <c r="E6010" t="s">
        <v>192</v>
      </c>
      <c r="F6010" t="s">
        <v>1175</v>
      </c>
      <c r="G6010">
        <v>35</v>
      </c>
      <c r="H6010">
        <v>15342.9</v>
      </c>
      <c r="I6010">
        <v>0.55000000000000004</v>
      </c>
      <c r="J6010">
        <v>0.02</v>
      </c>
      <c r="K6010">
        <v>8284.84</v>
      </c>
      <c r="L6010">
        <v>446.62</v>
      </c>
      <c r="M6010">
        <v>200.98</v>
      </c>
      <c r="N6010">
        <v>23.76</v>
      </c>
      <c r="O6010" t="s">
        <v>48</v>
      </c>
      <c r="P6010" t="s">
        <v>1904</v>
      </c>
      <c r="Q6010" t="s">
        <v>83</v>
      </c>
      <c r="R6010" t="s">
        <v>27</v>
      </c>
      <c r="S6010" t="s">
        <v>132</v>
      </c>
      <c r="T6010" s="1">
        <v>41171</v>
      </c>
    </row>
    <row r="6011" spans="1:20" x14ac:dyDescent="0.25">
      <c r="A6011">
        <v>42565</v>
      </c>
      <c r="B6011">
        <v>40443</v>
      </c>
      <c r="C6011" t="s">
        <v>20</v>
      </c>
      <c r="D6011" t="s">
        <v>21</v>
      </c>
      <c r="E6011" t="s">
        <v>120</v>
      </c>
      <c r="F6011" t="s">
        <v>143</v>
      </c>
      <c r="G6011">
        <v>33</v>
      </c>
      <c r="H6011">
        <v>494.6</v>
      </c>
      <c r="I6011">
        <v>0.44</v>
      </c>
      <c r="J6011">
        <v>0.04</v>
      </c>
      <c r="K6011">
        <v>204.84</v>
      </c>
      <c r="L6011">
        <v>15.52</v>
      </c>
      <c r="M6011">
        <v>8.69</v>
      </c>
      <c r="N6011">
        <v>2.99</v>
      </c>
      <c r="O6011" t="s">
        <v>24</v>
      </c>
      <c r="P6011" t="s">
        <v>207</v>
      </c>
      <c r="Q6011" t="s">
        <v>41</v>
      </c>
      <c r="R6011" t="s">
        <v>61</v>
      </c>
      <c r="S6011" t="s">
        <v>57</v>
      </c>
      <c r="T6011" s="1">
        <v>40450</v>
      </c>
    </row>
    <row r="6012" spans="1:20" x14ac:dyDescent="0.25">
      <c r="A6012">
        <v>42567</v>
      </c>
      <c r="B6012">
        <v>40189</v>
      </c>
      <c r="C6012" t="s">
        <v>58</v>
      </c>
      <c r="D6012" t="s">
        <v>42</v>
      </c>
      <c r="E6012" t="s">
        <v>46</v>
      </c>
      <c r="F6012" t="s">
        <v>866</v>
      </c>
      <c r="G6012">
        <v>12</v>
      </c>
      <c r="H6012">
        <v>2922.57</v>
      </c>
      <c r="I6012">
        <v>0.39</v>
      </c>
      <c r="J6012">
        <v>0</v>
      </c>
      <c r="K6012">
        <v>1122.74</v>
      </c>
      <c r="L6012">
        <v>239.9</v>
      </c>
      <c r="M6012">
        <v>146.34</v>
      </c>
      <c r="N6012">
        <v>43.75</v>
      </c>
      <c r="O6012" t="s">
        <v>48</v>
      </c>
      <c r="P6012" t="s">
        <v>745</v>
      </c>
      <c r="Q6012" t="s">
        <v>33</v>
      </c>
      <c r="R6012" t="s">
        <v>27</v>
      </c>
      <c r="S6012" t="s">
        <v>49</v>
      </c>
      <c r="T6012" s="1">
        <v>40191</v>
      </c>
    </row>
    <row r="6013" spans="1:20" x14ac:dyDescent="0.25">
      <c r="A6013">
        <v>42596</v>
      </c>
      <c r="B6013">
        <v>41135</v>
      </c>
      <c r="C6013" t="s">
        <v>79</v>
      </c>
      <c r="D6013" t="s">
        <v>21</v>
      </c>
      <c r="E6013" t="s">
        <v>52</v>
      </c>
      <c r="F6013" t="s">
        <v>115</v>
      </c>
      <c r="G6013">
        <v>9</v>
      </c>
      <c r="H6013">
        <v>96.12</v>
      </c>
      <c r="I6013">
        <v>0.5</v>
      </c>
      <c r="J6013">
        <v>0.05</v>
      </c>
      <c r="K6013">
        <v>45.2</v>
      </c>
      <c r="L6013">
        <v>11.16</v>
      </c>
      <c r="M6013">
        <v>5.58</v>
      </c>
      <c r="N6013">
        <v>0.7</v>
      </c>
      <c r="O6013" t="s">
        <v>24</v>
      </c>
      <c r="P6013" t="s">
        <v>550</v>
      </c>
      <c r="Q6013" t="s">
        <v>64</v>
      </c>
      <c r="R6013" t="s">
        <v>34</v>
      </c>
      <c r="S6013" t="s">
        <v>55</v>
      </c>
      <c r="T6013" s="1">
        <v>41137</v>
      </c>
    </row>
    <row r="6014" spans="1:20" x14ac:dyDescent="0.25">
      <c r="A6014">
        <v>42597</v>
      </c>
      <c r="B6014">
        <v>40262</v>
      </c>
      <c r="C6014" t="s">
        <v>79</v>
      </c>
      <c r="D6014" t="s">
        <v>37</v>
      </c>
      <c r="E6014" t="s">
        <v>38</v>
      </c>
      <c r="F6014" t="s">
        <v>1672</v>
      </c>
      <c r="G6014">
        <v>5</v>
      </c>
      <c r="H6014">
        <v>53.1</v>
      </c>
      <c r="I6014">
        <v>0.51</v>
      </c>
      <c r="J6014">
        <v>0.04</v>
      </c>
      <c r="K6014">
        <v>23.88</v>
      </c>
      <c r="L6014">
        <v>10.16</v>
      </c>
      <c r="M6014">
        <v>4.9800000000000004</v>
      </c>
      <c r="N6014">
        <v>4.32</v>
      </c>
      <c r="O6014" t="s">
        <v>24</v>
      </c>
      <c r="P6014" t="s">
        <v>678</v>
      </c>
      <c r="Q6014" t="s">
        <v>64</v>
      </c>
      <c r="R6014" t="s">
        <v>34</v>
      </c>
      <c r="S6014" t="s">
        <v>35</v>
      </c>
      <c r="T6014" s="1">
        <v>40264</v>
      </c>
    </row>
    <row r="6015" spans="1:20" x14ac:dyDescent="0.25">
      <c r="A6015">
        <v>42599</v>
      </c>
      <c r="B6015">
        <v>39909</v>
      </c>
      <c r="C6015" t="s">
        <v>79</v>
      </c>
      <c r="D6015" t="s">
        <v>42</v>
      </c>
      <c r="E6015" t="s">
        <v>92</v>
      </c>
      <c r="F6015" t="s">
        <v>1429</v>
      </c>
      <c r="G6015">
        <v>31</v>
      </c>
      <c r="H6015">
        <v>15769.24</v>
      </c>
      <c r="I6015">
        <v>0.43</v>
      </c>
      <c r="J6015">
        <v>0.04</v>
      </c>
      <c r="K6015">
        <v>6383.94</v>
      </c>
      <c r="L6015">
        <v>528.04</v>
      </c>
      <c r="M6015">
        <v>300.98</v>
      </c>
      <c r="N6015">
        <v>54.92</v>
      </c>
      <c r="O6015" t="s">
        <v>48</v>
      </c>
      <c r="P6015" t="s">
        <v>722</v>
      </c>
      <c r="Q6015" t="s">
        <v>75</v>
      </c>
      <c r="R6015" t="s">
        <v>67</v>
      </c>
      <c r="S6015" t="s">
        <v>49</v>
      </c>
      <c r="T6015" s="1">
        <v>39910</v>
      </c>
    </row>
    <row r="6016" spans="1:20" x14ac:dyDescent="0.25">
      <c r="A6016">
        <v>42628</v>
      </c>
      <c r="B6016">
        <v>40668</v>
      </c>
      <c r="C6016" t="s">
        <v>29</v>
      </c>
      <c r="D6016" t="s">
        <v>42</v>
      </c>
      <c r="E6016" t="s">
        <v>46</v>
      </c>
      <c r="F6016" t="s">
        <v>940</v>
      </c>
      <c r="G6016">
        <v>4</v>
      </c>
      <c r="H6016">
        <v>2531.11</v>
      </c>
      <c r="I6016">
        <v>0.44</v>
      </c>
      <c r="J6016">
        <v>0.01</v>
      </c>
      <c r="K6016">
        <v>1073.31</v>
      </c>
      <c r="L6016">
        <v>624.02</v>
      </c>
      <c r="M6016">
        <v>349.45</v>
      </c>
      <c r="N6016">
        <v>60</v>
      </c>
      <c r="O6016" t="s">
        <v>48</v>
      </c>
      <c r="P6016" t="s">
        <v>1279</v>
      </c>
      <c r="Q6016" t="s">
        <v>33</v>
      </c>
      <c r="R6016" t="s">
        <v>67</v>
      </c>
      <c r="S6016" t="s">
        <v>132</v>
      </c>
      <c r="T6016" s="1">
        <v>40670</v>
      </c>
    </row>
    <row r="6017" spans="1:20" x14ac:dyDescent="0.25">
      <c r="A6017">
        <v>42631</v>
      </c>
      <c r="B6017">
        <v>39942</v>
      </c>
      <c r="C6017" t="s">
        <v>36</v>
      </c>
      <c r="D6017" t="s">
        <v>37</v>
      </c>
      <c r="E6017" t="s">
        <v>38</v>
      </c>
      <c r="F6017" t="s">
        <v>1143</v>
      </c>
      <c r="G6017">
        <v>41</v>
      </c>
      <c r="H6017">
        <v>478.96</v>
      </c>
      <c r="I6017">
        <v>0.47</v>
      </c>
      <c r="J6017">
        <v>0.05</v>
      </c>
      <c r="K6017">
        <v>210.54</v>
      </c>
      <c r="L6017">
        <v>12.23</v>
      </c>
      <c r="M6017">
        <v>6.48</v>
      </c>
      <c r="N6017">
        <v>2.74</v>
      </c>
      <c r="O6017" t="s">
        <v>24</v>
      </c>
      <c r="P6017" t="s">
        <v>1770</v>
      </c>
      <c r="Q6017" t="s">
        <v>41</v>
      </c>
      <c r="R6017" t="s">
        <v>34</v>
      </c>
      <c r="S6017" t="s">
        <v>35</v>
      </c>
      <c r="T6017" s="1">
        <v>39942</v>
      </c>
    </row>
    <row r="6018" spans="1:20" x14ac:dyDescent="0.25">
      <c r="A6018">
        <v>42631</v>
      </c>
      <c r="B6018">
        <v>39942</v>
      </c>
      <c r="C6018" t="s">
        <v>36</v>
      </c>
      <c r="D6018" t="s">
        <v>21</v>
      </c>
      <c r="E6018" t="s">
        <v>80</v>
      </c>
      <c r="F6018" t="s">
        <v>1762</v>
      </c>
      <c r="G6018">
        <v>18</v>
      </c>
      <c r="H6018">
        <v>354.36</v>
      </c>
      <c r="I6018">
        <v>0.42</v>
      </c>
      <c r="J6018">
        <v>0.09</v>
      </c>
      <c r="K6018">
        <v>128.32</v>
      </c>
      <c r="L6018">
        <v>21.6</v>
      </c>
      <c r="M6018">
        <v>12.53</v>
      </c>
      <c r="N6018">
        <v>0.5</v>
      </c>
      <c r="O6018" t="s">
        <v>24</v>
      </c>
      <c r="P6018" t="s">
        <v>1770</v>
      </c>
      <c r="Q6018" t="s">
        <v>41</v>
      </c>
      <c r="R6018" t="s">
        <v>34</v>
      </c>
      <c r="S6018" t="s">
        <v>57</v>
      </c>
      <c r="T6018" s="1">
        <v>39943</v>
      </c>
    </row>
    <row r="6019" spans="1:20" x14ac:dyDescent="0.25">
      <c r="A6019">
        <v>42631</v>
      </c>
      <c r="B6019">
        <v>39942</v>
      </c>
      <c r="C6019" t="s">
        <v>36</v>
      </c>
      <c r="D6019" t="s">
        <v>21</v>
      </c>
      <c r="E6019" t="s">
        <v>84</v>
      </c>
      <c r="F6019" t="s">
        <v>206</v>
      </c>
      <c r="G6019">
        <v>44</v>
      </c>
      <c r="H6019">
        <v>606.03</v>
      </c>
      <c r="I6019">
        <v>0.54</v>
      </c>
      <c r="J6019">
        <v>0.06</v>
      </c>
      <c r="K6019">
        <v>306.7</v>
      </c>
      <c r="L6019">
        <v>14.52</v>
      </c>
      <c r="M6019">
        <v>6.68</v>
      </c>
      <c r="N6019">
        <v>5.41</v>
      </c>
      <c r="O6019" t="s">
        <v>24</v>
      </c>
      <c r="P6019" t="s">
        <v>1770</v>
      </c>
      <c r="Q6019" t="s">
        <v>41</v>
      </c>
      <c r="R6019" t="s">
        <v>34</v>
      </c>
      <c r="S6019" t="s">
        <v>57</v>
      </c>
      <c r="T6019" s="1">
        <v>39943</v>
      </c>
    </row>
    <row r="6020" spans="1:20" x14ac:dyDescent="0.25">
      <c r="A6020">
        <v>42631</v>
      </c>
      <c r="B6020">
        <v>39942</v>
      </c>
      <c r="C6020" t="s">
        <v>36</v>
      </c>
      <c r="D6020" t="s">
        <v>37</v>
      </c>
      <c r="E6020" t="s">
        <v>50</v>
      </c>
      <c r="F6020" t="s">
        <v>100</v>
      </c>
      <c r="G6020">
        <v>22</v>
      </c>
      <c r="H6020">
        <v>2095.92</v>
      </c>
      <c r="I6020">
        <v>0.36</v>
      </c>
      <c r="J6020">
        <v>0.08</v>
      </c>
      <c r="K6020">
        <v>635.15</v>
      </c>
      <c r="L6020">
        <v>103.11</v>
      </c>
      <c r="M6020">
        <v>65.989999999999995</v>
      </c>
      <c r="N6020">
        <v>8.99</v>
      </c>
      <c r="O6020" t="s">
        <v>71</v>
      </c>
      <c r="P6020" t="s">
        <v>1770</v>
      </c>
      <c r="Q6020" t="s">
        <v>41</v>
      </c>
      <c r="R6020" t="s">
        <v>34</v>
      </c>
      <c r="S6020" t="s">
        <v>57</v>
      </c>
      <c r="T6020" s="1">
        <v>39944</v>
      </c>
    </row>
    <row r="6021" spans="1:20" x14ac:dyDescent="0.25">
      <c r="A6021">
        <v>42657</v>
      </c>
      <c r="B6021">
        <v>40819</v>
      </c>
      <c r="C6021" t="s">
        <v>20</v>
      </c>
      <c r="D6021" t="s">
        <v>21</v>
      </c>
      <c r="E6021" t="s">
        <v>84</v>
      </c>
      <c r="F6021" t="s">
        <v>1244</v>
      </c>
      <c r="G6021">
        <v>48</v>
      </c>
      <c r="H6021">
        <v>1904.48</v>
      </c>
      <c r="I6021">
        <v>0.51</v>
      </c>
      <c r="J6021">
        <v>0.03</v>
      </c>
      <c r="K6021">
        <v>939.47</v>
      </c>
      <c r="L6021">
        <v>40.78</v>
      </c>
      <c r="M6021">
        <v>19.98</v>
      </c>
      <c r="N6021">
        <v>5.97</v>
      </c>
      <c r="O6021" t="s">
        <v>24</v>
      </c>
      <c r="P6021" t="s">
        <v>595</v>
      </c>
      <c r="Q6021" t="s">
        <v>64</v>
      </c>
      <c r="R6021" t="s">
        <v>67</v>
      </c>
      <c r="S6021" t="s">
        <v>57</v>
      </c>
      <c r="T6021" s="1">
        <v>40821</v>
      </c>
    </row>
    <row r="6022" spans="1:20" x14ac:dyDescent="0.25">
      <c r="A6022">
        <v>42658</v>
      </c>
      <c r="B6022">
        <v>40344</v>
      </c>
      <c r="C6022" t="s">
        <v>79</v>
      </c>
      <c r="D6022" t="s">
        <v>21</v>
      </c>
      <c r="E6022" t="s">
        <v>120</v>
      </c>
      <c r="F6022" t="s">
        <v>290</v>
      </c>
      <c r="G6022">
        <v>29</v>
      </c>
      <c r="H6022">
        <v>223.1</v>
      </c>
      <c r="I6022">
        <v>0.36</v>
      </c>
      <c r="J6022">
        <v>0.08</v>
      </c>
      <c r="K6022">
        <v>66.989999999999995</v>
      </c>
      <c r="L6022">
        <v>8.25</v>
      </c>
      <c r="M6022">
        <v>5.28</v>
      </c>
      <c r="N6022">
        <v>2.99</v>
      </c>
      <c r="O6022" t="s">
        <v>24</v>
      </c>
      <c r="P6022" t="s">
        <v>201</v>
      </c>
      <c r="Q6022" t="s">
        <v>33</v>
      </c>
      <c r="R6022" t="s">
        <v>61</v>
      </c>
      <c r="S6022" t="s">
        <v>57</v>
      </c>
      <c r="T6022" s="1">
        <v>40344</v>
      </c>
    </row>
    <row r="6023" spans="1:20" x14ac:dyDescent="0.25">
      <c r="A6023">
        <v>42690</v>
      </c>
      <c r="B6023">
        <v>40449</v>
      </c>
      <c r="C6023" t="s">
        <v>20</v>
      </c>
      <c r="D6023" t="s">
        <v>21</v>
      </c>
      <c r="E6023" t="s">
        <v>120</v>
      </c>
      <c r="F6023" t="s">
        <v>392</v>
      </c>
      <c r="G6023">
        <v>44</v>
      </c>
      <c r="H6023">
        <v>37066.230000000003</v>
      </c>
      <c r="I6023">
        <v>0.51</v>
      </c>
      <c r="J6023">
        <v>0.02</v>
      </c>
      <c r="K6023">
        <v>18523.12</v>
      </c>
      <c r="L6023">
        <v>859.14</v>
      </c>
      <c r="M6023">
        <v>420.98</v>
      </c>
      <c r="N6023">
        <v>19.989999999999998</v>
      </c>
      <c r="O6023" t="s">
        <v>24</v>
      </c>
      <c r="P6023" t="s">
        <v>266</v>
      </c>
      <c r="Q6023" t="s">
        <v>64</v>
      </c>
      <c r="R6023" t="s">
        <v>61</v>
      </c>
      <c r="S6023" t="s">
        <v>57</v>
      </c>
      <c r="T6023" s="1">
        <v>40453</v>
      </c>
    </row>
    <row r="6024" spans="1:20" x14ac:dyDescent="0.25">
      <c r="A6024">
        <v>42690</v>
      </c>
      <c r="B6024">
        <v>40449</v>
      </c>
      <c r="C6024" t="s">
        <v>20</v>
      </c>
      <c r="D6024" t="s">
        <v>21</v>
      </c>
      <c r="E6024" t="s">
        <v>22</v>
      </c>
      <c r="F6024" t="s">
        <v>1483</v>
      </c>
      <c r="G6024">
        <v>48</v>
      </c>
      <c r="H6024">
        <v>1384.5</v>
      </c>
      <c r="I6024">
        <v>0.44</v>
      </c>
      <c r="J6024">
        <v>0.04</v>
      </c>
      <c r="K6024">
        <v>573.94000000000005</v>
      </c>
      <c r="L6024">
        <v>29.89</v>
      </c>
      <c r="M6024">
        <v>16.739999999999998</v>
      </c>
      <c r="N6024">
        <v>7.04</v>
      </c>
      <c r="O6024" t="s">
        <v>24</v>
      </c>
      <c r="P6024" t="s">
        <v>266</v>
      </c>
      <c r="Q6024" t="s">
        <v>64</v>
      </c>
      <c r="R6024" t="s">
        <v>61</v>
      </c>
      <c r="S6024" t="s">
        <v>57</v>
      </c>
      <c r="T6024" s="1">
        <v>40453</v>
      </c>
    </row>
    <row r="6025" spans="1:20" x14ac:dyDescent="0.25">
      <c r="A6025">
        <v>42691</v>
      </c>
      <c r="B6025">
        <v>40322</v>
      </c>
      <c r="C6025" t="s">
        <v>20</v>
      </c>
      <c r="D6025" t="s">
        <v>42</v>
      </c>
      <c r="E6025" t="s">
        <v>43</v>
      </c>
      <c r="F6025" t="s">
        <v>1319</v>
      </c>
      <c r="G6025">
        <v>50</v>
      </c>
      <c r="H6025">
        <v>3792.25</v>
      </c>
      <c r="I6025">
        <v>0.38</v>
      </c>
      <c r="J6025">
        <v>0</v>
      </c>
      <c r="K6025">
        <v>1438.48</v>
      </c>
      <c r="L6025">
        <v>75.709999999999994</v>
      </c>
      <c r="M6025">
        <v>46.94</v>
      </c>
      <c r="N6025">
        <v>6.77</v>
      </c>
      <c r="O6025" t="s">
        <v>24</v>
      </c>
      <c r="P6025" t="s">
        <v>386</v>
      </c>
      <c r="Q6025" t="s">
        <v>33</v>
      </c>
      <c r="R6025" t="s">
        <v>61</v>
      </c>
      <c r="S6025" t="s">
        <v>57</v>
      </c>
      <c r="T6025" s="1">
        <v>40331</v>
      </c>
    </row>
    <row r="6026" spans="1:20" x14ac:dyDescent="0.25">
      <c r="A6026">
        <v>42691</v>
      </c>
      <c r="B6026">
        <v>40322</v>
      </c>
      <c r="C6026" t="s">
        <v>20</v>
      </c>
      <c r="D6026" t="s">
        <v>21</v>
      </c>
      <c r="E6026" t="s">
        <v>22</v>
      </c>
      <c r="F6026" t="s">
        <v>1667</v>
      </c>
      <c r="G6026">
        <v>7</v>
      </c>
      <c r="H6026">
        <v>2120.14</v>
      </c>
      <c r="I6026">
        <v>0.51</v>
      </c>
      <c r="J6026">
        <v>0.09</v>
      </c>
      <c r="K6026">
        <v>969.3</v>
      </c>
      <c r="L6026">
        <v>329.69</v>
      </c>
      <c r="M6026">
        <v>161.55000000000001</v>
      </c>
      <c r="N6026">
        <v>19.989999999999998</v>
      </c>
      <c r="O6026" t="s">
        <v>24</v>
      </c>
      <c r="P6026" t="s">
        <v>386</v>
      </c>
      <c r="Q6026" t="s">
        <v>33</v>
      </c>
      <c r="R6026" t="s">
        <v>61</v>
      </c>
      <c r="S6026" t="s">
        <v>57</v>
      </c>
      <c r="T6026" s="1">
        <v>40326</v>
      </c>
    </row>
    <row r="6027" spans="1:20" x14ac:dyDescent="0.25">
      <c r="A6027">
        <v>42692</v>
      </c>
      <c r="B6027">
        <v>40897</v>
      </c>
      <c r="C6027" t="s">
        <v>79</v>
      </c>
      <c r="D6027" t="s">
        <v>21</v>
      </c>
      <c r="E6027" t="s">
        <v>84</v>
      </c>
      <c r="F6027" t="s">
        <v>1674</v>
      </c>
      <c r="G6027">
        <v>41</v>
      </c>
      <c r="H6027">
        <v>377.28</v>
      </c>
      <c r="I6027">
        <v>0.39</v>
      </c>
      <c r="J6027">
        <v>0.08</v>
      </c>
      <c r="K6027">
        <v>124.6</v>
      </c>
      <c r="L6027">
        <v>9.8000000000000007</v>
      </c>
      <c r="M6027">
        <v>5.98</v>
      </c>
      <c r="N6027">
        <v>7.5</v>
      </c>
      <c r="O6027" t="s">
        <v>24</v>
      </c>
      <c r="P6027" t="s">
        <v>865</v>
      </c>
      <c r="Q6027" t="s">
        <v>33</v>
      </c>
      <c r="R6027" t="s">
        <v>27</v>
      </c>
      <c r="S6027" t="s">
        <v>57</v>
      </c>
      <c r="T6027" s="1">
        <v>40899</v>
      </c>
    </row>
    <row r="6028" spans="1:20" x14ac:dyDescent="0.25">
      <c r="A6028">
        <v>42692</v>
      </c>
      <c r="B6028">
        <v>40897</v>
      </c>
      <c r="C6028" t="s">
        <v>79</v>
      </c>
      <c r="D6028" t="s">
        <v>21</v>
      </c>
      <c r="E6028" t="s">
        <v>84</v>
      </c>
      <c r="F6028" t="s">
        <v>794</v>
      </c>
      <c r="G6028">
        <v>42</v>
      </c>
      <c r="H6028">
        <v>516.41</v>
      </c>
      <c r="I6028">
        <v>0.48</v>
      </c>
      <c r="J6028">
        <v>0.03</v>
      </c>
      <c r="K6028">
        <v>235.52</v>
      </c>
      <c r="L6028">
        <v>12.46</v>
      </c>
      <c r="M6028">
        <v>6.48</v>
      </c>
      <c r="N6028">
        <v>8.73</v>
      </c>
      <c r="O6028" t="s">
        <v>24</v>
      </c>
      <c r="P6028" t="s">
        <v>865</v>
      </c>
      <c r="Q6028" t="s">
        <v>33</v>
      </c>
      <c r="R6028" t="s">
        <v>27</v>
      </c>
      <c r="S6028" t="s">
        <v>57</v>
      </c>
      <c r="T6028" s="1">
        <v>40898</v>
      </c>
    </row>
    <row r="6029" spans="1:20" x14ac:dyDescent="0.25">
      <c r="A6029">
        <v>42693</v>
      </c>
      <c r="B6029">
        <v>39907</v>
      </c>
      <c r="C6029" t="s">
        <v>36</v>
      </c>
      <c r="D6029" t="s">
        <v>21</v>
      </c>
      <c r="E6029" t="s">
        <v>22</v>
      </c>
      <c r="F6029" t="s">
        <v>1537</v>
      </c>
      <c r="G6029">
        <v>33</v>
      </c>
      <c r="H6029">
        <v>3994.12</v>
      </c>
      <c r="I6029">
        <v>0.51</v>
      </c>
      <c r="J6029">
        <v>0.01</v>
      </c>
      <c r="K6029">
        <v>2012.33</v>
      </c>
      <c r="L6029">
        <v>121.96</v>
      </c>
      <c r="M6029">
        <v>59.76</v>
      </c>
      <c r="N6029">
        <v>9.7100000000000009</v>
      </c>
      <c r="O6029" t="s">
        <v>24</v>
      </c>
      <c r="P6029" t="s">
        <v>1410</v>
      </c>
      <c r="Q6029" t="s">
        <v>64</v>
      </c>
      <c r="R6029" t="s">
        <v>34</v>
      </c>
      <c r="S6029" t="s">
        <v>57</v>
      </c>
      <c r="T6029" s="1">
        <v>39909</v>
      </c>
    </row>
    <row r="6030" spans="1:20" x14ac:dyDescent="0.25">
      <c r="A6030">
        <v>42695</v>
      </c>
      <c r="B6030">
        <v>40534</v>
      </c>
      <c r="C6030" t="s">
        <v>29</v>
      </c>
      <c r="D6030" t="s">
        <v>37</v>
      </c>
      <c r="E6030" t="s">
        <v>50</v>
      </c>
      <c r="F6030" t="s">
        <v>76</v>
      </c>
      <c r="G6030">
        <v>12</v>
      </c>
      <c r="H6030">
        <v>1320.64</v>
      </c>
      <c r="I6030">
        <v>0.41</v>
      </c>
      <c r="J6030">
        <v>0.02</v>
      </c>
      <c r="K6030">
        <v>523.45000000000005</v>
      </c>
      <c r="L6030">
        <v>111.85</v>
      </c>
      <c r="M6030">
        <v>65.989999999999995</v>
      </c>
      <c r="N6030">
        <v>5.31</v>
      </c>
      <c r="O6030" t="s">
        <v>24</v>
      </c>
      <c r="P6030" t="s">
        <v>1365</v>
      </c>
      <c r="Q6030" t="s">
        <v>83</v>
      </c>
      <c r="R6030" t="s">
        <v>27</v>
      </c>
      <c r="S6030" t="s">
        <v>57</v>
      </c>
      <c r="T6030" s="1">
        <v>40536</v>
      </c>
    </row>
    <row r="6031" spans="1:20" x14ac:dyDescent="0.25">
      <c r="A6031">
        <v>42722</v>
      </c>
      <c r="B6031">
        <v>41189</v>
      </c>
      <c r="C6031" t="s">
        <v>29</v>
      </c>
      <c r="D6031" t="s">
        <v>21</v>
      </c>
      <c r="E6031" t="s">
        <v>126</v>
      </c>
      <c r="F6031" t="s">
        <v>1351</v>
      </c>
      <c r="G6031">
        <v>23</v>
      </c>
      <c r="H6031">
        <v>2398.46</v>
      </c>
      <c r="I6031">
        <v>0.53</v>
      </c>
      <c r="J6031">
        <v>0</v>
      </c>
      <c r="K6031">
        <v>1268.8</v>
      </c>
      <c r="L6031">
        <v>104.09</v>
      </c>
      <c r="M6031">
        <v>48.92</v>
      </c>
      <c r="N6031">
        <v>4.5</v>
      </c>
      <c r="O6031" t="s">
        <v>24</v>
      </c>
      <c r="P6031" t="s">
        <v>554</v>
      </c>
      <c r="Q6031" t="s">
        <v>33</v>
      </c>
      <c r="R6031" t="s">
        <v>61</v>
      </c>
      <c r="S6031" t="s">
        <v>57</v>
      </c>
      <c r="T6031" s="1">
        <v>41190</v>
      </c>
    </row>
    <row r="6032" spans="1:20" x14ac:dyDescent="0.25">
      <c r="A6032">
        <v>42722</v>
      </c>
      <c r="B6032">
        <v>41189</v>
      </c>
      <c r="C6032" t="s">
        <v>29</v>
      </c>
      <c r="D6032" t="s">
        <v>42</v>
      </c>
      <c r="E6032" t="s">
        <v>43</v>
      </c>
      <c r="F6032" t="s">
        <v>111</v>
      </c>
      <c r="G6032">
        <v>2</v>
      </c>
      <c r="H6032">
        <v>26.66</v>
      </c>
      <c r="I6032">
        <v>0.36</v>
      </c>
      <c r="J6032">
        <v>7.0000000000000007E-2</v>
      </c>
      <c r="K6032">
        <v>6.69</v>
      </c>
      <c r="L6032">
        <v>11.53</v>
      </c>
      <c r="M6032">
        <v>7.38</v>
      </c>
      <c r="N6032">
        <v>5.21</v>
      </c>
      <c r="O6032" t="s">
        <v>24</v>
      </c>
      <c r="P6032" t="s">
        <v>554</v>
      </c>
      <c r="Q6032" t="s">
        <v>33</v>
      </c>
      <c r="R6032" t="s">
        <v>61</v>
      </c>
      <c r="S6032" t="s">
        <v>57</v>
      </c>
      <c r="T6032" s="1">
        <v>41191</v>
      </c>
    </row>
    <row r="6033" spans="1:20" x14ac:dyDescent="0.25">
      <c r="A6033">
        <v>42725</v>
      </c>
      <c r="B6033">
        <v>40665</v>
      </c>
      <c r="C6033" t="s">
        <v>79</v>
      </c>
      <c r="D6033" t="s">
        <v>21</v>
      </c>
      <c r="E6033" t="s">
        <v>22</v>
      </c>
      <c r="F6033" t="s">
        <v>1588</v>
      </c>
      <c r="G6033">
        <v>18</v>
      </c>
      <c r="H6033">
        <v>439.19</v>
      </c>
      <c r="I6033">
        <v>0.51</v>
      </c>
      <c r="J6033">
        <v>0.04</v>
      </c>
      <c r="K6033">
        <v>212.02</v>
      </c>
      <c r="L6033">
        <v>25.06</v>
      </c>
      <c r="M6033">
        <v>12.28</v>
      </c>
      <c r="N6033">
        <v>6.13</v>
      </c>
      <c r="O6033" t="s">
        <v>24</v>
      </c>
      <c r="P6033" t="s">
        <v>377</v>
      </c>
      <c r="Q6033" t="s">
        <v>33</v>
      </c>
      <c r="R6033" t="s">
        <v>34</v>
      </c>
      <c r="S6033" t="s">
        <v>57</v>
      </c>
      <c r="T6033" s="1">
        <v>40666</v>
      </c>
    </row>
    <row r="6034" spans="1:20" x14ac:dyDescent="0.25">
      <c r="A6034">
        <v>42727</v>
      </c>
      <c r="B6034">
        <v>40662</v>
      </c>
      <c r="C6034" t="s">
        <v>29</v>
      </c>
      <c r="D6034" t="s">
        <v>42</v>
      </c>
      <c r="E6034" t="s">
        <v>192</v>
      </c>
      <c r="F6034" t="s">
        <v>500</v>
      </c>
      <c r="G6034">
        <v>11</v>
      </c>
      <c r="H6034">
        <v>8550.49</v>
      </c>
      <c r="I6034">
        <v>0.36</v>
      </c>
      <c r="J6034">
        <v>0.01</v>
      </c>
      <c r="K6034">
        <v>3013.71</v>
      </c>
      <c r="L6034">
        <v>782.78</v>
      </c>
      <c r="M6034">
        <v>500.98</v>
      </c>
      <c r="N6034">
        <v>26</v>
      </c>
      <c r="O6034" t="s">
        <v>48</v>
      </c>
      <c r="P6034" t="s">
        <v>1419</v>
      </c>
      <c r="Q6034" t="s">
        <v>41</v>
      </c>
      <c r="R6034" t="s">
        <v>67</v>
      </c>
      <c r="S6034" t="s">
        <v>132</v>
      </c>
      <c r="T6034" s="1">
        <v>40663</v>
      </c>
    </row>
    <row r="6035" spans="1:20" x14ac:dyDescent="0.25">
      <c r="A6035">
        <v>42727</v>
      </c>
      <c r="B6035">
        <v>40662</v>
      </c>
      <c r="C6035" t="s">
        <v>29</v>
      </c>
      <c r="D6035" t="s">
        <v>21</v>
      </c>
      <c r="E6035" t="s">
        <v>30</v>
      </c>
      <c r="F6035" t="s">
        <v>1730</v>
      </c>
      <c r="G6035">
        <v>21</v>
      </c>
      <c r="H6035">
        <v>298.14</v>
      </c>
      <c r="I6035">
        <v>0.45</v>
      </c>
      <c r="J6035">
        <v>0.1</v>
      </c>
      <c r="K6035">
        <v>112.92</v>
      </c>
      <c r="L6035">
        <v>15.36</v>
      </c>
      <c r="M6035">
        <v>8.4499999999999993</v>
      </c>
      <c r="N6035">
        <v>7.77</v>
      </c>
      <c r="O6035" t="s">
        <v>24</v>
      </c>
      <c r="P6035" t="s">
        <v>1419</v>
      </c>
      <c r="Q6035" t="s">
        <v>41</v>
      </c>
      <c r="R6035" t="s">
        <v>67</v>
      </c>
      <c r="S6035" t="s">
        <v>35</v>
      </c>
      <c r="T6035" s="1">
        <v>40663</v>
      </c>
    </row>
    <row r="6036" spans="1:20" x14ac:dyDescent="0.25">
      <c r="A6036">
        <v>42753</v>
      </c>
      <c r="B6036">
        <v>40926</v>
      </c>
      <c r="C6036" t="s">
        <v>79</v>
      </c>
      <c r="D6036" t="s">
        <v>37</v>
      </c>
      <c r="E6036" t="s">
        <v>50</v>
      </c>
      <c r="F6036" t="s">
        <v>2060</v>
      </c>
      <c r="G6036">
        <v>45</v>
      </c>
      <c r="H6036">
        <v>9589.93</v>
      </c>
      <c r="I6036">
        <v>0.51</v>
      </c>
      <c r="J6036">
        <v>0.1</v>
      </c>
      <c r="K6036">
        <v>4367.38</v>
      </c>
      <c r="L6036">
        <v>236.71</v>
      </c>
      <c r="M6036">
        <v>115.99</v>
      </c>
      <c r="N6036">
        <v>3</v>
      </c>
      <c r="O6036" t="s">
        <v>24</v>
      </c>
      <c r="P6036" t="s">
        <v>1531</v>
      </c>
      <c r="Q6036" t="s">
        <v>33</v>
      </c>
      <c r="R6036" t="s">
        <v>27</v>
      </c>
      <c r="S6036" t="s">
        <v>57</v>
      </c>
      <c r="T6036" s="1">
        <v>40928</v>
      </c>
    </row>
    <row r="6037" spans="1:20" x14ac:dyDescent="0.25">
      <c r="A6037">
        <v>42754</v>
      </c>
      <c r="B6037">
        <v>40414</v>
      </c>
      <c r="C6037" t="s">
        <v>58</v>
      </c>
      <c r="D6037" t="s">
        <v>21</v>
      </c>
      <c r="E6037" t="s">
        <v>120</v>
      </c>
      <c r="F6037" t="s">
        <v>1475</v>
      </c>
      <c r="G6037">
        <v>31</v>
      </c>
      <c r="H6037">
        <v>532.17999999999995</v>
      </c>
      <c r="I6037">
        <v>0.38</v>
      </c>
      <c r="J6037">
        <v>0.04</v>
      </c>
      <c r="K6037">
        <v>186.66</v>
      </c>
      <c r="L6037">
        <v>17.71</v>
      </c>
      <c r="M6037">
        <v>10.98</v>
      </c>
      <c r="N6037">
        <v>5.14</v>
      </c>
      <c r="O6037" t="s">
        <v>24</v>
      </c>
      <c r="P6037" t="s">
        <v>1694</v>
      </c>
      <c r="Q6037" t="s">
        <v>95</v>
      </c>
      <c r="R6037" t="s">
        <v>34</v>
      </c>
      <c r="S6037" t="s">
        <v>57</v>
      </c>
      <c r="T6037" s="1">
        <v>40415</v>
      </c>
    </row>
    <row r="6038" spans="1:20" x14ac:dyDescent="0.25">
      <c r="A6038">
        <v>42758</v>
      </c>
      <c r="B6038">
        <v>41223</v>
      </c>
      <c r="C6038" t="s">
        <v>58</v>
      </c>
      <c r="D6038" t="s">
        <v>37</v>
      </c>
      <c r="E6038" t="s">
        <v>38</v>
      </c>
      <c r="F6038" t="s">
        <v>399</v>
      </c>
      <c r="G6038">
        <v>12</v>
      </c>
      <c r="H6038">
        <v>3624.59</v>
      </c>
      <c r="I6038">
        <v>0.53</v>
      </c>
      <c r="J6038">
        <v>7.0000000000000007E-2</v>
      </c>
      <c r="K6038">
        <v>1790.83</v>
      </c>
      <c r="L6038">
        <v>324.43</v>
      </c>
      <c r="M6038">
        <v>152.47999999999999</v>
      </c>
      <c r="N6038">
        <v>4</v>
      </c>
      <c r="O6038" t="s">
        <v>24</v>
      </c>
      <c r="P6038" t="s">
        <v>649</v>
      </c>
      <c r="Q6038" t="s">
        <v>75</v>
      </c>
      <c r="R6038" t="s">
        <v>61</v>
      </c>
      <c r="S6038" t="s">
        <v>57</v>
      </c>
      <c r="T6038" s="1">
        <v>41225</v>
      </c>
    </row>
    <row r="6039" spans="1:20" x14ac:dyDescent="0.25">
      <c r="A6039">
        <v>42758</v>
      </c>
      <c r="B6039">
        <v>41223</v>
      </c>
      <c r="C6039" t="s">
        <v>58</v>
      </c>
      <c r="D6039" t="s">
        <v>21</v>
      </c>
      <c r="E6039" t="s">
        <v>84</v>
      </c>
      <c r="F6039" t="s">
        <v>1544</v>
      </c>
      <c r="G6039">
        <v>42</v>
      </c>
      <c r="H6039">
        <v>1019.08</v>
      </c>
      <c r="I6039">
        <v>0.41</v>
      </c>
      <c r="J6039">
        <v>0.05</v>
      </c>
      <c r="K6039">
        <v>385.43</v>
      </c>
      <c r="L6039">
        <v>25.49</v>
      </c>
      <c r="M6039">
        <v>15.04</v>
      </c>
      <c r="N6039">
        <v>1.97</v>
      </c>
      <c r="O6039" t="s">
        <v>24</v>
      </c>
      <c r="P6039" t="s">
        <v>649</v>
      </c>
      <c r="Q6039" t="s">
        <v>75</v>
      </c>
      <c r="R6039" t="s">
        <v>61</v>
      </c>
      <c r="S6039" t="s">
        <v>55</v>
      </c>
      <c r="T6039" s="1">
        <v>41224</v>
      </c>
    </row>
    <row r="6040" spans="1:20" x14ac:dyDescent="0.25">
      <c r="A6040">
        <v>42788</v>
      </c>
      <c r="B6040">
        <v>40829</v>
      </c>
      <c r="C6040" t="s">
        <v>58</v>
      </c>
      <c r="D6040" t="s">
        <v>21</v>
      </c>
      <c r="E6040" t="s">
        <v>84</v>
      </c>
      <c r="F6040" t="s">
        <v>1339</v>
      </c>
      <c r="G6040">
        <v>26</v>
      </c>
      <c r="H6040">
        <v>433.68</v>
      </c>
      <c r="I6040">
        <v>0.45</v>
      </c>
      <c r="J6040">
        <v>0.1</v>
      </c>
      <c r="K6040">
        <v>167.77</v>
      </c>
      <c r="L6040">
        <v>18.440000000000001</v>
      </c>
      <c r="M6040">
        <v>10.14</v>
      </c>
      <c r="N6040">
        <v>2.27</v>
      </c>
      <c r="O6040" t="s">
        <v>24</v>
      </c>
      <c r="P6040" t="s">
        <v>1180</v>
      </c>
      <c r="Q6040" t="s">
        <v>41</v>
      </c>
      <c r="R6040" t="s">
        <v>27</v>
      </c>
      <c r="S6040" t="s">
        <v>55</v>
      </c>
      <c r="T6040" s="1">
        <v>40831</v>
      </c>
    </row>
    <row r="6041" spans="1:20" x14ac:dyDescent="0.25">
      <c r="A6041">
        <v>42820</v>
      </c>
      <c r="B6041">
        <v>40225</v>
      </c>
      <c r="C6041" t="s">
        <v>20</v>
      </c>
      <c r="D6041" t="s">
        <v>21</v>
      </c>
      <c r="E6041" t="s">
        <v>120</v>
      </c>
      <c r="F6041" t="s">
        <v>290</v>
      </c>
      <c r="G6041">
        <v>27</v>
      </c>
      <c r="H6041">
        <v>281.91000000000003</v>
      </c>
      <c r="I6041">
        <v>0.54</v>
      </c>
      <c r="J6041">
        <v>0.1</v>
      </c>
      <c r="K6041">
        <v>136.36000000000001</v>
      </c>
      <c r="L6041">
        <v>11.48</v>
      </c>
      <c r="M6041">
        <v>5.28</v>
      </c>
      <c r="N6041">
        <v>2.99</v>
      </c>
      <c r="O6041" t="s">
        <v>24</v>
      </c>
      <c r="P6041" t="s">
        <v>404</v>
      </c>
      <c r="Q6041" t="s">
        <v>64</v>
      </c>
      <c r="R6041" t="s">
        <v>34</v>
      </c>
      <c r="S6041" t="s">
        <v>57</v>
      </c>
      <c r="T6041" s="1">
        <v>40232</v>
      </c>
    </row>
    <row r="6042" spans="1:20" x14ac:dyDescent="0.25">
      <c r="A6042">
        <v>42823</v>
      </c>
      <c r="B6042">
        <v>40354</v>
      </c>
      <c r="C6042" t="s">
        <v>79</v>
      </c>
      <c r="D6042" t="s">
        <v>21</v>
      </c>
      <c r="E6042" t="s">
        <v>84</v>
      </c>
      <c r="F6042" t="s">
        <v>261</v>
      </c>
      <c r="G6042">
        <v>8</v>
      </c>
      <c r="H6042">
        <v>68.73</v>
      </c>
      <c r="I6042">
        <v>0.48</v>
      </c>
      <c r="J6042">
        <v>0.05</v>
      </c>
      <c r="K6042">
        <v>28.31</v>
      </c>
      <c r="L6042">
        <v>8.23</v>
      </c>
      <c r="M6042">
        <v>4.28</v>
      </c>
      <c r="N6042">
        <v>6.18</v>
      </c>
      <c r="O6042" t="s">
        <v>71</v>
      </c>
      <c r="P6042" t="s">
        <v>1130</v>
      </c>
      <c r="Q6042" t="s">
        <v>41</v>
      </c>
      <c r="R6042" t="s">
        <v>34</v>
      </c>
      <c r="S6042" t="s">
        <v>57</v>
      </c>
      <c r="T6042" s="1">
        <v>40356</v>
      </c>
    </row>
    <row r="6043" spans="1:20" x14ac:dyDescent="0.25">
      <c r="A6043">
        <v>42848</v>
      </c>
      <c r="B6043">
        <v>41188</v>
      </c>
      <c r="C6043" t="s">
        <v>29</v>
      </c>
      <c r="D6043" t="s">
        <v>21</v>
      </c>
      <c r="E6043" t="s">
        <v>84</v>
      </c>
      <c r="F6043" t="s">
        <v>137</v>
      </c>
      <c r="G6043">
        <v>50</v>
      </c>
      <c r="H6043">
        <v>827.96</v>
      </c>
      <c r="I6043">
        <v>0.54</v>
      </c>
      <c r="J6043">
        <v>0.01</v>
      </c>
      <c r="K6043">
        <v>440.13</v>
      </c>
      <c r="L6043">
        <v>16.61</v>
      </c>
      <c r="M6043">
        <v>7.64</v>
      </c>
      <c r="N6043">
        <v>5.83</v>
      </c>
      <c r="O6043" t="s">
        <v>24</v>
      </c>
      <c r="P6043" t="s">
        <v>1008</v>
      </c>
      <c r="Q6043" t="s">
        <v>64</v>
      </c>
      <c r="R6043" t="s">
        <v>67</v>
      </c>
      <c r="S6043" t="s">
        <v>55</v>
      </c>
      <c r="T6043" s="1">
        <v>41190</v>
      </c>
    </row>
    <row r="6044" spans="1:20" x14ac:dyDescent="0.25">
      <c r="A6044">
        <v>42850</v>
      </c>
      <c r="B6044">
        <v>40715</v>
      </c>
      <c r="C6044" t="s">
        <v>79</v>
      </c>
      <c r="D6044" t="s">
        <v>37</v>
      </c>
      <c r="E6044" t="s">
        <v>38</v>
      </c>
      <c r="F6044" t="s">
        <v>807</v>
      </c>
      <c r="G6044">
        <v>27</v>
      </c>
      <c r="H6044">
        <v>1246.22</v>
      </c>
      <c r="I6044">
        <v>0.38</v>
      </c>
      <c r="J6044">
        <v>0.05</v>
      </c>
      <c r="K6044">
        <v>430.99</v>
      </c>
      <c r="L6044">
        <v>48.37</v>
      </c>
      <c r="M6044">
        <v>29.99</v>
      </c>
      <c r="N6044">
        <v>5.5</v>
      </c>
      <c r="O6044" t="s">
        <v>71</v>
      </c>
      <c r="P6044" t="s">
        <v>1076</v>
      </c>
      <c r="Q6044" t="s">
        <v>64</v>
      </c>
      <c r="R6044" t="s">
        <v>61</v>
      </c>
      <c r="S6044" t="s">
        <v>57</v>
      </c>
      <c r="T6044" s="1">
        <v>40716</v>
      </c>
    </row>
    <row r="6045" spans="1:20" x14ac:dyDescent="0.25">
      <c r="A6045">
        <v>42851</v>
      </c>
      <c r="B6045">
        <v>39965</v>
      </c>
      <c r="C6045" t="s">
        <v>36</v>
      </c>
      <c r="D6045" t="s">
        <v>21</v>
      </c>
      <c r="E6045" t="s">
        <v>72</v>
      </c>
      <c r="F6045" t="s">
        <v>381</v>
      </c>
      <c r="G6045">
        <v>4</v>
      </c>
      <c r="H6045">
        <v>31.04</v>
      </c>
      <c r="I6045">
        <v>0.41</v>
      </c>
      <c r="J6045">
        <v>0.05</v>
      </c>
      <c r="K6045">
        <v>11.5</v>
      </c>
      <c r="L6045">
        <v>7.98</v>
      </c>
      <c r="M6045">
        <v>4.71</v>
      </c>
      <c r="N6045">
        <v>0.7</v>
      </c>
      <c r="O6045" t="s">
        <v>71</v>
      </c>
      <c r="P6045" t="s">
        <v>1252</v>
      </c>
      <c r="Q6045" t="s">
        <v>64</v>
      </c>
      <c r="R6045" t="s">
        <v>34</v>
      </c>
      <c r="S6045" t="s">
        <v>55</v>
      </c>
      <c r="T6045" s="1">
        <v>39966</v>
      </c>
    </row>
    <row r="6046" spans="1:20" x14ac:dyDescent="0.25">
      <c r="A6046">
        <v>42851</v>
      </c>
      <c r="B6046">
        <v>39965</v>
      </c>
      <c r="C6046" t="s">
        <v>36</v>
      </c>
      <c r="D6046" t="s">
        <v>37</v>
      </c>
      <c r="E6046" t="s">
        <v>50</v>
      </c>
      <c r="F6046" t="s">
        <v>731</v>
      </c>
      <c r="G6046">
        <v>7</v>
      </c>
      <c r="H6046">
        <v>661.34</v>
      </c>
      <c r="I6046">
        <v>0.43</v>
      </c>
      <c r="J6046">
        <v>0.04</v>
      </c>
      <c r="K6046">
        <v>268.16000000000003</v>
      </c>
      <c r="L6046">
        <v>98.23</v>
      </c>
      <c r="M6046">
        <v>55.99</v>
      </c>
      <c r="N6046">
        <v>1.25</v>
      </c>
      <c r="O6046" t="s">
        <v>71</v>
      </c>
      <c r="P6046" t="s">
        <v>1252</v>
      </c>
      <c r="Q6046" t="s">
        <v>64</v>
      </c>
      <c r="R6046" t="s">
        <v>34</v>
      </c>
      <c r="S6046" t="s">
        <v>35</v>
      </c>
      <c r="T6046" s="1">
        <v>39966</v>
      </c>
    </row>
    <row r="6047" spans="1:20" x14ac:dyDescent="0.25">
      <c r="A6047">
        <v>42852</v>
      </c>
      <c r="B6047">
        <v>40167</v>
      </c>
      <c r="C6047" t="s">
        <v>29</v>
      </c>
      <c r="D6047" t="s">
        <v>21</v>
      </c>
      <c r="E6047" t="s">
        <v>84</v>
      </c>
      <c r="F6047" t="s">
        <v>1830</v>
      </c>
      <c r="G6047">
        <v>13</v>
      </c>
      <c r="H6047">
        <v>223.61</v>
      </c>
      <c r="I6047">
        <v>0.46</v>
      </c>
      <c r="J6047">
        <v>0.02</v>
      </c>
      <c r="K6047">
        <v>95.97</v>
      </c>
      <c r="L6047">
        <v>16.78</v>
      </c>
      <c r="M6047">
        <v>9.06</v>
      </c>
      <c r="N6047">
        <v>9.86</v>
      </c>
      <c r="O6047" t="s">
        <v>24</v>
      </c>
      <c r="P6047" t="s">
        <v>958</v>
      </c>
      <c r="Q6047" t="s">
        <v>33</v>
      </c>
      <c r="R6047" t="s">
        <v>67</v>
      </c>
      <c r="S6047" t="s">
        <v>57</v>
      </c>
      <c r="T6047" s="1">
        <v>40169</v>
      </c>
    </row>
    <row r="6048" spans="1:20" x14ac:dyDescent="0.25">
      <c r="A6048">
        <v>42855</v>
      </c>
      <c r="B6048">
        <v>40732</v>
      </c>
      <c r="C6048" t="s">
        <v>29</v>
      </c>
      <c r="D6048" t="s">
        <v>21</v>
      </c>
      <c r="E6048" t="s">
        <v>22</v>
      </c>
      <c r="F6048" t="s">
        <v>896</v>
      </c>
      <c r="G6048">
        <v>17</v>
      </c>
      <c r="H6048">
        <v>211.07</v>
      </c>
      <c r="I6048">
        <v>0.37</v>
      </c>
      <c r="J6048">
        <v>0.05</v>
      </c>
      <c r="K6048">
        <v>68.91</v>
      </c>
      <c r="L6048">
        <v>12.67</v>
      </c>
      <c r="M6048">
        <v>7.98</v>
      </c>
      <c r="N6048">
        <v>6.5</v>
      </c>
      <c r="O6048" t="s">
        <v>24</v>
      </c>
      <c r="P6048" t="s">
        <v>167</v>
      </c>
      <c r="Q6048" t="s">
        <v>33</v>
      </c>
      <c r="R6048" t="s">
        <v>34</v>
      </c>
      <c r="S6048" t="s">
        <v>45</v>
      </c>
      <c r="T6048" s="1">
        <v>40734</v>
      </c>
    </row>
    <row r="6049" spans="1:20" x14ac:dyDescent="0.25">
      <c r="A6049">
        <v>42882</v>
      </c>
      <c r="B6049">
        <v>40478</v>
      </c>
      <c r="C6049" t="s">
        <v>20</v>
      </c>
      <c r="D6049" t="s">
        <v>21</v>
      </c>
      <c r="E6049" t="s">
        <v>126</v>
      </c>
      <c r="F6049" t="s">
        <v>1613</v>
      </c>
      <c r="G6049">
        <v>17</v>
      </c>
      <c r="H6049">
        <v>297.5</v>
      </c>
      <c r="I6049">
        <v>0.36</v>
      </c>
      <c r="J6049">
        <v>0.08</v>
      </c>
      <c r="K6049">
        <v>89.03</v>
      </c>
      <c r="L6049">
        <v>18.7</v>
      </c>
      <c r="M6049">
        <v>11.97</v>
      </c>
      <c r="N6049">
        <v>4.9800000000000004</v>
      </c>
      <c r="O6049" t="s">
        <v>71</v>
      </c>
      <c r="P6049" t="s">
        <v>97</v>
      </c>
      <c r="Q6049" t="s">
        <v>64</v>
      </c>
      <c r="R6049" t="s">
        <v>61</v>
      </c>
      <c r="S6049" t="s">
        <v>57</v>
      </c>
      <c r="T6049" s="1">
        <v>40480</v>
      </c>
    </row>
    <row r="6050" spans="1:20" x14ac:dyDescent="0.25">
      <c r="A6050">
        <v>42884</v>
      </c>
      <c r="B6050">
        <v>40249</v>
      </c>
      <c r="C6050" t="s">
        <v>29</v>
      </c>
      <c r="D6050" t="s">
        <v>42</v>
      </c>
      <c r="E6050" t="s">
        <v>46</v>
      </c>
      <c r="F6050" t="s">
        <v>912</v>
      </c>
      <c r="G6050">
        <v>29</v>
      </c>
      <c r="H6050">
        <v>21105.32</v>
      </c>
      <c r="I6050">
        <v>0.47</v>
      </c>
      <c r="J6050">
        <v>0.04</v>
      </c>
      <c r="K6050">
        <v>9434.3799999999992</v>
      </c>
      <c r="L6050">
        <v>756.57</v>
      </c>
      <c r="M6050">
        <v>400.98</v>
      </c>
      <c r="N6050">
        <v>42.52</v>
      </c>
      <c r="O6050" t="s">
        <v>48</v>
      </c>
      <c r="P6050" t="s">
        <v>326</v>
      </c>
      <c r="Q6050" t="s">
        <v>95</v>
      </c>
      <c r="R6050" t="s">
        <v>67</v>
      </c>
      <c r="S6050" t="s">
        <v>49</v>
      </c>
      <c r="T6050" s="1">
        <v>40249</v>
      </c>
    </row>
    <row r="6051" spans="1:20" x14ac:dyDescent="0.25">
      <c r="A6051">
        <v>42886</v>
      </c>
      <c r="B6051">
        <v>40916</v>
      </c>
      <c r="C6051" t="s">
        <v>79</v>
      </c>
      <c r="D6051" t="s">
        <v>21</v>
      </c>
      <c r="E6051" t="s">
        <v>80</v>
      </c>
      <c r="F6051" t="s">
        <v>895</v>
      </c>
      <c r="G6051">
        <v>42</v>
      </c>
      <c r="H6051">
        <v>266.62</v>
      </c>
      <c r="I6051">
        <v>0.42</v>
      </c>
      <c r="J6051">
        <v>0.02</v>
      </c>
      <c r="K6051">
        <v>108.62</v>
      </c>
      <c r="L6051">
        <v>6.47</v>
      </c>
      <c r="M6051">
        <v>3.75</v>
      </c>
      <c r="N6051">
        <v>0.5</v>
      </c>
      <c r="O6051" t="s">
        <v>24</v>
      </c>
      <c r="P6051" t="s">
        <v>2021</v>
      </c>
      <c r="Q6051" t="s">
        <v>41</v>
      </c>
      <c r="R6051" t="s">
        <v>34</v>
      </c>
      <c r="S6051" t="s">
        <v>57</v>
      </c>
      <c r="T6051" s="1">
        <v>40918</v>
      </c>
    </row>
    <row r="6052" spans="1:20" x14ac:dyDescent="0.25">
      <c r="A6052">
        <v>42887</v>
      </c>
      <c r="B6052">
        <v>41070</v>
      </c>
      <c r="C6052" t="s">
        <v>79</v>
      </c>
      <c r="D6052" t="s">
        <v>21</v>
      </c>
      <c r="E6052" t="s">
        <v>139</v>
      </c>
      <c r="F6052" t="s">
        <v>830</v>
      </c>
      <c r="G6052">
        <v>3</v>
      </c>
      <c r="H6052">
        <v>51.15</v>
      </c>
      <c r="I6052">
        <v>0.36</v>
      </c>
      <c r="J6052">
        <v>0.01</v>
      </c>
      <c r="K6052">
        <v>16.05</v>
      </c>
      <c r="L6052">
        <v>15.28</v>
      </c>
      <c r="M6052">
        <v>9.7799999999999994</v>
      </c>
      <c r="N6052">
        <v>5.76</v>
      </c>
      <c r="O6052" t="s">
        <v>24</v>
      </c>
      <c r="P6052" t="s">
        <v>1642</v>
      </c>
      <c r="Q6052" t="s">
        <v>41</v>
      </c>
      <c r="R6052" t="s">
        <v>67</v>
      </c>
      <c r="S6052" t="s">
        <v>57</v>
      </c>
      <c r="T6052" s="1">
        <v>41071</v>
      </c>
    </row>
    <row r="6053" spans="1:20" x14ac:dyDescent="0.25">
      <c r="A6053">
        <v>42887</v>
      </c>
      <c r="B6053">
        <v>41070</v>
      </c>
      <c r="C6053" t="s">
        <v>79</v>
      </c>
      <c r="D6053" t="s">
        <v>21</v>
      </c>
      <c r="E6053" t="s">
        <v>52</v>
      </c>
      <c r="F6053" t="s">
        <v>861</v>
      </c>
      <c r="G6053">
        <v>11</v>
      </c>
      <c r="H6053">
        <v>405.08</v>
      </c>
      <c r="I6053">
        <v>0.43</v>
      </c>
      <c r="J6053">
        <v>0.04</v>
      </c>
      <c r="K6053">
        <v>160.91</v>
      </c>
      <c r="L6053">
        <v>37.51</v>
      </c>
      <c r="M6053">
        <v>21.38</v>
      </c>
      <c r="N6053">
        <v>8.99</v>
      </c>
      <c r="O6053" t="s">
        <v>24</v>
      </c>
      <c r="P6053" t="s">
        <v>1642</v>
      </c>
      <c r="Q6053" t="s">
        <v>41</v>
      </c>
      <c r="R6053" t="s">
        <v>67</v>
      </c>
      <c r="S6053" t="s">
        <v>35</v>
      </c>
      <c r="T6053" s="1">
        <v>41072</v>
      </c>
    </row>
    <row r="6054" spans="1:20" x14ac:dyDescent="0.25">
      <c r="A6054">
        <v>42887</v>
      </c>
      <c r="B6054">
        <v>41070</v>
      </c>
      <c r="C6054" t="s">
        <v>79</v>
      </c>
      <c r="D6054" t="s">
        <v>42</v>
      </c>
      <c r="E6054" t="s">
        <v>46</v>
      </c>
      <c r="F6054" t="s">
        <v>823</v>
      </c>
      <c r="G6054">
        <v>3</v>
      </c>
      <c r="H6054">
        <v>799.44</v>
      </c>
      <c r="I6054">
        <v>0.42</v>
      </c>
      <c r="J6054">
        <v>0.01</v>
      </c>
      <c r="K6054">
        <v>309.58</v>
      </c>
      <c r="L6054">
        <v>251.69</v>
      </c>
      <c r="M6054">
        <v>145.97999999999999</v>
      </c>
      <c r="N6054">
        <v>51.92</v>
      </c>
      <c r="O6054" t="s">
        <v>48</v>
      </c>
      <c r="P6054" t="s">
        <v>1642</v>
      </c>
      <c r="Q6054" t="s">
        <v>41</v>
      </c>
      <c r="R6054" t="s">
        <v>67</v>
      </c>
      <c r="S6054" t="s">
        <v>49</v>
      </c>
      <c r="T6054" s="1">
        <v>41072</v>
      </c>
    </row>
    <row r="6055" spans="1:20" x14ac:dyDescent="0.25">
      <c r="A6055">
        <v>42912</v>
      </c>
      <c r="B6055">
        <v>40302</v>
      </c>
      <c r="C6055" t="s">
        <v>29</v>
      </c>
      <c r="D6055" t="s">
        <v>21</v>
      </c>
      <c r="E6055" t="s">
        <v>22</v>
      </c>
      <c r="F6055" t="s">
        <v>1525</v>
      </c>
      <c r="G6055">
        <v>4</v>
      </c>
      <c r="H6055">
        <v>80.48</v>
      </c>
      <c r="I6055">
        <v>0.4</v>
      </c>
      <c r="J6055">
        <v>0.05</v>
      </c>
      <c r="K6055">
        <v>26.48</v>
      </c>
      <c r="L6055">
        <v>18.920000000000002</v>
      </c>
      <c r="M6055">
        <v>11.35</v>
      </c>
      <c r="N6055">
        <v>8.6</v>
      </c>
      <c r="O6055" t="s">
        <v>24</v>
      </c>
      <c r="P6055" t="s">
        <v>1368</v>
      </c>
      <c r="Q6055" t="s">
        <v>41</v>
      </c>
      <c r="R6055" t="s">
        <v>27</v>
      </c>
      <c r="S6055" t="s">
        <v>57</v>
      </c>
      <c r="T6055" s="1">
        <v>40304</v>
      </c>
    </row>
    <row r="6056" spans="1:20" x14ac:dyDescent="0.25">
      <c r="A6056">
        <v>42918</v>
      </c>
      <c r="B6056">
        <v>40685</v>
      </c>
      <c r="C6056" t="s">
        <v>36</v>
      </c>
      <c r="D6056" t="s">
        <v>21</v>
      </c>
      <c r="E6056" t="s">
        <v>120</v>
      </c>
      <c r="F6056" t="s">
        <v>1125</v>
      </c>
      <c r="G6056">
        <v>46</v>
      </c>
      <c r="H6056">
        <v>1024.72</v>
      </c>
      <c r="I6056">
        <v>0.4</v>
      </c>
      <c r="J6056">
        <v>7.0000000000000007E-2</v>
      </c>
      <c r="K6056">
        <v>361.03</v>
      </c>
      <c r="L6056">
        <v>23.78</v>
      </c>
      <c r="M6056">
        <v>14.27</v>
      </c>
      <c r="N6056">
        <v>7.27</v>
      </c>
      <c r="O6056" t="s">
        <v>24</v>
      </c>
      <c r="P6056" t="s">
        <v>751</v>
      </c>
      <c r="Q6056" t="s">
        <v>95</v>
      </c>
      <c r="R6056" t="s">
        <v>34</v>
      </c>
      <c r="S6056" t="s">
        <v>57</v>
      </c>
      <c r="T6056" s="1">
        <v>40687</v>
      </c>
    </row>
    <row r="6057" spans="1:20" x14ac:dyDescent="0.25">
      <c r="A6057">
        <v>42918</v>
      </c>
      <c r="B6057">
        <v>40685</v>
      </c>
      <c r="C6057" t="s">
        <v>36</v>
      </c>
      <c r="D6057" t="s">
        <v>37</v>
      </c>
      <c r="E6057" t="s">
        <v>87</v>
      </c>
      <c r="F6057" t="s">
        <v>1834</v>
      </c>
      <c r="G6057">
        <v>46</v>
      </c>
      <c r="H6057">
        <v>683.15</v>
      </c>
      <c r="I6057">
        <v>0.42</v>
      </c>
      <c r="J6057">
        <v>0.1</v>
      </c>
      <c r="K6057">
        <v>240.85</v>
      </c>
      <c r="L6057">
        <v>16.36</v>
      </c>
      <c r="M6057">
        <v>9.49</v>
      </c>
      <c r="N6057">
        <v>5.76</v>
      </c>
      <c r="O6057" t="s">
        <v>24</v>
      </c>
      <c r="P6057" t="s">
        <v>751</v>
      </c>
      <c r="Q6057" t="s">
        <v>95</v>
      </c>
      <c r="R6057" t="s">
        <v>34</v>
      </c>
      <c r="S6057" t="s">
        <v>45</v>
      </c>
      <c r="T6057" s="1">
        <v>40687</v>
      </c>
    </row>
    <row r="6058" spans="1:20" x14ac:dyDescent="0.25">
      <c r="A6058">
        <v>42918</v>
      </c>
      <c r="B6058">
        <v>40685</v>
      </c>
      <c r="C6058" t="s">
        <v>36</v>
      </c>
      <c r="D6058" t="s">
        <v>21</v>
      </c>
      <c r="E6058" t="s">
        <v>120</v>
      </c>
      <c r="F6058" t="s">
        <v>518</v>
      </c>
      <c r="G6058">
        <v>38</v>
      </c>
      <c r="H6058">
        <v>666.05</v>
      </c>
      <c r="I6058">
        <v>0.35</v>
      </c>
      <c r="J6058">
        <v>0.02</v>
      </c>
      <c r="K6058">
        <v>221.86</v>
      </c>
      <c r="L6058">
        <v>17.690000000000001</v>
      </c>
      <c r="M6058">
        <v>11.5</v>
      </c>
      <c r="N6058">
        <v>7.19</v>
      </c>
      <c r="O6058" t="s">
        <v>71</v>
      </c>
      <c r="P6058" t="s">
        <v>751</v>
      </c>
      <c r="Q6058" t="s">
        <v>75</v>
      </c>
      <c r="R6058" t="s">
        <v>34</v>
      </c>
      <c r="S6058" t="s">
        <v>57</v>
      </c>
      <c r="T6058" s="1">
        <v>40687</v>
      </c>
    </row>
    <row r="6059" spans="1:20" x14ac:dyDescent="0.25">
      <c r="A6059">
        <v>42919</v>
      </c>
      <c r="B6059">
        <v>40822</v>
      </c>
      <c r="C6059" t="s">
        <v>79</v>
      </c>
      <c r="D6059" t="s">
        <v>37</v>
      </c>
      <c r="E6059" t="s">
        <v>50</v>
      </c>
      <c r="F6059" t="s">
        <v>1118</v>
      </c>
      <c r="G6059">
        <v>7</v>
      </c>
      <c r="H6059">
        <v>2314.8200000000002</v>
      </c>
      <c r="I6059">
        <v>0.43</v>
      </c>
      <c r="J6059">
        <v>0.04</v>
      </c>
      <c r="K6059">
        <v>938.69</v>
      </c>
      <c r="L6059">
        <v>343.84</v>
      </c>
      <c r="M6059">
        <v>195.99</v>
      </c>
      <c r="N6059">
        <v>4.2</v>
      </c>
      <c r="O6059" t="s">
        <v>71</v>
      </c>
      <c r="P6059" t="s">
        <v>1569</v>
      </c>
      <c r="Q6059" t="s">
        <v>33</v>
      </c>
      <c r="R6059" t="s">
        <v>34</v>
      </c>
      <c r="S6059" t="s">
        <v>57</v>
      </c>
      <c r="T6059" s="1">
        <v>40823</v>
      </c>
    </row>
    <row r="6060" spans="1:20" x14ac:dyDescent="0.25">
      <c r="A6060">
        <v>42944</v>
      </c>
      <c r="B6060">
        <v>41231</v>
      </c>
      <c r="C6060" t="s">
        <v>58</v>
      </c>
      <c r="D6060" t="s">
        <v>42</v>
      </c>
      <c r="E6060" t="s">
        <v>192</v>
      </c>
      <c r="F6060" t="s">
        <v>771</v>
      </c>
      <c r="G6060">
        <v>43</v>
      </c>
      <c r="H6060">
        <v>19467.95</v>
      </c>
      <c r="I6060">
        <v>0.52</v>
      </c>
      <c r="J6060">
        <v>0</v>
      </c>
      <c r="K6060">
        <v>10089.950000000001</v>
      </c>
      <c r="L6060">
        <v>451.25</v>
      </c>
      <c r="M6060">
        <v>216.6</v>
      </c>
      <c r="N6060">
        <v>64.2</v>
      </c>
      <c r="O6060" t="s">
        <v>48</v>
      </c>
      <c r="P6060" t="s">
        <v>1023</v>
      </c>
      <c r="Q6060" t="s">
        <v>95</v>
      </c>
      <c r="R6060" t="s">
        <v>27</v>
      </c>
      <c r="S6060" t="s">
        <v>132</v>
      </c>
      <c r="T6060" s="1">
        <v>41232</v>
      </c>
    </row>
    <row r="6061" spans="1:20" x14ac:dyDescent="0.25">
      <c r="A6061">
        <v>42945</v>
      </c>
      <c r="B6061">
        <v>41272</v>
      </c>
      <c r="C6061" t="s">
        <v>29</v>
      </c>
      <c r="D6061" t="s">
        <v>21</v>
      </c>
      <c r="E6061" t="s">
        <v>126</v>
      </c>
      <c r="F6061" t="s">
        <v>490</v>
      </c>
      <c r="G6061">
        <v>45</v>
      </c>
      <c r="H6061">
        <v>285.31</v>
      </c>
      <c r="I6061">
        <v>0.41</v>
      </c>
      <c r="J6061">
        <v>7.0000000000000007E-2</v>
      </c>
      <c r="K6061">
        <v>102.43</v>
      </c>
      <c r="L6061">
        <v>6.69</v>
      </c>
      <c r="M6061">
        <v>3.95</v>
      </c>
      <c r="N6061">
        <v>5.13</v>
      </c>
      <c r="O6061" t="s">
        <v>24</v>
      </c>
      <c r="P6061" t="s">
        <v>570</v>
      </c>
      <c r="Q6061" t="s">
        <v>33</v>
      </c>
      <c r="R6061" t="s">
        <v>34</v>
      </c>
      <c r="S6061" t="s">
        <v>57</v>
      </c>
      <c r="T6061" s="1">
        <v>41272</v>
      </c>
    </row>
    <row r="6062" spans="1:20" x14ac:dyDescent="0.25">
      <c r="A6062">
        <v>42947</v>
      </c>
      <c r="B6062">
        <v>40416</v>
      </c>
      <c r="C6062" t="s">
        <v>20</v>
      </c>
      <c r="D6062" t="s">
        <v>37</v>
      </c>
      <c r="E6062" t="s">
        <v>38</v>
      </c>
      <c r="F6062" t="s">
        <v>914</v>
      </c>
      <c r="G6062">
        <v>5</v>
      </c>
      <c r="H6062">
        <v>323.89999999999998</v>
      </c>
      <c r="I6062">
        <v>0.45</v>
      </c>
      <c r="J6062">
        <v>0</v>
      </c>
      <c r="K6062">
        <v>144.86000000000001</v>
      </c>
      <c r="L6062">
        <v>64.38</v>
      </c>
      <c r="M6062">
        <v>35.409999999999997</v>
      </c>
      <c r="N6062">
        <v>1.99</v>
      </c>
      <c r="O6062" t="s">
        <v>24</v>
      </c>
      <c r="P6062" t="s">
        <v>1228</v>
      </c>
      <c r="Q6062" t="s">
        <v>33</v>
      </c>
      <c r="R6062" t="s">
        <v>61</v>
      </c>
      <c r="S6062" t="s">
        <v>35</v>
      </c>
      <c r="T6062" s="1">
        <v>40418</v>
      </c>
    </row>
    <row r="6063" spans="1:20" x14ac:dyDescent="0.25">
      <c r="A6063">
        <v>42949</v>
      </c>
      <c r="B6063">
        <v>39954</v>
      </c>
      <c r="C6063" t="s">
        <v>29</v>
      </c>
      <c r="D6063" t="s">
        <v>21</v>
      </c>
      <c r="E6063" t="s">
        <v>72</v>
      </c>
      <c r="F6063" t="s">
        <v>2061</v>
      </c>
      <c r="G6063">
        <v>40</v>
      </c>
      <c r="H6063">
        <v>300.16000000000003</v>
      </c>
      <c r="I6063">
        <v>0.38</v>
      </c>
      <c r="J6063">
        <v>0.08</v>
      </c>
      <c r="K6063">
        <v>96.77</v>
      </c>
      <c r="L6063">
        <v>8.06</v>
      </c>
      <c r="M6063">
        <v>5</v>
      </c>
      <c r="N6063">
        <v>3.39</v>
      </c>
      <c r="O6063" t="s">
        <v>24</v>
      </c>
      <c r="P6063" t="s">
        <v>1358</v>
      </c>
      <c r="Q6063" t="s">
        <v>33</v>
      </c>
      <c r="R6063" t="s">
        <v>27</v>
      </c>
      <c r="S6063" t="s">
        <v>55</v>
      </c>
      <c r="T6063" s="1">
        <v>39955</v>
      </c>
    </row>
    <row r="6064" spans="1:20" x14ac:dyDescent="0.25">
      <c r="A6064">
        <v>42949</v>
      </c>
      <c r="B6064">
        <v>39954</v>
      </c>
      <c r="C6064" t="s">
        <v>29</v>
      </c>
      <c r="D6064" t="s">
        <v>37</v>
      </c>
      <c r="E6064" t="s">
        <v>87</v>
      </c>
      <c r="F6064" t="s">
        <v>2027</v>
      </c>
      <c r="G6064">
        <v>49</v>
      </c>
      <c r="H6064">
        <v>979.86</v>
      </c>
      <c r="I6064">
        <v>0.39</v>
      </c>
      <c r="J6064">
        <v>7.0000000000000007E-2</v>
      </c>
      <c r="K6064">
        <v>333.91</v>
      </c>
      <c r="L6064">
        <v>21.3</v>
      </c>
      <c r="M6064">
        <v>12.99</v>
      </c>
      <c r="N6064">
        <v>9.44</v>
      </c>
      <c r="O6064" t="s">
        <v>24</v>
      </c>
      <c r="P6064" t="s">
        <v>1358</v>
      </c>
      <c r="Q6064" t="s">
        <v>33</v>
      </c>
      <c r="R6064" t="s">
        <v>27</v>
      </c>
      <c r="S6064" t="s">
        <v>45</v>
      </c>
      <c r="T6064" s="1">
        <v>39956</v>
      </c>
    </row>
    <row r="6065" spans="1:20" x14ac:dyDescent="0.25">
      <c r="A6065">
        <v>42950</v>
      </c>
      <c r="B6065">
        <v>40412</v>
      </c>
      <c r="C6065" t="s">
        <v>36</v>
      </c>
      <c r="D6065" t="s">
        <v>37</v>
      </c>
      <c r="E6065" t="s">
        <v>50</v>
      </c>
      <c r="F6065" t="s">
        <v>602</v>
      </c>
      <c r="G6065">
        <v>38</v>
      </c>
      <c r="H6065">
        <v>2706.76</v>
      </c>
      <c r="I6065">
        <v>0.54</v>
      </c>
      <c r="J6065">
        <v>0.09</v>
      </c>
      <c r="K6065">
        <v>1337.89</v>
      </c>
      <c r="L6065">
        <v>78.239999999999995</v>
      </c>
      <c r="M6065">
        <v>35.99</v>
      </c>
      <c r="N6065">
        <v>1.25</v>
      </c>
      <c r="O6065" t="s">
        <v>24</v>
      </c>
      <c r="P6065" t="s">
        <v>989</v>
      </c>
      <c r="Q6065" t="s">
        <v>75</v>
      </c>
      <c r="R6065" t="s">
        <v>27</v>
      </c>
      <c r="S6065" t="s">
        <v>35</v>
      </c>
      <c r="T6065" s="1">
        <v>40413</v>
      </c>
    </row>
    <row r="6066" spans="1:20" x14ac:dyDescent="0.25">
      <c r="A6066">
        <v>42951</v>
      </c>
      <c r="B6066">
        <v>41168</v>
      </c>
      <c r="C6066" t="s">
        <v>58</v>
      </c>
      <c r="D6066" t="s">
        <v>37</v>
      </c>
      <c r="E6066" t="s">
        <v>50</v>
      </c>
      <c r="F6066" t="s">
        <v>462</v>
      </c>
      <c r="G6066">
        <v>20</v>
      </c>
      <c r="H6066">
        <v>4504.91</v>
      </c>
      <c r="I6066">
        <v>0.49</v>
      </c>
      <c r="J6066">
        <v>0.09</v>
      </c>
      <c r="K6066">
        <v>1976.31</v>
      </c>
      <c r="L6066">
        <v>247.04</v>
      </c>
      <c r="M6066">
        <v>125.99</v>
      </c>
      <c r="N6066">
        <v>8.8000000000000007</v>
      </c>
      <c r="O6066" t="s">
        <v>24</v>
      </c>
      <c r="P6066" t="s">
        <v>2030</v>
      </c>
      <c r="Q6066" t="s">
        <v>75</v>
      </c>
      <c r="R6066" t="s">
        <v>61</v>
      </c>
      <c r="S6066" t="s">
        <v>57</v>
      </c>
      <c r="T6066" s="1">
        <v>41170</v>
      </c>
    </row>
    <row r="6067" spans="1:20" x14ac:dyDescent="0.25">
      <c r="A6067">
        <v>42979</v>
      </c>
      <c r="B6067">
        <v>40664</v>
      </c>
      <c r="C6067" t="s">
        <v>29</v>
      </c>
      <c r="D6067" t="s">
        <v>42</v>
      </c>
      <c r="E6067" t="s">
        <v>192</v>
      </c>
      <c r="F6067" t="s">
        <v>542</v>
      </c>
      <c r="G6067">
        <v>29</v>
      </c>
      <c r="H6067">
        <v>5201.3</v>
      </c>
      <c r="I6067">
        <v>0.5</v>
      </c>
      <c r="J6067">
        <v>0.02</v>
      </c>
      <c r="K6067">
        <v>2532.88</v>
      </c>
      <c r="L6067">
        <v>181.96</v>
      </c>
      <c r="M6067">
        <v>90.98</v>
      </c>
      <c r="N6067">
        <v>30</v>
      </c>
      <c r="O6067" t="s">
        <v>48</v>
      </c>
      <c r="P6067" t="s">
        <v>661</v>
      </c>
      <c r="Q6067" t="s">
        <v>41</v>
      </c>
      <c r="R6067" t="s">
        <v>34</v>
      </c>
      <c r="S6067" t="s">
        <v>132</v>
      </c>
      <c r="T6067" s="1">
        <v>40666</v>
      </c>
    </row>
    <row r="6068" spans="1:20" x14ac:dyDescent="0.25">
      <c r="A6068">
        <v>42981</v>
      </c>
      <c r="B6068">
        <v>39963</v>
      </c>
      <c r="C6068" t="s">
        <v>58</v>
      </c>
      <c r="D6068" t="s">
        <v>21</v>
      </c>
      <c r="E6068" t="s">
        <v>120</v>
      </c>
      <c r="F6068" t="s">
        <v>346</v>
      </c>
      <c r="G6068">
        <v>4</v>
      </c>
      <c r="H6068">
        <v>5430.41</v>
      </c>
      <c r="I6068">
        <v>0.37</v>
      </c>
      <c r="J6068">
        <v>0.05</v>
      </c>
      <c r="K6068">
        <v>1822.46</v>
      </c>
      <c r="L6068">
        <v>1423.79</v>
      </c>
      <c r="M6068">
        <v>896.99</v>
      </c>
      <c r="N6068">
        <v>19.989999999999998</v>
      </c>
      <c r="O6068" t="s">
        <v>24</v>
      </c>
      <c r="P6068" t="s">
        <v>455</v>
      </c>
      <c r="Q6068" t="s">
        <v>83</v>
      </c>
      <c r="R6068" t="s">
        <v>61</v>
      </c>
      <c r="S6068" t="s">
        <v>57</v>
      </c>
      <c r="T6068" s="1">
        <v>39965</v>
      </c>
    </row>
    <row r="6069" spans="1:20" x14ac:dyDescent="0.25">
      <c r="A6069">
        <v>42982</v>
      </c>
      <c r="B6069">
        <v>41117</v>
      </c>
      <c r="C6069" t="s">
        <v>20</v>
      </c>
      <c r="D6069" t="s">
        <v>42</v>
      </c>
      <c r="E6069" t="s">
        <v>43</v>
      </c>
      <c r="F6069" t="s">
        <v>1261</v>
      </c>
      <c r="G6069">
        <v>12</v>
      </c>
      <c r="H6069">
        <v>2124.15</v>
      </c>
      <c r="I6069">
        <v>0.41</v>
      </c>
      <c r="J6069">
        <v>0.02</v>
      </c>
      <c r="K6069">
        <v>835.58</v>
      </c>
      <c r="L6069">
        <v>178.54</v>
      </c>
      <c r="M6069">
        <v>105.34</v>
      </c>
      <c r="N6069">
        <v>24.49</v>
      </c>
      <c r="O6069" t="s">
        <v>71</v>
      </c>
      <c r="P6069" t="s">
        <v>958</v>
      </c>
      <c r="Q6069" t="s">
        <v>95</v>
      </c>
      <c r="R6069" t="s">
        <v>67</v>
      </c>
      <c r="S6069" t="s">
        <v>28</v>
      </c>
      <c r="T6069" s="1">
        <v>41126</v>
      </c>
    </row>
    <row r="6070" spans="1:20" x14ac:dyDescent="0.25">
      <c r="A6070">
        <v>42982</v>
      </c>
      <c r="B6070">
        <v>41117</v>
      </c>
      <c r="C6070" t="s">
        <v>20</v>
      </c>
      <c r="D6070" t="s">
        <v>42</v>
      </c>
      <c r="E6070" t="s">
        <v>43</v>
      </c>
      <c r="F6070" t="s">
        <v>308</v>
      </c>
      <c r="G6070">
        <v>42</v>
      </c>
      <c r="H6070">
        <v>3025.29</v>
      </c>
      <c r="I6070">
        <v>0.49</v>
      </c>
      <c r="J6070">
        <v>0.08</v>
      </c>
      <c r="K6070">
        <v>1346.87</v>
      </c>
      <c r="L6070">
        <v>78.22</v>
      </c>
      <c r="M6070">
        <v>39.89</v>
      </c>
      <c r="N6070">
        <v>3.04</v>
      </c>
      <c r="O6070" t="s">
        <v>24</v>
      </c>
      <c r="P6070" t="s">
        <v>958</v>
      </c>
      <c r="Q6070" t="s">
        <v>33</v>
      </c>
      <c r="R6070" t="s">
        <v>67</v>
      </c>
      <c r="S6070" t="s">
        <v>55</v>
      </c>
      <c r="T6070" s="1">
        <v>41122</v>
      </c>
    </row>
    <row r="6071" spans="1:20" x14ac:dyDescent="0.25">
      <c r="A6071">
        <v>43010</v>
      </c>
      <c r="B6071">
        <v>41191</v>
      </c>
      <c r="C6071" t="s">
        <v>58</v>
      </c>
      <c r="D6071" t="s">
        <v>21</v>
      </c>
      <c r="E6071" t="s">
        <v>84</v>
      </c>
      <c r="F6071" t="s">
        <v>1863</v>
      </c>
      <c r="G6071">
        <v>40</v>
      </c>
      <c r="H6071">
        <v>380.13</v>
      </c>
      <c r="I6071">
        <v>0.4</v>
      </c>
      <c r="J6071">
        <v>0</v>
      </c>
      <c r="K6071">
        <v>151.47</v>
      </c>
      <c r="L6071">
        <v>9.4700000000000006</v>
      </c>
      <c r="M6071">
        <v>5.68</v>
      </c>
      <c r="N6071">
        <v>1.46</v>
      </c>
      <c r="O6071" t="s">
        <v>24</v>
      </c>
      <c r="P6071" t="s">
        <v>701</v>
      </c>
      <c r="Q6071" t="s">
        <v>33</v>
      </c>
      <c r="R6071" t="s">
        <v>61</v>
      </c>
      <c r="S6071" t="s">
        <v>55</v>
      </c>
      <c r="T6071" s="1">
        <v>41191</v>
      </c>
    </row>
    <row r="6072" spans="1:20" x14ac:dyDescent="0.25">
      <c r="A6072">
        <v>43010</v>
      </c>
      <c r="B6072">
        <v>41191</v>
      </c>
      <c r="C6072" t="s">
        <v>58</v>
      </c>
      <c r="D6072" t="s">
        <v>21</v>
      </c>
      <c r="E6072" t="s">
        <v>84</v>
      </c>
      <c r="F6072" t="s">
        <v>1339</v>
      </c>
      <c r="G6072">
        <v>24</v>
      </c>
      <c r="H6072">
        <v>479.26</v>
      </c>
      <c r="I6072">
        <v>0.5</v>
      </c>
      <c r="J6072">
        <v>0.02</v>
      </c>
      <c r="K6072">
        <v>233.63</v>
      </c>
      <c r="L6072">
        <v>20.28</v>
      </c>
      <c r="M6072">
        <v>10.14</v>
      </c>
      <c r="N6072">
        <v>2.27</v>
      </c>
      <c r="O6072" t="s">
        <v>24</v>
      </c>
      <c r="P6072" t="s">
        <v>701</v>
      </c>
      <c r="Q6072" t="s">
        <v>33</v>
      </c>
      <c r="R6072" t="s">
        <v>61</v>
      </c>
      <c r="S6072" t="s">
        <v>55</v>
      </c>
      <c r="T6072" s="1">
        <v>41193</v>
      </c>
    </row>
    <row r="6073" spans="1:20" x14ac:dyDescent="0.25">
      <c r="A6073">
        <v>43013</v>
      </c>
      <c r="B6073">
        <v>40655</v>
      </c>
      <c r="C6073" t="s">
        <v>20</v>
      </c>
      <c r="D6073" t="s">
        <v>21</v>
      </c>
      <c r="E6073" t="s">
        <v>22</v>
      </c>
      <c r="F6073" t="s">
        <v>615</v>
      </c>
      <c r="G6073">
        <v>43</v>
      </c>
      <c r="H6073">
        <v>2190.9299999999998</v>
      </c>
      <c r="I6073">
        <v>0.37</v>
      </c>
      <c r="J6073">
        <v>0.08</v>
      </c>
      <c r="K6073">
        <v>688.03</v>
      </c>
      <c r="L6073">
        <v>55.17</v>
      </c>
      <c r="M6073">
        <v>34.76</v>
      </c>
      <c r="N6073">
        <v>8.2200000000000006</v>
      </c>
      <c r="O6073" t="s">
        <v>24</v>
      </c>
      <c r="P6073" t="s">
        <v>936</v>
      </c>
      <c r="Q6073" t="s">
        <v>33</v>
      </c>
      <c r="R6073" t="s">
        <v>61</v>
      </c>
      <c r="S6073" t="s">
        <v>57</v>
      </c>
      <c r="T6073" s="1">
        <v>40660</v>
      </c>
    </row>
    <row r="6074" spans="1:20" x14ac:dyDescent="0.25">
      <c r="A6074">
        <v>43013</v>
      </c>
      <c r="B6074">
        <v>40655</v>
      </c>
      <c r="C6074" t="s">
        <v>20</v>
      </c>
      <c r="D6074" t="s">
        <v>42</v>
      </c>
      <c r="E6074" t="s">
        <v>43</v>
      </c>
      <c r="F6074" t="s">
        <v>1434</v>
      </c>
      <c r="G6074">
        <v>50</v>
      </c>
      <c r="H6074">
        <v>4907.82</v>
      </c>
      <c r="I6074">
        <v>0.52</v>
      </c>
      <c r="J6074">
        <v>0.08</v>
      </c>
      <c r="K6074">
        <v>2336.58</v>
      </c>
      <c r="L6074">
        <v>106.21</v>
      </c>
      <c r="M6074">
        <v>50.98</v>
      </c>
      <c r="N6074">
        <v>22.24</v>
      </c>
      <c r="O6074" t="s">
        <v>24</v>
      </c>
      <c r="P6074" t="s">
        <v>936</v>
      </c>
      <c r="Q6074" t="s">
        <v>33</v>
      </c>
      <c r="R6074" t="s">
        <v>61</v>
      </c>
      <c r="S6074" t="s">
        <v>28</v>
      </c>
      <c r="T6074" s="1">
        <v>40659</v>
      </c>
    </row>
    <row r="6075" spans="1:20" x14ac:dyDescent="0.25">
      <c r="A6075">
        <v>43043</v>
      </c>
      <c r="B6075">
        <v>41013</v>
      </c>
      <c r="C6075" t="s">
        <v>58</v>
      </c>
      <c r="D6075" t="s">
        <v>21</v>
      </c>
      <c r="E6075" t="s">
        <v>126</v>
      </c>
      <c r="F6075" t="s">
        <v>1898</v>
      </c>
      <c r="G6075">
        <v>4</v>
      </c>
      <c r="H6075">
        <v>1362.03</v>
      </c>
      <c r="I6075">
        <v>0.38</v>
      </c>
      <c r="J6075">
        <v>7.0000000000000007E-2</v>
      </c>
      <c r="K6075">
        <v>450.08</v>
      </c>
      <c r="L6075">
        <v>362.97</v>
      </c>
      <c r="M6075">
        <v>225.04</v>
      </c>
      <c r="N6075">
        <v>11.79</v>
      </c>
      <c r="O6075" t="s">
        <v>24</v>
      </c>
      <c r="P6075" t="s">
        <v>566</v>
      </c>
      <c r="Q6075" t="s">
        <v>33</v>
      </c>
      <c r="R6075" t="s">
        <v>34</v>
      </c>
      <c r="S6075" t="s">
        <v>45</v>
      </c>
      <c r="T6075" s="1">
        <v>41015</v>
      </c>
    </row>
    <row r="6076" spans="1:20" x14ac:dyDescent="0.25">
      <c r="A6076">
        <v>43044</v>
      </c>
      <c r="B6076">
        <v>40103</v>
      </c>
      <c r="C6076" t="s">
        <v>79</v>
      </c>
      <c r="D6076" t="s">
        <v>21</v>
      </c>
      <c r="E6076" t="s">
        <v>120</v>
      </c>
      <c r="F6076" t="s">
        <v>347</v>
      </c>
      <c r="G6076">
        <v>23</v>
      </c>
      <c r="H6076">
        <v>163.46</v>
      </c>
      <c r="I6076">
        <v>0.42</v>
      </c>
      <c r="J6076">
        <v>0.06</v>
      </c>
      <c r="K6076">
        <v>60.53</v>
      </c>
      <c r="L6076">
        <v>7.31</v>
      </c>
      <c r="M6076">
        <v>4.24</v>
      </c>
      <c r="N6076">
        <v>5.41</v>
      </c>
      <c r="O6076" t="s">
        <v>24</v>
      </c>
      <c r="P6076" t="s">
        <v>1865</v>
      </c>
      <c r="Q6076" t="s">
        <v>33</v>
      </c>
      <c r="R6076" t="s">
        <v>61</v>
      </c>
      <c r="S6076" t="s">
        <v>57</v>
      </c>
      <c r="T6076" s="1">
        <v>40105</v>
      </c>
    </row>
    <row r="6077" spans="1:20" x14ac:dyDescent="0.25">
      <c r="A6077">
        <v>43044</v>
      </c>
      <c r="B6077">
        <v>40103</v>
      </c>
      <c r="C6077" t="s">
        <v>79</v>
      </c>
      <c r="D6077" t="s">
        <v>37</v>
      </c>
      <c r="E6077" t="s">
        <v>87</v>
      </c>
      <c r="F6077" t="s">
        <v>668</v>
      </c>
      <c r="G6077">
        <v>3</v>
      </c>
      <c r="H6077">
        <v>34296.589999999997</v>
      </c>
      <c r="I6077">
        <v>0.43</v>
      </c>
      <c r="J6077">
        <v>0.04</v>
      </c>
      <c r="K6077">
        <v>13923.04</v>
      </c>
      <c r="L6077">
        <v>11900.04</v>
      </c>
      <c r="M6077">
        <v>6783.02</v>
      </c>
      <c r="N6077">
        <v>24.49</v>
      </c>
      <c r="O6077" t="s">
        <v>24</v>
      </c>
      <c r="P6077" t="s">
        <v>1865</v>
      </c>
      <c r="Q6077" t="s">
        <v>33</v>
      </c>
      <c r="R6077" t="s">
        <v>61</v>
      </c>
      <c r="S6077" t="s">
        <v>28</v>
      </c>
      <c r="T6077" s="1">
        <v>40105</v>
      </c>
    </row>
    <row r="6078" spans="1:20" x14ac:dyDescent="0.25">
      <c r="A6078">
        <v>43045</v>
      </c>
      <c r="B6078">
        <v>41074</v>
      </c>
      <c r="C6078" t="s">
        <v>79</v>
      </c>
      <c r="D6078" t="s">
        <v>42</v>
      </c>
      <c r="E6078" t="s">
        <v>43</v>
      </c>
      <c r="F6078" t="s">
        <v>360</v>
      </c>
      <c r="G6078">
        <v>47</v>
      </c>
      <c r="H6078">
        <v>8041.5</v>
      </c>
      <c r="I6078">
        <v>0.39</v>
      </c>
      <c r="J6078">
        <v>0.01</v>
      </c>
      <c r="K6078">
        <v>3082.75</v>
      </c>
      <c r="L6078">
        <v>172.61</v>
      </c>
      <c r="M6078">
        <v>105.29</v>
      </c>
      <c r="N6078">
        <v>10.119999999999999</v>
      </c>
      <c r="O6078" t="s">
        <v>24</v>
      </c>
      <c r="P6078" t="s">
        <v>703</v>
      </c>
      <c r="Q6078" t="s">
        <v>41</v>
      </c>
      <c r="R6078" t="s">
        <v>34</v>
      </c>
      <c r="S6078" t="s">
        <v>28</v>
      </c>
      <c r="T6078" s="1">
        <v>41076</v>
      </c>
    </row>
    <row r="6079" spans="1:20" x14ac:dyDescent="0.25">
      <c r="A6079">
        <v>43045</v>
      </c>
      <c r="B6079">
        <v>41074</v>
      </c>
      <c r="C6079" t="s">
        <v>79</v>
      </c>
      <c r="D6079" t="s">
        <v>42</v>
      </c>
      <c r="E6079" t="s">
        <v>46</v>
      </c>
      <c r="F6079" t="s">
        <v>467</v>
      </c>
      <c r="G6079">
        <v>12</v>
      </c>
      <c r="H6079">
        <v>648.95000000000005</v>
      </c>
      <c r="I6079">
        <v>0.4</v>
      </c>
      <c r="J6079">
        <v>0.05</v>
      </c>
      <c r="K6079">
        <v>222.32</v>
      </c>
      <c r="L6079">
        <v>52.93</v>
      </c>
      <c r="M6079">
        <v>31.76</v>
      </c>
      <c r="N6079">
        <v>45.51</v>
      </c>
      <c r="O6079" t="s">
        <v>48</v>
      </c>
      <c r="P6079" t="s">
        <v>703</v>
      </c>
      <c r="Q6079" t="s">
        <v>41</v>
      </c>
      <c r="R6079" t="s">
        <v>34</v>
      </c>
      <c r="S6079" t="s">
        <v>49</v>
      </c>
      <c r="T6079" s="1">
        <v>41074</v>
      </c>
    </row>
    <row r="6080" spans="1:20" x14ac:dyDescent="0.25">
      <c r="A6080">
        <v>43076</v>
      </c>
      <c r="B6080">
        <v>40345</v>
      </c>
      <c r="C6080" t="s">
        <v>29</v>
      </c>
      <c r="D6080" t="s">
        <v>42</v>
      </c>
      <c r="E6080" t="s">
        <v>192</v>
      </c>
      <c r="F6080" t="s">
        <v>447</v>
      </c>
      <c r="G6080">
        <v>33</v>
      </c>
      <c r="H6080">
        <v>5826.16</v>
      </c>
      <c r="I6080">
        <v>0.39</v>
      </c>
      <c r="J6080">
        <v>0.06</v>
      </c>
      <c r="K6080">
        <v>2034.82</v>
      </c>
      <c r="L6080">
        <v>186.85</v>
      </c>
      <c r="M6080">
        <v>113.98</v>
      </c>
      <c r="N6080">
        <v>30</v>
      </c>
      <c r="O6080" t="s">
        <v>48</v>
      </c>
      <c r="P6080" t="s">
        <v>1991</v>
      </c>
      <c r="Q6080" t="s">
        <v>75</v>
      </c>
      <c r="R6080" t="s">
        <v>61</v>
      </c>
      <c r="S6080" t="s">
        <v>132</v>
      </c>
      <c r="T6080" s="1">
        <v>40345</v>
      </c>
    </row>
    <row r="6081" spans="1:20" x14ac:dyDescent="0.25">
      <c r="A6081">
        <v>43079</v>
      </c>
      <c r="B6081">
        <v>40015</v>
      </c>
      <c r="C6081" t="s">
        <v>79</v>
      </c>
      <c r="D6081" t="s">
        <v>37</v>
      </c>
      <c r="E6081" t="s">
        <v>38</v>
      </c>
      <c r="F6081" t="s">
        <v>884</v>
      </c>
      <c r="G6081">
        <v>40</v>
      </c>
      <c r="H6081">
        <v>2273.29</v>
      </c>
      <c r="I6081">
        <v>0.48</v>
      </c>
      <c r="J6081">
        <v>0.04</v>
      </c>
      <c r="K6081">
        <v>1040.0899999999999</v>
      </c>
      <c r="L6081">
        <v>59.1</v>
      </c>
      <c r="M6081">
        <v>30.73</v>
      </c>
      <c r="N6081">
        <v>4</v>
      </c>
      <c r="O6081" t="s">
        <v>24</v>
      </c>
      <c r="P6081" t="s">
        <v>147</v>
      </c>
      <c r="Q6081" t="s">
        <v>33</v>
      </c>
      <c r="R6081" t="s">
        <v>61</v>
      </c>
      <c r="S6081" t="s">
        <v>57</v>
      </c>
      <c r="T6081" s="1">
        <v>40016</v>
      </c>
    </row>
    <row r="6082" spans="1:20" x14ac:dyDescent="0.25">
      <c r="A6082">
        <v>43104</v>
      </c>
      <c r="B6082">
        <v>41210</v>
      </c>
      <c r="C6082" t="s">
        <v>36</v>
      </c>
      <c r="D6082" t="s">
        <v>37</v>
      </c>
      <c r="E6082" t="s">
        <v>87</v>
      </c>
      <c r="F6082" t="s">
        <v>1500</v>
      </c>
      <c r="G6082">
        <v>50</v>
      </c>
      <c r="H6082">
        <v>8127.66</v>
      </c>
      <c r="I6082">
        <v>0.44</v>
      </c>
      <c r="J6082">
        <v>0.1</v>
      </c>
      <c r="K6082">
        <v>3065.16</v>
      </c>
      <c r="L6082">
        <v>180.3</v>
      </c>
      <c r="M6082">
        <v>100.97</v>
      </c>
      <c r="N6082">
        <v>14</v>
      </c>
      <c r="O6082" t="s">
        <v>48</v>
      </c>
      <c r="P6082" t="s">
        <v>1340</v>
      </c>
      <c r="Q6082" t="s">
        <v>33</v>
      </c>
      <c r="R6082" t="s">
        <v>27</v>
      </c>
      <c r="S6082" t="s">
        <v>132</v>
      </c>
      <c r="T6082" s="1">
        <v>41213</v>
      </c>
    </row>
    <row r="6083" spans="1:20" x14ac:dyDescent="0.25">
      <c r="A6083">
        <v>43109</v>
      </c>
      <c r="B6083">
        <v>41264</v>
      </c>
      <c r="C6083" t="s">
        <v>58</v>
      </c>
      <c r="D6083" t="s">
        <v>21</v>
      </c>
      <c r="E6083" t="s">
        <v>120</v>
      </c>
      <c r="F6083" t="s">
        <v>1201</v>
      </c>
      <c r="G6083">
        <v>19</v>
      </c>
      <c r="H6083">
        <v>555.5</v>
      </c>
      <c r="I6083">
        <v>0.51</v>
      </c>
      <c r="J6083">
        <v>0.06</v>
      </c>
      <c r="K6083">
        <v>261.91000000000003</v>
      </c>
      <c r="L6083">
        <v>30.63</v>
      </c>
      <c r="M6083">
        <v>15.01</v>
      </c>
      <c r="N6083">
        <v>8.4</v>
      </c>
      <c r="O6083" t="s">
        <v>24</v>
      </c>
      <c r="P6083" t="s">
        <v>808</v>
      </c>
      <c r="Q6083" t="s">
        <v>83</v>
      </c>
      <c r="R6083" t="s">
        <v>34</v>
      </c>
      <c r="S6083" t="s">
        <v>57</v>
      </c>
      <c r="T6083" s="1">
        <v>41265</v>
      </c>
    </row>
    <row r="6084" spans="1:20" x14ac:dyDescent="0.25">
      <c r="A6084">
        <v>43109</v>
      </c>
      <c r="B6084">
        <v>41264</v>
      </c>
      <c r="C6084" t="s">
        <v>58</v>
      </c>
      <c r="D6084" t="s">
        <v>37</v>
      </c>
      <c r="E6084" t="s">
        <v>38</v>
      </c>
      <c r="F6084" t="s">
        <v>325</v>
      </c>
      <c r="G6084">
        <v>25</v>
      </c>
      <c r="H6084">
        <v>809.79</v>
      </c>
      <c r="I6084">
        <v>0.38</v>
      </c>
      <c r="J6084">
        <v>0.05</v>
      </c>
      <c r="K6084">
        <v>279.04000000000002</v>
      </c>
      <c r="L6084">
        <v>33.82</v>
      </c>
      <c r="M6084">
        <v>20.97</v>
      </c>
      <c r="N6084">
        <v>6.5</v>
      </c>
      <c r="O6084" t="s">
        <v>24</v>
      </c>
      <c r="P6084" t="s">
        <v>808</v>
      </c>
      <c r="Q6084" t="s">
        <v>83</v>
      </c>
      <c r="R6084" t="s">
        <v>34</v>
      </c>
      <c r="S6084" t="s">
        <v>57</v>
      </c>
      <c r="T6084" s="1">
        <v>41265</v>
      </c>
    </row>
    <row r="6085" spans="1:20" x14ac:dyDescent="0.25">
      <c r="A6085">
        <v>43109</v>
      </c>
      <c r="B6085">
        <v>41264</v>
      </c>
      <c r="C6085" t="s">
        <v>58</v>
      </c>
      <c r="D6085" t="s">
        <v>37</v>
      </c>
      <c r="E6085" t="s">
        <v>38</v>
      </c>
      <c r="F6085" t="s">
        <v>397</v>
      </c>
      <c r="G6085">
        <v>10</v>
      </c>
      <c r="H6085">
        <v>186.49</v>
      </c>
      <c r="I6085">
        <v>0.49</v>
      </c>
      <c r="J6085">
        <v>0.06</v>
      </c>
      <c r="K6085">
        <v>84.4</v>
      </c>
      <c r="L6085">
        <v>19.63</v>
      </c>
      <c r="M6085">
        <v>10.01</v>
      </c>
      <c r="N6085">
        <v>1.99</v>
      </c>
      <c r="O6085" t="s">
        <v>24</v>
      </c>
      <c r="P6085" t="s">
        <v>808</v>
      </c>
      <c r="Q6085" t="s">
        <v>83</v>
      </c>
      <c r="R6085" t="s">
        <v>34</v>
      </c>
      <c r="S6085" t="s">
        <v>35</v>
      </c>
      <c r="T6085" s="1">
        <v>41265</v>
      </c>
    </row>
    <row r="6086" spans="1:20" x14ac:dyDescent="0.25">
      <c r="A6086">
        <v>43110</v>
      </c>
      <c r="B6086">
        <v>40580</v>
      </c>
      <c r="C6086" t="s">
        <v>36</v>
      </c>
      <c r="D6086" t="s">
        <v>21</v>
      </c>
      <c r="E6086" t="s">
        <v>84</v>
      </c>
      <c r="F6086" t="s">
        <v>1981</v>
      </c>
      <c r="G6086">
        <v>3</v>
      </c>
      <c r="H6086">
        <v>37.5</v>
      </c>
      <c r="I6086">
        <v>0.54</v>
      </c>
      <c r="J6086">
        <v>0</v>
      </c>
      <c r="K6086">
        <v>17.54</v>
      </c>
      <c r="L6086">
        <v>10.83</v>
      </c>
      <c r="M6086">
        <v>4.9800000000000004</v>
      </c>
      <c r="N6086">
        <v>5.0199999999999996</v>
      </c>
      <c r="O6086" t="s">
        <v>24</v>
      </c>
      <c r="P6086" t="s">
        <v>661</v>
      </c>
      <c r="Q6086" t="s">
        <v>41</v>
      </c>
      <c r="R6086" t="s">
        <v>34</v>
      </c>
      <c r="S6086" t="s">
        <v>57</v>
      </c>
      <c r="T6086" s="1">
        <v>40580</v>
      </c>
    </row>
    <row r="6087" spans="1:20" x14ac:dyDescent="0.25">
      <c r="A6087">
        <v>43110</v>
      </c>
      <c r="B6087">
        <v>40580</v>
      </c>
      <c r="C6087" t="s">
        <v>36</v>
      </c>
      <c r="D6087" t="s">
        <v>37</v>
      </c>
      <c r="E6087" t="s">
        <v>387</v>
      </c>
      <c r="F6087" t="s">
        <v>1639</v>
      </c>
      <c r="G6087">
        <v>1</v>
      </c>
      <c r="H6087">
        <v>5475.29</v>
      </c>
      <c r="I6087">
        <v>0.39</v>
      </c>
      <c r="J6087">
        <v>0.05</v>
      </c>
      <c r="K6087">
        <v>1950.81</v>
      </c>
      <c r="L6087">
        <v>5737.69</v>
      </c>
      <c r="M6087">
        <v>3499.99</v>
      </c>
      <c r="N6087">
        <v>24.49</v>
      </c>
      <c r="O6087" t="s">
        <v>24</v>
      </c>
      <c r="P6087" t="s">
        <v>661</v>
      </c>
      <c r="Q6087" t="s">
        <v>41</v>
      </c>
      <c r="R6087" t="s">
        <v>34</v>
      </c>
      <c r="S6087" t="s">
        <v>28</v>
      </c>
      <c r="T6087" s="1">
        <v>40582</v>
      </c>
    </row>
    <row r="6088" spans="1:20" x14ac:dyDescent="0.25">
      <c r="A6088">
        <v>43111</v>
      </c>
      <c r="B6088">
        <v>40798</v>
      </c>
      <c r="C6088" t="s">
        <v>36</v>
      </c>
      <c r="D6088" t="s">
        <v>21</v>
      </c>
      <c r="E6088" t="s">
        <v>120</v>
      </c>
      <c r="F6088" t="s">
        <v>857</v>
      </c>
      <c r="G6088">
        <v>27</v>
      </c>
      <c r="H6088">
        <v>8719.2900000000009</v>
      </c>
      <c r="I6088">
        <v>0.49</v>
      </c>
      <c r="J6088">
        <v>0.01</v>
      </c>
      <c r="K6088">
        <v>4217.84</v>
      </c>
      <c r="L6088">
        <v>325.45</v>
      </c>
      <c r="M6088">
        <v>165.98</v>
      </c>
      <c r="N6088">
        <v>19.989999999999998</v>
      </c>
      <c r="O6088" t="s">
        <v>24</v>
      </c>
      <c r="P6088" t="s">
        <v>1349</v>
      </c>
      <c r="Q6088" t="s">
        <v>33</v>
      </c>
      <c r="R6088" t="s">
        <v>67</v>
      </c>
      <c r="S6088" t="s">
        <v>57</v>
      </c>
      <c r="T6088" s="1">
        <v>40799</v>
      </c>
    </row>
    <row r="6089" spans="1:20" x14ac:dyDescent="0.25">
      <c r="A6089">
        <v>43137</v>
      </c>
      <c r="B6089">
        <v>40600</v>
      </c>
      <c r="C6089" t="s">
        <v>36</v>
      </c>
      <c r="D6089" t="s">
        <v>21</v>
      </c>
      <c r="E6089" t="s">
        <v>22</v>
      </c>
      <c r="F6089" t="s">
        <v>1013</v>
      </c>
      <c r="G6089">
        <v>40</v>
      </c>
      <c r="H6089">
        <v>10720.31</v>
      </c>
      <c r="I6089">
        <v>0.45</v>
      </c>
      <c r="J6089">
        <v>0.05</v>
      </c>
      <c r="K6089">
        <v>4510.84</v>
      </c>
      <c r="L6089">
        <v>281.93</v>
      </c>
      <c r="M6089">
        <v>155.06</v>
      </c>
      <c r="N6089">
        <v>7.07</v>
      </c>
      <c r="O6089" t="s">
        <v>24</v>
      </c>
      <c r="P6089" t="s">
        <v>411</v>
      </c>
      <c r="Q6089" t="s">
        <v>41</v>
      </c>
      <c r="R6089" t="s">
        <v>67</v>
      </c>
      <c r="S6089" t="s">
        <v>57</v>
      </c>
      <c r="T6089" s="1">
        <v>40601</v>
      </c>
    </row>
    <row r="6090" spans="1:20" x14ac:dyDescent="0.25">
      <c r="A6090">
        <v>43138</v>
      </c>
      <c r="B6090">
        <v>40982</v>
      </c>
      <c r="C6090" t="s">
        <v>20</v>
      </c>
      <c r="D6090" t="s">
        <v>21</v>
      </c>
      <c r="E6090" t="s">
        <v>120</v>
      </c>
      <c r="F6090" t="s">
        <v>1276</v>
      </c>
      <c r="G6090">
        <v>43</v>
      </c>
      <c r="H6090">
        <v>2576.4</v>
      </c>
      <c r="I6090">
        <v>0.52</v>
      </c>
      <c r="J6090">
        <v>0.06</v>
      </c>
      <c r="K6090">
        <v>1259.33</v>
      </c>
      <c r="L6090">
        <v>63.67</v>
      </c>
      <c r="M6090">
        <v>30.56</v>
      </c>
      <c r="N6090">
        <v>2.99</v>
      </c>
      <c r="O6090" t="s">
        <v>24</v>
      </c>
      <c r="P6090" t="s">
        <v>682</v>
      </c>
      <c r="Q6090" t="s">
        <v>41</v>
      </c>
      <c r="R6090" t="s">
        <v>61</v>
      </c>
      <c r="S6090" t="s">
        <v>57</v>
      </c>
      <c r="T6090" s="1">
        <v>40986</v>
      </c>
    </row>
    <row r="6091" spans="1:20" x14ac:dyDescent="0.25">
      <c r="A6091">
        <v>43138</v>
      </c>
      <c r="B6091">
        <v>40982</v>
      </c>
      <c r="C6091" t="s">
        <v>20</v>
      </c>
      <c r="D6091" t="s">
        <v>42</v>
      </c>
      <c r="E6091" t="s">
        <v>92</v>
      </c>
      <c r="F6091" t="s">
        <v>1534</v>
      </c>
      <c r="G6091">
        <v>50</v>
      </c>
      <c r="H6091">
        <v>10512.21</v>
      </c>
      <c r="I6091">
        <v>0.39</v>
      </c>
      <c r="J6091">
        <v>7.0000000000000007E-2</v>
      </c>
      <c r="K6091">
        <v>3606.03</v>
      </c>
      <c r="L6091">
        <v>225.38</v>
      </c>
      <c r="M6091">
        <v>137.47999999999999</v>
      </c>
      <c r="N6091">
        <v>32.18</v>
      </c>
      <c r="O6091" t="s">
        <v>48</v>
      </c>
      <c r="P6091" t="s">
        <v>682</v>
      </c>
      <c r="Q6091" t="s">
        <v>41</v>
      </c>
      <c r="R6091" t="s">
        <v>61</v>
      </c>
      <c r="S6091" t="s">
        <v>49</v>
      </c>
      <c r="T6091" s="1">
        <v>40984</v>
      </c>
    </row>
    <row r="6092" spans="1:20" x14ac:dyDescent="0.25">
      <c r="A6092">
        <v>43140</v>
      </c>
      <c r="B6092">
        <v>39890</v>
      </c>
      <c r="C6092" t="s">
        <v>58</v>
      </c>
      <c r="D6092" t="s">
        <v>21</v>
      </c>
      <c r="E6092" t="s">
        <v>84</v>
      </c>
      <c r="F6092" t="s">
        <v>1917</v>
      </c>
      <c r="G6092">
        <v>23</v>
      </c>
      <c r="H6092">
        <v>268.51</v>
      </c>
      <c r="I6092">
        <v>0.53</v>
      </c>
      <c r="J6092">
        <v>0.1</v>
      </c>
      <c r="K6092">
        <v>125.83</v>
      </c>
      <c r="L6092">
        <v>12.72</v>
      </c>
      <c r="M6092">
        <v>5.98</v>
      </c>
      <c r="N6092">
        <v>5.14</v>
      </c>
      <c r="O6092" t="s">
        <v>24</v>
      </c>
      <c r="P6092" t="s">
        <v>781</v>
      </c>
      <c r="Q6092" t="s">
        <v>33</v>
      </c>
      <c r="R6092" t="s">
        <v>61</v>
      </c>
      <c r="S6092" t="s">
        <v>57</v>
      </c>
      <c r="T6092" s="1">
        <v>39892</v>
      </c>
    </row>
    <row r="6093" spans="1:20" x14ac:dyDescent="0.25">
      <c r="A6093">
        <v>43170</v>
      </c>
      <c r="B6093">
        <v>40311</v>
      </c>
      <c r="C6093" t="s">
        <v>20</v>
      </c>
      <c r="D6093" t="s">
        <v>37</v>
      </c>
      <c r="E6093" t="s">
        <v>87</v>
      </c>
      <c r="F6093" t="s">
        <v>1296</v>
      </c>
      <c r="G6093">
        <v>25</v>
      </c>
      <c r="H6093">
        <v>15021.14</v>
      </c>
      <c r="I6093">
        <v>0.51</v>
      </c>
      <c r="J6093">
        <v>0.04</v>
      </c>
      <c r="K6093">
        <v>7341.11</v>
      </c>
      <c r="L6093">
        <v>624.78</v>
      </c>
      <c r="M6093">
        <v>306.14</v>
      </c>
      <c r="N6093">
        <v>26.53</v>
      </c>
      <c r="O6093" t="s">
        <v>48</v>
      </c>
      <c r="P6093" t="s">
        <v>574</v>
      </c>
      <c r="Q6093" t="s">
        <v>33</v>
      </c>
      <c r="R6093" t="s">
        <v>27</v>
      </c>
      <c r="S6093" t="s">
        <v>132</v>
      </c>
      <c r="T6093" s="1">
        <v>40318</v>
      </c>
    </row>
    <row r="6094" spans="1:20" x14ac:dyDescent="0.25">
      <c r="A6094">
        <v>43170</v>
      </c>
      <c r="B6094">
        <v>40311</v>
      </c>
      <c r="C6094" t="s">
        <v>20</v>
      </c>
      <c r="D6094" t="s">
        <v>21</v>
      </c>
      <c r="E6094" t="s">
        <v>84</v>
      </c>
      <c r="F6094" t="s">
        <v>1734</v>
      </c>
      <c r="G6094">
        <v>40</v>
      </c>
      <c r="H6094">
        <v>2546.06</v>
      </c>
      <c r="I6094">
        <v>0.51</v>
      </c>
      <c r="J6094">
        <v>0</v>
      </c>
      <c r="K6094">
        <v>1289.78</v>
      </c>
      <c r="L6094">
        <v>63.22</v>
      </c>
      <c r="M6094">
        <v>30.98</v>
      </c>
      <c r="N6094">
        <v>17.079999999999998</v>
      </c>
      <c r="O6094" t="s">
        <v>24</v>
      </c>
      <c r="P6094" t="s">
        <v>574</v>
      </c>
      <c r="Q6094" t="s">
        <v>33</v>
      </c>
      <c r="R6094" t="s">
        <v>27</v>
      </c>
      <c r="S6094" t="s">
        <v>57</v>
      </c>
      <c r="T6094" s="1">
        <v>40315</v>
      </c>
    </row>
    <row r="6095" spans="1:20" x14ac:dyDescent="0.25">
      <c r="A6095">
        <v>43172</v>
      </c>
      <c r="B6095">
        <v>39997</v>
      </c>
      <c r="C6095" t="s">
        <v>20</v>
      </c>
      <c r="D6095" t="s">
        <v>21</v>
      </c>
      <c r="E6095" t="s">
        <v>72</v>
      </c>
      <c r="F6095" t="s">
        <v>1067</v>
      </c>
      <c r="G6095">
        <v>19</v>
      </c>
      <c r="H6095">
        <v>56.33</v>
      </c>
      <c r="I6095">
        <v>0.54</v>
      </c>
      <c r="J6095">
        <v>0.09</v>
      </c>
      <c r="K6095">
        <v>27.51</v>
      </c>
      <c r="L6095">
        <v>3.22</v>
      </c>
      <c r="M6095">
        <v>1.48</v>
      </c>
      <c r="N6095">
        <v>0.7</v>
      </c>
      <c r="O6095" t="s">
        <v>24</v>
      </c>
      <c r="P6095" t="s">
        <v>130</v>
      </c>
      <c r="Q6095" t="s">
        <v>75</v>
      </c>
      <c r="R6095" t="s">
        <v>34</v>
      </c>
      <c r="S6095" t="s">
        <v>55</v>
      </c>
      <c r="T6095" s="1">
        <v>39999</v>
      </c>
    </row>
    <row r="6096" spans="1:20" x14ac:dyDescent="0.25">
      <c r="A6096">
        <v>43200</v>
      </c>
      <c r="B6096">
        <v>40390</v>
      </c>
      <c r="C6096" t="s">
        <v>29</v>
      </c>
      <c r="D6096" t="s">
        <v>21</v>
      </c>
      <c r="E6096" t="s">
        <v>120</v>
      </c>
      <c r="F6096" t="s">
        <v>1170</v>
      </c>
      <c r="G6096">
        <v>3</v>
      </c>
      <c r="H6096">
        <v>989.39</v>
      </c>
      <c r="I6096">
        <v>0.47</v>
      </c>
      <c r="J6096">
        <v>0.01</v>
      </c>
      <c r="K6096">
        <v>450.43</v>
      </c>
      <c r="L6096">
        <v>326.39999999999998</v>
      </c>
      <c r="M6096">
        <v>172.99</v>
      </c>
      <c r="N6096">
        <v>19.989999999999998</v>
      </c>
      <c r="O6096" t="s">
        <v>24</v>
      </c>
      <c r="P6096" t="s">
        <v>558</v>
      </c>
      <c r="Q6096" t="s">
        <v>75</v>
      </c>
      <c r="R6096" t="s">
        <v>27</v>
      </c>
      <c r="S6096" t="s">
        <v>57</v>
      </c>
      <c r="T6096" s="1">
        <v>40391</v>
      </c>
    </row>
    <row r="6097" spans="1:20" x14ac:dyDescent="0.25">
      <c r="A6097">
        <v>43200</v>
      </c>
      <c r="B6097">
        <v>40390</v>
      </c>
      <c r="C6097" t="s">
        <v>29</v>
      </c>
      <c r="D6097" t="s">
        <v>37</v>
      </c>
      <c r="E6097" t="s">
        <v>50</v>
      </c>
      <c r="F6097" t="s">
        <v>159</v>
      </c>
      <c r="G6097">
        <v>15</v>
      </c>
      <c r="H6097">
        <v>1935.77</v>
      </c>
      <c r="I6097">
        <v>0.36</v>
      </c>
      <c r="J6097">
        <v>0.04</v>
      </c>
      <c r="K6097">
        <v>644.92999999999995</v>
      </c>
      <c r="L6097">
        <v>134.36000000000001</v>
      </c>
      <c r="M6097">
        <v>85.99</v>
      </c>
      <c r="N6097">
        <v>0.99</v>
      </c>
      <c r="O6097" t="s">
        <v>24</v>
      </c>
      <c r="P6097" t="s">
        <v>558</v>
      </c>
      <c r="Q6097" t="s">
        <v>75</v>
      </c>
      <c r="R6097" t="s">
        <v>27</v>
      </c>
      <c r="S6097" t="s">
        <v>55</v>
      </c>
      <c r="T6097" s="1">
        <v>40391</v>
      </c>
    </row>
    <row r="6098" spans="1:20" x14ac:dyDescent="0.25">
      <c r="A6098">
        <v>43203</v>
      </c>
      <c r="B6098">
        <v>40953</v>
      </c>
      <c r="C6098" t="s">
        <v>29</v>
      </c>
      <c r="D6098" t="s">
        <v>21</v>
      </c>
      <c r="E6098" t="s">
        <v>84</v>
      </c>
      <c r="F6098" t="s">
        <v>1204</v>
      </c>
      <c r="G6098">
        <v>32</v>
      </c>
      <c r="H6098">
        <v>386.08</v>
      </c>
      <c r="I6098">
        <v>0.45</v>
      </c>
      <c r="J6098">
        <v>0.02</v>
      </c>
      <c r="K6098">
        <v>167.12</v>
      </c>
      <c r="L6098">
        <v>12.15</v>
      </c>
      <c r="M6098">
        <v>6.68</v>
      </c>
      <c r="N6098">
        <v>5.2</v>
      </c>
      <c r="O6098" t="s">
        <v>24</v>
      </c>
      <c r="P6098" t="s">
        <v>455</v>
      </c>
      <c r="Q6098" t="s">
        <v>83</v>
      </c>
      <c r="R6098" t="s">
        <v>61</v>
      </c>
      <c r="S6098" t="s">
        <v>57</v>
      </c>
      <c r="T6098" s="1">
        <v>40955</v>
      </c>
    </row>
    <row r="6099" spans="1:20" x14ac:dyDescent="0.25">
      <c r="A6099">
        <v>43206</v>
      </c>
      <c r="B6099">
        <v>40048</v>
      </c>
      <c r="C6099" t="s">
        <v>79</v>
      </c>
      <c r="D6099" t="s">
        <v>37</v>
      </c>
      <c r="E6099" t="s">
        <v>38</v>
      </c>
      <c r="F6099" t="s">
        <v>914</v>
      </c>
      <c r="G6099">
        <v>16</v>
      </c>
      <c r="H6099">
        <v>946.26</v>
      </c>
      <c r="I6099">
        <v>0.4</v>
      </c>
      <c r="J6099">
        <v>0</v>
      </c>
      <c r="K6099">
        <v>377.71</v>
      </c>
      <c r="L6099">
        <v>59.02</v>
      </c>
      <c r="M6099">
        <v>35.409999999999997</v>
      </c>
      <c r="N6099">
        <v>1.99</v>
      </c>
      <c r="O6099" t="s">
        <v>71</v>
      </c>
      <c r="P6099" t="s">
        <v>587</v>
      </c>
      <c r="Q6099" t="s">
        <v>41</v>
      </c>
      <c r="R6099" t="s">
        <v>34</v>
      </c>
      <c r="S6099" t="s">
        <v>35</v>
      </c>
      <c r="T6099" s="1">
        <v>40049</v>
      </c>
    </row>
    <row r="6100" spans="1:20" x14ac:dyDescent="0.25">
      <c r="A6100">
        <v>43207</v>
      </c>
      <c r="B6100">
        <v>40338</v>
      </c>
      <c r="C6100" t="s">
        <v>20</v>
      </c>
      <c r="D6100" t="s">
        <v>42</v>
      </c>
      <c r="E6100" t="s">
        <v>43</v>
      </c>
      <c r="F6100" t="s">
        <v>1181</v>
      </c>
      <c r="G6100">
        <v>45</v>
      </c>
      <c r="H6100">
        <v>3698.21</v>
      </c>
      <c r="I6100">
        <v>0.41</v>
      </c>
      <c r="J6100">
        <v>0.02</v>
      </c>
      <c r="K6100">
        <v>1467.66</v>
      </c>
      <c r="L6100">
        <v>83.63</v>
      </c>
      <c r="M6100">
        <v>49.34</v>
      </c>
      <c r="N6100">
        <v>10.25</v>
      </c>
      <c r="O6100" t="s">
        <v>24</v>
      </c>
      <c r="P6100" t="s">
        <v>734</v>
      </c>
      <c r="Q6100" t="s">
        <v>41</v>
      </c>
      <c r="R6100" t="s">
        <v>67</v>
      </c>
      <c r="S6100" t="s">
        <v>28</v>
      </c>
      <c r="T6100" s="1">
        <v>40342</v>
      </c>
    </row>
    <row r="6101" spans="1:20" x14ac:dyDescent="0.25">
      <c r="A6101">
        <v>43207</v>
      </c>
      <c r="B6101">
        <v>40338</v>
      </c>
      <c r="C6101" t="s">
        <v>20</v>
      </c>
      <c r="D6101" t="s">
        <v>21</v>
      </c>
      <c r="E6101" t="s">
        <v>52</v>
      </c>
      <c r="F6101" t="s">
        <v>2062</v>
      </c>
      <c r="G6101">
        <v>41</v>
      </c>
      <c r="H6101">
        <v>211.39</v>
      </c>
      <c r="I6101">
        <v>0.39</v>
      </c>
      <c r="J6101">
        <v>0.05</v>
      </c>
      <c r="K6101">
        <v>74.959999999999994</v>
      </c>
      <c r="L6101">
        <v>5.38</v>
      </c>
      <c r="M6101">
        <v>3.28</v>
      </c>
      <c r="N6101">
        <v>1.95</v>
      </c>
      <c r="O6101" t="s">
        <v>24</v>
      </c>
      <c r="P6101" t="s">
        <v>734</v>
      </c>
      <c r="Q6101" t="s">
        <v>41</v>
      </c>
      <c r="R6101" t="s">
        <v>67</v>
      </c>
      <c r="S6101" t="s">
        <v>55</v>
      </c>
      <c r="T6101" s="1">
        <v>40345</v>
      </c>
    </row>
    <row r="6102" spans="1:20" x14ac:dyDescent="0.25">
      <c r="A6102">
        <v>43207</v>
      </c>
      <c r="B6102">
        <v>40338</v>
      </c>
      <c r="C6102" t="s">
        <v>20</v>
      </c>
      <c r="D6102" t="s">
        <v>21</v>
      </c>
      <c r="E6102" t="s">
        <v>72</v>
      </c>
      <c r="F6102" t="s">
        <v>2063</v>
      </c>
      <c r="G6102">
        <v>8</v>
      </c>
      <c r="H6102">
        <v>23.75</v>
      </c>
      <c r="I6102">
        <v>0.38</v>
      </c>
      <c r="J6102">
        <v>0.05</v>
      </c>
      <c r="K6102">
        <v>7.71</v>
      </c>
      <c r="L6102">
        <v>2.92</v>
      </c>
      <c r="M6102">
        <v>1.81</v>
      </c>
      <c r="N6102">
        <v>1.56</v>
      </c>
      <c r="O6102" t="s">
        <v>24</v>
      </c>
      <c r="P6102" t="s">
        <v>734</v>
      </c>
      <c r="Q6102" t="s">
        <v>41</v>
      </c>
      <c r="R6102" t="s">
        <v>67</v>
      </c>
      <c r="S6102" t="s">
        <v>55</v>
      </c>
      <c r="T6102" s="1">
        <v>40340</v>
      </c>
    </row>
    <row r="6103" spans="1:20" x14ac:dyDescent="0.25">
      <c r="A6103">
        <v>43233</v>
      </c>
      <c r="B6103">
        <v>40348</v>
      </c>
      <c r="C6103" t="s">
        <v>58</v>
      </c>
      <c r="D6103" t="s">
        <v>21</v>
      </c>
      <c r="E6103" t="s">
        <v>84</v>
      </c>
      <c r="F6103" t="s">
        <v>1028</v>
      </c>
      <c r="G6103">
        <v>30</v>
      </c>
      <c r="H6103">
        <v>403.42</v>
      </c>
      <c r="I6103">
        <v>0.53</v>
      </c>
      <c r="J6103">
        <v>0.04</v>
      </c>
      <c r="K6103">
        <v>202.67</v>
      </c>
      <c r="L6103">
        <v>13.79</v>
      </c>
      <c r="M6103">
        <v>6.48</v>
      </c>
      <c r="N6103">
        <v>6.35</v>
      </c>
      <c r="O6103" t="s">
        <v>71</v>
      </c>
      <c r="P6103" t="s">
        <v>515</v>
      </c>
      <c r="Q6103" t="s">
        <v>75</v>
      </c>
      <c r="R6103" t="s">
        <v>61</v>
      </c>
      <c r="S6103" t="s">
        <v>57</v>
      </c>
      <c r="T6103" s="1">
        <v>40350</v>
      </c>
    </row>
    <row r="6104" spans="1:20" x14ac:dyDescent="0.25">
      <c r="A6104">
        <v>43236</v>
      </c>
      <c r="B6104">
        <v>40362</v>
      </c>
      <c r="C6104" t="s">
        <v>29</v>
      </c>
      <c r="D6104" t="s">
        <v>42</v>
      </c>
      <c r="E6104" t="s">
        <v>43</v>
      </c>
      <c r="F6104" t="s">
        <v>1072</v>
      </c>
      <c r="G6104">
        <v>20</v>
      </c>
      <c r="H6104">
        <v>430.8</v>
      </c>
      <c r="I6104">
        <v>0.54</v>
      </c>
      <c r="J6104">
        <v>0</v>
      </c>
      <c r="K6104">
        <v>229.38</v>
      </c>
      <c r="L6104">
        <v>21.24</v>
      </c>
      <c r="M6104">
        <v>9.77</v>
      </c>
      <c r="N6104">
        <v>6.02</v>
      </c>
      <c r="O6104" t="s">
        <v>24</v>
      </c>
      <c r="P6104" t="s">
        <v>1421</v>
      </c>
      <c r="Q6104" t="s">
        <v>83</v>
      </c>
      <c r="R6104" t="s">
        <v>34</v>
      </c>
      <c r="S6104" t="s">
        <v>45</v>
      </c>
      <c r="T6104" s="1">
        <v>40364</v>
      </c>
    </row>
    <row r="6105" spans="1:20" x14ac:dyDescent="0.25">
      <c r="A6105">
        <v>43239</v>
      </c>
      <c r="B6105">
        <v>40618</v>
      </c>
      <c r="C6105" t="s">
        <v>29</v>
      </c>
      <c r="D6105" t="s">
        <v>21</v>
      </c>
      <c r="E6105" t="s">
        <v>120</v>
      </c>
      <c r="F6105" t="s">
        <v>1146</v>
      </c>
      <c r="G6105">
        <v>14</v>
      </c>
      <c r="H6105">
        <v>578.95000000000005</v>
      </c>
      <c r="I6105">
        <v>0.55000000000000004</v>
      </c>
      <c r="J6105">
        <v>0.02</v>
      </c>
      <c r="K6105">
        <v>312.3</v>
      </c>
      <c r="L6105">
        <v>42.09</v>
      </c>
      <c r="M6105">
        <v>18.940000000000001</v>
      </c>
      <c r="N6105">
        <v>1.49</v>
      </c>
      <c r="O6105" t="s">
        <v>24</v>
      </c>
      <c r="P6105" t="s">
        <v>625</v>
      </c>
      <c r="Q6105" t="s">
        <v>41</v>
      </c>
      <c r="R6105" t="s">
        <v>61</v>
      </c>
      <c r="S6105" t="s">
        <v>57</v>
      </c>
      <c r="T6105" s="1">
        <v>40620</v>
      </c>
    </row>
    <row r="6106" spans="1:20" x14ac:dyDescent="0.25">
      <c r="A6106">
        <v>43267</v>
      </c>
      <c r="B6106">
        <v>40679</v>
      </c>
      <c r="C6106" t="s">
        <v>58</v>
      </c>
      <c r="D6106" t="s">
        <v>21</v>
      </c>
      <c r="E6106" t="s">
        <v>126</v>
      </c>
      <c r="F6106" t="s">
        <v>926</v>
      </c>
      <c r="G6106">
        <v>17</v>
      </c>
      <c r="H6106">
        <v>2449.42</v>
      </c>
      <c r="I6106">
        <v>0.49</v>
      </c>
      <c r="J6106">
        <v>0.05</v>
      </c>
      <c r="K6106">
        <v>1125.23</v>
      </c>
      <c r="L6106">
        <v>150.43</v>
      </c>
      <c r="M6106">
        <v>76.72</v>
      </c>
      <c r="N6106">
        <v>19.95</v>
      </c>
      <c r="O6106" t="s">
        <v>71</v>
      </c>
      <c r="P6106" t="s">
        <v>1844</v>
      </c>
      <c r="Q6106" t="s">
        <v>83</v>
      </c>
      <c r="R6106" t="s">
        <v>61</v>
      </c>
      <c r="S6106" t="s">
        <v>28</v>
      </c>
      <c r="T6106" s="1">
        <v>40681</v>
      </c>
    </row>
    <row r="6107" spans="1:20" x14ac:dyDescent="0.25">
      <c r="A6107">
        <v>43269</v>
      </c>
      <c r="B6107">
        <v>39913</v>
      </c>
      <c r="C6107" t="s">
        <v>58</v>
      </c>
      <c r="D6107" t="s">
        <v>21</v>
      </c>
      <c r="E6107" t="s">
        <v>84</v>
      </c>
      <c r="F6107" t="s">
        <v>584</v>
      </c>
      <c r="G6107">
        <v>16</v>
      </c>
      <c r="H6107">
        <v>1482.34</v>
      </c>
      <c r="I6107">
        <v>0.47</v>
      </c>
      <c r="J6107">
        <v>0</v>
      </c>
      <c r="K6107">
        <v>693.97</v>
      </c>
      <c r="L6107">
        <v>92.28</v>
      </c>
      <c r="M6107">
        <v>48.91</v>
      </c>
      <c r="N6107">
        <v>5.81</v>
      </c>
      <c r="O6107" t="s">
        <v>24</v>
      </c>
      <c r="P6107" t="s">
        <v>695</v>
      </c>
      <c r="Q6107" t="s">
        <v>64</v>
      </c>
      <c r="R6107" t="s">
        <v>34</v>
      </c>
      <c r="S6107" t="s">
        <v>57</v>
      </c>
      <c r="T6107" s="1">
        <v>39915</v>
      </c>
    </row>
    <row r="6108" spans="1:20" x14ac:dyDescent="0.25">
      <c r="A6108">
        <v>43269</v>
      </c>
      <c r="B6108">
        <v>39913</v>
      </c>
      <c r="C6108" t="s">
        <v>58</v>
      </c>
      <c r="D6108" t="s">
        <v>21</v>
      </c>
      <c r="E6108" t="s">
        <v>120</v>
      </c>
      <c r="F6108" t="s">
        <v>857</v>
      </c>
      <c r="G6108">
        <v>24</v>
      </c>
      <c r="H6108">
        <v>6564.34</v>
      </c>
      <c r="I6108">
        <v>0.44</v>
      </c>
      <c r="J6108">
        <v>0.08</v>
      </c>
      <c r="K6108">
        <v>2560.83</v>
      </c>
      <c r="L6108">
        <v>296.39</v>
      </c>
      <c r="M6108">
        <v>165.98</v>
      </c>
      <c r="N6108">
        <v>19.989999999999998</v>
      </c>
      <c r="O6108" t="s">
        <v>24</v>
      </c>
      <c r="P6108" t="s">
        <v>695</v>
      </c>
      <c r="Q6108" t="s">
        <v>64</v>
      </c>
      <c r="R6108" t="s">
        <v>34</v>
      </c>
      <c r="S6108" t="s">
        <v>57</v>
      </c>
      <c r="T6108" s="1">
        <v>39915</v>
      </c>
    </row>
    <row r="6109" spans="1:20" x14ac:dyDescent="0.25">
      <c r="A6109">
        <v>43270</v>
      </c>
      <c r="B6109">
        <v>41153</v>
      </c>
      <c r="C6109" t="s">
        <v>58</v>
      </c>
      <c r="D6109" t="s">
        <v>21</v>
      </c>
      <c r="E6109" t="s">
        <v>80</v>
      </c>
      <c r="F6109" t="s">
        <v>1262</v>
      </c>
      <c r="G6109">
        <v>35</v>
      </c>
      <c r="H6109">
        <v>757.69</v>
      </c>
      <c r="I6109">
        <v>0.55000000000000004</v>
      </c>
      <c r="J6109">
        <v>0.06</v>
      </c>
      <c r="K6109">
        <v>394.45</v>
      </c>
      <c r="L6109">
        <v>23</v>
      </c>
      <c r="M6109">
        <v>10.35</v>
      </c>
      <c r="N6109">
        <v>0.99</v>
      </c>
      <c r="O6109" t="s">
        <v>24</v>
      </c>
      <c r="P6109" t="s">
        <v>529</v>
      </c>
      <c r="Q6109" t="s">
        <v>75</v>
      </c>
      <c r="R6109" t="s">
        <v>67</v>
      </c>
      <c r="S6109" t="s">
        <v>57</v>
      </c>
      <c r="T6109" s="1">
        <v>41155</v>
      </c>
    </row>
    <row r="6110" spans="1:20" x14ac:dyDescent="0.25">
      <c r="A6110">
        <v>43271</v>
      </c>
      <c r="B6110">
        <v>40240</v>
      </c>
      <c r="C6110" t="s">
        <v>79</v>
      </c>
      <c r="D6110" t="s">
        <v>21</v>
      </c>
      <c r="E6110" t="s">
        <v>52</v>
      </c>
      <c r="F6110" t="s">
        <v>1657</v>
      </c>
      <c r="G6110">
        <v>2</v>
      </c>
      <c r="H6110">
        <v>13.13</v>
      </c>
      <c r="I6110">
        <v>0.53</v>
      </c>
      <c r="J6110">
        <v>0.03</v>
      </c>
      <c r="K6110">
        <v>5.53</v>
      </c>
      <c r="L6110">
        <v>5.53</v>
      </c>
      <c r="M6110">
        <v>2.6</v>
      </c>
      <c r="N6110">
        <v>2.4</v>
      </c>
      <c r="O6110" t="s">
        <v>24</v>
      </c>
      <c r="P6110" t="s">
        <v>585</v>
      </c>
      <c r="Q6110" t="s">
        <v>75</v>
      </c>
      <c r="R6110" t="s">
        <v>27</v>
      </c>
      <c r="S6110" t="s">
        <v>55</v>
      </c>
      <c r="T6110" s="1">
        <v>40241</v>
      </c>
    </row>
    <row r="6111" spans="1:20" x14ac:dyDescent="0.25">
      <c r="A6111">
        <v>43296</v>
      </c>
      <c r="B6111">
        <v>40971</v>
      </c>
      <c r="C6111" t="s">
        <v>79</v>
      </c>
      <c r="D6111" t="s">
        <v>21</v>
      </c>
      <c r="E6111" t="s">
        <v>120</v>
      </c>
      <c r="F6111" t="s">
        <v>322</v>
      </c>
      <c r="G6111">
        <v>41</v>
      </c>
      <c r="H6111">
        <v>2596.6</v>
      </c>
      <c r="I6111">
        <v>0.39</v>
      </c>
      <c r="J6111">
        <v>0.06</v>
      </c>
      <c r="K6111">
        <v>908.95</v>
      </c>
      <c r="L6111">
        <v>67.180000000000007</v>
      </c>
      <c r="M6111">
        <v>40.98</v>
      </c>
      <c r="N6111">
        <v>7.47</v>
      </c>
      <c r="O6111" t="s">
        <v>24</v>
      </c>
      <c r="P6111" t="s">
        <v>1348</v>
      </c>
      <c r="Q6111" t="s">
        <v>33</v>
      </c>
      <c r="R6111" t="s">
        <v>34</v>
      </c>
      <c r="S6111" t="s">
        <v>57</v>
      </c>
      <c r="T6111" s="1">
        <v>40972</v>
      </c>
    </row>
    <row r="6112" spans="1:20" x14ac:dyDescent="0.25">
      <c r="A6112">
        <v>43298</v>
      </c>
      <c r="B6112">
        <v>40734</v>
      </c>
      <c r="C6112" t="s">
        <v>29</v>
      </c>
      <c r="D6112" t="s">
        <v>37</v>
      </c>
      <c r="E6112" t="s">
        <v>387</v>
      </c>
      <c r="F6112" t="s">
        <v>1821</v>
      </c>
      <c r="G6112">
        <v>33</v>
      </c>
      <c r="H6112">
        <v>9162.49</v>
      </c>
      <c r="I6112">
        <v>0.35</v>
      </c>
      <c r="J6112">
        <v>0.1</v>
      </c>
      <c r="K6112">
        <v>2538.33</v>
      </c>
      <c r="L6112">
        <v>307.68</v>
      </c>
      <c r="M6112">
        <v>199.99</v>
      </c>
      <c r="N6112">
        <v>24.49</v>
      </c>
      <c r="O6112" t="s">
        <v>24</v>
      </c>
      <c r="P6112" t="s">
        <v>941</v>
      </c>
      <c r="Q6112" t="s">
        <v>33</v>
      </c>
      <c r="R6112" t="s">
        <v>67</v>
      </c>
      <c r="S6112" t="s">
        <v>28</v>
      </c>
      <c r="T6112" s="1">
        <v>40736</v>
      </c>
    </row>
    <row r="6113" spans="1:20" x14ac:dyDescent="0.25">
      <c r="A6113">
        <v>43298</v>
      </c>
      <c r="B6113">
        <v>40734</v>
      </c>
      <c r="C6113" t="s">
        <v>29</v>
      </c>
      <c r="D6113" t="s">
        <v>21</v>
      </c>
      <c r="E6113" t="s">
        <v>84</v>
      </c>
      <c r="F6113" t="s">
        <v>909</v>
      </c>
      <c r="G6113">
        <v>15</v>
      </c>
      <c r="H6113">
        <v>164.51</v>
      </c>
      <c r="I6113">
        <v>0.4</v>
      </c>
      <c r="J6113">
        <v>0.03</v>
      </c>
      <c r="K6113">
        <v>59.94</v>
      </c>
      <c r="L6113">
        <v>10.8</v>
      </c>
      <c r="M6113">
        <v>6.48</v>
      </c>
      <c r="N6113">
        <v>7.37</v>
      </c>
      <c r="O6113" t="s">
        <v>24</v>
      </c>
      <c r="P6113" t="s">
        <v>941</v>
      </c>
      <c r="Q6113" t="s">
        <v>33</v>
      </c>
      <c r="R6113" t="s">
        <v>67</v>
      </c>
      <c r="S6113" t="s">
        <v>57</v>
      </c>
      <c r="T6113" s="1">
        <v>40736</v>
      </c>
    </row>
    <row r="6114" spans="1:20" x14ac:dyDescent="0.25">
      <c r="A6114">
        <v>43301</v>
      </c>
      <c r="B6114">
        <v>40046</v>
      </c>
      <c r="C6114" t="s">
        <v>58</v>
      </c>
      <c r="D6114" t="s">
        <v>42</v>
      </c>
      <c r="E6114" t="s">
        <v>192</v>
      </c>
      <c r="F6114" t="s">
        <v>1986</v>
      </c>
      <c r="G6114">
        <v>33</v>
      </c>
      <c r="H6114">
        <v>6978.19</v>
      </c>
      <c r="I6114">
        <v>0.52</v>
      </c>
      <c r="J6114">
        <v>0</v>
      </c>
      <c r="K6114">
        <v>3606.82</v>
      </c>
      <c r="L6114">
        <v>210.19</v>
      </c>
      <c r="M6114">
        <v>100.89</v>
      </c>
      <c r="N6114">
        <v>42</v>
      </c>
      <c r="O6114" t="s">
        <v>48</v>
      </c>
      <c r="P6114" t="s">
        <v>1340</v>
      </c>
      <c r="Q6114" t="s">
        <v>33</v>
      </c>
      <c r="R6114" t="s">
        <v>27</v>
      </c>
      <c r="S6114" t="s">
        <v>132</v>
      </c>
      <c r="T6114" s="1">
        <v>40047</v>
      </c>
    </row>
    <row r="6115" spans="1:20" x14ac:dyDescent="0.25">
      <c r="A6115">
        <v>43301</v>
      </c>
      <c r="B6115">
        <v>40046</v>
      </c>
      <c r="C6115" t="s">
        <v>58</v>
      </c>
      <c r="D6115" t="s">
        <v>21</v>
      </c>
      <c r="E6115" t="s">
        <v>22</v>
      </c>
      <c r="F6115" t="s">
        <v>1086</v>
      </c>
      <c r="G6115">
        <v>43</v>
      </c>
      <c r="H6115">
        <v>3288.28</v>
      </c>
      <c r="I6115">
        <v>0.36</v>
      </c>
      <c r="J6115">
        <v>0.01</v>
      </c>
      <c r="K6115">
        <v>1150.1500000000001</v>
      </c>
      <c r="L6115">
        <v>76.42</v>
      </c>
      <c r="M6115">
        <v>48.91</v>
      </c>
      <c r="N6115">
        <v>35</v>
      </c>
      <c r="O6115" t="s">
        <v>24</v>
      </c>
      <c r="P6115" t="s">
        <v>1340</v>
      </c>
      <c r="Q6115" t="s">
        <v>33</v>
      </c>
      <c r="R6115" t="s">
        <v>27</v>
      </c>
      <c r="S6115" t="s">
        <v>28</v>
      </c>
      <c r="T6115" s="1">
        <v>40048</v>
      </c>
    </row>
    <row r="6116" spans="1:20" x14ac:dyDescent="0.25">
      <c r="A6116">
        <v>43302</v>
      </c>
      <c r="B6116">
        <v>40778</v>
      </c>
      <c r="C6116" t="s">
        <v>20</v>
      </c>
      <c r="D6116" t="s">
        <v>21</v>
      </c>
      <c r="E6116" t="s">
        <v>52</v>
      </c>
      <c r="F6116" t="s">
        <v>1078</v>
      </c>
      <c r="G6116">
        <v>4</v>
      </c>
      <c r="H6116">
        <v>17.399999999999999</v>
      </c>
      <c r="I6116">
        <v>0.55000000000000004</v>
      </c>
      <c r="J6116">
        <v>0.09</v>
      </c>
      <c r="K6116">
        <v>7.97</v>
      </c>
      <c r="L6116">
        <v>4.33</v>
      </c>
      <c r="M6116">
        <v>1.95</v>
      </c>
      <c r="N6116">
        <v>1.63</v>
      </c>
      <c r="O6116" t="s">
        <v>24</v>
      </c>
      <c r="P6116" t="s">
        <v>1107</v>
      </c>
      <c r="Q6116" t="s">
        <v>95</v>
      </c>
      <c r="R6116" t="s">
        <v>34</v>
      </c>
      <c r="S6116" t="s">
        <v>55</v>
      </c>
      <c r="T6116" s="1">
        <v>40787</v>
      </c>
    </row>
    <row r="6117" spans="1:20" x14ac:dyDescent="0.25">
      <c r="A6117">
        <v>43302</v>
      </c>
      <c r="B6117">
        <v>40778</v>
      </c>
      <c r="C6117" t="s">
        <v>20</v>
      </c>
      <c r="D6117" t="s">
        <v>37</v>
      </c>
      <c r="E6117" t="s">
        <v>50</v>
      </c>
      <c r="F6117" t="s">
        <v>1736</v>
      </c>
      <c r="G6117">
        <v>39</v>
      </c>
      <c r="H6117">
        <v>16239.59</v>
      </c>
      <c r="I6117">
        <v>0.52</v>
      </c>
      <c r="J6117">
        <v>0.03</v>
      </c>
      <c r="K6117">
        <v>8200.98</v>
      </c>
      <c r="L6117">
        <v>429.15</v>
      </c>
      <c r="M6117">
        <v>205.99</v>
      </c>
      <c r="N6117">
        <v>5</v>
      </c>
      <c r="O6117" t="s">
        <v>24</v>
      </c>
      <c r="P6117" t="s">
        <v>1107</v>
      </c>
      <c r="Q6117" t="s">
        <v>95</v>
      </c>
      <c r="R6117" t="s">
        <v>34</v>
      </c>
      <c r="S6117" t="s">
        <v>57</v>
      </c>
      <c r="T6117" s="1">
        <v>40785</v>
      </c>
    </row>
    <row r="6118" spans="1:20" x14ac:dyDescent="0.25">
      <c r="A6118">
        <v>43302</v>
      </c>
      <c r="B6118">
        <v>40778</v>
      </c>
      <c r="C6118" t="s">
        <v>20</v>
      </c>
      <c r="D6118" t="s">
        <v>37</v>
      </c>
      <c r="E6118" t="s">
        <v>50</v>
      </c>
      <c r="F6118" t="s">
        <v>1007</v>
      </c>
      <c r="G6118">
        <v>43</v>
      </c>
      <c r="H6118">
        <v>1354.85</v>
      </c>
      <c r="I6118">
        <v>0.38</v>
      </c>
      <c r="J6118">
        <v>7.0000000000000007E-2</v>
      </c>
      <c r="K6118">
        <v>451.29</v>
      </c>
      <c r="L6118">
        <v>33.85</v>
      </c>
      <c r="M6118">
        <v>20.99</v>
      </c>
      <c r="N6118">
        <v>0.99</v>
      </c>
      <c r="O6118" t="s">
        <v>24</v>
      </c>
      <c r="P6118" t="s">
        <v>1107</v>
      </c>
      <c r="Q6118" t="s">
        <v>95</v>
      </c>
      <c r="R6118" t="s">
        <v>34</v>
      </c>
      <c r="S6118" t="s">
        <v>55</v>
      </c>
      <c r="T6118" s="1">
        <v>40787</v>
      </c>
    </row>
    <row r="6119" spans="1:20" x14ac:dyDescent="0.25">
      <c r="A6119">
        <v>43329</v>
      </c>
      <c r="B6119">
        <v>40244</v>
      </c>
      <c r="C6119" t="s">
        <v>79</v>
      </c>
      <c r="D6119" t="s">
        <v>21</v>
      </c>
      <c r="E6119" t="s">
        <v>126</v>
      </c>
      <c r="F6119" t="s">
        <v>283</v>
      </c>
      <c r="G6119">
        <v>42</v>
      </c>
      <c r="H6119">
        <v>3701.47</v>
      </c>
      <c r="I6119">
        <v>0.38</v>
      </c>
      <c r="J6119">
        <v>0.09</v>
      </c>
      <c r="K6119">
        <v>1178.32</v>
      </c>
      <c r="L6119">
        <v>96.74</v>
      </c>
      <c r="M6119">
        <v>59.98</v>
      </c>
      <c r="N6119">
        <v>3.99</v>
      </c>
      <c r="O6119" t="s">
        <v>24</v>
      </c>
      <c r="P6119" t="s">
        <v>1398</v>
      </c>
      <c r="Q6119" t="s">
        <v>83</v>
      </c>
      <c r="R6119" t="s">
        <v>34</v>
      </c>
      <c r="S6119" t="s">
        <v>57</v>
      </c>
      <c r="T6119" s="1">
        <v>40247</v>
      </c>
    </row>
    <row r="6120" spans="1:20" x14ac:dyDescent="0.25">
      <c r="A6120">
        <v>43330</v>
      </c>
      <c r="B6120">
        <v>39930</v>
      </c>
      <c r="C6120" t="s">
        <v>29</v>
      </c>
      <c r="D6120" t="s">
        <v>37</v>
      </c>
      <c r="E6120" t="s">
        <v>50</v>
      </c>
      <c r="F6120" t="s">
        <v>76</v>
      </c>
      <c r="G6120">
        <v>40</v>
      </c>
      <c r="H6120">
        <v>5456.68</v>
      </c>
      <c r="I6120">
        <v>0.53</v>
      </c>
      <c r="J6120">
        <v>0.03</v>
      </c>
      <c r="K6120">
        <v>2808.09</v>
      </c>
      <c r="L6120">
        <v>140.4</v>
      </c>
      <c r="M6120">
        <v>65.989999999999995</v>
      </c>
      <c r="N6120">
        <v>8.99</v>
      </c>
      <c r="O6120" t="s">
        <v>24</v>
      </c>
      <c r="P6120" t="s">
        <v>1844</v>
      </c>
      <c r="Q6120" t="s">
        <v>83</v>
      </c>
      <c r="R6120" t="s">
        <v>61</v>
      </c>
      <c r="S6120" t="s">
        <v>57</v>
      </c>
      <c r="T6120" s="1">
        <v>39931</v>
      </c>
    </row>
    <row r="6121" spans="1:20" x14ac:dyDescent="0.25">
      <c r="A6121">
        <v>43332</v>
      </c>
      <c r="B6121">
        <v>41162</v>
      </c>
      <c r="C6121" t="s">
        <v>36</v>
      </c>
      <c r="D6121" t="s">
        <v>21</v>
      </c>
      <c r="E6121" t="s">
        <v>84</v>
      </c>
      <c r="F6121" t="s">
        <v>334</v>
      </c>
      <c r="G6121">
        <v>31</v>
      </c>
      <c r="H6121">
        <v>3103.71</v>
      </c>
      <c r="I6121">
        <v>0.46</v>
      </c>
      <c r="J6121">
        <v>0.03</v>
      </c>
      <c r="K6121">
        <v>1369.53</v>
      </c>
      <c r="L6121">
        <v>102.74</v>
      </c>
      <c r="M6121">
        <v>55.48</v>
      </c>
      <c r="N6121">
        <v>14.3</v>
      </c>
      <c r="O6121" t="s">
        <v>71</v>
      </c>
      <c r="P6121" t="s">
        <v>1324</v>
      </c>
      <c r="Q6121" t="s">
        <v>75</v>
      </c>
      <c r="R6121" t="s">
        <v>61</v>
      </c>
      <c r="S6121" t="s">
        <v>57</v>
      </c>
      <c r="T6121" s="1">
        <v>41162</v>
      </c>
    </row>
    <row r="6122" spans="1:20" x14ac:dyDescent="0.25">
      <c r="A6122">
        <v>43360</v>
      </c>
      <c r="B6122">
        <v>40099</v>
      </c>
      <c r="C6122" t="s">
        <v>20</v>
      </c>
      <c r="D6122" t="s">
        <v>42</v>
      </c>
      <c r="E6122" t="s">
        <v>43</v>
      </c>
      <c r="F6122" t="s">
        <v>775</v>
      </c>
      <c r="G6122">
        <v>48</v>
      </c>
      <c r="H6122">
        <v>174.55</v>
      </c>
      <c r="I6122">
        <v>0.41</v>
      </c>
      <c r="J6122">
        <v>0</v>
      </c>
      <c r="K6122">
        <v>69.38</v>
      </c>
      <c r="L6122">
        <v>3.53</v>
      </c>
      <c r="M6122">
        <v>2.08</v>
      </c>
      <c r="N6122">
        <v>5.33</v>
      </c>
      <c r="O6122" t="s">
        <v>24</v>
      </c>
      <c r="P6122" t="s">
        <v>312</v>
      </c>
      <c r="Q6122" t="s">
        <v>64</v>
      </c>
      <c r="R6122" t="s">
        <v>61</v>
      </c>
      <c r="S6122" t="s">
        <v>57</v>
      </c>
      <c r="T6122" s="1">
        <v>40106</v>
      </c>
    </row>
    <row r="6123" spans="1:20" x14ac:dyDescent="0.25">
      <c r="A6123">
        <v>43362</v>
      </c>
      <c r="B6123">
        <v>39825</v>
      </c>
      <c r="C6123" t="s">
        <v>58</v>
      </c>
      <c r="D6123" t="s">
        <v>42</v>
      </c>
      <c r="E6123" t="s">
        <v>192</v>
      </c>
      <c r="F6123" t="s">
        <v>1856</v>
      </c>
      <c r="G6123">
        <v>45</v>
      </c>
      <c r="H6123">
        <v>23967.93</v>
      </c>
      <c r="I6123">
        <v>0.36</v>
      </c>
      <c r="J6123">
        <v>0.03</v>
      </c>
      <c r="K6123">
        <v>8143.83</v>
      </c>
      <c r="L6123">
        <v>548.41</v>
      </c>
      <c r="M6123">
        <v>350.98</v>
      </c>
      <c r="N6123">
        <v>30</v>
      </c>
      <c r="O6123" t="s">
        <v>48</v>
      </c>
      <c r="P6123" t="s">
        <v>1831</v>
      </c>
      <c r="Q6123" t="s">
        <v>75</v>
      </c>
      <c r="R6123" t="s">
        <v>67</v>
      </c>
      <c r="S6123" t="s">
        <v>132</v>
      </c>
      <c r="T6123" s="1">
        <v>39828</v>
      </c>
    </row>
    <row r="6124" spans="1:20" x14ac:dyDescent="0.25">
      <c r="A6124">
        <v>43362</v>
      </c>
      <c r="B6124">
        <v>39825</v>
      </c>
      <c r="C6124" t="s">
        <v>58</v>
      </c>
      <c r="D6124" t="s">
        <v>21</v>
      </c>
      <c r="E6124" t="s">
        <v>52</v>
      </c>
      <c r="F6124" t="s">
        <v>1647</v>
      </c>
      <c r="G6124">
        <v>33</v>
      </c>
      <c r="H6124">
        <v>92.76</v>
      </c>
      <c r="I6124">
        <v>0.42</v>
      </c>
      <c r="J6124">
        <v>0.04</v>
      </c>
      <c r="K6124">
        <v>36.32</v>
      </c>
      <c r="L6124">
        <v>2.9</v>
      </c>
      <c r="M6124">
        <v>1.68</v>
      </c>
      <c r="N6124">
        <v>1</v>
      </c>
      <c r="O6124" t="s">
        <v>24</v>
      </c>
      <c r="P6124" t="s">
        <v>1831</v>
      </c>
      <c r="Q6124" t="s">
        <v>75</v>
      </c>
      <c r="R6124" t="s">
        <v>67</v>
      </c>
      <c r="S6124" t="s">
        <v>55</v>
      </c>
      <c r="T6124" s="1">
        <v>39827</v>
      </c>
    </row>
    <row r="6125" spans="1:20" x14ac:dyDescent="0.25">
      <c r="A6125">
        <v>43363</v>
      </c>
      <c r="B6125">
        <v>40791</v>
      </c>
      <c r="C6125" t="s">
        <v>58</v>
      </c>
      <c r="D6125" t="s">
        <v>42</v>
      </c>
      <c r="E6125" t="s">
        <v>192</v>
      </c>
      <c r="F6125" t="s">
        <v>1153</v>
      </c>
      <c r="G6125">
        <v>35</v>
      </c>
      <c r="H6125">
        <v>23891.22</v>
      </c>
      <c r="I6125">
        <v>0.5</v>
      </c>
      <c r="J6125">
        <v>0.03</v>
      </c>
      <c r="K6125">
        <v>11547.57</v>
      </c>
      <c r="L6125">
        <v>701.98</v>
      </c>
      <c r="M6125">
        <v>350.99</v>
      </c>
      <c r="N6125">
        <v>59</v>
      </c>
      <c r="O6125" t="s">
        <v>48</v>
      </c>
      <c r="P6125" t="s">
        <v>637</v>
      </c>
      <c r="Q6125" t="s">
        <v>41</v>
      </c>
      <c r="R6125" t="s">
        <v>61</v>
      </c>
      <c r="S6125" t="s">
        <v>132</v>
      </c>
      <c r="T6125" s="1">
        <v>40793</v>
      </c>
    </row>
    <row r="6126" spans="1:20" x14ac:dyDescent="0.25">
      <c r="A6126">
        <v>43364</v>
      </c>
      <c r="B6126">
        <v>41006</v>
      </c>
      <c r="C6126" t="s">
        <v>36</v>
      </c>
      <c r="D6126" t="s">
        <v>21</v>
      </c>
      <c r="E6126" t="s">
        <v>139</v>
      </c>
      <c r="F6126" t="s">
        <v>1442</v>
      </c>
      <c r="G6126">
        <v>21</v>
      </c>
      <c r="H6126">
        <v>973.99</v>
      </c>
      <c r="I6126">
        <v>0.5</v>
      </c>
      <c r="J6126">
        <v>0.04</v>
      </c>
      <c r="K6126">
        <v>463.49</v>
      </c>
      <c r="L6126">
        <v>47.98</v>
      </c>
      <c r="M6126">
        <v>23.99</v>
      </c>
      <c r="N6126">
        <v>6.71</v>
      </c>
      <c r="O6126" t="s">
        <v>24</v>
      </c>
      <c r="P6126" t="s">
        <v>455</v>
      </c>
      <c r="Q6126" t="s">
        <v>83</v>
      </c>
      <c r="R6126" t="s">
        <v>34</v>
      </c>
      <c r="S6126" t="s">
        <v>57</v>
      </c>
      <c r="T6126" s="1">
        <v>41009</v>
      </c>
    </row>
    <row r="6127" spans="1:20" x14ac:dyDescent="0.25">
      <c r="A6127">
        <v>43367</v>
      </c>
      <c r="B6127">
        <v>40246</v>
      </c>
      <c r="C6127" t="s">
        <v>58</v>
      </c>
      <c r="D6127" t="s">
        <v>21</v>
      </c>
      <c r="E6127" t="s">
        <v>84</v>
      </c>
      <c r="F6127" t="s">
        <v>238</v>
      </c>
      <c r="G6127">
        <v>3</v>
      </c>
      <c r="H6127">
        <v>33.99</v>
      </c>
      <c r="I6127">
        <v>0.38</v>
      </c>
      <c r="J6127">
        <v>0.08</v>
      </c>
      <c r="K6127">
        <v>9.41</v>
      </c>
      <c r="L6127">
        <v>10.45</v>
      </c>
      <c r="M6127">
        <v>6.48</v>
      </c>
      <c r="N6127">
        <v>5.14</v>
      </c>
      <c r="O6127" t="s">
        <v>24</v>
      </c>
      <c r="P6127" t="s">
        <v>1678</v>
      </c>
      <c r="Q6127" t="s">
        <v>64</v>
      </c>
      <c r="R6127" t="s">
        <v>27</v>
      </c>
      <c r="S6127" t="s">
        <v>57</v>
      </c>
      <c r="T6127" s="1">
        <v>40249</v>
      </c>
    </row>
    <row r="6128" spans="1:20" x14ac:dyDescent="0.25">
      <c r="A6128">
        <v>43367</v>
      </c>
      <c r="B6128">
        <v>40246</v>
      </c>
      <c r="C6128" t="s">
        <v>58</v>
      </c>
      <c r="D6128" t="s">
        <v>21</v>
      </c>
      <c r="E6128" t="s">
        <v>30</v>
      </c>
      <c r="F6128" t="s">
        <v>1731</v>
      </c>
      <c r="G6128">
        <v>16</v>
      </c>
      <c r="H6128">
        <v>212.64</v>
      </c>
      <c r="I6128">
        <v>0.39</v>
      </c>
      <c r="J6128">
        <v>0.04</v>
      </c>
      <c r="K6128">
        <v>76.56</v>
      </c>
      <c r="L6128">
        <v>13.67</v>
      </c>
      <c r="M6128">
        <v>8.34</v>
      </c>
      <c r="N6128">
        <v>2.64</v>
      </c>
      <c r="O6128" t="s">
        <v>71</v>
      </c>
      <c r="P6128" t="s">
        <v>1678</v>
      </c>
      <c r="Q6128" t="s">
        <v>64</v>
      </c>
      <c r="R6128" t="s">
        <v>27</v>
      </c>
      <c r="S6128" t="s">
        <v>35</v>
      </c>
      <c r="T6128" s="1">
        <v>40247</v>
      </c>
    </row>
    <row r="6129" spans="1:20" x14ac:dyDescent="0.25">
      <c r="A6129">
        <v>43367</v>
      </c>
      <c r="B6129">
        <v>40246</v>
      </c>
      <c r="C6129" t="s">
        <v>58</v>
      </c>
      <c r="D6129" t="s">
        <v>21</v>
      </c>
      <c r="E6129" t="s">
        <v>22</v>
      </c>
      <c r="F6129" t="s">
        <v>1145</v>
      </c>
      <c r="G6129">
        <v>18</v>
      </c>
      <c r="H6129">
        <v>2056.16</v>
      </c>
      <c r="I6129">
        <v>0.43</v>
      </c>
      <c r="J6129">
        <v>0.01</v>
      </c>
      <c r="K6129">
        <v>857.46</v>
      </c>
      <c r="L6129">
        <v>113.42</v>
      </c>
      <c r="M6129">
        <v>64.650000000000006</v>
      </c>
      <c r="N6129">
        <v>35</v>
      </c>
      <c r="O6129" t="s">
        <v>24</v>
      </c>
      <c r="P6129" t="s">
        <v>1678</v>
      </c>
      <c r="Q6129" t="s">
        <v>64</v>
      </c>
      <c r="R6129" t="s">
        <v>27</v>
      </c>
      <c r="S6129" t="s">
        <v>28</v>
      </c>
      <c r="T6129" s="1">
        <v>40246</v>
      </c>
    </row>
    <row r="6130" spans="1:20" x14ac:dyDescent="0.25">
      <c r="A6130">
        <v>43392</v>
      </c>
      <c r="B6130">
        <v>40543</v>
      </c>
      <c r="C6130" t="s">
        <v>79</v>
      </c>
      <c r="D6130" t="s">
        <v>21</v>
      </c>
      <c r="E6130" t="s">
        <v>139</v>
      </c>
      <c r="F6130" t="s">
        <v>659</v>
      </c>
      <c r="G6130">
        <v>39</v>
      </c>
      <c r="H6130">
        <v>9502.52</v>
      </c>
      <c r="I6130">
        <v>0.35</v>
      </c>
      <c r="J6130">
        <v>0.03</v>
      </c>
      <c r="K6130">
        <v>3128.26</v>
      </c>
      <c r="L6130">
        <v>250.66</v>
      </c>
      <c r="M6130">
        <v>162.93</v>
      </c>
      <c r="N6130">
        <v>19.989999999999998</v>
      </c>
      <c r="O6130" t="s">
        <v>24</v>
      </c>
      <c r="P6130" t="s">
        <v>1398</v>
      </c>
      <c r="Q6130" t="s">
        <v>83</v>
      </c>
      <c r="R6130" t="s">
        <v>27</v>
      </c>
      <c r="S6130" t="s">
        <v>57</v>
      </c>
      <c r="T6130" s="1">
        <v>40545</v>
      </c>
    </row>
    <row r="6131" spans="1:20" x14ac:dyDescent="0.25">
      <c r="A6131">
        <v>43397</v>
      </c>
      <c r="B6131">
        <v>40675</v>
      </c>
      <c r="C6131" t="s">
        <v>58</v>
      </c>
      <c r="D6131" t="s">
        <v>42</v>
      </c>
      <c r="E6131" t="s">
        <v>192</v>
      </c>
      <c r="F6131" t="s">
        <v>413</v>
      </c>
      <c r="G6131">
        <v>35</v>
      </c>
      <c r="H6131">
        <v>3095.94</v>
      </c>
      <c r="I6131">
        <v>0.36</v>
      </c>
      <c r="J6131">
        <v>0.08</v>
      </c>
      <c r="K6131">
        <v>932.38</v>
      </c>
      <c r="L6131">
        <v>95.14</v>
      </c>
      <c r="M6131">
        <v>60.89</v>
      </c>
      <c r="N6131">
        <v>32.409999999999997</v>
      </c>
      <c r="O6131" t="s">
        <v>48</v>
      </c>
      <c r="P6131" t="s">
        <v>1107</v>
      </c>
      <c r="Q6131" t="s">
        <v>33</v>
      </c>
      <c r="R6131" t="s">
        <v>34</v>
      </c>
      <c r="S6131" t="s">
        <v>132</v>
      </c>
      <c r="T6131" s="1">
        <v>40676</v>
      </c>
    </row>
    <row r="6132" spans="1:20" x14ac:dyDescent="0.25">
      <c r="A6132">
        <v>43398</v>
      </c>
      <c r="B6132">
        <v>40657</v>
      </c>
      <c r="C6132" t="s">
        <v>29</v>
      </c>
      <c r="D6132" t="s">
        <v>42</v>
      </c>
      <c r="E6132" t="s">
        <v>46</v>
      </c>
      <c r="F6132" t="s">
        <v>600</v>
      </c>
      <c r="G6132">
        <v>10</v>
      </c>
      <c r="H6132">
        <v>2659.27</v>
      </c>
      <c r="I6132">
        <v>0.43</v>
      </c>
      <c r="J6132">
        <v>7.0000000000000007E-2</v>
      </c>
      <c r="K6132">
        <v>1006.17</v>
      </c>
      <c r="L6132">
        <v>279.49</v>
      </c>
      <c r="M6132">
        <v>159.31</v>
      </c>
      <c r="N6132">
        <v>60</v>
      </c>
      <c r="O6132" t="s">
        <v>48</v>
      </c>
      <c r="P6132" t="s">
        <v>1655</v>
      </c>
      <c r="Q6132" t="s">
        <v>41</v>
      </c>
      <c r="R6132" t="s">
        <v>34</v>
      </c>
      <c r="S6132" t="s">
        <v>132</v>
      </c>
      <c r="T6132" s="1">
        <v>40658</v>
      </c>
    </row>
    <row r="6133" spans="1:20" x14ac:dyDescent="0.25">
      <c r="A6133">
        <v>43399</v>
      </c>
      <c r="B6133">
        <v>40024</v>
      </c>
      <c r="C6133" t="s">
        <v>36</v>
      </c>
      <c r="D6133" t="s">
        <v>21</v>
      </c>
      <c r="E6133" t="s">
        <v>52</v>
      </c>
      <c r="F6133" t="s">
        <v>754</v>
      </c>
      <c r="G6133">
        <v>35</v>
      </c>
      <c r="H6133">
        <v>87.51</v>
      </c>
      <c r="I6133">
        <v>0.35</v>
      </c>
      <c r="J6133">
        <v>0.05</v>
      </c>
      <c r="K6133">
        <v>27.14</v>
      </c>
      <c r="L6133">
        <v>2.58</v>
      </c>
      <c r="M6133">
        <v>1.68</v>
      </c>
      <c r="N6133">
        <v>1.57</v>
      </c>
      <c r="O6133" t="s">
        <v>24</v>
      </c>
      <c r="P6133" t="s">
        <v>1704</v>
      </c>
      <c r="Q6133" t="s">
        <v>64</v>
      </c>
      <c r="R6133" t="s">
        <v>34</v>
      </c>
      <c r="S6133" t="s">
        <v>55</v>
      </c>
      <c r="T6133" s="1">
        <v>40025</v>
      </c>
    </row>
    <row r="6134" spans="1:20" x14ac:dyDescent="0.25">
      <c r="A6134">
        <v>43399</v>
      </c>
      <c r="B6134">
        <v>40024</v>
      </c>
      <c r="C6134" t="s">
        <v>36</v>
      </c>
      <c r="D6134" t="s">
        <v>42</v>
      </c>
      <c r="E6134" t="s">
        <v>46</v>
      </c>
      <c r="F6134" t="s">
        <v>356</v>
      </c>
      <c r="G6134">
        <v>2</v>
      </c>
      <c r="H6134">
        <v>925.62</v>
      </c>
      <c r="I6134">
        <v>0.54</v>
      </c>
      <c r="J6134">
        <v>0.1</v>
      </c>
      <c r="K6134">
        <v>418.48</v>
      </c>
      <c r="L6134">
        <v>475.54</v>
      </c>
      <c r="M6134">
        <v>218.75</v>
      </c>
      <c r="N6134">
        <v>69.64</v>
      </c>
      <c r="O6134" t="s">
        <v>48</v>
      </c>
      <c r="P6134" t="s">
        <v>1704</v>
      </c>
      <c r="Q6134" t="s">
        <v>64</v>
      </c>
      <c r="R6134" t="s">
        <v>34</v>
      </c>
      <c r="S6134" t="s">
        <v>49</v>
      </c>
      <c r="T6134" s="1">
        <v>40026</v>
      </c>
    </row>
    <row r="6135" spans="1:20" x14ac:dyDescent="0.25">
      <c r="A6135">
        <v>43399</v>
      </c>
      <c r="B6135">
        <v>40024</v>
      </c>
      <c r="C6135" t="s">
        <v>36</v>
      </c>
      <c r="D6135" t="s">
        <v>21</v>
      </c>
      <c r="E6135" t="s">
        <v>84</v>
      </c>
      <c r="F6135" t="s">
        <v>1544</v>
      </c>
      <c r="G6135">
        <v>8</v>
      </c>
      <c r="H6135">
        <v>213.06</v>
      </c>
      <c r="I6135">
        <v>0.43</v>
      </c>
      <c r="J6135">
        <v>0</v>
      </c>
      <c r="K6135">
        <v>90.77</v>
      </c>
      <c r="L6135">
        <v>26.39</v>
      </c>
      <c r="M6135">
        <v>15.04</v>
      </c>
      <c r="N6135">
        <v>1.97</v>
      </c>
      <c r="O6135" t="s">
        <v>24</v>
      </c>
      <c r="P6135" t="s">
        <v>1704</v>
      </c>
      <c r="Q6135" t="s">
        <v>64</v>
      </c>
      <c r="R6135" t="s">
        <v>34</v>
      </c>
      <c r="S6135" t="s">
        <v>55</v>
      </c>
      <c r="T6135" s="1">
        <v>40026</v>
      </c>
    </row>
    <row r="6136" spans="1:20" x14ac:dyDescent="0.25">
      <c r="A6136">
        <v>43424</v>
      </c>
      <c r="B6136">
        <v>40773</v>
      </c>
      <c r="C6136" t="s">
        <v>29</v>
      </c>
      <c r="D6136" t="s">
        <v>21</v>
      </c>
      <c r="E6136" t="s">
        <v>126</v>
      </c>
      <c r="F6136" t="s">
        <v>706</v>
      </c>
      <c r="G6136">
        <v>34</v>
      </c>
      <c r="H6136">
        <v>1535.25</v>
      </c>
      <c r="I6136">
        <v>0.51</v>
      </c>
      <c r="J6136">
        <v>0.04</v>
      </c>
      <c r="K6136">
        <v>749.43</v>
      </c>
      <c r="L6136">
        <v>46.9</v>
      </c>
      <c r="M6136">
        <v>22.98</v>
      </c>
      <c r="N6136">
        <v>4.5</v>
      </c>
      <c r="O6136" t="s">
        <v>71</v>
      </c>
      <c r="P6136" t="s">
        <v>1374</v>
      </c>
      <c r="Q6136" t="s">
        <v>64</v>
      </c>
      <c r="R6136" t="s">
        <v>61</v>
      </c>
      <c r="S6136" t="s">
        <v>57</v>
      </c>
      <c r="T6136" s="1">
        <v>40775</v>
      </c>
    </row>
    <row r="6137" spans="1:20" x14ac:dyDescent="0.25">
      <c r="A6137">
        <v>43459</v>
      </c>
      <c r="B6137">
        <v>40854</v>
      </c>
      <c r="C6137" t="s">
        <v>58</v>
      </c>
      <c r="D6137" t="s">
        <v>37</v>
      </c>
      <c r="E6137" t="s">
        <v>87</v>
      </c>
      <c r="F6137" t="s">
        <v>1338</v>
      </c>
      <c r="G6137">
        <v>26</v>
      </c>
      <c r="H6137">
        <v>27859.94</v>
      </c>
      <c r="I6137">
        <v>0.49</v>
      </c>
      <c r="J6137">
        <v>0.05</v>
      </c>
      <c r="K6137">
        <v>12892.21</v>
      </c>
      <c r="L6137">
        <v>1126.94</v>
      </c>
      <c r="M6137">
        <v>574.74</v>
      </c>
      <c r="N6137">
        <v>24.49</v>
      </c>
      <c r="O6137" t="s">
        <v>24</v>
      </c>
      <c r="P6137" t="s">
        <v>327</v>
      </c>
      <c r="Q6137" t="s">
        <v>83</v>
      </c>
      <c r="R6137" t="s">
        <v>67</v>
      </c>
      <c r="S6137" t="s">
        <v>28</v>
      </c>
      <c r="T6137" s="1">
        <v>40855</v>
      </c>
    </row>
    <row r="6138" spans="1:20" x14ac:dyDescent="0.25">
      <c r="A6138">
        <v>43460</v>
      </c>
      <c r="B6138">
        <v>41071</v>
      </c>
      <c r="C6138" t="s">
        <v>79</v>
      </c>
      <c r="D6138" t="s">
        <v>21</v>
      </c>
      <c r="E6138" t="s">
        <v>120</v>
      </c>
      <c r="F6138" t="s">
        <v>905</v>
      </c>
      <c r="G6138">
        <v>2</v>
      </c>
      <c r="H6138">
        <v>34.29</v>
      </c>
      <c r="I6138">
        <v>0.41</v>
      </c>
      <c r="J6138">
        <v>7.0000000000000007E-2</v>
      </c>
      <c r="K6138">
        <v>9.27</v>
      </c>
      <c r="L6138">
        <v>13.63</v>
      </c>
      <c r="M6138">
        <v>8.0399999999999991</v>
      </c>
      <c r="N6138">
        <v>8.94</v>
      </c>
      <c r="O6138" t="s">
        <v>24</v>
      </c>
      <c r="P6138" t="s">
        <v>1090</v>
      </c>
      <c r="Q6138" t="s">
        <v>95</v>
      </c>
      <c r="R6138" t="s">
        <v>34</v>
      </c>
      <c r="S6138" t="s">
        <v>57</v>
      </c>
      <c r="T6138" s="1">
        <v>41072</v>
      </c>
    </row>
    <row r="6139" spans="1:20" x14ac:dyDescent="0.25">
      <c r="A6139">
        <v>43488</v>
      </c>
      <c r="B6139">
        <v>41078</v>
      </c>
      <c r="C6139" t="s">
        <v>58</v>
      </c>
      <c r="D6139" t="s">
        <v>21</v>
      </c>
      <c r="E6139" t="s">
        <v>126</v>
      </c>
      <c r="F6139" t="s">
        <v>1351</v>
      </c>
      <c r="G6139">
        <v>46</v>
      </c>
      <c r="H6139">
        <v>3290.68</v>
      </c>
      <c r="I6139">
        <v>0.37</v>
      </c>
      <c r="J6139">
        <v>0.08</v>
      </c>
      <c r="K6139">
        <v>1035.8599999999999</v>
      </c>
      <c r="L6139">
        <v>77.650000000000006</v>
      </c>
      <c r="M6139">
        <v>48.92</v>
      </c>
      <c r="N6139">
        <v>4.5</v>
      </c>
      <c r="O6139" t="s">
        <v>24</v>
      </c>
      <c r="P6139" t="s">
        <v>1992</v>
      </c>
      <c r="Q6139" t="s">
        <v>75</v>
      </c>
      <c r="R6139" t="s">
        <v>61</v>
      </c>
      <c r="S6139" t="s">
        <v>57</v>
      </c>
      <c r="T6139" s="1">
        <v>41079</v>
      </c>
    </row>
    <row r="6140" spans="1:20" x14ac:dyDescent="0.25">
      <c r="A6140">
        <v>43488</v>
      </c>
      <c r="B6140">
        <v>41078</v>
      </c>
      <c r="C6140" t="s">
        <v>58</v>
      </c>
      <c r="D6140" t="s">
        <v>21</v>
      </c>
      <c r="E6140" t="s">
        <v>139</v>
      </c>
      <c r="F6140" t="s">
        <v>719</v>
      </c>
      <c r="G6140">
        <v>46</v>
      </c>
      <c r="H6140">
        <v>1378.74</v>
      </c>
      <c r="I6140">
        <v>0.48</v>
      </c>
      <c r="J6140">
        <v>0</v>
      </c>
      <c r="K6140">
        <v>661.13</v>
      </c>
      <c r="L6140">
        <v>29.94</v>
      </c>
      <c r="M6140">
        <v>15.57</v>
      </c>
      <c r="N6140">
        <v>1.39</v>
      </c>
      <c r="O6140" t="s">
        <v>24</v>
      </c>
      <c r="P6140" t="s">
        <v>1992</v>
      </c>
      <c r="Q6140" t="s">
        <v>75</v>
      </c>
      <c r="R6140" t="s">
        <v>61</v>
      </c>
      <c r="S6140" t="s">
        <v>57</v>
      </c>
      <c r="T6140" s="1">
        <v>41079</v>
      </c>
    </row>
    <row r="6141" spans="1:20" x14ac:dyDescent="0.25">
      <c r="A6141">
        <v>43488</v>
      </c>
      <c r="B6141">
        <v>41078</v>
      </c>
      <c r="C6141" t="s">
        <v>58</v>
      </c>
      <c r="D6141" t="s">
        <v>42</v>
      </c>
      <c r="E6141" t="s">
        <v>43</v>
      </c>
      <c r="F6141" t="s">
        <v>873</v>
      </c>
      <c r="G6141">
        <v>28</v>
      </c>
      <c r="H6141">
        <v>886.06</v>
      </c>
      <c r="I6141">
        <v>0.42</v>
      </c>
      <c r="J6141">
        <v>0.1</v>
      </c>
      <c r="K6141">
        <v>312.67</v>
      </c>
      <c r="L6141">
        <v>34.9</v>
      </c>
      <c r="M6141">
        <v>20.239999999999998</v>
      </c>
      <c r="N6141">
        <v>6.67</v>
      </c>
      <c r="O6141" t="s">
        <v>24</v>
      </c>
      <c r="P6141" t="s">
        <v>1992</v>
      </c>
      <c r="Q6141" t="s">
        <v>75</v>
      </c>
      <c r="R6141" t="s">
        <v>61</v>
      </c>
      <c r="S6141" t="s">
        <v>35</v>
      </c>
      <c r="T6141" s="1">
        <v>41079</v>
      </c>
    </row>
    <row r="6142" spans="1:20" x14ac:dyDescent="0.25">
      <c r="A6142">
        <v>43488</v>
      </c>
      <c r="B6142">
        <v>41078</v>
      </c>
      <c r="C6142" t="s">
        <v>58</v>
      </c>
      <c r="D6142" t="s">
        <v>21</v>
      </c>
      <c r="E6142" t="s">
        <v>120</v>
      </c>
      <c r="F6142" t="s">
        <v>567</v>
      </c>
      <c r="G6142">
        <v>13</v>
      </c>
      <c r="H6142">
        <v>281.58</v>
      </c>
      <c r="I6142">
        <v>0.35</v>
      </c>
      <c r="J6142">
        <v>0.05</v>
      </c>
      <c r="K6142">
        <v>86.88</v>
      </c>
      <c r="L6142">
        <v>22.28</v>
      </c>
      <c r="M6142">
        <v>14.48</v>
      </c>
      <c r="N6142">
        <v>6.46</v>
      </c>
      <c r="O6142" t="s">
        <v>24</v>
      </c>
      <c r="P6142" t="s">
        <v>1992</v>
      </c>
      <c r="Q6142" t="s">
        <v>75</v>
      </c>
      <c r="R6142" t="s">
        <v>61</v>
      </c>
      <c r="S6142" t="s">
        <v>57</v>
      </c>
      <c r="T6142" s="1">
        <v>41080</v>
      </c>
    </row>
    <row r="6143" spans="1:20" x14ac:dyDescent="0.25">
      <c r="A6143">
        <v>43488</v>
      </c>
      <c r="B6143">
        <v>41078</v>
      </c>
      <c r="C6143" t="s">
        <v>58</v>
      </c>
      <c r="D6143" t="s">
        <v>37</v>
      </c>
      <c r="E6143" t="s">
        <v>387</v>
      </c>
      <c r="F6143" t="s">
        <v>2064</v>
      </c>
      <c r="G6143">
        <v>3</v>
      </c>
      <c r="H6143">
        <v>2562.4299999999998</v>
      </c>
      <c r="I6143">
        <v>0.5</v>
      </c>
      <c r="J6143">
        <v>0.06</v>
      </c>
      <c r="K6143">
        <v>1187.97</v>
      </c>
      <c r="L6143">
        <v>899.98</v>
      </c>
      <c r="M6143">
        <v>449.99</v>
      </c>
      <c r="N6143">
        <v>24.49</v>
      </c>
      <c r="O6143" t="s">
        <v>24</v>
      </c>
      <c r="P6143" t="s">
        <v>1992</v>
      </c>
      <c r="Q6143" t="s">
        <v>75</v>
      </c>
      <c r="R6143" t="s">
        <v>61</v>
      </c>
      <c r="S6143" t="s">
        <v>28</v>
      </c>
      <c r="T6143" s="1">
        <v>41080</v>
      </c>
    </row>
    <row r="6144" spans="1:20" x14ac:dyDescent="0.25">
      <c r="A6144">
        <v>43493</v>
      </c>
      <c r="B6144">
        <v>41039</v>
      </c>
      <c r="C6144" t="s">
        <v>36</v>
      </c>
      <c r="D6144" t="s">
        <v>21</v>
      </c>
      <c r="E6144" t="s">
        <v>84</v>
      </c>
      <c r="F6144" t="s">
        <v>1123</v>
      </c>
      <c r="G6144">
        <v>22</v>
      </c>
      <c r="H6144">
        <v>313.24</v>
      </c>
      <c r="I6144">
        <v>0.55000000000000004</v>
      </c>
      <c r="J6144">
        <v>0.03</v>
      </c>
      <c r="K6144">
        <v>164.74</v>
      </c>
      <c r="L6144">
        <v>14.4</v>
      </c>
      <c r="M6144">
        <v>6.48</v>
      </c>
      <c r="N6144">
        <v>5.94</v>
      </c>
      <c r="O6144" t="s">
        <v>24</v>
      </c>
      <c r="P6144" t="s">
        <v>1757</v>
      </c>
      <c r="Q6144" t="s">
        <v>41</v>
      </c>
      <c r="R6144" t="s">
        <v>34</v>
      </c>
      <c r="S6144" t="s">
        <v>57</v>
      </c>
      <c r="T6144" s="1">
        <v>41040</v>
      </c>
    </row>
    <row r="6145" spans="1:20" x14ac:dyDescent="0.25">
      <c r="A6145">
        <v>43493</v>
      </c>
      <c r="B6145">
        <v>41039</v>
      </c>
      <c r="C6145" t="s">
        <v>36</v>
      </c>
      <c r="D6145" t="s">
        <v>21</v>
      </c>
      <c r="E6145" t="s">
        <v>84</v>
      </c>
      <c r="F6145" t="s">
        <v>1450</v>
      </c>
      <c r="G6145">
        <v>14</v>
      </c>
      <c r="H6145">
        <v>132.07</v>
      </c>
      <c r="I6145">
        <v>0.48</v>
      </c>
      <c r="J6145">
        <v>0.05</v>
      </c>
      <c r="K6145">
        <v>57.65</v>
      </c>
      <c r="L6145">
        <v>9.58</v>
      </c>
      <c r="M6145">
        <v>4.9800000000000004</v>
      </c>
      <c r="N6145">
        <v>4.7</v>
      </c>
      <c r="O6145" t="s">
        <v>24</v>
      </c>
      <c r="P6145" t="s">
        <v>1757</v>
      </c>
      <c r="Q6145" t="s">
        <v>41</v>
      </c>
      <c r="R6145" t="s">
        <v>34</v>
      </c>
      <c r="S6145" t="s">
        <v>57</v>
      </c>
      <c r="T6145" s="1">
        <v>41041</v>
      </c>
    </row>
    <row r="6146" spans="1:20" x14ac:dyDescent="0.25">
      <c r="A6146">
        <v>43493</v>
      </c>
      <c r="B6146">
        <v>41039</v>
      </c>
      <c r="C6146" t="s">
        <v>36</v>
      </c>
      <c r="D6146" t="s">
        <v>37</v>
      </c>
      <c r="E6146" t="s">
        <v>50</v>
      </c>
      <c r="F6146" t="s">
        <v>1272</v>
      </c>
      <c r="G6146">
        <v>37</v>
      </c>
      <c r="H6146">
        <v>3457.72</v>
      </c>
      <c r="I6146">
        <v>0.46</v>
      </c>
      <c r="J6146">
        <v>0.1</v>
      </c>
      <c r="K6146">
        <v>1381.09</v>
      </c>
      <c r="L6146">
        <v>103.69</v>
      </c>
      <c r="M6146">
        <v>55.99</v>
      </c>
      <c r="N6146">
        <v>5</v>
      </c>
      <c r="O6146" t="s">
        <v>24</v>
      </c>
      <c r="P6146" t="s">
        <v>1757</v>
      </c>
      <c r="Q6146" t="s">
        <v>41</v>
      </c>
      <c r="R6146" t="s">
        <v>34</v>
      </c>
      <c r="S6146" t="s">
        <v>35</v>
      </c>
      <c r="T6146" s="1">
        <v>41042</v>
      </c>
    </row>
    <row r="6147" spans="1:20" x14ac:dyDescent="0.25">
      <c r="A6147">
        <v>43494</v>
      </c>
      <c r="B6147">
        <v>40911</v>
      </c>
      <c r="C6147" t="s">
        <v>79</v>
      </c>
      <c r="D6147" t="s">
        <v>37</v>
      </c>
      <c r="E6147" t="s">
        <v>87</v>
      </c>
      <c r="F6147" t="s">
        <v>1527</v>
      </c>
      <c r="G6147">
        <v>2</v>
      </c>
      <c r="H6147">
        <v>5703.02</v>
      </c>
      <c r="I6147">
        <v>0.38</v>
      </c>
      <c r="J6147">
        <v>0.09</v>
      </c>
      <c r="K6147">
        <v>1812.99</v>
      </c>
      <c r="L6147">
        <v>3125.84</v>
      </c>
      <c r="M6147">
        <v>1938.02</v>
      </c>
      <c r="N6147">
        <v>13.99</v>
      </c>
      <c r="O6147" t="s">
        <v>24</v>
      </c>
      <c r="P6147" t="s">
        <v>1610</v>
      </c>
      <c r="Q6147" t="s">
        <v>33</v>
      </c>
      <c r="R6147" t="s">
        <v>67</v>
      </c>
      <c r="S6147" t="s">
        <v>45</v>
      </c>
      <c r="T6147" s="1">
        <v>40912</v>
      </c>
    </row>
    <row r="6148" spans="1:20" x14ac:dyDescent="0.25">
      <c r="A6148">
        <v>43523</v>
      </c>
      <c r="B6148">
        <v>41052</v>
      </c>
      <c r="C6148" t="s">
        <v>79</v>
      </c>
      <c r="D6148" t="s">
        <v>21</v>
      </c>
      <c r="E6148" t="s">
        <v>84</v>
      </c>
      <c r="F6148" t="s">
        <v>1747</v>
      </c>
      <c r="G6148">
        <v>50</v>
      </c>
      <c r="H6148">
        <v>468.43</v>
      </c>
      <c r="I6148">
        <v>0.38</v>
      </c>
      <c r="J6148">
        <v>0.04</v>
      </c>
      <c r="K6148">
        <v>163.97</v>
      </c>
      <c r="L6148">
        <v>9.65</v>
      </c>
      <c r="M6148">
        <v>5.98</v>
      </c>
      <c r="N6148">
        <v>5.46</v>
      </c>
      <c r="O6148" t="s">
        <v>24</v>
      </c>
      <c r="P6148" t="s">
        <v>965</v>
      </c>
      <c r="Q6148" t="s">
        <v>33</v>
      </c>
      <c r="R6148" t="s">
        <v>27</v>
      </c>
      <c r="S6148" t="s">
        <v>57</v>
      </c>
      <c r="T6148" s="1">
        <v>41054</v>
      </c>
    </row>
    <row r="6149" spans="1:20" x14ac:dyDescent="0.25">
      <c r="A6149">
        <v>43526</v>
      </c>
      <c r="B6149">
        <v>40324</v>
      </c>
      <c r="C6149" t="s">
        <v>36</v>
      </c>
      <c r="D6149" t="s">
        <v>21</v>
      </c>
      <c r="E6149" t="s">
        <v>139</v>
      </c>
      <c r="F6149" t="s">
        <v>888</v>
      </c>
      <c r="G6149">
        <v>49</v>
      </c>
      <c r="H6149">
        <v>966.43</v>
      </c>
      <c r="I6149">
        <v>0.45</v>
      </c>
      <c r="J6149">
        <v>7.0000000000000007E-2</v>
      </c>
      <c r="K6149">
        <v>392.04</v>
      </c>
      <c r="L6149">
        <v>21.05</v>
      </c>
      <c r="M6149">
        <v>11.58</v>
      </c>
      <c r="N6149">
        <v>6.97</v>
      </c>
      <c r="O6149" t="s">
        <v>24</v>
      </c>
      <c r="P6149" t="s">
        <v>396</v>
      </c>
      <c r="Q6149" t="s">
        <v>75</v>
      </c>
      <c r="R6149" t="s">
        <v>67</v>
      </c>
      <c r="S6149" t="s">
        <v>57</v>
      </c>
      <c r="T6149" s="1">
        <v>40324</v>
      </c>
    </row>
    <row r="6150" spans="1:20" x14ac:dyDescent="0.25">
      <c r="A6150">
        <v>43526</v>
      </c>
      <c r="B6150">
        <v>40324</v>
      </c>
      <c r="C6150" t="s">
        <v>36</v>
      </c>
      <c r="D6150" t="s">
        <v>21</v>
      </c>
      <c r="E6150" t="s">
        <v>22</v>
      </c>
      <c r="F6150" t="s">
        <v>986</v>
      </c>
      <c r="G6150">
        <v>19</v>
      </c>
      <c r="H6150">
        <v>485.65</v>
      </c>
      <c r="I6150">
        <v>0.39</v>
      </c>
      <c r="J6150">
        <v>0</v>
      </c>
      <c r="K6150">
        <v>185.98</v>
      </c>
      <c r="L6150">
        <v>25.1</v>
      </c>
      <c r="M6150">
        <v>15.31</v>
      </c>
      <c r="N6150">
        <v>8.7799999999999994</v>
      </c>
      <c r="O6150" t="s">
        <v>24</v>
      </c>
      <c r="P6150" t="s">
        <v>396</v>
      </c>
      <c r="Q6150" t="s">
        <v>75</v>
      </c>
      <c r="R6150" t="s">
        <v>67</v>
      </c>
      <c r="S6150" t="s">
        <v>57</v>
      </c>
      <c r="T6150" s="1">
        <v>40325</v>
      </c>
    </row>
    <row r="6151" spans="1:20" x14ac:dyDescent="0.25">
      <c r="A6151">
        <v>43553</v>
      </c>
      <c r="B6151">
        <v>39947</v>
      </c>
      <c r="C6151" t="s">
        <v>29</v>
      </c>
      <c r="D6151" t="s">
        <v>21</v>
      </c>
      <c r="E6151" t="s">
        <v>84</v>
      </c>
      <c r="F6151" t="s">
        <v>243</v>
      </c>
      <c r="G6151">
        <v>29</v>
      </c>
      <c r="H6151">
        <v>290.55</v>
      </c>
      <c r="I6151">
        <v>0.52</v>
      </c>
      <c r="J6151">
        <v>0.05</v>
      </c>
      <c r="K6151">
        <v>141.41</v>
      </c>
      <c r="L6151">
        <v>10.38</v>
      </c>
      <c r="M6151">
        <v>4.9800000000000004</v>
      </c>
      <c r="N6151">
        <v>4.72</v>
      </c>
      <c r="O6151" t="s">
        <v>24</v>
      </c>
      <c r="P6151" t="s">
        <v>112</v>
      </c>
      <c r="Q6151" t="s">
        <v>75</v>
      </c>
      <c r="R6151" t="s">
        <v>34</v>
      </c>
      <c r="S6151" t="s">
        <v>57</v>
      </c>
      <c r="T6151" s="1">
        <v>39948</v>
      </c>
    </row>
    <row r="6152" spans="1:20" x14ac:dyDescent="0.25">
      <c r="A6152">
        <v>43554</v>
      </c>
      <c r="B6152">
        <v>40116</v>
      </c>
      <c r="C6152" t="s">
        <v>58</v>
      </c>
      <c r="D6152" t="s">
        <v>21</v>
      </c>
      <c r="E6152" t="s">
        <v>84</v>
      </c>
      <c r="F6152" t="s">
        <v>1784</v>
      </c>
      <c r="G6152">
        <v>9</v>
      </c>
      <c r="H6152">
        <v>49.79</v>
      </c>
      <c r="I6152">
        <v>0.36</v>
      </c>
      <c r="J6152">
        <v>0.06</v>
      </c>
      <c r="K6152">
        <v>15.19</v>
      </c>
      <c r="L6152">
        <v>5.63</v>
      </c>
      <c r="M6152">
        <v>3.6</v>
      </c>
      <c r="N6152">
        <v>2.2000000000000002</v>
      </c>
      <c r="O6152" t="s">
        <v>24</v>
      </c>
      <c r="P6152" t="s">
        <v>1955</v>
      </c>
      <c r="Q6152" t="s">
        <v>41</v>
      </c>
      <c r="R6152" t="s">
        <v>67</v>
      </c>
      <c r="S6152" t="s">
        <v>55</v>
      </c>
      <c r="T6152" s="1">
        <v>40119</v>
      </c>
    </row>
    <row r="6153" spans="1:20" x14ac:dyDescent="0.25">
      <c r="A6153">
        <v>43555</v>
      </c>
      <c r="B6153">
        <v>41093</v>
      </c>
      <c r="C6153" t="s">
        <v>79</v>
      </c>
      <c r="D6153" t="s">
        <v>21</v>
      </c>
      <c r="E6153" t="s">
        <v>72</v>
      </c>
      <c r="F6153" t="s">
        <v>251</v>
      </c>
      <c r="G6153">
        <v>34</v>
      </c>
      <c r="H6153">
        <v>75.86</v>
      </c>
      <c r="I6153">
        <v>0.43</v>
      </c>
      <c r="J6153">
        <v>0</v>
      </c>
      <c r="K6153">
        <v>32.32</v>
      </c>
      <c r="L6153">
        <v>2.21</v>
      </c>
      <c r="M6153">
        <v>1.26</v>
      </c>
      <c r="N6153">
        <v>0.7</v>
      </c>
      <c r="O6153" t="s">
        <v>24</v>
      </c>
      <c r="P6153" t="s">
        <v>341</v>
      </c>
      <c r="Q6153" t="s">
        <v>41</v>
      </c>
      <c r="R6153" t="s">
        <v>34</v>
      </c>
      <c r="S6153" t="s">
        <v>55</v>
      </c>
      <c r="T6153" s="1">
        <v>41095</v>
      </c>
    </row>
    <row r="6154" spans="1:20" x14ac:dyDescent="0.25">
      <c r="A6154">
        <v>43556</v>
      </c>
      <c r="B6154">
        <v>41112</v>
      </c>
      <c r="C6154" t="s">
        <v>20</v>
      </c>
      <c r="D6154" t="s">
        <v>21</v>
      </c>
      <c r="E6154" t="s">
        <v>84</v>
      </c>
      <c r="F6154" t="s">
        <v>1544</v>
      </c>
      <c r="G6154">
        <v>31</v>
      </c>
      <c r="H6154">
        <v>727.23</v>
      </c>
      <c r="I6154">
        <v>0.37</v>
      </c>
      <c r="J6154">
        <v>0.02</v>
      </c>
      <c r="K6154">
        <v>259.02</v>
      </c>
      <c r="L6154">
        <v>23.87</v>
      </c>
      <c r="M6154">
        <v>15.04</v>
      </c>
      <c r="N6154">
        <v>1.97</v>
      </c>
      <c r="O6154" t="s">
        <v>24</v>
      </c>
      <c r="P6154" t="s">
        <v>1419</v>
      </c>
      <c r="Q6154" t="s">
        <v>41</v>
      </c>
      <c r="R6154" t="s">
        <v>67</v>
      </c>
      <c r="S6154" t="s">
        <v>55</v>
      </c>
      <c r="T6154" s="1">
        <v>41117</v>
      </c>
    </row>
    <row r="6155" spans="1:20" x14ac:dyDescent="0.25">
      <c r="A6155">
        <v>43585</v>
      </c>
      <c r="B6155">
        <v>40492</v>
      </c>
      <c r="C6155" t="s">
        <v>58</v>
      </c>
      <c r="D6155" t="s">
        <v>21</v>
      </c>
      <c r="E6155" t="s">
        <v>84</v>
      </c>
      <c r="F6155" t="s">
        <v>1372</v>
      </c>
      <c r="G6155">
        <v>19</v>
      </c>
      <c r="H6155">
        <v>1546.14</v>
      </c>
      <c r="I6155">
        <v>0.37</v>
      </c>
      <c r="J6155">
        <v>0.08</v>
      </c>
      <c r="K6155">
        <v>485.23</v>
      </c>
      <c r="L6155">
        <v>88.06</v>
      </c>
      <c r="M6155">
        <v>55.48</v>
      </c>
      <c r="N6155">
        <v>6.79</v>
      </c>
      <c r="O6155" t="s">
        <v>71</v>
      </c>
      <c r="P6155" t="s">
        <v>1942</v>
      </c>
      <c r="Q6155" t="s">
        <v>64</v>
      </c>
      <c r="R6155" t="s">
        <v>67</v>
      </c>
      <c r="S6155" t="s">
        <v>57</v>
      </c>
      <c r="T6155" s="1">
        <v>40494</v>
      </c>
    </row>
    <row r="6156" spans="1:20" x14ac:dyDescent="0.25">
      <c r="A6156">
        <v>43588</v>
      </c>
      <c r="B6156">
        <v>41153</v>
      </c>
      <c r="C6156" t="s">
        <v>79</v>
      </c>
      <c r="D6156" t="s">
        <v>42</v>
      </c>
      <c r="E6156" t="s">
        <v>46</v>
      </c>
      <c r="F6156" t="s">
        <v>1886</v>
      </c>
      <c r="G6156">
        <v>16</v>
      </c>
      <c r="H6156">
        <v>8147.82</v>
      </c>
      <c r="I6156">
        <v>0.55000000000000004</v>
      </c>
      <c r="J6156">
        <v>0.04</v>
      </c>
      <c r="K6156">
        <v>4297.0600000000004</v>
      </c>
      <c r="L6156">
        <v>526.6</v>
      </c>
      <c r="M6156">
        <v>236.97</v>
      </c>
      <c r="N6156">
        <v>59.24</v>
      </c>
      <c r="O6156" t="s">
        <v>48</v>
      </c>
      <c r="P6156" t="s">
        <v>1238</v>
      </c>
      <c r="Q6156" t="s">
        <v>95</v>
      </c>
      <c r="R6156" t="s">
        <v>61</v>
      </c>
      <c r="S6156" t="s">
        <v>49</v>
      </c>
      <c r="T6156" s="1">
        <v>41156</v>
      </c>
    </row>
    <row r="6157" spans="1:20" x14ac:dyDescent="0.25">
      <c r="A6157">
        <v>43588</v>
      </c>
      <c r="B6157">
        <v>41153</v>
      </c>
      <c r="C6157" t="s">
        <v>79</v>
      </c>
      <c r="D6157" t="s">
        <v>21</v>
      </c>
      <c r="E6157" t="s">
        <v>84</v>
      </c>
      <c r="F6157" t="s">
        <v>1833</v>
      </c>
      <c r="G6157">
        <v>6</v>
      </c>
      <c r="H6157">
        <v>32.369999999999997</v>
      </c>
      <c r="I6157">
        <v>0.41</v>
      </c>
      <c r="J6157">
        <v>0.09</v>
      </c>
      <c r="K6157">
        <v>11</v>
      </c>
      <c r="L6157">
        <v>5.73</v>
      </c>
      <c r="M6157">
        <v>3.38</v>
      </c>
      <c r="N6157">
        <v>1.0900000000000001</v>
      </c>
      <c r="O6157" t="s">
        <v>24</v>
      </c>
      <c r="P6157" t="s">
        <v>1238</v>
      </c>
      <c r="Q6157" t="s">
        <v>64</v>
      </c>
      <c r="R6157" t="s">
        <v>61</v>
      </c>
      <c r="S6157" t="s">
        <v>55</v>
      </c>
      <c r="T6157" s="1">
        <v>41154</v>
      </c>
    </row>
    <row r="6158" spans="1:20" x14ac:dyDescent="0.25">
      <c r="A6158">
        <v>43590</v>
      </c>
      <c r="B6158">
        <v>40066</v>
      </c>
      <c r="C6158" t="s">
        <v>58</v>
      </c>
      <c r="D6158" t="s">
        <v>42</v>
      </c>
      <c r="E6158" t="s">
        <v>192</v>
      </c>
      <c r="F6158" t="s">
        <v>509</v>
      </c>
      <c r="G6158">
        <v>24</v>
      </c>
      <c r="H6158">
        <v>4604.8599999999997</v>
      </c>
      <c r="I6158">
        <v>0.37</v>
      </c>
      <c r="J6158">
        <v>0.06</v>
      </c>
      <c r="K6158">
        <v>1514.45</v>
      </c>
      <c r="L6158">
        <v>203.56</v>
      </c>
      <c r="M6158">
        <v>128.24</v>
      </c>
      <c r="N6158">
        <v>12.65</v>
      </c>
      <c r="O6158" t="s">
        <v>71</v>
      </c>
      <c r="P6158" t="s">
        <v>400</v>
      </c>
      <c r="Q6158" t="s">
        <v>64</v>
      </c>
      <c r="R6158" t="s">
        <v>61</v>
      </c>
      <c r="S6158" t="s">
        <v>45</v>
      </c>
      <c r="T6158" s="1">
        <v>40068</v>
      </c>
    </row>
    <row r="6159" spans="1:20" x14ac:dyDescent="0.25">
      <c r="A6159">
        <v>43620</v>
      </c>
      <c r="B6159">
        <v>39830</v>
      </c>
      <c r="C6159" t="s">
        <v>79</v>
      </c>
      <c r="D6159" t="s">
        <v>21</v>
      </c>
      <c r="E6159" t="s">
        <v>126</v>
      </c>
      <c r="F6159" t="s">
        <v>559</v>
      </c>
      <c r="G6159">
        <v>13</v>
      </c>
      <c r="H6159">
        <v>402.48</v>
      </c>
      <c r="I6159">
        <v>0.53</v>
      </c>
      <c r="J6159">
        <v>0.05</v>
      </c>
      <c r="K6159">
        <v>196.63</v>
      </c>
      <c r="L6159">
        <v>31.51</v>
      </c>
      <c r="M6159">
        <v>14.81</v>
      </c>
      <c r="N6159">
        <v>13.32</v>
      </c>
      <c r="O6159" t="s">
        <v>24</v>
      </c>
      <c r="P6159" t="s">
        <v>1528</v>
      </c>
      <c r="Q6159" t="s">
        <v>41</v>
      </c>
      <c r="R6159" t="s">
        <v>61</v>
      </c>
      <c r="S6159" t="s">
        <v>57</v>
      </c>
      <c r="T6159" s="1">
        <v>39833</v>
      </c>
    </row>
    <row r="6160" spans="1:20" x14ac:dyDescent="0.25">
      <c r="A6160">
        <v>43620</v>
      </c>
      <c r="B6160">
        <v>39830</v>
      </c>
      <c r="C6160" t="s">
        <v>79</v>
      </c>
      <c r="D6160" t="s">
        <v>21</v>
      </c>
      <c r="E6160" t="s">
        <v>84</v>
      </c>
      <c r="F6160" t="s">
        <v>2039</v>
      </c>
      <c r="G6160">
        <v>11</v>
      </c>
      <c r="H6160">
        <v>91.83</v>
      </c>
      <c r="I6160">
        <v>0.51</v>
      </c>
      <c r="J6160">
        <v>0.05</v>
      </c>
      <c r="K6160">
        <v>43.37</v>
      </c>
      <c r="L6160">
        <v>8.57</v>
      </c>
      <c r="M6160">
        <v>4.2</v>
      </c>
      <c r="N6160">
        <v>2.2599999999999998</v>
      </c>
      <c r="O6160" t="s">
        <v>71</v>
      </c>
      <c r="P6160" t="s">
        <v>1528</v>
      </c>
      <c r="Q6160" t="s">
        <v>41</v>
      </c>
      <c r="R6160" t="s">
        <v>61</v>
      </c>
      <c r="S6160" t="s">
        <v>55</v>
      </c>
      <c r="T6160" s="1">
        <v>39832</v>
      </c>
    </row>
    <row r="6161" spans="1:20" x14ac:dyDescent="0.25">
      <c r="A6161">
        <v>43650</v>
      </c>
      <c r="B6161">
        <v>39895</v>
      </c>
      <c r="C6161" t="s">
        <v>29</v>
      </c>
      <c r="D6161" t="s">
        <v>37</v>
      </c>
      <c r="E6161" t="s">
        <v>387</v>
      </c>
      <c r="F6161" t="s">
        <v>1573</v>
      </c>
      <c r="G6161">
        <v>3</v>
      </c>
      <c r="H6161">
        <v>2892.24</v>
      </c>
      <c r="I6161">
        <v>0.41</v>
      </c>
      <c r="J6161">
        <v>0.06</v>
      </c>
      <c r="K6161">
        <v>1067.78</v>
      </c>
      <c r="L6161">
        <v>1016.93</v>
      </c>
      <c r="M6161">
        <v>599.99</v>
      </c>
      <c r="N6161">
        <v>24.49</v>
      </c>
      <c r="O6161" t="s">
        <v>24</v>
      </c>
      <c r="P6161" t="s">
        <v>942</v>
      </c>
      <c r="Q6161" t="s">
        <v>41</v>
      </c>
      <c r="R6161" t="s">
        <v>34</v>
      </c>
      <c r="S6161" t="s">
        <v>28</v>
      </c>
      <c r="T6161" s="1">
        <v>39896</v>
      </c>
    </row>
    <row r="6162" spans="1:20" x14ac:dyDescent="0.25">
      <c r="A6162">
        <v>43650</v>
      </c>
      <c r="B6162">
        <v>39895</v>
      </c>
      <c r="C6162" t="s">
        <v>29</v>
      </c>
      <c r="D6162" t="s">
        <v>21</v>
      </c>
      <c r="E6162" t="s">
        <v>52</v>
      </c>
      <c r="F6162" t="s">
        <v>394</v>
      </c>
      <c r="G6162">
        <v>7</v>
      </c>
      <c r="H6162">
        <v>136.30000000000001</v>
      </c>
      <c r="I6162">
        <v>0.39</v>
      </c>
      <c r="J6162">
        <v>0.05</v>
      </c>
      <c r="K6162">
        <v>46.7</v>
      </c>
      <c r="L6162">
        <v>19.62</v>
      </c>
      <c r="M6162">
        <v>11.97</v>
      </c>
      <c r="N6162">
        <v>5.81</v>
      </c>
      <c r="O6162" t="s">
        <v>24</v>
      </c>
      <c r="P6162" t="s">
        <v>942</v>
      </c>
      <c r="Q6162" t="s">
        <v>41</v>
      </c>
      <c r="R6162" t="s">
        <v>34</v>
      </c>
      <c r="S6162" t="s">
        <v>35</v>
      </c>
      <c r="T6162" s="1">
        <v>39897</v>
      </c>
    </row>
    <row r="6163" spans="1:20" x14ac:dyDescent="0.25">
      <c r="A6163">
        <v>43653</v>
      </c>
      <c r="B6163">
        <v>41212</v>
      </c>
      <c r="C6163" t="s">
        <v>36</v>
      </c>
      <c r="D6163" t="s">
        <v>21</v>
      </c>
      <c r="E6163" t="s">
        <v>72</v>
      </c>
      <c r="F6163" t="s">
        <v>780</v>
      </c>
      <c r="G6163">
        <v>3</v>
      </c>
      <c r="H6163">
        <v>18.670000000000002</v>
      </c>
      <c r="I6163">
        <v>0.47</v>
      </c>
      <c r="J6163">
        <v>7.0000000000000007E-2</v>
      </c>
      <c r="K6163">
        <v>7.45</v>
      </c>
      <c r="L6163">
        <v>6.21</v>
      </c>
      <c r="M6163">
        <v>3.29</v>
      </c>
      <c r="N6163">
        <v>1.35</v>
      </c>
      <c r="O6163" t="s">
        <v>24</v>
      </c>
      <c r="P6163" t="s">
        <v>1180</v>
      </c>
      <c r="Q6163" t="s">
        <v>41</v>
      </c>
      <c r="R6163" t="s">
        <v>27</v>
      </c>
      <c r="S6163" t="s">
        <v>55</v>
      </c>
      <c r="T6163" s="1">
        <v>41212</v>
      </c>
    </row>
    <row r="6164" spans="1:20" x14ac:dyDescent="0.25">
      <c r="A6164">
        <v>43653</v>
      </c>
      <c r="B6164">
        <v>41212</v>
      </c>
      <c r="C6164" t="s">
        <v>36</v>
      </c>
      <c r="D6164" t="s">
        <v>21</v>
      </c>
      <c r="E6164" t="s">
        <v>30</v>
      </c>
      <c r="F6164" t="s">
        <v>1385</v>
      </c>
      <c r="G6164">
        <v>39</v>
      </c>
      <c r="H6164">
        <v>1047.2</v>
      </c>
      <c r="I6164">
        <v>0.41</v>
      </c>
      <c r="J6164">
        <v>0</v>
      </c>
      <c r="K6164">
        <v>426.31</v>
      </c>
      <c r="L6164">
        <v>26.66</v>
      </c>
      <c r="M6164">
        <v>15.73</v>
      </c>
      <c r="N6164">
        <v>7.42</v>
      </c>
      <c r="O6164" t="s">
        <v>71</v>
      </c>
      <c r="P6164" t="s">
        <v>1180</v>
      </c>
      <c r="Q6164" t="s">
        <v>41</v>
      </c>
      <c r="R6164" t="s">
        <v>27</v>
      </c>
      <c r="S6164" t="s">
        <v>35</v>
      </c>
      <c r="T6164" s="1">
        <v>41213</v>
      </c>
    </row>
    <row r="6165" spans="1:20" x14ac:dyDescent="0.25">
      <c r="A6165">
        <v>43653</v>
      </c>
      <c r="B6165">
        <v>41212</v>
      </c>
      <c r="C6165" t="s">
        <v>36</v>
      </c>
      <c r="D6165" t="s">
        <v>21</v>
      </c>
      <c r="E6165" t="s">
        <v>22</v>
      </c>
      <c r="F6165" t="s">
        <v>615</v>
      </c>
      <c r="G6165">
        <v>10</v>
      </c>
      <c r="H6165">
        <v>581.46</v>
      </c>
      <c r="I6165">
        <v>0.43</v>
      </c>
      <c r="J6165">
        <v>0.06</v>
      </c>
      <c r="K6165">
        <v>225.64</v>
      </c>
      <c r="L6165">
        <v>60.98</v>
      </c>
      <c r="M6165">
        <v>34.76</v>
      </c>
      <c r="N6165">
        <v>8.2200000000000006</v>
      </c>
      <c r="O6165" t="s">
        <v>24</v>
      </c>
      <c r="P6165" t="s">
        <v>1180</v>
      </c>
      <c r="Q6165" t="s">
        <v>41</v>
      </c>
      <c r="R6165" t="s">
        <v>27</v>
      </c>
      <c r="S6165" t="s">
        <v>57</v>
      </c>
      <c r="T6165" s="1">
        <v>41214</v>
      </c>
    </row>
    <row r="6166" spans="1:20" x14ac:dyDescent="0.25">
      <c r="A6166">
        <v>43682</v>
      </c>
      <c r="B6166">
        <v>41148</v>
      </c>
      <c r="C6166" t="s">
        <v>79</v>
      </c>
      <c r="D6166" t="s">
        <v>37</v>
      </c>
      <c r="E6166" t="s">
        <v>50</v>
      </c>
      <c r="F6166" t="s">
        <v>1920</v>
      </c>
      <c r="G6166">
        <v>14</v>
      </c>
      <c r="H6166">
        <v>3810.52</v>
      </c>
      <c r="I6166">
        <v>0.46</v>
      </c>
      <c r="J6166">
        <v>0.06</v>
      </c>
      <c r="K6166">
        <v>1617.67</v>
      </c>
      <c r="L6166">
        <v>288.87</v>
      </c>
      <c r="M6166">
        <v>155.99</v>
      </c>
      <c r="N6166">
        <v>8.99</v>
      </c>
      <c r="O6166" t="s">
        <v>24</v>
      </c>
      <c r="P6166" t="s">
        <v>1638</v>
      </c>
      <c r="Q6166" t="s">
        <v>33</v>
      </c>
      <c r="R6166" t="s">
        <v>34</v>
      </c>
      <c r="S6166" t="s">
        <v>57</v>
      </c>
      <c r="T6166" s="1">
        <v>41150</v>
      </c>
    </row>
    <row r="6167" spans="1:20" x14ac:dyDescent="0.25">
      <c r="A6167">
        <v>43686</v>
      </c>
      <c r="B6167">
        <v>40670</v>
      </c>
      <c r="C6167" t="s">
        <v>79</v>
      </c>
      <c r="D6167" t="s">
        <v>37</v>
      </c>
      <c r="E6167" t="s">
        <v>38</v>
      </c>
      <c r="F6167" t="s">
        <v>1002</v>
      </c>
      <c r="G6167">
        <v>16</v>
      </c>
      <c r="H6167">
        <v>1949.39</v>
      </c>
      <c r="I6167">
        <v>0.35</v>
      </c>
      <c r="J6167">
        <v>0.05</v>
      </c>
      <c r="K6167">
        <v>613.66</v>
      </c>
      <c r="L6167">
        <v>127.85</v>
      </c>
      <c r="M6167">
        <v>83.1</v>
      </c>
      <c r="N6167">
        <v>6.13</v>
      </c>
      <c r="O6167" t="s">
        <v>24</v>
      </c>
      <c r="P6167" t="s">
        <v>1189</v>
      </c>
      <c r="Q6167" t="s">
        <v>33</v>
      </c>
      <c r="R6167" t="s">
        <v>34</v>
      </c>
      <c r="S6167" t="s">
        <v>57</v>
      </c>
      <c r="T6167" s="1">
        <v>40671</v>
      </c>
    </row>
    <row r="6168" spans="1:20" x14ac:dyDescent="0.25">
      <c r="A6168">
        <v>43713</v>
      </c>
      <c r="B6168">
        <v>41159</v>
      </c>
      <c r="C6168" t="s">
        <v>79</v>
      </c>
      <c r="D6168" t="s">
        <v>21</v>
      </c>
      <c r="E6168" t="s">
        <v>52</v>
      </c>
      <c r="F6168" t="s">
        <v>1657</v>
      </c>
      <c r="G6168">
        <v>12</v>
      </c>
      <c r="H6168">
        <v>52.64</v>
      </c>
      <c r="I6168">
        <v>0.41</v>
      </c>
      <c r="J6168">
        <v>0.05</v>
      </c>
      <c r="K6168">
        <v>19.04</v>
      </c>
      <c r="L6168">
        <v>4.41</v>
      </c>
      <c r="M6168">
        <v>2.6</v>
      </c>
      <c r="N6168">
        <v>2.4</v>
      </c>
      <c r="O6168" t="s">
        <v>24</v>
      </c>
      <c r="P6168" t="s">
        <v>880</v>
      </c>
      <c r="Q6168" t="s">
        <v>64</v>
      </c>
      <c r="R6168" t="s">
        <v>27</v>
      </c>
      <c r="S6168" t="s">
        <v>55</v>
      </c>
      <c r="T6168" s="1">
        <v>41161</v>
      </c>
    </row>
    <row r="6169" spans="1:20" x14ac:dyDescent="0.25">
      <c r="A6169">
        <v>43745</v>
      </c>
      <c r="B6169">
        <v>40483</v>
      </c>
      <c r="C6169" t="s">
        <v>20</v>
      </c>
      <c r="D6169" t="s">
        <v>21</v>
      </c>
      <c r="E6169" t="s">
        <v>126</v>
      </c>
      <c r="F6169" t="s">
        <v>1248</v>
      </c>
      <c r="G6169">
        <v>43</v>
      </c>
      <c r="H6169">
        <v>3645.1</v>
      </c>
      <c r="I6169">
        <v>0.37</v>
      </c>
      <c r="J6169">
        <v>0.02</v>
      </c>
      <c r="K6169">
        <v>1301.47</v>
      </c>
      <c r="L6169">
        <v>86.48</v>
      </c>
      <c r="M6169">
        <v>54.48</v>
      </c>
      <c r="N6169">
        <v>0.99</v>
      </c>
      <c r="O6169" t="s">
        <v>24</v>
      </c>
      <c r="P6169" t="s">
        <v>1563</v>
      </c>
      <c r="Q6169" t="s">
        <v>75</v>
      </c>
      <c r="R6169" t="s">
        <v>34</v>
      </c>
      <c r="S6169" t="s">
        <v>57</v>
      </c>
      <c r="T6169" s="1">
        <v>40483</v>
      </c>
    </row>
    <row r="6170" spans="1:20" x14ac:dyDescent="0.25">
      <c r="A6170">
        <v>43745</v>
      </c>
      <c r="B6170">
        <v>40483</v>
      </c>
      <c r="C6170" t="s">
        <v>20</v>
      </c>
      <c r="D6170" t="s">
        <v>37</v>
      </c>
      <c r="E6170" t="s">
        <v>38</v>
      </c>
      <c r="F6170" t="s">
        <v>1312</v>
      </c>
      <c r="G6170">
        <v>26</v>
      </c>
      <c r="H6170">
        <v>1964.13</v>
      </c>
      <c r="I6170">
        <v>0.35</v>
      </c>
      <c r="J6170">
        <v>0.04</v>
      </c>
      <c r="K6170">
        <v>632.15</v>
      </c>
      <c r="L6170">
        <v>78.430000000000007</v>
      </c>
      <c r="M6170">
        <v>50.98</v>
      </c>
      <c r="N6170">
        <v>6.5</v>
      </c>
      <c r="O6170" t="s">
        <v>24</v>
      </c>
      <c r="P6170" t="s">
        <v>1563</v>
      </c>
      <c r="Q6170" t="s">
        <v>75</v>
      </c>
      <c r="R6170" t="s">
        <v>34</v>
      </c>
      <c r="S6170" t="s">
        <v>57</v>
      </c>
      <c r="T6170" s="1">
        <v>40485</v>
      </c>
    </row>
    <row r="6171" spans="1:20" x14ac:dyDescent="0.25">
      <c r="A6171">
        <v>43745</v>
      </c>
      <c r="B6171">
        <v>40483</v>
      </c>
      <c r="C6171" t="s">
        <v>20</v>
      </c>
      <c r="D6171" t="s">
        <v>21</v>
      </c>
      <c r="E6171" t="s">
        <v>84</v>
      </c>
      <c r="F6171" t="s">
        <v>2022</v>
      </c>
      <c r="G6171">
        <v>41</v>
      </c>
      <c r="H6171">
        <v>472.76</v>
      </c>
      <c r="I6171">
        <v>0.46</v>
      </c>
      <c r="J6171">
        <v>0.08</v>
      </c>
      <c r="K6171">
        <v>192.73</v>
      </c>
      <c r="L6171">
        <v>12.37</v>
      </c>
      <c r="M6171">
        <v>6.68</v>
      </c>
      <c r="N6171">
        <v>6.15</v>
      </c>
      <c r="O6171" t="s">
        <v>24</v>
      </c>
      <c r="P6171" t="s">
        <v>1563</v>
      </c>
      <c r="Q6171" t="s">
        <v>75</v>
      </c>
      <c r="R6171" t="s">
        <v>34</v>
      </c>
      <c r="S6171" t="s">
        <v>57</v>
      </c>
      <c r="T6171" s="1">
        <v>40485</v>
      </c>
    </row>
    <row r="6172" spans="1:20" x14ac:dyDescent="0.25">
      <c r="A6172">
        <v>43745</v>
      </c>
      <c r="B6172">
        <v>40483</v>
      </c>
      <c r="C6172" t="s">
        <v>20</v>
      </c>
      <c r="D6172" t="s">
        <v>37</v>
      </c>
      <c r="E6172" t="s">
        <v>50</v>
      </c>
      <c r="F6172" t="s">
        <v>1794</v>
      </c>
      <c r="G6172">
        <v>32</v>
      </c>
      <c r="H6172">
        <v>2886.99</v>
      </c>
      <c r="I6172">
        <v>0.5</v>
      </c>
      <c r="J6172">
        <v>0.02</v>
      </c>
      <c r="K6172">
        <v>1412.81</v>
      </c>
      <c r="L6172">
        <v>91.98</v>
      </c>
      <c r="M6172">
        <v>45.99</v>
      </c>
      <c r="N6172">
        <v>2.5</v>
      </c>
      <c r="O6172" t="s">
        <v>24</v>
      </c>
      <c r="P6172" t="s">
        <v>1563</v>
      </c>
      <c r="Q6172" t="s">
        <v>75</v>
      </c>
      <c r="R6172" t="s">
        <v>34</v>
      </c>
      <c r="S6172" t="s">
        <v>57</v>
      </c>
      <c r="T6172" s="1">
        <v>40483</v>
      </c>
    </row>
    <row r="6173" spans="1:20" x14ac:dyDescent="0.25">
      <c r="A6173">
        <v>43745</v>
      </c>
      <c r="B6173">
        <v>40483</v>
      </c>
      <c r="C6173" t="s">
        <v>20</v>
      </c>
      <c r="D6173" t="s">
        <v>21</v>
      </c>
      <c r="E6173" t="s">
        <v>126</v>
      </c>
      <c r="F6173" t="s">
        <v>1026</v>
      </c>
      <c r="G6173">
        <v>5</v>
      </c>
      <c r="H6173">
        <v>225.02</v>
      </c>
      <c r="I6173">
        <v>0.45</v>
      </c>
      <c r="J6173">
        <v>7.0000000000000007E-2</v>
      </c>
      <c r="K6173">
        <v>89.75</v>
      </c>
      <c r="L6173">
        <v>47.24</v>
      </c>
      <c r="M6173">
        <v>25.98</v>
      </c>
      <c r="N6173">
        <v>5.37</v>
      </c>
      <c r="O6173" t="s">
        <v>24</v>
      </c>
      <c r="P6173" t="s">
        <v>1563</v>
      </c>
      <c r="Q6173" t="s">
        <v>95</v>
      </c>
      <c r="R6173" t="s">
        <v>34</v>
      </c>
      <c r="S6173" t="s">
        <v>45</v>
      </c>
      <c r="T6173" s="1">
        <v>40490</v>
      </c>
    </row>
    <row r="6174" spans="1:20" x14ac:dyDescent="0.25">
      <c r="A6174">
        <v>43745</v>
      </c>
      <c r="B6174">
        <v>40483</v>
      </c>
      <c r="C6174" t="s">
        <v>20</v>
      </c>
      <c r="D6174" t="s">
        <v>21</v>
      </c>
      <c r="E6174" t="s">
        <v>72</v>
      </c>
      <c r="F6174" t="s">
        <v>2033</v>
      </c>
      <c r="G6174">
        <v>1</v>
      </c>
      <c r="H6174">
        <v>7.74</v>
      </c>
      <c r="I6174">
        <v>0.46</v>
      </c>
      <c r="J6174">
        <v>0.04</v>
      </c>
      <c r="K6174">
        <v>2.76</v>
      </c>
      <c r="L6174">
        <v>6.57</v>
      </c>
      <c r="M6174">
        <v>3.55</v>
      </c>
      <c r="N6174">
        <v>1.43</v>
      </c>
      <c r="O6174" t="s">
        <v>24</v>
      </c>
      <c r="P6174" t="s">
        <v>1563</v>
      </c>
      <c r="Q6174" t="s">
        <v>95</v>
      </c>
      <c r="R6174" t="s">
        <v>34</v>
      </c>
      <c r="S6174" t="s">
        <v>55</v>
      </c>
      <c r="T6174" s="1">
        <v>40487</v>
      </c>
    </row>
    <row r="6175" spans="1:20" x14ac:dyDescent="0.25">
      <c r="A6175">
        <v>43751</v>
      </c>
      <c r="B6175">
        <v>41087</v>
      </c>
      <c r="C6175" t="s">
        <v>36</v>
      </c>
      <c r="D6175" t="s">
        <v>21</v>
      </c>
      <c r="E6175" t="s">
        <v>22</v>
      </c>
      <c r="F6175" t="s">
        <v>712</v>
      </c>
      <c r="G6175">
        <v>43</v>
      </c>
      <c r="H6175">
        <v>1252.32</v>
      </c>
      <c r="I6175">
        <v>0.52</v>
      </c>
      <c r="J6175">
        <v>0.08</v>
      </c>
      <c r="K6175">
        <v>596.77</v>
      </c>
      <c r="L6175">
        <v>31.54</v>
      </c>
      <c r="M6175">
        <v>15.14</v>
      </c>
      <c r="N6175">
        <v>4.53</v>
      </c>
      <c r="O6175" t="s">
        <v>24</v>
      </c>
      <c r="P6175" t="s">
        <v>1040</v>
      </c>
      <c r="Q6175" t="s">
        <v>64</v>
      </c>
      <c r="R6175" t="s">
        <v>34</v>
      </c>
      <c r="S6175" t="s">
        <v>57</v>
      </c>
      <c r="T6175" s="1">
        <v>41089</v>
      </c>
    </row>
    <row r="6176" spans="1:20" x14ac:dyDescent="0.25">
      <c r="A6176">
        <v>43779</v>
      </c>
      <c r="B6176">
        <v>40046</v>
      </c>
      <c r="C6176" t="s">
        <v>36</v>
      </c>
      <c r="D6176" t="s">
        <v>42</v>
      </c>
      <c r="E6176" t="s">
        <v>43</v>
      </c>
      <c r="F6176" t="s">
        <v>944</v>
      </c>
      <c r="G6176">
        <v>20</v>
      </c>
      <c r="H6176">
        <v>7815.27</v>
      </c>
      <c r="I6176">
        <v>0.51</v>
      </c>
      <c r="J6176">
        <v>0.09</v>
      </c>
      <c r="K6176">
        <v>3597.26</v>
      </c>
      <c r="L6176">
        <v>428.24</v>
      </c>
      <c r="M6176">
        <v>209.84</v>
      </c>
      <c r="N6176">
        <v>21.21</v>
      </c>
      <c r="O6176" t="s">
        <v>24</v>
      </c>
      <c r="P6176" t="s">
        <v>1099</v>
      </c>
      <c r="Q6176" t="s">
        <v>75</v>
      </c>
      <c r="R6176" t="s">
        <v>34</v>
      </c>
      <c r="S6176" t="s">
        <v>28</v>
      </c>
      <c r="T6176" s="1">
        <v>40049</v>
      </c>
    </row>
    <row r="6177" spans="1:20" x14ac:dyDescent="0.25">
      <c r="A6177">
        <v>43781</v>
      </c>
      <c r="B6177">
        <v>40211</v>
      </c>
      <c r="C6177" t="s">
        <v>29</v>
      </c>
      <c r="D6177" t="s">
        <v>21</v>
      </c>
      <c r="E6177" t="s">
        <v>139</v>
      </c>
      <c r="F6177" t="s">
        <v>1937</v>
      </c>
      <c r="G6177">
        <v>45</v>
      </c>
      <c r="H6177">
        <v>851.73</v>
      </c>
      <c r="I6177">
        <v>0.45</v>
      </c>
      <c r="J6177">
        <v>0.05</v>
      </c>
      <c r="K6177">
        <v>358.04</v>
      </c>
      <c r="L6177">
        <v>19.89</v>
      </c>
      <c r="M6177">
        <v>10.94</v>
      </c>
      <c r="N6177">
        <v>1.39</v>
      </c>
      <c r="O6177" t="s">
        <v>24</v>
      </c>
      <c r="P6177" t="s">
        <v>291</v>
      </c>
      <c r="Q6177" t="s">
        <v>83</v>
      </c>
      <c r="R6177" t="s">
        <v>27</v>
      </c>
      <c r="S6177" t="s">
        <v>57</v>
      </c>
      <c r="T6177" s="1">
        <v>40211</v>
      </c>
    </row>
    <row r="6178" spans="1:20" x14ac:dyDescent="0.25">
      <c r="A6178">
        <v>43781</v>
      </c>
      <c r="B6178">
        <v>40211</v>
      </c>
      <c r="C6178" t="s">
        <v>29</v>
      </c>
      <c r="D6178" t="s">
        <v>21</v>
      </c>
      <c r="E6178" t="s">
        <v>120</v>
      </c>
      <c r="F6178" t="s">
        <v>279</v>
      </c>
      <c r="G6178">
        <v>21</v>
      </c>
      <c r="H6178">
        <v>1536.39</v>
      </c>
      <c r="I6178">
        <v>0.45</v>
      </c>
      <c r="J6178">
        <v>0.02</v>
      </c>
      <c r="K6178">
        <v>672.82</v>
      </c>
      <c r="L6178">
        <v>74.510000000000005</v>
      </c>
      <c r="M6178">
        <v>40.98</v>
      </c>
      <c r="N6178">
        <v>2.99</v>
      </c>
      <c r="O6178" t="s">
        <v>71</v>
      </c>
      <c r="P6178" t="s">
        <v>291</v>
      </c>
      <c r="Q6178" t="s">
        <v>83</v>
      </c>
      <c r="R6178" t="s">
        <v>27</v>
      </c>
      <c r="S6178" t="s">
        <v>57</v>
      </c>
      <c r="T6178" s="1">
        <v>40212</v>
      </c>
    </row>
    <row r="6179" spans="1:20" x14ac:dyDescent="0.25">
      <c r="A6179">
        <v>43782</v>
      </c>
      <c r="B6179">
        <v>40495</v>
      </c>
      <c r="C6179" t="s">
        <v>79</v>
      </c>
      <c r="D6179" t="s">
        <v>21</v>
      </c>
      <c r="E6179" t="s">
        <v>120</v>
      </c>
      <c r="F6179" t="s">
        <v>1344</v>
      </c>
      <c r="G6179">
        <v>27</v>
      </c>
      <c r="H6179">
        <v>287.76</v>
      </c>
      <c r="I6179">
        <v>0.36</v>
      </c>
      <c r="J6179">
        <v>0</v>
      </c>
      <c r="K6179">
        <v>102.52</v>
      </c>
      <c r="L6179">
        <v>10.55</v>
      </c>
      <c r="M6179">
        <v>6.75</v>
      </c>
      <c r="N6179">
        <v>2.99</v>
      </c>
      <c r="O6179" t="s">
        <v>24</v>
      </c>
      <c r="P6179" t="s">
        <v>1999</v>
      </c>
      <c r="Q6179" t="s">
        <v>41</v>
      </c>
      <c r="R6179" t="s">
        <v>67</v>
      </c>
      <c r="S6179" t="s">
        <v>57</v>
      </c>
      <c r="T6179" s="1">
        <v>40497</v>
      </c>
    </row>
    <row r="6180" spans="1:20" x14ac:dyDescent="0.25">
      <c r="A6180">
        <v>43808</v>
      </c>
      <c r="B6180">
        <v>40549</v>
      </c>
      <c r="C6180" t="s">
        <v>20</v>
      </c>
      <c r="D6180" t="s">
        <v>42</v>
      </c>
      <c r="E6180" t="s">
        <v>43</v>
      </c>
      <c r="F6180" t="s">
        <v>273</v>
      </c>
      <c r="G6180">
        <v>16</v>
      </c>
      <c r="H6180">
        <v>209.15</v>
      </c>
      <c r="I6180">
        <v>0.53</v>
      </c>
      <c r="J6180">
        <v>0.04</v>
      </c>
      <c r="K6180">
        <v>104.09</v>
      </c>
      <c r="L6180">
        <v>13.28</v>
      </c>
      <c r="M6180">
        <v>6.24</v>
      </c>
      <c r="N6180">
        <v>5.22</v>
      </c>
      <c r="O6180" t="s">
        <v>24</v>
      </c>
      <c r="P6180" t="s">
        <v>822</v>
      </c>
      <c r="Q6180" t="s">
        <v>64</v>
      </c>
      <c r="R6180" t="s">
        <v>27</v>
      </c>
      <c r="S6180" t="s">
        <v>57</v>
      </c>
      <c r="T6180" s="1">
        <v>40556</v>
      </c>
    </row>
    <row r="6181" spans="1:20" x14ac:dyDescent="0.25">
      <c r="A6181">
        <v>43813</v>
      </c>
      <c r="B6181">
        <v>40015</v>
      </c>
      <c r="C6181" t="s">
        <v>29</v>
      </c>
      <c r="D6181" t="s">
        <v>21</v>
      </c>
      <c r="E6181" t="s">
        <v>22</v>
      </c>
      <c r="F6181" t="s">
        <v>1325</v>
      </c>
      <c r="G6181">
        <v>23</v>
      </c>
      <c r="H6181">
        <v>716.68</v>
      </c>
      <c r="I6181">
        <v>0.51</v>
      </c>
      <c r="J6181">
        <v>0.04</v>
      </c>
      <c r="K6181">
        <v>342.17</v>
      </c>
      <c r="L6181">
        <v>31.65</v>
      </c>
      <c r="M6181">
        <v>15.51</v>
      </c>
      <c r="N6181">
        <v>17.78</v>
      </c>
      <c r="O6181" t="s">
        <v>24</v>
      </c>
      <c r="P6181" t="s">
        <v>876</v>
      </c>
      <c r="Q6181" t="s">
        <v>95</v>
      </c>
      <c r="R6181" t="s">
        <v>34</v>
      </c>
      <c r="S6181" t="s">
        <v>57</v>
      </c>
      <c r="T6181" s="1">
        <v>40017</v>
      </c>
    </row>
    <row r="6182" spans="1:20" x14ac:dyDescent="0.25">
      <c r="A6182">
        <v>43814</v>
      </c>
      <c r="B6182">
        <v>40552</v>
      </c>
      <c r="C6182" t="s">
        <v>79</v>
      </c>
      <c r="D6182" t="s">
        <v>21</v>
      </c>
      <c r="E6182" t="s">
        <v>120</v>
      </c>
      <c r="F6182" t="s">
        <v>290</v>
      </c>
      <c r="G6182">
        <v>40</v>
      </c>
      <c r="H6182">
        <v>334.36</v>
      </c>
      <c r="I6182">
        <v>0.42</v>
      </c>
      <c r="J6182">
        <v>0.09</v>
      </c>
      <c r="K6182">
        <v>120.17</v>
      </c>
      <c r="L6182">
        <v>9.1</v>
      </c>
      <c r="M6182">
        <v>5.28</v>
      </c>
      <c r="N6182">
        <v>2.99</v>
      </c>
      <c r="O6182" t="s">
        <v>24</v>
      </c>
      <c r="P6182" t="s">
        <v>402</v>
      </c>
      <c r="Q6182" t="s">
        <v>33</v>
      </c>
      <c r="R6182" t="s">
        <v>34</v>
      </c>
      <c r="S6182" t="s">
        <v>57</v>
      </c>
      <c r="T6182" s="1">
        <v>40553</v>
      </c>
    </row>
    <row r="6183" spans="1:20" x14ac:dyDescent="0.25">
      <c r="A6183">
        <v>43814</v>
      </c>
      <c r="B6183">
        <v>40552</v>
      </c>
      <c r="C6183" t="s">
        <v>79</v>
      </c>
      <c r="D6183" t="s">
        <v>21</v>
      </c>
      <c r="E6183" t="s">
        <v>84</v>
      </c>
      <c r="F6183" t="s">
        <v>2039</v>
      </c>
      <c r="G6183">
        <v>47</v>
      </c>
      <c r="H6183">
        <v>301.44</v>
      </c>
      <c r="I6183">
        <v>0.36</v>
      </c>
      <c r="J6183">
        <v>0.03</v>
      </c>
      <c r="K6183">
        <v>101.78</v>
      </c>
      <c r="L6183">
        <v>6.56</v>
      </c>
      <c r="M6183">
        <v>4.2</v>
      </c>
      <c r="N6183">
        <v>2.2599999999999998</v>
      </c>
      <c r="O6183" t="s">
        <v>24</v>
      </c>
      <c r="P6183" t="s">
        <v>402</v>
      </c>
      <c r="Q6183" t="s">
        <v>33</v>
      </c>
      <c r="R6183" t="s">
        <v>34</v>
      </c>
      <c r="S6183" t="s">
        <v>55</v>
      </c>
      <c r="T6183" s="1">
        <v>40553</v>
      </c>
    </row>
    <row r="6184" spans="1:20" x14ac:dyDescent="0.25">
      <c r="A6184">
        <v>43815</v>
      </c>
      <c r="B6184">
        <v>41073</v>
      </c>
      <c r="C6184" t="s">
        <v>29</v>
      </c>
      <c r="D6184" t="s">
        <v>21</v>
      </c>
      <c r="E6184" t="s">
        <v>120</v>
      </c>
      <c r="F6184" t="s">
        <v>990</v>
      </c>
      <c r="G6184">
        <v>40</v>
      </c>
      <c r="H6184">
        <v>1119.67</v>
      </c>
      <c r="I6184">
        <v>0.45</v>
      </c>
      <c r="J6184">
        <v>7.0000000000000007E-2</v>
      </c>
      <c r="K6184">
        <v>456.28</v>
      </c>
      <c r="L6184">
        <v>30.02</v>
      </c>
      <c r="M6184">
        <v>16.510000000000002</v>
      </c>
      <c r="N6184">
        <v>2.99</v>
      </c>
      <c r="O6184" t="s">
        <v>24</v>
      </c>
      <c r="P6184" t="s">
        <v>373</v>
      </c>
      <c r="Q6184" t="s">
        <v>33</v>
      </c>
      <c r="R6184" t="s">
        <v>61</v>
      </c>
      <c r="S6184" t="s">
        <v>57</v>
      </c>
      <c r="T6184" s="1">
        <v>41074</v>
      </c>
    </row>
    <row r="6185" spans="1:20" x14ac:dyDescent="0.25">
      <c r="A6185">
        <v>43815</v>
      </c>
      <c r="B6185">
        <v>41073</v>
      </c>
      <c r="C6185" t="s">
        <v>29</v>
      </c>
      <c r="D6185" t="s">
        <v>21</v>
      </c>
      <c r="E6185" t="s">
        <v>84</v>
      </c>
      <c r="F6185" t="s">
        <v>1372</v>
      </c>
      <c r="G6185">
        <v>22</v>
      </c>
      <c r="H6185">
        <v>1987.7</v>
      </c>
      <c r="I6185">
        <v>0.39</v>
      </c>
      <c r="J6185">
        <v>0.01</v>
      </c>
      <c r="K6185">
        <v>760.35</v>
      </c>
      <c r="L6185">
        <v>90.95</v>
      </c>
      <c r="M6185">
        <v>55.48</v>
      </c>
      <c r="N6185">
        <v>6.79</v>
      </c>
      <c r="O6185" t="s">
        <v>24</v>
      </c>
      <c r="P6185" t="s">
        <v>373</v>
      </c>
      <c r="Q6185" t="s">
        <v>33</v>
      </c>
      <c r="R6185" t="s">
        <v>61</v>
      </c>
      <c r="S6185" t="s">
        <v>57</v>
      </c>
      <c r="T6185" s="1">
        <v>41074</v>
      </c>
    </row>
    <row r="6186" spans="1:20" x14ac:dyDescent="0.25">
      <c r="A6186">
        <v>43815</v>
      </c>
      <c r="B6186">
        <v>41073</v>
      </c>
      <c r="C6186" t="s">
        <v>29</v>
      </c>
      <c r="D6186" t="s">
        <v>21</v>
      </c>
      <c r="E6186" t="s">
        <v>22</v>
      </c>
      <c r="F6186" t="s">
        <v>1593</v>
      </c>
      <c r="G6186">
        <v>45</v>
      </c>
      <c r="H6186">
        <v>6288.85</v>
      </c>
      <c r="I6186">
        <v>0.45</v>
      </c>
      <c r="J6186">
        <v>0.03</v>
      </c>
      <c r="K6186">
        <v>2707.85</v>
      </c>
      <c r="L6186">
        <v>143.27000000000001</v>
      </c>
      <c r="M6186">
        <v>78.8</v>
      </c>
      <c r="N6186">
        <v>35</v>
      </c>
      <c r="O6186" t="s">
        <v>24</v>
      </c>
      <c r="P6186" t="s">
        <v>373</v>
      </c>
      <c r="Q6186" t="s">
        <v>33</v>
      </c>
      <c r="R6186" t="s">
        <v>61</v>
      </c>
      <c r="S6186" t="s">
        <v>28</v>
      </c>
      <c r="T6186" s="1">
        <v>41074</v>
      </c>
    </row>
    <row r="6187" spans="1:20" x14ac:dyDescent="0.25">
      <c r="A6187">
        <v>43844</v>
      </c>
      <c r="B6187">
        <v>40482</v>
      </c>
      <c r="C6187" t="s">
        <v>36</v>
      </c>
      <c r="D6187" t="s">
        <v>37</v>
      </c>
      <c r="E6187" t="s">
        <v>50</v>
      </c>
      <c r="F6187" t="s">
        <v>966</v>
      </c>
      <c r="G6187">
        <v>25</v>
      </c>
      <c r="H6187">
        <v>2130.94</v>
      </c>
      <c r="I6187">
        <v>0.47</v>
      </c>
      <c r="J6187">
        <v>0.02</v>
      </c>
      <c r="K6187">
        <v>976.2</v>
      </c>
      <c r="L6187">
        <v>86.77</v>
      </c>
      <c r="M6187">
        <v>45.99</v>
      </c>
      <c r="N6187">
        <v>4.99</v>
      </c>
      <c r="O6187" t="s">
        <v>24</v>
      </c>
      <c r="P6187" t="s">
        <v>1416</v>
      </c>
      <c r="Q6187" t="s">
        <v>33</v>
      </c>
      <c r="R6187" t="s">
        <v>27</v>
      </c>
      <c r="S6187" t="s">
        <v>57</v>
      </c>
      <c r="T6187" s="1">
        <v>40482</v>
      </c>
    </row>
    <row r="6188" spans="1:20" x14ac:dyDescent="0.25">
      <c r="A6188">
        <v>43846</v>
      </c>
      <c r="B6188">
        <v>39870</v>
      </c>
      <c r="C6188" t="s">
        <v>36</v>
      </c>
      <c r="D6188" t="s">
        <v>21</v>
      </c>
      <c r="E6188" t="s">
        <v>84</v>
      </c>
      <c r="F6188" t="s">
        <v>1784</v>
      </c>
      <c r="G6188">
        <v>9</v>
      </c>
      <c r="H6188">
        <v>50.8</v>
      </c>
      <c r="I6188">
        <v>0.4</v>
      </c>
      <c r="J6188">
        <v>0.1</v>
      </c>
      <c r="K6188">
        <v>16.2</v>
      </c>
      <c r="L6188">
        <v>6</v>
      </c>
      <c r="M6188">
        <v>3.6</v>
      </c>
      <c r="N6188">
        <v>2.2000000000000002</v>
      </c>
      <c r="O6188" t="s">
        <v>24</v>
      </c>
      <c r="P6188" t="s">
        <v>1610</v>
      </c>
      <c r="Q6188" t="s">
        <v>33</v>
      </c>
      <c r="R6188" t="s">
        <v>67</v>
      </c>
      <c r="S6188" t="s">
        <v>55</v>
      </c>
      <c r="T6188" s="1">
        <v>39871</v>
      </c>
    </row>
    <row r="6189" spans="1:20" x14ac:dyDescent="0.25">
      <c r="A6189">
        <v>43874</v>
      </c>
      <c r="B6189">
        <v>41070</v>
      </c>
      <c r="C6189" t="s">
        <v>36</v>
      </c>
      <c r="D6189" t="s">
        <v>21</v>
      </c>
      <c r="E6189" t="s">
        <v>52</v>
      </c>
      <c r="F6189" t="s">
        <v>779</v>
      </c>
      <c r="G6189">
        <v>46</v>
      </c>
      <c r="H6189">
        <v>285.20999999999998</v>
      </c>
      <c r="I6189">
        <v>0.51</v>
      </c>
      <c r="J6189">
        <v>0.09</v>
      </c>
      <c r="K6189">
        <v>129.33000000000001</v>
      </c>
      <c r="L6189">
        <v>6.69</v>
      </c>
      <c r="M6189">
        <v>3.28</v>
      </c>
      <c r="N6189">
        <v>5</v>
      </c>
      <c r="O6189" t="s">
        <v>24</v>
      </c>
      <c r="P6189" t="s">
        <v>1361</v>
      </c>
      <c r="Q6189" t="s">
        <v>64</v>
      </c>
      <c r="R6189" t="s">
        <v>61</v>
      </c>
      <c r="S6189" t="s">
        <v>55</v>
      </c>
      <c r="T6189" s="1">
        <v>41071</v>
      </c>
    </row>
    <row r="6190" spans="1:20" x14ac:dyDescent="0.25">
      <c r="A6190">
        <v>43875</v>
      </c>
      <c r="B6190">
        <v>40884</v>
      </c>
      <c r="C6190" t="s">
        <v>58</v>
      </c>
      <c r="D6190" t="s">
        <v>21</v>
      </c>
      <c r="E6190" t="s">
        <v>126</v>
      </c>
      <c r="F6190" t="s">
        <v>342</v>
      </c>
      <c r="G6190">
        <v>24</v>
      </c>
      <c r="H6190">
        <v>628.41</v>
      </c>
      <c r="I6190">
        <v>0.46</v>
      </c>
      <c r="J6190">
        <v>0.03</v>
      </c>
      <c r="K6190">
        <v>275.58</v>
      </c>
      <c r="L6190">
        <v>26.7</v>
      </c>
      <c r="M6190">
        <v>14.42</v>
      </c>
      <c r="N6190">
        <v>6.75</v>
      </c>
      <c r="O6190" t="s">
        <v>71</v>
      </c>
      <c r="P6190" t="s">
        <v>1386</v>
      </c>
      <c r="Q6190" t="s">
        <v>64</v>
      </c>
      <c r="R6190" t="s">
        <v>34</v>
      </c>
      <c r="S6190" t="s">
        <v>45</v>
      </c>
      <c r="T6190" s="1">
        <v>40887</v>
      </c>
    </row>
    <row r="6191" spans="1:20" x14ac:dyDescent="0.25">
      <c r="A6191">
        <v>43875</v>
      </c>
      <c r="B6191">
        <v>40884</v>
      </c>
      <c r="C6191" t="s">
        <v>58</v>
      </c>
      <c r="D6191" t="s">
        <v>42</v>
      </c>
      <c r="E6191" t="s">
        <v>192</v>
      </c>
      <c r="F6191" t="s">
        <v>997</v>
      </c>
      <c r="G6191">
        <v>17</v>
      </c>
      <c r="H6191">
        <v>3993.7</v>
      </c>
      <c r="I6191">
        <v>0.38</v>
      </c>
      <c r="J6191">
        <v>7.0000000000000007E-2</v>
      </c>
      <c r="K6191">
        <v>1283.33</v>
      </c>
      <c r="L6191">
        <v>243.52</v>
      </c>
      <c r="M6191">
        <v>150.97999999999999</v>
      </c>
      <c r="N6191">
        <v>143.71</v>
      </c>
      <c r="O6191" t="s">
        <v>48</v>
      </c>
      <c r="P6191" t="s">
        <v>1386</v>
      </c>
      <c r="Q6191" t="s">
        <v>64</v>
      </c>
      <c r="R6191" t="s">
        <v>34</v>
      </c>
      <c r="S6191" t="s">
        <v>132</v>
      </c>
      <c r="T6191" s="1">
        <v>40886</v>
      </c>
    </row>
    <row r="6192" spans="1:20" x14ac:dyDescent="0.25">
      <c r="A6192">
        <v>43875</v>
      </c>
      <c r="B6192">
        <v>40884</v>
      </c>
      <c r="C6192" t="s">
        <v>58</v>
      </c>
      <c r="D6192" t="s">
        <v>37</v>
      </c>
      <c r="E6192" t="s">
        <v>87</v>
      </c>
      <c r="F6192" t="s">
        <v>1255</v>
      </c>
      <c r="G6192">
        <v>40</v>
      </c>
      <c r="H6192">
        <v>1432.53</v>
      </c>
      <c r="I6192">
        <v>0.5</v>
      </c>
      <c r="J6192">
        <v>0.01</v>
      </c>
      <c r="K6192">
        <v>704.82</v>
      </c>
      <c r="L6192">
        <v>35.96</v>
      </c>
      <c r="M6192">
        <v>17.98</v>
      </c>
      <c r="N6192">
        <v>8.51</v>
      </c>
      <c r="O6192" t="s">
        <v>24</v>
      </c>
      <c r="P6192" t="s">
        <v>1386</v>
      </c>
      <c r="Q6192" t="s">
        <v>64</v>
      </c>
      <c r="R6192" t="s">
        <v>34</v>
      </c>
      <c r="S6192" t="s">
        <v>45</v>
      </c>
      <c r="T6192" s="1">
        <v>40886</v>
      </c>
    </row>
    <row r="6193" spans="1:20" x14ac:dyDescent="0.25">
      <c r="A6193">
        <v>43875</v>
      </c>
      <c r="B6193">
        <v>40884</v>
      </c>
      <c r="C6193" t="s">
        <v>58</v>
      </c>
      <c r="D6193" t="s">
        <v>37</v>
      </c>
      <c r="E6193" t="s">
        <v>50</v>
      </c>
      <c r="F6193" t="s">
        <v>1414</v>
      </c>
      <c r="G6193">
        <v>16</v>
      </c>
      <c r="H6193">
        <v>6280.67</v>
      </c>
      <c r="I6193">
        <v>0.51</v>
      </c>
      <c r="J6193">
        <v>0.02</v>
      </c>
      <c r="K6193">
        <v>3135.84</v>
      </c>
      <c r="L6193">
        <v>399.98</v>
      </c>
      <c r="M6193">
        <v>195.99</v>
      </c>
      <c r="N6193">
        <v>8.99</v>
      </c>
      <c r="O6193" t="s">
        <v>24</v>
      </c>
      <c r="P6193" t="s">
        <v>1386</v>
      </c>
      <c r="Q6193" t="s">
        <v>64</v>
      </c>
      <c r="R6193" t="s">
        <v>34</v>
      </c>
      <c r="S6193" t="s">
        <v>57</v>
      </c>
      <c r="T6193" s="1">
        <v>40885</v>
      </c>
    </row>
    <row r="6194" spans="1:20" x14ac:dyDescent="0.25">
      <c r="A6194">
        <v>43875</v>
      </c>
      <c r="B6194">
        <v>40884</v>
      </c>
      <c r="C6194" t="s">
        <v>58</v>
      </c>
      <c r="D6194" t="s">
        <v>37</v>
      </c>
      <c r="E6194" t="s">
        <v>50</v>
      </c>
      <c r="F6194" t="s">
        <v>776</v>
      </c>
      <c r="G6194">
        <v>25</v>
      </c>
      <c r="H6194">
        <v>4732.32</v>
      </c>
      <c r="I6194">
        <v>0.38</v>
      </c>
      <c r="J6194">
        <v>7.0000000000000007E-2</v>
      </c>
      <c r="K6194">
        <v>1574.88</v>
      </c>
      <c r="L6194">
        <v>203.21</v>
      </c>
      <c r="M6194">
        <v>125.99</v>
      </c>
      <c r="N6194">
        <v>7.69</v>
      </c>
      <c r="O6194" t="s">
        <v>24</v>
      </c>
      <c r="P6194" t="s">
        <v>1386</v>
      </c>
      <c r="Q6194" t="s">
        <v>64</v>
      </c>
      <c r="R6194" t="s">
        <v>34</v>
      </c>
      <c r="S6194" t="s">
        <v>57</v>
      </c>
      <c r="T6194" s="1">
        <v>40886</v>
      </c>
    </row>
    <row r="6195" spans="1:20" x14ac:dyDescent="0.25">
      <c r="A6195">
        <v>43877</v>
      </c>
      <c r="B6195">
        <v>40252</v>
      </c>
      <c r="C6195" t="s">
        <v>20</v>
      </c>
      <c r="D6195" t="s">
        <v>21</v>
      </c>
      <c r="E6195" t="s">
        <v>22</v>
      </c>
      <c r="F6195" t="s">
        <v>1470</v>
      </c>
      <c r="G6195">
        <v>36</v>
      </c>
      <c r="H6195">
        <v>1032.1199999999999</v>
      </c>
      <c r="I6195">
        <v>0.46</v>
      </c>
      <c r="J6195">
        <v>0.09</v>
      </c>
      <c r="K6195">
        <v>417.11</v>
      </c>
      <c r="L6195">
        <v>31.31</v>
      </c>
      <c r="M6195">
        <v>16.91</v>
      </c>
      <c r="N6195">
        <v>6.25</v>
      </c>
      <c r="O6195" t="s">
        <v>71</v>
      </c>
      <c r="P6195" t="s">
        <v>138</v>
      </c>
      <c r="Q6195" t="s">
        <v>75</v>
      </c>
      <c r="R6195" t="s">
        <v>34</v>
      </c>
      <c r="S6195" t="s">
        <v>57</v>
      </c>
      <c r="T6195" s="1">
        <v>40252</v>
      </c>
    </row>
    <row r="6196" spans="1:20" x14ac:dyDescent="0.25">
      <c r="A6196">
        <v>43904</v>
      </c>
      <c r="B6196">
        <v>40299</v>
      </c>
      <c r="C6196" t="s">
        <v>29</v>
      </c>
      <c r="D6196" t="s">
        <v>37</v>
      </c>
      <c r="E6196" t="s">
        <v>38</v>
      </c>
      <c r="F6196" t="s">
        <v>397</v>
      </c>
      <c r="G6196">
        <v>43</v>
      </c>
      <c r="H6196">
        <v>661.98</v>
      </c>
      <c r="I6196">
        <v>0.4</v>
      </c>
      <c r="J6196">
        <v>0.08</v>
      </c>
      <c r="K6196">
        <v>229.56</v>
      </c>
      <c r="L6196">
        <v>16.68</v>
      </c>
      <c r="M6196">
        <v>10.01</v>
      </c>
      <c r="N6196">
        <v>1.99</v>
      </c>
      <c r="O6196" t="s">
        <v>24</v>
      </c>
      <c r="P6196" t="s">
        <v>1562</v>
      </c>
      <c r="Q6196" t="s">
        <v>41</v>
      </c>
      <c r="R6196" t="s">
        <v>27</v>
      </c>
      <c r="S6196" t="s">
        <v>35</v>
      </c>
      <c r="T6196" s="1">
        <v>40301</v>
      </c>
    </row>
    <row r="6197" spans="1:20" x14ac:dyDescent="0.25">
      <c r="A6197">
        <v>43904</v>
      </c>
      <c r="B6197">
        <v>40299</v>
      </c>
      <c r="C6197" t="s">
        <v>29</v>
      </c>
      <c r="D6197" t="s">
        <v>37</v>
      </c>
      <c r="E6197" t="s">
        <v>50</v>
      </c>
      <c r="F6197" t="s">
        <v>776</v>
      </c>
      <c r="G6197">
        <v>30</v>
      </c>
      <c r="H6197">
        <v>6043.02</v>
      </c>
      <c r="I6197">
        <v>0.38</v>
      </c>
      <c r="J6197">
        <v>0.01</v>
      </c>
      <c r="K6197">
        <v>2255.63</v>
      </c>
      <c r="L6197">
        <v>203.21</v>
      </c>
      <c r="M6197">
        <v>125.99</v>
      </c>
      <c r="N6197">
        <v>7.69</v>
      </c>
      <c r="O6197" t="s">
        <v>24</v>
      </c>
      <c r="P6197" t="s">
        <v>1562</v>
      </c>
      <c r="Q6197" t="s">
        <v>41</v>
      </c>
      <c r="R6197" t="s">
        <v>27</v>
      </c>
      <c r="S6197" t="s">
        <v>57</v>
      </c>
      <c r="T6197" s="1">
        <v>40300</v>
      </c>
    </row>
    <row r="6198" spans="1:20" x14ac:dyDescent="0.25">
      <c r="A6198">
        <v>43906</v>
      </c>
      <c r="B6198">
        <v>40947</v>
      </c>
      <c r="C6198" t="s">
        <v>36</v>
      </c>
      <c r="D6198" t="s">
        <v>37</v>
      </c>
      <c r="E6198" t="s">
        <v>38</v>
      </c>
      <c r="F6198" t="s">
        <v>758</v>
      </c>
      <c r="G6198">
        <v>50</v>
      </c>
      <c r="H6198">
        <v>6137</v>
      </c>
      <c r="I6198">
        <v>0.42</v>
      </c>
      <c r="J6198">
        <v>0.04</v>
      </c>
      <c r="K6198">
        <v>2423.48</v>
      </c>
      <c r="L6198">
        <v>127.55</v>
      </c>
      <c r="M6198">
        <v>73.98</v>
      </c>
      <c r="N6198">
        <v>14.52</v>
      </c>
      <c r="O6198" t="s">
        <v>24</v>
      </c>
      <c r="P6198" t="s">
        <v>191</v>
      </c>
      <c r="Q6198" t="s">
        <v>41</v>
      </c>
      <c r="R6198" t="s">
        <v>34</v>
      </c>
      <c r="S6198" t="s">
        <v>57</v>
      </c>
      <c r="T6198" s="1">
        <v>40948</v>
      </c>
    </row>
    <row r="6199" spans="1:20" x14ac:dyDescent="0.25">
      <c r="A6199">
        <v>43907</v>
      </c>
      <c r="B6199">
        <v>41108</v>
      </c>
      <c r="C6199" t="s">
        <v>58</v>
      </c>
      <c r="D6199" t="s">
        <v>42</v>
      </c>
      <c r="E6199" t="s">
        <v>46</v>
      </c>
      <c r="F6199" t="s">
        <v>467</v>
      </c>
      <c r="G6199">
        <v>42</v>
      </c>
      <c r="H6199">
        <v>3009.78</v>
      </c>
      <c r="I6199">
        <v>0.55000000000000004</v>
      </c>
      <c r="J6199">
        <v>0</v>
      </c>
      <c r="K6199">
        <v>1630.35</v>
      </c>
      <c r="L6199">
        <v>70.58</v>
      </c>
      <c r="M6199">
        <v>31.76</v>
      </c>
      <c r="N6199">
        <v>45.51</v>
      </c>
      <c r="O6199" t="s">
        <v>48</v>
      </c>
      <c r="P6199" t="s">
        <v>99</v>
      </c>
      <c r="Q6199" t="s">
        <v>75</v>
      </c>
      <c r="R6199" t="s">
        <v>34</v>
      </c>
      <c r="S6199" t="s">
        <v>49</v>
      </c>
      <c r="T6199" s="1">
        <v>41110</v>
      </c>
    </row>
    <row r="6200" spans="1:20" x14ac:dyDescent="0.25">
      <c r="A6200">
        <v>43909</v>
      </c>
      <c r="B6200">
        <v>39820</v>
      </c>
      <c r="C6200" t="s">
        <v>36</v>
      </c>
      <c r="D6200" t="s">
        <v>21</v>
      </c>
      <c r="E6200" t="s">
        <v>120</v>
      </c>
      <c r="F6200" t="s">
        <v>405</v>
      </c>
      <c r="G6200">
        <v>46</v>
      </c>
      <c r="H6200">
        <v>1314.52</v>
      </c>
      <c r="I6200">
        <v>0.48</v>
      </c>
      <c r="J6200">
        <v>0.08</v>
      </c>
      <c r="K6200">
        <v>565.79999999999995</v>
      </c>
      <c r="L6200">
        <v>30.75</v>
      </c>
      <c r="M6200">
        <v>15.99</v>
      </c>
      <c r="N6200">
        <v>13.18</v>
      </c>
      <c r="O6200" t="s">
        <v>24</v>
      </c>
      <c r="P6200" t="s">
        <v>2041</v>
      </c>
      <c r="Q6200" t="s">
        <v>33</v>
      </c>
      <c r="R6200" t="s">
        <v>67</v>
      </c>
      <c r="S6200" t="s">
        <v>57</v>
      </c>
      <c r="T6200" s="1">
        <v>39821</v>
      </c>
    </row>
    <row r="6201" spans="1:20" x14ac:dyDescent="0.25">
      <c r="A6201">
        <v>43911</v>
      </c>
      <c r="B6201">
        <v>39827</v>
      </c>
      <c r="C6201" t="s">
        <v>79</v>
      </c>
      <c r="D6201" t="s">
        <v>42</v>
      </c>
      <c r="E6201" t="s">
        <v>43</v>
      </c>
      <c r="F6201" t="s">
        <v>1767</v>
      </c>
      <c r="G6201">
        <v>29</v>
      </c>
      <c r="H6201">
        <v>1039.33</v>
      </c>
      <c r="I6201">
        <v>0.47</v>
      </c>
      <c r="J6201">
        <v>0.06</v>
      </c>
      <c r="K6201">
        <v>448.45</v>
      </c>
      <c r="L6201">
        <v>37.72</v>
      </c>
      <c r="M6201">
        <v>19.989999999999998</v>
      </c>
      <c r="N6201">
        <v>11.17</v>
      </c>
      <c r="O6201" t="s">
        <v>24</v>
      </c>
      <c r="P6201" t="s">
        <v>1240</v>
      </c>
      <c r="Q6201" t="s">
        <v>33</v>
      </c>
      <c r="R6201" t="s">
        <v>34</v>
      </c>
      <c r="S6201" t="s">
        <v>28</v>
      </c>
      <c r="T6201" s="1">
        <v>39827</v>
      </c>
    </row>
    <row r="6202" spans="1:20" x14ac:dyDescent="0.25">
      <c r="A6202">
        <v>43911</v>
      </c>
      <c r="B6202">
        <v>39827</v>
      </c>
      <c r="C6202" t="s">
        <v>79</v>
      </c>
      <c r="D6202" t="s">
        <v>37</v>
      </c>
      <c r="E6202" t="s">
        <v>87</v>
      </c>
      <c r="F6202" t="s">
        <v>697</v>
      </c>
      <c r="G6202">
        <v>36</v>
      </c>
      <c r="H6202">
        <v>16753.439999999999</v>
      </c>
      <c r="I6202">
        <v>0.43</v>
      </c>
      <c r="J6202">
        <v>0</v>
      </c>
      <c r="K6202">
        <v>7196.3</v>
      </c>
      <c r="L6202">
        <v>464.88</v>
      </c>
      <c r="M6202">
        <v>264.98</v>
      </c>
      <c r="N6202">
        <v>17.86</v>
      </c>
      <c r="O6202" t="s">
        <v>48</v>
      </c>
      <c r="P6202" t="s">
        <v>1240</v>
      </c>
      <c r="Q6202" t="s">
        <v>33</v>
      </c>
      <c r="R6202" t="s">
        <v>34</v>
      </c>
      <c r="S6202" t="s">
        <v>132</v>
      </c>
      <c r="T6202" s="1">
        <v>39828</v>
      </c>
    </row>
    <row r="6203" spans="1:20" x14ac:dyDescent="0.25">
      <c r="A6203">
        <v>43911</v>
      </c>
      <c r="B6203">
        <v>39827</v>
      </c>
      <c r="C6203" t="s">
        <v>79</v>
      </c>
      <c r="D6203" t="s">
        <v>42</v>
      </c>
      <c r="E6203" t="s">
        <v>192</v>
      </c>
      <c r="F6203" t="s">
        <v>222</v>
      </c>
      <c r="G6203">
        <v>23</v>
      </c>
      <c r="H6203">
        <v>11251.83</v>
      </c>
      <c r="I6203">
        <v>0.38</v>
      </c>
      <c r="J6203">
        <v>0.06</v>
      </c>
      <c r="K6203">
        <v>3810.34</v>
      </c>
      <c r="L6203">
        <v>517.71</v>
      </c>
      <c r="M6203">
        <v>320.98</v>
      </c>
      <c r="N6203">
        <v>58.95</v>
      </c>
      <c r="O6203" t="s">
        <v>48</v>
      </c>
      <c r="P6203" t="s">
        <v>1240</v>
      </c>
      <c r="Q6203" t="s">
        <v>33</v>
      </c>
      <c r="R6203" t="s">
        <v>34</v>
      </c>
      <c r="S6203" t="s">
        <v>132</v>
      </c>
      <c r="T6203" s="1">
        <v>39829</v>
      </c>
    </row>
    <row r="6204" spans="1:20" x14ac:dyDescent="0.25">
      <c r="A6204">
        <v>43936</v>
      </c>
      <c r="B6204">
        <v>40250</v>
      </c>
      <c r="C6204" t="s">
        <v>58</v>
      </c>
      <c r="D6204" t="s">
        <v>21</v>
      </c>
      <c r="E6204" t="s">
        <v>52</v>
      </c>
      <c r="F6204" t="s">
        <v>672</v>
      </c>
      <c r="G6204">
        <v>42</v>
      </c>
      <c r="H6204">
        <v>1262.43</v>
      </c>
      <c r="I6204">
        <v>0.51</v>
      </c>
      <c r="J6204">
        <v>0.08</v>
      </c>
      <c r="K6204">
        <v>587.5</v>
      </c>
      <c r="L6204">
        <v>32.53</v>
      </c>
      <c r="M6204">
        <v>15.94</v>
      </c>
      <c r="N6204">
        <v>5.45</v>
      </c>
      <c r="O6204" t="s">
        <v>24</v>
      </c>
      <c r="P6204" t="s">
        <v>951</v>
      </c>
      <c r="Q6204" t="s">
        <v>41</v>
      </c>
      <c r="R6204" t="s">
        <v>67</v>
      </c>
      <c r="S6204" t="s">
        <v>35</v>
      </c>
      <c r="T6204" s="1">
        <v>40251</v>
      </c>
    </row>
    <row r="6205" spans="1:20" x14ac:dyDescent="0.25">
      <c r="A6205">
        <v>43940</v>
      </c>
      <c r="B6205">
        <v>40230</v>
      </c>
      <c r="C6205" t="s">
        <v>58</v>
      </c>
      <c r="D6205" t="s">
        <v>37</v>
      </c>
      <c r="E6205" t="s">
        <v>50</v>
      </c>
      <c r="F6205" t="s">
        <v>656</v>
      </c>
      <c r="G6205">
        <v>12</v>
      </c>
      <c r="H6205">
        <v>4674.01</v>
      </c>
      <c r="I6205">
        <v>0.53</v>
      </c>
      <c r="J6205">
        <v>0.09</v>
      </c>
      <c r="K6205">
        <v>2257.9299999999998</v>
      </c>
      <c r="L6205">
        <v>427.64</v>
      </c>
      <c r="M6205">
        <v>200.99</v>
      </c>
      <c r="N6205">
        <v>4.2</v>
      </c>
      <c r="O6205" t="s">
        <v>24</v>
      </c>
      <c r="P6205" t="s">
        <v>99</v>
      </c>
      <c r="Q6205" t="s">
        <v>75</v>
      </c>
      <c r="R6205" t="s">
        <v>67</v>
      </c>
      <c r="S6205" t="s">
        <v>57</v>
      </c>
      <c r="T6205" s="1">
        <v>40231</v>
      </c>
    </row>
    <row r="6206" spans="1:20" x14ac:dyDescent="0.25">
      <c r="A6206">
        <v>43940</v>
      </c>
      <c r="B6206">
        <v>40230</v>
      </c>
      <c r="C6206" t="s">
        <v>58</v>
      </c>
      <c r="D6206" t="s">
        <v>21</v>
      </c>
      <c r="E6206" t="s">
        <v>52</v>
      </c>
      <c r="F6206" t="s">
        <v>850</v>
      </c>
      <c r="G6206">
        <v>44</v>
      </c>
      <c r="H6206">
        <v>3080.22</v>
      </c>
      <c r="I6206">
        <v>0.46</v>
      </c>
      <c r="J6206">
        <v>0.08</v>
      </c>
      <c r="K6206">
        <v>1268.55</v>
      </c>
      <c r="L6206">
        <v>75.87</v>
      </c>
      <c r="M6206">
        <v>40.97</v>
      </c>
      <c r="N6206">
        <v>8.99</v>
      </c>
      <c r="O6206" t="s">
        <v>24</v>
      </c>
      <c r="P6206" t="s">
        <v>99</v>
      </c>
      <c r="Q6206" t="s">
        <v>75</v>
      </c>
      <c r="R6206" t="s">
        <v>67</v>
      </c>
      <c r="S6206" t="s">
        <v>35</v>
      </c>
      <c r="T6206" s="1">
        <v>40231</v>
      </c>
    </row>
    <row r="6207" spans="1:20" x14ac:dyDescent="0.25">
      <c r="A6207">
        <v>43972</v>
      </c>
      <c r="B6207">
        <v>40253</v>
      </c>
      <c r="C6207" t="s">
        <v>20</v>
      </c>
      <c r="D6207" t="s">
        <v>37</v>
      </c>
      <c r="E6207" t="s">
        <v>50</v>
      </c>
      <c r="F6207" t="s">
        <v>76</v>
      </c>
      <c r="G6207">
        <v>12</v>
      </c>
      <c r="H6207">
        <v>1227.27</v>
      </c>
      <c r="I6207">
        <v>0.35</v>
      </c>
      <c r="J6207">
        <v>0</v>
      </c>
      <c r="K6207">
        <v>426.4</v>
      </c>
      <c r="L6207">
        <v>101.52</v>
      </c>
      <c r="M6207">
        <v>65.989999999999995</v>
      </c>
      <c r="N6207">
        <v>8.99</v>
      </c>
      <c r="O6207" t="s">
        <v>24</v>
      </c>
      <c r="P6207" t="s">
        <v>1819</v>
      </c>
      <c r="Q6207" t="s">
        <v>95</v>
      </c>
      <c r="R6207" t="s">
        <v>67</v>
      </c>
      <c r="S6207" t="s">
        <v>57</v>
      </c>
      <c r="T6207" s="1">
        <v>40255</v>
      </c>
    </row>
    <row r="6208" spans="1:20" x14ac:dyDescent="0.25">
      <c r="A6208">
        <v>43974</v>
      </c>
      <c r="B6208">
        <v>40072</v>
      </c>
      <c r="C6208" t="s">
        <v>29</v>
      </c>
      <c r="D6208" t="s">
        <v>21</v>
      </c>
      <c r="E6208" t="s">
        <v>139</v>
      </c>
      <c r="F6208" t="s">
        <v>1171</v>
      </c>
      <c r="G6208">
        <v>8</v>
      </c>
      <c r="H6208">
        <v>115.4</v>
      </c>
      <c r="I6208">
        <v>0.48</v>
      </c>
      <c r="J6208">
        <v>0.03</v>
      </c>
      <c r="K6208">
        <v>52.89</v>
      </c>
      <c r="L6208">
        <v>14.69</v>
      </c>
      <c r="M6208">
        <v>7.64</v>
      </c>
      <c r="N6208">
        <v>1.39</v>
      </c>
      <c r="O6208" t="s">
        <v>24</v>
      </c>
      <c r="P6208" t="s">
        <v>324</v>
      </c>
      <c r="Q6208" t="s">
        <v>33</v>
      </c>
      <c r="R6208" t="s">
        <v>34</v>
      </c>
      <c r="S6208" t="s">
        <v>57</v>
      </c>
      <c r="T6208" s="1">
        <v>40073</v>
      </c>
    </row>
    <row r="6209" spans="1:20" x14ac:dyDescent="0.25">
      <c r="A6209">
        <v>44000</v>
      </c>
      <c r="B6209">
        <v>41186</v>
      </c>
      <c r="C6209" t="s">
        <v>29</v>
      </c>
      <c r="D6209" t="s">
        <v>21</v>
      </c>
      <c r="E6209" t="s">
        <v>139</v>
      </c>
      <c r="F6209" t="s">
        <v>1213</v>
      </c>
      <c r="G6209">
        <v>15</v>
      </c>
      <c r="H6209">
        <v>948.91</v>
      </c>
      <c r="I6209">
        <v>0.5</v>
      </c>
      <c r="J6209">
        <v>0</v>
      </c>
      <c r="K6209">
        <v>464.7</v>
      </c>
      <c r="L6209">
        <v>61.96</v>
      </c>
      <c r="M6209">
        <v>30.98</v>
      </c>
      <c r="N6209">
        <v>19.510000000000002</v>
      </c>
      <c r="O6209" t="s">
        <v>24</v>
      </c>
      <c r="P6209" t="s">
        <v>851</v>
      </c>
      <c r="Q6209" t="s">
        <v>95</v>
      </c>
      <c r="R6209" t="s">
        <v>27</v>
      </c>
      <c r="S6209" t="s">
        <v>57</v>
      </c>
      <c r="T6209" s="1">
        <v>41186</v>
      </c>
    </row>
    <row r="6210" spans="1:20" x14ac:dyDescent="0.25">
      <c r="A6210">
        <v>44000</v>
      </c>
      <c r="B6210">
        <v>41186</v>
      </c>
      <c r="C6210" t="s">
        <v>29</v>
      </c>
      <c r="D6210" t="s">
        <v>21</v>
      </c>
      <c r="E6210" t="s">
        <v>84</v>
      </c>
      <c r="F6210" t="s">
        <v>708</v>
      </c>
      <c r="G6210">
        <v>18</v>
      </c>
      <c r="H6210">
        <v>132.91</v>
      </c>
      <c r="I6210">
        <v>0.42</v>
      </c>
      <c r="J6210">
        <v>0.05</v>
      </c>
      <c r="K6210">
        <v>49.15</v>
      </c>
      <c r="L6210">
        <v>7.38</v>
      </c>
      <c r="M6210">
        <v>4.28</v>
      </c>
      <c r="N6210">
        <v>6.72</v>
      </c>
      <c r="O6210" t="s">
        <v>24</v>
      </c>
      <c r="P6210" t="s">
        <v>851</v>
      </c>
      <c r="Q6210" t="s">
        <v>95</v>
      </c>
      <c r="R6210" t="s">
        <v>27</v>
      </c>
      <c r="S6210" t="s">
        <v>57</v>
      </c>
      <c r="T6210" s="1">
        <v>41186</v>
      </c>
    </row>
    <row r="6211" spans="1:20" x14ac:dyDescent="0.25">
      <c r="A6211">
        <v>44000</v>
      </c>
      <c r="B6211">
        <v>41186</v>
      </c>
      <c r="C6211" t="s">
        <v>29</v>
      </c>
      <c r="D6211" t="s">
        <v>21</v>
      </c>
      <c r="E6211" t="s">
        <v>120</v>
      </c>
      <c r="F6211" t="s">
        <v>826</v>
      </c>
      <c r="G6211">
        <v>17</v>
      </c>
      <c r="H6211">
        <v>252.7</v>
      </c>
      <c r="I6211">
        <v>0.54</v>
      </c>
      <c r="J6211">
        <v>0.06</v>
      </c>
      <c r="K6211">
        <v>125.95</v>
      </c>
      <c r="L6211">
        <v>15.43</v>
      </c>
      <c r="M6211">
        <v>7.1</v>
      </c>
      <c r="N6211">
        <v>6.05</v>
      </c>
      <c r="O6211" t="s">
        <v>24</v>
      </c>
      <c r="P6211" t="s">
        <v>851</v>
      </c>
      <c r="Q6211" t="s">
        <v>33</v>
      </c>
      <c r="R6211" t="s">
        <v>27</v>
      </c>
      <c r="S6211" t="s">
        <v>57</v>
      </c>
      <c r="T6211" s="1">
        <v>41186</v>
      </c>
    </row>
    <row r="6212" spans="1:20" x14ac:dyDescent="0.25">
      <c r="A6212">
        <v>44000</v>
      </c>
      <c r="B6212">
        <v>41186</v>
      </c>
      <c r="C6212" t="s">
        <v>29</v>
      </c>
      <c r="D6212" t="s">
        <v>42</v>
      </c>
      <c r="E6212" t="s">
        <v>43</v>
      </c>
      <c r="F6212" t="s">
        <v>1041</v>
      </c>
      <c r="G6212">
        <v>19</v>
      </c>
      <c r="H6212">
        <v>578.12</v>
      </c>
      <c r="I6212">
        <v>0.44</v>
      </c>
      <c r="J6212">
        <v>0.05</v>
      </c>
      <c r="K6212">
        <v>235.27</v>
      </c>
      <c r="L6212">
        <v>31.75</v>
      </c>
      <c r="M6212">
        <v>17.78</v>
      </c>
      <c r="N6212">
        <v>5.03</v>
      </c>
      <c r="O6212" t="s">
        <v>24</v>
      </c>
      <c r="P6212" t="s">
        <v>851</v>
      </c>
      <c r="Q6212" t="s">
        <v>33</v>
      </c>
      <c r="R6212" t="s">
        <v>27</v>
      </c>
      <c r="S6212" t="s">
        <v>57</v>
      </c>
      <c r="T6212" s="1">
        <v>41187</v>
      </c>
    </row>
    <row r="6213" spans="1:20" x14ac:dyDescent="0.25">
      <c r="A6213">
        <v>44002</v>
      </c>
      <c r="B6213">
        <v>39851</v>
      </c>
      <c r="C6213" t="s">
        <v>79</v>
      </c>
      <c r="D6213" t="s">
        <v>21</v>
      </c>
      <c r="E6213" t="s">
        <v>84</v>
      </c>
      <c r="F6213" t="s">
        <v>548</v>
      </c>
      <c r="G6213">
        <v>46</v>
      </c>
      <c r="H6213">
        <v>578.04</v>
      </c>
      <c r="I6213">
        <v>0.49</v>
      </c>
      <c r="J6213">
        <v>0.05</v>
      </c>
      <c r="K6213">
        <v>265.10000000000002</v>
      </c>
      <c r="L6213">
        <v>13.1</v>
      </c>
      <c r="M6213">
        <v>6.68</v>
      </c>
      <c r="N6213">
        <v>5.66</v>
      </c>
      <c r="O6213" t="s">
        <v>24</v>
      </c>
      <c r="P6213" t="s">
        <v>1655</v>
      </c>
      <c r="Q6213" t="s">
        <v>41</v>
      </c>
      <c r="R6213" t="s">
        <v>34</v>
      </c>
      <c r="S6213" t="s">
        <v>57</v>
      </c>
      <c r="T6213" s="1">
        <v>39853</v>
      </c>
    </row>
    <row r="6214" spans="1:20" x14ac:dyDescent="0.25">
      <c r="A6214">
        <v>44002</v>
      </c>
      <c r="B6214">
        <v>39851</v>
      </c>
      <c r="C6214" t="s">
        <v>79</v>
      </c>
      <c r="D6214" t="s">
        <v>21</v>
      </c>
      <c r="E6214" t="s">
        <v>22</v>
      </c>
      <c r="F6214" t="s">
        <v>208</v>
      </c>
      <c r="G6214">
        <v>14</v>
      </c>
      <c r="H6214">
        <v>391</v>
      </c>
      <c r="I6214">
        <v>0.37</v>
      </c>
      <c r="J6214">
        <v>0.03</v>
      </c>
      <c r="K6214">
        <v>133.72999999999999</v>
      </c>
      <c r="L6214">
        <v>28.1</v>
      </c>
      <c r="M6214">
        <v>17.7</v>
      </c>
      <c r="N6214">
        <v>9.4700000000000006</v>
      </c>
      <c r="O6214" t="s">
        <v>24</v>
      </c>
      <c r="P6214" t="s">
        <v>1655</v>
      </c>
      <c r="Q6214" t="s">
        <v>41</v>
      </c>
      <c r="R6214" t="s">
        <v>34</v>
      </c>
      <c r="S6214" t="s">
        <v>57</v>
      </c>
      <c r="T6214" s="1">
        <v>39851</v>
      </c>
    </row>
    <row r="6215" spans="1:20" x14ac:dyDescent="0.25">
      <c r="A6215">
        <v>44003</v>
      </c>
      <c r="B6215">
        <v>40864</v>
      </c>
      <c r="C6215" t="s">
        <v>20</v>
      </c>
      <c r="D6215" t="s">
        <v>21</v>
      </c>
      <c r="E6215" t="s">
        <v>120</v>
      </c>
      <c r="F6215" t="s">
        <v>321</v>
      </c>
      <c r="G6215">
        <v>38</v>
      </c>
      <c r="H6215">
        <v>413.34</v>
      </c>
      <c r="I6215">
        <v>0.55000000000000004</v>
      </c>
      <c r="J6215">
        <v>0.09</v>
      </c>
      <c r="K6215">
        <v>207.43</v>
      </c>
      <c r="L6215">
        <v>11.87</v>
      </c>
      <c r="M6215">
        <v>5.34</v>
      </c>
      <c r="N6215">
        <v>2.99</v>
      </c>
      <c r="O6215" t="s">
        <v>24</v>
      </c>
      <c r="P6215" t="s">
        <v>1879</v>
      </c>
      <c r="Q6215" t="s">
        <v>33</v>
      </c>
      <c r="R6215" t="s">
        <v>61</v>
      </c>
      <c r="S6215" t="s">
        <v>57</v>
      </c>
      <c r="T6215" s="1">
        <v>40868</v>
      </c>
    </row>
    <row r="6216" spans="1:20" x14ac:dyDescent="0.25">
      <c r="A6216">
        <v>44005</v>
      </c>
      <c r="B6216">
        <v>40424</v>
      </c>
      <c r="C6216" t="s">
        <v>79</v>
      </c>
      <c r="D6216" t="s">
        <v>37</v>
      </c>
      <c r="E6216" t="s">
        <v>38</v>
      </c>
      <c r="F6216" t="s">
        <v>422</v>
      </c>
      <c r="G6216">
        <v>7</v>
      </c>
      <c r="H6216">
        <v>1511.15</v>
      </c>
      <c r="I6216">
        <v>0.54</v>
      </c>
      <c r="J6216">
        <v>0.02</v>
      </c>
      <c r="K6216">
        <v>791.23</v>
      </c>
      <c r="L6216">
        <v>217.37</v>
      </c>
      <c r="M6216">
        <v>99.99</v>
      </c>
      <c r="N6216">
        <v>19.989999999999998</v>
      </c>
      <c r="O6216" t="s">
        <v>24</v>
      </c>
      <c r="P6216" t="s">
        <v>1950</v>
      </c>
      <c r="Q6216" t="s">
        <v>33</v>
      </c>
      <c r="R6216" t="s">
        <v>34</v>
      </c>
      <c r="S6216" t="s">
        <v>57</v>
      </c>
      <c r="T6216" s="1">
        <v>40425</v>
      </c>
    </row>
    <row r="6217" spans="1:20" x14ac:dyDescent="0.25">
      <c r="A6217">
        <v>44007</v>
      </c>
      <c r="B6217">
        <v>40693</v>
      </c>
      <c r="C6217" t="s">
        <v>79</v>
      </c>
      <c r="D6217" t="s">
        <v>21</v>
      </c>
      <c r="E6217" t="s">
        <v>52</v>
      </c>
      <c r="F6217" t="s">
        <v>586</v>
      </c>
      <c r="G6217">
        <v>50</v>
      </c>
      <c r="H6217">
        <v>546.20000000000005</v>
      </c>
      <c r="I6217">
        <v>0.49</v>
      </c>
      <c r="J6217">
        <v>7.0000000000000007E-2</v>
      </c>
      <c r="K6217">
        <v>246.24</v>
      </c>
      <c r="L6217">
        <v>11.73</v>
      </c>
      <c r="M6217">
        <v>5.98</v>
      </c>
      <c r="N6217">
        <v>0.96</v>
      </c>
      <c r="O6217" t="s">
        <v>24</v>
      </c>
      <c r="P6217" t="s">
        <v>601</v>
      </c>
      <c r="Q6217" t="s">
        <v>33</v>
      </c>
      <c r="R6217" t="s">
        <v>67</v>
      </c>
      <c r="S6217" t="s">
        <v>55</v>
      </c>
      <c r="T6217" s="1">
        <v>40693</v>
      </c>
    </row>
    <row r="6218" spans="1:20" x14ac:dyDescent="0.25">
      <c r="A6218">
        <v>44033</v>
      </c>
      <c r="B6218">
        <v>40918</v>
      </c>
      <c r="C6218" t="s">
        <v>58</v>
      </c>
      <c r="D6218" t="s">
        <v>42</v>
      </c>
      <c r="E6218" t="s">
        <v>46</v>
      </c>
      <c r="F6218" t="s">
        <v>164</v>
      </c>
      <c r="G6218">
        <v>45</v>
      </c>
      <c r="H6218">
        <v>10919.92</v>
      </c>
      <c r="I6218">
        <v>0.5</v>
      </c>
      <c r="J6218">
        <v>0.03</v>
      </c>
      <c r="K6218">
        <v>5265.93</v>
      </c>
      <c r="L6218">
        <v>248.98</v>
      </c>
      <c r="M6218">
        <v>124.49</v>
      </c>
      <c r="N6218">
        <v>51.94</v>
      </c>
      <c r="O6218" t="s">
        <v>48</v>
      </c>
      <c r="P6218" t="s">
        <v>809</v>
      </c>
      <c r="Q6218" t="s">
        <v>75</v>
      </c>
      <c r="R6218" t="s">
        <v>34</v>
      </c>
      <c r="S6218" t="s">
        <v>49</v>
      </c>
      <c r="T6218" s="1">
        <v>40920</v>
      </c>
    </row>
    <row r="6219" spans="1:20" x14ac:dyDescent="0.25">
      <c r="A6219">
        <v>44036</v>
      </c>
      <c r="B6219">
        <v>40919</v>
      </c>
      <c r="C6219" t="s">
        <v>36</v>
      </c>
      <c r="D6219" t="s">
        <v>21</v>
      </c>
      <c r="E6219" t="s">
        <v>52</v>
      </c>
      <c r="F6219" t="s">
        <v>1292</v>
      </c>
      <c r="G6219">
        <v>40</v>
      </c>
      <c r="H6219">
        <v>406.93</v>
      </c>
      <c r="I6219">
        <v>0.43</v>
      </c>
      <c r="J6219">
        <v>0.01</v>
      </c>
      <c r="K6219">
        <v>172.13</v>
      </c>
      <c r="L6219">
        <v>10.25</v>
      </c>
      <c r="M6219">
        <v>5.84</v>
      </c>
      <c r="N6219">
        <v>1.2</v>
      </c>
      <c r="O6219" t="s">
        <v>71</v>
      </c>
      <c r="P6219" t="s">
        <v>691</v>
      </c>
      <c r="Q6219" t="s">
        <v>75</v>
      </c>
      <c r="R6219" t="s">
        <v>67</v>
      </c>
      <c r="S6219" t="s">
        <v>55</v>
      </c>
      <c r="T6219" s="1">
        <v>40921</v>
      </c>
    </row>
    <row r="6220" spans="1:20" x14ac:dyDescent="0.25">
      <c r="A6220">
        <v>44037</v>
      </c>
      <c r="B6220">
        <v>41088</v>
      </c>
      <c r="C6220" t="s">
        <v>36</v>
      </c>
      <c r="D6220" t="s">
        <v>42</v>
      </c>
      <c r="E6220" t="s">
        <v>43</v>
      </c>
      <c r="F6220" t="s">
        <v>1044</v>
      </c>
      <c r="G6220">
        <v>39</v>
      </c>
      <c r="H6220">
        <v>1720.57</v>
      </c>
      <c r="I6220">
        <v>0.53</v>
      </c>
      <c r="J6220">
        <v>7.0000000000000007E-2</v>
      </c>
      <c r="K6220">
        <v>848.52</v>
      </c>
      <c r="L6220">
        <v>47.3</v>
      </c>
      <c r="M6220">
        <v>22.23</v>
      </c>
      <c r="N6220">
        <v>5.08</v>
      </c>
      <c r="O6220" t="s">
        <v>24</v>
      </c>
      <c r="P6220" t="s">
        <v>198</v>
      </c>
      <c r="Q6220" t="s">
        <v>95</v>
      </c>
      <c r="R6220" t="s">
        <v>67</v>
      </c>
      <c r="S6220" t="s">
        <v>35</v>
      </c>
      <c r="T6220" s="1">
        <v>41090</v>
      </c>
    </row>
    <row r="6221" spans="1:20" x14ac:dyDescent="0.25">
      <c r="A6221">
        <v>44037</v>
      </c>
      <c r="B6221">
        <v>41088</v>
      </c>
      <c r="C6221" t="s">
        <v>36</v>
      </c>
      <c r="D6221" t="s">
        <v>37</v>
      </c>
      <c r="E6221" t="s">
        <v>50</v>
      </c>
      <c r="F6221" t="s">
        <v>937</v>
      </c>
      <c r="G6221">
        <v>38</v>
      </c>
      <c r="H6221">
        <v>3598.86</v>
      </c>
      <c r="I6221">
        <v>0.45</v>
      </c>
      <c r="J6221">
        <v>7.0000000000000007E-2</v>
      </c>
      <c r="K6221">
        <v>1469.99</v>
      </c>
      <c r="L6221">
        <v>101.8</v>
      </c>
      <c r="M6221">
        <v>55.99</v>
      </c>
      <c r="N6221">
        <v>1.25</v>
      </c>
      <c r="O6221" t="s">
        <v>24</v>
      </c>
      <c r="P6221" t="s">
        <v>198</v>
      </c>
      <c r="Q6221" t="s">
        <v>95</v>
      </c>
      <c r="R6221" t="s">
        <v>67</v>
      </c>
      <c r="S6221" t="s">
        <v>35</v>
      </c>
      <c r="T6221" s="1">
        <v>41090</v>
      </c>
    </row>
    <row r="6222" spans="1:20" x14ac:dyDescent="0.25">
      <c r="A6222">
        <v>44064</v>
      </c>
      <c r="B6222">
        <v>40240</v>
      </c>
      <c r="C6222" t="s">
        <v>79</v>
      </c>
      <c r="D6222" t="s">
        <v>21</v>
      </c>
      <c r="E6222" t="s">
        <v>84</v>
      </c>
      <c r="F6222" t="s">
        <v>583</v>
      </c>
      <c r="G6222">
        <v>43</v>
      </c>
      <c r="H6222">
        <v>731.07</v>
      </c>
      <c r="I6222">
        <v>0.37</v>
      </c>
      <c r="J6222">
        <v>7.0000000000000007E-2</v>
      </c>
      <c r="K6222">
        <v>232.2</v>
      </c>
      <c r="L6222">
        <v>18</v>
      </c>
      <c r="M6222">
        <v>11.34</v>
      </c>
      <c r="N6222">
        <v>11.25</v>
      </c>
      <c r="O6222" t="s">
        <v>71</v>
      </c>
      <c r="P6222" t="s">
        <v>989</v>
      </c>
      <c r="Q6222" t="s">
        <v>41</v>
      </c>
      <c r="R6222" t="s">
        <v>67</v>
      </c>
      <c r="S6222" t="s">
        <v>57</v>
      </c>
      <c r="T6222" s="1">
        <v>40242</v>
      </c>
    </row>
    <row r="6223" spans="1:20" x14ac:dyDescent="0.25">
      <c r="A6223">
        <v>44064</v>
      </c>
      <c r="B6223">
        <v>40240</v>
      </c>
      <c r="C6223" t="s">
        <v>79</v>
      </c>
      <c r="D6223" t="s">
        <v>21</v>
      </c>
      <c r="E6223" t="s">
        <v>52</v>
      </c>
      <c r="F6223" t="s">
        <v>831</v>
      </c>
      <c r="G6223">
        <v>23</v>
      </c>
      <c r="H6223">
        <v>419.91</v>
      </c>
      <c r="I6223">
        <v>0.38</v>
      </c>
      <c r="J6223">
        <v>0.05</v>
      </c>
      <c r="K6223">
        <v>142.74</v>
      </c>
      <c r="L6223">
        <v>18.809999999999999</v>
      </c>
      <c r="M6223">
        <v>11.66</v>
      </c>
      <c r="N6223">
        <v>8.99</v>
      </c>
      <c r="O6223" t="s">
        <v>24</v>
      </c>
      <c r="P6223" t="s">
        <v>989</v>
      </c>
      <c r="Q6223" t="s">
        <v>41</v>
      </c>
      <c r="R6223" t="s">
        <v>67</v>
      </c>
      <c r="S6223" t="s">
        <v>35</v>
      </c>
      <c r="T6223" s="1">
        <v>40243</v>
      </c>
    </row>
    <row r="6224" spans="1:20" x14ac:dyDescent="0.25">
      <c r="A6224">
        <v>44065</v>
      </c>
      <c r="B6224">
        <v>40362</v>
      </c>
      <c r="C6224" t="s">
        <v>20</v>
      </c>
      <c r="D6224" t="s">
        <v>37</v>
      </c>
      <c r="E6224" t="s">
        <v>87</v>
      </c>
      <c r="F6224" t="s">
        <v>1036</v>
      </c>
      <c r="G6224">
        <v>23</v>
      </c>
      <c r="H6224">
        <v>2914.36</v>
      </c>
      <c r="I6224">
        <v>0.36</v>
      </c>
      <c r="J6224">
        <v>0.01</v>
      </c>
      <c r="K6224">
        <v>1018.45</v>
      </c>
      <c r="L6224">
        <v>126.52</v>
      </c>
      <c r="M6224">
        <v>80.97</v>
      </c>
      <c r="N6224">
        <v>33.6</v>
      </c>
      <c r="O6224" t="s">
        <v>48</v>
      </c>
      <c r="P6224" t="s">
        <v>809</v>
      </c>
      <c r="Q6224" t="s">
        <v>75</v>
      </c>
      <c r="R6224" t="s">
        <v>27</v>
      </c>
      <c r="S6224" t="s">
        <v>132</v>
      </c>
      <c r="T6224" s="1">
        <v>40369</v>
      </c>
    </row>
    <row r="6225" spans="1:20" x14ac:dyDescent="0.25">
      <c r="A6225">
        <v>44069</v>
      </c>
      <c r="B6225">
        <v>39815</v>
      </c>
      <c r="C6225" t="s">
        <v>58</v>
      </c>
      <c r="D6225" t="s">
        <v>21</v>
      </c>
      <c r="E6225" t="s">
        <v>84</v>
      </c>
      <c r="F6225" t="s">
        <v>1268</v>
      </c>
      <c r="G6225">
        <v>16</v>
      </c>
      <c r="H6225">
        <v>206.21</v>
      </c>
      <c r="I6225">
        <v>0.35</v>
      </c>
      <c r="J6225">
        <v>0.09</v>
      </c>
      <c r="K6225">
        <v>58.3</v>
      </c>
      <c r="L6225">
        <v>14.02</v>
      </c>
      <c r="M6225">
        <v>9.11</v>
      </c>
      <c r="N6225">
        <v>2.15</v>
      </c>
      <c r="O6225" t="s">
        <v>71</v>
      </c>
      <c r="P6225" t="s">
        <v>1688</v>
      </c>
      <c r="Q6225" t="s">
        <v>33</v>
      </c>
      <c r="R6225" t="s">
        <v>67</v>
      </c>
      <c r="S6225" t="s">
        <v>55</v>
      </c>
      <c r="T6225" s="1">
        <v>39817</v>
      </c>
    </row>
    <row r="6226" spans="1:20" x14ac:dyDescent="0.25">
      <c r="A6226">
        <v>44069</v>
      </c>
      <c r="B6226">
        <v>39815</v>
      </c>
      <c r="C6226" t="s">
        <v>58</v>
      </c>
      <c r="D6226" t="s">
        <v>21</v>
      </c>
      <c r="E6226" t="s">
        <v>84</v>
      </c>
      <c r="F6226" t="s">
        <v>1544</v>
      </c>
      <c r="G6226">
        <v>43</v>
      </c>
      <c r="H6226">
        <v>931.63</v>
      </c>
      <c r="I6226">
        <v>0.36</v>
      </c>
      <c r="J6226">
        <v>0.08</v>
      </c>
      <c r="K6226">
        <v>282.94</v>
      </c>
      <c r="L6226">
        <v>23.5</v>
      </c>
      <c r="M6226">
        <v>15.04</v>
      </c>
      <c r="N6226">
        <v>1.97</v>
      </c>
      <c r="O6226" t="s">
        <v>24</v>
      </c>
      <c r="P6226" t="s">
        <v>1688</v>
      </c>
      <c r="Q6226" t="s">
        <v>33</v>
      </c>
      <c r="R6226" t="s">
        <v>67</v>
      </c>
      <c r="S6226" t="s">
        <v>55</v>
      </c>
      <c r="T6226" s="1">
        <v>39815</v>
      </c>
    </row>
    <row r="6227" spans="1:20" x14ac:dyDescent="0.25">
      <c r="A6227">
        <v>44071</v>
      </c>
      <c r="B6227">
        <v>41014</v>
      </c>
      <c r="C6227" t="s">
        <v>29</v>
      </c>
      <c r="D6227" t="s">
        <v>21</v>
      </c>
      <c r="E6227" t="s">
        <v>120</v>
      </c>
      <c r="F6227" t="s">
        <v>154</v>
      </c>
      <c r="G6227">
        <v>19</v>
      </c>
      <c r="H6227">
        <v>168.52</v>
      </c>
      <c r="I6227">
        <v>0.36</v>
      </c>
      <c r="J6227">
        <v>0.08</v>
      </c>
      <c r="K6227">
        <v>49.79</v>
      </c>
      <c r="L6227">
        <v>9.36</v>
      </c>
      <c r="M6227">
        <v>5.99</v>
      </c>
      <c r="N6227">
        <v>4.92</v>
      </c>
      <c r="O6227" t="s">
        <v>24</v>
      </c>
      <c r="P6227" t="s">
        <v>975</v>
      </c>
      <c r="Q6227" t="s">
        <v>83</v>
      </c>
      <c r="R6227" t="s">
        <v>34</v>
      </c>
      <c r="S6227" t="s">
        <v>57</v>
      </c>
      <c r="T6227" s="1">
        <v>41015</v>
      </c>
    </row>
    <row r="6228" spans="1:20" x14ac:dyDescent="0.25">
      <c r="A6228">
        <v>44071</v>
      </c>
      <c r="B6228">
        <v>41014</v>
      </c>
      <c r="C6228" t="s">
        <v>29</v>
      </c>
      <c r="D6228" t="s">
        <v>37</v>
      </c>
      <c r="E6228" t="s">
        <v>50</v>
      </c>
      <c r="F6228" t="s">
        <v>76</v>
      </c>
      <c r="G6228">
        <v>20</v>
      </c>
      <c r="H6228">
        <v>2408.63</v>
      </c>
      <c r="I6228">
        <v>0.45</v>
      </c>
      <c r="J6228">
        <v>0</v>
      </c>
      <c r="K6228">
        <v>1079.8399999999999</v>
      </c>
      <c r="L6228">
        <v>119.98</v>
      </c>
      <c r="M6228">
        <v>65.989999999999995</v>
      </c>
      <c r="N6228">
        <v>8.99</v>
      </c>
      <c r="O6228" t="s">
        <v>24</v>
      </c>
      <c r="P6228" t="s">
        <v>975</v>
      </c>
      <c r="Q6228" t="s">
        <v>83</v>
      </c>
      <c r="R6228" t="s">
        <v>34</v>
      </c>
      <c r="S6228" t="s">
        <v>57</v>
      </c>
      <c r="T6228" s="1">
        <v>41015</v>
      </c>
    </row>
    <row r="6229" spans="1:20" x14ac:dyDescent="0.25">
      <c r="A6229">
        <v>44098</v>
      </c>
      <c r="B6229">
        <v>40205</v>
      </c>
      <c r="C6229" t="s">
        <v>20</v>
      </c>
      <c r="D6229" t="s">
        <v>21</v>
      </c>
      <c r="E6229" t="s">
        <v>30</v>
      </c>
      <c r="F6229" t="s">
        <v>106</v>
      </c>
      <c r="G6229">
        <v>1</v>
      </c>
      <c r="H6229">
        <v>8.83</v>
      </c>
      <c r="I6229">
        <v>0.55000000000000004</v>
      </c>
      <c r="J6229">
        <v>0.01</v>
      </c>
      <c r="K6229">
        <v>3.77</v>
      </c>
      <c r="L6229">
        <v>6.98</v>
      </c>
      <c r="M6229">
        <v>3.14</v>
      </c>
      <c r="N6229">
        <v>1.92</v>
      </c>
      <c r="O6229" t="s">
        <v>24</v>
      </c>
      <c r="P6229" t="s">
        <v>1225</v>
      </c>
      <c r="Q6229" t="s">
        <v>33</v>
      </c>
      <c r="R6229" t="s">
        <v>34</v>
      </c>
      <c r="S6229" t="s">
        <v>55</v>
      </c>
      <c r="T6229" s="1">
        <v>40209</v>
      </c>
    </row>
    <row r="6230" spans="1:20" x14ac:dyDescent="0.25">
      <c r="A6230">
        <v>44099</v>
      </c>
      <c r="B6230">
        <v>40980</v>
      </c>
      <c r="C6230" t="s">
        <v>79</v>
      </c>
      <c r="D6230" t="s">
        <v>21</v>
      </c>
      <c r="E6230" t="s">
        <v>120</v>
      </c>
      <c r="F6230" t="s">
        <v>1874</v>
      </c>
      <c r="G6230">
        <v>34</v>
      </c>
      <c r="H6230">
        <v>23000.59</v>
      </c>
      <c r="I6230">
        <v>0.51</v>
      </c>
      <c r="J6230">
        <v>0.1</v>
      </c>
      <c r="K6230">
        <v>10468.94</v>
      </c>
      <c r="L6230">
        <v>751</v>
      </c>
      <c r="M6230">
        <v>367.99</v>
      </c>
      <c r="N6230">
        <v>19.989999999999998</v>
      </c>
      <c r="O6230" t="s">
        <v>24</v>
      </c>
      <c r="P6230" t="s">
        <v>657</v>
      </c>
      <c r="Q6230" t="s">
        <v>33</v>
      </c>
      <c r="R6230" t="s">
        <v>34</v>
      </c>
      <c r="S6230" t="s">
        <v>57</v>
      </c>
      <c r="T6230" s="1">
        <v>40982</v>
      </c>
    </row>
    <row r="6231" spans="1:20" x14ac:dyDescent="0.25">
      <c r="A6231">
        <v>44099</v>
      </c>
      <c r="B6231">
        <v>40980</v>
      </c>
      <c r="C6231" t="s">
        <v>79</v>
      </c>
      <c r="D6231" t="s">
        <v>21</v>
      </c>
      <c r="E6231" t="s">
        <v>120</v>
      </c>
      <c r="F6231" t="s">
        <v>347</v>
      </c>
      <c r="G6231">
        <v>19</v>
      </c>
      <c r="H6231">
        <v>166.53</v>
      </c>
      <c r="I6231">
        <v>0.55000000000000004</v>
      </c>
      <c r="J6231">
        <v>0.1</v>
      </c>
      <c r="K6231">
        <v>80.56</v>
      </c>
      <c r="L6231">
        <v>9.42</v>
      </c>
      <c r="M6231">
        <v>4.24</v>
      </c>
      <c r="N6231">
        <v>5.41</v>
      </c>
      <c r="O6231" t="s">
        <v>24</v>
      </c>
      <c r="P6231" t="s">
        <v>657</v>
      </c>
      <c r="Q6231" t="s">
        <v>33</v>
      </c>
      <c r="R6231" t="s">
        <v>34</v>
      </c>
      <c r="S6231" t="s">
        <v>57</v>
      </c>
      <c r="T6231" s="1">
        <v>40982</v>
      </c>
    </row>
    <row r="6232" spans="1:20" x14ac:dyDescent="0.25">
      <c r="A6232">
        <v>44133</v>
      </c>
      <c r="B6232">
        <v>40184</v>
      </c>
      <c r="C6232" t="s">
        <v>36</v>
      </c>
      <c r="D6232" t="s">
        <v>42</v>
      </c>
      <c r="E6232" t="s">
        <v>43</v>
      </c>
      <c r="F6232" t="s">
        <v>683</v>
      </c>
      <c r="G6232">
        <v>35</v>
      </c>
      <c r="H6232">
        <v>298.39</v>
      </c>
      <c r="I6232">
        <v>0.41</v>
      </c>
      <c r="J6232">
        <v>0.06</v>
      </c>
      <c r="K6232">
        <v>109.63</v>
      </c>
      <c r="L6232">
        <v>8.9499999999999993</v>
      </c>
      <c r="M6232">
        <v>5.28</v>
      </c>
      <c r="N6232">
        <v>3.96</v>
      </c>
      <c r="O6232" t="s">
        <v>24</v>
      </c>
      <c r="P6232" t="s">
        <v>1158</v>
      </c>
      <c r="Q6232" t="s">
        <v>33</v>
      </c>
      <c r="R6232" t="s">
        <v>27</v>
      </c>
      <c r="S6232" t="s">
        <v>55</v>
      </c>
      <c r="T6232" s="1">
        <v>40185</v>
      </c>
    </row>
    <row r="6233" spans="1:20" x14ac:dyDescent="0.25">
      <c r="A6233">
        <v>44134</v>
      </c>
      <c r="B6233">
        <v>40116</v>
      </c>
      <c r="C6233" t="s">
        <v>36</v>
      </c>
      <c r="D6233" t="s">
        <v>42</v>
      </c>
      <c r="E6233" t="s">
        <v>43</v>
      </c>
      <c r="F6233" t="s">
        <v>384</v>
      </c>
      <c r="G6233">
        <v>35</v>
      </c>
      <c r="H6233">
        <v>1021.97</v>
      </c>
      <c r="I6233">
        <v>0.42</v>
      </c>
      <c r="J6233">
        <v>0.05</v>
      </c>
      <c r="K6233">
        <v>394.53</v>
      </c>
      <c r="L6233">
        <v>30.47</v>
      </c>
      <c r="M6233">
        <v>17.670000000000002</v>
      </c>
      <c r="N6233">
        <v>8.99</v>
      </c>
      <c r="O6233" t="s">
        <v>24</v>
      </c>
      <c r="P6233" t="s">
        <v>728</v>
      </c>
      <c r="Q6233" t="s">
        <v>75</v>
      </c>
      <c r="R6233" t="s">
        <v>61</v>
      </c>
      <c r="S6233" t="s">
        <v>35</v>
      </c>
      <c r="T6233" s="1">
        <v>40118</v>
      </c>
    </row>
    <row r="6234" spans="1:20" x14ac:dyDescent="0.25">
      <c r="A6234">
        <v>44162</v>
      </c>
      <c r="B6234">
        <v>40256</v>
      </c>
      <c r="C6234" t="s">
        <v>36</v>
      </c>
      <c r="D6234" t="s">
        <v>21</v>
      </c>
      <c r="E6234" t="s">
        <v>30</v>
      </c>
      <c r="F6234" t="s">
        <v>1580</v>
      </c>
      <c r="G6234">
        <v>46</v>
      </c>
      <c r="H6234">
        <v>811.5</v>
      </c>
      <c r="I6234">
        <v>0.4</v>
      </c>
      <c r="J6234">
        <v>0.04</v>
      </c>
      <c r="K6234">
        <v>303.05</v>
      </c>
      <c r="L6234">
        <v>18.3</v>
      </c>
      <c r="M6234">
        <v>10.98</v>
      </c>
      <c r="N6234">
        <v>3.37</v>
      </c>
      <c r="O6234" t="s">
        <v>24</v>
      </c>
      <c r="P6234" t="s">
        <v>54</v>
      </c>
      <c r="Q6234" t="s">
        <v>33</v>
      </c>
      <c r="R6234" t="s">
        <v>34</v>
      </c>
      <c r="S6234" t="s">
        <v>35</v>
      </c>
      <c r="T6234" s="1">
        <v>40257</v>
      </c>
    </row>
    <row r="6235" spans="1:20" x14ac:dyDescent="0.25">
      <c r="A6235">
        <v>44167</v>
      </c>
      <c r="B6235">
        <v>40938</v>
      </c>
      <c r="C6235" t="s">
        <v>58</v>
      </c>
      <c r="D6235" t="s">
        <v>21</v>
      </c>
      <c r="E6235" t="s">
        <v>22</v>
      </c>
      <c r="F6235" t="s">
        <v>928</v>
      </c>
      <c r="G6235">
        <v>23</v>
      </c>
      <c r="H6235">
        <v>5947.28</v>
      </c>
      <c r="I6235">
        <v>0.49</v>
      </c>
      <c r="J6235">
        <v>0.08</v>
      </c>
      <c r="K6235">
        <v>2641.51</v>
      </c>
      <c r="L6235">
        <v>280.12</v>
      </c>
      <c r="M6235">
        <v>142.86000000000001</v>
      </c>
      <c r="N6235">
        <v>19.989999999999998</v>
      </c>
      <c r="O6235" t="s">
        <v>24</v>
      </c>
      <c r="P6235" t="s">
        <v>320</v>
      </c>
      <c r="Q6235" t="s">
        <v>95</v>
      </c>
      <c r="R6235" t="s">
        <v>27</v>
      </c>
      <c r="S6235" t="s">
        <v>57</v>
      </c>
      <c r="T6235" s="1">
        <v>40939</v>
      </c>
    </row>
    <row r="6236" spans="1:20" x14ac:dyDescent="0.25">
      <c r="A6236">
        <v>44196</v>
      </c>
      <c r="B6236">
        <v>40047</v>
      </c>
      <c r="C6236" t="s">
        <v>29</v>
      </c>
      <c r="D6236" t="s">
        <v>37</v>
      </c>
      <c r="E6236" t="s">
        <v>50</v>
      </c>
      <c r="F6236" t="s">
        <v>76</v>
      </c>
      <c r="G6236">
        <v>12</v>
      </c>
      <c r="H6236">
        <v>1131.26</v>
      </c>
      <c r="I6236">
        <v>0.36</v>
      </c>
      <c r="J6236">
        <v>0.09</v>
      </c>
      <c r="K6236">
        <v>334.07</v>
      </c>
      <c r="L6236">
        <v>103.11</v>
      </c>
      <c r="M6236">
        <v>65.989999999999995</v>
      </c>
      <c r="N6236">
        <v>5.31</v>
      </c>
      <c r="O6236" t="s">
        <v>24</v>
      </c>
      <c r="P6236" t="s">
        <v>1445</v>
      </c>
      <c r="Q6236" t="s">
        <v>75</v>
      </c>
      <c r="R6236" t="s">
        <v>34</v>
      </c>
      <c r="S6236" t="s">
        <v>57</v>
      </c>
      <c r="T6236" s="1">
        <v>40048</v>
      </c>
    </row>
    <row r="6237" spans="1:20" x14ac:dyDescent="0.25">
      <c r="A6237">
        <v>44196</v>
      </c>
      <c r="B6237">
        <v>40047</v>
      </c>
      <c r="C6237" t="s">
        <v>29</v>
      </c>
      <c r="D6237" t="s">
        <v>21</v>
      </c>
      <c r="E6237" t="s">
        <v>84</v>
      </c>
      <c r="F6237" t="s">
        <v>1334</v>
      </c>
      <c r="G6237">
        <v>10</v>
      </c>
      <c r="H6237">
        <v>86.11</v>
      </c>
      <c r="I6237">
        <v>0.39</v>
      </c>
      <c r="J6237">
        <v>0.01</v>
      </c>
      <c r="K6237">
        <v>32.270000000000003</v>
      </c>
      <c r="L6237">
        <v>8.49</v>
      </c>
      <c r="M6237">
        <v>5.18</v>
      </c>
      <c r="N6237">
        <v>2.04</v>
      </c>
      <c r="O6237" t="s">
        <v>24</v>
      </c>
      <c r="P6237" t="s">
        <v>1445</v>
      </c>
      <c r="Q6237" t="s">
        <v>41</v>
      </c>
      <c r="R6237" t="s">
        <v>34</v>
      </c>
      <c r="S6237" t="s">
        <v>55</v>
      </c>
      <c r="T6237" s="1">
        <v>40049</v>
      </c>
    </row>
    <row r="6238" spans="1:20" x14ac:dyDescent="0.25">
      <c r="A6238">
        <v>44197</v>
      </c>
      <c r="B6238">
        <v>39833</v>
      </c>
      <c r="C6238" t="s">
        <v>36</v>
      </c>
      <c r="D6238" t="s">
        <v>42</v>
      </c>
      <c r="E6238" t="s">
        <v>92</v>
      </c>
      <c r="F6238" t="s">
        <v>945</v>
      </c>
      <c r="G6238">
        <v>27</v>
      </c>
      <c r="H6238">
        <v>6714.79</v>
      </c>
      <c r="I6238">
        <v>0.44</v>
      </c>
      <c r="J6238">
        <v>0.02</v>
      </c>
      <c r="K6238">
        <v>2854.85</v>
      </c>
      <c r="L6238">
        <v>251.75</v>
      </c>
      <c r="M6238">
        <v>140.97999999999999</v>
      </c>
      <c r="N6238">
        <v>53.48</v>
      </c>
      <c r="O6238" t="s">
        <v>48</v>
      </c>
      <c r="P6238" t="s">
        <v>1079</v>
      </c>
      <c r="Q6238" t="s">
        <v>64</v>
      </c>
      <c r="R6238" t="s">
        <v>27</v>
      </c>
      <c r="S6238" t="s">
        <v>49</v>
      </c>
      <c r="T6238" s="1">
        <v>39836</v>
      </c>
    </row>
    <row r="6239" spans="1:20" x14ac:dyDescent="0.25">
      <c r="A6239">
        <v>44198</v>
      </c>
      <c r="B6239">
        <v>40547</v>
      </c>
      <c r="C6239" t="s">
        <v>58</v>
      </c>
      <c r="D6239" t="s">
        <v>37</v>
      </c>
      <c r="E6239" t="s">
        <v>50</v>
      </c>
      <c r="F6239" t="s">
        <v>685</v>
      </c>
      <c r="G6239">
        <v>35</v>
      </c>
      <c r="H6239">
        <v>1088.32</v>
      </c>
      <c r="I6239">
        <v>0.35</v>
      </c>
      <c r="J6239">
        <v>0.04</v>
      </c>
      <c r="K6239">
        <v>350.37</v>
      </c>
      <c r="L6239">
        <v>32.29</v>
      </c>
      <c r="M6239">
        <v>20.99</v>
      </c>
      <c r="N6239">
        <v>3.3</v>
      </c>
      <c r="O6239" t="s">
        <v>71</v>
      </c>
      <c r="P6239" t="s">
        <v>1154</v>
      </c>
      <c r="Q6239" t="s">
        <v>33</v>
      </c>
      <c r="R6239" t="s">
        <v>61</v>
      </c>
      <c r="S6239" t="s">
        <v>35</v>
      </c>
      <c r="T6239" s="1">
        <v>40547</v>
      </c>
    </row>
    <row r="6240" spans="1:20" x14ac:dyDescent="0.25">
      <c r="A6240">
        <v>44199</v>
      </c>
      <c r="B6240">
        <v>40972</v>
      </c>
      <c r="C6240" t="s">
        <v>20</v>
      </c>
      <c r="D6240" t="s">
        <v>21</v>
      </c>
      <c r="E6240" t="s">
        <v>72</v>
      </c>
      <c r="F6240" t="s">
        <v>263</v>
      </c>
      <c r="G6240">
        <v>12</v>
      </c>
      <c r="H6240">
        <v>76.599999999999994</v>
      </c>
      <c r="I6240">
        <v>0.39</v>
      </c>
      <c r="J6240">
        <v>0.04</v>
      </c>
      <c r="K6240">
        <v>27.2</v>
      </c>
      <c r="L6240">
        <v>6.48</v>
      </c>
      <c r="M6240">
        <v>3.95</v>
      </c>
      <c r="N6240">
        <v>2</v>
      </c>
      <c r="O6240" t="s">
        <v>24</v>
      </c>
      <c r="P6240" t="s">
        <v>1808</v>
      </c>
      <c r="Q6240" t="s">
        <v>33</v>
      </c>
      <c r="R6240" t="s">
        <v>61</v>
      </c>
      <c r="S6240" t="s">
        <v>55</v>
      </c>
      <c r="T6240" s="1">
        <v>40976</v>
      </c>
    </row>
    <row r="6241" spans="1:20" x14ac:dyDescent="0.25">
      <c r="A6241">
        <v>44224</v>
      </c>
      <c r="B6241">
        <v>40399</v>
      </c>
      <c r="C6241" t="s">
        <v>36</v>
      </c>
      <c r="D6241" t="s">
        <v>37</v>
      </c>
      <c r="E6241" t="s">
        <v>38</v>
      </c>
      <c r="F6241" t="s">
        <v>1143</v>
      </c>
      <c r="G6241">
        <v>32</v>
      </c>
      <c r="H6241">
        <v>383.61</v>
      </c>
      <c r="I6241">
        <v>0.51</v>
      </c>
      <c r="J6241">
        <v>0.1</v>
      </c>
      <c r="K6241">
        <v>173.51</v>
      </c>
      <c r="L6241">
        <v>13.22</v>
      </c>
      <c r="M6241">
        <v>6.48</v>
      </c>
      <c r="N6241">
        <v>2.74</v>
      </c>
      <c r="O6241" t="s">
        <v>24</v>
      </c>
      <c r="P6241" t="s">
        <v>1092</v>
      </c>
      <c r="Q6241" t="s">
        <v>41</v>
      </c>
      <c r="R6241" t="s">
        <v>34</v>
      </c>
      <c r="S6241" t="s">
        <v>35</v>
      </c>
      <c r="T6241" s="1">
        <v>40400</v>
      </c>
    </row>
    <row r="6242" spans="1:20" x14ac:dyDescent="0.25">
      <c r="A6242">
        <v>44225</v>
      </c>
      <c r="B6242">
        <v>39906</v>
      </c>
      <c r="C6242" t="s">
        <v>36</v>
      </c>
      <c r="D6242" t="s">
        <v>42</v>
      </c>
      <c r="E6242" t="s">
        <v>43</v>
      </c>
      <c r="F6242" t="s">
        <v>1698</v>
      </c>
      <c r="G6242">
        <v>29</v>
      </c>
      <c r="H6242">
        <v>3413.14</v>
      </c>
      <c r="I6242">
        <v>0.47</v>
      </c>
      <c r="J6242">
        <v>0</v>
      </c>
      <c r="K6242">
        <v>1599.08</v>
      </c>
      <c r="L6242">
        <v>117.32</v>
      </c>
      <c r="M6242">
        <v>62.18</v>
      </c>
      <c r="N6242">
        <v>10.84</v>
      </c>
      <c r="O6242" t="s">
        <v>24</v>
      </c>
      <c r="P6242" t="s">
        <v>649</v>
      </c>
      <c r="Q6242" t="s">
        <v>75</v>
      </c>
      <c r="R6242" t="s">
        <v>27</v>
      </c>
      <c r="S6242" t="s">
        <v>45</v>
      </c>
      <c r="T6242" s="1">
        <v>39908</v>
      </c>
    </row>
    <row r="6243" spans="1:20" x14ac:dyDescent="0.25">
      <c r="A6243">
        <v>44229</v>
      </c>
      <c r="B6243">
        <v>40312</v>
      </c>
      <c r="C6243" t="s">
        <v>79</v>
      </c>
      <c r="D6243" t="s">
        <v>21</v>
      </c>
      <c r="E6243" t="s">
        <v>52</v>
      </c>
      <c r="F6243" t="s">
        <v>814</v>
      </c>
      <c r="G6243">
        <v>39</v>
      </c>
      <c r="H6243">
        <v>402.85</v>
      </c>
      <c r="I6243">
        <v>0.54</v>
      </c>
      <c r="J6243">
        <v>0.02</v>
      </c>
      <c r="K6243">
        <v>213.38</v>
      </c>
      <c r="L6243">
        <v>10.52</v>
      </c>
      <c r="M6243">
        <v>4.84</v>
      </c>
      <c r="N6243">
        <v>0.71</v>
      </c>
      <c r="O6243" t="s">
        <v>24</v>
      </c>
      <c r="P6243" t="s">
        <v>783</v>
      </c>
      <c r="Q6243" t="s">
        <v>64</v>
      </c>
      <c r="R6243" t="s">
        <v>61</v>
      </c>
      <c r="S6243" t="s">
        <v>55</v>
      </c>
      <c r="T6243" s="1">
        <v>40312</v>
      </c>
    </row>
    <row r="6244" spans="1:20" x14ac:dyDescent="0.25">
      <c r="A6244">
        <v>44231</v>
      </c>
      <c r="B6244">
        <v>40120</v>
      </c>
      <c r="C6244" t="s">
        <v>29</v>
      </c>
      <c r="D6244" t="s">
        <v>42</v>
      </c>
      <c r="E6244" t="s">
        <v>192</v>
      </c>
      <c r="F6244" t="s">
        <v>645</v>
      </c>
      <c r="G6244">
        <v>11</v>
      </c>
      <c r="H6244">
        <v>3065.62</v>
      </c>
      <c r="I6244">
        <v>0.44</v>
      </c>
      <c r="J6244">
        <v>0.04</v>
      </c>
      <c r="K6244">
        <v>1264.8399999999999</v>
      </c>
      <c r="L6244">
        <v>287.45999999999998</v>
      </c>
      <c r="M6244">
        <v>160.97999999999999</v>
      </c>
      <c r="N6244">
        <v>30</v>
      </c>
      <c r="O6244" t="s">
        <v>48</v>
      </c>
      <c r="P6244" t="s">
        <v>460</v>
      </c>
      <c r="Q6244" t="s">
        <v>33</v>
      </c>
      <c r="R6244" t="s">
        <v>61</v>
      </c>
      <c r="S6244" t="s">
        <v>132</v>
      </c>
      <c r="T6244" s="1">
        <v>40122</v>
      </c>
    </row>
    <row r="6245" spans="1:20" x14ac:dyDescent="0.25">
      <c r="A6245">
        <v>44231</v>
      </c>
      <c r="B6245">
        <v>40120</v>
      </c>
      <c r="C6245" t="s">
        <v>29</v>
      </c>
      <c r="D6245" t="s">
        <v>37</v>
      </c>
      <c r="E6245" t="s">
        <v>38</v>
      </c>
      <c r="F6245" t="s">
        <v>1391</v>
      </c>
      <c r="G6245">
        <v>43</v>
      </c>
      <c r="H6245">
        <v>1346.82</v>
      </c>
      <c r="I6245">
        <v>0.43</v>
      </c>
      <c r="J6245">
        <v>0.01</v>
      </c>
      <c r="K6245">
        <v>569.67999999999995</v>
      </c>
      <c r="L6245">
        <v>31.54</v>
      </c>
      <c r="M6245">
        <v>17.98</v>
      </c>
      <c r="N6245">
        <v>4</v>
      </c>
      <c r="O6245" t="s">
        <v>24</v>
      </c>
      <c r="P6245" t="s">
        <v>460</v>
      </c>
      <c r="Q6245" t="s">
        <v>33</v>
      </c>
      <c r="R6245" t="s">
        <v>61</v>
      </c>
      <c r="S6245" t="s">
        <v>57</v>
      </c>
      <c r="T6245" s="1">
        <v>40122</v>
      </c>
    </row>
    <row r="6246" spans="1:20" x14ac:dyDescent="0.25">
      <c r="A6246">
        <v>44231</v>
      </c>
      <c r="B6246">
        <v>40120</v>
      </c>
      <c r="C6246" t="s">
        <v>29</v>
      </c>
      <c r="D6246" t="s">
        <v>37</v>
      </c>
      <c r="E6246" t="s">
        <v>50</v>
      </c>
      <c r="F6246" t="s">
        <v>76</v>
      </c>
      <c r="G6246">
        <v>24</v>
      </c>
      <c r="H6246">
        <v>4681.7299999999996</v>
      </c>
      <c r="I6246">
        <v>0.44</v>
      </c>
      <c r="J6246">
        <v>0.06</v>
      </c>
      <c r="K6246">
        <v>1888.98</v>
      </c>
      <c r="L6246">
        <v>207.13</v>
      </c>
      <c r="M6246">
        <v>115.99</v>
      </c>
      <c r="N6246">
        <v>8.99</v>
      </c>
      <c r="O6246" t="s">
        <v>24</v>
      </c>
      <c r="P6246" t="s">
        <v>460</v>
      </c>
      <c r="Q6246" t="s">
        <v>33</v>
      </c>
      <c r="R6246" t="s">
        <v>61</v>
      </c>
      <c r="S6246" t="s">
        <v>57</v>
      </c>
      <c r="T6246" s="1">
        <v>40121</v>
      </c>
    </row>
    <row r="6247" spans="1:20" x14ac:dyDescent="0.25">
      <c r="A6247">
        <v>44256</v>
      </c>
      <c r="B6247">
        <v>40866</v>
      </c>
      <c r="C6247" t="s">
        <v>20</v>
      </c>
      <c r="D6247" t="s">
        <v>21</v>
      </c>
      <c r="E6247" t="s">
        <v>84</v>
      </c>
      <c r="F6247" t="s">
        <v>561</v>
      </c>
      <c r="G6247">
        <v>39</v>
      </c>
      <c r="H6247">
        <v>634.59</v>
      </c>
      <c r="I6247">
        <v>0.55000000000000004</v>
      </c>
      <c r="J6247">
        <v>0.09</v>
      </c>
      <c r="K6247">
        <v>319.33</v>
      </c>
      <c r="L6247">
        <v>17.8</v>
      </c>
      <c r="M6247">
        <v>8.01</v>
      </c>
      <c r="N6247">
        <v>2.87</v>
      </c>
      <c r="O6247" t="s">
        <v>24</v>
      </c>
      <c r="P6247" t="s">
        <v>1349</v>
      </c>
      <c r="Q6247" t="s">
        <v>33</v>
      </c>
      <c r="R6247" t="s">
        <v>34</v>
      </c>
      <c r="S6247" t="s">
        <v>55</v>
      </c>
      <c r="T6247" s="1">
        <v>40875</v>
      </c>
    </row>
    <row r="6248" spans="1:20" x14ac:dyDescent="0.25">
      <c r="A6248">
        <v>44256</v>
      </c>
      <c r="B6248">
        <v>40866</v>
      </c>
      <c r="C6248" t="s">
        <v>20</v>
      </c>
      <c r="D6248" t="s">
        <v>21</v>
      </c>
      <c r="E6248" t="s">
        <v>84</v>
      </c>
      <c r="F6248" t="s">
        <v>1881</v>
      </c>
      <c r="G6248">
        <v>17</v>
      </c>
      <c r="H6248">
        <v>183.64</v>
      </c>
      <c r="I6248">
        <v>0.43</v>
      </c>
      <c r="J6248">
        <v>0.08</v>
      </c>
      <c r="K6248">
        <v>67.64</v>
      </c>
      <c r="L6248">
        <v>11.37</v>
      </c>
      <c r="M6248">
        <v>6.48</v>
      </c>
      <c r="N6248">
        <v>5.84</v>
      </c>
      <c r="O6248" t="s">
        <v>24</v>
      </c>
      <c r="P6248" t="s">
        <v>1349</v>
      </c>
      <c r="Q6248" t="s">
        <v>33</v>
      </c>
      <c r="R6248" t="s">
        <v>34</v>
      </c>
      <c r="S6248" t="s">
        <v>57</v>
      </c>
      <c r="T6248" s="1">
        <v>40871</v>
      </c>
    </row>
    <row r="6249" spans="1:20" x14ac:dyDescent="0.25">
      <c r="A6249">
        <v>44256</v>
      </c>
      <c r="B6249">
        <v>40866</v>
      </c>
      <c r="C6249" t="s">
        <v>20</v>
      </c>
      <c r="D6249" t="s">
        <v>21</v>
      </c>
      <c r="E6249" t="s">
        <v>52</v>
      </c>
      <c r="F6249" t="s">
        <v>850</v>
      </c>
      <c r="G6249">
        <v>49</v>
      </c>
      <c r="H6249">
        <v>3354.87</v>
      </c>
      <c r="I6249">
        <v>0.46</v>
      </c>
      <c r="J6249">
        <v>0.1</v>
      </c>
      <c r="K6249">
        <v>1338.35</v>
      </c>
      <c r="L6249">
        <v>75.87</v>
      </c>
      <c r="M6249">
        <v>40.97</v>
      </c>
      <c r="N6249">
        <v>8.99</v>
      </c>
      <c r="O6249" t="s">
        <v>71</v>
      </c>
      <c r="P6249" t="s">
        <v>1349</v>
      </c>
      <c r="Q6249" t="s">
        <v>33</v>
      </c>
      <c r="R6249" t="s">
        <v>34</v>
      </c>
      <c r="S6249" t="s">
        <v>35</v>
      </c>
      <c r="T6249" s="1">
        <v>40873</v>
      </c>
    </row>
    <row r="6250" spans="1:20" x14ac:dyDescent="0.25">
      <c r="A6250">
        <v>44261</v>
      </c>
      <c r="B6250">
        <v>40991</v>
      </c>
      <c r="C6250" t="s">
        <v>36</v>
      </c>
      <c r="D6250" t="s">
        <v>21</v>
      </c>
      <c r="E6250" t="s">
        <v>120</v>
      </c>
      <c r="F6250" t="s">
        <v>392</v>
      </c>
      <c r="G6250">
        <v>31</v>
      </c>
      <c r="H6250">
        <v>19896.72</v>
      </c>
      <c r="I6250">
        <v>0.35</v>
      </c>
      <c r="J6250">
        <v>0.01</v>
      </c>
      <c r="K6250">
        <v>6826.35</v>
      </c>
      <c r="L6250">
        <v>647.66</v>
      </c>
      <c r="M6250">
        <v>420.98</v>
      </c>
      <c r="N6250">
        <v>19.989999999999998</v>
      </c>
      <c r="O6250" t="s">
        <v>71</v>
      </c>
      <c r="P6250" t="s">
        <v>1653</v>
      </c>
      <c r="Q6250" t="s">
        <v>33</v>
      </c>
      <c r="R6250" t="s">
        <v>34</v>
      </c>
      <c r="S6250" t="s">
        <v>57</v>
      </c>
      <c r="T6250" s="1">
        <v>40993</v>
      </c>
    </row>
    <row r="6251" spans="1:20" x14ac:dyDescent="0.25">
      <c r="A6251">
        <v>44261</v>
      </c>
      <c r="B6251">
        <v>40991</v>
      </c>
      <c r="C6251" t="s">
        <v>36</v>
      </c>
      <c r="D6251" t="s">
        <v>42</v>
      </c>
      <c r="E6251" t="s">
        <v>92</v>
      </c>
      <c r="F6251" t="s">
        <v>949</v>
      </c>
      <c r="G6251">
        <v>34</v>
      </c>
      <c r="H6251">
        <v>7754.15</v>
      </c>
      <c r="I6251">
        <v>0.41</v>
      </c>
      <c r="J6251">
        <v>0.05</v>
      </c>
      <c r="K6251">
        <v>2924.74</v>
      </c>
      <c r="L6251">
        <v>238.95</v>
      </c>
      <c r="M6251">
        <v>140.97999999999999</v>
      </c>
      <c r="N6251">
        <v>36.090000000000003</v>
      </c>
      <c r="O6251" t="s">
        <v>48</v>
      </c>
      <c r="P6251" t="s">
        <v>1653</v>
      </c>
      <c r="Q6251" t="s">
        <v>33</v>
      </c>
      <c r="R6251" t="s">
        <v>34</v>
      </c>
      <c r="S6251" t="s">
        <v>49</v>
      </c>
      <c r="T6251" s="1">
        <v>40993</v>
      </c>
    </row>
    <row r="6252" spans="1:20" x14ac:dyDescent="0.25">
      <c r="A6252">
        <v>44261</v>
      </c>
      <c r="B6252">
        <v>40991</v>
      </c>
      <c r="C6252" t="s">
        <v>36</v>
      </c>
      <c r="D6252" t="s">
        <v>37</v>
      </c>
      <c r="E6252" t="s">
        <v>87</v>
      </c>
      <c r="F6252" t="s">
        <v>534</v>
      </c>
      <c r="G6252">
        <v>1</v>
      </c>
      <c r="H6252">
        <v>5744.99</v>
      </c>
      <c r="I6252">
        <v>0.42</v>
      </c>
      <c r="J6252">
        <v>0.05</v>
      </c>
      <c r="K6252">
        <v>2234.12</v>
      </c>
      <c r="L6252">
        <v>6038.17</v>
      </c>
      <c r="M6252">
        <v>3502.14</v>
      </c>
      <c r="N6252">
        <v>8.73</v>
      </c>
      <c r="O6252" t="s">
        <v>48</v>
      </c>
      <c r="P6252" t="s">
        <v>1653</v>
      </c>
      <c r="Q6252" t="s">
        <v>33</v>
      </c>
      <c r="R6252" t="s">
        <v>34</v>
      </c>
      <c r="S6252" t="s">
        <v>49</v>
      </c>
      <c r="T6252" s="1">
        <v>40992</v>
      </c>
    </row>
    <row r="6253" spans="1:20" x14ac:dyDescent="0.25">
      <c r="A6253">
        <v>44261</v>
      </c>
      <c r="B6253">
        <v>40991</v>
      </c>
      <c r="C6253" t="s">
        <v>36</v>
      </c>
      <c r="D6253" t="s">
        <v>37</v>
      </c>
      <c r="E6253" t="s">
        <v>50</v>
      </c>
      <c r="F6253" t="s">
        <v>1462</v>
      </c>
      <c r="G6253">
        <v>10</v>
      </c>
      <c r="H6253">
        <v>625.82000000000005</v>
      </c>
      <c r="I6253">
        <v>0.46</v>
      </c>
      <c r="J6253">
        <v>7.0000000000000007E-2</v>
      </c>
      <c r="K6253">
        <v>259.93</v>
      </c>
      <c r="L6253">
        <v>66.650000000000006</v>
      </c>
      <c r="M6253">
        <v>35.99</v>
      </c>
      <c r="N6253">
        <v>5.99</v>
      </c>
      <c r="O6253" t="s">
        <v>24</v>
      </c>
      <c r="P6253" t="s">
        <v>1653</v>
      </c>
      <c r="Q6253" t="s">
        <v>33</v>
      </c>
      <c r="R6253" t="s">
        <v>34</v>
      </c>
      <c r="S6253" t="s">
        <v>55</v>
      </c>
      <c r="T6253" s="1">
        <v>40994</v>
      </c>
    </row>
    <row r="6254" spans="1:20" x14ac:dyDescent="0.25">
      <c r="A6254">
        <v>44290</v>
      </c>
      <c r="B6254">
        <v>40258</v>
      </c>
      <c r="C6254" t="s">
        <v>79</v>
      </c>
      <c r="D6254" t="s">
        <v>42</v>
      </c>
      <c r="E6254" t="s">
        <v>43</v>
      </c>
      <c r="F6254" t="s">
        <v>1326</v>
      </c>
      <c r="G6254">
        <v>49</v>
      </c>
      <c r="H6254">
        <v>963.45</v>
      </c>
      <c r="I6254">
        <v>0.5</v>
      </c>
      <c r="J6254">
        <v>0.06</v>
      </c>
      <c r="K6254">
        <v>448.45</v>
      </c>
      <c r="L6254">
        <v>20.8</v>
      </c>
      <c r="M6254">
        <v>10.4</v>
      </c>
      <c r="N6254">
        <v>5.4</v>
      </c>
      <c r="O6254" t="s">
        <v>24</v>
      </c>
      <c r="P6254" t="s">
        <v>122</v>
      </c>
      <c r="Q6254" t="s">
        <v>41</v>
      </c>
      <c r="R6254" t="s">
        <v>34</v>
      </c>
      <c r="S6254" t="s">
        <v>35</v>
      </c>
      <c r="T6254" s="1">
        <v>40260</v>
      </c>
    </row>
    <row r="6255" spans="1:20" x14ac:dyDescent="0.25">
      <c r="A6255">
        <v>44290</v>
      </c>
      <c r="B6255">
        <v>40258</v>
      </c>
      <c r="C6255" t="s">
        <v>79</v>
      </c>
      <c r="D6255" t="s">
        <v>21</v>
      </c>
      <c r="E6255" t="s">
        <v>84</v>
      </c>
      <c r="F6255" t="s">
        <v>1830</v>
      </c>
      <c r="G6255">
        <v>28</v>
      </c>
      <c r="H6255">
        <v>421.57</v>
      </c>
      <c r="I6255">
        <v>0.39</v>
      </c>
      <c r="J6255">
        <v>0.01</v>
      </c>
      <c r="K6255">
        <v>158.03</v>
      </c>
      <c r="L6255">
        <v>14.85</v>
      </c>
      <c r="M6255">
        <v>9.06</v>
      </c>
      <c r="N6255">
        <v>9.86</v>
      </c>
      <c r="O6255" t="s">
        <v>24</v>
      </c>
      <c r="P6255" t="s">
        <v>122</v>
      </c>
      <c r="Q6255" t="s">
        <v>41</v>
      </c>
      <c r="R6255" t="s">
        <v>34</v>
      </c>
      <c r="S6255" t="s">
        <v>57</v>
      </c>
      <c r="T6255" s="1">
        <v>40260</v>
      </c>
    </row>
    <row r="6256" spans="1:20" x14ac:dyDescent="0.25">
      <c r="A6256">
        <v>44290</v>
      </c>
      <c r="B6256">
        <v>40258</v>
      </c>
      <c r="C6256" t="s">
        <v>79</v>
      </c>
      <c r="D6256" t="s">
        <v>21</v>
      </c>
      <c r="E6256" t="s">
        <v>84</v>
      </c>
      <c r="F6256" t="s">
        <v>1891</v>
      </c>
      <c r="G6256">
        <v>41</v>
      </c>
      <c r="H6256">
        <v>537.23</v>
      </c>
      <c r="I6256">
        <v>0.51</v>
      </c>
      <c r="J6256">
        <v>0.02</v>
      </c>
      <c r="K6256">
        <v>265.68</v>
      </c>
      <c r="L6256">
        <v>13.22</v>
      </c>
      <c r="M6256">
        <v>6.48</v>
      </c>
      <c r="N6256">
        <v>5.87</v>
      </c>
      <c r="O6256" t="s">
        <v>24</v>
      </c>
      <c r="P6256" t="s">
        <v>122</v>
      </c>
      <c r="Q6256" t="s">
        <v>41</v>
      </c>
      <c r="R6256" t="s">
        <v>34</v>
      </c>
      <c r="S6256" t="s">
        <v>57</v>
      </c>
      <c r="T6256" s="1">
        <v>40260</v>
      </c>
    </row>
    <row r="6257" spans="1:20" x14ac:dyDescent="0.25">
      <c r="A6257">
        <v>44292</v>
      </c>
      <c r="B6257">
        <v>40708</v>
      </c>
      <c r="C6257" t="s">
        <v>29</v>
      </c>
      <c r="D6257" t="s">
        <v>21</v>
      </c>
      <c r="E6257" t="s">
        <v>84</v>
      </c>
      <c r="F6257" t="s">
        <v>1334</v>
      </c>
      <c r="G6257">
        <v>1</v>
      </c>
      <c r="H6257">
        <v>12.4</v>
      </c>
      <c r="I6257">
        <v>0.5</v>
      </c>
      <c r="J6257">
        <v>0</v>
      </c>
      <c r="K6257">
        <v>5.18</v>
      </c>
      <c r="L6257">
        <v>10.36</v>
      </c>
      <c r="M6257">
        <v>5.18</v>
      </c>
      <c r="N6257">
        <v>2.04</v>
      </c>
      <c r="O6257" t="s">
        <v>71</v>
      </c>
      <c r="P6257" t="s">
        <v>1838</v>
      </c>
      <c r="Q6257" t="s">
        <v>95</v>
      </c>
      <c r="R6257" t="s">
        <v>34</v>
      </c>
      <c r="S6257" t="s">
        <v>55</v>
      </c>
      <c r="T6257" s="1">
        <v>40709</v>
      </c>
    </row>
    <row r="6258" spans="1:20" x14ac:dyDescent="0.25">
      <c r="A6258">
        <v>44294</v>
      </c>
      <c r="B6258">
        <v>39967</v>
      </c>
      <c r="C6258" t="s">
        <v>20</v>
      </c>
      <c r="D6258" t="s">
        <v>21</v>
      </c>
      <c r="E6258" t="s">
        <v>84</v>
      </c>
      <c r="F6258" t="s">
        <v>1676</v>
      </c>
      <c r="G6258">
        <v>15</v>
      </c>
      <c r="H6258">
        <v>147.88999999999999</v>
      </c>
      <c r="I6258">
        <v>0.36</v>
      </c>
      <c r="J6258">
        <v>0.09</v>
      </c>
      <c r="K6258">
        <v>41.01</v>
      </c>
      <c r="L6258">
        <v>10.130000000000001</v>
      </c>
      <c r="M6258">
        <v>6.48</v>
      </c>
      <c r="N6258">
        <v>9.68</v>
      </c>
      <c r="O6258" t="s">
        <v>71</v>
      </c>
      <c r="P6258" t="s">
        <v>1513</v>
      </c>
      <c r="Q6258" t="s">
        <v>33</v>
      </c>
      <c r="R6258" t="s">
        <v>67</v>
      </c>
      <c r="S6258" t="s">
        <v>57</v>
      </c>
      <c r="T6258" s="1">
        <v>39974</v>
      </c>
    </row>
    <row r="6259" spans="1:20" x14ac:dyDescent="0.25">
      <c r="A6259">
        <v>44294</v>
      </c>
      <c r="B6259">
        <v>39967</v>
      </c>
      <c r="C6259" t="s">
        <v>20</v>
      </c>
      <c r="D6259" t="s">
        <v>21</v>
      </c>
      <c r="E6259" t="s">
        <v>22</v>
      </c>
      <c r="F6259" t="s">
        <v>812</v>
      </c>
      <c r="G6259">
        <v>13</v>
      </c>
      <c r="H6259">
        <v>465.67</v>
      </c>
      <c r="I6259">
        <v>0.41</v>
      </c>
      <c r="J6259">
        <v>0.09</v>
      </c>
      <c r="K6259">
        <v>147.93</v>
      </c>
      <c r="L6259">
        <v>35.56</v>
      </c>
      <c r="M6259">
        <v>20.98</v>
      </c>
      <c r="N6259">
        <v>45</v>
      </c>
      <c r="O6259" t="s">
        <v>48</v>
      </c>
      <c r="P6259" t="s">
        <v>1513</v>
      </c>
      <c r="Q6259" t="s">
        <v>33</v>
      </c>
      <c r="R6259" t="s">
        <v>67</v>
      </c>
      <c r="S6259" t="s">
        <v>132</v>
      </c>
      <c r="T6259" s="1">
        <v>39967</v>
      </c>
    </row>
    <row r="6260" spans="1:20" x14ac:dyDescent="0.25">
      <c r="A6260">
        <v>44294</v>
      </c>
      <c r="B6260">
        <v>39967</v>
      </c>
      <c r="C6260" t="s">
        <v>20</v>
      </c>
      <c r="D6260" t="s">
        <v>37</v>
      </c>
      <c r="E6260" t="s">
        <v>50</v>
      </c>
      <c r="F6260" t="s">
        <v>395</v>
      </c>
      <c r="G6260">
        <v>8</v>
      </c>
      <c r="H6260">
        <v>826.41</v>
      </c>
      <c r="I6260">
        <v>0.38</v>
      </c>
      <c r="J6260">
        <v>0.04</v>
      </c>
      <c r="K6260">
        <v>289.5</v>
      </c>
      <c r="L6260">
        <v>106.44</v>
      </c>
      <c r="M6260">
        <v>65.989999999999995</v>
      </c>
      <c r="N6260">
        <v>8.99</v>
      </c>
      <c r="O6260" t="s">
        <v>24</v>
      </c>
      <c r="P6260" t="s">
        <v>1513</v>
      </c>
      <c r="Q6260" t="s">
        <v>33</v>
      </c>
      <c r="R6260" t="s">
        <v>67</v>
      </c>
      <c r="S6260" t="s">
        <v>57</v>
      </c>
      <c r="T6260" s="1">
        <v>39969</v>
      </c>
    </row>
    <row r="6261" spans="1:20" x14ac:dyDescent="0.25">
      <c r="A6261">
        <v>44295</v>
      </c>
      <c r="B6261">
        <v>40201</v>
      </c>
      <c r="C6261" t="s">
        <v>79</v>
      </c>
      <c r="D6261" t="s">
        <v>37</v>
      </c>
      <c r="E6261" t="s">
        <v>50</v>
      </c>
      <c r="F6261" t="s">
        <v>733</v>
      </c>
      <c r="G6261">
        <v>47</v>
      </c>
      <c r="H6261">
        <v>7802.38</v>
      </c>
      <c r="I6261">
        <v>0.35</v>
      </c>
      <c r="J6261">
        <v>7.0000000000000007E-2</v>
      </c>
      <c r="K6261">
        <v>2348.35</v>
      </c>
      <c r="L6261">
        <v>178.45</v>
      </c>
      <c r="M6261">
        <v>115.99</v>
      </c>
      <c r="N6261">
        <v>2.5</v>
      </c>
      <c r="O6261" t="s">
        <v>24</v>
      </c>
      <c r="P6261" t="s">
        <v>1193</v>
      </c>
      <c r="Q6261" t="s">
        <v>33</v>
      </c>
      <c r="R6261" t="s">
        <v>61</v>
      </c>
      <c r="S6261" t="s">
        <v>57</v>
      </c>
      <c r="T6261" s="1">
        <v>40203</v>
      </c>
    </row>
    <row r="6262" spans="1:20" x14ac:dyDescent="0.25">
      <c r="A6262">
        <v>44320</v>
      </c>
      <c r="B6262">
        <v>39932</v>
      </c>
      <c r="C6262" t="s">
        <v>79</v>
      </c>
      <c r="D6262" t="s">
        <v>42</v>
      </c>
      <c r="E6262" t="s">
        <v>46</v>
      </c>
      <c r="F6262" t="s">
        <v>1783</v>
      </c>
      <c r="G6262">
        <v>49</v>
      </c>
      <c r="H6262">
        <v>10526.13</v>
      </c>
      <c r="I6262">
        <v>0.35</v>
      </c>
      <c r="J6262">
        <v>0.1</v>
      </c>
      <c r="K6262">
        <v>2904.76</v>
      </c>
      <c r="L6262">
        <v>237.12</v>
      </c>
      <c r="M6262">
        <v>154.13</v>
      </c>
      <c r="N6262">
        <v>69</v>
      </c>
      <c r="O6262" t="s">
        <v>24</v>
      </c>
      <c r="P6262" t="s">
        <v>1349</v>
      </c>
      <c r="Q6262" t="s">
        <v>33</v>
      </c>
      <c r="R6262" t="s">
        <v>34</v>
      </c>
      <c r="S6262" t="s">
        <v>28</v>
      </c>
      <c r="T6262" s="1">
        <v>39933</v>
      </c>
    </row>
    <row r="6263" spans="1:20" x14ac:dyDescent="0.25">
      <c r="A6263">
        <v>44322</v>
      </c>
      <c r="B6263">
        <v>40828</v>
      </c>
      <c r="C6263" t="s">
        <v>29</v>
      </c>
      <c r="D6263" t="s">
        <v>21</v>
      </c>
      <c r="E6263" t="s">
        <v>22</v>
      </c>
      <c r="F6263" t="s">
        <v>213</v>
      </c>
      <c r="G6263">
        <v>15</v>
      </c>
      <c r="H6263">
        <v>1184.3</v>
      </c>
      <c r="I6263">
        <v>0.51</v>
      </c>
      <c r="J6263">
        <v>0.1</v>
      </c>
      <c r="K6263">
        <v>536.67999999999995</v>
      </c>
      <c r="L6263">
        <v>87.27</v>
      </c>
      <c r="M6263">
        <v>42.76</v>
      </c>
      <c r="N6263">
        <v>6.22</v>
      </c>
      <c r="O6263" t="s">
        <v>24</v>
      </c>
      <c r="P6263" t="s">
        <v>312</v>
      </c>
      <c r="Q6263" t="s">
        <v>64</v>
      </c>
      <c r="R6263" t="s">
        <v>61</v>
      </c>
      <c r="S6263" t="s">
        <v>57</v>
      </c>
      <c r="T6263" s="1">
        <v>40830</v>
      </c>
    </row>
    <row r="6264" spans="1:20" x14ac:dyDescent="0.25">
      <c r="A6264">
        <v>44323</v>
      </c>
      <c r="B6264">
        <v>41128</v>
      </c>
      <c r="C6264" t="s">
        <v>79</v>
      </c>
      <c r="D6264" t="s">
        <v>37</v>
      </c>
      <c r="E6264" t="s">
        <v>87</v>
      </c>
      <c r="F6264" t="s">
        <v>1724</v>
      </c>
      <c r="G6264">
        <v>27</v>
      </c>
      <c r="H6264">
        <v>33225.69</v>
      </c>
      <c r="I6264">
        <v>0.4</v>
      </c>
      <c r="J6264">
        <v>0.09</v>
      </c>
      <c r="K6264">
        <v>11313.17</v>
      </c>
      <c r="L6264">
        <v>1351.63</v>
      </c>
      <c r="M6264">
        <v>810.98</v>
      </c>
      <c r="N6264">
        <v>16.059999999999999</v>
      </c>
      <c r="O6264" t="s">
        <v>48</v>
      </c>
      <c r="P6264" t="s">
        <v>1043</v>
      </c>
      <c r="Q6264" t="s">
        <v>33</v>
      </c>
      <c r="R6264" t="s">
        <v>34</v>
      </c>
      <c r="S6264" t="s">
        <v>132</v>
      </c>
      <c r="T6264" s="1">
        <v>41130</v>
      </c>
    </row>
    <row r="6265" spans="1:20" x14ac:dyDescent="0.25">
      <c r="A6265">
        <v>44325</v>
      </c>
      <c r="B6265">
        <v>39854</v>
      </c>
      <c r="C6265" t="s">
        <v>79</v>
      </c>
      <c r="D6265" t="s">
        <v>42</v>
      </c>
      <c r="E6265" t="s">
        <v>43</v>
      </c>
      <c r="F6265" t="s">
        <v>1132</v>
      </c>
      <c r="G6265">
        <v>44</v>
      </c>
      <c r="H6265">
        <v>1954.22</v>
      </c>
      <c r="I6265">
        <v>0.54</v>
      </c>
      <c r="J6265">
        <v>0</v>
      </c>
      <c r="K6265">
        <v>1047.51</v>
      </c>
      <c r="L6265">
        <v>44.09</v>
      </c>
      <c r="M6265">
        <v>20.28</v>
      </c>
      <c r="N6265">
        <v>14.39</v>
      </c>
      <c r="O6265" t="s">
        <v>24</v>
      </c>
      <c r="P6265" t="s">
        <v>398</v>
      </c>
      <c r="Q6265" t="s">
        <v>41</v>
      </c>
      <c r="R6265" t="s">
        <v>34</v>
      </c>
      <c r="S6265" t="s">
        <v>57</v>
      </c>
      <c r="T6265" s="1">
        <v>39856</v>
      </c>
    </row>
    <row r="6266" spans="1:20" x14ac:dyDescent="0.25">
      <c r="A6266">
        <v>44352</v>
      </c>
      <c r="B6266">
        <v>40071</v>
      </c>
      <c r="C6266" t="s">
        <v>29</v>
      </c>
      <c r="D6266" t="s">
        <v>21</v>
      </c>
      <c r="E6266" t="s">
        <v>72</v>
      </c>
      <c r="F6266" t="s">
        <v>780</v>
      </c>
      <c r="G6266">
        <v>25</v>
      </c>
      <c r="H6266">
        <v>130.21</v>
      </c>
      <c r="I6266">
        <v>0.4</v>
      </c>
      <c r="J6266">
        <v>0.06</v>
      </c>
      <c r="K6266">
        <v>46.61</v>
      </c>
      <c r="L6266">
        <v>5.48</v>
      </c>
      <c r="M6266">
        <v>3.29</v>
      </c>
      <c r="N6266">
        <v>1.35</v>
      </c>
      <c r="O6266" t="s">
        <v>24</v>
      </c>
      <c r="P6266" t="s">
        <v>1714</v>
      </c>
      <c r="Q6266" t="s">
        <v>75</v>
      </c>
      <c r="R6266" t="s">
        <v>27</v>
      </c>
      <c r="S6266" t="s">
        <v>55</v>
      </c>
      <c r="T6266" s="1">
        <v>40073</v>
      </c>
    </row>
    <row r="6267" spans="1:20" x14ac:dyDescent="0.25">
      <c r="A6267">
        <v>44358</v>
      </c>
      <c r="B6267">
        <v>40269</v>
      </c>
      <c r="C6267" t="s">
        <v>36</v>
      </c>
      <c r="D6267" t="s">
        <v>42</v>
      </c>
      <c r="E6267" t="s">
        <v>46</v>
      </c>
      <c r="F6267" t="s">
        <v>305</v>
      </c>
      <c r="G6267">
        <v>22</v>
      </c>
      <c r="H6267">
        <v>8517.4</v>
      </c>
      <c r="I6267">
        <v>0.41</v>
      </c>
      <c r="J6267">
        <v>0</v>
      </c>
      <c r="K6267">
        <v>3478.82</v>
      </c>
      <c r="L6267">
        <v>385.68</v>
      </c>
      <c r="M6267">
        <v>227.55</v>
      </c>
      <c r="N6267">
        <v>32.479999999999997</v>
      </c>
      <c r="O6267" t="s">
        <v>48</v>
      </c>
      <c r="P6267" t="s">
        <v>1445</v>
      </c>
      <c r="Q6267" t="s">
        <v>75</v>
      </c>
      <c r="R6267" t="s">
        <v>61</v>
      </c>
      <c r="S6267" t="s">
        <v>49</v>
      </c>
      <c r="T6267" s="1">
        <v>40271</v>
      </c>
    </row>
    <row r="6268" spans="1:20" x14ac:dyDescent="0.25">
      <c r="A6268">
        <v>44359</v>
      </c>
      <c r="B6268">
        <v>40511</v>
      </c>
      <c r="C6268" t="s">
        <v>36</v>
      </c>
      <c r="D6268" t="s">
        <v>21</v>
      </c>
      <c r="E6268" t="s">
        <v>52</v>
      </c>
      <c r="F6268" t="s">
        <v>1366</v>
      </c>
      <c r="G6268">
        <v>19</v>
      </c>
      <c r="H6268">
        <v>226.93</v>
      </c>
      <c r="I6268">
        <v>0.54</v>
      </c>
      <c r="J6268">
        <v>0.1</v>
      </c>
      <c r="K6268">
        <v>110.5</v>
      </c>
      <c r="L6268">
        <v>13.22</v>
      </c>
      <c r="M6268">
        <v>6.08</v>
      </c>
      <c r="N6268">
        <v>0.91</v>
      </c>
      <c r="O6268" t="s">
        <v>24</v>
      </c>
      <c r="P6268" t="s">
        <v>78</v>
      </c>
      <c r="Q6268" t="s">
        <v>41</v>
      </c>
      <c r="R6268" t="s">
        <v>61</v>
      </c>
      <c r="S6268" t="s">
        <v>55</v>
      </c>
      <c r="T6268" s="1">
        <v>40513</v>
      </c>
    </row>
    <row r="6269" spans="1:20" x14ac:dyDescent="0.25">
      <c r="A6269">
        <v>44386</v>
      </c>
      <c r="B6269">
        <v>41008</v>
      </c>
      <c r="C6269" t="s">
        <v>79</v>
      </c>
      <c r="D6269" t="s">
        <v>21</v>
      </c>
      <c r="E6269" t="s">
        <v>120</v>
      </c>
      <c r="F6269" t="s">
        <v>1852</v>
      </c>
      <c r="G6269">
        <v>27</v>
      </c>
      <c r="H6269">
        <v>200.57</v>
      </c>
      <c r="I6269">
        <v>0.39</v>
      </c>
      <c r="J6269">
        <v>0.1</v>
      </c>
      <c r="K6269">
        <v>63.03</v>
      </c>
      <c r="L6269">
        <v>8.0500000000000007</v>
      </c>
      <c r="M6269">
        <v>4.91</v>
      </c>
      <c r="N6269">
        <v>4.97</v>
      </c>
      <c r="O6269" t="s">
        <v>24</v>
      </c>
      <c r="P6269" t="s">
        <v>1709</v>
      </c>
      <c r="Q6269" t="s">
        <v>64</v>
      </c>
      <c r="R6269" t="s">
        <v>61</v>
      </c>
      <c r="S6269" t="s">
        <v>57</v>
      </c>
      <c r="T6269" s="1">
        <v>41010</v>
      </c>
    </row>
    <row r="6270" spans="1:20" x14ac:dyDescent="0.25">
      <c r="A6270">
        <v>44386</v>
      </c>
      <c r="B6270">
        <v>41008</v>
      </c>
      <c r="C6270" t="s">
        <v>79</v>
      </c>
      <c r="D6270" t="s">
        <v>37</v>
      </c>
      <c r="E6270" t="s">
        <v>38</v>
      </c>
      <c r="F6270" t="s">
        <v>315</v>
      </c>
      <c r="G6270">
        <v>43</v>
      </c>
      <c r="H6270">
        <v>2426.7800000000002</v>
      </c>
      <c r="I6270">
        <v>0.5</v>
      </c>
      <c r="J6270">
        <v>0.01</v>
      </c>
      <c r="K6270">
        <v>1200.1500000000001</v>
      </c>
      <c r="L6270">
        <v>56.96</v>
      </c>
      <c r="M6270">
        <v>28.48</v>
      </c>
      <c r="N6270">
        <v>1.99</v>
      </c>
      <c r="O6270" t="s">
        <v>24</v>
      </c>
      <c r="P6270" t="s">
        <v>1709</v>
      </c>
      <c r="Q6270" t="s">
        <v>64</v>
      </c>
      <c r="R6270" t="s">
        <v>61</v>
      </c>
      <c r="S6270" t="s">
        <v>35</v>
      </c>
      <c r="T6270" s="1">
        <v>41010</v>
      </c>
    </row>
    <row r="6271" spans="1:20" x14ac:dyDescent="0.25">
      <c r="A6271">
        <v>44387</v>
      </c>
      <c r="B6271">
        <v>39848</v>
      </c>
      <c r="C6271" t="s">
        <v>20</v>
      </c>
      <c r="D6271" t="s">
        <v>37</v>
      </c>
      <c r="E6271" t="s">
        <v>38</v>
      </c>
      <c r="F6271" t="s">
        <v>742</v>
      </c>
      <c r="G6271">
        <v>50</v>
      </c>
      <c r="H6271">
        <v>2243.7399999999998</v>
      </c>
      <c r="I6271">
        <v>0.38</v>
      </c>
      <c r="J6271">
        <v>7.0000000000000007E-2</v>
      </c>
      <c r="K6271">
        <v>747.25</v>
      </c>
      <c r="L6271">
        <v>48.21</v>
      </c>
      <c r="M6271">
        <v>29.89</v>
      </c>
      <c r="N6271">
        <v>1.99</v>
      </c>
      <c r="O6271" t="s">
        <v>71</v>
      </c>
      <c r="P6271" t="s">
        <v>858</v>
      </c>
      <c r="Q6271" t="s">
        <v>95</v>
      </c>
      <c r="R6271" t="s">
        <v>34</v>
      </c>
      <c r="S6271" t="s">
        <v>35</v>
      </c>
      <c r="T6271" s="1">
        <v>39853</v>
      </c>
    </row>
    <row r="6272" spans="1:20" x14ac:dyDescent="0.25">
      <c r="A6272">
        <v>44387</v>
      </c>
      <c r="B6272">
        <v>39848</v>
      </c>
      <c r="C6272" t="s">
        <v>20</v>
      </c>
      <c r="D6272" t="s">
        <v>21</v>
      </c>
      <c r="E6272" t="s">
        <v>84</v>
      </c>
      <c r="F6272" t="s">
        <v>440</v>
      </c>
      <c r="G6272">
        <v>20</v>
      </c>
      <c r="H6272">
        <v>349.07</v>
      </c>
      <c r="I6272">
        <v>0.53</v>
      </c>
      <c r="J6272">
        <v>0.03</v>
      </c>
      <c r="K6272">
        <v>177.45</v>
      </c>
      <c r="L6272">
        <v>17.739999999999998</v>
      </c>
      <c r="M6272">
        <v>8.34</v>
      </c>
      <c r="N6272">
        <v>4.82</v>
      </c>
      <c r="O6272" t="s">
        <v>24</v>
      </c>
      <c r="P6272" t="s">
        <v>858</v>
      </c>
      <c r="Q6272" t="s">
        <v>95</v>
      </c>
      <c r="R6272" t="s">
        <v>34</v>
      </c>
      <c r="S6272" t="s">
        <v>57</v>
      </c>
      <c r="T6272" s="1">
        <v>39852</v>
      </c>
    </row>
    <row r="6273" spans="1:20" x14ac:dyDescent="0.25">
      <c r="A6273">
        <v>44390</v>
      </c>
      <c r="B6273">
        <v>40515</v>
      </c>
      <c r="C6273" t="s">
        <v>29</v>
      </c>
      <c r="D6273" t="s">
        <v>42</v>
      </c>
      <c r="E6273" t="s">
        <v>43</v>
      </c>
      <c r="F6273" t="s">
        <v>1298</v>
      </c>
      <c r="G6273">
        <v>32</v>
      </c>
      <c r="H6273">
        <v>6294.91</v>
      </c>
      <c r="I6273">
        <v>0.51</v>
      </c>
      <c r="J6273">
        <v>0.03</v>
      </c>
      <c r="K6273">
        <v>3110.56</v>
      </c>
      <c r="L6273">
        <v>202.51</v>
      </c>
      <c r="M6273">
        <v>99.23</v>
      </c>
      <c r="N6273">
        <v>8.99</v>
      </c>
      <c r="O6273" t="s">
        <v>24</v>
      </c>
      <c r="P6273" t="s">
        <v>386</v>
      </c>
      <c r="Q6273" t="s">
        <v>64</v>
      </c>
      <c r="R6273" t="s">
        <v>61</v>
      </c>
      <c r="S6273" t="s">
        <v>35</v>
      </c>
      <c r="T6273" s="1">
        <v>40517</v>
      </c>
    </row>
    <row r="6274" spans="1:20" x14ac:dyDescent="0.25">
      <c r="A6274">
        <v>44391</v>
      </c>
      <c r="B6274">
        <v>39823</v>
      </c>
      <c r="C6274" t="s">
        <v>29</v>
      </c>
      <c r="D6274" t="s">
        <v>21</v>
      </c>
      <c r="E6274" t="s">
        <v>84</v>
      </c>
      <c r="F6274" t="s">
        <v>1405</v>
      </c>
      <c r="G6274">
        <v>16</v>
      </c>
      <c r="H6274">
        <v>208.4</v>
      </c>
      <c r="I6274">
        <v>0.49</v>
      </c>
      <c r="J6274">
        <v>0.02</v>
      </c>
      <c r="K6274">
        <v>95.55</v>
      </c>
      <c r="L6274">
        <v>12.71</v>
      </c>
      <c r="M6274">
        <v>6.48</v>
      </c>
      <c r="N6274">
        <v>9.17</v>
      </c>
      <c r="O6274" t="s">
        <v>24</v>
      </c>
      <c r="P6274" t="s">
        <v>1507</v>
      </c>
      <c r="Q6274" t="s">
        <v>33</v>
      </c>
      <c r="R6274" t="s">
        <v>34</v>
      </c>
      <c r="S6274" t="s">
        <v>57</v>
      </c>
      <c r="T6274" s="1">
        <v>39824</v>
      </c>
    </row>
    <row r="6275" spans="1:20" x14ac:dyDescent="0.25">
      <c r="A6275">
        <v>44422</v>
      </c>
      <c r="B6275">
        <v>41012</v>
      </c>
      <c r="C6275" t="s">
        <v>79</v>
      </c>
      <c r="D6275" t="s">
        <v>21</v>
      </c>
      <c r="E6275" t="s">
        <v>126</v>
      </c>
      <c r="F6275" t="s">
        <v>190</v>
      </c>
      <c r="G6275">
        <v>1</v>
      </c>
      <c r="H6275">
        <v>24.67</v>
      </c>
      <c r="I6275">
        <v>0.46</v>
      </c>
      <c r="J6275">
        <v>0</v>
      </c>
      <c r="K6275">
        <v>9.2799999999999994</v>
      </c>
      <c r="L6275">
        <v>20.170000000000002</v>
      </c>
      <c r="M6275">
        <v>10.89</v>
      </c>
      <c r="N6275">
        <v>4.5</v>
      </c>
      <c r="O6275" t="s">
        <v>24</v>
      </c>
      <c r="P6275" t="s">
        <v>255</v>
      </c>
      <c r="Q6275" t="s">
        <v>41</v>
      </c>
      <c r="R6275" t="s">
        <v>34</v>
      </c>
      <c r="S6275" t="s">
        <v>57</v>
      </c>
      <c r="T6275" s="1">
        <v>41014</v>
      </c>
    </row>
    <row r="6276" spans="1:20" x14ac:dyDescent="0.25">
      <c r="A6276">
        <v>44422</v>
      </c>
      <c r="B6276">
        <v>41012</v>
      </c>
      <c r="C6276" t="s">
        <v>79</v>
      </c>
      <c r="D6276" t="s">
        <v>21</v>
      </c>
      <c r="E6276" t="s">
        <v>120</v>
      </c>
      <c r="F6276" t="s">
        <v>143</v>
      </c>
      <c r="G6276">
        <v>36</v>
      </c>
      <c r="H6276">
        <v>615.36</v>
      </c>
      <c r="I6276">
        <v>0.53</v>
      </c>
      <c r="J6276">
        <v>0.08</v>
      </c>
      <c r="K6276">
        <v>299.52999999999997</v>
      </c>
      <c r="L6276">
        <v>18.489999999999998</v>
      </c>
      <c r="M6276">
        <v>8.69</v>
      </c>
      <c r="N6276">
        <v>2.99</v>
      </c>
      <c r="O6276" t="s">
        <v>24</v>
      </c>
      <c r="P6276" t="s">
        <v>255</v>
      </c>
      <c r="Q6276" t="s">
        <v>41</v>
      </c>
      <c r="R6276" t="s">
        <v>34</v>
      </c>
      <c r="S6276" t="s">
        <v>57</v>
      </c>
      <c r="T6276" s="1">
        <v>41014</v>
      </c>
    </row>
    <row r="6277" spans="1:20" x14ac:dyDescent="0.25">
      <c r="A6277">
        <v>44422</v>
      </c>
      <c r="B6277">
        <v>41012</v>
      </c>
      <c r="C6277" t="s">
        <v>79</v>
      </c>
      <c r="D6277" t="s">
        <v>37</v>
      </c>
      <c r="E6277" t="s">
        <v>50</v>
      </c>
      <c r="F6277" t="s">
        <v>1007</v>
      </c>
      <c r="G6277">
        <v>11</v>
      </c>
      <c r="H6277">
        <v>364.36</v>
      </c>
      <c r="I6277">
        <v>0.39</v>
      </c>
      <c r="J6277">
        <v>0.04</v>
      </c>
      <c r="K6277">
        <v>132.47999999999999</v>
      </c>
      <c r="L6277">
        <v>34.409999999999997</v>
      </c>
      <c r="M6277">
        <v>20.99</v>
      </c>
      <c r="N6277">
        <v>0.99</v>
      </c>
      <c r="O6277" t="s">
        <v>24</v>
      </c>
      <c r="P6277" t="s">
        <v>255</v>
      </c>
      <c r="Q6277" t="s">
        <v>41</v>
      </c>
      <c r="R6277" t="s">
        <v>34</v>
      </c>
      <c r="S6277" t="s">
        <v>55</v>
      </c>
      <c r="T6277" s="1">
        <v>41014</v>
      </c>
    </row>
    <row r="6278" spans="1:20" x14ac:dyDescent="0.25">
      <c r="A6278">
        <v>44423</v>
      </c>
      <c r="B6278">
        <v>41119</v>
      </c>
      <c r="C6278" t="s">
        <v>58</v>
      </c>
      <c r="D6278" t="s">
        <v>42</v>
      </c>
      <c r="E6278" t="s">
        <v>43</v>
      </c>
      <c r="F6278" t="s">
        <v>452</v>
      </c>
      <c r="G6278">
        <v>39</v>
      </c>
      <c r="H6278">
        <v>455.94</v>
      </c>
      <c r="I6278">
        <v>0.5</v>
      </c>
      <c r="J6278">
        <v>0.08</v>
      </c>
      <c r="K6278">
        <v>205.73</v>
      </c>
      <c r="L6278">
        <v>12.56</v>
      </c>
      <c r="M6278">
        <v>6.28</v>
      </c>
      <c r="N6278">
        <v>5.29</v>
      </c>
      <c r="O6278" t="s">
        <v>24</v>
      </c>
      <c r="P6278" t="s">
        <v>429</v>
      </c>
      <c r="Q6278" t="s">
        <v>95</v>
      </c>
      <c r="R6278" t="s">
        <v>34</v>
      </c>
      <c r="S6278" t="s">
        <v>57</v>
      </c>
      <c r="T6278" s="1">
        <v>41120</v>
      </c>
    </row>
    <row r="6279" spans="1:20" x14ac:dyDescent="0.25">
      <c r="A6279">
        <v>44448</v>
      </c>
      <c r="B6279">
        <v>39916</v>
      </c>
      <c r="C6279" t="s">
        <v>58</v>
      </c>
      <c r="D6279" t="s">
        <v>37</v>
      </c>
      <c r="E6279" t="s">
        <v>38</v>
      </c>
      <c r="F6279" t="s">
        <v>908</v>
      </c>
      <c r="G6279">
        <v>28</v>
      </c>
      <c r="H6279">
        <v>1482.01</v>
      </c>
      <c r="I6279">
        <v>0.37</v>
      </c>
      <c r="J6279">
        <v>0.02</v>
      </c>
      <c r="K6279">
        <v>528.58000000000004</v>
      </c>
      <c r="L6279">
        <v>53.94</v>
      </c>
      <c r="M6279">
        <v>33.979999999999997</v>
      </c>
      <c r="N6279">
        <v>1.99</v>
      </c>
      <c r="O6279" t="s">
        <v>24</v>
      </c>
      <c r="P6279" t="s">
        <v>987</v>
      </c>
      <c r="Q6279" t="s">
        <v>64</v>
      </c>
      <c r="R6279" t="s">
        <v>27</v>
      </c>
      <c r="S6279" t="s">
        <v>35</v>
      </c>
      <c r="T6279" s="1">
        <v>39918</v>
      </c>
    </row>
    <row r="6280" spans="1:20" x14ac:dyDescent="0.25">
      <c r="A6280">
        <v>44450</v>
      </c>
      <c r="B6280">
        <v>40460</v>
      </c>
      <c r="C6280" t="s">
        <v>58</v>
      </c>
      <c r="D6280" t="s">
        <v>37</v>
      </c>
      <c r="E6280" t="s">
        <v>38</v>
      </c>
      <c r="F6280" t="s">
        <v>1162</v>
      </c>
      <c r="G6280">
        <v>14</v>
      </c>
      <c r="H6280">
        <v>408.4</v>
      </c>
      <c r="I6280">
        <v>0.44</v>
      </c>
      <c r="J6280">
        <v>7.0000000000000007E-2</v>
      </c>
      <c r="K6280">
        <v>161.69</v>
      </c>
      <c r="L6280">
        <v>31.21</v>
      </c>
      <c r="M6280">
        <v>17.48</v>
      </c>
      <c r="N6280">
        <v>1.99</v>
      </c>
      <c r="O6280" t="s">
        <v>24</v>
      </c>
      <c r="P6280" t="s">
        <v>932</v>
      </c>
      <c r="Q6280" t="s">
        <v>33</v>
      </c>
      <c r="R6280" t="s">
        <v>34</v>
      </c>
      <c r="S6280" t="s">
        <v>35</v>
      </c>
      <c r="T6280" s="1">
        <v>40461</v>
      </c>
    </row>
    <row r="6281" spans="1:20" x14ac:dyDescent="0.25">
      <c r="A6281">
        <v>44450</v>
      </c>
      <c r="B6281">
        <v>40460</v>
      </c>
      <c r="C6281" t="s">
        <v>58</v>
      </c>
      <c r="D6281" t="s">
        <v>37</v>
      </c>
      <c r="E6281" t="s">
        <v>50</v>
      </c>
      <c r="F6281" t="s">
        <v>1873</v>
      </c>
      <c r="G6281">
        <v>24</v>
      </c>
      <c r="H6281">
        <v>3081.48</v>
      </c>
      <c r="I6281">
        <v>0.5</v>
      </c>
      <c r="J6281">
        <v>0.03</v>
      </c>
      <c r="K6281">
        <v>1488.73</v>
      </c>
      <c r="L6281">
        <v>131.97999999999999</v>
      </c>
      <c r="M6281">
        <v>65.989999999999995</v>
      </c>
      <c r="N6281">
        <v>8.99</v>
      </c>
      <c r="O6281" t="s">
        <v>24</v>
      </c>
      <c r="P6281" t="s">
        <v>932</v>
      </c>
      <c r="Q6281" t="s">
        <v>33</v>
      </c>
      <c r="R6281" t="s">
        <v>34</v>
      </c>
      <c r="S6281" t="s">
        <v>57</v>
      </c>
      <c r="T6281" s="1">
        <v>40460</v>
      </c>
    </row>
    <row r="6282" spans="1:20" x14ac:dyDescent="0.25">
      <c r="A6282">
        <v>44451</v>
      </c>
      <c r="B6282">
        <v>40797</v>
      </c>
      <c r="C6282" t="s">
        <v>58</v>
      </c>
      <c r="D6282" t="s">
        <v>42</v>
      </c>
      <c r="E6282" t="s">
        <v>43</v>
      </c>
      <c r="F6282" t="s">
        <v>503</v>
      </c>
      <c r="G6282">
        <v>4</v>
      </c>
      <c r="H6282">
        <v>185.68</v>
      </c>
      <c r="I6282">
        <v>0.52</v>
      </c>
      <c r="J6282">
        <v>7.0000000000000007E-2</v>
      </c>
      <c r="K6282">
        <v>86.18</v>
      </c>
      <c r="L6282">
        <v>47.88</v>
      </c>
      <c r="M6282">
        <v>22.98</v>
      </c>
      <c r="N6282">
        <v>7.58</v>
      </c>
      <c r="O6282" t="s">
        <v>71</v>
      </c>
      <c r="P6282" t="s">
        <v>948</v>
      </c>
      <c r="Q6282" t="s">
        <v>95</v>
      </c>
      <c r="R6282" t="s">
        <v>61</v>
      </c>
      <c r="S6282" t="s">
        <v>57</v>
      </c>
      <c r="T6282" s="1">
        <v>40799</v>
      </c>
    </row>
    <row r="6283" spans="1:20" x14ac:dyDescent="0.25">
      <c r="A6283">
        <v>44451</v>
      </c>
      <c r="B6283">
        <v>40797</v>
      </c>
      <c r="C6283" t="s">
        <v>20</v>
      </c>
      <c r="D6283" t="s">
        <v>21</v>
      </c>
      <c r="E6283" t="s">
        <v>120</v>
      </c>
      <c r="F6283" t="s">
        <v>666</v>
      </c>
      <c r="G6283">
        <v>4</v>
      </c>
      <c r="H6283">
        <v>19.95</v>
      </c>
      <c r="I6283">
        <v>0.52</v>
      </c>
      <c r="J6283">
        <v>0.08</v>
      </c>
      <c r="K6283">
        <v>7.26</v>
      </c>
      <c r="L6283">
        <v>4.13</v>
      </c>
      <c r="M6283">
        <v>1.98</v>
      </c>
      <c r="N6283">
        <v>4.7699999999999996</v>
      </c>
      <c r="O6283" t="s">
        <v>24</v>
      </c>
      <c r="P6283" t="s">
        <v>1249</v>
      </c>
      <c r="Q6283" t="s">
        <v>33</v>
      </c>
      <c r="R6283" t="s">
        <v>61</v>
      </c>
      <c r="S6283" t="s">
        <v>57</v>
      </c>
      <c r="T6283" s="1">
        <v>40801</v>
      </c>
    </row>
    <row r="6284" spans="1:20" x14ac:dyDescent="0.25">
      <c r="A6284">
        <v>44452</v>
      </c>
      <c r="B6284">
        <v>40886</v>
      </c>
      <c r="C6284" t="s">
        <v>29</v>
      </c>
      <c r="D6284" t="s">
        <v>21</v>
      </c>
      <c r="E6284" t="s">
        <v>84</v>
      </c>
      <c r="F6284" t="s">
        <v>824</v>
      </c>
      <c r="G6284">
        <v>50</v>
      </c>
      <c r="H6284">
        <v>518.57000000000005</v>
      </c>
      <c r="I6284">
        <v>0.41</v>
      </c>
      <c r="J6284">
        <v>7.0000000000000007E-2</v>
      </c>
      <c r="K6284">
        <v>186.71</v>
      </c>
      <c r="L6284">
        <v>10.98</v>
      </c>
      <c r="M6284">
        <v>6.48</v>
      </c>
      <c r="N6284">
        <v>7.86</v>
      </c>
      <c r="O6284" t="s">
        <v>24</v>
      </c>
      <c r="P6284" t="s">
        <v>1402</v>
      </c>
      <c r="Q6284" t="s">
        <v>41</v>
      </c>
      <c r="R6284" t="s">
        <v>61</v>
      </c>
      <c r="S6284" t="s">
        <v>57</v>
      </c>
      <c r="T6284" s="1">
        <v>40888</v>
      </c>
    </row>
    <row r="6285" spans="1:20" x14ac:dyDescent="0.25">
      <c r="A6285">
        <v>44480</v>
      </c>
      <c r="B6285">
        <v>40310</v>
      </c>
      <c r="C6285" t="s">
        <v>79</v>
      </c>
      <c r="D6285" t="s">
        <v>21</v>
      </c>
      <c r="E6285" t="s">
        <v>84</v>
      </c>
      <c r="F6285" t="s">
        <v>1496</v>
      </c>
      <c r="G6285">
        <v>25</v>
      </c>
      <c r="H6285">
        <v>2218.96</v>
      </c>
      <c r="I6285">
        <v>0.44</v>
      </c>
      <c r="J6285">
        <v>0.1</v>
      </c>
      <c r="K6285">
        <v>834.21</v>
      </c>
      <c r="L6285">
        <v>98.14</v>
      </c>
      <c r="M6285">
        <v>54.96</v>
      </c>
      <c r="N6285">
        <v>10.75</v>
      </c>
      <c r="O6285" t="s">
        <v>24</v>
      </c>
      <c r="P6285" t="s">
        <v>1991</v>
      </c>
      <c r="Q6285" t="s">
        <v>75</v>
      </c>
      <c r="R6285" t="s">
        <v>61</v>
      </c>
      <c r="S6285" t="s">
        <v>57</v>
      </c>
      <c r="T6285" s="1">
        <v>40312</v>
      </c>
    </row>
    <row r="6286" spans="1:20" x14ac:dyDescent="0.25">
      <c r="A6286">
        <v>44486</v>
      </c>
      <c r="B6286">
        <v>41099</v>
      </c>
      <c r="C6286" t="s">
        <v>58</v>
      </c>
      <c r="D6286" t="s">
        <v>21</v>
      </c>
      <c r="E6286" t="s">
        <v>84</v>
      </c>
      <c r="F6286" t="s">
        <v>557</v>
      </c>
      <c r="G6286">
        <v>36</v>
      </c>
      <c r="H6286">
        <v>320.55</v>
      </c>
      <c r="I6286">
        <v>0.4</v>
      </c>
      <c r="J6286">
        <v>0.09</v>
      </c>
      <c r="K6286">
        <v>107.51</v>
      </c>
      <c r="L6286">
        <v>9.6300000000000008</v>
      </c>
      <c r="M6286">
        <v>5.78</v>
      </c>
      <c r="N6286">
        <v>4.96</v>
      </c>
      <c r="O6286" t="s">
        <v>24</v>
      </c>
      <c r="P6286" t="s">
        <v>745</v>
      </c>
      <c r="Q6286" t="s">
        <v>33</v>
      </c>
      <c r="R6286" t="s">
        <v>27</v>
      </c>
      <c r="S6286" t="s">
        <v>57</v>
      </c>
      <c r="T6286" s="1">
        <v>41102</v>
      </c>
    </row>
    <row r="6287" spans="1:20" x14ac:dyDescent="0.25">
      <c r="A6287">
        <v>44487</v>
      </c>
      <c r="B6287">
        <v>40067</v>
      </c>
      <c r="C6287" t="s">
        <v>58</v>
      </c>
      <c r="D6287" t="s">
        <v>42</v>
      </c>
      <c r="E6287" t="s">
        <v>43</v>
      </c>
      <c r="F6287" t="s">
        <v>452</v>
      </c>
      <c r="G6287">
        <v>4</v>
      </c>
      <c r="H6287">
        <v>47.62</v>
      </c>
      <c r="I6287">
        <v>0.46</v>
      </c>
      <c r="J6287">
        <v>0.09</v>
      </c>
      <c r="K6287">
        <v>17.21</v>
      </c>
      <c r="L6287">
        <v>11.63</v>
      </c>
      <c r="M6287">
        <v>6.28</v>
      </c>
      <c r="N6287">
        <v>5.29</v>
      </c>
      <c r="O6287" t="s">
        <v>24</v>
      </c>
      <c r="P6287" t="s">
        <v>74</v>
      </c>
      <c r="Q6287" t="s">
        <v>75</v>
      </c>
      <c r="R6287" t="s">
        <v>34</v>
      </c>
      <c r="S6287" t="s">
        <v>57</v>
      </c>
      <c r="T6287" s="1">
        <v>40068</v>
      </c>
    </row>
    <row r="6288" spans="1:20" x14ac:dyDescent="0.25">
      <c r="A6288">
        <v>44487</v>
      </c>
      <c r="B6288">
        <v>40067</v>
      </c>
      <c r="C6288" t="s">
        <v>58</v>
      </c>
      <c r="D6288" t="s">
        <v>21</v>
      </c>
      <c r="E6288" t="s">
        <v>22</v>
      </c>
      <c r="F6288" t="s">
        <v>712</v>
      </c>
      <c r="G6288">
        <v>37</v>
      </c>
      <c r="H6288">
        <v>1212.03</v>
      </c>
      <c r="I6288">
        <v>0.55000000000000004</v>
      </c>
      <c r="J6288">
        <v>0.03</v>
      </c>
      <c r="K6288">
        <v>647.32000000000005</v>
      </c>
      <c r="L6288">
        <v>33.64</v>
      </c>
      <c r="M6288">
        <v>15.14</v>
      </c>
      <c r="N6288">
        <v>4.53</v>
      </c>
      <c r="O6288" t="s">
        <v>24</v>
      </c>
      <c r="P6288" t="s">
        <v>74</v>
      </c>
      <c r="Q6288" t="s">
        <v>75</v>
      </c>
      <c r="R6288" t="s">
        <v>34</v>
      </c>
      <c r="S6288" t="s">
        <v>57</v>
      </c>
      <c r="T6288" s="1">
        <v>40069</v>
      </c>
    </row>
    <row r="6289" spans="1:20" x14ac:dyDescent="0.25">
      <c r="A6289">
        <v>44516</v>
      </c>
      <c r="B6289">
        <v>40723</v>
      </c>
      <c r="C6289" t="s">
        <v>58</v>
      </c>
      <c r="D6289" t="s">
        <v>21</v>
      </c>
      <c r="E6289" t="s">
        <v>52</v>
      </c>
      <c r="F6289" t="s">
        <v>1545</v>
      </c>
      <c r="G6289">
        <v>17</v>
      </c>
      <c r="H6289">
        <v>120.45</v>
      </c>
      <c r="I6289">
        <v>0.55000000000000004</v>
      </c>
      <c r="J6289">
        <v>0.06</v>
      </c>
      <c r="K6289">
        <v>60.72</v>
      </c>
      <c r="L6289">
        <v>7.29</v>
      </c>
      <c r="M6289">
        <v>3.28</v>
      </c>
      <c r="N6289">
        <v>3.97</v>
      </c>
      <c r="O6289" t="s">
        <v>24</v>
      </c>
      <c r="P6289" t="s">
        <v>1336</v>
      </c>
      <c r="Q6289" t="s">
        <v>33</v>
      </c>
      <c r="R6289" t="s">
        <v>27</v>
      </c>
      <c r="S6289" t="s">
        <v>55</v>
      </c>
      <c r="T6289" s="1">
        <v>40723</v>
      </c>
    </row>
    <row r="6290" spans="1:20" x14ac:dyDescent="0.25">
      <c r="A6290">
        <v>44517</v>
      </c>
      <c r="B6290">
        <v>39926</v>
      </c>
      <c r="C6290" t="s">
        <v>79</v>
      </c>
      <c r="D6290" t="s">
        <v>21</v>
      </c>
      <c r="E6290" t="s">
        <v>84</v>
      </c>
      <c r="F6290" t="s">
        <v>1409</v>
      </c>
      <c r="G6290">
        <v>5</v>
      </c>
      <c r="H6290">
        <v>52.17</v>
      </c>
      <c r="I6290">
        <v>0.45</v>
      </c>
      <c r="J6290">
        <v>0.03</v>
      </c>
      <c r="K6290">
        <v>20.16</v>
      </c>
      <c r="L6290">
        <v>9.6</v>
      </c>
      <c r="M6290">
        <v>5.28</v>
      </c>
      <c r="N6290">
        <v>5.61</v>
      </c>
      <c r="O6290" t="s">
        <v>24</v>
      </c>
      <c r="P6290" t="s">
        <v>665</v>
      </c>
      <c r="Q6290" t="s">
        <v>33</v>
      </c>
      <c r="R6290" t="s">
        <v>67</v>
      </c>
      <c r="S6290" t="s">
        <v>57</v>
      </c>
      <c r="T6290" s="1">
        <v>39927</v>
      </c>
    </row>
    <row r="6291" spans="1:20" x14ac:dyDescent="0.25">
      <c r="A6291">
        <v>44519</v>
      </c>
      <c r="B6291">
        <v>40317</v>
      </c>
      <c r="C6291" t="s">
        <v>36</v>
      </c>
      <c r="D6291" t="s">
        <v>21</v>
      </c>
      <c r="E6291" t="s">
        <v>120</v>
      </c>
      <c r="F6291" t="s">
        <v>469</v>
      </c>
      <c r="G6291">
        <v>48</v>
      </c>
      <c r="H6291">
        <v>458.14</v>
      </c>
      <c r="I6291">
        <v>0.53</v>
      </c>
      <c r="J6291">
        <v>0.03</v>
      </c>
      <c r="K6291">
        <v>233.36</v>
      </c>
      <c r="L6291">
        <v>9.7200000000000006</v>
      </c>
      <c r="M6291">
        <v>4.57</v>
      </c>
      <c r="N6291">
        <v>5.42</v>
      </c>
      <c r="O6291" t="s">
        <v>24</v>
      </c>
      <c r="P6291" t="s">
        <v>808</v>
      </c>
      <c r="Q6291" t="s">
        <v>83</v>
      </c>
      <c r="R6291" t="s">
        <v>34</v>
      </c>
      <c r="S6291" t="s">
        <v>57</v>
      </c>
      <c r="T6291" s="1">
        <v>40318</v>
      </c>
    </row>
    <row r="6292" spans="1:20" x14ac:dyDescent="0.25">
      <c r="A6292">
        <v>44519</v>
      </c>
      <c r="B6292">
        <v>40317</v>
      </c>
      <c r="C6292" t="s">
        <v>36</v>
      </c>
      <c r="D6292" t="s">
        <v>21</v>
      </c>
      <c r="E6292" t="s">
        <v>139</v>
      </c>
      <c r="F6292" t="s">
        <v>1938</v>
      </c>
      <c r="G6292">
        <v>34</v>
      </c>
      <c r="H6292">
        <v>626.17999999999995</v>
      </c>
      <c r="I6292">
        <v>0.46</v>
      </c>
      <c r="J6292">
        <v>7.0000000000000007E-2</v>
      </c>
      <c r="K6292">
        <v>262.01</v>
      </c>
      <c r="L6292">
        <v>19.760000000000002</v>
      </c>
      <c r="M6292">
        <v>10.67</v>
      </c>
      <c r="N6292">
        <v>1.39</v>
      </c>
      <c r="O6292" t="s">
        <v>24</v>
      </c>
      <c r="P6292" t="s">
        <v>808</v>
      </c>
      <c r="Q6292" t="s">
        <v>83</v>
      </c>
      <c r="R6292" t="s">
        <v>34</v>
      </c>
      <c r="S6292" t="s">
        <v>57</v>
      </c>
      <c r="T6292" s="1">
        <v>40318</v>
      </c>
    </row>
    <row r="6293" spans="1:20" x14ac:dyDescent="0.25">
      <c r="A6293">
        <v>44519</v>
      </c>
      <c r="B6293">
        <v>40317</v>
      </c>
      <c r="C6293" t="s">
        <v>36</v>
      </c>
      <c r="D6293" t="s">
        <v>37</v>
      </c>
      <c r="E6293" t="s">
        <v>87</v>
      </c>
      <c r="F6293" t="s">
        <v>1063</v>
      </c>
      <c r="G6293">
        <v>34</v>
      </c>
      <c r="H6293">
        <v>28094.76</v>
      </c>
      <c r="I6293">
        <v>0.47</v>
      </c>
      <c r="J6293">
        <v>0.01</v>
      </c>
      <c r="K6293">
        <v>13047.3</v>
      </c>
      <c r="L6293">
        <v>834.23</v>
      </c>
      <c r="M6293">
        <v>442.14</v>
      </c>
      <c r="N6293">
        <v>14.7</v>
      </c>
      <c r="O6293" t="s">
        <v>48</v>
      </c>
      <c r="P6293" t="s">
        <v>808</v>
      </c>
      <c r="Q6293" t="s">
        <v>83</v>
      </c>
      <c r="R6293" t="s">
        <v>34</v>
      </c>
      <c r="S6293" t="s">
        <v>132</v>
      </c>
      <c r="T6293" s="1">
        <v>40318</v>
      </c>
    </row>
    <row r="6294" spans="1:20" x14ac:dyDescent="0.25">
      <c r="A6294">
        <v>44546</v>
      </c>
      <c r="B6294">
        <v>40261</v>
      </c>
      <c r="C6294" t="s">
        <v>58</v>
      </c>
      <c r="D6294" t="s">
        <v>21</v>
      </c>
      <c r="E6294" t="s">
        <v>72</v>
      </c>
      <c r="F6294" t="s">
        <v>306</v>
      </c>
      <c r="G6294">
        <v>15</v>
      </c>
      <c r="H6294">
        <v>97.88</v>
      </c>
      <c r="I6294">
        <v>0.47</v>
      </c>
      <c r="J6294">
        <v>0.05</v>
      </c>
      <c r="K6294">
        <v>42.55</v>
      </c>
      <c r="L6294">
        <v>6.75</v>
      </c>
      <c r="M6294">
        <v>3.58</v>
      </c>
      <c r="N6294">
        <v>1.63</v>
      </c>
      <c r="O6294" t="s">
        <v>24</v>
      </c>
      <c r="P6294" t="s">
        <v>1991</v>
      </c>
      <c r="Q6294" t="s">
        <v>75</v>
      </c>
      <c r="R6294" t="s">
        <v>61</v>
      </c>
      <c r="S6294" t="s">
        <v>55</v>
      </c>
      <c r="T6294" s="1">
        <v>40262</v>
      </c>
    </row>
    <row r="6295" spans="1:20" x14ac:dyDescent="0.25">
      <c r="A6295">
        <v>44549</v>
      </c>
      <c r="B6295">
        <v>40930</v>
      </c>
      <c r="C6295" t="s">
        <v>79</v>
      </c>
      <c r="D6295" t="s">
        <v>21</v>
      </c>
      <c r="E6295" t="s">
        <v>120</v>
      </c>
      <c r="F6295" t="s">
        <v>1771</v>
      </c>
      <c r="G6295">
        <v>5</v>
      </c>
      <c r="H6295">
        <v>18.89</v>
      </c>
      <c r="I6295">
        <v>0.45</v>
      </c>
      <c r="J6295">
        <v>0.08</v>
      </c>
      <c r="K6295">
        <v>7</v>
      </c>
      <c r="L6295">
        <v>3.78</v>
      </c>
      <c r="M6295">
        <v>2.08</v>
      </c>
      <c r="N6295">
        <v>1.49</v>
      </c>
      <c r="O6295" t="s">
        <v>24</v>
      </c>
      <c r="P6295" t="s">
        <v>606</v>
      </c>
      <c r="Q6295" t="s">
        <v>33</v>
      </c>
      <c r="R6295" t="s">
        <v>27</v>
      </c>
      <c r="S6295" t="s">
        <v>57</v>
      </c>
      <c r="T6295" s="1">
        <v>40931</v>
      </c>
    </row>
    <row r="6296" spans="1:20" x14ac:dyDescent="0.25">
      <c r="A6296">
        <v>44576</v>
      </c>
      <c r="B6296">
        <v>40172</v>
      </c>
      <c r="C6296" t="s">
        <v>29</v>
      </c>
      <c r="D6296" t="s">
        <v>42</v>
      </c>
      <c r="E6296" t="s">
        <v>46</v>
      </c>
      <c r="F6296" t="s">
        <v>164</v>
      </c>
      <c r="G6296">
        <v>38</v>
      </c>
      <c r="H6296">
        <v>7605.67</v>
      </c>
      <c r="I6296">
        <v>0.38</v>
      </c>
      <c r="J6296">
        <v>0.01</v>
      </c>
      <c r="K6296">
        <v>2823.11</v>
      </c>
      <c r="L6296">
        <v>200.79</v>
      </c>
      <c r="M6296">
        <v>124.49</v>
      </c>
      <c r="N6296">
        <v>51.94</v>
      </c>
      <c r="O6296" t="s">
        <v>48</v>
      </c>
      <c r="P6296" t="s">
        <v>1554</v>
      </c>
      <c r="Q6296" t="s">
        <v>95</v>
      </c>
      <c r="R6296" t="s">
        <v>27</v>
      </c>
      <c r="S6296" t="s">
        <v>49</v>
      </c>
      <c r="T6296" s="1">
        <v>40173</v>
      </c>
    </row>
    <row r="6297" spans="1:20" x14ac:dyDescent="0.25">
      <c r="A6297">
        <v>44576</v>
      </c>
      <c r="B6297">
        <v>40172</v>
      </c>
      <c r="C6297" t="s">
        <v>29</v>
      </c>
      <c r="D6297" t="s">
        <v>37</v>
      </c>
      <c r="E6297" t="s">
        <v>50</v>
      </c>
      <c r="F6297" t="s">
        <v>76</v>
      </c>
      <c r="G6297">
        <v>30</v>
      </c>
      <c r="H6297">
        <v>3809.44</v>
      </c>
      <c r="I6297">
        <v>0.49</v>
      </c>
      <c r="J6297">
        <v>0.02</v>
      </c>
      <c r="K6297">
        <v>1824.43</v>
      </c>
      <c r="L6297">
        <v>129.38999999999999</v>
      </c>
      <c r="M6297">
        <v>65.989999999999995</v>
      </c>
      <c r="N6297">
        <v>5.31</v>
      </c>
      <c r="O6297" t="s">
        <v>24</v>
      </c>
      <c r="P6297" t="s">
        <v>1154</v>
      </c>
      <c r="Q6297" t="s">
        <v>33</v>
      </c>
      <c r="R6297" t="s">
        <v>27</v>
      </c>
      <c r="S6297" t="s">
        <v>57</v>
      </c>
      <c r="T6297" s="1">
        <v>40173</v>
      </c>
    </row>
    <row r="6298" spans="1:20" x14ac:dyDescent="0.25">
      <c r="A6298">
        <v>44579</v>
      </c>
      <c r="B6298">
        <v>40697</v>
      </c>
      <c r="C6298" t="s">
        <v>29</v>
      </c>
      <c r="D6298" t="s">
        <v>42</v>
      </c>
      <c r="E6298" t="s">
        <v>192</v>
      </c>
      <c r="F6298" t="s">
        <v>193</v>
      </c>
      <c r="G6298">
        <v>19</v>
      </c>
      <c r="H6298">
        <v>5844.89</v>
      </c>
      <c r="I6298">
        <v>0.36</v>
      </c>
      <c r="J6298">
        <v>0.1</v>
      </c>
      <c r="K6298">
        <v>1683.31</v>
      </c>
      <c r="L6298">
        <v>340.75</v>
      </c>
      <c r="M6298">
        <v>218.08</v>
      </c>
      <c r="N6298">
        <v>18.059999999999999</v>
      </c>
      <c r="O6298" t="s">
        <v>24</v>
      </c>
      <c r="P6298" t="s">
        <v>885</v>
      </c>
      <c r="Q6298" t="s">
        <v>64</v>
      </c>
      <c r="R6298" t="s">
        <v>27</v>
      </c>
      <c r="S6298" t="s">
        <v>28</v>
      </c>
      <c r="T6298" s="1">
        <v>40698</v>
      </c>
    </row>
    <row r="6299" spans="1:20" x14ac:dyDescent="0.25">
      <c r="A6299">
        <v>44583</v>
      </c>
      <c r="B6299">
        <v>40090</v>
      </c>
      <c r="C6299" t="s">
        <v>20</v>
      </c>
      <c r="D6299" t="s">
        <v>21</v>
      </c>
      <c r="E6299" t="s">
        <v>126</v>
      </c>
      <c r="F6299" t="s">
        <v>1963</v>
      </c>
      <c r="G6299">
        <v>6</v>
      </c>
      <c r="H6299">
        <v>24.98</v>
      </c>
      <c r="I6299">
        <v>0.4</v>
      </c>
      <c r="J6299">
        <v>0.1</v>
      </c>
      <c r="K6299">
        <v>6.66</v>
      </c>
      <c r="L6299">
        <v>3.7</v>
      </c>
      <c r="M6299">
        <v>2.2200000000000002</v>
      </c>
      <c r="N6299">
        <v>5</v>
      </c>
      <c r="O6299" t="s">
        <v>24</v>
      </c>
      <c r="P6299" t="s">
        <v>446</v>
      </c>
      <c r="Q6299" t="s">
        <v>95</v>
      </c>
      <c r="R6299" t="s">
        <v>34</v>
      </c>
      <c r="S6299" t="s">
        <v>57</v>
      </c>
      <c r="T6299" s="1">
        <v>40095</v>
      </c>
    </row>
    <row r="6300" spans="1:20" x14ac:dyDescent="0.25">
      <c r="A6300">
        <v>44583</v>
      </c>
      <c r="B6300">
        <v>40090</v>
      </c>
      <c r="C6300" t="s">
        <v>20</v>
      </c>
      <c r="D6300" t="s">
        <v>42</v>
      </c>
      <c r="E6300" t="s">
        <v>43</v>
      </c>
      <c r="F6300" t="s">
        <v>842</v>
      </c>
      <c r="G6300">
        <v>21</v>
      </c>
      <c r="H6300">
        <v>654.71</v>
      </c>
      <c r="I6300">
        <v>0.55000000000000004</v>
      </c>
      <c r="J6300">
        <v>0.02</v>
      </c>
      <c r="K6300">
        <v>351.21</v>
      </c>
      <c r="L6300">
        <v>31.56</v>
      </c>
      <c r="M6300">
        <v>14.2</v>
      </c>
      <c r="N6300">
        <v>5.3</v>
      </c>
      <c r="O6300" t="s">
        <v>24</v>
      </c>
      <c r="P6300" t="s">
        <v>446</v>
      </c>
      <c r="Q6300" t="s">
        <v>75</v>
      </c>
      <c r="R6300" t="s">
        <v>34</v>
      </c>
      <c r="S6300" t="s">
        <v>55</v>
      </c>
      <c r="T6300" s="1">
        <v>40092</v>
      </c>
    </row>
    <row r="6301" spans="1:20" x14ac:dyDescent="0.25">
      <c r="A6301">
        <v>44609</v>
      </c>
      <c r="B6301">
        <v>40712</v>
      </c>
      <c r="C6301" t="s">
        <v>20</v>
      </c>
      <c r="D6301" t="s">
        <v>21</v>
      </c>
      <c r="E6301" t="s">
        <v>52</v>
      </c>
      <c r="F6301" t="s">
        <v>117</v>
      </c>
      <c r="G6301">
        <v>28</v>
      </c>
      <c r="H6301">
        <v>1068.8499999999999</v>
      </c>
      <c r="I6301">
        <v>0.52</v>
      </c>
      <c r="J6301">
        <v>0.08</v>
      </c>
      <c r="K6301">
        <v>509.23</v>
      </c>
      <c r="L6301">
        <v>41.33</v>
      </c>
      <c r="M6301">
        <v>19.84</v>
      </c>
      <c r="N6301">
        <v>4.0999999999999996</v>
      </c>
      <c r="O6301" t="s">
        <v>24</v>
      </c>
      <c r="P6301" t="s">
        <v>1562</v>
      </c>
      <c r="Q6301" t="s">
        <v>41</v>
      </c>
      <c r="R6301" t="s">
        <v>27</v>
      </c>
      <c r="S6301" t="s">
        <v>55</v>
      </c>
      <c r="T6301" s="1">
        <v>40717</v>
      </c>
    </row>
    <row r="6302" spans="1:20" x14ac:dyDescent="0.25">
      <c r="A6302">
        <v>44609</v>
      </c>
      <c r="B6302">
        <v>40712</v>
      </c>
      <c r="C6302" t="s">
        <v>20</v>
      </c>
      <c r="D6302" t="s">
        <v>21</v>
      </c>
      <c r="E6302" t="s">
        <v>72</v>
      </c>
      <c r="F6302" t="s">
        <v>1067</v>
      </c>
      <c r="G6302">
        <v>37</v>
      </c>
      <c r="H6302">
        <v>117.52</v>
      </c>
      <c r="I6302">
        <v>0.55000000000000004</v>
      </c>
      <c r="J6302">
        <v>0.04</v>
      </c>
      <c r="K6302">
        <v>62.06</v>
      </c>
      <c r="L6302">
        <v>3.29</v>
      </c>
      <c r="M6302">
        <v>1.48</v>
      </c>
      <c r="N6302">
        <v>0.7</v>
      </c>
      <c r="O6302" t="s">
        <v>71</v>
      </c>
      <c r="P6302" t="s">
        <v>1562</v>
      </c>
      <c r="Q6302" t="s">
        <v>41</v>
      </c>
      <c r="R6302" t="s">
        <v>27</v>
      </c>
      <c r="S6302" t="s">
        <v>55</v>
      </c>
      <c r="T6302" s="1">
        <v>40716</v>
      </c>
    </row>
    <row r="6303" spans="1:20" x14ac:dyDescent="0.25">
      <c r="A6303">
        <v>44610</v>
      </c>
      <c r="B6303">
        <v>40612</v>
      </c>
      <c r="C6303" t="s">
        <v>36</v>
      </c>
      <c r="D6303" t="s">
        <v>21</v>
      </c>
      <c r="E6303" t="s">
        <v>80</v>
      </c>
      <c r="F6303" t="s">
        <v>575</v>
      </c>
      <c r="G6303">
        <v>31</v>
      </c>
      <c r="H6303">
        <v>233.97</v>
      </c>
      <c r="I6303">
        <v>0.49</v>
      </c>
      <c r="J6303">
        <v>7.0000000000000007E-2</v>
      </c>
      <c r="K6303">
        <v>105.44</v>
      </c>
      <c r="L6303">
        <v>8.1</v>
      </c>
      <c r="M6303">
        <v>4.13</v>
      </c>
      <c r="N6303">
        <v>0.5</v>
      </c>
      <c r="O6303" t="s">
        <v>24</v>
      </c>
      <c r="P6303" t="s">
        <v>1331</v>
      </c>
      <c r="Q6303" t="s">
        <v>33</v>
      </c>
      <c r="R6303" t="s">
        <v>67</v>
      </c>
      <c r="S6303" t="s">
        <v>57</v>
      </c>
      <c r="T6303" s="1">
        <v>40612</v>
      </c>
    </row>
    <row r="6304" spans="1:20" x14ac:dyDescent="0.25">
      <c r="A6304">
        <v>44612</v>
      </c>
      <c r="B6304">
        <v>40615</v>
      </c>
      <c r="C6304" t="s">
        <v>36</v>
      </c>
      <c r="D6304" t="s">
        <v>37</v>
      </c>
      <c r="E6304" t="s">
        <v>50</v>
      </c>
      <c r="F6304" t="s">
        <v>607</v>
      </c>
      <c r="G6304">
        <v>6</v>
      </c>
      <c r="H6304">
        <v>933.91</v>
      </c>
      <c r="I6304">
        <v>0.48</v>
      </c>
      <c r="J6304">
        <v>0.06</v>
      </c>
      <c r="K6304">
        <v>416.72</v>
      </c>
      <c r="L6304">
        <v>165.37</v>
      </c>
      <c r="M6304">
        <v>85.99</v>
      </c>
      <c r="N6304">
        <v>1.25</v>
      </c>
      <c r="O6304" t="s">
        <v>24</v>
      </c>
      <c r="P6304" t="s">
        <v>2065</v>
      </c>
      <c r="Q6304" t="s">
        <v>64</v>
      </c>
      <c r="R6304" t="s">
        <v>34</v>
      </c>
      <c r="S6304" t="s">
        <v>35</v>
      </c>
      <c r="T6304" s="1">
        <v>40617</v>
      </c>
    </row>
    <row r="6305" spans="1:20" x14ac:dyDescent="0.25">
      <c r="A6305">
        <v>44613</v>
      </c>
      <c r="B6305">
        <v>40420</v>
      </c>
      <c r="C6305" t="s">
        <v>36</v>
      </c>
      <c r="D6305" t="s">
        <v>21</v>
      </c>
      <c r="E6305" t="s">
        <v>84</v>
      </c>
      <c r="F6305" t="s">
        <v>1533</v>
      </c>
      <c r="G6305">
        <v>34</v>
      </c>
      <c r="H6305">
        <v>2728.36</v>
      </c>
      <c r="I6305">
        <v>0.35</v>
      </c>
      <c r="J6305">
        <v>7.0000000000000007E-2</v>
      </c>
      <c r="K6305">
        <v>819.89</v>
      </c>
      <c r="L6305">
        <v>86.12</v>
      </c>
      <c r="M6305">
        <v>55.98</v>
      </c>
      <c r="N6305">
        <v>5.15</v>
      </c>
      <c r="O6305" t="s">
        <v>24</v>
      </c>
      <c r="P6305" t="s">
        <v>2014</v>
      </c>
      <c r="Q6305" t="s">
        <v>41</v>
      </c>
      <c r="R6305" t="s">
        <v>27</v>
      </c>
      <c r="S6305" t="s">
        <v>57</v>
      </c>
      <c r="T6305" s="1">
        <v>40421</v>
      </c>
    </row>
    <row r="6306" spans="1:20" x14ac:dyDescent="0.25">
      <c r="A6306">
        <v>44613</v>
      </c>
      <c r="B6306">
        <v>40420</v>
      </c>
      <c r="C6306" t="s">
        <v>36</v>
      </c>
      <c r="D6306" t="s">
        <v>37</v>
      </c>
      <c r="E6306" t="s">
        <v>50</v>
      </c>
      <c r="F6306" t="s">
        <v>51</v>
      </c>
      <c r="G6306">
        <v>17</v>
      </c>
      <c r="H6306">
        <v>207.73</v>
      </c>
      <c r="I6306">
        <v>0.35</v>
      </c>
      <c r="J6306">
        <v>0.03</v>
      </c>
      <c r="K6306">
        <v>66.87</v>
      </c>
      <c r="L6306">
        <v>12.29</v>
      </c>
      <c r="M6306">
        <v>7.99</v>
      </c>
      <c r="N6306">
        <v>5.03</v>
      </c>
      <c r="O6306" t="s">
        <v>24</v>
      </c>
      <c r="P6306" t="s">
        <v>2014</v>
      </c>
      <c r="Q6306" t="s">
        <v>41</v>
      </c>
      <c r="R6306" t="s">
        <v>27</v>
      </c>
      <c r="S6306" t="s">
        <v>45</v>
      </c>
      <c r="T6306" s="1">
        <v>40421</v>
      </c>
    </row>
    <row r="6307" spans="1:20" x14ac:dyDescent="0.25">
      <c r="A6307">
        <v>44613</v>
      </c>
      <c r="B6307">
        <v>40420</v>
      </c>
      <c r="C6307" t="s">
        <v>36</v>
      </c>
      <c r="D6307" t="s">
        <v>21</v>
      </c>
      <c r="E6307" t="s">
        <v>84</v>
      </c>
      <c r="F6307" t="s">
        <v>1820</v>
      </c>
      <c r="G6307">
        <v>45</v>
      </c>
      <c r="H6307">
        <v>434.96</v>
      </c>
      <c r="I6307">
        <v>0.46</v>
      </c>
      <c r="J6307">
        <v>0.03</v>
      </c>
      <c r="K6307">
        <v>189.2</v>
      </c>
      <c r="L6307">
        <v>9.7799999999999994</v>
      </c>
      <c r="M6307">
        <v>5.28</v>
      </c>
      <c r="N6307">
        <v>8.16</v>
      </c>
      <c r="O6307" t="s">
        <v>24</v>
      </c>
      <c r="P6307" t="s">
        <v>2014</v>
      </c>
      <c r="Q6307" t="s">
        <v>41</v>
      </c>
      <c r="R6307" t="s">
        <v>27</v>
      </c>
      <c r="S6307" t="s">
        <v>57</v>
      </c>
      <c r="T6307" s="1">
        <v>40421</v>
      </c>
    </row>
    <row r="6308" spans="1:20" x14ac:dyDescent="0.25">
      <c r="A6308">
        <v>44614</v>
      </c>
      <c r="B6308">
        <v>40343</v>
      </c>
      <c r="C6308" t="s">
        <v>20</v>
      </c>
      <c r="D6308" t="s">
        <v>21</v>
      </c>
      <c r="E6308" t="s">
        <v>126</v>
      </c>
      <c r="F6308" t="s">
        <v>1963</v>
      </c>
      <c r="G6308">
        <v>18</v>
      </c>
      <c r="H6308">
        <v>91.87</v>
      </c>
      <c r="I6308">
        <v>0.54</v>
      </c>
      <c r="J6308">
        <v>0</v>
      </c>
      <c r="K6308">
        <v>46.91</v>
      </c>
      <c r="L6308">
        <v>4.83</v>
      </c>
      <c r="M6308">
        <v>2.2200000000000002</v>
      </c>
      <c r="N6308">
        <v>5</v>
      </c>
      <c r="O6308" t="s">
        <v>71</v>
      </c>
      <c r="P6308" t="s">
        <v>1908</v>
      </c>
      <c r="Q6308" t="s">
        <v>64</v>
      </c>
      <c r="R6308" t="s">
        <v>34</v>
      </c>
      <c r="S6308" t="s">
        <v>57</v>
      </c>
      <c r="T6308" s="1">
        <v>40347</v>
      </c>
    </row>
    <row r="6309" spans="1:20" x14ac:dyDescent="0.25">
      <c r="A6309">
        <v>44614</v>
      </c>
      <c r="B6309">
        <v>40343</v>
      </c>
      <c r="C6309" t="s">
        <v>20</v>
      </c>
      <c r="D6309" t="s">
        <v>37</v>
      </c>
      <c r="E6309" t="s">
        <v>38</v>
      </c>
      <c r="F6309" t="s">
        <v>1185</v>
      </c>
      <c r="G6309">
        <v>27</v>
      </c>
      <c r="H6309">
        <v>1033.19</v>
      </c>
      <c r="I6309">
        <v>0.35</v>
      </c>
      <c r="J6309">
        <v>0.06</v>
      </c>
      <c r="K6309">
        <v>316.93</v>
      </c>
      <c r="L6309">
        <v>40.479999999999997</v>
      </c>
      <c r="M6309">
        <v>26.31</v>
      </c>
      <c r="N6309">
        <v>5.89</v>
      </c>
      <c r="O6309" t="s">
        <v>24</v>
      </c>
      <c r="P6309" t="s">
        <v>1908</v>
      </c>
      <c r="Q6309" t="s">
        <v>64</v>
      </c>
      <c r="R6309" t="s">
        <v>34</v>
      </c>
      <c r="S6309" t="s">
        <v>57</v>
      </c>
      <c r="T6309" s="1">
        <v>40352</v>
      </c>
    </row>
    <row r="6310" spans="1:20" x14ac:dyDescent="0.25">
      <c r="A6310">
        <v>44615</v>
      </c>
      <c r="B6310">
        <v>40307</v>
      </c>
      <c r="C6310" t="s">
        <v>79</v>
      </c>
      <c r="D6310" t="s">
        <v>21</v>
      </c>
      <c r="E6310" t="s">
        <v>120</v>
      </c>
      <c r="F6310" t="s">
        <v>1250</v>
      </c>
      <c r="G6310">
        <v>19</v>
      </c>
      <c r="H6310">
        <v>55.07</v>
      </c>
      <c r="I6310">
        <v>0.38</v>
      </c>
      <c r="J6310">
        <v>7.0000000000000007E-2</v>
      </c>
      <c r="K6310">
        <v>17.86</v>
      </c>
      <c r="L6310">
        <v>3.03</v>
      </c>
      <c r="M6310">
        <v>1.88</v>
      </c>
      <c r="N6310">
        <v>1.49</v>
      </c>
      <c r="O6310" t="s">
        <v>24</v>
      </c>
      <c r="P6310" t="s">
        <v>696</v>
      </c>
      <c r="Q6310" t="s">
        <v>64</v>
      </c>
      <c r="R6310" t="s">
        <v>61</v>
      </c>
      <c r="S6310" t="s">
        <v>57</v>
      </c>
      <c r="T6310" s="1">
        <v>40308</v>
      </c>
    </row>
    <row r="6311" spans="1:20" x14ac:dyDescent="0.25">
      <c r="A6311">
        <v>44646</v>
      </c>
      <c r="B6311">
        <v>40912</v>
      </c>
      <c r="C6311" t="s">
        <v>20</v>
      </c>
      <c r="D6311" t="s">
        <v>21</v>
      </c>
      <c r="E6311" t="s">
        <v>22</v>
      </c>
      <c r="F6311" t="s">
        <v>818</v>
      </c>
      <c r="G6311">
        <v>47</v>
      </c>
      <c r="H6311">
        <v>24204.43</v>
      </c>
      <c r="I6311">
        <v>0.5</v>
      </c>
      <c r="J6311">
        <v>0.08</v>
      </c>
      <c r="K6311">
        <v>11033.87</v>
      </c>
      <c r="L6311">
        <v>558.96</v>
      </c>
      <c r="M6311">
        <v>279.48</v>
      </c>
      <c r="N6311">
        <v>35</v>
      </c>
      <c r="O6311" t="s">
        <v>24</v>
      </c>
      <c r="P6311" t="s">
        <v>2040</v>
      </c>
      <c r="Q6311" t="s">
        <v>41</v>
      </c>
      <c r="R6311" t="s">
        <v>61</v>
      </c>
      <c r="S6311" t="s">
        <v>28</v>
      </c>
      <c r="T6311" s="1">
        <v>40916</v>
      </c>
    </row>
    <row r="6312" spans="1:20" x14ac:dyDescent="0.25">
      <c r="A6312">
        <v>44647</v>
      </c>
      <c r="B6312">
        <v>40932</v>
      </c>
      <c r="C6312" t="s">
        <v>20</v>
      </c>
      <c r="D6312" t="s">
        <v>42</v>
      </c>
      <c r="E6312" t="s">
        <v>192</v>
      </c>
      <c r="F6312" t="s">
        <v>500</v>
      </c>
      <c r="G6312">
        <v>47</v>
      </c>
      <c r="H6312">
        <v>46137.03</v>
      </c>
      <c r="I6312">
        <v>0.52</v>
      </c>
      <c r="J6312">
        <v>0.06</v>
      </c>
      <c r="K6312">
        <v>22564.97</v>
      </c>
      <c r="L6312">
        <v>1043.71</v>
      </c>
      <c r="M6312">
        <v>500.98</v>
      </c>
      <c r="N6312">
        <v>26</v>
      </c>
      <c r="O6312" t="s">
        <v>48</v>
      </c>
      <c r="P6312" t="s">
        <v>1432</v>
      </c>
      <c r="Q6312" t="s">
        <v>75</v>
      </c>
      <c r="R6312" t="s">
        <v>34</v>
      </c>
      <c r="S6312" t="s">
        <v>132</v>
      </c>
      <c r="T6312" s="1">
        <v>40932</v>
      </c>
    </row>
    <row r="6313" spans="1:20" x14ac:dyDescent="0.25">
      <c r="A6313">
        <v>44647</v>
      </c>
      <c r="B6313">
        <v>40932</v>
      </c>
      <c r="C6313" t="s">
        <v>20</v>
      </c>
      <c r="D6313" t="s">
        <v>21</v>
      </c>
      <c r="E6313" t="s">
        <v>22</v>
      </c>
      <c r="F6313" t="s">
        <v>1588</v>
      </c>
      <c r="G6313">
        <v>24</v>
      </c>
      <c r="H6313">
        <v>443.61</v>
      </c>
      <c r="I6313">
        <v>0.36</v>
      </c>
      <c r="J6313">
        <v>0.05</v>
      </c>
      <c r="K6313">
        <v>142.76</v>
      </c>
      <c r="L6313">
        <v>19.190000000000001</v>
      </c>
      <c r="M6313">
        <v>12.28</v>
      </c>
      <c r="N6313">
        <v>6.13</v>
      </c>
      <c r="O6313" t="s">
        <v>24</v>
      </c>
      <c r="P6313" t="s">
        <v>1432</v>
      </c>
      <c r="Q6313" t="s">
        <v>75</v>
      </c>
      <c r="R6313" t="s">
        <v>34</v>
      </c>
      <c r="S6313" t="s">
        <v>57</v>
      </c>
      <c r="T6313" s="1">
        <v>40936</v>
      </c>
    </row>
    <row r="6314" spans="1:20" x14ac:dyDescent="0.25">
      <c r="A6314">
        <v>44678</v>
      </c>
      <c r="B6314">
        <v>41195</v>
      </c>
      <c r="C6314" t="s">
        <v>20</v>
      </c>
      <c r="D6314" t="s">
        <v>42</v>
      </c>
      <c r="E6314" t="s">
        <v>43</v>
      </c>
      <c r="F6314" t="s">
        <v>1743</v>
      </c>
      <c r="G6314">
        <v>36</v>
      </c>
      <c r="H6314">
        <v>2147.09</v>
      </c>
      <c r="I6314">
        <v>0.47</v>
      </c>
      <c r="J6314">
        <v>0.03</v>
      </c>
      <c r="K6314">
        <v>970.72</v>
      </c>
      <c r="L6314">
        <v>61.28</v>
      </c>
      <c r="M6314">
        <v>32.479999999999997</v>
      </c>
      <c r="N6314">
        <v>7.09</v>
      </c>
      <c r="O6314" t="s">
        <v>24</v>
      </c>
      <c r="P6314" t="s">
        <v>1209</v>
      </c>
      <c r="Q6314" t="s">
        <v>41</v>
      </c>
      <c r="R6314" t="s">
        <v>27</v>
      </c>
      <c r="S6314" t="s">
        <v>57</v>
      </c>
      <c r="T6314" s="1">
        <v>41195</v>
      </c>
    </row>
    <row r="6315" spans="1:20" x14ac:dyDescent="0.25">
      <c r="A6315">
        <v>44678</v>
      </c>
      <c r="B6315">
        <v>41195</v>
      </c>
      <c r="C6315" t="s">
        <v>20</v>
      </c>
      <c r="D6315" t="s">
        <v>21</v>
      </c>
      <c r="E6315" t="s">
        <v>72</v>
      </c>
      <c r="F6315" t="s">
        <v>1291</v>
      </c>
      <c r="G6315">
        <v>4</v>
      </c>
      <c r="H6315">
        <v>11.73</v>
      </c>
      <c r="I6315">
        <v>0.38</v>
      </c>
      <c r="J6315">
        <v>0.1</v>
      </c>
      <c r="K6315">
        <v>3.41</v>
      </c>
      <c r="L6315">
        <v>3.05</v>
      </c>
      <c r="M6315">
        <v>1.89</v>
      </c>
      <c r="N6315">
        <v>0.76</v>
      </c>
      <c r="O6315" t="s">
        <v>24</v>
      </c>
      <c r="P6315" t="s">
        <v>1209</v>
      </c>
      <c r="Q6315" t="s">
        <v>41</v>
      </c>
      <c r="R6315" t="s">
        <v>27</v>
      </c>
      <c r="S6315" t="s">
        <v>55</v>
      </c>
      <c r="T6315" s="1">
        <v>41197</v>
      </c>
    </row>
    <row r="6316" spans="1:20" x14ac:dyDescent="0.25">
      <c r="A6316">
        <v>44679</v>
      </c>
      <c r="B6316">
        <v>41063</v>
      </c>
      <c r="C6316" t="s">
        <v>79</v>
      </c>
      <c r="D6316" t="s">
        <v>21</v>
      </c>
      <c r="E6316" t="s">
        <v>120</v>
      </c>
      <c r="F6316" t="s">
        <v>299</v>
      </c>
      <c r="G6316">
        <v>22</v>
      </c>
      <c r="H6316">
        <v>198.83</v>
      </c>
      <c r="I6316">
        <v>0.38</v>
      </c>
      <c r="J6316">
        <v>7.0000000000000007E-2</v>
      </c>
      <c r="K6316">
        <v>65.78</v>
      </c>
      <c r="L6316">
        <v>9.65</v>
      </c>
      <c r="M6316">
        <v>5.98</v>
      </c>
      <c r="N6316">
        <v>1.49</v>
      </c>
      <c r="O6316" t="s">
        <v>24</v>
      </c>
      <c r="P6316" t="s">
        <v>1137</v>
      </c>
      <c r="Q6316" t="s">
        <v>33</v>
      </c>
      <c r="R6316" t="s">
        <v>27</v>
      </c>
      <c r="S6316" t="s">
        <v>57</v>
      </c>
      <c r="T6316" s="1">
        <v>41064</v>
      </c>
    </row>
    <row r="6317" spans="1:20" x14ac:dyDescent="0.25">
      <c r="A6317">
        <v>44679</v>
      </c>
      <c r="B6317">
        <v>41063</v>
      </c>
      <c r="C6317" t="s">
        <v>79</v>
      </c>
      <c r="D6317" t="s">
        <v>42</v>
      </c>
      <c r="E6317" t="s">
        <v>43</v>
      </c>
      <c r="F6317" t="s">
        <v>1215</v>
      </c>
      <c r="G6317">
        <v>35</v>
      </c>
      <c r="H6317">
        <v>3841.5</v>
      </c>
      <c r="I6317">
        <v>0.49</v>
      </c>
      <c r="J6317">
        <v>0.08</v>
      </c>
      <c r="K6317">
        <v>1706.52</v>
      </c>
      <c r="L6317">
        <v>118.92</v>
      </c>
      <c r="M6317">
        <v>60.65</v>
      </c>
      <c r="N6317">
        <v>12.23</v>
      </c>
      <c r="O6317" t="s">
        <v>24</v>
      </c>
      <c r="P6317" t="s">
        <v>1137</v>
      </c>
      <c r="Q6317" t="s">
        <v>33</v>
      </c>
      <c r="R6317" t="s">
        <v>27</v>
      </c>
      <c r="S6317" t="s">
        <v>45</v>
      </c>
      <c r="T6317" s="1">
        <v>41065</v>
      </c>
    </row>
    <row r="6318" spans="1:20" x14ac:dyDescent="0.25">
      <c r="A6318">
        <v>44706</v>
      </c>
      <c r="B6318">
        <v>40267</v>
      </c>
      <c r="C6318" t="s">
        <v>20</v>
      </c>
      <c r="D6318" t="s">
        <v>42</v>
      </c>
      <c r="E6318" t="s">
        <v>46</v>
      </c>
      <c r="F6318" t="s">
        <v>1933</v>
      </c>
      <c r="G6318">
        <v>18</v>
      </c>
      <c r="H6318">
        <v>11626.46</v>
      </c>
      <c r="I6318">
        <v>0.39</v>
      </c>
      <c r="J6318">
        <v>0.08</v>
      </c>
      <c r="K6318">
        <v>3880.48</v>
      </c>
      <c r="L6318">
        <v>695.43</v>
      </c>
      <c r="M6318">
        <v>424.21</v>
      </c>
      <c r="N6318">
        <v>110.2</v>
      </c>
      <c r="O6318" t="s">
        <v>48</v>
      </c>
      <c r="P6318" t="s">
        <v>370</v>
      </c>
      <c r="Q6318" t="s">
        <v>64</v>
      </c>
      <c r="R6318" t="s">
        <v>34</v>
      </c>
      <c r="S6318" t="s">
        <v>49</v>
      </c>
      <c r="T6318" s="1">
        <v>40269</v>
      </c>
    </row>
    <row r="6319" spans="1:20" x14ac:dyDescent="0.25">
      <c r="A6319">
        <v>44706</v>
      </c>
      <c r="B6319">
        <v>40267</v>
      </c>
      <c r="C6319" t="s">
        <v>20</v>
      </c>
      <c r="D6319" t="s">
        <v>21</v>
      </c>
      <c r="E6319" t="s">
        <v>72</v>
      </c>
      <c r="F6319" t="s">
        <v>1067</v>
      </c>
      <c r="G6319">
        <v>33</v>
      </c>
      <c r="H6319">
        <v>73.959999999999994</v>
      </c>
      <c r="I6319">
        <v>0.38</v>
      </c>
      <c r="J6319">
        <v>7.0000000000000007E-2</v>
      </c>
      <c r="K6319">
        <v>24.42</v>
      </c>
      <c r="L6319">
        <v>2.39</v>
      </c>
      <c r="M6319">
        <v>1.48</v>
      </c>
      <c r="N6319">
        <v>0.7</v>
      </c>
      <c r="O6319" t="s">
        <v>24</v>
      </c>
      <c r="P6319" t="s">
        <v>370</v>
      </c>
      <c r="Q6319" t="s">
        <v>64</v>
      </c>
      <c r="R6319" t="s">
        <v>34</v>
      </c>
      <c r="S6319" t="s">
        <v>55</v>
      </c>
      <c r="T6319" s="1">
        <v>40272</v>
      </c>
    </row>
    <row r="6320" spans="1:20" x14ac:dyDescent="0.25">
      <c r="A6320">
        <v>44708</v>
      </c>
      <c r="B6320">
        <v>40021</v>
      </c>
      <c r="C6320" t="s">
        <v>29</v>
      </c>
      <c r="D6320" t="s">
        <v>42</v>
      </c>
      <c r="E6320" t="s">
        <v>43</v>
      </c>
      <c r="F6320" t="s">
        <v>848</v>
      </c>
      <c r="G6320">
        <v>15</v>
      </c>
      <c r="H6320">
        <v>58.5</v>
      </c>
      <c r="I6320">
        <v>0.53</v>
      </c>
      <c r="J6320">
        <v>0.02</v>
      </c>
      <c r="K6320">
        <v>28.32</v>
      </c>
      <c r="L6320">
        <v>3.7</v>
      </c>
      <c r="M6320">
        <v>1.74</v>
      </c>
      <c r="N6320">
        <v>4.08</v>
      </c>
      <c r="O6320" t="s">
        <v>24</v>
      </c>
      <c r="P6320" t="s">
        <v>310</v>
      </c>
      <c r="Q6320" t="s">
        <v>83</v>
      </c>
      <c r="R6320" t="s">
        <v>27</v>
      </c>
      <c r="S6320" t="s">
        <v>35</v>
      </c>
      <c r="T6320" s="1">
        <v>40022</v>
      </c>
    </row>
    <row r="6321" spans="1:20" x14ac:dyDescent="0.25">
      <c r="A6321">
        <v>44737</v>
      </c>
      <c r="B6321">
        <v>41232</v>
      </c>
      <c r="C6321" t="s">
        <v>79</v>
      </c>
      <c r="D6321" t="s">
        <v>21</v>
      </c>
      <c r="E6321" t="s">
        <v>22</v>
      </c>
      <c r="F6321" t="s">
        <v>1145</v>
      </c>
      <c r="G6321">
        <v>11</v>
      </c>
      <c r="H6321">
        <v>1159.08</v>
      </c>
      <c r="I6321">
        <v>0.38</v>
      </c>
      <c r="J6321">
        <v>0.02</v>
      </c>
      <c r="K6321">
        <v>412.93</v>
      </c>
      <c r="L6321">
        <v>104.27</v>
      </c>
      <c r="M6321">
        <v>64.650000000000006</v>
      </c>
      <c r="N6321">
        <v>35</v>
      </c>
      <c r="O6321" t="s">
        <v>24</v>
      </c>
      <c r="P6321" t="s">
        <v>1745</v>
      </c>
      <c r="Q6321" t="s">
        <v>64</v>
      </c>
      <c r="R6321" t="s">
        <v>61</v>
      </c>
      <c r="S6321" t="s">
        <v>28</v>
      </c>
      <c r="T6321" s="1">
        <v>41233</v>
      </c>
    </row>
    <row r="6322" spans="1:20" x14ac:dyDescent="0.25">
      <c r="A6322">
        <v>44737</v>
      </c>
      <c r="B6322">
        <v>41232</v>
      </c>
      <c r="C6322" t="s">
        <v>79</v>
      </c>
      <c r="D6322" t="s">
        <v>37</v>
      </c>
      <c r="E6322" t="s">
        <v>50</v>
      </c>
      <c r="F6322" t="s">
        <v>1501</v>
      </c>
      <c r="G6322">
        <v>16</v>
      </c>
      <c r="H6322">
        <v>515.25</v>
      </c>
      <c r="I6322">
        <v>0.36</v>
      </c>
      <c r="J6322">
        <v>0.02</v>
      </c>
      <c r="K6322">
        <v>178.42</v>
      </c>
      <c r="L6322">
        <v>32.799999999999997</v>
      </c>
      <c r="M6322">
        <v>20.99</v>
      </c>
      <c r="N6322">
        <v>0.99</v>
      </c>
      <c r="O6322" t="s">
        <v>24</v>
      </c>
      <c r="P6322" t="s">
        <v>1745</v>
      </c>
      <c r="Q6322" t="s">
        <v>64</v>
      </c>
      <c r="R6322" t="s">
        <v>61</v>
      </c>
      <c r="S6322" t="s">
        <v>55</v>
      </c>
      <c r="T6322" s="1">
        <v>41234</v>
      </c>
    </row>
    <row r="6323" spans="1:20" x14ac:dyDescent="0.25">
      <c r="A6323">
        <v>44738</v>
      </c>
      <c r="B6323">
        <v>40517</v>
      </c>
      <c r="C6323" t="s">
        <v>29</v>
      </c>
      <c r="D6323" t="s">
        <v>21</v>
      </c>
      <c r="E6323" t="s">
        <v>52</v>
      </c>
      <c r="F6323" t="s">
        <v>1716</v>
      </c>
      <c r="G6323">
        <v>34</v>
      </c>
      <c r="H6323">
        <v>143.5</v>
      </c>
      <c r="I6323">
        <v>0.51</v>
      </c>
      <c r="J6323">
        <v>0.02</v>
      </c>
      <c r="K6323">
        <v>71.400000000000006</v>
      </c>
      <c r="L6323">
        <v>4.29</v>
      </c>
      <c r="M6323">
        <v>2.1</v>
      </c>
      <c r="N6323">
        <v>0.7</v>
      </c>
      <c r="O6323" t="s">
        <v>24</v>
      </c>
      <c r="P6323" t="s">
        <v>312</v>
      </c>
      <c r="Q6323" t="s">
        <v>64</v>
      </c>
      <c r="R6323" t="s">
        <v>61</v>
      </c>
      <c r="S6323" t="s">
        <v>55</v>
      </c>
      <c r="T6323" s="1">
        <v>40519</v>
      </c>
    </row>
    <row r="6324" spans="1:20" x14ac:dyDescent="0.25">
      <c r="A6324">
        <v>44768</v>
      </c>
      <c r="B6324">
        <v>41055</v>
      </c>
      <c r="C6324" t="s">
        <v>29</v>
      </c>
      <c r="D6324" t="s">
        <v>42</v>
      </c>
      <c r="E6324" t="s">
        <v>192</v>
      </c>
      <c r="F6324" t="s">
        <v>1357</v>
      </c>
      <c r="G6324">
        <v>45</v>
      </c>
      <c r="H6324">
        <v>24210.79</v>
      </c>
      <c r="I6324">
        <v>0.35</v>
      </c>
      <c r="J6324">
        <v>0.02</v>
      </c>
      <c r="K6324">
        <v>8132.77</v>
      </c>
      <c r="L6324">
        <v>547.66</v>
      </c>
      <c r="M6324">
        <v>355.98</v>
      </c>
      <c r="N6324">
        <v>58.92</v>
      </c>
      <c r="O6324" t="s">
        <v>48</v>
      </c>
      <c r="P6324" t="s">
        <v>1490</v>
      </c>
      <c r="Q6324" t="s">
        <v>64</v>
      </c>
      <c r="R6324" t="s">
        <v>34</v>
      </c>
      <c r="S6324" t="s">
        <v>132</v>
      </c>
      <c r="T6324" s="1">
        <v>41056</v>
      </c>
    </row>
    <row r="6325" spans="1:20" x14ac:dyDescent="0.25">
      <c r="A6325">
        <v>44772</v>
      </c>
      <c r="B6325">
        <v>39903</v>
      </c>
      <c r="C6325" t="s">
        <v>29</v>
      </c>
      <c r="D6325" t="s">
        <v>37</v>
      </c>
      <c r="E6325" t="s">
        <v>50</v>
      </c>
      <c r="F6325" t="s">
        <v>1272</v>
      </c>
      <c r="G6325">
        <v>1</v>
      </c>
      <c r="H6325">
        <v>118.2</v>
      </c>
      <c r="I6325">
        <v>0.54</v>
      </c>
      <c r="J6325">
        <v>7.0000000000000007E-2</v>
      </c>
      <c r="K6325">
        <v>57.21</v>
      </c>
      <c r="L6325">
        <v>121.72</v>
      </c>
      <c r="M6325">
        <v>55.99</v>
      </c>
      <c r="N6325">
        <v>5</v>
      </c>
      <c r="O6325" t="s">
        <v>71</v>
      </c>
      <c r="P6325" t="s">
        <v>808</v>
      </c>
      <c r="Q6325" t="s">
        <v>83</v>
      </c>
      <c r="R6325" t="s">
        <v>34</v>
      </c>
      <c r="S6325" t="s">
        <v>35</v>
      </c>
      <c r="T6325" s="1">
        <v>39905</v>
      </c>
    </row>
    <row r="6326" spans="1:20" x14ac:dyDescent="0.25">
      <c r="A6326">
        <v>44775</v>
      </c>
      <c r="B6326">
        <v>40085</v>
      </c>
      <c r="C6326" t="s">
        <v>79</v>
      </c>
      <c r="D6326" t="s">
        <v>21</v>
      </c>
      <c r="E6326" t="s">
        <v>52</v>
      </c>
      <c r="F6326" t="s">
        <v>1703</v>
      </c>
      <c r="G6326">
        <v>29</v>
      </c>
      <c r="H6326">
        <v>400.16</v>
      </c>
      <c r="I6326">
        <v>0.52</v>
      </c>
      <c r="J6326">
        <v>7.0000000000000007E-2</v>
      </c>
      <c r="K6326">
        <v>192.49</v>
      </c>
      <c r="L6326">
        <v>14.75</v>
      </c>
      <c r="M6326">
        <v>7.08</v>
      </c>
      <c r="N6326">
        <v>2.35</v>
      </c>
      <c r="O6326" t="s">
        <v>71</v>
      </c>
      <c r="P6326" t="s">
        <v>985</v>
      </c>
      <c r="Q6326" t="s">
        <v>75</v>
      </c>
      <c r="R6326" t="s">
        <v>27</v>
      </c>
      <c r="S6326" t="s">
        <v>55</v>
      </c>
      <c r="T6326" s="1">
        <v>40086</v>
      </c>
    </row>
    <row r="6327" spans="1:20" x14ac:dyDescent="0.25">
      <c r="A6327">
        <v>44805</v>
      </c>
      <c r="B6327">
        <v>41166</v>
      </c>
      <c r="C6327" t="s">
        <v>36</v>
      </c>
      <c r="D6327" t="s">
        <v>21</v>
      </c>
      <c r="E6327" t="s">
        <v>120</v>
      </c>
      <c r="F6327" t="s">
        <v>1360</v>
      </c>
      <c r="G6327">
        <v>40</v>
      </c>
      <c r="H6327">
        <v>3259.51</v>
      </c>
      <c r="I6327">
        <v>0.49</v>
      </c>
      <c r="J6327">
        <v>0.01</v>
      </c>
      <c r="K6327">
        <v>1578.92</v>
      </c>
      <c r="L6327">
        <v>82.24</v>
      </c>
      <c r="M6327">
        <v>41.94</v>
      </c>
      <c r="N6327">
        <v>2.99</v>
      </c>
      <c r="O6327" t="s">
        <v>24</v>
      </c>
      <c r="P6327" t="s">
        <v>69</v>
      </c>
      <c r="Q6327" t="s">
        <v>41</v>
      </c>
      <c r="R6327" t="s">
        <v>34</v>
      </c>
      <c r="S6327" t="s">
        <v>57</v>
      </c>
      <c r="T6327" s="1">
        <v>41167</v>
      </c>
    </row>
    <row r="6328" spans="1:20" x14ac:dyDescent="0.25">
      <c r="A6328">
        <v>44834</v>
      </c>
      <c r="B6328">
        <v>39923</v>
      </c>
      <c r="C6328" t="s">
        <v>79</v>
      </c>
      <c r="D6328" t="s">
        <v>21</v>
      </c>
      <c r="E6328" t="s">
        <v>84</v>
      </c>
      <c r="F6328" t="s">
        <v>1422</v>
      </c>
      <c r="G6328">
        <v>13</v>
      </c>
      <c r="H6328">
        <v>513.96</v>
      </c>
      <c r="I6328">
        <v>0.54</v>
      </c>
      <c r="J6328">
        <v>0.1</v>
      </c>
      <c r="K6328">
        <v>248.45</v>
      </c>
      <c r="L6328">
        <v>43.43</v>
      </c>
      <c r="M6328">
        <v>19.98</v>
      </c>
      <c r="N6328">
        <v>5.77</v>
      </c>
      <c r="O6328" t="s">
        <v>71</v>
      </c>
      <c r="P6328" t="s">
        <v>1531</v>
      </c>
      <c r="Q6328" t="s">
        <v>33</v>
      </c>
      <c r="R6328" t="s">
        <v>27</v>
      </c>
      <c r="S6328" t="s">
        <v>57</v>
      </c>
      <c r="T6328" s="1">
        <v>39923</v>
      </c>
    </row>
    <row r="6329" spans="1:20" x14ac:dyDescent="0.25">
      <c r="A6329">
        <v>44834</v>
      </c>
      <c r="B6329">
        <v>39923</v>
      </c>
      <c r="C6329" t="s">
        <v>79</v>
      </c>
      <c r="D6329" t="s">
        <v>42</v>
      </c>
      <c r="E6329" t="s">
        <v>46</v>
      </c>
      <c r="F6329" t="s">
        <v>1190</v>
      </c>
      <c r="G6329">
        <v>43</v>
      </c>
      <c r="H6329">
        <v>16468.98</v>
      </c>
      <c r="I6329">
        <v>0.36</v>
      </c>
      <c r="J6329">
        <v>0.06</v>
      </c>
      <c r="K6329">
        <v>5234.78</v>
      </c>
      <c r="L6329">
        <v>405.8</v>
      </c>
      <c r="M6329">
        <v>259.70999999999998</v>
      </c>
      <c r="N6329">
        <v>66.67</v>
      </c>
      <c r="O6329" t="s">
        <v>48</v>
      </c>
      <c r="P6329" t="s">
        <v>1531</v>
      </c>
      <c r="Q6329" t="s">
        <v>33</v>
      </c>
      <c r="R6329" t="s">
        <v>27</v>
      </c>
      <c r="S6329" t="s">
        <v>49</v>
      </c>
      <c r="T6329" s="1">
        <v>39924</v>
      </c>
    </row>
    <row r="6330" spans="1:20" x14ac:dyDescent="0.25">
      <c r="A6330">
        <v>44836</v>
      </c>
      <c r="B6330">
        <v>40067</v>
      </c>
      <c r="C6330" t="s">
        <v>79</v>
      </c>
      <c r="D6330" t="s">
        <v>21</v>
      </c>
      <c r="E6330" t="s">
        <v>120</v>
      </c>
      <c r="F6330" t="s">
        <v>299</v>
      </c>
      <c r="G6330">
        <v>21</v>
      </c>
      <c r="H6330">
        <v>257.88</v>
      </c>
      <c r="I6330">
        <v>0.52</v>
      </c>
      <c r="J6330">
        <v>0.02</v>
      </c>
      <c r="K6330">
        <v>130.81</v>
      </c>
      <c r="L6330">
        <v>12.46</v>
      </c>
      <c r="M6330">
        <v>5.98</v>
      </c>
      <c r="N6330">
        <v>1.49</v>
      </c>
      <c r="O6330" t="s">
        <v>24</v>
      </c>
      <c r="P6330" t="s">
        <v>844</v>
      </c>
      <c r="Q6330" t="s">
        <v>33</v>
      </c>
      <c r="R6330" t="s">
        <v>34</v>
      </c>
      <c r="S6330" t="s">
        <v>57</v>
      </c>
      <c r="T6330" s="1">
        <v>40068</v>
      </c>
    </row>
    <row r="6331" spans="1:20" x14ac:dyDescent="0.25">
      <c r="A6331">
        <v>44839</v>
      </c>
      <c r="B6331">
        <v>41071</v>
      </c>
      <c r="C6331" t="s">
        <v>58</v>
      </c>
      <c r="D6331" t="s">
        <v>42</v>
      </c>
      <c r="E6331" t="s">
        <v>43</v>
      </c>
      <c r="F6331" t="s">
        <v>1138</v>
      </c>
      <c r="G6331">
        <v>27</v>
      </c>
      <c r="H6331">
        <v>1834.97</v>
      </c>
      <c r="I6331">
        <v>0.54</v>
      </c>
      <c r="J6331">
        <v>0.09</v>
      </c>
      <c r="K6331">
        <v>897.52</v>
      </c>
      <c r="L6331">
        <v>73.87</v>
      </c>
      <c r="M6331">
        <v>33.979999999999997</v>
      </c>
      <c r="N6331">
        <v>19.989999999999998</v>
      </c>
      <c r="O6331" t="s">
        <v>71</v>
      </c>
      <c r="P6331" t="s">
        <v>624</v>
      </c>
      <c r="Q6331" t="s">
        <v>83</v>
      </c>
      <c r="R6331" t="s">
        <v>67</v>
      </c>
      <c r="S6331" t="s">
        <v>57</v>
      </c>
      <c r="T6331" s="1">
        <v>41073</v>
      </c>
    </row>
    <row r="6332" spans="1:20" x14ac:dyDescent="0.25">
      <c r="A6332">
        <v>44864</v>
      </c>
      <c r="B6332">
        <v>40346</v>
      </c>
      <c r="C6332" t="s">
        <v>20</v>
      </c>
      <c r="D6332" t="s">
        <v>21</v>
      </c>
      <c r="E6332" t="s">
        <v>126</v>
      </c>
      <c r="F6332" t="s">
        <v>1260</v>
      </c>
      <c r="G6332">
        <v>25</v>
      </c>
      <c r="H6332">
        <v>345.43</v>
      </c>
      <c r="I6332">
        <v>0.48</v>
      </c>
      <c r="J6332">
        <v>0.1</v>
      </c>
      <c r="K6332">
        <v>141.94999999999999</v>
      </c>
      <c r="L6332">
        <v>14.94</v>
      </c>
      <c r="M6332">
        <v>7.77</v>
      </c>
      <c r="N6332">
        <v>9.23</v>
      </c>
      <c r="O6332" t="s">
        <v>24</v>
      </c>
      <c r="P6332" t="s">
        <v>358</v>
      </c>
      <c r="Q6332" t="s">
        <v>64</v>
      </c>
      <c r="R6332" t="s">
        <v>34</v>
      </c>
      <c r="S6332" t="s">
        <v>57</v>
      </c>
      <c r="T6332" s="1">
        <v>40353</v>
      </c>
    </row>
    <row r="6333" spans="1:20" x14ac:dyDescent="0.25">
      <c r="A6333">
        <v>44867</v>
      </c>
      <c r="B6333">
        <v>40020</v>
      </c>
      <c r="C6333" t="s">
        <v>36</v>
      </c>
      <c r="D6333" t="s">
        <v>42</v>
      </c>
      <c r="E6333" t="s">
        <v>192</v>
      </c>
      <c r="F6333" t="s">
        <v>500</v>
      </c>
      <c r="G6333">
        <v>40</v>
      </c>
      <c r="H6333">
        <v>32024.080000000002</v>
      </c>
      <c r="I6333">
        <v>0.38</v>
      </c>
      <c r="J6333">
        <v>0.01</v>
      </c>
      <c r="K6333">
        <v>11958.88</v>
      </c>
      <c r="L6333">
        <v>808.03</v>
      </c>
      <c r="M6333">
        <v>500.98</v>
      </c>
      <c r="N6333">
        <v>26</v>
      </c>
      <c r="O6333" t="s">
        <v>48</v>
      </c>
      <c r="P6333" t="s">
        <v>312</v>
      </c>
      <c r="Q6333" t="s">
        <v>64</v>
      </c>
      <c r="R6333" t="s">
        <v>61</v>
      </c>
      <c r="S6333" t="s">
        <v>132</v>
      </c>
      <c r="T6333" s="1">
        <v>40022</v>
      </c>
    </row>
    <row r="6334" spans="1:20" x14ac:dyDescent="0.25">
      <c r="A6334">
        <v>44869</v>
      </c>
      <c r="B6334">
        <v>41143</v>
      </c>
      <c r="C6334" t="s">
        <v>79</v>
      </c>
      <c r="D6334" t="s">
        <v>21</v>
      </c>
      <c r="E6334" t="s">
        <v>84</v>
      </c>
      <c r="F6334" t="s">
        <v>898</v>
      </c>
      <c r="G6334">
        <v>43</v>
      </c>
      <c r="H6334">
        <v>481.67</v>
      </c>
      <c r="I6334">
        <v>0.43</v>
      </c>
      <c r="J6334">
        <v>0.03</v>
      </c>
      <c r="K6334">
        <v>195.54</v>
      </c>
      <c r="L6334">
        <v>11.37</v>
      </c>
      <c r="M6334">
        <v>6.48</v>
      </c>
      <c r="N6334">
        <v>7.49</v>
      </c>
      <c r="O6334" t="s">
        <v>24</v>
      </c>
      <c r="P6334" t="s">
        <v>167</v>
      </c>
      <c r="Q6334" t="s">
        <v>33</v>
      </c>
      <c r="R6334" t="s">
        <v>34</v>
      </c>
      <c r="S6334" t="s">
        <v>57</v>
      </c>
      <c r="T6334" s="1">
        <v>41145</v>
      </c>
    </row>
    <row r="6335" spans="1:20" x14ac:dyDescent="0.25">
      <c r="A6335">
        <v>44871</v>
      </c>
      <c r="B6335">
        <v>40666</v>
      </c>
      <c r="C6335" t="s">
        <v>58</v>
      </c>
      <c r="D6335" t="s">
        <v>21</v>
      </c>
      <c r="E6335" t="s">
        <v>52</v>
      </c>
      <c r="F6335" t="s">
        <v>2028</v>
      </c>
      <c r="G6335">
        <v>27</v>
      </c>
      <c r="H6335">
        <v>164.92</v>
      </c>
      <c r="I6335">
        <v>0.46</v>
      </c>
      <c r="J6335">
        <v>0.02</v>
      </c>
      <c r="K6335">
        <v>72.16</v>
      </c>
      <c r="L6335">
        <v>6.07</v>
      </c>
      <c r="M6335">
        <v>3.28</v>
      </c>
      <c r="N6335">
        <v>4.2</v>
      </c>
      <c r="O6335" t="s">
        <v>24</v>
      </c>
      <c r="P6335" t="s">
        <v>770</v>
      </c>
      <c r="Q6335" t="s">
        <v>41</v>
      </c>
      <c r="R6335" t="s">
        <v>61</v>
      </c>
      <c r="S6335" t="s">
        <v>55</v>
      </c>
      <c r="T6335" s="1">
        <v>40668</v>
      </c>
    </row>
    <row r="6336" spans="1:20" x14ac:dyDescent="0.25">
      <c r="A6336">
        <v>44897</v>
      </c>
      <c r="B6336">
        <v>40246</v>
      </c>
      <c r="C6336" t="s">
        <v>36</v>
      </c>
      <c r="D6336" t="s">
        <v>21</v>
      </c>
      <c r="E6336" t="s">
        <v>84</v>
      </c>
      <c r="F6336" t="s">
        <v>1222</v>
      </c>
      <c r="G6336">
        <v>11</v>
      </c>
      <c r="H6336">
        <v>169.61</v>
      </c>
      <c r="I6336">
        <v>0.53</v>
      </c>
      <c r="J6336">
        <v>7.0000000000000007E-2</v>
      </c>
      <c r="K6336">
        <v>78.38</v>
      </c>
      <c r="L6336">
        <v>15.49</v>
      </c>
      <c r="M6336">
        <v>7.28</v>
      </c>
      <c r="N6336">
        <v>11.15</v>
      </c>
      <c r="O6336" t="s">
        <v>24</v>
      </c>
      <c r="P6336" t="s">
        <v>1101</v>
      </c>
      <c r="Q6336" t="s">
        <v>41</v>
      </c>
      <c r="R6336" t="s">
        <v>67</v>
      </c>
      <c r="S6336" t="s">
        <v>57</v>
      </c>
      <c r="T6336" s="1">
        <v>40248</v>
      </c>
    </row>
    <row r="6337" spans="1:20" x14ac:dyDescent="0.25">
      <c r="A6337">
        <v>44900</v>
      </c>
      <c r="B6337">
        <v>40218</v>
      </c>
      <c r="C6337" t="s">
        <v>79</v>
      </c>
      <c r="D6337" t="s">
        <v>21</v>
      </c>
      <c r="E6337" t="s">
        <v>84</v>
      </c>
      <c r="F6337" t="s">
        <v>2066</v>
      </c>
      <c r="G6337">
        <v>4</v>
      </c>
      <c r="H6337">
        <v>78.56</v>
      </c>
      <c r="I6337">
        <v>0.44</v>
      </c>
      <c r="J6337">
        <v>0.08</v>
      </c>
      <c r="K6337">
        <v>28.77</v>
      </c>
      <c r="L6337">
        <v>19.98</v>
      </c>
      <c r="M6337">
        <v>11.19</v>
      </c>
      <c r="N6337">
        <v>5.03</v>
      </c>
      <c r="O6337" t="s">
        <v>24</v>
      </c>
      <c r="P6337" t="s">
        <v>1966</v>
      </c>
      <c r="Q6337" t="s">
        <v>64</v>
      </c>
      <c r="R6337" t="s">
        <v>61</v>
      </c>
      <c r="S6337" t="s">
        <v>57</v>
      </c>
      <c r="T6337" s="1">
        <v>40219</v>
      </c>
    </row>
    <row r="6338" spans="1:20" x14ac:dyDescent="0.25">
      <c r="A6338">
        <v>44935</v>
      </c>
      <c r="B6338">
        <v>40499</v>
      </c>
      <c r="C6338" t="s">
        <v>36</v>
      </c>
      <c r="D6338" t="s">
        <v>21</v>
      </c>
      <c r="E6338" t="s">
        <v>72</v>
      </c>
      <c r="F6338" t="s">
        <v>828</v>
      </c>
      <c r="G6338">
        <v>37</v>
      </c>
      <c r="H6338">
        <v>200.74</v>
      </c>
      <c r="I6338">
        <v>0.52</v>
      </c>
      <c r="J6338">
        <v>0.01</v>
      </c>
      <c r="K6338">
        <v>103</v>
      </c>
      <c r="L6338">
        <v>5.46</v>
      </c>
      <c r="M6338">
        <v>2.62</v>
      </c>
      <c r="N6338">
        <v>0.8</v>
      </c>
      <c r="O6338" t="s">
        <v>24</v>
      </c>
      <c r="P6338" t="s">
        <v>66</v>
      </c>
      <c r="Q6338" t="s">
        <v>41</v>
      </c>
      <c r="R6338" t="s">
        <v>67</v>
      </c>
      <c r="S6338" t="s">
        <v>55</v>
      </c>
      <c r="T6338" s="1">
        <v>40502</v>
      </c>
    </row>
    <row r="6339" spans="1:20" x14ac:dyDescent="0.25">
      <c r="A6339">
        <v>44935</v>
      </c>
      <c r="B6339">
        <v>40499</v>
      </c>
      <c r="C6339" t="s">
        <v>36</v>
      </c>
      <c r="D6339" t="s">
        <v>21</v>
      </c>
      <c r="E6339" t="s">
        <v>126</v>
      </c>
      <c r="F6339" t="s">
        <v>2034</v>
      </c>
      <c r="G6339">
        <v>39</v>
      </c>
      <c r="H6339">
        <v>17463.490000000002</v>
      </c>
      <c r="I6339">
        <v>0.48</v>
      </c>
      <c r="J6339">
        <v>0</v>
      </c>
      <c r="K6339">
        <v>8372.8799999999992</v>
      </c>
      <c r="L6339">
        <v>447.27</v>
      </c>
      <c r="M6339">
        <v>232.58</v>
      </c>
      <c r="N6339">
        <v>19.989999999999998</v>
      </c>
      <c r="O6339" t="s">
        <v>24</v>
      </c>
      <c r="P6339" t="s">
        <v>66</v>
      </c>
      <c r="Q6339" t="s">
        <v>33</v>
      </c>
      <c r="R6339" t="s">
        <v>67</v>
      </c>
      <c r="S6339" t="s">
        <v>57</v>
      </c>
      <c r="T6339" s="1">
        <v>40500</v>
      </c>
    </row>
    <row r="6340" spans="1:20" x14ac:dyDescent="0.25">
      <c r="A6340">
        <v>44935</v>
      </c>
      <c r="B6340">
        <v>40499</v>
      </c>
      <c r="C6340" t="s">
        <v>36</v>
      </c>
      <c r="D6340" t="s">
        <v>21</v>
      </c>
      <c r="E6340" t="s">
        <v>80</v>
      </c>
      <c r="F6340" t="s">
        <v>862</v>
      </c>
      <c r="G6340">
        <v>37</v>
      </c>
      <c r="H6340">
        <v>210.54</v>
      </c>
      <c r="I6340">
        <v>0.49</v>
      </c>
      <c r="J6340">
        <v>0.06</v>
      </c>
      <c r="K6340">
        <v>96.08</v>
      </c>
      <c r="L6340">
        <v>6.04</v>
      </c>
      <c r="M6340">
        <v>3.08</v>
      </c>
      <c r="N6340">
        <v>0.5</v>
      </c>
      <c r="O6340" t="s">
        <v>71</v>
      </c>
      <c r="P6340" t="s">
        <v>66</v>
      </c>
      <c r="Q6340" t="s">
        <v>33</v>
      </c>
      <c r="R6340" t="s">
        <v>67</v>
      </c>
      <c r="S6340" t="s">
        <v>57</v>
      </c>
      <c r="T6340" s="1">
        <v>40500</v>
      </c>
    </row>
    <row r="6341" spans="1:20" x14ac:dyDescent="0.25">
      <c r="A6341">
        <v>44960</v>
      </c>
      <c r="B6341">
        <v>40666</v>
      </c>
      <c r="C6341" t="s">
        <v>20</v>
      </c>
      <c r="D6341" t="s">
        <v>21</v>
      </c>
      <c r="E6341" t="s">
        <v>84</v>
      </c>
      <c r="F6341" t="s">
        <v>648</v>
      </c>
      <c r="G6341">
        <v>16</v>
      </c>
      <c r="H6341">
        <v>199.81</v>
      </c>
      <c r="I6341">
        <v>0.48</v>
      </c>
      <c r="J6341">
        <v>0.04</v>
      </c>
      <c r="K6341">
        <v>87.73</v>
      </c>
      <c r="L6341">
        <v>12.46</v>
      </c>
      <c r="M6341">
        <v>6.48</v>
      </c>
      <c r="N6341">
        <v>8.4</v>
      </c>
      <c r="O6341" t="s">
        <v>24</v>
      </c>
      <c r="P6341" t="s">
        <v>218</v>
      </c>
      <c r="Q6341" t="s">
        <v>64</v>
      </c>
      <c r="R6341" t="s">
        <v>67</v>
      </c>
      <c r="S6341" t="s">
        <v>57</v>
      </c>
      <c r="T6341" s="1">
        <v>40668</v>
      </c>
    </row>
    <row r="6342" spans="1:20" x14ac:dyDescent="0.25">
      <c r="A6342">
        <v>44960</v>
      </c>
      <c r="B6342">
        <v>40666</v>
      </c>
      <c r="C6342" t="s">
        <v>20</v>
      </c>
      <c r="D6342" t="s">
        <v>21</v>
      </c>
      <c r="E6342" t="s">
        <v>30</v>
      </c>
      <c r="F6342" t="s">
        <v>1606</v>
      </c>
      <c r="G6342">
        <v>22</v>
      </c>
      <c r="H6342">
        <v>293.74</v>
      </c>
      <c r="I6342">
        <v>0.41</v>
      </c>
      <c r="J6342">
        <v>0.1</v>
      </c>
      <c r="K6342">
        <v>99.06</v>
      </c>
      <c r="L6342">
        <v>14.53</v>
      </c>
      <c r="M6342">
        <v>8.57</v>
      </c>
      <c r="N6342">
        <v>6.14</v>
      </c>
      <c r="O6342" t="s">
        <v>24</v>
      </c>
      <c r="P6342" t="s">
        <v>218</v>
      </c>
      <c r="Q6342" t="s">
        <v>64</v>
      </c>
      <c r="R6342" t="s">
        <v>67</v>
      </c>
      <c r="S6342" t="s">
        <v>35</v>
      </c>
      <c r="T6342" s="1">
        <v>40666</v>
      </c>
    </row>
    <row r="6343" spans="1:20" x14ac:dyDescent="0.25">
      <c r="A6343">
        <v>44960</v>
      </c>
      <c r="B6343">
        <v>40666</v>
      </c>
      <c r="C6343" t="s">
        <v>20</v>
      </c>
      <c r="D6343" t="s">
        <v>37</v>
      </c>
      <c r="E6343" t="s">
        <v>38</v>
      </c>
      <c r="F6343" t="s">
        <v>1719</v>
      </c>
      <c r="G6343">
        <v>17</v>
      </c>
      <c r="H6343">
        <v>47.47</v>
      </c>
      <c r="I6343">
        <v>0.39</v>
      </c>
      <c r="J6343">
        <v>0.04</v>
      </c>
      <c r="K6343">
        <v>16.579999999999998</v>
      </c>
      <c r="L6343">
        <v>2.79</v>
      </c>
      <c r="M6343">
        <v>1.7</v>
      </c>
      <c r="N6343">
        <v>1.99</v>
      </c>
      <c r="O6343" t="s">
        <v>24</v>
      </c>
      <c r="P6343" t="s">
        <v>218</v>
      </c>
      <c r="Q6343" t="s">
        <v>64</v>
      </c>
      <c r="R6343" t="s">
        <v>67</v>
      </c>
      <c r="S6343" t="s">
        <v>35</v>
      </c>
      <c r="T6343" s="1">
        <v>40670</v>
      </c>
    </row>
    <row r="6344" spans="1:20" x14ac:dyDescent="0.25">
      <c r="A6344">
        <v>44962</v>
      </c>
      <c r="B6344">
        <v>40175</v>
      </c>
      <c r="C6344" t="s">
        <v>79</v>
      </c>
      <c r="D6344" t="s">
        <v>37</v>
      </c>
      <c r="E6344" t="s">
        <v>38</v>
      </c>
      <c r="F6344" t="s">
        <v>1293</v>
      </c>
      <c r="G6344">
        <v>27</v>
      </c>
      <c r="H6344">
        <v>1177.93</v>
      </c>
      <c r="I6344">
        <v>0.52</v>
      </c>
      <c r="J6344">
        <v>0.06</v>
      </c>
      <c r="K6344">
        <v>575.46</v>
      </c>
      <c r="L6344">
        <v>46.33</v>
      </c>
      <c r="M6344">
        <v>22.24</v>
      </c>
      <c r="N6344">
        <v>1.99</v>
      </c>
      <c r="O6344" t="s">
        <v>24</v>
      </c>
      <c r="P6344" t="s">
        <v>260</v>
      </c>
      <c r="Q6344" t="s">
        <v>41</v>
      </c>
      <c r="R6344" t="s">
        <v>27</v>
      </c>
      <c r="S6344" t="s">
        <v>35</v>
      </c>
      <c r="T6344" s="1">
        <v>40177</v>
      </c>
    </row>
    <row r="6345" spans="1:20" x14ac:dyDescent="0.25">
      <c r="A6345">
        <v>44965</v>
      </c>
      <c r="B6345">
        <v>40818</v>
      </c>
      <c r="C6345" t="s">
        <v>20</v>
      </c>
      <c r="D6345" t="s">
        <v>21</v>
      </c>
      <c r="E6345" t="s">
        <v>72</v>
      </c>
      <c r="F6345" t="s">
        <v>1067</v>
      </c>
      <c r="G6345">
        <v>19</v>
      </c>
      <c r="H6345">
        <v>50.91</v>
      </c>
      <c r="I6345">
        <v>0.44</v>
      </c>
      <c r="J6345">
        <v>0</v>
      </c>
      <c r="K6345">
        <v>22.09</v>
      </c>
      <c r="L6345">
        <v>2.64</v>
      </c>
      <c r="M6345">
        <v>1.48</v>
      </c>
      <c r="N6345">
        <v>0.7</v>
      </c>
      <c r="O6345" t="s">
        <v>24</v>
      </c>
      <c r="P6345" t="s">
        <v>122</v>
      </c>
      <c r="Q6345" t="s">
        <v>41</v>
      </c>
      <c r="R6345" t="s">
        <v>34</v>
      </c>
      <c r="S6345" t="s">
        <v>55</v>
      </c>
      <c r="T6345" s="1">
        <v>40822</v>
      </c>
    </row>
    <row r="6346" spans="1:20" x14ac:dyDescent="0.25">
      <c r="A6346">
        <v>44965</v>
      </c>
      <c r="B6346">
        <v>40818</v>
      </c>
      <c r="C6346" t="s">
        <v>20</v>
      </c>
      <c r="D6346" t="s">
        <v>21</v>
      </c>
      <c r="E6346" t="s">
        <v>52</v>
      </c>
      <c r="F6346" t="s">
        <v>70</v>
      </c>
      <c r="G6346">
        <v>45</v>
      </c>
      <c r="H6346">
        <v>128.94999999999999</v>
      </c>
      <c r="I6346">
        <v>0.44</v>
      </c>
      <c r="J6346">
        <v>0.05</v>
      </c>
      <c r="K6346">
        <v>52.65</v>
      </c>
      <c r="L6346">
        <v>3</v>
      </c>
      <c r="M6346">
        <v>1.68</v>
      </c>
      <c r="N6346">
        <v>0.7</v>
      </c>
      <c r="O6346" t="s">
        <v>24</v>
      </c>
      <c r="P6346" t="s">
        <v>122</v>
      </c>
      <c r="Q6346" t="s">
        <v>41</v>
      </c>
      <c r="R6346" t="s">
        <v>34</v>
      </c>
      <c r="S6346" t="s">
        <v>55</v>
      </c>
      <c r="T6346" s="1">
        <v>40822</v>
      </c>
    </row>
    <row r="6347" spans="1:20" x14ac:dyDescent="0.25">
      <c r="A6347">
        <v>44992</v>
      </c>
      <c r="B6347">
        <v>41267</v>
      </c>
      <c r="C6347" t="s">
        <v>58</v>
      </c>
      <c r="D6347" t="s">
        <v>37</v>
      </c>
      <c r="E6347" t="s">
        <v>87</v>
      </c>
      <c r="F6347" t="s">
        <v>1098</v>
      </c>
      <c r="G6347">
        <v>32</v>
      </c>
      <c r="H6347">
        <v>3336.89</v>
      </c>
      <c r="I6347">
        <v>0.5</v>
      </c>
      <c r="J6347">
        <v>0</v>
      </c>
      <c r="K6347">
        <v>1663.36</v>
      </c>
      <c r="L6347">
        <v>103.96</v>
      </c>
      <c r="M6347">
        <v>51.98</v>
      </c>
      <c r="N6347">
        <v>10.17</v>
      </c>
      <c r="O6347" t="s">
        <v>24</v>
      </c>
      <c r="P6347" t="s">
        <v>318</v>
      </c>
      <c r="Q6347" t="s">
        <v>64</v>
      </c>
      <c r="R6347" t="s">
        <v>34</v>
      </c>
      <c r="S6347" t="s">
        <v>45</v>
      </c>
      <c r="T6347" s="1">
        <v>41269</v>
      </c>
    </row>
    <row r="6348" spans="1:20" x14ac:dyDescent="0.25">
      <c r="A6348">
        <v>44992</v>
      </c>
      <c r="B6348">
        <v>41267</v>
      </c>
      <c r="C6348" t="s">
        <v>58</v>
      </c>
      <c r="D6348" t="s">
        <v>42</v>
      </c>
      <c r="E6348" t="s">
        <v>46</v>
      </c>
      <c r="F6348" t="s">
        <v>356</v>
      </c>
      <c r="G6348">
        <v>32</v>
      </c>
      <c r="H6348">
        <v>14069.64</v>
      </c>
      <c r="I6348">
        <v>0.53</v>
      </c>
      <c r="J6348">
        <v>0.06</v>
      </c>
      <c r="K6348">
        <v>7000</v>
      </c>
      <c r="L6348">
        <v>465.43</v>
      </c>
      <c r="M6348">
        <v>218.75</v>
      </c>
      <c r="N6348">
        <v>69.64</v>
      </c>
      <c r="O6348" t="s">
        <v>48</v>
      </c>
      <c r="P6348" t="s">
        <v>318</v>
      </c>
      <c r="Q6348" t="s">
        <v>64</v>
      </c>
      <c r="R6348" t="s">
        <v>34</v>
      </c>
      <c r="S6348" t="s">
        <v>49</v>
      </c>
      <c r="T6348" s="1">
        <v>41269</v>
      </c>
    </row>
    <row r="6349" spans="1:20" x14ac:dyDescent="0.25">
      <c r="A6349">
        <v>44995</v>
      </c>
      <c r="B6349">
        <v>40031</v>
      </c>
      <c r="C6349" t="s">
        <v>36</v>
      </c>
      <c r="D6349" t="s">
        <v>37</v>
      </c>
      <c r="E6349" t="s">
        <v>50</v>
      </c>
      <c r="F6349" t="s">
        <v>1489</v>
      </c>
      <c r="G6349">
        <v>46</v>
      </c>
      <c r="H6349">
        <v>2137.9499999999998</v>
      </c>
      <c r="I6349">
        <v>0.38</v>
      </c>
      <c r="J6349">
        <v>0.01</v>
      </c>
      <c r="K6349">
        <v>795.82</v>
      </c>
      <c r="L6349">
        <v>46.76</v>
      </c>
      <c r="M6349">
        <v>28.99</v>
      </c>
      <c r="N6349">
        <v>8.59</v>
      </c>
      <c r="O6349" t="s">
        <v>24</v>
      </c>
      <c r="P6349" t="s">
        <v>2067</v>
      </c>
      <c r="Q6349" t="s">
        <v>33</v>
      </c>
      <c r="R6349" t="s">
        <v>61</v>
      </c>
      <c r="S6349" t="s">
        <v>45</v>
      </c>
      <c r="T6349" s="1">
        <v>40032</v>
      </c>
    </row>
    <row r="6350" spans="1:20" x14ac:dyDescent="0.25">
      <c r="A6350">
        <v>44997</v>
      </c>
      <c r="B6350">
        <v>40814</v>
      </c>
      <c r="C6350" t="s">
        <v>20</v>
      </c>
      <c r="D6350" t="s">
        <v>42</v>
      </c>
      <c r="E6350" t="s">
        <v>43</v>
      </c>
      <c r="F6350" t="s">
        <v>1186</v>
      </c>
      <c r="G6350">
        <v>46</v>
      </c>
      <c r="H6350">
        <v>140.26</v>
      </c>
      <c r="I6350">
        <v>0.42</v>
      </c>
      <c r="J6350">
        <v>0.03</v>
      </c>
      <c r="K6350">
        <v>54.44</v>
      </c>
      <c r="L6350">
        <v>3.03</v>
      </c>
      <c r="M6350">
        <v>1.76</v>
      </c>
      <c r="N6350">
        <v>4.8600000000000003</v>
      </c>
      <c r="O6350" t="s">
        <v>24</v>
      </c>
      <c r="P6350" t="s">
        <v>1700</v>
      </c>
      <c r="Q6350" t="s">
        <v>95</v>
      </c>
      <c r="R6350" t="s">
        <v>67</v>
      </c>
      <c r="S6350" t="s">
        <v>57</v>
      </c>
      <c r="T6350" s="1">
        <v>40818</v>
      </c>
    </row>
    <row r="6351" spans="1:20" x14ac:dyDescent="0.25">
      <c r="A6351">
        <v>44999</v>
      </c>
      <c r="B6351">
        <v>40200</v>
      </c>
      <c r="C6351" t="s">
        <v>79</v>
      </c>
      <c r="D6351" t="s">
        <v>21</v>
      </c>
      <c r="E6351" t="s">
        <v>84</v>
      </c>
      <c r="F6351" t="s">
        <v>898</v>
      </c>
      <c r="G6351">
        <v>17</v>
      </c>
      <c r="H6351">
        <v>166.61</v>
      </c>
      <c r="I6351">
        <v>0.37</v>
      </c>
      <c r="J6351">
        <v>0.09</v>
      </c>
      <c r="K6351">
        <v>48.96</v>
      </c>
      <c r="L6351">
        <v>10.29</v>
      </c>
      <c r="M6351">
        <v>6.48</v>
      </c>
      <c r="N6351">
        <v>7.49</v>
      </c>
      <c r="O6351" t="s">
        <v>24</v>
      </c>
      <c r="P6351" t="s">
        <v>1632</v>
      </c>
      <c r="Q6351" t="s">
        <v>33</v>
      </c>
      <c r="R6351" t="s">
        <v>27</v>
      </c>
      <c r="S6351" t="s">
        <v>57</v>
      </c>
      <c r="T6351" s="1">
        <v>40201</v>
      </c>
    </row>
    <row r="6352" spans="1:20" x14ac:dyDescent="0.25">
      <c r="A6352">
        <v>45025</v>
      </c>
      <c r="B6352">
        <v>40644</v>
      </c>
      <c r="C6352" t="s">
        <v>36</v>
      </c>
      <c r="D6352" t="s">
        <v>21</v>
      </c>
      <c r="E6352" t="s">
        <v>120</v>
      </c>
      <c r="F6352" t="s">
        <v>723</v>
      </c>
      <c r="G6352">
        <v>26</v>
      </c>
      <c r="H6352">
        <v>136.57</v>
      </c>
      <c r="I6352">
        <v>0.49</v>
      </c>
      <c r="J6352">
        <v>0.08</v>
      </c>
      <c r="K6352">
        <v>60.2</v>
      </c>
      <c r="L6352">
        <v>5.65</v>
      </c>
      <c r="M6352">
        <v>2.88</v>
      </c>
      <c r="N6352">
        <v>1.49</v>
      </c>
      <c r="O6352" t="s">
        <v>24</v>
      </c>
      <c r="P6352" t="s">
        <v>1632</v>
      </c>
      <c r="Q6352" t="s">
        <v>41</v>
      </c>
      <c r="R6352" t="s">
        <v>34</v>
      </c>
      <c r="S6352" t="s">
        <v>57</v>
      </c>
      <c r="T6352" s="1">
        <v>40647</v>
      </c>
    </row>
    <row r="6353" spans="1:20" x14ac:dyDescent="0.25">
      <c r="A6353">
        <v>45029</v>
      </c>
      <c r="B6353">
        <v>40362</v>
      </c>
      <c r="C6353" t="s">
        <v>36</v>
      </c>
      <c r="D6353" t="s">
        <v>42</v>
      </c>
      <c r="E6353" t="s">
        <v>46</v>
      </c>
      <c r="F6353" t="s">
        <v>1397</v>
      </c>
      <c r="G6353">
        <v>20</v>
      </c>
      <c r="H6353">
        <v>9167.61</v>
      </c>
      <c r="I6353">
        <v>0.43</v>
      </c>
      <c r="J6353">
        <v>0.01</v>
      </c>
      <c r="K6353">
        <v>3862.67</v>
      </c>
      <c r="L6353">
        <v>459.84</v>
      </c>
      <c r="M6353">
        <v>262.11</v>
      </c>
      <c r="N6353">
        <v>62.74</v>
      </c>
      <c r="O6353" t="s">
        <v>48</v>
      </c>
      <c r="P6353" t="s">
        <v>1346</v>
      </c>
      <c r="Q6353" t="s">
        <v>64</v>
      </c>
      <c r="R6353" t="s">
        <v>67</v>
      </c>
      <c r="S6353" t="s">
        <v>49</v>
      </c>
      <c r="T6353" s="1">
        <v>40362</v>
      </c>
    </row>
    <row r="6354" spans="1:20" x14ac:dyDescent="0.25">
      <c r="A6354">
        <v>45030</v>
      </c>
      <c r="B6354">
        <v>40383</v>
      </c>
      <c r="C6354" t="s">
        <v>36</v>
      </c>
      <c r="D6354" t="s">
        <v>21</v>
      </c>
      <c r="E6354" t="s">
        <v>22</v>
      </c>
      <c r="F6354" t="s">
        <v>1588</v>
      </c>
      <c r="G6354">
        <v>1</v>
      </c>
      <c r="H6354">
        <v>26.32</v>
      </c>
      <c r="I6354">
        <v>0.41</v>
      </c>
      <c r="J6354">
        <v>0.03</v>
      </c>
      <c r="K6354">
        <v>7.91</v>
      </c>
      <c r="L6354">
        <v>20.81</v>
      </c>
      <c r="M6354">
        <v>12.28</v>
      </c>
      <c r="N6354">
        <v>6.13</v>
      </c>
      <c r="O6354" t="s">
        <v>24</v>
      </c>
      <c r="P6354" t="s">
        <v>919</v>
      </c>
      <c r="Q6354" t="s">
        <v>75</v>
      </c>
      <c r="R6354" t="s">
        <v>67</v>
      </c>
      <c r="S6354" t="s">
        <v>57</v>
      </c>
      <c r="T6354" s="1">
        <v>40385</v>
      </c>
    </row>
    <row r="6355" spans="1:20" x14ac:dyDescent="0.25">
      <c r="A6355">
        <v>45059</v>
      </c>
      <c r="B6355">
        <v>40577</v>
      </c>
      <c r="C6355" t="s">
        <v>29</v>
      </c>
      <c r="D6355" t="s">
        <v>21</v>
      </c>
      <c r="E6355" t="s">
        <v>52</v>
      </c>
      <c r="F6355" t="s">
        <v>304</v>
      </c>
      <c r="G6355">
        <v>35</v>
      </c>
      <c r="H6355">
        <v>1963.61</v>
      </c>
      <c r="I6355">
        <v>0.36</v>
      </c>
      <c r="J6355">
        <v>0.05</v>
      </c>
      <c r="K6355">
        <v>639.80999999999995</v>
      </c>
      <c r="L6355">
        <v>58.97</v>
      </c>
      <c r="M6355">
        <v>37.74</v>
      </c>
      <c r="N6355">
        <v>2.9</v>
      </c>
      <c r="O6355" t="s">
        <v>71</v>
      </c>
      <c r="P6355" t="s">
        <v>1460</v>
      </c>
      <c r="Q6355" t="s">
        <v>95</v>
      </c>
      <c r="R6355" t="s">
        <v>67</v>
      </c>
      <c r="S6355" t="s">
        <v>35</v>
      </c>
      <c r="T6355" s="1">
        <v>40578</v>
      </c>
    </row>
    <row r="6356" spans="1:20" x14ac:dyDescent="0.25">
      <c r="A6356">
        <v>45059</v>
      </c>
      <c r="B6356">
        <v>40577</v>
      </c>
      <c r="C6356" t="s">
        <v>29</v>
      </c>
      <c r="D6356" t="s">
        <v>21</v>
      </c>
      <c r="E6356" t="s">
        <v>22</v>
      </c>
      <c r="F6356" t="s">
        <v>311</v>
      </c>
      <c r="G6356">
        <v>39</v>
      </c>
      <c r="H6356">
        <v>6177.83</v>
      </c>
      <c r="I6356">
        <v>0.45</v>
      </c>
      <c r="J6356">
        <v>0.09</v>
      </c>
      <c r="K6356">
        <v>2436.0700000000002</v>
      </c>
      <c r="L6356">
        <v>173.51</v>
      </c>
      <c r="M6356">
        <v>95.43</v>
      </c>
      <c r="N6356">
        <v>19.989999999999998</v>
      </c>
      <c r="O6356" t="s">
        <v>71</v>
      </c>
      <c r="P6356" t="s">
        <v>1460</v>
      </c>
      <c r="Q6356" t="s">
        <v>95</v>
      </c>
      <c r="R6356" t="s">
        <v>67</v>
      </c>
      <c r="S6356" t="s">
        <v>57</v>
      </c>
      <c r="T6356" s="1">
        <v>40579</v>
      </c>
    </row>
    <row r="6357" spans="1:20" x14ac:dyDescent="0.25">
      <c r="A6357">
        <v>45059</v>
      </c>
      <c r="B6357">
        <v>40577</v>
      </c>
      <c r="C6357" t="s">
        <v>29</v>
      </c>
      <c r="D6357" t="s">
        <v>37</v>
      </c>
      <c r="E6357" t="s">
        <v>38</v>
      </c>
      <c r="F6357" t="s">
        <v>1077</v>
      </c>
      <c r="G6357">
        <v>4</v>
      </c>
      <c r="H6357">
        <v>252.01</v>
      </c>
      <c r="I6357">
        <v>0.52</v>
      </c>
      <c r="J6357">
        <v>0.04</v>
      </c>
      <c r="K6357">
        <v>121.68</v>
      </c>
      <c r="L6357">
        <v>63.38</v>
      </c>
      <c r="M6357">
        <v>30.42</v>
      </c>
      <c r="N6357">
        <v>8.65</v>
      </c>
      <c r="O6357" t="s">
        <v>24</v>
      </c>
      <c r="P6357" t="s">
        <v>1460</v>
      </c>
      <c r="Q6357" t="s">
        <v>64</v>
      </c>
      <c r="R6357" t="s">
        <v>67</v>
      </c>
      <c r="S6357" t="s">
        <v>57</v>
      </c>
      <c r="T6357" s="1">
        <v>40579</v>
      </c>
    </row>
    <row r="6358" spans="1:20" x14ac:dyDescent="0.25">
      <c r="A6358">
        <v>45088</v>
      </c>
      <c r="B6358">
        <v>40504</v>
      </c>
      <c r="C6358" t="s">
        <v>20</v>
      </c>
      <c r="D6358" t="s">
        <v>37</v>
      </c>
      <c r="E6358" t="s">
        <v>50</v>
      </c>
      <c r="F6358" t="s">
        <v>76</v>
      </c>
      <c r="G6358">
        <v>9</v>
      </c>
      <c r="H6358">
        <v>3032.8</v>
      </c>
      <c r="I6358">
        <v>0.47</v>
      </c>
      <c r="J6358">
        <v>0.09</v>
      </c>
      <c r="K6358">
        <v>1264.69</v>
      </c>
      <c r="L6358">
        <v>369.79</v>
      </c>
      <c r="M6358">
        <v>195.99</v>
      </c>
      <c r="N6358">
        <v>4.2</v>
      </c>
      <c r="O6358" t="s">
        <v>24</v>
      </c>
      <c r="P6358" t="s">
        <v>1315</v>
      </c>
      <c r="Q6358" t="s">
        <v>33</v>
      </c>
      <c r="R6358" t="s">
        <v>61</v>
      </c>
      <c r="S6358" t="s">
        <v>57</v>
      </c>
      <c r="T6358" s="1">
        <v>40511</v>
      </c>
    </row>
    <row r="6359" spans="1:20" x14ac:dyDescent="0.25">
      <c r="A6359">
        <v>45120</v>
      </c>
      <c r="B6359">
        <v>39912</v>
      </c>
      <c r="C6359" t="s">
        <v>58</v>
      </c>
      <c r="D6359" t="s">
        <v>37</v>
      </c>
      <c r="E6359" t="s">
        <v>87</v>
      </c>
      <c r="F6359" t="s">
        <v>1795</v>
      </c>
      <c r="G6359">
        <v>39</v>
      </c>
      <c r="H6359">
        <v>24286.9</v>
      </c>
      <c r="I6359">
        <v>0.4</v>
      </c>
      <c r="J6359">
        <v>7.0000000000000007E-2</v>
      </c>
      <c r="K6359">
        <v>8600.81</v>
      </c>
      <c r="L6359">
        <v>668.28</v>
      </c>
      <c r="M6359">
        <v>400.97</v>
      </c>
      <c r="N6359">
        <v>48.26</v>
      </c>
      <c r="O6359" t="s">
        <v>48</v>
      </c>
      <c r="P6359" t="s">
        <v>94</v>
      </c>
      <c r="Q6359" t="s">
        <v>33</v>
      </c>
      <c r="R6359" t="s">
        <v>67</v>
      </c>
      <c r="S6359" t="s">
        <v>49</v>
      </c>
      <c r="T6359" s="1">
        <v>39913</v>
      </c>
    </row>
    <row r="6360" spans="1:20" x14ac:dyDescent="0.25">
      <c r="A6360">
        <v>45125</v>
      </c>
      <c r="B6360">
        <v>41057</v>
      </c>
      <c r="C6360" t="s">
        <v>58</v>
      </c>
      <c r="D6360" t="s">
        <v>42</v>
      </c>
      <c r="E6360" t="s">
        <v>92</v>
      </c>
      <c r="F6360" t="s">
        <v>378</v>
      </c>
      <c r="G6360">
        <v>6</v>
      </c>
      <c r="H6360">
        <v>1452.68</v>
      </c>
      <c r="I6360">
        <v>0.38</v>
      </c>
      <c r="J6360">
        <v>0.09</v>
      </c>
      <c r="K6360">
        <v>451.78</v>
      </c>
      <c r="L6360">
        <v>259.64999999999998</v>
      </c>
      <c r="M6360">
        <v>160.97999999999999</v>
      </c>
      <c r="N6360">
        <v>35.020000000000003</v>
      </c>
      <c r="O6360" t="s">
        <v>48</v>
      </c>
      <c r="P6360" t="s">
        <v>783</v>
      </c>
      <c r="Q6360" t="s">
        <v>64</v>
      </c>
      <c r="R6360" t="s">
        <v>61</v>
      </c>
      <c r="S6360" t="s">
        <v>49</v>
      </c>
      <c r="T6360" s="1">
        <v>41058</v>
      </c>
    </row>
    <row r="6361" spans="1:20" x14ac:dyDescent="0.25">
      <c r="A6361">
        <v>45125</v>
      </c>
      <c r="B6361">
        <v>41057</v>
      </c>
      <c r="C6361" t="s">
        <v>58</v>
      </c>
      <c r="D6361" t="s">
        <v>37</v>
      </c>
      <c r="E6361" t="s">
        <v>50</v>
      </c>
      <c r="F6361" t="s">
        <v>76</v>
      </c>
      <c r="G6361">
        <v>32</v>
      </c>
      <c r="H6361">
        <v>9885.1299999999992</v>
      </c>
      <c r="I6361">
        <v>0.43</v>
      </c>
      <c r="J6361">
        <v>0</v>
      </c>
      <c r="K6361">
        <v>4248.46</v>
      </c>
      <c r="L6361">
        <v>308.75</v>
      </c>
      <c r="M6361">
        <v>175.99</v>
      </c>
      <c r="N6361">
        <v>4.99</v>
      </c>
      <c r="O6361" t="s">
        <v>24</v>
      </c>
      <c r="P6361" t="s">
        <v>783</v>
      </c>
      <c r="Q6361" t="s">
        <v>64</v>
      </c>
      <c r="R6361" t="s">
        <v>61</v>
      </c>
      <c r="S6361" t="s">
        <v>57</v>
      </c>
      <c r="T6361" s="1">
        <v>41058</v>
      </c>
    </row>
    <row r="6362" spans="1:20" x14ac:dyDescent="0.25">
      <c r="A6362">
        <v>45127</v>
      </c>
      <c r="B6362">
        <v>41273</v>
      </c>
      <c r="C6362" t="s">
        <v>79</v>
      </c>
      <c r="D6362" t="s">
        <v>21</v>
      </c>
      <c r="E6362" t="s">
        <v>72</v>
      </c>
      <c r="F6362" t="s">
        <v>1067</v>
      </c>
      <c r="G6362">
        <v>10</v>
      </c>
      <c r="H6362">
        <v>25.83</v>
      </c>
      <c r="I6362">
        <v>0.47</v>
      </c>
      <c r="J6362">
        <v>0.1</v>
      </c>
      <c r="K6362">
        <v>10.33</v>
      </c>
      <c r="L6362">
        <v>2.79</v>
      </c>
      <c r="M6362">
        <v>1.48</v>
      </c>
      <c r="N6362">
        <v>0.7</v>
      </c>
      <c r="O6362" t="s">
        <v>24</v>
      </c>
      <c r="P6362" t="s">
        <v>989</v>
      </c>
      <c r="Q6362" t="s">
        <v>41</v>
      </c>
      <c r="R6362" t="s">
        <v>67</v>
      </c>
      <c r="S6362" t="s">
        <v>55</v>
      </c>
      <c r="T6362" s="1">
        <v>41273</v>
      </c>
    </row>
    <row r="6363" spans="1:20" x14ac:dyDescent="0.25">
      <c r="A6363">
        <v>45155</v>
      </c>
      <c r="B6363">
        <v>40589</v>
      </c>
      <c r="C6363" t="s">
        <v>20</v>
      </c>
      <c r="D6363" t="s">
        <v>21</v>
      </c>
      <c r="E6363" t="s">
        <v>120</v>
      </c>
      <c r="F6363" t="s">
        <v>498</v>
      </c>
      <c r="G6363">
        <v>44</v>
      </c>
      <c r="H6363">
        <v>380.38</v>
      </c>
      <c r="I6363">
        <v>0.53</v>
      </c>
      <c r="J6363">
        <v>0.03</v>
      </c>
      <c r="K6363">
        <v>193.32</v>
      </c>
      <c r="L6363">
        <v>8.7899999999999991</v>
      </c>
      <c r="M6363">
        <v>4.13</v>
      </c>
      <c r="N6363">
        <v>5.34</v>
      </c>
      <c r="O6363" t="s">
        <v>24</v>
      </c>
      <c r="P6363" t="s">
        <v>911</v>
      </c>
      <c r="Q6363" t="s">
        <v>95</v>
      </c>
      <c r="R6363" t="s">
        <v>34</v>
      </c>
      <c r="S6363" t="s">
        <v>57</v>
      </c>
      <c r="T6363" s="1">
        <v>40596</v>
      </c>
    </row>
    <row r="6364" spans="1:20" x14ac:dyDescent="0.25">
      <c r="A6364">
        <v>45155</v>
      </c>
      <c r="B6364">
        <v>40589</v>
      </c>
      <c r="C6364" t="s">
        <v>20</v>
      </c>
      <c r="D6364" t="s">
        <v>21</v>
      </c>
      <c r="E6364" t="s">
        <v>30</v>
      </c>
      <c r="F6364" t="s">
        <v>106</v>
      </c>
      <c r="G6364">
        <v>35</v>
      </c>
      <c r="H6364">
        <v>185.09</v>
      </c>
      <c r="I6364">
        <v>0.43</v>
      </c>
      <c r="J6364">
        <v>0.05</v>
      </c>
      <c r="K6364">
        <v>73.27</v>
      </c>
      <c r="L6364">
        <v>5.51</v>
      </c>
      <c r="M6364">
        <v>3.14</v>
      </c>
      <c r="N6364">
        <v>1.92</v>
      </c>
      <c r="O6364" t="s">
        <v>24</v>
      </c>
      <c r="P6364" t="s">
        <v>911</v>
      </c>
      <c r="Q6364" t="s">
        <v>95</v>
      </c>
      <c r="R6364" t="s">
        <v>34</v>
      </c>
      <c r="S6364" t="s">
        <v>55</v>
      </c>
      <c r="T6364" s="1">
        <v>40589</v>
      </c>
    </row>
    <row r="6365" spans="1:20" x14ac:dyDescent="0.25">
      <c r="A6365">
        <v>45156</v>
      </c>
      <c r="B6365">
        <v>40586</v>
      </c>
      <c r="C6365" t="s">
        <v>20</v>
      </c>
      <c r="D6365" t="s">
        <v>21</v>
      </c>
      <c r="E6365" t="s">
        <v>126</v>
      </c>
      <c r="F6365" t="s">
        <v>993</v>
      </c>
      <c r="G6365">
        <v>30</v>
      </c>
      <c r="H6365">
        <v>971.81</v>
      </c>
      <c r="I6365">
        <v>0.37</v>
      </c>
      <c r="J6365">
        <v>0.01</v>
      </c>
      <c r="K6365">
        <v>351.09</v>
      </c>
      <c r="L6365">
        <v>32.51</v>
      </c>
      <c r="M6365">
        <v>20.48</v>
      </c>
      <c r="N6365">
        <v>6.32</v>
      </c>
      <c r="O6365" t="s">
        <v>24</v>
      </c>
      <c r="P6365" t="s">
        <v>637</v>
      </c>
      <c r="Q6365" t="s">
        <v>41</v>
      </c>
      <c r="R6365" t="s">
        <v>61</v>
      </c>
      <c r="S6365" t="s">
        <v>57</v>
      </c>
      <c r="T6365" s="1">
        <v>40586</v>
      </c>
    </row>
    <row r="6366" spans="1:20" x14ac:dyDescent="0.25">
      <c r="A6366">
        <v>45156</v>
      </c>
      <c r="B6366">
        <v>40586</v>
      </c>
      <c r="C6366" t="s">
        <v>20</v>
      </c>
      <c r="D6366" t="s">
        <v>21</v>
      </c>
      <c r="E6366" t="s">
        <v>120</v>
      </c>
      <c r="F6366" t="s">
        <v>1344</v>
      </c>
      <c r="G6366">
        <v>35</v>
      </c>
      <c r="H6366">
        <v>402.47</v>
      </c>
      <c r="I6366">
        <v>0.45</v>
      </c>
      <c r="J6366">
        <v>7.0000000000000007E-2</v>
      </c>
      <c r="K6366">
        <v>163.22999999999999</v>
      </c>
      <c r="L6366">
        <v>12.27</v>
      </c>
      <c r="M6366">
        <v>6.75</v>
      </c>
      <c r="N6366">
        <v>2.99</v>
      </c>
      <c r="O6366" t="s">
        <v>24</v>
      </c>
      <c r="P6366" t="s">
        <v>637</v>
      </c>
      <c r="Q6366" t="s">
        <v>41</v>
      </c>
      <c r="R6366" t="s">
        <v>61</v>
      </c>
      <c r="S6366" t="s">
        <v>57</v>
      </c>
      <c r="T6366" s="1">
        <v>40593</v>
      </c>
    </row>
    <row r="6367" spans="1:20" x14ac:dyDescent="0.25">
      <c r="A6367">
        <v>45156</v>
      </c>
      <c r="B6367">
        <v>40586</v>
      </c>
      <c r="C6367" t="s">
        <v>20</v>
      </c>
      <c r="D6367" t="s">
        <v>21</v>
      </c>
      <c r="E6367" t="s">
        <v>80</v>
      </c>
      <c r="F6367" t="s">
        <v>1762</v>
      </c>
      <c r="G6367">
        <v>14</v>
      </c>
      <c r="H6367">
        <v>283.63</v>
      </c>
      <c r="I6367">
        <v>0.43</v>
      </c>
      <c r="J6367">
        <v>0.08</v>
      </c>
      <c r="K6367">
        <v>107.71</v>
      </c>
      <c r="L6367">
        <v>21.98</v>
      </c>
      <c r="M6367">
        <v>12.53</v>
      </c>
      <c r="N6367">
        <v>0.5</v>
      </c>
      <c r="O6367" t="s">
        <v>24</v>
      </c>
      <c r="P6367" t="s">
        <v>637</v>
      </c>
      <c r="Q6367" t="s">
        <v>41</v>
      </c>
      <c r="R6367" t="s">
        <v>61</v>
      </c>
      <c r="S6367" t="s">
        <v>57</v>
      </c>
      <c r="T6367" s="1">
        <v>40591</v>
      </c>
    </row>
    <row r="6368" spans="1:20" x14ac:dyDescent="0.25">
      <c r="A6368">
        <v>45158</v>
      </c>
      <c r="B6368">
        <v>40278</v>
      </c>
      <c r="C6368" t="s">
        <v>20</v>
      </c>
      <c r="D6368" t="s">
        <v>21</v>
      </c>
      <c r="E6368" t="s">
        <v>84</v>
      </c>
      <c r="F6368" t="s">
        <v>969</v>
      </c>
      <c r="G6368">
        <v>40</v>
      </c>
      <c r="H6368">
        <v>692.92</v>
      </c>
      <c r="I6368">
        <v>0.49</v>
      </c>
      <c r="J6368">
        <v>0.09</v>
      </c>
      <c r="K6368">
        <v>303.69</v>
      </c>
      <c r="L6368">
        <v>18.98</v>
      </c>
      <c r="M6368">
        <v>9.68</v>
      </c>
      <c r="N6368">
        <v>2.0299999999999998</v>
      </c>
      <c r="O6368" t="s">
        <v>24</v>
      </c>
      <c r="P6368" t="s">
        <v>1653</v>
      </c>
      <c r="Q6368" t="s">
        <v>33</v>
      </c>
      <c r="R6368" t="s">
        <v>34</v>
      </c>
      <c r="S6368" t="s">
        <v>55</v>
      </c>
      <c r="T6368" s="1">
        <v>40280</v>
      </c>
    </row>
    <row r="6369" spans="1:20" x14ac:dyDescent="0.25">
      <c r="A6369">
        <v>45158</v>
      </c>
      <c r="B6369">
        <v>40278</v>
      </c>
      <c r="C6369" t="s">
        <v>20</v>
      </c>
      <c r="D6369" t="s">
        <v>21</v>
      </c>
      <c r="E6369" t="s">
        <v>72</v>
      </c>
      <c r="F6369" t="s">
        <v>614</v>
      </c>
      <c r="G6369">
        <v>15</v>
      </c>
      <c r="H6369">
        <v>92.38</v>
      </c>
      <c r="I6369">
        <v>0.4</v>
      </c>
      <c r="J6369">
        <v>0.03</v>
      </c>
      <c r="K6369">
        <v>34.97</v>
      </c>
      <c r="L6369">
        <v>6.3</v>
      </c>
      <c r="M6369">
        <v>3.78</v>
      </c>
      <c r="N6369">
        <v>0.71</v>
      </c>
      <c r="O6369" t="s">
        <v>71</v>
      </c>
      <c r="P6369" t="s">
        <v>1653</v>
      </c>
      <c r="Q6369" t="s">
        <v>33</v>
      </c>
      <c r="R6369" t="s">
        <v>34</v>
      </c>
      <c r="S6369" t="s">
        <v>55</v>
      </c>
      <c r="T6369" s="1">
        <v>40283</v>
      </c>
    </row>
    <row r="6370" spans="1:20" x14ac:dyDescent="0.25">
      <c r="A6370">
        <v>45184</v>
      </c>
      <c r="B6370">
        <v>40346</v>
      </c>
      <c r="C6370" t="s">
        <v>20</v>
      </c>
      <c r="D6370" t="s">
        <v>37</v>
      </c>
      <c r="E6370" t="s">
        <v>387</v>
      </c>
      <c r="F6370" t="s">
        <v>520</v>
      </c>
      <c r="G6370">
        <v>25</v>
      </c>
      <c r="H6370">
        <v>25857.39</v>
      </c>
      <c r="I6370">
        <v>0.46</v>
      </c>
      <c r="J6370">
        <v>7.0000000000000007E-2</v>
      </c>
      <c r="K6370">
        <v>10833.15</v>
      </c>
      <c r="L6370">
        <v>1111.0899999999999</v>
      </c>
      <c r="M6370">
        <v>599.99</v>
      </c>
      <c r="N6370">
        <v>24.49</v>
      </c>
      <c r="O6370" t="s">
        <v>24</v>
      </c>
      <c r="P6370" t="s">
        <v>1974</v>
      </c>
      <c r="Q6370" t="s">
        <v>64</v>
      </c>
      <c r="R6370" t="s">
        <v>61</v>
      </c>
      <c r="S6370" t="s">
        <v>28</v>
      </c>
      <c r="T6370" s="1">
        <v>40355</v>
      </c>
    </row>
    <row r="6371" spans="1:20" x14ac:dyDescent="0.25">
      <c r="A6371">
        <v>45184</v>
      </c>
      <c r="B6371">
        <v>40346</v>
      </c>
      <c r="C6371" t="s">
        <v>20</v>
      </c>
      <c r="D6371" t="s">
        <v>21</v>
      </c>
      <c r="E6371" t="s">
        <v>72</v>
      </c>
      <c r="F6371" t="s">
        <v>828</v>
      </c>
      <c r="G6371">
        <v>10</v>
      </c>
      <c r="H6371">
        <v>51.02</v>
      </c>
      <c r="I6371">
        <v>0.52</v>
      </c>
      <c r="J6371">
        <v>0.08</v>
      </c>
      <c r="K6371">
        <v>24.02</v>
      </c>
      <c r="L6371">
        <v>5.46</v>
      </c>
      <c r="M6371">
        <v>2.62</v>
      </c>
      <c r="N6371">
        <v>0.8</v>
      </c>
      <c r="O6371" t="s">
        <v>24</v>
      </c>
      <c r="P6371" t="s">
        <v>1974</v>
      </c>
      <c r="Q6371" t="s">
        <v>64</v>
      </c>
      <c r="R6371" t="s">
        <v>61</v>
      </c>
      <c r="S6371" t="s">
        <v>55</v>
      </c>
      <c r="T6371" s="1">
        <v>40353</v>
      </c>
    </row>
    <row r="6372" spans="1:20" x14ac:dyDescent="0.25">
      <c r="A6372">
        <v>45190</v>
      </c>
      <c r="B6372">
        <v>40501</v>
      </c>
      <c r="C6372" t="s">
        <v>36</v>
      </c>
      <c r="D6372" t="s">
        <v>42</v>
      </c>
      <c r="E6372" t="s">
        <v>192</v>
      </c>
      <c r="F6372" t="s">
        <v>997</v>
      </c>
      <c r="G6372">
        <v>13</v>
      </c>
      <c r="H6372">
        <v>4132.75</v>
      </c>
      <c r="I6372">
        <v>0.52</v>
      </c>
      <c r="J6372">
        <v>0</v>
      </c>
      <c r="K6372">
        <v>2126.3000000000002</v>
      </c>
      <c r="L6372">
        <v>314.54000000000002</v>
      </c>
      <c r="M6372">
        <v>150.97999999999999</v>
      </c>
      <c r="N6372">
        <v>43.71</v>
      </c>
      <c r="O6372" t="s">
        <v>48</v>
      </c>
      <c r="P6372" t="s">
        <v>1543</v>
      </c>
      <c r="Q6372" t="s">
        <v>64</v>
      </c>
      <c r="R6372" t="s">
        <v>27</v>
      </c>
      <c r="S6372" t="s">
        <v>132</v>
      </c>
      <c r="T6372" s="1">
        <v>40501</v>
      </c>
    </row>
    <row r="6373" spans="1:20" x14ac:dyDescent="0.25">
      <c r="A6373">
        <v>45217</v>
      </c>
      <c r="B6373">
        <v>40422</v>
      </c>
      <c r="C6373" t="s">
        <v>29</v>
      </c>
      <c r="D6373" t="s">
        <v>37</v>
      </c>
      <c r="E6373" t="s">
        <v>50</v>
      </c>
      <c r="F6373" t="s">
        <v>656</v>
      </c>
      <c r="G6373">
        <v>40</v>
      </c>
      <c r="H6373">
        <v>15741.29</v>
      </c>
      <c r="I6373">
        <v>0.53</v>
      </c>
      <c r="J6373">
        <v>0.08</v>
      </c>
      <c r="K6373">
        <v>7697.49</v>
      </c>
      <c r="L6373">
        <v>427.64</v>
      </c>
      <c r="M6373">
        <v>200.99</v>
      </c>
      <c r="N6373">
        <v>4.2</v>
      </c>
      <c r="O6373" t="s">
        <v>24</v>
      </c>
      <c r="P6373" t="s">
        <v>1117</v>
      </c>
      <c r="Q6373" t="s">
        <v>83</v>
      </c>
      <c r="R6373" t="s">
        <v>67</v>
      </c>
      <c r="S6373" t="s">
        <v>57</v>
      </c>
      <c r="T6373" s="1">
        <v>40423</v>
      </c>
    </row>
    <row r="6374" spans="1:20" x14ac:dyDescent="0.25">
      <c r="A6374">
        <v>45218</v>
      </c>
      <c r="B6374">
        <v>39943</v>
      </c>
      <c r="C6374" t="s">
        <v>20</v>
      </c>
      <c r="D6374" t="s">
        <v>37</v>
      </c>
      <c r="E6374" t="s">
        <v>38</v>
      </c>
      <c r="F6374" t="s">
        <v>1143</v>
      </c>
      <c r="G6374">
        <v>49</v>
      </c>
      <c r="H6374">
        <v>553.91</v>
      </c>
      <c r="I6374">
        <v>0.47</v>
      </c>
      <c r="J6374">
        <v>0.08</v>
      </c>
      <c r="K6374">
        <v>233.65</v>
      </c>
      <c r="L6374">
        <v>12.23</v>
      </c>
      <c r="M6374">
        <v>6.48</v>
      </c>
      <c r="N6374">
        <v>2.74</v>
      </c>
      <c r="O6374" t="s">
        <v>24</v>
      </c>
      <c r="P6374" t="s">
        <v>641</v>
      </c>
      <c r="Q6374" t="s">
        <v>64</v>
      </c>
      <c r="R6374" t="s">
        <v>61</v>
      </c>
      <c r="S6374" t="s">
        <v>35</v>
      </c>
      <c r="T6374" s="1">
        <v>39945</v>
      </c>
    </row>
    <row r="6375" spans="1:20" x14ac:dyDescent="0.25">
      <c r="A6375">
        <v>45248</v>
      </c>
      <c r="B6375">
        <v>40649</v>
      </c>
      <c r="C6375" t="s">
        <v>79</v>
      </c>
      <c r="D6375" t="s">
        <v>21</v>
      </c>
      <c r="E6375" t="s">
        <v>126</v>
      </c>
      <c r="F6375" t="s">
        <v>490</v>
      </c>
      <c r="G6375">
        <v>38</v>
      </c>
      <c r="H6375">
        <v>235.12</v>
      </c>
      <c r="I6375">
        <v>0.38</v>
      </c>
      <c r="J6375">
        <v>0.05</v>
      </c>
      <c r="K6375">
        <v>79.89</v>
      </c>
      <c r="L6375">
        <v>6.37</v>
      </c>
      <c r="M6375">
        <v>3.95</v>
      </c>
      <c r="N6375">
        <v>5.13</v>
      </c>
      <c r="O6375" t="s">
        <v>24</v>
      </c>
      <c r="P6375" t="s">
        <v>1490</v>
      </c>
      <c r="Q6375" t="s">
        <v>41</v>
      </c>
      <c r="R6375" t="s">
        <v>34</v>
      </c>
      <c r="S6375" t="s">
        <v>57</v>
      </c>
      <c r="T6375" s="1">
        <v>40651</v>
      </c>
    </row>
    <row r="6376" spans="1:20" x14ac:dyDescent="0.25">
      <c r="A6376">
        <v>45248</v>
      </c>
      <c r="B6376">
        <v>40649</v>
      </c>
      <c r="C6376" t="s">
        <v>79</v>
      </c>
      <c r="D6376" t="s">
        <v>37</v>
      </c>
      <c r="E6376" t="s">
        <v>50</v>
      </c>
      <c r="F6376" t="s">
        <v>319</v>
      </c>
      <c r="G6376">
        <v>32</v>
      </c>
      <c r="H6376">
        <v>8968.5300000000007</v>
      </c>
      <c r="I6376">
        <v>0.37</v>
      </c>
      <c r="J6376">
        <v>0.1</v>
      </c>
      <c r="K6376">
        <v>2687.86</v>
      </c>
      <c r="L6376">
        <v>311.10000000000002</v>
      </c>
      <c r="M6376">
        <v>195.99</v>
      </c>
      <c r="N6376">
        <v>8.99</v>
      </c>
      <c r="O6376" t="s">
        <v>24</v>
      </c>
      <c r="P6376" t="s">
        <v>1490</v>
      </c>
      <c r="Q6376" t="s">
        <v>41</v>
      </c>
      <c r="R6376" t="s">
        <v>34</v>
      </c>
      <c r="S6376" t="s">
        <v>57</v>
      </c>
      <c r="T6376" s="1">
        <v>40651</v>
      </c>
    </row>
    <row r="6377" spans="1:20" x14ac:dyDescent="0.25">
      <c r="A6377">
        <v>45249</v>
      </c>
      <c r="B6377">
        <v>40509</v>
      </c>
      <c r="C6377" t="s">
        <v>20</v>
      </c>
      <c r="D6377" t="s">
        <v>37</v>
      </c>
      <c r="E6377" t="s">
        <v>50</v>
      </c>
      <c r="F6377" t="s">
        <v>889</v>
      </c>
      <c r="G6377">
        <v>24</v>
      </c>
      <c r="H6377">
        <v>2534.4299999999998</v>
      </c>
      <c r="I6377">
        <v>0.49</v>
      </c>
      <c r="J6377">
        <v>0.04</v>
      </c>
      <c r="K6377">
        <v>1185.67</v>
      </c>
      <c r="L6377">
        <v>109.78</v>
      </c>
      <c r="M6377">
        <v>55.99</v>
      </c>
      <c r="N6377">
        <v>5</v>
      </c>
      <c r="O6377" t="s">
        <v>24</v>
      </c>
      <c r="P6377" t="s">
        <v>1764</v>
      </c>
      <c r="Q6377" t="s">
        <v>41</v>
      </c>
      <c r="R6377" t="s">
        <v>27</v>
      </c>
      <c r="S6377" t="s">
        <v>35</v>
      </c>
      <c r="T6377" s="1">
        <v>40514</v>
      </c>
    </row>
    <row r="6378" spans="1:20" x14ac:dyDescent="0.25">
      <c r="A6378">
        <v>45254</v>
      </c>
      <c r="B6378">
        <v>40385</v>
      </c>
      <c r="C6378" t="s">
        <v>36</v>
      </c>
      <c r="D6378" t="s">
        <v>42</v>
      </c>
      <c r="E6378" t="s">
        <v>46</v>
      </c>
      <c r="F6378" t="s">
        <v>47</v>
      </c>
      <c r="G6378">
        <v>45</v>
      </c>
      <c r="H6378">
        <v>5541.39</v>
      </c>
      <c r="I6378">
        <v>0.45</v>
      </c>
      <c r="J6378">
        <v>0.06</v>
      </c>
      <c r="K6378">
        <v>2262.04</v>
      </c>
      <c r="L6378">
        <v>128.88999999999999</v>
      </c>
      <c r="M6378">
        <v>70.89</v>
      </c>
      <c r="N6378">
        <v>89.3</v>
      </c>
      <c r="O6378" t="s">
        <v>48</v>
      </c>
      <c r="P6378" t="s">
        <v>2002</v>
      </c>
      <c r="Q6378" t="s">
        <v>33</v>
      </c>
      <c r="R6378" t="s">
        <v>61</v>
      </c>
      <c r="S6378" t="s">
        <v>49</v>
      </c>
      <c r="T6378" s="1">
        <v>40386</v>
      </c>
    </row>
    <row r="6379" spans="1:20" x14ac:dyDescent="0.25">
      <c r="A6379">
        <v>45284</v>
      </c>
      <c r="B6379">
        <v>40915</v>
      </c>
      <c r="C6379" t="s">
        <v>36</v>
      </c>
      <c r="D6379" t="s">
        <v>21</v>
      </c>
      <c r="E6379" t="s">
        <v>52</v>
      </c>
      <c r="F6379" t="s">
        <v>831</v>
      </c>
      <c r="G6379">
        <v>7</v>
      </c>
      <c r="H6379">
        <v>169.03</v>
      </c>
      <c r="I6379">
        <v>0.49</v>
      </c>
      <c r="J6379">
        <v>0</v>
      </c>
      <c r="K6379">
        <v>78.42</v>
      </c>
      <c r="L6379">
        <v>22.86</v>
      </c>
      <c r="M6379">
        <v>11.66</v>
      </c>
      <c r="N6379">
        <v>8.99</v>
      </c>
      <c r="O6379" t="s">
        <v>24</v>
      </c>
      <c r="P6379" t="s">
        <v>1173</v>
      </c>
      <c r="Q6379" t="s">
        <v>33</v>
      </c>
      <c r="R6379" t="s">
        <v>67</v>
      </c>
      <c r="S6379" t="s">
        <v>35</v>
      </c>
      <c r="T6379" s="1">
        <v>40916</v>
      </c>
    </row>
    <row r="6380" spans="1:20" x14ac:dyDescent="0.25">
      <c r="A6380">
        <v>45315</v>
      </c>
      <c r="B6380">
        <v>41019</v>
      </c>
      <c r="C6380" t="s">
        <v>79</v>
      </c>
      <c r="D6380" t="s">
        <v>21</v>
      </c>
      <c r="E6380" t="s">
        <v>22</v>
      </c>
      <c r="F6380" t="s">
        <v>615</v>
      </c>
      <c r="G6380">
        <v>32</v>
      </c>
      <c r="H6380">
        <v>1685.26</v>
      </c>
      <c r="I6380">
        <v>0.35</v>
      </c>
      <c r="J6380">
        <v>0.02</v>
      </c>
      <c r="K6380">
        <v>564.72</v>
      </c>
      <c r="L6380">
        <v>53.48</v>
      </c>
      <c r="M6380">
        <v>34.76</v>
      </c>
      <c r="N6380">
        <v>8.2200000000000006</v>
      </c>
      <c r="O6380" t="s">
        <v>24</v>
      </c>
      <c r="P6380" t="s">
        <v>1105</v>
      </c>
      <c r="Q6380" t="s">
        <v>33</v>
      </c>
      <c r="R6380" t="s">
        <v>67</v>
      </c>
      <c r="S6380" t="s">
        <v>57</v>
      </c>
      <c r="T6380" s="1">
        <v>41020</v>
      </c>
    </row>
    <row r="6381" spans="1:20" x14ac:dyDescent="0.25">
      <c r="A6381">
        <v>45317</v>
      </c>
      <c r="B6381">
        <v>40969</v>
      </c>
      <c r="C6381" t="s">
        <v>20</v>
      </c>
      <c r="D6381" t="s">
        <v>37</v>
      </c>
      <c r="E6381" t="s">
        <v>38</v>
      </c>
      <c r="F6381" t="s">
        <v>1789</v>
      </c>
      <c r="G6381">
        <v>36</v>
      </c>
      <c r="H6381">
        <v>2132.16</v>
      </c>
      <c r="I6381">
        <v>0.37</v>
      </c>
      <c r="J6381">
        <v>0.05</v>
      </c>
      <c r="K6381">
        <v>717.53</v>
      </c>
      <c r="L6381">
        <v>62.29</v>
      </c>
      <c r="M6381">
        <v>39.24</v>
      </c>
      <c r="N6381">
        <v>1.99</v>
      </c>
      <c r="O6381" t="s">
        <v>24</v>
      </c>
      <c r="P6381" t="s">
        <v>448</v>
      </c>
      <c r="Q6381" t="s">
        <v>95</v>
      </c>
      <c r="R6381" t="s">
        <v>27</v>
      </c>
      <c r="S6381" t="s">
        <v>35</v>
      </c>
      <c r="T6381" s="1">
        <v>40976</v>
      </c>
    </row>
    <row r="6382" spans="1:20" x14ac:dyDescent="0.25">
      <c r="A6382">
        <v>45317</v>
      </c>
      <c r="B6382">
        <v>40969</v>
      </c>
      <c r="C6382" t="s">
        <v>20</v>
      </c>
      <c r="D6382" t="s">
        <v>42</v>
      </c>
      <c r="E6382" t="s">
        <v>43</v>
      </c>
      <c r="F6382" t="s">
        <v>1371</v>
      </c>
      <c r="G6382">
        <v>28</v>
      </c>
      <c r="H6382">
        <v>1984.41</v>
      </c>
      <c r="I6382">
        <v>0.54</v>
      </c>
      <c r="J6382">
        <v>0.05</v>
      </c>
      <c r="K6382">
        <v>1020.95</v>
      </c>
      <c r="L6382">
        <v>74.41</v>
      </c>
      <c r="M6382">
        <v>34.229999999999997</v>
      </c>
      <c r="N6382">
        <v>5.0199999999999996</v>
      </c>
      <c r="O6382" t="s">
        <v>24</v>
      </c>
      <c r="P6382" t="s">
        <v>448</v>
      </c>
      <c r="Q6382" t="s">
        <v>95</v>
      </c>
      <c r="R6382" t="s">
        <v>27</v>
      </c>
      <c r="S6382" t="s">
        <v>57</v>
      </c>
      <c r="T6382" s="1">
        <v>40976</v>
      </c>
    </row>
    <row r="6383" spans="1:20" x14ac:dyDescent="0.25">
      <c r="A6383">
        <v>45346</v>
      </c>
      <c r="B6383">
        <v>41228</v>
      </c>
      <c r="C6383" t="s">
        <v>36</v>
      </c>
      <c r="D6383" t="s">
        <v>21</v>
      </c>
      <c r="E6383" t="s">
        <v>84</v>
      </c>
      <c r="F6383" t="s">
        <v>1244</v>
      </c>
      <c r="G6383">
        <v>37</v>
      </c>
      <c r="H6383">
        <v>1378.88</v>
      </c>
      <c r="I6383">
        <v>0.51</v>
      </c>
      <c r="J6383">
        <v>0.09</v>
      </c>
      <c r="K6383">
        <v>633.65</v>
      </c>
      <c r="L6383">
        <v>40.78</v>
      </c>
      <c r="M6383">
        <v>19.98</v>
      </c>
      <c r="N6383">
        <v>5.97</v>
      </c>
      <c r="O6383" t="s">
        <v>24</v>
      </c>
      <c r="P6383" t="s">
        <v>813</v>
      </c>
      <c r="Q6383" t="s">
        <v>33</v>
      </c>
      <c r="R6383" t="s">
        <v>67</v>
      </c>
      <c r="S6383" t="s">
        <v>57</v>
      </c>
      <c r="T6383" s="1">
        <v>41228</v>
      </c>
    </row>
    <row r="6384" spans="1:20" x14ac:dyDescent="0.25">
      <c r="A6384">
        <v>45347</v>
      </c>
      <c r="B6384">
        <v>40450</v>
      </c>
      <c r="C6384" t="s">
        <v>79</v>
      </c>
      <c r="D6384" t="s">
        <v>42</v>
      </c>
      <c r="E6384" t="s">
        <v>92</v>
      </c>
      <c r="F6384" t="s">
        <v>589</v>
      </c>
      <c r="G6384">
        <v>10</v>
      </c>
      <c r="H6384">
        <v>17851.59</v>
      </c>
      <c r="I6384">
        <v>0.53</v>
      </c>
      <c r="J6384">
        <v>0.05</v>
      </c>
      <c r="K6384">
        <v>8997.24</v>
      </c>
      <c r="L6384">
        <v>1874.43</v>
      </c>
      <c r="M6384">
        <v>880.98</v>
      </c>
      <c r="N6384">
        <v>44.55</v>
      </c>
      <c r="O6384" t="s">
        <v>48</v>
      </c>
      <c r="P6384" t="s">
        <v>370</v>
      </c>
      <c r="Q6384" t="s">
        <v>64</v>
      </c>
      <c r="R6384" t="s">
        <v>34</v>
      </c>
      <c r="S6384" t="s">
        <v>49</v>
      </c>
      <c r="T6384" s="1">
        <v>40451</v>
      </c>
    </row>
    <row r="6385" spans="1:20" x14ac:dyDescent="0.25">
      <c r="A6385">
        <v>45347</v>
      </c>
      <c r="B6385">
        <v>40450</v>
      </c>
      <c r="C6385" t="s">
        <v>79</v>
      </c>
      <c r="D6385" t="s">
        <v>37</v>
      </c>
      <c r="E6385" t="s">
        <v>387</v>
      </c>
      <c r="F6385" t="s">
        <v>520</v>
      </c>
      <c r="G6385">
        <v>41</v>
      </c>
      <c r="H6385">
        <v>45779.73</v>
      </c>
      <c r="I6385">
        <v>0.5</v>
      </c>
      <c r="J6385">
        <v>7.0000000000000007E-2</v>
      </c>
      <c r="K6385">
        <v>21155.65</v>
      </c>
      <c r="L6385">
        <v>1199.98</v>
      </c>
      <c r="M6385">
        <v>599.99</v>
      </c>
      <c r="N6385">
        <v>24.49</v>
      </c>
      <c r="O6385" t="s">
        <v>71</v>
      </c>
      <c r="P6385" t="s">
        <v>370</v>
      </c>
      <c r="Q6385" t="s">
        <v>64</v>
      </c>
      <c r="R6385" t="s">
        <v>34</v>
      </c>
      <c r="S6385" t="s">
        <v>28</v>
      </c>
      <c r="T6385" s="1">
        <v>40452</v>
      </c>
    </row>
    <row r="6386" spans="1:20" x14ac:dyDescent="0.25">
      <c r="A6386">
        <v>45376</v>
      </c>
      <c r="B6386">
        <v>40879</v>
      </c>
      <c r="C6386" t="s">
        <v>58</v>
      </c>
      <c r="D6386" t="s">
        <v>21</v>
      </c>
      <c r="E6386" t="s">
        <v>22</v>
      </c>
      <c r="F6386" t="s">
        <v>458</v>
      </c>
      <c r="G6386">
        <v>19</v>
      </c>
      <c r="H6386">
        <v>10075.51</v>
      </c>
      <c r="I6386">
        <v>0.35</v>
      </c>
      <c r="J6386">
        <v>0.08</v>
      </c>
      <c r="K6386">
        <v>2927.89</v>
      </c>
      <c r="L6386">
        <v>570.74</v>
      </c>
      <c r="M6386">
        <v>370.98</v>
      </c>
      <c r="N6386">
        <v>99</v>
      </c>
      <c r="O6386" t="s">
        <v>48</v>
      </c>
      <c r="P6386" t="s">
        <v>563</v>
      </c>
      <c r="Q6386" t="s">
        <v>75</v>
      </c>
      <c r="R6386" t="s">
        <v>67</v>
      </c>
      <c r="S6386" t="s">
        <v>132</v>
      </c>
      <c r="T6386" s="1">
        <v>40880</v>
      </c>
    </row>
    <row r="6387" spans="1:20" x14ac:dyDescent="0.25">
      <c r="A6387">
        <v>45377</v>
      </c>
      <c r="B6387">
        <v>40636</v>
      </c>
      <c r="C6387" t="s">
        <v>20</v>
      </c>
      <c r="D6387" t="s">
        <v>21</v>
      </c>
      <c r="E6387" t="s">
        <v>120</v>
      </c>
      <c r="F6387" t="s">
        <v>1771</v>
      </c>
      <c r="G6387">
        <v>47</v>
      </c>
      <c r="H6387">
        <v>171.19</v>
      </c>
      <c r="I6387">
        <v>0.47</v>
      </c>
      <c r="J6387">
        <v>0.08</v>
      </c>
      <c r="K6387">
        <v>71.94</v>
      </c>
      <c r="L6387">
        <v>3.92</v>
      </c>
      <c r="M6387">
        <v>2.08</v>
      </c>
      <c r="N6387">
        <v>1.49</v>
      </c>
      <c r="O6387" t="s">
        <v>24</v>
      </c>
      <c r="P6387" t="s">
        <v>1157</v>
      </c>
      <c r="Q6387" t="s">
        <v>33</v>
      </c>
      <c r="R6387" t="s">
        <v>61</v>
      </c>
      <c r="S6387" t="s">
        <v>57</v>
      </c>
      <c r="T6387" s="1">
        <v>40638</v>
      </c>
    </row>
    <row r="6388" spans="1:20" x14ac:dyDescent="0.25">
      <c r="A6388">
        <v>45380</v>
      </c>
      <c r="B6388">
        <v>39933</v>
      </c>
      <c r="C6388" t="s">
        <v>58</v>
      </c>
      <c r="D6388" t="s">
        <v>37</v>
      </c>
      <c r="E6388" t="s">
        <v>50</v>
      </c>
      <c r="F6388" t="s">
        <v>76</v>
      </c>
      <c r="G6388">
        <v>34</v>
      </c>
      <c r="H6388">
        <v>4064.65</v>
      </c>
      <c r="I6388">
        <v>0.48</v>
      </c>
      <c r="J6388">
        <v>0.06</v>
      </c>
      <c r="K6388">
        <v>1812.19</v>
      </c>
      <c r="L6388">
        <v>126.9</v>
      </c>
      <c r="M6388">
        <v>65.989999999999995</v>
      </c>
      <c r="N6388">
        <v>8.8000000000000007</v>
      </c>
      <c r="O6388" t="s">
        <v>71</v>
      </c>
      <c r="P6388" t="s">
        <v>660</v>
      </c>
      <c r="Q6388" t="s">
        <v>33</v>
      </c>
      <c r="R6388" t="s">
        <v>67</v>
      </c>
      <c r="S6388" t="s">
        <v>57</v>
      </c>
      <c r="T6388" s="1">
        <v>39934</v>
      </c>
    </row>
    <row r="6389" spans="1:20" x14ac:dyDescent="0.25">
      <c r="A6389">
        <v>45380</v>
      </c>
      <c r="B6389">
        <v>39933</v>
      </c>
      <c r="C6389" t="s">
        <v>58</v>
      </c>
      <c r="D6389" t="s">
        <v>37</v>
      </c>
      <c r="E6389" t="s">
        <v>50</v>
      </c>
      <c r="F6389" t="s">
        <v>767</v>
      </c>
      <c r="G6389">
        <v>24</v>
      </c>
      <c r="H6389">
        <v>9803.7000000000007</v>
      </c>
      <c r="I6389">
        <v>0.52</v>
      </c>
      <c r="J6389">
        <v>0</v>
      </c>
      <c r="K6389">
        <v>5095.74</v>
      </c>
      <c r="L6389">
        <v>408.31</v>
      </c>
      <c r="M6389">
        <v>195.99</v>
      </c>
      <c r="N6389">
        <v>4.2</v>
      </c>
      <c r="O6389" t="s">
        <v>71</v>
      </c>
      <c r="P6389" t="s">
        <v>660</v>
      </c>
      <c r="Q6389" t="s">
        <v>33</v>
      </c>
      <c r="R6389" t="s">
        <v>67</v>
      </c>
      <c r="S6389" t="s">
        <v>57</v>
      </c>
      <c r="T6389" s="1">
        <v>39935</v>
      </c>
    </row>
    <row r="6390" spans="1:20" x14ac:dyDescent="0.25">
      <c r="A6390">
        <v>45381</v>
      </c>
      <c r="B6390">
        <v>40776</v>
      </c>
      <c r="C6390" t="s">
        <v>79</v>
      </c>
      <c r="D6390" t="s">
        <v>42</v>
      </c>
      <c r="E6390" t="s">
        <v>43</v>
      </c>
      <c r="F6390" t="s">
        <v>775</v>
      </c>
      <c r="G6390">
        <v>1</v>
      </c>
      <c r="H6390">
        <v>15.13</v>
      </c>
      <c r="I6390">
        <v>0.39</v>
      </c>
      <c r="J6390">
        <v>0.01</v>
      </c>
      <c r="K6390">
        <v>3.67</v>
      </c>
      <c r="L6390">
        <v>9.66</v>
      </c>
      <c r="M6390">
        <v>5.89</v>
      </c>
      <c r="N6390">
        <v>5.57</v>
      </c>
      <c r="O6390" t="s">
        <v>24</v>
      </c>
      <c r="P6390" t="s">
        <v>1562</v>
      </c>
      <c r="Q6390" t="s">
        <v>95</v>
      </c>
      <c r="R6390" t="s">
        <v>27</v>
      </c>
      <c r="S6390" t="s">
        <v>57</v>
      </c>
      <c r="T6390" s="1">
        <v>40778</v>
      </c>
    </row>
    <row r="6391" spans="1:20" x14ac:dyDescent="0.25">
      <c r="A6391">
        <v>45381</v>
      </c>
      <c r="B6391">
        <v>40776</v>
      </c>
      <c r="C6391" t="s">
        <v>79</v>
      </c>
      <c r="D6391" t="s">
        <v>21</v>
      </c>
      <c r="E6391" t="s">
        <v>120</v>
      </c>
      <c r="F6391" t="s">
        <v>749</v>
      </c>
      <c r="G6391">
        <v>26</v>
      </c>
      <c r="H6391">
        <v>278.14999999999998</v>
      </c>
      <c r="I6391">
        <v>0.47</v>
      </c>
      <c r="J6391">
        <v>0.03</v>
      </c>
      <c r="K6391">
        <v>123.9</v>
      </c>
      <c r="L6391">
        <v>10.83</v>
      </c>
      <c r="M6391">
        <v>5.74</v>
      </c>
      <c r="N6391">
        <v>5.01</v>
      </c>
      <c r="O6391" t="s">
        <v>71</v>
      </c>
      <c r="P6391" t="s">
        <v>1562</v>
      </c>
      <c r="Q6391" t="s">
        <v>95</v>
      </c>
      <c r="R6391" t="s">
        <v>27</v>
      </c>
      <c r="S6391" t="s">
        <v>57</v>
      </c>
      <c r="T6391" s="1">
        <v>40777</v>
      </c>
    </row>
    <row r="6392" spans="1:20" x14ac:dyDescent="0.25">
      <c r="A6392">
        <v>45381</v>
      </c>
      <c r="B6392">
        <v>40776</v>
      </c>
      <c r="C6392" t="s">
        <v>79</v>
      </c>
      <c r="D6392" t="s">
        <v>37</v>
      </c>
      <c r="E6392" t="s">
        <v>38</v>
      </c>
      <c r="F6392" t="s">
        <v>689</v>
      </c>
      <c r="G6392">
        <v>23</v>
      </c>
      <c r="H6392">
        <v>2301.1799999999998</v>
      </c>
      <c r="I6392">
        <v>0.47</v>
      </c>
      <c r="J6392">
        <v>0.02</v>
      </c>
      <c r="K6392">
        <v>1054.1400000000001</v>
      </c>
      <c r="L6392">
        <v>101.85</v>
      </c>
      <c r="M6392">
        <v>53.98</v>
      </c>
      <c r="N6392">
        <v>5.5</v>
      </c>
      <c r="O6392" t="s">
        <v>71</v>
      </c>
      <c r="P6392" t="s">
        <v>1562</v>
      </c>
      <c r="Q6392" t="s">
        <v>95</v>
      </c>
      <c r="R6392" t="s">
        <v>27</v>
      </c>
      <c r="S6392" t="s">
        <v>57</v>
      </c>
      <c r="T6392" s="1">
        <v>40778</v>
      </c>
    </row>
    <row r="6393" spans="1:20" x14ac:dyDescent="0.25">
      <c r="A6393">
        <v>45408</v>
      </c>
      <c r="B6393">
        <v>40538</v>
      </c>
      <c r="C6393" t="s">
        <v>20</v>
      </c>
      <c r="D6393" t="s">
        <v>37</v>
      </c>
      <c r="E6393" t="s">
        <v>38</v>
      </c>
      <c r="F6393" t="s">
        <v>742</v>
      </c>
      <c r="G6393">
        <v>25</v>
      </c>
      <c r="H6393">
        <v>1292.69</v>
      </c>
      <c r="I6393">
        <v>0.45</v>
      </c>
      <c r="J6393">
        <v>0.05</v>
      </c>
      <c r="K6393">
        <v>543.45000000000005</v>
      </c>
      <c r="L6393">
        <v>54.35</v>
      </c>
      <c r="M6393">
        <v>29.89</v>
      </c>
      <c r="N6393">
        <v>1.99</v>
      </c>
      <c r="O6393" t="s">
        <v>24</v>
      </c>
      <c r="P6393" t="s">
        <v>546</v>
      </c>
      <c r="Q6393" t="s">
        <v>95</v>
      </c>
      <c r="R6393" t="s">
        <v>61</v>
      </c>
      <c r="S6393" t="s">
        <v>35</v>
      </c>
      <c r="T6393" s="1">
        <v>40560</v>
      </c>
    </row>
    <row r="6394" spans="1:20" x14ac:dyDescent="0.25">
      <c r="A6394">
        <v>45409</v>
      </c>
      <c r="B6394">
        <v>40280</v>
      </c>
      <c r="C6394" t="s">
        <v>58</v>
      </c>
      <c r="D6394" t="s">
        <v>42</v>
      </c>
      <c r="E6394" t="s">
        <v>192</v>
      </c>
      <c r="F6394" t="s">
        <v>222</v>
      </c>
      <c r="G6394">
        <v>11</v>
      </c>
      <c r="H6394">
        <v>5184.28</v>
      </c>
      <c r="I6394">
        <v>0.38</v>
      </c>
      <c r="J6394">
        <v>0.1</v>
      </c>
      <c r="K6394">
        <v>1594.55</v>
      </c>
      <c r="L6394">
        <v>517.71</v>
      </c>
      <c r="M6394">
        <v>320.98</v>
      </c>
      <c r="N6394">
        <v>58.95</v>
      </c>
      <c r="O6394" t="s">
        <v>48</v>
      </c>
      <c r="P6394" t="s">
        <v>1107</v>
      </c>
      <c r="Q6394" t="s">
        <v>33</v>
      </c>
      <c r="R6394" t="s">
        <v>34</v>
      </c>
      <c r="S6394" t="s">
        <v>132</v>
      </c>
      <c r="T6394" s="1">
        <v>40283</v>
      </c>
    </row>
    <row r="6395" spans="1:20" x14ac:dyDescent="0.25">
      <c r="A6395">
        <v>45409</v>
      </c>
      <c r="B6395">
        <v>40280</v>
      </c>
      <c r="C6395" t="s">
        <v>58</v>
      </c>
      <c r="D6395" t="s">
        <v>21</v>
      </c>
      <c r="E6395" t="s">
        <v>52</v>
      </c>
      <c r="F6395" t="s">
        <v>1224</v>
      </c>
      <c r="G6395">
        <v>10</v>
      </c>
      <c r="H6395">
        <v>55.12</v>
      </c>
      <c r="I6395">
        <v>0.41</v>
      </c>
      <c r="J6395">
        <v>0.08</v>
      </c>
      <c r="K6395">
        <v>18.350000000000001</v>
      </c>
      <c r="L6395">
        <v>5.56</v>
      </c>
      <c r="M6395">
        <v>3.28</v>
      </c>
      <c r="N6395">
        <v>3.97</v>
      </c>
      <c r="O6395" t="s">
        <v>24</v>
      </c>
      <c r="P6395" t="s">
        <v>1107</v>
      </c>
      <c r="Q6395" t="s">
        <v>33</v>
      </c>
      <c r="R6395" t="s">
        <v>34</v>
      </c>
      <c r="S6395" t="s">
        <v>55</v>
      </c>
      <c r="T6395" s="1">
        <v>40281</v>
      </c>
    </row>
    <row r="6396" spans="1:20" x14ac:dyDescent="0.25">
      <c r="A6396">
        <v>45409</v>
      </c>
      <c r="B6396">
        <v>40280</v>
      </c>
      <c r="C6396" t="s">
        <v>58</v>
      </c>
      <c r="D6396" t="s">
        <v>37</v>
      </c>
      <c r="E6396" t="s">
        <v>50</v>
      </c>
      <c r="F6396" t="s">
        <v>1160</v>
      </c>
      <c r="G6396">
        <v>50</v>
      </c>
      <c r="H6396">
        <v>2333.4699999999998</v>
      </c>
      <c r="I6396">
        <v>0.55000000000000004</v>
      </c>
      <c r="J6396">
        <v>0</v>
      </c>
      <c r="K6396">
        <v>1282.72</v>
      </c>
      <c r="L6396">
        <v>46.64</v>
      </c>
      <c r="M6396">
        <v>20.99</v>
      </c>
      <c r="N6396">
        <v>1.25</v>
      </c>
      <c r="O6396" t="s">
        <v>24</v>
      </c>
      <c r="P6396" t="s">
        <v>1107</v>
      </c>
      <c r="Q6396" t="s">
        <v>33</v>
      </c>
      <c r="R6396" t="s">
        <v>34</v>
      </c>
      <c r="S6396" t="s">
        <v>35</v>
      </c>
      <c r="T6396" s="1">
        <v>40283</v>
      </c>
    </row>
    <row r="6397" spans="1:20" x14ac:dyDescent="0.25">
      <c r="A6397">
        <v>45410</v>
      </c>
      <c r="B6397">
        <v>40044</v>
      </c>
      <c r="C6397" t="s">
        <v>20</v>
      </c>
      <c r="D6397" t="s">
        <v>21</v>
      </c>
      <c r="E6397" t="s">
        <v>22</v>
      </c>
      <c r="F6397" t="s">
        <v>1880</v>
      </c>
      <c r="G6397">
        <v>19</v>
      </c>
      <c r="H6397">
        <v>1488.42</v>
      </c>
      <c r="I6397">
        <v>0.37</v>
      </c>
      <c r="J6397">
        <v>0.1</v>
      </c>
      <c r="K6397">
        <v>440.53</v>
      </c>
      <c r="L6397">
        <v>85.87</v>
      </c>
      <c r="M6397">
        <v>54.1</v>
      </c>
      <c r="N6397">
        <v>19.989999999999998</v>
      </c>
      <c r="O6397" t="s">
        <v>24</v>
      </c>
      <c r="P6397" t="s">
        <v>1399</v>
      </c>
      <c r="Q6397" t="s">
        <v>41</v>
      </c>
      <c r="R6397" t="s">
        <v>34</v>
      </c>
      <c r="S6397" t="s">
        <v>57</v>
      </c>
      <c r="T6397" s="1">
        <v>40049</v>
      </c>
    </row>
    <row r="6398" spans="1:20" x14ac:dyDescent="0.25">
      <c r="A6398">
        <v>45412</v>
      </c>
      <c r="B6398">
        <v>40290</v>
      </c>
      <c r="C6398" t="s">
        <v>79</v>
      </c>
      <c r="D6398" t="s">
        <v>37</v>
      </c>
      <c r="E6398" t="s">
        <v>50</v>
      </c>
      <c r="F6398" t="s">
        <v>426</v>
      </c>
      <c r="G6398">
        <v>20</v>
      </c>
      <c r="H6398">
        <v>1381.94</v>
      </c>
      <c r="I6398">
        <v>0.51</v>
      </c>
      <c r="J6398">
        <v>0.06</v>
      </c>
      <c r="K6398">
        <v>661.04</v>
      </c>
      <c r="L6398">
        <v>73.45</v>
      </c>
      <c r="M6398">
        <v>35.99</v>
      </c>
      <c r="N6398">
        <v>1.1000000000000001</v>
      </c>
      <c r="O6398" t="s">
        <v>24</v>
      </c>
      <c r="P6398" t="s">
        <v>1035</v>
      </c>
      <c r="Q6398" t="s">
        <v>41</v>
      </c>
      <c r="R6398" t="s">
        <v>34</v>
      </c>
      <c r="S6398" t="s">
        <v>57</v>
      </c>
      <c r="T6398" s="1">
        <v>40291</v>
      </c>
    </row>
    <row r="6399" spans="1:20" x14ac:dyDescent="0.25">
      <c r="A6399">
        <v>45413</v>
      </c>
      <c r="B6399">
        <v>40337</v>
      </c>
      <c r="C6399" t="s">
        <v>36</v>
      </c>
      <c r="D6399" t="s">
        <v>21</v>
      </c>
      <c r="E6399" t="s">
        <v>120</v>
      </c>
      <c r="F6399" t="s">
        <v>2042</v>
      </c>
      <c r="G6399">
        <v>18</v>
      </c>
      <c r="H6399">
        <v>165.53</v>
      </c>
      <c r="I6399">
        <v>0.52</v>
      </c>
      <c r="J6399">
        <v>0.03</v>
      </c>
      <c r="K6399">
        <v>80.48</v>
      </c>
      <c r="L6399">
        <v>9.1300000000000008</v>
      </c>
      <c r="M6399">
        <v>4.38</v>
      </c>
      <c r="N6399">
        <v>6.21</v>
      </c>
      <c r="O6399" t="s">
        <v>24</v>
      </c>
      <c r="P6399" t="s">
        <v>552</v>
      </c>
      <c r="Q6399" t="s">
        <v>41</v>
      </c>
      <c r="R6399" t="s">
        <v>27</v>
      </c>
      <c r="S6399" t="s">
        <v>57</v>
      </c>
      <c r="T6399" s="1">
        <v>40338</v>
      </c>
    </row>
    <row r="6400" spans="1:20" x14ac:dyDescent="0.25">
      <c r="A6400">
        <v>45413</v>
      </c>
      <c r="B6400">
        <v>40337</v>
      </c>
      <c r="C6400" t="s">
        <v>36</v>
      </c>
      <c r="D6400" t="s">
        <v>21</v>
      </c>
      <c r="E6400" t="s">
        <v>120</v>
      </c>
      <c r="F6400" t="s">
        <v>1335</v>
      </c>
      <c r="G6400">
        <v>17</v>
      </c>
      <c r="H6400">
        <v>3996.47</v>
      </c>
      <c r="I6400">
        <v>0.51</v>
      </c>
      <c r="J6400">
        <v>0.05</v>
      </c>
      <c r="K6400">
        <v>1930.74</v>
      </c>
      <c r="L6400">
        <v>246.9</v>
      </c>
      <c r="M6400">
        <v>120.98</v>
      </c>
      <c r="N6400">
        <v>9.07</v>
      </c>
      <c r="O6400" t="s">
        <v>24</v>
      </c>
      <c r="P6400" t="s">
        <v>552</v>
      </c>
      <c r="Q6400" t="s">
        <v>41</v>
      </c>
      <c r="R6400" t="s">
        <v>27</v>
      </c>
      <c r="S6400" t="s">
        <v>57</v>
      </c>
      <c r="T6400" s="1">
        <v>40338</v>
      </c>
    </row>
    <row r="6401" spans="1:20" x14ac:dyDescent="0.25">
      <c r="A6401">
        <v>45413</v>
      </c>
      <c r="B6401">
        <v>40337</v>
      </c>
      <c r="C6401" t="s">
        <v>36</v>
      </c>
      <c r="D6401" t="s">
        <v>21</v>
      </c>
      <c r="E6401" t="s">
        <v>120</v>
      </c>
      <c r="F6401" t="s">
        <v>290</v>
      </c>
      <c r="G6401">
        <v>24</v>
      </c>
      <c r="H6401">
        <v>224.17</v>
      </c>
      <c r="I6401">
        <v>0.45</v>
      </c>
      <c r="J6401">
        <v>0.04</v>
      </c>
      <c r="K6401">
        <v>94.46</v>
      </c>
      <c r="L6401">
        <v>9.6</v>
      </c>
      <c r="M6401">
        <v>5.28</v>
      </c>
      <c r="N6401">
        <v>2.99</v>
      </c>
      <c r="O6401" t="s">
        <v>24</v>
      </c>
      <c r="P6401" t="s">
        <v>552</v>
      </c>
      <c r="Q6401" t="s">
        <v>41</v>
      </c>
      <c r="R6401" t="s">
        <v>27</v>
      </c>
      <c r="S6401" t="s">
        <v>57</v>
      </c>
      <c r="T6401" s="1">
        <v>40337</v>
      </c>
    </row>
    <row r="6402" spans="1:20" x14ac:dyDescent="0.25">
      <c r="A6402">
        <v>45414</v>
      </c>
      <c r="B6402">
        <v>39855</v>
      </c>
      <c r="C6402" t="s">
        <v>58</v>
      </c>
      <c r="D6402" t="s">
        <v>21</v>
      </c>
      <c r="E6402" t="s">
        <v>126</v>
      </c>
      <c r="F6402" t="s">
        <v>459</v>
      </c>
      <c r="G6402">
        <v>17</v>
      </c>
      <c r="H6402">
        <v>1783.05</v>
      </c>
      <c r="I6402">
        <v>0.45</v>
      </c>
      <c r="J6402">
        <v>0.08</v>
      </c>
      <c r="K6402">
        <v>697.39</v>
      </c>
      <c r="L6402">
        <v>110.87</v>
      </c>
      <c r="M6402">
        <v>60.98</v>
      </c>
      <c r="N6402">
        <v>49</v>
      </c>
      <c r="O6402" t="s">
        <v>24</v>
      </c>
      <c r="P6402" t="s">
        <v>1543</v>
      </c>
      <c r="Q6402" t="s">
        <v>64</v>
      </c>
      <c r="R6402" t="s">
        <v>67</v>
      </c>
      <c r="S6402" t="s">
        <v>28</v>
      </c>
      <c r="T6402" s="1">
        <v>39856</v>
      </c>
    </row>
    <row r="6403" spans="1:20" x14ac:dyDescent="0.25">
      <c r="A6403">
        <v>45440</v>
      </c>
      <c r="B6403">
        <v>41130</v>
      </c>
      <c r="C6403" t="s">
        <v>58</v>
      </c>
      <c r="D6403" t="s">
        <v>42</v>
      </c>
      <c r="E6403" t="s">
        <v>192</v>
      </c>
      <c r="F6403" t="s">
        <v>1198</v>
      </c>
      <c r="G6403">
        <v>5</v>
      </c>
      <c r="H6403">
        <v>1446.4</v>
      </c>
      <c r="I6403">
        <v>0.53</v>
      </c>
      <c r="J6403">
        <v>0.02</v>
      </c>
      <c r="K6403">
        <v>737.82</v>
      </c>
      <c r="L6403">
        <v>289.33999999999997</v>
      </c>
      <c r="M6403">
        <v>135.99</v>
      </c>
      <c r="N6403">
        <v>28.63</v>
      </c>
      <c r="O6403" t="s">
        <v>48</v>
      </c>
      <c r="P6403" t="s">
        <v>982</v>
      </c>
      <c r="Q6403" t="s">
        <v>83</v>
      </c>
      <c r="R6403" t="s">
        <v>34</v>
      </c>
      <c r="S6403" t="s">
        <v>132</v>
      </c>
      <c r="T6403" s="1">
        <v>41132</v>
      </c>
    </row>
    <row r="6404" spans="1:20" x14ac:dyDescent="0.25">
      <c r="A6404">
        <v>45476</v>
      </c>
      <c r="B6404">
        <v>41017</v>
      </c>
      <c r="C6404" t="s">
        <v>58</v>
      </c>
      <c r="D6404" t="s">
        <v>21</v>
      </c>
      <c r="E6404" t="s">
        <v>126</v>
      </c>
      <c r="F6404" t="s">
        <v>197</v>
      </c>
      <c r="G6404">
        <v>48</v>
      </c>
      <c r="H6404">
        <v>1711.66</v>
      </c>
      <c r="I6404">
        <v>0.43</v>
      </c>
      <c r="J6404">
        <v>7.0000000000000007E-2</v>
      </c>
      <c r="K6404">
        <v>660.28</v>
      </c>
      <c r="L6404">
        <v>38.21</v>
      </c>
      <c r="M6404">
        <v>21.78</v>
      </c>
      <c r="N6404">
        <v>5.94</v>
      </c>
      <c r="O6404" t="s">
        <v>24</v>
      </c>
      <c r="P6404" t="s">
        <v>968</v>
      </c>
      <c r="Q6404" t="s">
        <v>83</v>
      </c>
      <c r="R6404" t="s">
        <v>61</v>
      </c>
      <c r="S6404" t="s">
        <v>45</v>
      </c>
      <c r="T6404" s="1">
        <v>41017</v>
      </c>
    </row>
    <row r="6405" spans="1:20" x14ac:dyDescent="0.25">
      <c r="A6405">
        <v>45506</v>
      </c>
      <c r="B6405">
        <v>40903</v>
      </c>
      <c r="C6405" t="s">
        <v>20</v>
      </c>
      <c r="D6405" t="s">
        <v>37</v>
      </c>
      <c r="E6405" t="s">
        <v>50</v>
      </c>
      <c r="F6405" t="s">
        <v>76</v>
      </c>
      <c r="G6405">
        <v>3</v>
      </c>
      <c r="H6405">
        <v>877.01</v>
      </c>
      <c r="I6405">
        <v>0.41</v>
      </c>
      <c r="J6405">
        <v>0.03</v>
      </c>
      <c r="K6405">
        <v>340.05</v>
      </c>
      <c r="L6405">
        <v>298.29000000000002</v>
      </c>
      <c r="M6405">
        <v>175.99</v>
      </c>
      <c r="N6405">
        <v>8.99</v>
      </c>
      <c r="O6405" t="s">
        <v>24</v>
      </c>
      <c r="P6405" t="s">
        <v>913</v>
      </c>
      <c r="Q6405" t="s">
        <v>41</v>
      </c>
      <c r="R6405" t="s">
        <v>67</v>
      </c>
      <c r="S6405" t="s">
        <v>57</v>
      </c>
      <c r="T6405" s="1">
        <v>40908</v>
      </c>
    </row>
    <row r="6406" spans="1:20" x14ac:dyDescent="0.25">
      <c r="A6406">
        <v>45511</v>
      </c>
      <c r="B6406">
        <v>40411</v>
      </c>
      <c r="C6406" t="s">
        <v>20</v>
      </c>
      <c r="D6406" t="s">
        <v>42</v>
      </c>
      <c r="E6406" t="s">
        <v>46</v>
      </c>
      <c r="F6406" t="s">
        <v>467</v>
      </c>
      <c r="G6406">
        <v>31</v>
      </c>
      <c r="H6406">
        <v>1580.76</v>
      </c>
      <c r="I6406">
        <v>0.41</v>
      </c>
      <c r="J6406">
        <v>0.08</v>
      </c>
      <c r="K6406">
        <v>550.69000000000005</v>
      </c>
      <c r="L6406">
        <v>53.83</v>
      </c>
      <c r="M6406">
        <v>31.76</v>
      </c>
      <c r="N6406">
        <v>45.51</v>
      </c>
      <c r="O6406" t="s">
        <v>48</v>
      </c>
      <c r="P6406" t="s">
        <v>167</v>
      </c>
      <c r="Q6406" t="s">
        <v>33</v>
      </c>
      <c r="R6406" t="s">
        <v>34</v>
      </c>
      <c r="S6406" t="s">
        <v>49</v>
      </c>
      <c r="T6406" s="1">
        <v>40418</v>
      </c>
    </row>
    <row r="6407" spans="1:20" x14ac:dyDescent="0.25">
      <c r="A6407">
        <v>45539</v>
      </c>
      <c r="B6407">
        <v>40027</v>
      </c>
      <c r="C6407" t="s">
        <v>29</v>
      </c>
      <c r="D6407" t="s">
        <v>37</v>
      </c>
      <c r="E6407" t="s">
        <v>38</v>
      </c>
      <c r="F6407" t="s">
        <v>1472</v>
      </c>
      <c r="G6407">
        <v>15</v>
      </c>
      <c r="H6407">
        <v>380.52</v>
      </c>
      <c r="I6407">
        <v>0.36</v>
      </c>
      <c r="J6407">
        <v>0.02</v>
      </c>
      <c r="K6407">
        <v>131.33000000000001</v>
      </c>
      <c r="L6407">
        <v>25.75</v>
      </c>
      <c r="M6407">
        <v>16.48</v>
      </c>
      <c r="N6407">
        <v>1.99</v>
      </c>
      <c r="O6407" t="s">
        <v>71</v>
      </c>
      <c r="P6407" t="s">
        <v>402</v>
      </c>
      <c r="Q6407" t="s">
        <v>33</v>
      </c>
      <c r="R6407" t="s">
        <v>34</v>
      </c>
      <c r="S6407" t="s">
        <v>35</v>
      </c>
      <c r="T6407" s="1">
        <v>40029</v>
      </c>
    </row>
    <row r="6408" spans="1:20" x14ac:dyDescent="0.25">
      <c r="A6408">
        <v>45539</v>
      </c>
      <c r="B6408">
        <v>40027</v>
      </c>
      <c r="C6408" t="s">
        <v>29</v>
      </c>
      <c r="D6408" t="s">
        <v>21</v>
      </c>
      <c r="E6408" t="s">
        <v>52</v>
      </c>
      <c r="F6408" t="s">
        <v>1503</v>
      </c>
      <c r="G6408">
        <v>27</v>
      </c>
      <c r="H6408">
        <v>138.49</v>
      </c>
      <c r="I6408">
        <v>0.39</v>
      </c>
      <c r="J6408">
        <v>0.08</v>
      </c>
      <c r="K6408">
        <v>46.38</v>
      </c>
      <c r="L6408">
        <v>5.54</v>
      </c>
      <c r="M6408">
        <v>3.38</v>
      </c>
      <c r="N6408">
        <v>0.85</v>
      </c>
      <c r="O6408" t="s">
        <v>24</v>
      </c>
      <c r="P6408" t="s">
        <v>402</v>
      </c>
      <c r="Q6408" t="s">
        <v>33</v>
      </c>
      <c r="R6408" t="s">
        <v>34</v>
      </c>
      <c r="S6408" t="s">
        <v>55</v>
      </c>
      <c r="T6408" s="1">
        <v>40029</v>
      </c>
    </row>
    <row r="6409" spans="1:20" x14ac:dyDescent="0.25">
      <c r="A6409">
        <v>45542</v>
      </c>
      <c r="B6409">
        <v>40216</v>
      </c>
      <c r="C6409" t="s">
        <v>36</v>
      </c>
      <c r="D6409" t="s">
        <v>21</v>
      </c>
      <c r="E6409" t="s">
        <v>84</v>
      </c>
      <c r="F6409" t="s">
        <v>137</v>
      </c>
      <c r="G6409">
        <v>37</v>
      </c>
      <c r="H6409">
        <v>473.71</v>
      </c>
      <c r="I6409">
        <v>0.42</v>
      </c>
      <c r="J6409">
        <v>0.04</v>
      </c>
      <c r="K6409">
        <v>185.2</v>
      </c>
      <c r="L6409">
        <v>13.17</v>
      </c>
      <c r="M6409">
        <v>7.64</v>
      </c>
      <c r="N6409">
        <v>5.83</v>
      </c>
      <c r="O6409" t="s">
        <v>71</v>
      </c>
      <c r="P6409" t="s">
        <v>1252</v>
      </c>
      <c r="Q6409" t="s">
        <v>64</v>
      </c>
      <c r="R6409" t="s">
        <v>34</v>
      </c>
      <c r="S6409" t="s">
        <v>55</v>
      </c>
      <c r="T6409" s="1">
        <v>40219</v>
      </c>
    </row>
    <row r="6410" spans="1:20" x14ac:dyDescent="0.25">
      <c r="A6410">
        <v>45542</v>
      </c>
      <c r="B6410">
        <v>40216</v>
      </c>
      <c r="C6410" t="s">
        <v>36</v>
      </c>
      <c r="D6410" t="s">
        <v>42</v>
      </c>
      <c r="E6410" t="s">
        <v>46</v>
      </c>
      <c r="F6410" t="s">
        <v>164</v>
      </c>
      <c r="G6410">
        <v>40</v>
      </c>
      <c r="H6410">
        <v>8268.2800000000007</v>
      </c>
      <c r="I6410">
        <v>0.4</v>
      </c>
      <c r="J6410">
        <v>0.01</v>
      </c>
      <c r="K6410">
        <v>3236.74</v>
      </c>
      <c r="L6410">
        <v>207.48</v>
      </c>
      <c r="M6410">
        <v>124.49</v>
      </c>
      <c r="N6410">
        <v>51.94</v>
      </c>
      <c r="O6410" t="s">
        <v>48</v>
      </c>
      <c r="P6410" t="s">
        <v>1252</v>
      </c>
      <c r="Q6410" t="s">
        <v>64</v>
      </c>
      <c r="R6410" t="s">
        <v>34</v>
      </c>
      <c r="S6410" t="s">
        <v>49</v>
      </c>
      <c r="T6410" s="1">
        <v>40217</v>
      </c>
    </row>
    <row r="6411" spans="1:20" x14ac:dyDescent="0.25">
      <c r="A6411">
        <v>45543</v>
      </c>
      <c r="B6411">
        <v>40576</v>
      </c>
      <c r="C6411" t="s">
        <v>20</v>
      </c>
      <c r="D6411" t="s">
        <v>42</v>
      </c>
      <c r="E6411" t="s">
        <v>46</v>
      </c>
      <c r="F6411" t="s">
        <v>47</v>
      </c>
      <c r="G6411">
        <v>16</v>
      </c>
      <c r="H6411">
        <v>2248.7199999999998</v>
      </c>
      <c r="I6411">
        <v>0.48</v>
      </c>
      <c r="J6411">
        <v>0.01</v>
      </c>
      <c r="K6411">
        <v>1025.18</v>
      </c>
      <c r="L6411">
        <v>136.33000000000001</v>
      </c>
      <c r="M6411">
        <v>70.89</v>
      </c>
      <c r="N6411">
        <v>89.3</v>
      </c>
      <c r="O6411" t="s">
        <v>48</v>
      </c>
      <c r="P6411" t="s">
        <v>1595</v>
      </c>
      <c r="Q6411" t="s">
        <v>64</v>
      </c>
      <c r="R6411" t="s">
        <v>34</v>
      </c>
      <c r="S6411" t="s">
        <v>49</v>
      </c>
      <c r="T6411" s="1">
        <v>40580</v>
      </c>
    </row>
    <row r="6412" spans="1:20" x14ac:dyDescent="0.25">
      <c r="A6412">
        <v>45570</v>
      </c>
      <c r="B6412">
        <v>40399</v>
      </c>
      <c r="C6412" t="s">
        <v>58</v>
      </c>
      <c r="D6412" t="s">
        <v>21</v>
      </c>
      <c r="E6412" t="s">
        <v>120</v>
      </c>
      <c r="F6412" t="s">
        <v>232</v>
      </c>
      <c r="G6412">
        <v>19</v>
      </c>
      <c r="H6412">
        <v>138.84</v>
      </c>
      <c r="I6412">
        <v>0.49</v>
      </c>
      <c r="J6412">
        <v>0</v>
      </c>
      <c r="K6412">
        <v>65.349999999999994</v>
      </c>
      <c r="L6412">
        <v>7.02</v>
      </c>
      <c r="M6412">
        <v>3.58</v>
      </c>
      <c r="N6412">
        <v>5.47</v>
      </c>
      <c r="O6412" t="s">
        <v>24</v>
      </c>
      <c r="P6412" t="s">
        <v>2013</v>
      </c>
      <c r="Q6412" t="s">
        <v>41</v>
      </c>
      <c r="R6412" t="s">
        <v>34</v>
      </c>
      <c r="S6412" t="s">
        <v>57</v>
      </c>
      <c r="T6412" s="1">
        <v>40400</v>
      </c>
    </row>
    <row r="6413" spans="1:20" x14ac:dyDescent="0.25">
      <c r="A6413">
        <v>45571</v>
      </c>
      <c r="B6413">
        <v>41175</v>
      </c>
      <c r="C6413" t="s">
        <v>79</v>
      </c>
      <c r="D6413" t="s">
        <v>21</v>
      </c>
      <c r="E6413" t="s">
        <v>22</v>
      </c>
      <c r="F6413" t="s">
        <v>1556</v>
      </c>
      <c r="G6413">
        <v>43</v>
      </c>
      <c r="H6413">
        <v>879.86</v>
      </c>
      <c r="I6413">
        <v>0.43</v>
      </c>
      <c r="J6413">
        <v>0.05</v>
      </c>
      <c r="K6413">
        <v>350.02</v>
      </c>
      <c r="L6413">
        <v>21.42</v>
      </c>
      <c r="M6413">
        <v>12.21</v>
      </c>
      <c r="N6413">
        <v>4.8099999999999996</v>
      </c>
      <c r="O6413" t="s">
        <v>24</v>
      </c>
      <c r="P6413" t="s">
        <v>1999</v>
      </c>
      <c r="Q6413" t="s">
        <v>41</v>
      </c>
      <c r="R6413" t="s">
        <v>67</v>
      </c>
      <c r="S6413" t="s">
        <v>57</v>
      </c>
      <c r="T6413" s="1">
        <v>41176</v>
      </c>
    </row>
    <row r="6414" spans="1:20" x14ac:dyDescent="0.25">
      <c r="A6414">
        <v>45571</v>
      </c>
      <c r="B6414">
        <v>41175</v>
      </c>
      <c r="C6414" t="s">
        <v>79</v>
      </c>
      <c r="D6414" t="s">
        <v>37</v>
      </c>
      <c r="E6414" t="s">
        <v>50</v>
      </c>
      <c r="F6414" t="s">
        <v>368</v>
      </c>
      <c r="G6414">
        <v>47</v>
      </c>
      <c r="H6414">
        <v>12099.58</v>
      </c>
      <c r="I6414">
        <v>0.43</v>
      </c>
      <c r="J6414">
        <v>0.06</v>
      </c>
      <c r="K6414">
        <v>4759.0600000000004</v>
      </c>
      <c r="L6414">
        <v>273.67</v>
      </c>
      <c r="M6414">
        <v>155.99</v>
      </c>
      <c r="N6414">
        <v>8.99</v>
      </c>
      <c r="O6414" t="s">
        <v>24</v>
      </c>
      <c r="P6414" t="s">
        <v>1999</v>
      </c>
      <c r="Q6414" t="s">
        <v>41</v>
      </c>
      <c r="R6414" t="s">
        <v>67</v>
      </c>
      <c r="S6414" t="s">
        <v>57</v>
      </c>
      <c r="T6414" s="1">
        <v>41177</v>
      </c>
    </row>
    <row r="6415" spans="1:20" x14ac:dyDescent="0.25">
      <c r="A6415">
        <v>45571</v>
      </c>
      <c r="B6415">
        <v>41175</v>
      </c>
      <c r="C6415" t="s">
        <v>79</v>
      </c>
      <c r="D6415" t="s">
        <v>37</v>
      </c>
      <c r="E6415" t="s">
        <v>87</v>
      </c>
      <c r="F6415" t="s">
        <v>1255</v>
      </c>
      <c r="G6415">
        <v>44</v>
      </c>
      <c r="H6415">
        <v>1138.68</v>
      </c>
      <c r="I6415">
        <v>0.37</v>
      </c>
      <c r="J6415">
        <v>0.1</v>
      </c>
      <c r="K6415">
        <v>339.05</v>
      </c>
      <c r="L6415">
        <v>28.54</v>
      </c>
      <c r="M6415">
        <v>17.98</v>
      </c>
      <c r="N6415">
        <v>8.51</v>
      </c>
      <c r="O6415" t="s">
        <v>24</v>
      </c>
      <c r="P6415" t="s">
        <v>1999</v>
      </c>
      <c r="Q6415" t="s">
        <v>41</v>
      </c>
      <c r="R6415" t="s">
        <v>67</v>
      </c>
      <c r="S6415" t="s">
        <v>45</v>
      </c>
      <c r="T6415" s="1">
        <v>41177</v>
      </c>
    </row>
    <row r="6416" spans="1:20" x14ac:dyDescent="0.25">
      <c r="A6416">
        <v>45573</v>
      </c>
      <c r="B6416">
        <v>40037</v>
      </c>
      <c r="C6416" t="s">
        <v>36</v>
      </c>
      <c r="D6416" t="s">
        <v>42</v>
      </c>
      <c r="E6416" t="s">
        <v>192</v>
      </c>
      <c r="F6416" t="s">
        <v>632</v>
      </c>
      <c r="G6416">
        <v>5</v>
      </c>
      <c r="H6416">
        <v>1135.1099999999999</v>
      </c>
      <c r="I6416">
        <v>0.48</v>
      </c>
      <c r="J6416">
        <v>0.05</v>
      </c>
      <c r="K6416">
        <v>500.21</v>
      </c>
      <c r="L6416">
        <v>232.65</v>
      </c>
      <c r="M6416">
        <v>120.98</v>
      </c>
      <c r="N6416">
        <v>30</v>
      </c>
      <c r="O6416" t="s">
        <v>48</v>
      </c>
      <c r="P6416" t="s">
        <v>134</v>
      </c>
      <c r="Q6416" t="s">
        <v>33</v>
      </c>
      <c r="R6416" t="s">
        <v>27</v>
      </c>
      <c r="S6416" t="s">
        <v>132</v>
      </c>
      <c r="T6416" s="1">
        <v>40039</v>
      </c>
    </row>
    <row r="6417" spans="1:20" x14ac:dyDescent="0.25">
      <c r="A6417">
        <v>45575</v>
      </c>
      <c r="B6417">
        <v>41011</v>
      </c>
      <c r="C6417" t="s">
        <v>58</v>
      </c>
      <c r="D6417" t="s">
        <v>21</v>
      </c>
      <c r="E6417" t="s">
        <v>139</v>
      </c>
      <c r="F6417" t="s">
        <v>1907</v>
      </c>
      <c r="G6417">
        <v>46</v>
      </c>
      <c r="H6417">
        <v>5768.97</v>
      </c>
      <c r="I6417">
        <v>0.37</v>
      </c>
      <c r="J6417">
        <v>0.06</v>
      </c>
      <c r="K6417">
        <v>1900.88</v>
      </c>
      <c r="L6417">
        <v>133.30000000000001</v>
      </c>
      <c r="M6417">
        <v>83.98</v>
      </c>
      <c r="N6417">
        <v>5.01</v>
      </c>
      <c r="O6417" t="s">
        <v>24</v>
      </c>
      <c r="P6417" t="s">
        <v>552</v>
      </c>
      <c r="Q6417" t="s">
        <v>41</v>
      </c>
      <c r="R6417" t="s">
        <v>27</v>
      </c>
      <c r="S6417" t="s">
        <v>57</v>
      </c>
      <c r="T6417" s="1">
        <v>41011</v>
      </c>
    </row>
    <row r="6418" spans="1:20" x14ac:dyDescent="0.25">
      <c r="A6418">
        <v>45601</v>
      </c>
      <c r="B6418">
        <v>40812</v>
      </c>
      <c r="C6418" t="s">
        <v>36</v>
      </c>
      <c r="D6418" t="s">
        <v>21</v>
      </c>
      <c r="E6418" t="s">
        <v>84</v>
      </c>
      <c r="F6418" t="s">
        <v>1244</v>
      </c>
      <c r="G6418">
        <v>47</v>
      </c>
      <c r="H6418">
        <v>1520.58</v>
      </c>
      <c r="I6418">
        <v>0.38</v>
      </c>
      <c r="J6418">
        <v>0</v>
      </c>
      <c r="K6418">
        <v>575.54999999999995</v>
      </c>
      <c r="L6418">
        <v>32.229999999999997</v>
      </c>
      <c r="M6418">
        <v>19.98</v>
      </c>
      <c r="N6418">
        <v>5.97</v>
      </c>
      <c r="O6418" t="s">
        <v>24</v>
      </c>
      <c r="P6418" t="s">
        <v>1609</v>
      </c>
      <c r="Q6418" t="s">
        <v>95</v>
      </c>
      <c r="R6418" t="s">
        <v>34</v>
      </c>
      <c r="S6418" t="s">
        <v>57</v>
      </c>
      <c r="T6418" s="1">
        <v>40814</v>
      </c>
    </row>
    <row r="6419" spans="1:20" x14ac:dyDescent="0.25">
      <c r="A6419">
        <v>45605</v>
      </c>
      <c r="B6419">
        <v>40278</v>
      </c>
      <c r="C6419" t="s">
        <v>79</v>
      </c>
      <c r="D6419" t="s">
        <v>42</v>
      </c>
      <c r="E6419" t="s">
        <v>46</v>
      </c>
      <c r="F6419" t="s">
        <v>536</v>
      </c>
      <c r="G6419">
        <v>7</v>
      </c>
      <c r="H6419">
        <v>3060.26</v>
      </c>
      <c r="I6419">
        <v>0.53</v>
      </c>
      <c r="J6419">
        <v>0.05</v>
      </c>
      <c r="K6419">
        <v>1519.86</v>
      </c>
      <c r="L6419">
        <v>452.34</v>
      </c>
      <c r="M6419">
        <v>212.6</v>
      </c>
      <c r="N6419">
        <v>52.2</v>
      </c>
      <c r="O6419" t="s">
        <v>48</v>
      </c>
      <c r="P6419" t="s">
        <v>505</v>
      </c>
      <c r="Q6419" t="s">
        <v>33</v>
      </c>
      <c r="R6419" t="s">
        <v>27</v>
      </c>
      <c r="S6419" t="s">
        <v>49</v>
      </c>
      <c r="T6419" s="1">
        <v>40280</v>
      </c>
    </row>
    <row r="6420" spans="1:20" x14ac:dyDescent="0.25">
      <c r="A6420">
        <v>45606</v>
      </c>
      <c r="B6420">
        <v>40808</v>
      </c>
      <c r="C6420" t="s">
        <v>79</v>
      </c>
      <c r="D6420" t="s">
        <v>42</v>
      </c>
      <c r="E6420" t="s">
        <v>43</v>
      </c>
      <c r="F6420" t="s">
        <v>901</v>
      </c>
      <c r="G6420">
        <v>38</v>
      </c>
      <c r="H6420">
        <v>542.91999999999996</v>
      </c>
      <c r="I6420">
        <v>0.44</v>
      </c>
      <c r="J6420">
        <v>0.1</v>
      </c>
      <c r="K6420">
        <v>201.88</v>
      </c>
      <c r="L6420">
        <v>15.63</v>
      </c>
      <c r="M6420">
        <v>8.75</v>
      </c>
      <c r="N6420">
        <v>8.5399999999999991</v>
      </c>
      <c r="O6420" t="s">
        <v>24</v>
      </c>
      <c r="P6420" t="s">
        <v>1785</v>
      </c>
      <c r="Q6420" t="s">
        <v>95</v>
      </c>
      <c r="R6420" t="s">
        <v>34</v>
      </c>
      <c r="S6420" t="s">
        <v>35</v>
      </c>
      <c r="T6420" s="1">
        <v>40810</v>
      </c>
    </row>
    <row r="6421" spans="1:20" x14ac:dyDescent="0.25">
      <c r="A6421">
        <v>45606</v>
      </c>
      <c r="B6421">
        <v>40808</v>
      </c>
      <c r="C6421" t="s">
        <v>79</v>
      </c>
      <c r="D6421" t="s">
        <v>21</v>
      </c>
      <c r="E6421" t="s">
        <v>52</v>
      </c>
      <c r="F6421" t="s">
        <v>710</v>
      </c>
      <c r="G6421">
        <v>24</v>
      </c>
      <c r="H6421">
        <v>201.9</v>
      </c>
      <c r="I6421">
        <v>0.36</v>
      </c>
      <c r="J6421">
        <v>0.09</v>
      </c>
      <c r="K6421">
        <v>59.23</v>
      </c>
      <c r="L6421">
        <v>9.14</v>
      </c>
      <c r="M6421">
        <v>5.85</v>
      </c>
      <c r="N6421">
        <v>2.27</v>
      </c>
      <c r="O6421" t="s">
        <v>24</v>
      </c>
      <c r="P6421" t="s">
        <v>1785</v>
      </c>
      <c r="Q6421" t="s">
        <v>95</v>
      </c>
      <c r="R6421" t="s">
        <v>34</v>
      </c>
      <c r="S6421" t="s">
        <v>55</v>
      </c>
      <c r="T6421" s="1">
        <v>40809</v>
      </c>
    </row>
    <row r="6422" spans="1:20" x14ac:dyDescent="0.25">
      <c r="A6422">
        <v>45632</v>
      </c>
      <c r="B6422">
        <v>40308</v>
      </c>
      <c r="C6422" t="s">
        <v>29</v>
      </c>
      <c r="D6422" t="s">
        <v>42</v>
      </c>
      <c r="E6422" t="s">
        <v>43</v>
      </c>
      <c r="F6422" t="s">
        <v>803</v>
      </c>
      <c r="G6422">
        <v>50</v>
      </c>
      <c r="H6422">
        <v>660.09</v>
      </c>
      <c r="I6422">
        <v>0.38</v>
      </c>
      <c r="J6422">
        <v>0.02</v>
      </c>
      <c r="K6422">
        <v>242.13</v>
      </c>
      <c r="L6422">
        <v>13.45</v>
      </c>
      <c r="M6422">
        <v>8.34</v>
      </c>
      <c r="N6422">
        <v>0.96</v>
      </c>
      <c r="O6422" t="s">
        <v>24</v>
      </c>
      <c r="P6422" t="s">
        <v>1207</v>
      </c>
      <c r="Q6422" t="s">
        <v>64</v>
      </c>
      <c r="R6422" t="s">
        <v>27</v>
      </c>
      <c r="S6422" t="s">
        <v>55</v>
      </c>
      <c r="T6422" s="1">
        <v>40309</v>
      </c>
    </row>
    <row r="6423" spans="1:20" x14ac:dyDescent="0.25">
      <c r="A6423">
        <v>45635</v>
      </c>
      <c r="B6423">
        <v>41006</v>
      </c>
      <c r="C6423" t="s">
        <v>20</v>
      </c>
      <c r="D6423" t="s">
        <v>37</v>
      </c>
      <c r="E6423" t="s">
        <v>38</v>
      </c>
      <c r="F6423" t="s">
        <v>1583</v>
      </c>
      <c r="G6423">
        <v>50</v>
      </c>
      <c r="H6423">
        <v>3666.99</v>
      </c>
      <c r="I6423">
        <v>0.46</v>
      </c>
      <c r="J6423">
        <v>0.1</v>
      </c>
      <c r="K6423">
        <v>1466</v>
      </c>
      <c r="L6423">
        <v>81.44</v>
      </c>
      <c r="M6423">
        <v>43.98</v>
      </c>
      <c r="N6423">
        <v>1.99</v>
      </c>
      <c r="O6423" t="s">
        <v>24</v>
      </c>
      <c r="P6423" t="s">
        <v>1595</v>
      </c>
      <c r="Q6423" t="s">
        <v>64</v>
      </c>
      <c r="R6423" t="s">
        <v>34</v>
      </c>
      <c r="S6423" t="s">
        <v>35</v>
      </c>
      <c r="T6423" s="1">
        <v>41015</v>
      </c>
    </row>
    <row r="6424" spans="1:20" x14ac:dyDescent="0.25">
      <c r="A6424">
        <v>45664</v>
      </c>
      <c r="B6424">
        <v>41069</v>
      </c>
      <c r="C6424" t="s">
        <v>29</v>
      </c>
      <c r="D6424" t="s">
        <v>42</v>
      </c>
      <c r="E6424" t="s">
        <v>43</v>
      </c>
      <c r="F6424" t="s">
        <v>802</v>
      </c>
      <c r="G6424">
        <v>24</v>
      </c>
      <c r="H6424">
        <v>762.84</v>
      </c>
      <c r="I6424">
        <v>0.42</v>
      </c>
      <c r="J6424">
        <v>0.09</v>
      </c>
      <c r="K6424">
        <v>272.83</v>
      </c>
      <c r="L6424">
        <v>34.450000000000003</v>
      </c>
      <c r="M6424">
        <v>19.98</v>
      </c>
      <c r="N6424">
        <v>10.49</v>
      </c>
      <c r="O6424" t="s">
        <v>24</v>
      </c>
      <c r="P6424" t="s">
        <v>280</v>
      </c>
      <c r="Q6424" t="s">
        <v>33</v>
      </c>
      <c r="R6424" t="s">
        <v>61</v>
      </c>
      <c r="S6424" t="s">
        <v>57</v>
      </c>
      <c r="T6424" s="1">
        <v>41070</v>
      </c>
    </row>
    <row r="6425" spans="1:20" x14ac:dyDescent="0.25">
      <c r="A6425">
        <v>45668</v>
      </c>
      <c r="B6425">
        <v>40524</v>
      </c>
      <c r="C6425" t="s">
        <v>29</v>
      </c>
      <c r="D6425" t="s">
        <v>42</v>
      </c>
      <c r="E6425" t="s">
        <v>92</v>
      </c>
      <c r="F6425" t="s">
        <v>1187</v>
      </c>
      <c r="G6425">
        <v>8</v>
      </c>
      <c r="H6425">
        <v>1174.71</v>
      </c>
      <c r="I6425">
        <v>0.42</v>
      </c>
      <c r="J6425">
        <v>0.01</v>
      </c>
      <c r="K6425">
        <v>463.38</v>
      </c>
      <c r="L6425">
        <v>141.28</v>
      </c>
      <c r="M6425">
        <v>81.94</v>
      </c>
      <c r="N6425">
        <v>55.81</v>
      </c>
      <c r="O6425" t="s">
        <v>48</v>
      </c>
      <c r="P6425" t="s">
        <v>1950</v>
      </c>
      <c r="Q6425" t="s">
        <v>33</v>
      </c>
      <c r="R6425" t="s">
        <v>34</v>
      </c>
      <c r="S6425" t="s">
        <v>49</v>
      </c>
      <c r="T6425" s="1">
        <v>40525</v>
      </c>
    </row>
    <row r="6426" spans="1:20" x14ac:dyDescent="0.25">
      <c r="A6426">
        <v>45670</v>
      </c>
      <c r="B6426">
        <v>41128</v>
      </c>
      <c r="C6426" t="s">
        <v>20</v>
      </c>
      <c r="D6426" t="s">
        <v>21</v>
      </c>
      <c r="E6426" t="s">
        <v>84</v>
      </c>
      <c r="F6426" t="s">
        <v>824</v>
      </c>
      <c r="G6426">
        <v>2</v>
      </c>
      <c r="H6426">
        <v>32.72</v>
      </c>
      <c r="I6426">
        <v>0.51</v>
      </c>
      <c r="J6426">
        <v>0.06</v>
      </c>
      <c r="K6426">
        <v>11.9</v>
      </c>
      <c r="L6426">
        <v>13.22</v>
      </c>
      <c r="M6426">
        <v>6.48</v>
      </c>
      <c r="N6426">
        <v>7.86</v>
      </c>
      <c r="O6426" t="s">
        <v>24</v>
      </c>
      <c r="P6426" t="s">
        <v>486</v>
      </c>
      <c r="Q6426" t="s">
        <v>75</v>
      </c>
      <c r="R6426" t="s">
        <v>34</v>
      </c>
      <c r="S6426" t="s">
        <v>57</v>
      </c>
      <c r="T6426" s="1">
        <v>41132</v>
      </c>
    </row>
    <row r="6427" spans="1:20" x14ac:dyDescent="0.25">
      <c r="A6427">
        <v>45671</v>
      </c>
      <c r="B6427">
        <v>40706</v>
      </c>
      <c r="C6427" t="s">
        <v>20</v>
      </c>
      <c r="D6427" t="s">
        <v>42</v>
      </c>
      <c r="E6427" t="s">
        <v>43</v>
      </c>
      <c r="F6427" t="s">
        <v>1072</v>
      </c>
      <c r="G6427">
        <v>13</v>
      </c>
      <c r="H6427">
        <v>203.82</v>
      </c>
      <c r="I6427">
        <v>0.39</v>
      </c>
      <c r="J6427">
        <v>0.05</v>
      </c>
      <c r="K6427">
        <v>70.790000000000006</v>
      </c>
      <c r="L6427">
        <v>16.02</v>
      </c>
      <c r="M6427">
        <v>9.77</v>
      </c>
      <c r="N6427">
        <v>6.02</v>
      </c>
      <c r="O6427" t="s">
        <v>24</v>
      </c>
      <c r="P6427" t="s">
        <v>660</v>
      </c>
      <c r="Q6427" t="s">
        <v>33</v>
      </c>
      <c r="R6427" t="s">
        <v>67</v>
      </c>
      <c r="S6427" t="s">
        <v>45</v>
      </c>
      <c r="T6427" s="1">
        <v>40713</v>
      </c>
    </row>
    <row r="6428" spans="1:20" x14ac:dyDescent="0.25">
      <c r="A6428">
        <v>45698</v>
      </c>
      <c r="B6428">
        <v>41022</v>
      </c>
      <c r="C6428" t="s">
        <v>36</v>
      </c>
      <c r="D6428" t="s">
        <v>21</v>
      </c>
      <c r="E6428" t="s">
        <v>120</v>
      </c>
      <c r="F6428" t="s">
        <v>1170</v>
      </c>
      <c r="G6428">
        <v>40</v>
      </c>
      <c r="H6428">
        <v>11140.78</v>
      </c>
      <c r="I6428">
        <v>0.44</v>
      </c>
      <c r="J6428">
        <v>0.1</v>
      </c>
      <c r="K6428">
        <v>4201.1899999999996</v>
      </c>
      <c r="L6428">
        <v>308.91000000000003</v>
      </c>
      <c r="M6428">
        <v>172.99</v>
      </c>
      <c r="N6428">
        <v>19.989999999999998</v>
      </c>
      <c r="O6428" t="s">
        <v>24</v>
      </c>
      <c r="P6428" t="s">
        <v>1457</v>
      </c>
      <c r="Q6428" t="s">
        <v>64</v>
      </c>
      <c r="R6428" t="s">
        <v>27</v>
      </c>
      <c r="S6428" t="s">
        <v>57</v>
      </c>
      <c r="T6428" s="1">
        <v>41024</v>
      </c>
    </row>
    <row r="6429" spans="1:20" x14ac:dyDescent="0.25">
      <c r="A6429">
        <v>45698</v>
      </c>
      <c r="B6429">
        <v>41022</v>
      </c>
      <c r="C6429" t="s">
        <v>36</v>
      </c>
      <c r="D6429" t="s">
        <v>21</v>
      </c>
      <c r="E6429" t="s">
        <v>84</v>
      </c>
      <c r="F6429" t="s">
        <v>1832</v>
      </c>
      <c r="G6429">
        <v>36</v>
      </c>
      <c r="H6429">
        <v>391.3</v>
      </c>
      <c r="I6429">
        <v>0.35</v>
      </c>
      <c r="J6429">
        <v>0.04</v>
      </c>
      <c r="K6429">
        <v>124.99</v>
      </c>
      <c r="L6429">
        <v>11.2</v>
      </c>
      <c r="M6429">
        <v>7.28</v>
      </c>
      <c r="N6429">
        <v>4.2300000000000004</v>
      </c>
      <c r="O6429" t="s">
        <v>24</v>
      </c>
      <c r="P6429" t="s">
        <v>1457</v>
      </c>
      <c r="Q6429" t="s">
        <v>64</v>
      </c>
      <c r="R6429" t="s">
        <v>27</v>
      </c>
      <c r="S6429" t="s">
        <v>55</v>
      </c>
      <c r="T6429" s="1">
        <v>41025</v>
      </c>
    </row>
    <row r="6430" spans="1:20" x14ac:dyDescent="0.25">
      <c r="A6430">
        <v>45700</v>
      </c>
      <c r="B6430">
        <v>41226</v>
      </c>
      <c r="C6430" t="s">
        <v>36</v>
      </c>
      <c r="D6430" t="s">
        <v>21</v>
      </c>
      <c r="E6430" t="s">
        <v>126</v>
      </c>
      <c r="F6430" t="s">
        <v>1921</v>
      </c>
      <c r="G6430">
        <v>43</v>
      </c>
      <c r="H6430">
        <v>2722.89</v>
      </c>
      <c r="I6430">
        <v>0.41</v>
      </c>
      <c r="J6430">
        <v>0.02</v>
      </c>
      <c r="K6430">
        <v>1081.81</v>
      </c>
      <c r="L6430">
        <v>64.510000000000005</v>
      </c>
      <c r="M6430">
        <v>38.06</v>
      </c>
      <c r="N6430">
        <v>4.5</v>
      </c>
      <c r="O6430" t="s">
        <v>24</v>
      </c>
      <c r="P6430" t="s">
        <v>1790</v>
      </c>
      <c r="Q6430" t="s">
        <v>64</v>
      </c>
      <c r="R6430" t="s">
        <v>61</v>
      </c>
      <c r="S6430" t="s">
        <v>57</v>
      </c>
      <c r="T6430" s="1">
        <v>41226</v>
      </c>
    </row>
    <row r="6431" spans="1:20" x14ac:dyDescent="0.25">
      <c r="A6431">
        <v>45728</v>
      </c>
      <c r="B6431">
        <v>40350</v>
      </c>
      <c r="C6431" t="s">
        <v>36</v>
      </c>
      <c r="D6431" t="s">
        <v>21</v>
      </c>
      <c r="E6431" t="s">
        <v>80</v>
      </c>
      <c r="F6431" t="s">
        <v>1946</v>
      </c>
      <c r="G6431">
        <v>11</v>
      </c>
      <c r="H6431">
        <v>74.319999999999993</v>
      </c>
      <c r="I6431">
        <v>0.55000000000000004</v>
      </c>
      <c r="J6431">
        <v>0.02</v>
      </c>
      <c r="K6431">
        <v>37.31</v>
      </c>
      <c r="L6431">
        <v>6.4</v>
      </c>
      <c r="M6431">
        <v>2.88</v>
      </c>
      <c r="N6431">
        <v>5.33</v>
      </c>
      <c r="O6431" t="s">
        <v>24</v>
      </c>
      <c r="P6431" t="s">
        <v>809</v>
      </c>
      <c r="Q6431" t="s">
        <v>95</v>
      </c>
      <c r="R6431" t="s">
        <v>27</v>
      </c>
      <c r="S6431" t="s">
        <v>57</v>
      </c>
      <c r="T6431" s="1">
        <v>40351</v>
      </c>
    </row>
    <row r="6432" spans="1:20" x14ac:dyDescent="0.25">
      <c r="A6432">
        <v>45728</v>
      </c>
      <c r="B6432">
        <v>40350</v>
      </c>
      <c r="C6432" t="s">
        <v>36</v>
      </c>
      <c r="D6432" t="s">
        <v>37</v>
      </c>
      <c r="E6432" t="s">
        <v>38</v>
      </c>
      <c r="F6432" t="s">
        <v>1626</v>
      </c>
      <c r="G6432">
        <v>49</v>
      </c>
      <c r="H6432">
        <v>3168.46</v>
      </c>
      <c r="I6432">
        <v>0.49</v>
      </c>
      <c r="J6432">
        <v>0.01</v>
      </c>
      <c r="K6432">
        <v>1535.26</v>
      </c>
      <c r="L6432">
        <v>65.27</v>
      </c>
      <c r="M6432">
        <v>33.29</v>
      </c>
      <c r="N6432">
        <v>1.99</v>
      </c>
      <c r="O6432" t="s">
        <v>24</v>
      </c>
      <c r="P6432" t="s">
        <v>809</v>
      </c>
      <c r="Q6432" t="s">
        <v>33</v>
      </c>
      <c r="R6432" t="s">
        <v>27</v>
      </c>
      <c r="S6432" t="s">
        <v>35</v>
      </c>
      <c r="T6432" s="1">
        <v>40351</v>
      </c>
    </row>
    <row r="6433" spans="1:20" x14ac:dyDescent="0.25">
      <c r="A6433">
        <v>45731</v>
      </c>
      <c r="B6433">
        <v>40035</v>
      </c>
      <c r="C6433" t="s">
        <v>58</v>
      </c>
      <c r="D6433" t="s">
        <v>21</v>
      </c>
      <c r="E6433" t="s">
        <v>84</v>
      </c>
      <c r="F6433" t="s">
        <v>1221</v>
      </c>
      <c r="G6433">
        <v>19</v>
      </c>
      <c r="H6433">
        <v>271.2</v>
      </c>
      <c r="I6433">
        <v>0.54</v>
      </c>
      <c r="J6433">
        <v>0.01</v>
      </c>
      <c r="K6433">
        <v>141.86000000000001</v>
      </c>
      <c r="L6433">
        <v>14.09</v>
      </c>
      <c r="M6433">
        <v>6.48</v>
      </c>
      <c r="N6433">
        <v>6.22</v>
      </c>
      <c r="O6433" t="s">
        <v>71</v>
      </c>
      <c r="P6433" t="s">
        <v>1200</v>
      </c>
      <c r="Q6433" t="s">
        <v>95</v>
      </c>
      <c r="R6433" t="s">
        <v>67</v>
      </c>
      <c r="S6433" t="s">
        <v>57</v>
      </c>
      <c r="T6433" s="1">
        <v>40036</v>
      </c>
    </row>
    <row r="6434" spans="1:20" x14ac:dyDescent="0.25">
      <c r="A6434">
        <v>45731</v>
      </c>
      <c r="B6434">
        <v>40035</v>
      </c>
      <c r="C6434" t="s">
        <v>58</v>
      </c>
      <c r="D6434" t="s">
        <v>37</v>
      </c>
      <c r="E6434" t="s">
        <v>50</v>
      </c>
      <c r="F6434" t="s">
        <v>359</v>
      </c>
      <c r="G6434">
        <v>35</v>
      </c>
      <c r="H6434">
        <v>5036.68</v>
      </c>
      <c r="I6434">
        <v>0.42</v>
      </c>
      <c r="J6434">
        <v>0.03</v>
      </c>
      <c r="K6434">
        <v>2023.73</v>
      </c>
      <c r="L6434">
        <v>148.26</v>
      </c>
      <c r="M6434">
        <v>85.99</v>
      </c>
      <c r="N6434">
        <v>3.3</v>
      </c>
      <c r="O6434" t="s">
        <v>24</v>
      </c>
      <c r="P6434" t="s">
        <v>1200</v>
      </c>
      <c r="Q6434" t="s">
        <v>95</v>
      </c>
      <c r="R6434" t="s">
        <v>67</v>
      </c>
      <c r="S6434" t="s">
        <v>35</v>
      </c>
      <c r="T6434" s="1">
        <v>40037</v>
      </c>
    </row>
    <row r="6435" spans="1:20" x14ac:dyDescent="0.25">
      <c r="A6435">
        <v>45731</v>
      </c>
      <c r="B6435">
        <v>40035</v>
      </c>
      <c r="C6435" t="s">
        <v>58</v>
      </c>
      <c r="D6435" t="s">
        <v>42</v>
      </c>
      <c r="E6435" t="s">
        <v>46</v>
      </c>
      <c r="F6435" t="s">
        <v>278</v>
      </c>
      <c r="G6435">
        <v>44</v>
      </c>
      <c r="H6435">
        <v>21358.6</v>
      </c>
      <c r="I6435">
        <v>0.41</v>
      </c>
      <c r="J6435">
        <v>0.04</v>
      </c>
      <c r="K6435">
        <v>8172.56</v>
      </c>
      <c r="L6435">
        <v>502</v>
      </c>
      <c r="M6435">
        <v>296.18</v>
      </c>
      <c r="N6435">
        <v>154.12</v>
      </c>
      <c r="O6435" t="s">
        <v>48</v>
      </c>
      <c r="P6435" t="s">
        <v>119</v>
      </c>
      <c r="Q6435" t="s">
        <v>41</v>
      </c>
      <c r="R6435" t="s">
        <v>67</v>
      </c>
      <c r="S6435" t="s">
        <v>49</v>
      </c>
      <c r="T6435" s="1">
        <v>40036</v>
      </c>
    </row>
    <row r="6436" spans="1:20" x14ac:dyDescent="0.25">
      <c r="A6436">
        <v>45733</v>
      </c>
      <c r="B6436">
        <v>40518</v>
      </c>
      <c r="C6436" t="s">
        <v>58</v>
      </c>
      <c r="D6436" t="s">
        <v>21</v>
      </c>
      <c r="E6436" t="s">
        <v>120</v>
      </c>
      <c r="F6436" t="s">
        <v>806</v>
      </c>
      <c r="G6436">
        <v>39</v>
      </c>
      <c r="H6436">
        <v>1671.68</v>
      </c>
      <c r="I6436">
        <v>0.51</v>
      </c>
      <c r="J6436">
        <v>7.0000000000000007E-2</v>
      </c>
      <c r="K6436">
        <v>783.76</v>
      </c>
      <c r="L6436">
        <v>45.67</v>
      </c>
      <c r="M6436">
        <v>22.38</v>
      </c>
      <c r="N6436">
        <v>15.1</v>
      </c>
      <c r="O6436" t="s">
        <v>24</v>
      </c>
      <c r="P6436" t="s">
        <v>1205</v>
      </c>
      <c r="Q6436" t="s">
        <v>41</v>
      </c>
      <c r="R6436" t="s">
        <v>34</v>
      </c>
      <c r="S6436" t="s">
        <v>57</v>
      </c>
      <c r="T6436" s="1">
        <v>40519</v>
      </c>
    </row>
    <row r="6437" spans="1:20" x14ac:dyDescent="0.25">
      <c r="A6437">
        <v>45734</v>
      </c>
      <c r="B6437">
        <v>41107</v>
      </c>
      <c r="C6437" t="s">
        <v>58</v>
      </c>
      <c r="D6437" t="s">
        <v>21</v>
      </c>
      <c r="E6437" t="s">
        <v>52</v>
      </c>
      <c r="F6437" t="s">
        <v>1390</v>
      </c>
      <c r="G6437">
        <v>47</v>
      </c>
      <c r="H6437">
        <v>908.93</v>
      </c>
      <c r="I6437">
        <v>0.41</v>
      </c>
      <c r="J6437">
        <v>0.03</v>
      </c>
      <c r="K6437">
        <v>352.96</v>
      </c>
      <c r="L6437">
        <v>19.760000000000002</v>
      </c>
      <c r="M6437">
        <v>11.66</v>
      </c>
      <c r="N6437">
        <v>7.95</v>
      </c>
      <c r="O6437" t="s">
        <v>71</v>
      </c>
      <c r="P6437" t="s">
        <v>1180</v>
      </c>
      <c r="Q6437" t="s">
        <v>41</v>
      </c>
      <c r="R6437" t="s">
        <v>67</v>
      </c>
      <c r="S6437" t="s">
        <v>35</v>
      </c>
      <c r="T6437" s="1">
        <v>41109</v>
      </c>
    </row>
    <row r="6438" spans="1:20" x14ac:dyDescent="0.25">
      <c r="A6438">
        <v>45762</v>
      </c>
      <c r="B6438">
        <v>40380</v>
      </c>
      <c r="C6438" t="s">
        <v>20</v>
      </c>
      <c r="D6438" t="s">
        <v>21</v>
      </c>
      <c r="E6438" t="s">
        <v>84</v>
      </c>
      <c r="F6438" t="s">
        <v>815</v>
      </c>
      <c r="G6438">
        <v>21</v>
      </c>
      <c r="H6438">
        <v>1683.32</v>
      </c>
      <c r="I6438">
        <v>0.53</v>
      </c>
      <c r="J6438">
        <v>0.01</v>
      </c>
      <c r="K6438">
        <v>881.5</v>
      </c>
      <c r="L6438">
        <v>80.72</v>
      </c>
      <c r="M6438">
        <v>37.94</v>
      </c>
      <c r="N6438">
        <v>5.08</v>
      </c>
      <c r="O6438" t="s">
        <v>24</v>
      </c>
      <c r="P6438" t="s">
        <v>1043</v>
      </c>
      <c r="Q6438" t="s">
        <v>33</v>
      </c>
      <c r="R6438" t="s">
        <v>34</v>
      </c>
      <c r="S6438" t="s">
        <v>55</v>
      </c>
      <c r="T6438" s="1">
        <v>40385</v>
      </c>
    </row>
    <row r="6439" spans="1:20" x14ac:dyDescent="0.25">
      <c r="A6439">
        <v>45763</v>
      </c>
      <c r="B6439">
        <v>40366</v>
      </c>
      <c r="C6439" t="s">
        <v>36</v>
      </c>
      <c r="D6439" t="s">
        <v>21</v>
      </c>
      <c r="E6439" t="s">
        <v>80</v>
      </c>
      <c r="F6439" t="s">
        <v>516</v>
      </c>
      <c r="G6439">
        <v>25</v>
      </c>
      <c r="H6439">
        <v>124.48</v>
      </c>
      <c r="I6439">
        <v>0.5</v>
      </c>
      <c r="J6439">
        <v>0.05</v>
      </c>
      <c r="K6439">
        <v>58.73</v>
      </c>
      <c r="L6439">
        <v>5.22</v>
      </c>
      <c r="M6439">
        <v>2.61</v>
      </c>
      <c r="N6439">
        <v>0.5</v>
      </c>
      <c r="O6439" t="s">
        <v>24</v>
      </c>
      <c r="P6439" t="s">
        <v>726</v>
      </c>
      <c r="Q6439" t="s">
        <v>33</v>
      </c>
      <c r="R6439" t="s">
        <v>34</v>
      </c>
      <c r="S6439" t="s">
        <v>57</v>
      </c>
      <c r="T6439" s="1">
        <v>40367</v>
      </c>
    </row>
    <row r="6440" spans="1:20" x14ac:dyDescent="0.25">
      <c r="A6440">
        <v>45766</v>
      </c>
      <c r="B6440">
        <v>40305</v>
      </c>
      <c r="C6440" t="s">
        <v>36</v>
      </c>
      <c r="D6440" t="s">
        <v>42</v>
      </c>
      <c r="E6440" t="s">
        <v>43</v>
      </c>
      <c r="F6440" t="s">
        <v>1660</v>
      </c>
      <c r="G6440">
        <v>37</v>
      </c>
      <c r="H6440">
        <v>4842.6000000000004</v>
      </c>
      <c r="I6440">
        <v>0.51</v>
      </c>
      <c r="J6440">
        <v>0</v>
      </c>
      <c r="K6440">
        <v>2462.34</v>
      </c>
      <c r="L6440">
        <v>130.49</v>
      </c>
      <c r="M6440">
        <v>63.94</v>
      </c>
      <c r="N6440">
        <v>14.48</v>
      </c>
      <c r="O6440" t="s">
        <v>24</v>
      </c>
      <c r="P6440" t="s">
        <v>1932</v>
      </c>
      <c r="Q6440" t="s">
        <v>83</v>
      </c>
      <c r="R6440" t="s">
        <v>61</v>
      </c>
      <c r="S6440" t="s">
        <v>57</v>
      </c>
      <c r="T6440" s="1">
        <v>40307</v>
      </c>
    </row>
    <row r="6441" spans="1:20" x14ac:dyDescent="0.25">
      <c r="A6441">
        <v>45766</v>
      </c>
      <c r="B6441">
        <v>40305</v>
      </c>
      <c r="C6441" t="s">
        <v>36</v>
      </c>
      <c r="D6441" t="s">
        <v>37</v>
      </c>
      <c r="E6441" t="s">
        <v>87</v>
      </c>
      <c r="F6441" t="s">
        <v>1828</v>
      </c>
      <c r="G6441">
        <v>28</v>
      </c>
      <c r="H6441">
        <v>7990</v>
      </c>
      <c r="I6441">
        <v>0.51</v>
      </c>
      <c r="J6441">
        <v>0.01</v>
      </c>
      <c r="K6441">
        <v>4028.29</v>
      </c>
      <c r="L6441">
        <v>287.73</v>
      </c>
      <c r="M6441">
        <v>140.99</v>
      </c>
      <c r="N6441">
        <v>13.99</v>
      </c>
      <c r="O6441" t="s">
        <v>24</v>
      </c>
      <c r="P6441" t="s">
        <v>1932</v>
      </c>
      <c r="Q6441" t="s">
        <v>83</v>
      </c>
      <c r="R6441" t="s">
        <v>61</v>
      </c>
      <c r="S6441" t="s">
        <v>45</v>
      </c>
      <c r="T6441" s="1">
        <v>40306</v>
      </c>
    </row>
    <row r="6442" spans="1:20" x14ac:dyDescent="0.25">
      <c r="A6442">
        <v>45767</v>
      </c>
      <c r="B6442">
        <v>41100</v>
      </c>
      <c r="C6442" t="s">
        <v>36</v>
      </c>
      <c r="D6442" t="s">
        <v>21</v>
      </c>
      <c r="E6442" t="s">
        <v>22</v>
      </c>
      <c r="F6442" t="s">
        <v>1470</v>
      </c>
      <c r="G6442">
        <v>49</v>
      </c>
      <c r="H6442">
        <v>1437.45</v>
      </c>
      <c r="I6442">
        <v>0.45</v>
      </c>
      <c r="J6442">
        <v>0.05</v>
      </c>
      <c r="K6442">
        <v>602.61</v>
      </c>
      <c r="L6442">
        <v>30.75</v>
      </c>
      <c r="M6442">
        <v>16.91</v>
      </c>
      <c r="N6442">
        <v>6.25</v>
      </c>
      <c r="O6442" t="s">
        <v>71</v>
      </c>
      <c r="P6442" t="s">
        <v>1757</v>
      </c>
      <c r="Q6442" t="s">
        <v>41</v>
      </c>
      <c r="R6442" t="s">
        <v>34</v>
      </c>
      <c r="S6442" t="s">
        <v>57</v>
      </c>
      <c r="T6442" s="1">
        <v>41102</v>
      </c>
    </row>
    <row r="6443" spans="1:20" x14ac:dyDescent="0.25">
      <c r="A6443">
        <v>45794</v>
      </c>
      <c r="B6443">
        <v>40810</v>
      </c>
      <c r="C6443" t="s">
        <v>58</v>
      </c>
      <c r="D6443" t="s">
        <v>37</v>
      </c>
      <c r="E6443" t="s">
        <v>38</v>
      </c>
      <c r="F6443" t="s">
        <v>1631</v>
      </c>
      <c r="G6443">
        <v>28</v>
      </c>
      <c r="H6443">
        <v>2083.81</v>
      </c>
      <c r="I6443">
        <v>0.46</v>
      </c>
      <c r="J6443">
        <v>0</v>
      </c>
      <c r="K6443">
        <v>953.84</v>
      </c>
      <c r="L6443">
        <v>74.06</v>
      </c>
      <c r="M6443">
        <v>39.99</v>
      </c>
      <c r="N6443">
        <v>10.25</v>
      </c>
      <c r="O6443" t="s">
        <v>24</v>
      </c>
      <c r="P6443" t="s">
        <v>1999</v>
      </c>
      <c r="Q6443" t="s">
        <v>41</v>
      </c>
      <c r="R6443" t="s">
        <v>67</v>
      </c>
      <c r="S6443" t="s">
        <v>57</v>
      </c>
      <c r="T6443" s="1">
        <v>40812</v>
      </c>
    </row>
    <row r="6444" spans="1:20" x14ac:dyDescent="0.25">
      <c r="A6444">
        <v>45824</v>
      </c>
      <c r="B6444">
        <v>40153</v>
      </c>
      <c r="C6444" t="s">
        <v>29</v>
      </c>
      <c r="D6444" t="s">
        <v>42</v>
      </c>
      <c r="E6444" t="s">
        <v>192</v>
      </c>
      <c r="F6444" t="s">
        <v>1287</v>
      </c>
      <c r="G6444">
        <v>44</v>
      </c>
      <c r="H6444">
        <v>11200.94</v>
      </c>
      <c r="I6444">
        <v>0.49</v>
      </c>
      <c r="J6444">
        <v>0.08</v>
      </c>
      <c r="K6444">
        <v>4980.8100000000004</v>
      </c>
      <c r="L6444">
        <v>276.10000000000002</v>
      </c>
      <c r="M6444">
        <v>140.81</v>
      </c>
      <c r="N6444">
        <v>24.49</v>
      </c>
      <c r="O6444" t="s">
        <v>24</v>
      </c>
      <c r="P6444" t="s">
        <v>227</v>
      </c>
      <c r="Q6444" t="s">
        <v>64</v>
      </c>
      <c r="R6444" t="s">
        <v>67</v>
      </c>
      <c r="S6444" t="s">
        <v>28</v>
      </c>
      <c r="T6444" s="1">
        <v>40155</v>
      </c>
    </row>
    <row r="6445" spans="1:20" x14ac:dyDescent="0.25">
      <c r="A6445">
        <v>45825</v>
      </c>
      <c r="B6445">
        <v>41189</v>
      </c>
      <c r="C6445" t="s">
        <v>79</v>
      </c>
      <c r="D6445" t="s">
        <v>21</v>
      </c>
      <c r="E6445" t="s">
        <v>84</v>
      </c>
      <c r="F6445" t="s">
        <v>238</v>
      </c>
      <c r="G6445">
        <v>43</v>
      </c>
      <c r="H6445">
        <v>500.5</v>
      </c>
      <c r="I6445">
        <v>0.46</v>
      </c>
      <c r="J6445">
        <v>0.04</v>
      </c>
      <c r="K6445">
        <v>216.72</v>
      </c>
      <c r="L6445">
        <v>12</v>
      </c>
      <c r="M6445">
        <v>6.48</v>
      </c>
      <c r="N6445">
        <v>5.14</v>
      </c>
      <c r="O6445" t="s">
        <v>24</v>
      </c>
      <c r="P6445" t="s">
        <v>845</v>
      </c>
      <c r="Q6445" t="s">
        <v>41</v>
      </c>
      <c r="R6445" t="s">
        <v>34</v>
      </c>
      <c r="S6445" t="s">
        <v>57</v>
      </c>
      <c r="T6445" s="1">
        <v>41189</v>
      </c>
    </row>
    <row r="6446" spans="1:20" x14ac:dyDescent="0.25">
      <c r="A6446">
        <v>45860</v>
      </c>
      <c r="B6446">
        <v>41133</v>
      </c>
      <c r="C6446" t="s">
        <v>20</v>
      </c>
      <c r="D6446" t="s">
        <v>21</v>
      </c>
      <c r="E6446" t="s">
        <v>84</v>
      </c>
      <c r="F6446" t="s">
        <v>1144</v>
      </c>
      <c r="G6446">
        <v>12</v>
      </c>
      <c r="H6446">
        <v>135.34</v>
      </c>
      <c r="I6446">
        <v>0.52</v>
      </c>
      <c r="J6446">
        <v>0.01</v>
      </c>
      <c r="K6446">
        <v>69.23</v>
      </c>
      <c r="L6446">
        <v>11.31</v>
      </c>
      <c r="M6446">
        <v>5.43</v>
      </c>
      <c r="N6446">
        <v>0.95</v>
      </c>
      <c r="O6446" t="s">
        <v>24</v>
      </c>
      <c r="P6446" t="s">
        <v>1765</v>
      </c>
      <c r="Q6446" t="s">
        <v>41</v>
      </c>
      <c r="R6446" t="s">
        <v>67</v>
      </c>
      <c r="S6446" t="s">
        <v>55</v>
      </c>
      <c r="T6446" s="1">
        <v>41133</v>
      </c>
    </row>
    <row r="6447" spans="1:20" x14ac:dyDescent="0.25">
      <c r="A6447">
        <v>45861</v>
      </c>
      <c r="B6447">
        <v>40780</v>
      </c>
      <c r="C6447" t="s">
        <v>79</v>
      </c>
      <c r="D6447" t="s">
        <v>37</v>
      </c>
      <c r="E6447" t="s">
        <v>50</v>
      </c>
      <c r="F6447" t="s">
        <v>1007</v>
      </c>
      <c r="G6447">
        <v>39</v>
      </c>
      <c r="H6447">
        <v>1275.8699999999999</v>
      </c>
      <c r="I6447">
        <v>0.39</v>
      </c>
      <c r="J6447">
        <v>0.05</v>
      </c>
      <c r="K6447">
        <v>456.27</v>
      </c>
      <c r="L6447">
        <v>34.409999999999997</v>
      </c>
      <c r="M6447">
        <v>20.99</v>
      </c>
      <c r="N6447">
        <v>0.99</v>
      </c>
      <c r="O6447" t="s">
        <v>24</v>
      </c>
      <c r="P6447" t="s">
        <v>310</v>
      </c>
      <c r="Q6447" t="s">
        <v>83</v>
      </c>
      <c r="R6447" t="s">
        <v>27</v>
      </c>
      <c r="S6447" t="s">
        <v>55</v>
      </c>
      <c r="T6447" s="1">
        <v>40780</v>
      </c>
    </row>
    <row r="6448" spans="1:20" x14ac:dyDescent="0.25">
      <c r="A6448">
        <v>45863</v>
      </c>
      <c r="B6448">
        <v>40440</v>
      </c>
      <c r="C6448" t="s">
        <v>20</v>
      </c>
      <c r="D6448" t="s">
        <v>37</v>
      </c>
      <c r="E6448" t="s">
        <v>50</v>
      </c>
      <c r="F6448" t="s">
        <v>76</v>
      </c>
      <c r="G6448">
        <v>5</v>
      </c>
      <c r="H6448">
        <v>1496.74</v>
      </c>
      <c r="I6448">
        <v>0.35</v>
      </c>
      <c r="J6448">
        <v>0.01</v>
      </c>
      <c r="K6448">
        <v>512.59</v>
      </c>
      <c r="L6448">
        <v>301.52</v>
      </c>
      <c r="M6448">
        <v>195.99</v>
      </c>
      <c r="N6448">
        <v>4.2</v>
      </c>
      <c r="O6448" t="s">
        <v>71</v>
      </c>
      <c r="P6448" t="s">
        <v>740</v>
      </c>
      <c r="Q6448" t="s">
        <v>95</v>
      </c>
      <c r="R6448" t="s">
        <v>61</v>
      </c>
      <c r="S6448" t="s">
        <v>57</v>
      </c>
      <c r="T6448" s="1">
        <v>40444</v>
      </c>
    </row>
    <row r="6449" spans="1:20" x14ac:dyDescent="0.25">
      <c r="A6449">
        <v>45893</v>
      </c>
      <c r="B6449">
        <v>40689</v>
      </c>
      <c r="C6449" t="s">
        <v>36</v>
      </c>
      <c r="D6449" t="s">
        <v>21</v>
      </c>
      <c r="E6449" t="s">
        <v>120</v>
      </c>
      <c r="F6449" t="s">
        <v>2019</v>
      </c>
      <c r="G6449">
        <v>15</v>
      </c>
      <c r="H6449">
        <v>117.82</v>
      </c>
      <c r="I6449">
        <v>0.45</v>
      </c>
      <c r="J6449">
        <v>0.05</v>
      </c>
      <c r="K6449">
        <v>48.98</v>
      </c>
      <c r="L6449">
        <v>8.16</v>
      </c>
      <c r="M6449">
        <v>4.49</v>
      </c>
      <c r="N6449">
        <v>1.49</v>
      </c>
      <c r="O6449" t="s">
        <v>24</v>
      </c>
      <c r="P6449" t="s">
        <v>597</v>
      </c>
      <c r="Q6449" t="s">
        <v>41</v>
      </c>
      <c r="R6449" t="s">
        <v>34</v>
      </c>
      <c r="S6449" t="s">
        <v>57</v>
      </c>
      <c r="T6449" s="1">
        <v>40690</v>
      </c>
    </row>
    <row r="6450" spans="1:20" x14ac:dyDescent="0.25">
      <c r="A6450">
        <v>45924</v>
      </c>
      <c r="B6450">
        <v>40533</v>
      </c>
      <c r="C6450" t="s">
        <v>20</v>
      </c>
      <c r="D6450" t="s">
        <v>21</v>
      </c>
      <c r="E6450" t="s">
        <v>120</v>
      </c>
      <c r="F6450" t="s">
        <v>531</v>
      </c>
      <c r="G6450">
        <v>1</v>
      </c>
      <c r="H6450">
        <v>42.43</v>
      </c>
      <c r="I6450">
        <v>0.38</v>
      </c>
      <c r="J6450">
        <v>0.02</v>
      </c>
      <c r="K6450">
        <v>14.49</v>
      </c>
      <c r="L6450">
        <v>40.24</v>
      </c>
      <c r="M6450">
        <v>24.95</v>
      </c>
      <c r="N6450">
        <v>2.99</v>
      </c>
      <c r="O6450" t="s">
        <v>24</v>
      </c>
      <c r="P6450" t="s">
        <v>1563</v>
      </c>
      <c r="Q6450" t="s">
        <v>95</v>
      </c>
      <c r="R6450" t="s">
        <v>34</v>
      </c>
      <c r="S6450" t="s">
        <v>57</v>
      </c>
      <c r="T6450" s="1">
        <v>40538</v>
      </c>
    </row>
    <row r="6451" spans="1:20" x14ac:dyDescent="0.25">
      <c r="A6451">
        <v>45957</v>
      </c>
      <c r="B6451">
        <v>40442</v>
      </c>
      <c r="C6451" t="s">
        <v>58</v>
      </c>
      <c r="D6451" t="s">
        <v>37</v>
      </c>
      <c r="E6451" t="s">
        <v>38</v>
      </c>
      <c r="F6451" t="s">
        <v>1789</v>
      </c>
      <c r="G6451">
        <v>20</v>
      </c>
      <c r="H6451">
        <v>1605.71</v>
      </c>
      <c r="I6451">
        <v>0.54</v>
      </c>
      <c r="J6451">
        <v>0.06</v>
      </c>
      <c r="K6451">
        <v>818.92</v>
      </c>
      <c r="L6451">
        <v>85.3</v>
      </c>
      <c r="M6451">
        <v>39.24</v>
      </c>
      <c r="N6451">
        <v>1.99</v>
      </c>
      <c r="O6451" t="s">
        <v>24</v>
      </c>
      <c r="P6451" t="s">
        <v>262</v>
      </c>
      <c r="Q6451" t="s">
        <v>83</v>
      </c>
      <c r="R6451" t="s">
        <v>61</v>
      </c>
      <c r="S6451" t="s">
        <v>35</v>
      </c>
      <c r="T6451" s="1">
        <v>40444</v>
      </c>
    </row>
    <row r="6452" spans="1:20" x14ac:dyDescent="0.25">
      <c r="A6452">
        <v>45957</v>
      </c>
      <c r="B6452">
        <v>40442</v>
      </c>
      <c r="C6452" t="s">
        <v>58</v>
      </c>
      <c r="D6452" t="s">
        <v>21</v>
      </c>
      <c r="E6452" t="s">
        <v>84</v>
      </c>
      <c r="F6452" t="s">
        <v>137</v>
      </c>
      <c r="G6452">
        <v>19</v>
      </c>
      <c r="H6452">
        <v>302.60000000000002</v>
      </c>
      <c r="I6452">
        <v>0.55000000000000004</v>
      </c>
      <c r="J6452">
        <v>0.08</v>
      </c>
      <c r="K6452">
        <v>151.61000000000001</v>
      </c>
      <c r="L6452">
        <v>16.98</v>
      </c>
      <c r="M6452">
        <v>7.64</v>
      </c>
      <c r="N6452">
        <v>5.83</v>
      </c>
      <c r="O6452" t="s">
        <v>24</v>
      </c>
      <c r="P6452" t="s">
        <v>262</v>
      </c>
      <c r="Q6452" t="s">
        <v>83</v>
      </c>
      <c r="R6452" t="s">
        <v>61</v>
      </c>
      <c r="S6452" t="s">
        <v>55</v>
      </c>
      <c r="T6452" s="1">
        <v>40444</v>
      </c>
    </row>
    <row r="6453" spans="1:20" x14ac:dyDescent="0.25">
      <c r="A6453">
        <v>45958</v>
      </c>
      <c r="B6453">
        <v>40688</v>
      </c>
      <c r="C6453" t="s">
        <v>79</v>
      </c>
      <c r="D6453" t="s">
        <v>37</v>
      </c>
      <c r="E6453" t="s">
        <v>387</v>
      </c>
      <c r="F6453" t="s">
        <v>1573</v>
      </c>
      <c r="G6453">
        <v>28</v>
      </c>
      <c r="H6453">
        <v>25486.57</v>
      </c>
      <c r="I6453">
        <v>0.36</v>
      </c>
      <c r="J6453">
        <v>0.03</v>
      </c>
      <c r="K6453">
        <v>8662.36</v>
      </c>
      <c r="L6453">
        <v>937.48</v>
      </c>
      <c r="M6453">
        <v>599.99</v>
      </c>
      <c r="N6453">
        <v>24.49</v>
      </c>
      <c r="O6453" t="s">
        <v>24</v>
      </c>
      <c r="P6453" t="s">
        <v>150</v>
      </c>
      <c r="Q6453" t="s">
        <v>83</v>
      </c>
      <c r="R6453" t="s">
        <v>27</v>
      </c>
      <c r="S6453" t="s">
        <v>28</v>
      </c>
      <c r="T6453" s="1">
        <v>40689</v>
      </c>
    </row>
    <row r="6454" spans="1:20" x14ac:dyDescent="0.25">
      <c r="A6454">
        <v>45958</v>
      </c>
      <c r="B6454">
        <v>40688</v>
      </c>
      <c r="C6454" t="s">
        <v>79</v>
      </c>
      <c r="D6454" t="s">
        <v>21</v>
      </c>
      <c r="E6454" t="s">
        <v>84</v>
      </c>
      <c r="F6454" t="s">
        <v>1870</v>
      </c>
      <c r="G6454">
        <v>16</v>
      </c>
      <c r="H6454">
        <v>175.07</v>
      </c>
      <c r="I6454">
        <v>0.39</v>
      </c>
      <c r="J6454">
        <v>0.02</v>
      </c>
      <c r="K6454">
        <v>64.930000000000007</v>
      </c>
      <c r="L6454">
        <v>10.97</v>
      </c>
      <c r="M6454">
        <v>6.69</v>
      </c>
      <c r="N6454">
        <v>3.1</v>
      </c>
      <c r="O6454" t="s">
        <v>24</v>
      </c>
      <c r="P6454" t="s">
        <v>150</v>
      </c>
      <c r="Q6454" t="s">
        <v>83</v>
      </c>
      <c r="R6454" t="s">
        <v>27</v>
      </c>
      <c r="S6454" t="s">
        <v>55</v>
      </c>
      <c r="T6454" s="1">
        <v>40690</v>
      </c>
    </row>
    <row r="6455" spans="1:20" x14ac:dyDescent="0.25">
      <c r="A6455">
        <v>45959</v>
      </c>
      <c r="B6455">
        <v>40153</v>
      </c>
      <c r="C6455" t="s">
        <v>79</v>
      </c>
      <c r="D6455" t="s">
        <v>21</v>
      </c>
      <c r="E6455" t="s">
        <v>120</v>
      </c>
      <c r="F6455" t="s">
        <v>265</v>
      </c>
      <c r="G6455">
        <v>15</v>
      </c>
      <c r="H6455">
        <v>360.06</v>
      </c>
      <c r="I6455">
        <v>0.51</v>
      </c>
      <c r="J6455">
        <v>0.08</v>
      </c>
      <c r="K6455">
        <v>164.94</v>
      </c>
      <c r="L6455">
        <v>25.57</v>
      </c>
      <c r="M6455">
        <v>12.53</v>
      </c>
      <c r="N6455">
        <v>7.17</v>
      </c>
      <c r="O6455" t="s">
        <v>71</v>
      </c>
      <c r="P6455" t="s">
        <v>89</v>
      </c>
      <c r="Q6455" t="s">
        <v>41</v>
      </c>
      <c r="R6455" t="s">
        <v>34</v>
      </c>
      <c r="S6455" t="s">
        <v>57</v>
      </c>
      <c r="T6455" s="1">
        <v>40155</v>
      </c>
    </row>
    <row r="6456" spans="1:20" x14ac:dyDescent="0.25">
      <c r="A6456">
        <v>45959</v>
      </c>
      <c r="B6456">
        <v>40153</v>
      </c>
      <c r="C6456" t="s">
        <v>79</v>
      </c>
      <c r="D6456" t="s">
        <v>37</v>
      </c>
      <c r="E6456" t="s">
        <v>38</v>
      </c>
      <c r="F6456" t="s">
        <v>1453</v>
      </c>
      <c r="G6456">
        <v>35</v>
      </c>
      <c r="H6456">
        <v>3144.37</v>
      </c>
      <c r="I6456">
        <v>0.44</v>
      </c>
      <c r="J6456">
        <v>0</v>
      </c>
      <c r="K6456">
        <v>1374.73</v>
      </c>
      <c r="L6456">
        <v>89.27</v>
      </c>
      <c r="M6456">
        <v>49.99</v>
      </c>
      <c r="N6456">
        <v>19.989999999999998</v>
      </c>
      <c r="O6456" t="s">
        <v>24</v>
      </c>
      <c r="P6456" t="s">
        <v>89</v>
      </c>
      <c r="Q6456" t="s">
        <v>41</v>
      </c>
      <c r="R6456" t="s">
        <v>34</v>
      </c>
      <c r="S6456" t="s">
        <v>57</v>
      </c>
      <c r="T6456" s="1">
        <v>40155</v>
      </c>
    </row>
    <row r="6457" spans="1:20" x14ac:dyDescent="0.25">
      <c r="A6457">
        <v>45984</v>
      </c>
      <c r="B6457">
        <v>40935</v>
      </c>
      <c r="C6457" t="s">
        <v>79</v>
      </c>
      <c r="D6457" t="s">
        <v>21</v>
      </c>
      <c r="E6457" t="s">
        <v>52</v>
      </c>
      <c r="F6457" t="s">
        <v>746</v>
      </c>
      <c r="G6457">
        <v>27</v>
      </c>
      <c r="H6457">
        <v>146.49</v>
      </c>
      <c r="I6457">
        <v>0.46</v>
      </c>
      <c r="J6457">
        <v>0.01</v>
      </c>
      <c r="K6457">
        <v>66.150000000000006</v>
      </c>
      <c r="L6457">
        <v>5.44</v>
      </c>
      <c r="M6457">
        <v>2.94</v>
      </c>
      <c r="N6457">
        <v>0.96</v>
      </c>
      <c r="O6457" t="s">
        <v>24</v>
      </c>
      <c r="P6457" t="s">
        <v>1721</v>
      </c>
      <c r="Q6457" t="s">
        <v>95</v>
      </c>
      <c r="R6457" t="s">
        <v>34</v>
      </c>
      <c r="S6457" t="s">
        <v>55</v>
      </c>
      <c r="T6457" s="1">
        <v>40937</v>
      </c>
    </row>
    <row r="6458" spans="1:20" x14ac:dyDescent="0.25">
      <c r="A6458">
        <v>45986</v>
      </c>
      <c r="B6458">
        <v>40172</v>
      </c>
      <c r="C6458" t="s">
        <v>20</v>
      </c>
      <c r="D6458" t="s">
        <v>21</v>
      </c>
      <c r="E6458" t="s">
        <v>139</v>
      </c>
      <c r="F6458" t="s">
        <v>1739</v>
      </c>
      <c r="G6458">
        <v>20</v>
      </c>
      <c r="H6458">
        <v>141.06</v>
      </c>
      <c r="I6458">
        <v>0.51</v>
      </c>
      <c r="J6458">
        <v>0.08</v>
      </c>
      <c r="K6458">
        <v>64.760000000000005</v>
      </c>
      <c r="L6458">
        <v>7.53</v>
      </c>
      <c r="M6458">
        <v>3.69</v>
      </c>
      <c r="N6458">
        <v>2.5</v>
      </c>
      <c r="O6458" t="s">
        <v>24</v>
      </c>
      <c r="P6458" t="s">
        <v>1275</v>
      </c>
      <c r="Q6458" t="s">
        <v>41</v>
      </c>
      <c r="R6458" t="s">
        <v>27</v>
      </c>
      <c r="S6458" t="s">
        <v>57</v>
      </c>
      <c r="T6458" s="1">
        <v>40177</v>
      </c>
    </row>
    <row r="6459" spans="1:20" x14ac:dyDescent="0.25">
      <c r="A6459">
        <v>45987</v>
      </c>
      <c r="B6459">
        <v>39884</v>
      </c>
      <c r="C6459" t="s">
        <v>29</v>
      </c>
      <c r="D6459" t="s">
        <v>21</v>
      </c>
      <c r="E6459" t="s">
        <v>84</v>
      </c>
      <c r="F6459" t="s">
        <v>871</v>
      </c>
      <c r="G6459">
        <v>31</v>
      </c>
      <c r="H6459">
        <v>228.63</v>
      </c>
      <c r="I6459">
        <v>0.46</v>
      </c>
      <c r="J6459">
        <v>0.01</v>
      </c>
      <c r="K6459">
        <v>103.33</v>
      </c>
      <c r="L6459">
        <v>7.41</v>
      </c>
      <c r="M6459">
        <v>4</v>
      </c>
      <c r="N6459">
        <v>1.3</v>
      </c>
      <c r="O6459" t="s">
        <v>24</v>
      </c>
      <c r="P6459" t="s">
        <v>1760</v>
      </c>
      <c r="Q6459" t="s">
        <v>64</v>
      </c>
      <c r="R6459" t="s">
        <v>27</v>
      </c>
      <c r="S6459" t="s">
        <v>55</v>
      </c>
      <c r="T6459" s="1">
        <v>39886</v>
      </c>
    </row>
    <row r="6460" spans="1:20" x14ac:dyDescent="0.25">
      <c r="A6460">
        <v>45988</v>
      </c>
      <c r="B6460">
        <v>40057</v>
      </c>
      <c r="C6460" t="s">
        <v>58</v>
      </c>
      <c r="D6460" t="s">
        <v>42</v>
      </c>
      <c r="E6460" t="s">
        <v>43</v>
      </c>
      <c r="F6460" t="s">
        <v>947</v>
      </c>
      <c r="G6460">
        <v>43</v>
      </c>
      <c r="H6460">
        <v>5989.61</v>
      </c>
      <c r="I6460">
        <v>0.4</v>
      </c>
      <c r="J6460">
        <v>0.09</v>
      </c>
      <c r="K6460">
        <v>2021.27</v>
      </c>
      <c r="L6460">
        <v>151.63</v>
      </c>
      <c r="M6460">
        <v>90.98</v>
      </c>
      <c r="N6460">
        <v>56.2</v>
      </c>
      <c r="O6460" t="s">
        <v>71</v>
      </c>
      <c r="P6460" t="s">
        <v>274</v>
      </c>
      <c r="Q6460" t="s">
        <v>95</v>
      </c>
      <c r="R6460" t="s">
        <v>61</v>
      </c>
      <c r="S6460" t="s">
        <v>45</v>
      </c>
      <c r="T6460" s="1">
        <v>40058</v>
      </c>
    </row>
    <row r="6461" spans="1:20" x14ac:dyDescent="0.25">
      <c r="A6461">
        <v>45989</v>
      </c>
      <c r="B6461">
        <v>40413</v>
      </c>
      <c r="C6461" t="s">
        <v>36</v>
      </c>
      <c r="D6461" t="s">
        <v>21</v>
      </c>
      <c r="E6461" t="s">
        <v>139</v>
      </c>
      <c r="F6461" t="s">
        <v>765</v>
      </c>
      <c r="G6461">
        <v>26</v>
      </c>
      <c r="H6461">
        <v>243.65</v>
      </c>
      <c r="I6461">
        <v>0.44</v>
      </c>
      <c r="J6461">
        <v>0.08</v>
      </c>
      <c r="K6461">
        <v>93.27</v>
      </c>
      <c r="L6461">
        <v>9.9600000000000009</v>
      </c>
      <c r="M6461">
        <v>5.58</v>
      </c>
      <c r="N6461">
        <v>5.3</v>
      </c>
      <c r="O6461" t="s">
        <v>24</v>
      </c>
      <c r="P6461" t="s">
        <v>1340</v>
      </c>
      <c r="Q6461" t="s">
        <v>33</v>
      </c>
      <c r="R6461" t="s">
        <v>27</v>
      </c>
      <c r="S6461" t="s">
        <v>57</v>
      </c>
      <c r="T6461" s="1">
        <v>40413</v>
      </c>
    </row>
    <row r="6462" spans="1:20" x14ac:dyDescent="0.25">
      <c r="A6462">
        <v>45991</v>
      </c>
      <c r="B6462">
        <v>40588</v>
      </c>
      <c r="C6462" t="s">
        <v>20</v>
      </c>
      <c r="D6462" t="s">
        <v>42</v>
      </c>
      <c r="E6462" t="s">
        <v>92</v>
      </c>
      <c r="F6462" t="s">
        <v>369</v>
      </c>
      <c r="G6462">
        <v>1</v>
      </c>
      <c r="H6462">
        <v>198.13</v>
      </c>
      <c r="I6462">
        <v>0.44</v>
      </c>
      <c r="J6462">
        <v>0.1</v>
      </c>
      <c r="K6462">
        <v>61.31</v>
      </c>
      <c r="L6462">
        <v>180.32</v>
      </c>
      <c r="M6462">
        <v>100.98</v>
      </c>
      <c r="N6462">
        <v>35.840000000000003</v>
      </c>
      <c r="O6462" t="s">
        <v>48</v>
      </c>
      <c r="P6462" t="s">
        <v>1543</v>
      </c>
      <c r="Q6462" t="s">
        <v>64</v>
      </c>
      <c r="R6462" t="s">
        <v>67</v>
      </c>
      <c r="S6462" t="s">
        <v>49</v>
      </c>
      <c r="T6462" s="1">
        <v>40590</v>
      </c>
    </row>
    <row r="6463" spans="1:20" x14ac:dyDescent="0.25">
      <c r="A6463">
        <v>45991</v>
      </c>
      <c r="B6463">
        <v>40588</v>
      </c>
      <c r="C6463" t="s">
        <v>20</v>
      </c>
      <c r="D6463" t="s">
        <v>21</v>
      </c>
      <c r="E6463" t="s">
        <v>80</v>
      </c>
      <c r="F6463" t="s">
        <v>575</v>
      </c>
      <c r="G6463">
        <v>50</v>
      </c>
      <c r="H6463">
        <v>300.57</v>
      </c>
      <c r="I6463">
        <v>0.36</v>
      </c>
      <c r="J6463">
        <v>7.0000000000000007E-2</v>
      </c>
      <c r="K6463">
        <v>93.57</v>
      </c>
      <c r="L6463">
        <v>6.45</v>
      </c>
      <c r="M6463">
        <v>4.13</v>
      </c>
      <c r="N6463">
        <v>0.5</v>
      </c>
      <c r="O6463" t="s">
        <v>24</v>
      </c>
      <c r="P6463" t="s">
        <v>1543</v>
      </c>
      <c r="Q6463" t="s">
        <v>64</v>
      </c>
      <c r="R6463" t="s">
        <v>67</v>
      </c>
      <c r="S6463" t="s">
        <v>57</v>
      </c>
      <c r="T6463" s="1">
        <v>40592</v>
      </c>
    </row>
    <row r="6464" spans="1:20" x14ac:dyDescent="0.25">
      <c r="A6464">
        <v>46018</v>
      </c>
      <c r="B6464">
        <v>40036</v>
      </c>
      <c r="C6464" t="s">
        <v>79</v>
      </c>
      <c r="D6464" t="s">
        <v>37</v>
      </c>
      <c r="E6464" t="s">
        <v>87</v>
      </c>
      <c r="F6464" t="s">
        <v>759</v>
      </c>
      <c r="G6464">
        <v>31</v>
      </c>
      <c r="H6464">
        <v>4155.9799999999996</v>
      </c>
      <c r="I6464">
        <v>0.36</v>
      </c>
      <c r="J6464">
        <v>0.06</v>
      </c>
      <c r="K6464">
        <v>1321.91</v>
      </c>
      <c r="L6464">
        <v>142.13999999999999</v>
      </c>
      <c r="M6464">
        <v>90.97</v>
      </c>
      <c r="N6464">
        <v>14</v>
      </c>
      <c r="O6464" t="s">
        <v>48</v>
      </c>
      <c r="P6464" t="s">
        <v>1546</v>
      </c>
      <c r="Q6464" t="s">
        <v>41</v>
      </c>
      <c r="R6464" t="s">
        <v>61</v>
      </c>
      <c r="S6464" t="s">
        <v>132</v>
      </c>
      <c r="T6464" s="1">
        <v>40037</v>
      </c>
    </row>
    <row r="6465" spans="1:20" x14ac:dyDescent="0.25">
      <c r="A6465">
        <v>46021</v>
      </c>
      <c r="B6465">
        <v>39874</v>
      </c>
      <c r="C6465" t="s">
        <v>36</v>
      </c>
      <c r="D6465" t="s">
        <v>42</v>
      </c>
      <c r="E6465" t="s">
        <v>92</v>
      </c>
      <c r="F6465" t="s">
        <v>1619</v>
      </c>
      <c r="G6465">
        <v>1</v>
      </c>
      <c r="H6465">
        <v>285.58</v>
      </c>
      <c r="I6465">
        <v>0.37</v>
      </c>
      <c r="J6465">
        <v>0.08</v>
      </c>
      <c r="K6465">
        <v>78.709999999999994</v>
      </c>
      <c r="L6465">
        <v>271.39999999999998</v>
      </c>
      <c r="M6465">
        <v>170.98</v>
      </c>
      <c r="N6465">
        <v>35.89</v>
      </c>
      <c r="O6465" t="s">
        <v>48</v>
      </c>
      <c r="P6465" t="s">
        <v>989</v>
      </c>
      <c r="Q6465" t="s">
        <v>41</v>
      </c>
      <c r="R6465" t="s">
        <v>27</v>
      </c>
      <c r="S6465" t="s">
        <v>49</v>
      </c>
      <c r="T6465" s="1">
        <v>39876</v>
      </c>
    </row>
    <row r="6466" spans="1:20" x14ac:dyDescent="0.25">
      <c r="A6466">
        <v>46023</v>
      </c>
      <c r="B6466">
        <v>40992</v>
      </c>
      <c r="C6466" t="s">
        <v>29</v>
      </c>
      <c r="D6466" t="s">
        <v>21</v>
      </c>
      <c r="E6466" t="s">
        <v>126</v>
      </c>
      <c r="F6466" t="s">
        <v>1577</v>
      </c>
      <c r="G6466">
        <v>50</v>
      </c>
      <c r="H6466">
        <v>1845.24</v>
      </c>
      <c r="I6466">
        <v>0.45</v>
      </c>
      <c r="J6466">
        <v>7.0000000000000007E-2</v>
      </c>
      <c r="K6466">
        <v>748.25</v>
      </c>
      <c r="L6466">
        <v>39.380000000000003</v>
      </c>
      <c r="M6466">
        <v>21.66</v>
      </c>
      <c r="N6466">
        <v>13.99</v>
      </c>
      <c r="O6466" t="s">
        <v>24</v>
      </c>
      <c r="P6466" t="s">
        <v>1168</v>
      </c>
      <c r="Q6466" t="s">
        <v>33</v>
      </c>
      <c r="R6466" t="s">
        <v>27</v>
      </c>
      <c r="S6466" t="s">
        <v>45</v>
      </c>
      <c r="T6466" s="1">
        <v>40993</v>
      </c>
    </row>
    <row r="6467" spans="1:20" x14ac:dyDescent="0.25">
      <c r="A6467">
        <v>46048</v>
      </c>
      <c r="B6467">
        <v>41254</v>
      </c>
      <c r="C6467" t="s">
        <v>79</v>
      </c>
      <c r="D6467" t="s">
        <v>21</v>
      </c>
      <c r="E6467" t="s">
        <v>30</v>
      </c>
      <c r="F6467" t="s">
        <v>109</v>
      </c>
      <c r="G6467">
        <v>10</v>
      </c>
      <c r="H6467">
        <v>254.79</v>
      </c>
      <c r="I6467">
        <v>0.51</v>
      </c>
      <c r="J6467">
        <v>0.05</v>
      </c>
      <c r="K6467">
        <v>121.85</v>
      </c>
      <c r="L6467">
        <v>26.49</v>
      </c>
      <c r="M6467">
        <v>12.98</v>
      </c>
      <c r="N6467">
        <v>3.14</v>
      </c>
      <c r="O6467" t="s">
        <v>71</v>
      </c>
      <c r="P6467" t="s">
        <v>1865</v>
      </c>
      <c r="Q6467" t="s">
        <v>33</v>
      </c>
      <c r="R6467" t="s">
        <v>61</v>
      </c>
      <c r="S6467" t="s">
        <v>35</v>
      </c>
      <c r="T6467" s="1">
        <v>41256</v>
      </c>
    </row>
    <row r="6468" spans="1:20" x14ac:dyDescent="0.25">
      <c r="A6468">
        <v>46048</v>
      </c>
      <c r="B6468">
        <v>41254</v>
      </c>
      <c r="C6468" t="s">
        <v>79</v>
      </c>
      <c r="D6468" t="s">
        <v>21</v>
      </c>
      <c r="E6468" t="s">
        <v>22</v>
      </c>
      <c r="F6468" t="s">
        <v>442</v>
      </c>
      <c r="G6468">
        <v>35</v>
      </c>
      <c r="H6468">
        <v>969.08</v>
      </c>
      <c r="I6468">
        <v>0.55000000000000004</v>
      </c>
      <c r="J6468">
        <v>0.08</v>
      </c>
      <c r="K6468">
        <v>492.77</v>
      </c>
      <c r="L6468">
        <v>29.96</v>
      </c>
      <c r="M6468">
        <v>13.48</v>
      </c>
      <c r="N6468">
        <v>4.51</v>
      </c>
      <c r="O6468" t="s">
        <v>24</v>
      </c>
      <c r="P6468" t="s">
        <v>1865</v>
      </c>
      <c r="Q6468" t="s">
        <v>33</v>
      </c>
      <c r="R6468" t="s">
        <v>61</v>
      </c>
      <c r="S6468" t="s">
        <v>57</v>
      </c>
      <c r="T6468" s="1">
        <v>41256</v>
      </c>
    </row>
    <row r="6469" spans="1:20" x14ac:dyDescent="0.25">
      <c r="A6469">
        <v>46050</v>
      </c>
      <c r="B6469">
        <v>40182</v>
      </c>
      <c r="C6469" t="s">
        <v>36</v>
      </c>
      <c r="D6469" t="s">
        <v>21</v>
      </c>
      <c r="E6469" t="s">
        <v>126</v>
      </c>
      <c r="F6469" t="s">
        <v>1401</v>
      </c>
      <c r="G6469">
        <v>3</v>
      </c>
      <c r="H6469">
        <v>1626.06</v>
      </c>
      <c r="I6469">
        <v>0.47</v>
      </c>
      <c r="J6469">
        <v>0.02</v>
      </c>
      <c r="K6469">
        <v>737.48</v>
      </c>
      <c r="L6469">
        <v>546.28</v>
      </c>
      <c r="M6469">
        <v>289.52999999999997</v>
      </c>
      <c r="N6469">
        <v>19.989999999999998</v>
      </c>
      <c r="O6469" t="s">
        <v>24</v>
      </c>
      <c r="P6469" t="s">
        <v>1076</v>
      </c>
      <c r="Q6469" t="s">
        <v>64</v>
      </c>
      <c r="R6469" t="s">
        <v>61</v>
      </c>
      <c r="S6469" t="s">
        <v>57</v>
      </c>
      <c r="T6469" s="1">
        <v>40185</v>
      </c>
    </row>
    <row r="6470" spans="1:20" x14ac:dyDescent="0.25">
      <c r="A6470">
        <v>46050</v>
      </c>
      <c r="B6470">
        <v>40182</v>
      </c>
      <c r="C6470" t="s">
        <v>36</v>
      </c>
      <c r="D6470" t="s">
        <v>37</v>
      </c>
      <c r="E6470" t="s">
        <v>387</v>
      </c>
      <c r="F6470" t="s">
        <v>437</v>
      </c>
      <c r="G6470">
        <v>5</v>
      </c>
      <c r="H6470">
        <v>3699.41</v>
      </c>
      <c r="I6470">
        <v>0.4</v>
      </c>
      <c r="J6470">
        <v>0.02</v>
      </c>
      <c r="K6470">
        <v>1424.97</v>
      </c>
      <c r="L6470">
        <v>749.98</v>
      </c>
      <c r="M6470">
        <v>449.99</v>
      </c>
      <c r="N6470">
        <v>24.49</v>
      </c>
      <c r="O6470" t="s">
        <v>24</v>
      </c>
      <c r="P6470" t="s">
        <v>1076</v>
      </c>
      <c r="Q6470" t="s">
        <v>64</v>
      </c>
      <c r="R6470" t="s">
        <v>61</v>
      </c>
      <c r="S6470" t="s">
        <v>28</v>
      </c>
      <c r="T6470" s="1">
        <v>40183</v>
      </c>
    </row>
    <row r="6471" spans="1:20" x14ac:dyDescent="0.25">
      <c r="A6471">
        <v>46050</v>
      </c>
      <c r="B6471">
        <v>40182</v>
      </c>
      <c r="C6471" t="s">
        <v>36</v>
      </c>
      <c r="D6471" t="s">
        <v>21</v>
      </c>
      <c r="E6471" t="s">
        <v>22</v>
      </c>
      <c r="F6471" t="s">
        <v>311</v>
      </c>
      <c r="G6471">
        <v>48</v>
      </c>
      <c r="H6471">
        <v>9473.65</v>
      </c>
      <c r="I6471">
        <v>0.53</v>
      </c>
      <c r="J6471">
        <v>0.03</v>
      </c>
      <c r="K6471">
        <v>4873.0200000000004</v>
      </c>
      <c r="L6471">
        <v>203.04</v>
      </c>
      <c r="M6471">
        <v>95.43</v>
      </c>
      <c r="N6471">
        <v>19.989999999999998</v>
      </c>
      <c r="O6471" t="s">
        <v>71</v>
      </c>
      <c r="P6471" t="s">
        <v>1076</v>
      </c>
      <c r="Q6471" t="s">
        <v>64</v>
      </c>
      <c r="R6471" t="s">
        <v>61</v>
      </c>
      <c r="S6471" t="s">
        <v>57</v>
      </c>
      <c r="T6471" s="1">
        <v>40185</v>
      </c>
    </row>
    <row r="6472" spans="1:20" x14ac:dyDescent="0.25">
      <c r="A6472">
        <v>46052</v>
      </c>
      <c r="B6472">
        <v>40140</v>
      </c>
      <c r="C6472" t="s">
        <v>79</v>
      </c>
      <c r="D6472" t="s">
        <v>42</v>
      </c>
      <c r="E6472" t="s">
        <v>43</v>
      </c>
      <c r="F6472" t="s">
        <v>1660</v>
      </c>
      <c r="G6472">
        <v>37</v>
      </c>
      <c r="H6472">
        <v>3760.3</v>
      </c>
      <c r="I6472">
        <v>0.4</v>
      </c>
      <c r="J6472">
        <v>0.05</v>
      </c>
      <c r="K6472">
        <v>1380.04</v>
      </c>
      <c r="L6472">
        <v>106.57</v>
      </c>
      <c r="M6472">
        <v>63.94</v>
      </c>
      <c r="N6472">
        <v>14.48</v>
      </c>
      <c r="O6472" t="s">
        <v>24</v>
      </c>
      <c r="P6472" t="s">
        <v>1094</v>
      </c>
      <c r="Q6472" t="s">
        <v>64</v>
      </c>
      <c r="R6472" t="s">
        <v>34</v>
      </c>
      <c r="S6472" t="s">
        <v>57</v>
      </c>
      <c r="T6472" s="1">
        <v>40142</v>
      </c>
    </row>
    <row r="6473" spans="1:20" x14ac:dyDescent="0.25">
      <c r="A6473">
        <v>46052</v>
      </c>
      <c r="B6473">
        <v>40140</v>
      </c>
      <c r="C6473" t="s">
        <v>79</v>
      </c>
      <c r="D6473" t="s">
        <v>42</v>
      </c>
      <c r="E6473" t="s">
        <v>43</v>
      </c>
      <c r="F6473" t="s">
        <v>1041</v>
      </c>
      <c r="G6473">
        <v>39</v>
      </c>
      <c r="H6473">
        <v>1545.96</v>
      </c>
      <c r="I6473">
        <v>0.55000000000000004</v>
      </c>
      <c r="J6473">
        <v>0</v>
      </c>
      <c r="K6473">
        <v>847.51</v>
      </c>
      <c r="L6473">
        <v>39.51</v>
      </c>
      <c r="M6473">
        <v>17.78</v>
      </c>
      <c r="N6473">
        <v>5.03</v>
      </c>
      <c r="O6473" t="s">
        <v>71</v>
      </c>
      <c r="P6473" t="s">
        <v>1094</v>
      </c>
      <c r="Q6473" t="s">
        <v>64</v>
      </c>
      <c r="R6473" t="s">
        <v>34</v>
      </c>
      <c r="S6473" t="s">
        <v>57</v>
      </c>
      <c r="T6473" s="1">
        <v>40142</v>
      </c>
    </row>
    <row r="6474" spans="1:20" x14ac:dyDescent="0.25">
      <c r="A6474">
        <v>46053</v>
      </c>
      <c r="B6474">
        <v>41165</v>
      </c>
      <c r="C6474" t="s">
        <v>36</v>
      </c>
      <c r="D6474" t="s">
        <v>37</v>
      </c>
      <c r="E6474" t="s">
        <v>50</v>
      </c>
      <c r="F6474" t="s">
        <v>1480</v>
      </c>
      <c r="G6474">
        <v>31</v>
      </c>
      <c r="H6474">
        <v>4300.49</v>
      </c>
      <c r="I6474">
        <v>0.38</v>
      </c>
      <c r="J6474">
        <v>0</v>
      </c>
      <c r="K6474">
        <v>1633.81</v>
      </c>
      <c r="L6474">
        <v>138.69</v>
      </c>
      <c r="M6474">
        <v>85.99</v>
      </c>
      <c r="N6474">
        <v>0.99</v>
      </c>
      <c r="O6474" t="s">
        <v>24</v>
      </c>
      <c r="P6474" t="s">
        <v>1279</v>
      </c>
      <c r="Q6474" t="s">
        <v>33</v>
      </c>
      <c r="R6474" t="s">
        <v>67</v>
      </c>
      <c r="S6474" t="s">
        <v>55</v>
      </c>
      <c r="T6474" s="1">
        <v>41166</v>
      </c>
    </row>
    <row r="6475" spans="1:20" x14ac:dyDescent="0.25">
      <c r="A6475">
        <v>46053</v>
      </c>
      <c r="B6475">
        <v>41165</v>
      </c>
      <c r="C6475" t="s">
        <v>36</v>
      </c>
      <c r="D6475" t="s">
        <v>21</v>
      </c>
      <c r="E6475" t="s">
        <v>126</v>
      </c>
      <c r="F6475" t="s">
        <v>1677</v>
      </c>
      <c r="G6475">
        <v>25</v>
      </c>
      <c r="H6475">
        <v>3181.78</v>
      </c>
      <c r="I6475">
        <v>0.55000000000000004</v>
      </c>
      <c r="J6475">
        <v>0.05</v>
      </c>
      <c r="K6475">
        <v>1672.78</v>
      </c>
      <c r="L6475">
        <v>133.82</v>
      </c>
      <c r="M6475">
        <v>60.22</v>
      </c>
      <c r="N6475">
        <v>3.5</v>
      </c>
      <c r="O6475" t="s">
        <v>24</v>
      </c>
      <c r="P6475" t="s">
        <v>1279</v>
      </c>
      <c r="Q6475" t="s">
        <v>33</v>
      </c>
      <c r="R6475" t="s">
        <v>67</v>
      </c>
      <c r="S6475" t="s">
        <v>57</v>
      </c>
      <c r="T6475" s="1">
        <v>41166</v>
      </c>
    </row>
    <row r="6476" spans="1:20" x14ac:dyDescent="0.25">
      <c r="A6476">
        <v>46055</v>
      </c>
      <c r="B6476">
        <v>41062</v>
      </c>
      <c r="C6476" t="s">
        <v>79</v>
      </c>
      <c r="D6476" t="s">
        <v>37</v>
      </c>
      <c r="E6476" t="s">
        <v>38</v>
      </c>
      <c r="F6476" t="s">
        <v>1312</v>
      </c>
      <c r="G6476">
        <v>25</v>
      </c>
      <c r="H6476">
        <v>1948.6</v>
      </c>
      <c r="I6476">
        <v>0.37</v>
      </c>
      <c r="J6476">
        <v>0.04</v>
      </c>
      <c r="K6476">
        <v>667.6</v>
      </c>
      <c r="L6476">
        <v>80.92</v>
      </c>
      <c r="M6476">
        <v>50.98</v>
      </c>
      <c r="N6476">
        <v>6.5</v>
      </c>
      <c r="O6476" t="s">
        <v>24</v>
      </c>
      <c r="P6476" t="s">
        <v>1233</v>
      </c>
      <c r="Q6476" t="s">
        <v>41</v>
      </c>
      <c r="R6476" t="s">
        <v>67</v>
      </c>
      <c r="S6476" t="s">
        <v>57</v>
      </c>
      <c r="T6476" s="1">
        <v>41064</v>
      </c>
    </row>
    <row r="6477" spans="1:20" x14ac:dyDescent="0.25">
      <c r="A6477">
        <v>46113</v>
      </c>
      <c r="B6477">
        <v>40149</v>
      </c>
      <c r="C6477" t="s">
        <v>29</v>
      </c>
      <c r="D6477" t="s">
        <v>42</v>
      </c>
      <c r="E6477" t="s">
        <v>43</v>
      </c>
      <c r="F6477" t="s">
        <v>485</v>
      </c>
      <c r="G6477">
        <v>18</v>
      </c>
      <c r="H6477">
        <v>4190.57</v>
      </c>
      <c r="I6477">
        <v>0.42</v>
      </c>
      <c r="J6477">
        <v>0.02</v>
      </c>
      <c r="K6477">
        <v>1700.44</v>
      </c>
      <c r="L6477">
        <v>236.17</v>
      </c>
      <c r="M6477">
        <v>136.97999999999999</v>
      </c>
      <c r="N6477">
        <v>24.49</v>
      </c>
      <c r="O6477" t="s">
        <v>71</v>
      </c>
      <c r="P6477" t="s">
        <v>1956</v>
      </c>
      <c r="Q6477" t="s">
        <v>41</v>
      </c>
      <c r="R6477" t="s">
        <v>27</v>
      </c>
      <c r="S6477" t="s">
        <v>28</v>
      </c>
      <c r="T6477" s="1">
        <v>40150</v>
      </c>
    </row>
    <row r="6478" spans="1:20" x14ac:dyDescent="0.25">
      <c r="A6478">
        <v>46115</v>
      </c>
      <c r="B6478">
        <v>40604</v>
      </c>
      <c r="C6478" t="s">
        <v>58</v>
      </c>
      <c r="D6478" t="s">
        <v>37</v>
      </c>
      <c r="E6478" t="s">
        <v>38</v>
      </c>
      <c r="F6478" t="s">
        <v>721</v>
      </c>
      <c r="G6478">
        <v>35</v>
      </c>
      <c r="H6478">
        <v>987.39</v>
      </c>
      <c r="I6478">
        <v>0.36</v>
      </c>
      <c r="J6478">
        <v>0.1</v>
      </c>
      <c r="K6478">
        <v>284.08999999999997</v>
      </c>
      <c r="L6478">
        <v>31.22</v>
      </c>
      <c r="M6478">
        <v>19.98</v>
      </c>
      <c r="N6478">
        <v>4</v>
      </c>
      <c r="O6478" t="s">
        <v>24</v>
      </c>
      <c r="P6478" t="s">
        <v>457</v>
      </c>
      <c r="Q6478" t="s">
        <v>75</v>
      </c>
      <c r="R6478" t="s">
        <v>27</v>
      </c>
      <c r="S6478" t="s">
        <v>57</v>
      </c>
      <c r="T6478" s="1">
        <v>40606</v>
      </c>
    </row>
    <row r="6479" spans="1:20" x14ac:dyDescent="0.25">
      <c r="A6479">
        <v>46115</v>
      </c>
      <c r="B6479">
        <v>40604</v>
      </c>
      <c r="C6479" t="s">
        <v>58</v>
      </c>
      <c r="D6479" t="s">
        <v>21</v>
      </c>
      <c r="E6479" t="s">
        <v>84</v>
      </c>
      <c r="F6479" t="s">
        <v>747</v>
      </c>
      <c r="G6479">
        <v>38</v>
      </c>
      <c r="H6479">
        <v>886.92</v>
      </c>
      <c r="I6479">
        <v>0.47</v>
      </c>
      <c r="J6479">
        <v>0</v>
      </c>
      <c r="K6479">
        <v>413.81</v>
      </c>
      <c r="L6479">
        <v>23.17</v>
      </c>
      <c r="M6479">
        <v>12.28</v>
      </c>
      <c r="N6479">
        <v>6.47</v>
      </c>
      <c r="O6479" t="s">
        <v>24</v>
      </c>
      <c r="P6479" t="s">
        <v>457</v>
      </c>
      <c r="Q6479" t="s">
        <v>75</v>
      </c>
      <c r="R6479" t="s">
        <v>27</v>
      </c>
      <c r="S6479" t="s">
        <v>57</v>
      </c>
      <c r="T6479" s="1">
        <v>40604</v>
      </c>
    </row>
    <row r="6480" spans="1:20" x14ac:dyDescent="0.25">
      <c r="A6480">
        <v>46117</v>
      </c>
      <c r="B6480">
        <v>40685</v>
      </c>
      <c r="C6480" t="s">
        <v>20</v>
      </c>
      <c r="D6480" t="s">
        <v>42</v>
      </c>
      <c r="E6480" t="s">
        <v>192</v>
      </c>
      <c r="F6480" t="s">
        <v>1024</v>
      </c>
      <c r="G6480">
        <v>22</v>
      </c>
      <c r="H6480">
        <v>2212.4499999999998</v>
      </c>
      <c r="I6480">
        <v>0.5</v>
      </c>
      <c r="J6480">
        <v>0.02</v>
      </c>
      <c r="K6480">
        <v>1076.7</v>
      </c>
      <c r="L6480">
        <v>101.96</v>
      </c>
      <c r="M6480">
        <v>50.98</v>
      </c>
      <c r="N6480">
        <v>14.19</v>
      </c>
      <c r="O6480" t="s">
        <v>48</v>
      </c>
      <c r="P6480" t="s">
        <v>1374</v>
      </c>
      <c r="Q6480" t="s">
        <v>64</v>
      </c>
      <c r="R6480" t="s">
        <v>61</v>
      </c>
      <c r="S6480" t="s">
        <v>132</v>
      </c>
      <c r="T6480" s="1">
        <v>40689</v>
      </c>
    </row>
    <row r="6481" spans="1:20" x14ac:dyDescent="0.25">
      <c r="A6481">
        <v>46119</v>
      </c>
      <c r="B6481">
        <v>39859</v>
      </c>
      <c r="C6481" t="s">
        <v>58</v>
      </c>
      <c r="D6481" t="s">
        <v>21</v>
      </c>
      <c r="E6481" t="s">
        <v>120</v>
      </c>
      <c r="F6481" t="s">
        <v>532</v>
      </c>
      <c r="G6481">
        <v>23</v>
      </c>
      <c r="H6481">
        <v>147.66</v>
      </c>
      <c r="I6481">
        <v>0.42</v>
      </c>
      <c r="J6481">
        <v>0.03</v>
      </c>
      <c r="K6481">
        <v>58.77</v>
      </c>
      <c r="L6481">
        <v>6.55</v>
      </c>
      <c r="M6481">
        <v>3.8</v>
      </c>
      <c r="N6481">
        <v>1.49</v>
      </c>
      <c r="O6481" t="s">
        <v>24</v>
      </c>
      <c r="P6481" t="s">
        <v>198</v>
      </c>
      <c r="Q6481" t="s">
        <v>95</v>
      </c>
      <c r="R6481" t="s">
        <v>67</v>
      </c>
      <c r="S6481" t="s">
        <v>57</v>
      </c>
      <c r="T6481" s="1">
        <v>39861</v>
      </c>
    </row>
    <row r="6482" spans="1:20" x14ac:dyDescent="0.25">
      <c r="A6482">
        <v>46119</v>
      </c>
      <c r="B6482">
        <v>39859</v>
      </c>
      <c r="C6482" t="s">
        <v>58</v>
      </c>
      <c r="D6482" t="s">
        <v>21</v>
      </c>
      <c r="E6482" t="s">
        <v>84</v>
      </c>
      <c r="F6482" t="s">
        <v>1936</v>
      </c>
      <c r="G6482">
        <v>20</v>
      </c>
      <c r="H6482">
        <v>229.6</v>
      </c>
      <c r="I6482">
        <v>0.35</v>
      </c>
      <c r="J6482">
        <v>7.0000000000000007E-2</v>
      </c>
      <c r="K6482">
        <v>68.75</v>
      </c>
      <c r="L6482">
        <v>12.28</v>
      </c>
      <c r="M6482">
        <v>7.98</v>
      </c>
      <c r="N6482">
        <v>1.25</v>
      </c>
      <c r="O6482" t="s">
        <v>24</v>
      </c>
      <c r="P6482" t="s">
        <v>198</v>
      </c>
      <c r="Q6482" t="s">
        <v>95</v>
      </c>
      <c r="R6482" t="s">
        <v>67</v>
      </c>
      <c r="S6482" t="s">
        <v>55</v>
      </c>
      <c r="T6482" s="1">
        <v>39861</v>
      </c>
    </row>
    <row r="6483" spans="1:20" x14ac:dyDescent="0.25">
      <c r="A6483">
        <v>46119</v>
      </c>
      <c r="B6483">
        <v>39859</v>
      </c>
      <c r="C6483" t="s">
        <v>58</v>
      </c>
      <c r="D6483" t="s">
        <v>42</v>
      </c>
      <c r="E6483" t="s">
        <v>46</v>
      </c>
      <c r="F6483" t="s">
        <v>1835</v>
      </c>
      <c r="G6483">
        <v>46</v>
      </c>
      <c r="H6483">
        <v>33766.5</v>
      </c>
      <c r="I6483">
        <v>0.47</v>
      </c>
      <c r="J6483">
        <v>7.0000000000000007E-2</v>
      </c>
      <c r="K6483">
        <v>14490.87</v>
      </c>
      <c r="L6483">
        <v>787.55</v>
      </c>
      <c r="M6483">
        <v>417.4</v>
      </c>
      <c r="N6483">
        <v>75.23</v>
      </c>
      <c r="O6483" t="s">
        <v>48</v>
      </c>
      <c r="P6483" t="s">
        <v>198</v>
      </c>
      <c r="Q6483" t="s">
        <v>95</v>
      </c>
      <c r="R6483" t="s">
        <v>67</v>
      </c>
      <c r="S6483" t="s">
        <v>49</v>
      </c>
      <c r="T6483" s="1">
        <v>39860</v>
      </c>
    </row>
    <row r="6484" spans="1:20" x14ac:dyDescent="0.25">
      <c r="A6484">
        <v>46147</v>
      </c>
      <c r="B6484">
        <v>40558</v>
      </c>
      <c r="C6484" t="s">
        <v>58</v>
      </c>
      <c r="D6484" t="s">
        <v>21</v>
      </c>
      <c r="E6484" t="s">
        <v>120</v>
      </c>
      <c r="F6484" t="s">
        <v>121</v>
      </c>
      <c r="G6484">
        <v>37</v>
      </c>
      <c r="H6484">
        <v>1735.28</v>
      </c>
      <c r="I6484">
        <v>0.47</v>
      </c>
      <c r="J6484">
        <v>0.01</v>
      </c>
      <c r="K6484">
        <v>800.26</v>
      </c>
      <c r="L6484">
        <v>47.02</v>
      </c>
      <c r="M6484">
        <v>24.92</v>
      </c>
      <c r="N6484">
        <v>12.98</v>
      </c>
      <c r="O6484" t="s">
        <v>24</v>
      </c>
      <c r="P6484" t="s">
        <v>736</v>
      </c>
      <c r="Q6484" t="s">
        <v>41</v>
      </c>
      <c r="R6484" t="s">
        <v>34</v>
      </c>
      <c r="S6484" t="s">
        <v>57</v>
      </c>
      <c r="T6484" s="1">
        <v>40560</v>
      </c>
    </row>
    <row r="6485" spans="1:20" x14ac:dyDescent="0.25">
      <c r="A6485">
        <v>46147</v>
      </c>
      <c r="B6485">
        <v>40558</v>
      </c>
      <c r="C6485" t="s">
        <v>58</v>
      </c>
      <c r="D6485" t="s">
        <v>21</v>
      </c>
      <c r="E6485" t="s">
        <v>120</v>
      </c>
      <c r="F6485" t="s">
        <v>826</v>
      </c>
      <c r="G6485">
        <v>39</v>
      </c>
      <c r="H6485">
        <v>495.95</v>
      </c>
      <c r="I6485">
        <v>0.48</v>
      </c>
      <c r="J6485">
        <v>0.08</v>
      </c>
      <c r="K6485">
        <v>213</v>
      </c>
      <c r="L6485">
        <v>13.65</v>
      </c>
      <c r="M6485">
        <v>7.1</v>
      </c>
      <c r="N6485">
        <v>6.05</v>
      </c>
      <c r="O6485" t="s">
        <v>71</v>
      </c>
      <c r="P6485" t="s">
        <v>736</v>
      </c>
      <c r="Q6485" t="s">
        <v>41</v>
      </c>
      <c r="R6485" t="s">
        <v>34</v>
      </c>
      <c r="S6485" t="s">
        <v>57</v>
      </c>
      <c r="T6485" s="1">
        <v>40560</v>
      </c>
    </row>
    <row r="6486" spans="1:20" x14ac:dyDescent="0.25">
      <c r="A6486">
        <v>46147</v>
      </c>
      <c r="B6486">
        <v>40558</v>
      </c>
      <c r="C6486" t="s">
        <v>58</v>
      </c>
      <c r="D6486" t="s">
        <v>42</v>
      </c>
      <c r="E6486" t="s">
        <v>46</v>
      </c>
      <c r="F6486" t="s">
        <v>1444</v>
      </c>
      <c r="G6486">
        <v>12</v>
      </c>
      <c r="H6486">
        <v>11004.05</v>
      </c>
      <c r="I6486">
        <v>0.45</v>
      </c>
      <c r="J6486">
        <v>0.09</v>
      </c>
      <c r="K6486">
        <v>4327.7</v>
      </c>
      <c r="L6486">
        <v>1001.78</v>
      </c>
      <c r="M6486">
        <v>550.98</v>
      </c>
      <c r="N6486">
        <v>64.59</v>
      </c>
      <c r="O6486" t="s">
        <v>48</v>
      </c>
      <c r="P6486" t="s">
        <v>736</v>
      </c>
      <c r="Q6486" t="s">
        <v>41</v>
      </c>
      <c r="R6486" t="s">
        <v>34</v>
      </c>
      <c r="S6486" t="s">
        <v>49</v>
      </c>
      <c r="T6486" s="1">
        <v>40560</v>
      </c>
    </row>
    <row r="6487" spans="1:20" x14ac:dyDescent="0.25">
      <c r="A6487">
        <v>46151</v>
      </c>
      <c r="B6487">
        <v>40125</v>
      </c>
      <c r="C6487" t="s">
        <v>58</v>
      </c>
      <c r="D6487" t="s">
        <v>21</v>
      </c>
      <c r="E6487" t="s">
        <v>120</v>
      </c>
      <c r="F6487" t="s">
        <v>344</v>
      </c>
      <c r="G6487">
        <v>23</v>
      </c>
      <c r="H6487">
        <v>340.4</v>
      </c>
      <c r="I6487">
        <v>0.42</v>
      </c>
      <c r="J6487">
        <v>0.02</v>
      </c>
      <c r="K6487">
        <v>136.41</v>
      </c>
      <c r="L6487">
        <v>14.83</v>
      </c>
      <c r="M6487">
        <v>8.6</v>
      </c>
      <c r="N6487">
        <v>6.19</v>
      </c>
      <c r="O6487" t="s">
        <v>24</v>
      </c>
      <c r="P6487" t="s">
        <v>1285</v>
      </c>
      <c r="Q6487" t="s">
        <v>33</v>
      </c>
      <c r="R6487" t="s">
        <v>34</v>
      </c>
      <c r="S6487" t="s">
        <v>57</v>
      </c>
      <c r="T6487" s="1">
        <v>40127</v>
      </c>
    </row>
    <row r="6488" spans="1:20" x14ac:dyDescent="0.25">
      <c r="A6488">
        <v>46177</v>
      </c>
      <c r="B6488">
        <v>40517</v>
      </c>
      <c r="C6488" t="s">
        <v>20</v>
      </c>
      <c r="D6488" t="s">
        <v>42</v>
      </c>
      <c r="E6488" t="s">
        <v>43</v>
      </c>
      <c r="F6488" t="s">
        <v>1578</v>
      </c>
      <c r="G6488">
        <v>33</v>
      </c>
      <c r="H6488">
        <v>917.31</v>
      </c>
      <c r="I6488">
        <v>0.53</v>
      </c>
      <c r="J6488">
        <v>0.01</v>
      </c>
      <c r="K6488">
        <v>474.27</v>
      </c>
      <c r="L6488">
        <v>27.64</v>
      </c>
      <c r="M6488">
        <v>12.99</v>
      </c>
      <c r="N6488">
        <v>14.37</v>
      </c>
      <c r="O6488" t="s">
        <v>24</v>
      </c>
      <c r="P6488" t="s">
        <v>1634</v>
      </c>
      <c r="Q6488" t="s">
        <v>95</v>
      </c>
      <c r="R6488" t="s">
        <v>34</v>
      </c>
      <c r="S6488" t="s">
        <v>28</v>
      </c>
      <c r="T6488" s="1">
        <v>40517</v>
      </c>
    </row>
    <row r="6489" spans="1:20" x14ac:dyDescent="0.25">
      <c r="A6489">
        <v>46177</v>
      </c>
      <c r="B6489">
        <v>40517</v>
      </c>
      <c r="C6489" t="s">
        <v>20</v>
      </c>
      <c r="D6489" t="s">
        <v>42</v>
      </c>
      <c r="E6489" t="s">
        <v>46</v>
      </c>
      <c r="F6489" t="s">
        <v>356</v>
      </c>
      <c r="G6489">
        <v>48</v>
      </c>
      <c r="H6489">
        <v>16648.59</v>
      </c>
      <c r="I6489">
        <v>0.43</v>
      </c>
      <c r="J6489">
        <v>0.1</v>
      </c>
      <c r="K6489">
        <v>6078.95</v>
      </c>
      <c r="L6489">
        <v>383.77</v>
      </c>
      <c r="M6489">
        <v>218.75</v>
      </c>
      <c r="N6489">
        <v>69.64</v>
      </c>
      <c r="O6489" t="s">
        <v>48</v>
      </c>
      <c r="P6489" t="s">
        <v>1634</v>
      </c>
      <c r="Q6489" t="s">
        <v>95</v>
      </c>
      <c r="R6489" t="s">
        <v>34</v>
      </c>
      <c r="S6489" t="s">
        <v>49</v>
      </c>
      <c r="T6489" s="1">
        <v>40519</v>
      </c>
    </row>
    <row r="6490" spans="1:20" x14ac:dyDescent="0.25">
      <c r="A6490">
        <v>46177</v>
      </c>
      <c r="B6490">
        <v>40517</v>
      </c>
      <c r="C6490" t="s">
        <v>20</v>
      </c>
      <c r="D6490" t="s">
        <v>21</v>
      </c>
      <c r="E6490" t="s">
        <v>120</v>
      </c>
      <c r="F6490" t="s">
        <v>346</v>
      </c>
      <c r="G6490">
        <v>13</v>
      </c>
      <c r="H6490">
        <v>23595.23</v>
      </c>
      <c r="I6490">
        <v>0.54</v>
      </c>
      <c r="J6490">
        <v>7.0000000000000007E-2</v>
      </c>
      <c r="K6490">
        <v>11914.37</v>
      </c>
      <c r="L6490">
        <v>1949.98</v>
      </c>
      <c r="M6490">
        <v>896.99</v>
      </c>
      <c r="N6490">
        <v>19.989999999999998</v>
      </c>
      <c r="O6490" t="s">
        <v>24</v>
      </c>
      <c r="P6490" t="s">
        <v>1634</v>
      </c>
      <c r="Q6490" t="s">
        <v>75</v>
      </c>
      <c r="R6490" t="s">
        <v>34</v>
      </c>
      <c r="S6490" t="s">
        <v>57</v>
      </c>
      <c r="T6490" s="1">
        <v>40517</v>
      </c>
    </row>
    <row r="6491" spans="1:20" x14ac:dyDescent="0.25">
      <c r="A6491">
        <v>46211</v>
      </c>
      <c r="B6491">
        <v>40340</v>
      </c>
      <c r="C6491" t="s">
        <v>20</v>
      </c>
      <c r="D6491" t="s">
        <v>42</v>
      </c>
      <c r="E6491" t="s">
        <v>43</v>
      </c>
      <c r="F6491" t="s">
        <v>1148</v>
      </c>
      <c r="G6491">
        <v>47</v>
      </c>
      <c r="H6491">
        <v>2167.3000000000002</v>
      </c>
      <c r="I6491">
        <v>0.47</v>
      </c>
      <c r="J6491">
        <v>0.08</v>
      </c>
      <c r="K6491">
        <v>915.81</v>
      </c>
      <c r="L6491">
        <v>49.96</v>
      </c>
      <c r="M6491">
        <v>26.48</v>
      </c>
      <c r="N6491">
        <v>6.93</v>
      </c>
      <c r="O6491" t="s">
        <v>24</v>
      </c>
      <c r="P6491" t="s">
        <v>1235</v>
      </c>
      <c r="Q6491" t="s">
        <v>41</v>
      </c>
      <c r="R6491" t="s">
        <v>61</v>
      </c>
      <c r="S6491" t="s">
        <v>57</v>
      </c>
      <c r="T6491" s="1">
        <v>40347</v>
      </c>
    </row>
    <row r="6492" spans="1:20" x14ac:dyDescent="0.25">
      <c r="A6492">
        <v>46212</v>
      </c>
      <c r="B6492">
        <v>41164</v>
      </c>
      <c r="C6492" t="s">
        <v>29</v>
      </c>
      <c r="D6492" t="s">
        <v>42</v>
      </c>
      <c r="E6492" t="s">
        <v>46</v>
      </c>
      <c r="F6492" t="s">
        <v>1064</v>
      </c>
      <c r="G6492">
        <v>7</v>
      </c>
      <c r="H6492">
        <v>5959.55</v>
      </c>
      <c r="I6492">
        <v>0.4</v>
      </c>
      <c r="J6492">
        <v>0.08</v>
      </c>
      <c r="K6492">
        <v>2056.9899999999998</v>
      </c>
      <c r="L6492">
        <v>918.3</v>
      </c>
      <c r="M6492">
        <v>550.98</v>
      </c>
      <c r="N6492">
        <v>45.7</v>
      </c>
      <c r="O6492" t="s">
        <v>48</v>
      </c>
      <c r="P6492" t="s">
        <v>537</v>
      </c>
      <c r="Q6492" t="s">
        <v>64</v>
      </c>
      <c r="R6492" t="s">
        <v>67</v>
      </c>
      <c r="S6492" t="s">
        <v>49</v>
      </c>
      <c r="T6492" s="1">
        <v>41166</v>
      </c>
    </row>
    <row r="6493" spans="1:20" x14ac:dyDescent="0.25">
      <c r="A6493">
        <v>46212</v>
      </c>
      <c r="B6493">
        <v>41164</v>
      </c>
      <c r="C6493" t="s">
        <v>29</v>
      </c>
      <c r="D6493" t="s">
        <v>21</v>
      </c>
      <c r="E6493" t="s">
        <v>139</v>
      </c>
      <c r="F6493" t="s">
        <v>1658</v>
      </c>
      <c r="G6493">
        <v>43</v>
      </c>
      <c r="H6493">
        <v>576.9</v>
      </c>
      <c r="I6493">
        <v>0.47</v>
      </c>
      <c r="J6493">
        <v>0.09</v>
      </c>
      <c r="K6493">
        <v>239.86</v>
      </c>
      <c r="L6493">
        <v>14.68</v>
      </c>
      <c r="M6493">
        <v>7.78</v>
      </c>
      <c r="N6493">
        <v>2.5</v>
      </c>
      <c r="O6493" t="s">
        <v>71</v>
      </c>
      <c r="P6493" t="s">
        <v>537</v>
      </c>
      <c r="Q6493" t="s">
        <v>33</v>
      </c>
      <c r="R6493" t="s">
        <v>67</v>
      </c>
      <c r="S6493" t="s">
        <v>57</v>
      </c>
      <c r="T6493" s="1">
        <v>41166</v>
      </c>
    </row>
    <row r="6494" spans="1:20" x14ac:dyDescent="0.25">
      <c r="A6494">
        <v>46241</v>
      </c>
      <c r="B6494">
        <v>39886</v>
      </c>
      <c r="C6494" t="s">
        <v>29</v>
      </c>
      <c r="D6494" t="s">
        <v>42</v>
      </c>
      <c r="E6494" t="s">
        <v>43</v>
      </c>
      <c r="F6494" t="s">
        <v>1698</v>
      </c>
      <c r="G6494">
        <v>34</v>
      </c>
      <c r="H6494">
        <v>3470.31</v>
      </c>
      <c r="I6494">
        <v>0.45</v>
      </c>
      <c r="J6494">
        <v>0.1</v>
      </c>
      <c r="K6494">
        <v>1345.35</v>
      </c>
      <c r="L6494">
        <v>113.05</v>
      </c>
      <c r="M6494">
        <v>62.18</v>
      </c>
      <c r="N6494">
        <v>10.84</v>
      </c>
      <c r="O6494" t="s">
        <v>24</v>
      </c>
      <c r="P6494" t="s">
        <v>1671</v>
      </c>
      <c r="Q6494" t="s">
        <v>41</v>
      </c>
      <c r="R6494" t="s">
        <v>67</v>
      </c>
      <c r="S6494" t="s">
        <v>45</v>
      </c>
      <c r="T6494" s="1">
        <v>39888</v>
      </c>
    </row>
    <row r="6495" spans="1:20" x14ac:dyDescent="0.25">
      <c r="A6495">
        <v>46243</v>
      </c>
      <c r="B6495">
        <v>40932</v>
      </c>
      <c r="C6495" t="s">
        <v>20</v>
      </c>
      <c r="D6495" t="s">
        <v>21</v>
      </c>
      <c r="E6495" t="s">
        <v>84</v>
      </c>
      <c r="F6495" t="s">
        <v>90</v>
      </c>
      <c r="G6495">
        <v>31</v>
      </c>
      <c r="H6495">
        <v>969.54</v>
      </c>
      <c r="I6495">
        <v>0.4</v>
      </c>
      <c r="J6495">
        <v>0.02</v>
      </c>
      <c r="K6495">
        <v>372.44</v>
      </c>
      <c r="L6495">
        <v>31.62</v>
      </c>
      <c r="M6495">
        <v>18.97</v>
      </c>
      <c r="N6495">
        <v>9.0299999999999994</v>
      </c>
      <c r="O6495" t="s">
        <v>71</v>
      </c>
      <c r="P6495" t="s">
        <v>1374</v>
      </c>
      <c r="Q6495" t="s">
        <v>64</v>
      </c>
      <c r="R6495" t="s">
        <v>34</v>
      </c>
      <c r="S6495" t="s">
        <v>57</v>
      </c>
      <c r="T6495" s="1">
        <v>40934</v>
      </c>
    </row>
    <row r="6496" spans="1:20" x14ac:dyDescent="0.25">
      <c r="A6496">
        <v>46243</v>
      </c>
      <c r="B6496">
        <v>40932</v>
      </c>
      <c r="C6496" t="s">
        <v>20</v>
      </c>
      <c r="D6496" t="s">
        <v>21</v>
      </c>
      <c r="E6496" t="s">
        <v>52</v>
      </c>
      <c r="F6496" t="s">
        <v>408</v>
      </c>
      <c r="G6496">
        <v>1</v>
      </c>
      <c r="H6496">
        <v>5.69</v>
      </c>
      <c r="I6496">
        <v>0.44</v>
      </c>
      <c r="J6496">
        <v>0.03</v>
      </c>
      <c r="K6496">
        <v>2.11</v>
      </c>
      <c r="L6496">
        <v>5.14</v>
      </c>
      <c r="M6496">
        <v>2.88</v>
      </c>
      <c r="N6496">
        <v>0.7</v>
      </c>
      <c r="O6496" t="s">
        <v>24</v>
      </c>
      <c r="P6496" t="s">
        <v>1374</v>
      </c>
      <c r="Q6496" t="s">
        <v>64</v>
      </c>
      <c r="R6496" t="s">
        <v>34</v>
      </c>
      <c r="S6496" t="s">
        <v>55</v>
      </c>
      <c r="T6496" s="1">
        <v>40937</v>
      </c>
    </row>
    <row r="6497" spans="1:20" x14ac:dyDescent="0.25">
      <c r="A6497">
        <v>46243</v>
      </c>
      <c r="B6497">
        <v>40932</v>
      </c>
      <c r="C6497" t="s">
        <v>20</v>
      </c>
      <c r="D6497" t="s">
        <v>21</v>
      </c>
      <c r="E6497" t="s">
        <v>52</v>
      </c>
      <c r="F6497" t="s">
        <v>1051</v>
      </c>
      <c r="G6497">
        <v>31</v>
      </c>
      <c r="H6497">
        <v>292.51</v>
      </c>
      <c r="I6497">
        <v>0.41</v>
      </c>
      <c r="J6497">
        <v>0.05</v>
      </c>
      <c r="K6497">
        <v>110.47</v>
      </c>
      <c r="L6497">
        <v>9.9</v>
      </c>
      <c r="M6497">
        <v>5.84</v>
      </c>
      <c r="N6497">
        <v>1</v>
      </c>
      <c r="O6497" t="s">
        <v>24</v>
      </c>
      <c r="P6497" t="s">
        <v>1374</v>
      </c>
      <c r="Q6497" t="s">
        <v>64</v>
      </c>
      <c r="R6497" t="s">
        <v>34</v>
      </c>
      <c r="S6497" t="s">
        <v>55</v>
      </c>
      <c r="T6497" s="1">
        <v>40939</v>
      </c>
    </row>
    <row r="6498" spans="1:20" x14ac:dyDescent="0.25">
      <c r="A6498">
        <v>46244</v>
      </c>
      <c r="B6498">
        <v>39996</v>
      </c>
      <c r="C6498" t="s">
        <v>79</v>
      </c>
      <c r="D6498" t="s">
        <v>42</v>
      </c>
      <c r="E6498" t="s">
        <v>192</v>
      </c>
      <c r="F6498" t="s">
        <v>1435</v>
      </c>
      <c r="G6498">
        <v>10</v>
      </c>
      <c r="H6498">
        <v>970.54</v>
      </c>
      <c r="I6498">
        <v>0.41</v>
      </c>
      <c r="J6498">
        <v>0.09</v>
      </c>
      <c r="K6498">
        <v>330.74</v>
      </c>
      <c r="L6498">
        <v>103.36</v>
      </c>
      <c r="M6498">
        <v>60.98</v>
      </c>
      <c r="N6498">
        <v>30</v>
      </c>
      <c r="O6498" t="s">
        <v>48</v>
      </c>
      <c r="P6498" t="s">
        <v>66</v>
      </c>
      <c r="Q6498" t="s">
        <v>41</v>
      </c>
      <c r="R6498" t="s">
        <v>67</v>
      </c>
      <c r="S6498" t="s">
        <v>132</v>
      </c>
      <c r="T6498" s="1">
        <v>39997</v>
      </c>
    </row>
    <row r="6499" spans="1:20" x14ac:dyDescent="0.25">
      <c r="A6499">
        <v>46244</v>
      </c>
      <c r="B6499">
        <v>39996</v>
      </c>
      <c r="C6499" t="s">
        <v>79</v>
      </c>
      <c r="D6499" t="s">
        <v>37</v>
      </c>
      <c r="E6499" t="s">
        <v>38</v>
      </c>
      <c r="F6499" t="s">
        <v>1162</v>
      </c>
      <c r="G6499">
        <v>9</v>
      </c>
      <c r="H6499">
        <v>313.35000000000002</v>
      </c>
      <c r="I6499">
        <v>0.52</v>
      </c>
      <c r="J6499">
        <v>0.05</v>
      </c>
      <c r="K6499">
        <v>154.04</v>
      </c>
      <c r="L6499">
        <v>36.42</v>
      </c>
      <c r="M6499">
        <v>17.48</v>
      </c>
      <c r="N6499">
        <v>1.99</v>
      </c>
      <c r="O6499" t="s">
        <v>24</v>
      </c>
      <c r="P6499" t="s">
        <v>66</v>
      </c>
      <c r="Q6499" t="s">
        <v>41</v>
      </c>
      <c r="R6499" t="s">
        <v>67</v>
      </c>
      <c r="S6499" t="s">
        <v>35</v>
      </c>
      <c r="T6499" s="1">
        <v>39998</v>
      </c>
    </row>
    <row r="6500" spans="1:20" x14ac:dyDescent="0.25">
      <c r="A6500">
        <v>46276</v>
      </c>
      <c r="B6500">
        <v>41252</v>
      </c>
      <c r="C6500" t="s">
        <v>58</v>
      </c>
      <c r="D6500" t="s">
        <v>37</v>
      </c>
      <c r="E6500" t="s">
        <v>38</v>
      </c>
      <c r="F6500" t="s">
        <v>315</v>
      </c>
      <c r="G6500">
        <v>4</v>
      </c>
      <c r="H6500">
        <v>225.18</v>
      </c>
      <c r="I6500">
        <v>0.51</v>
      </c>
      <c r="J6500">
        <v>0.04</v>
      </c>
      <c r="K6500">
        <v>109.27</v>
      </c>
      <c r="L6500">
        <v>58.12</v>
      </c>
      <c r="M6500">
        <v>28.48</v>
      </c>
      <c r="N6500">
        <v>1.99</v>
      </c>
      <c r="O6500" t="s">
        <v>24</v>
      </c>
      <c r="P6500" t="s">
        <v>995</v>
      </c>
      <c r="Q6500" t="s">
        <v>64</v>
      </c>
      <c r="R6500" t="s">
        <v>27</v>
      </c>
      <c r="S6500" t="s">
        <v>35</v>
      </c>
      <c r="T6500" s="1">
        <v>41253</v>
      </c>
    </row>
    <row r="6501" spans="1:20" x14ac:dyDescent="0.25">
      <c r="A6501">
        <v>46276</v>
      </c>
      <c r="B6501">
        <v>41252</v>
      </c>
      <c r="C6501" t="s">
        <v>58</v>
      </c>
      <c r="D6501" t="s">
        <v>37</v>
      </c>
      <c r="E6501" t="s">
        <v>387</v>
      </c>
      <c r="F6501" t="s">
        <v>388</v>
      </c>
      <c r="G6501">
        <v>23</v>
      </c>
      <c r="H6501">
        <v>26857.439999999999</v>
      </c>
      <c r="I6501">
        <v>0.4</v>
      </c>
      <c r="J6501">
        <v>0</v>
      </c>
      <c r="K6501">
        <v>10733.18</v>
      </c>
      <c r="L6501">
        <v>1166.6500000000001</v>
      </c>
      <c r="M6501">
        <v>699.99</v>
      </c>
      <c r="N6501">
        <v>24.49</v>
      </c>
      <c r="O6501" t="s">
        <v>24</v>
      </c>
      <c r="P6501" t="s">
        <v>995</v>
      </c>
      <c r="Q6501" t="s">
        <v>64</v>
      </c>
      <c r="R6501" t="s">
        <v>27</v>
      </c>
      <c r="S6501" t="s">
        <v>28</v>
      </c>
      <c r="T6501" s="1">
        <v>41254</v>
      </c>
    </row>
    <row r="6502" spans="1:20" x14ac:dyDescent="0.25">
      <c r="A6502">
        <v>46305</v>
      </c>
      <c r="B6502">
        <v>40754</v>
      </c>
      <c r="C6502" t="s">
        <v>20</v>
      </c>
      <c r="D6502" t="s">
        <v>21</v>
      </c>
      <c r="E6502" t="s">
        <v>120</v>
      </c>
      <c r="F6502" t="s">
        <v>1969</v>
      </c>
      <c r="G6502">
        <v>30</v>
      </c>
      <c r="H6502">
        <v>494.13</v>
      </c>
      <c r="I6502">
        <v>0.41</v>
      </c>
      <c r="J6502">
        <v>0.08</v>
      </c>
      <c r="K6502">
        <v>175.18</v>
      </c>
      <c r="L6502">
        <v>17.690000000000001</v>
      </c>
      <c r="M6502">
        <v>10.44</v>
      </c>
      <c r="N6502">
        <v>5.75</v>
      </c>
      <c r="O6502" t="s">
        <v>24</v>
      </c>
      <c r="P6502" t="s">
        <v>1345</v>
      </c>
      <c r="Q6502" t="s">
        <v>41</v>
      </c>
      <c r="R6502" t="s">
        <v>67</v>
      </c>
      <c r="S6502" t="s">
        <v>57</v>
      </c>
      <c r="T6502" s="1">
        <v>40758</v>
      </c>
    </row>
    <row r="6503" spans="1:20" x14ac:dyDescent="0.25">
      <c r="A6503">
        <v>46307</v>
      </c>
      <c r="B6503">
        <v>40580</v>
      </c>
      <c r="C6503" t="s">
        <v>79</v>
      </c>
      <c r="D6503" t="s">
        <v>21</v>
      </c>
      <c r="E6503" t="s">
        <v>84</v>
      </c>
      <c r="F6503" t="s">
        <v>1422</v>
      </c>
      <c r="G6503">
        <v>32</v>
      </c>
      <c r="H6503">
        <v>1151.79</v>
      </c>
      <c r="I6503">
        <v>0.47</v>
      </c>
      <c r="J6503">
        <v>0.05</v>
      </c>
      <c r="K6503">
        <v>506.66</v>
      </c>
      <c r="L6503">
        <v>37.700000000000003</v>
      </c>
      <c r="M6503">
        <v>19.98</v>
      </c>
      <c r="N6503">
        <v>5.77</v>
      </c>
      <c r="O6503" t="s">
        <v>24</v>
      </c>
      <c r="P6503" t="s">
        <v>1763</v>
      </c>
      <c r="Q6503" t="s">
        <v>64</v>
      </c>
      <c r="R6503" t="s">
        <v>67</v>
      </c>
      <c r="S6503" t="s">
        <v>57</v>
      </c>
      <c r="T6503" s="1">
        <v>40580</v>
      </c>
    </row>
    <row r="6504" spans="1:20" x14ac:dyDescent="0.25">
      <c r="A6504">
        <v>46307</v>
      </c>
      <c r="B6504">
        <v>40580</v>
      </c>
      <c r="C6504" t="s">
        <v>79</v>
      </c>
      <c r="D6504" t="s">
        <v>21</v>
      </c>
      <c r="E6504" t="s">
        <v>22</v>
      </c>
      <c r="F6504" t="s">
        <v>213</v>
      </c>
      <c r="G6504">
        <v>27</v>
      </c>
      <c r="H6504">
        <v>2438.08</v>
      </c>
      <c r="I6504">
        <v>0.53</v>
      </c>
      <c r="J6504">
        <v>0.01</v>
      </c>
      <c r="K6504">
        <v>1277.3399999999999</v>
      </c>
      <c r="L6504">
        <v>90.98</v>
      </c>
      <c r="M6504">
        <v>42.76</v>
      </c>
      <c r="N6504">
        <v>6.22</v>
      </c>
      <c r="O6504" t="s">
        <v>24</v>
      </c>
      <c r="P6504" t="s">
        <v>1763</v>
      </c>
      <c r="Q6504" t="s">
        <v>64</v>
      </c>
      <c r="R6504" t="s">
        <v>67</v>
      </c>
      <c r="S6504" t="s">
        <v>57</v>
      </c>
      <c r="T6504" s="1">
        <v>40583</v>
      </c>
    </row>
    <row r="6505" spans="1:20" x14ac:dyDescent="0.25">
      <c r="A6505">
        <v>46310</v>
      </c>
      <c r="B6505">
        <v>40380</v>
      </c>
      <c r="C6505" t="s">
        <v>36</v>
      </c>
      <c r="D6505" t="s">
        <v>21</v>
      </c>
      <c r="E6505" t="s">
        <v>120</v>
      </c>
      <c r="F6505" t="s">
        <v>2068</v>
      </c>
      <c r="G6505">
        <v>29</v>
      </c>
      <c r="H6505">
        <v>3030.54</v>
      </c>
      <c r="I6505">
        <v>0.41</v>
      </c>
      <c r="J6505">
        <v>0.04</v>
      </c>
      <c r="K6505">
        <v>1163.57</v>
      </c>
      <c r="L6505">
        <v>108.44</v>
      </c>
      <c r="M6505">
        <v>63.98</v>
      </c>
      <c r="N6505">
        <v>11.55</v>
      </c>
      <c r="O6505" t="s">
        <v>24</v>
      </c>
      <c r="P6505" t="s">
        <v>686</v>
      </c>
      <c r="Q6505" t="s">
        <v>64</v>
      </c>
      <c r="R6505" t="s">
        <v>61</v>
      </c>
      <c r="S6505" t="s">
        <v>57</v>
      </c>
      <c r="T6505" s="1">
        <v>40381</v>
      </c>
    </row>
    <row r="6506" spans="1:20" x14ac:dyDescent="0.25">
      <c r="A6506">
        <v>46310</v>
      </c>
      <c r="B6506">
        <v>40380</v>
      </c>
      <c r="C6506" t="s">
        <v>36</v>
      </c>
      <c r="D6506" t="s">
        <v>21</v>
      </c>
      <c r="E6506" t="s">
        <v>52</v>
      </c>
      <c r="F6506" t="s">
        <v>629</v>
      </c>
      <c r="G6506">
        <v>13</v>
      </c>
      <c r="H6506">
        <v>565.35</v>
      </c>
      <c r="I6506">
        <v>0.54</v>
      </c>
      <c r="J6506">
        <v>0.1</v>
      </c>
      <c r="K6506">
        <v>273.69</v>
      </c>
      <c r="L6506">
        <v>47.85</v>
      </c>
      <c r="M6506">
        <v>22.01</v>
      </c>
      <c r="N6506">
        <v>5.53</v>
      </c>
      <c r="O6506" t="s">
        <v>24</v>
      </c>
      <c r="P6506" t="s">
        <v>686</v>
      </c>
      <c r="Q6506" t="s">
        <v>64</v>
      </c>
      <c r="R6506" t="s">
        <v>61</v>
      </c>
      <c r="S6506" t="s">
        <v>35</v>
      </c>
      <c r="T6506" s="1">
        <v>40381</v>
      </c>
    </row>
    <row r="6507" spans="1:20" x14ac:dyDescent="0.25">
      <c r="A6507">
        <v>46310</v>
      </c>
      <c r="B6507">
        <v>40380</v>
      </c>
      <c r="C6507" t="s">
        <v>36</v>
      </c>
      <c r="D6507" t="s">
        <v>21</v>
      </c>
      <c r="E6507" t="s">
        <v>22</v>
      </c>
      <c r="F6507" t="s">
        <v>545</v>
      </c>
      <c r="G6507">
        <v>42</v>
      </c>
      <c r="H6507">
        <v>8089.86</v>
      </c>
      <c r="I6507">
        <v>0.38</v>
      </c>
      <c r="J6507">
        <v>0.01</v>
      </c>
      <c r="K6507">
        <v>3016.01</v>
      </c>
      <c r="L6507">
        <v>194.08</v>
      </c>
      <c r="M6507">
        <v>120.33</v>
      </c>
      <c r="N6507">
        <v>19.989999999999998</v>
      </c>
      <c r="O6507" t="s">
        <v>24</v>
      </c>
      <c r="P6507" t="s">
        <v>686</v>
      </c>
      <c r="Q6507" t="s">
        <v>64</v>
      </c>
      <c r="R6507" t="s">
        <v>61</v>
      </c>
      <c r="S6507" t="s">
        <v>57</v>
      </c>
      <c r="T6507" s="1">
        <v>40380</v>
      </c>
    </row>
    <row r="6508" spans="1:20" x14ac:dyDescent="0.25">
      <c r="A6508">
        <v>46311</v>
      </c>
      <c r="B6508">
        <v>40749</v>
      </c>
      <c r="C6508" t="s">
        <v>36</v>
      </c>
      <c r="D6508" t="s">
        <v>37</v>
      </c>
      <c r="E6508" t="s">
        <v>38</v>
      </c>
      <c r="F6508" t="s">
        <v>315</v>
      </c>
      <c r="G6508">
        <v>42</v>
      </c>
      <c r="H6508">
        <v>2443.13</v>
      </c>
      <c r="I6508">
        <v>0.51</v>
      </c>
      <c r="J6508">
        <v>0</v>
      </c>
      <c r="K6508">
        <v>1244.98</v>
      </c>
      <c r="L6508">
        <v>58.12</v>
      </c>
      <c r="M6508">
        <v>28.48</v>
      </c>
      <c r="N6508">
        <v>1.99</v>
      </c>
      <c r="O6508" t="s">
        <v>24</v>
      </c>
      <c r="P6508" t="s">
        <v>122</v>
      </c>
      <c r="Q6508" t="s">
        <v>41</v>
      </c>
      <c r="R6508" t="s">
        <v>67</v>
      </c>
      <c r="S6508" t="s">
        <v>35</v>
      </c>
      <c r="T6508" s="1">
        <v>40749</v>
      </c>
    </row>
    <row r="6509" spans="1:20" x14ac:dyDescent="0.25">
      <c r="A6509">
        <v>46311</v>
      </c>
      <c r="B6509">
        <v>40749</v>
      </c>
      <c r="C6509" t="s">
        <v>36</v>
      </c>
      <c r="D6509" t="s">
        <v>42</v>
      </c>
      <c r="E6509" t="s">
        <v>43</v>
      </c>
      <c r="F6509" t="s">
        <v>1617</v>
      </c>
      <c r="G6509">
        <v>42</v>
      </c>
      <c r="H6509">
        <v>1488.3</v>
      </c>
      <c r="I6509">
        <v>0.39</v>
      </c>
      <c r="J6509">
        <v>0.03</v>
      </c>
      <c r="K6509">
        <v>551.01</v>
      </c>
      <c r="L6509">
        <v>36.44</v>
      </c>
      <c r="M6509">
        <v>22.23</v>
      </c>
      <c r="N6509">
        <v>3.63</v>
      </c>
      <c r="O6509" t="s">
        <v>24</v>
      </c>
      <c r="P6509" t="s">
        <v>122</v>
      </c>
      <c r="Q6509" t="s">
        <v>41</v>
      </c>
      <c r="R6509" t="s">
        <v>67</v>
      </c>
      <c r="S6509" t="s">
        <v>35</v>
      </c>
      <c r="T6509" s="1">
        <v>40750</v>
      </c>
    </row>
    <row r="6510" spans="1:20" x14ac:dyDescent="0.25">
      <c r="A6510">
        <v>46311</v>
      </c>
      <c r="B6510">
        <v>40749</v>
      </c>
      <c r="C6510" t="s">
        <v>36</v>
      </c>
      <c r="D6510" t="s">
        <v>21</v>
      </c>
      <c r="E6510" t="s">
        <v>84</v>
      </c>
      <c r="F6510" t="s">
        <v>648</v>
      </c>
      <c r="G6510">
        <v>44</v>
      </c>
      <c r="H6510">
        <v>602.4</v>
      </c>
      <c r="I6510">
        <v>0.52</v>
      </c>
      <c r="J6510">
        <v>0</v>
      </c>
      <c r="K6510">
        <v>308.88</v>
      </c>
      <c r="L6510">
        <v>13.5</v>
      </c>
      <c r="M6510">
        <v>6.48</v>
      </c>
      <c r="N6510">
        <v>8.4</v>
      </c>
      <c r="O6510" t="s">
        <v>24</v>
      </c>
      <c r="P6510" t="s">
        <v>122</v>
      </c>
      <c r="Q6510" t="s">
        <v>41</v>
      </c>
      <c r="R6510" t="s">
        <v>67</v>
      </c>
      <c r="S6510" t="s">
        <v>57</v>
      </c>
      <c r="T6510" s="1">
        <v>40751</v>
      </c>
    </row>
    <row r="6511" spans="1:20" x14ac:dyDescent="0.25">
      <c r="A6511">
        <v>46336</v>
      </c>
      <c r="B6511">
        <v>40753</v>
      </c>
      <c r="C6511" t="s">
        <v>36</v>
      </c>
      <c r="D6511" t="s">
        <v>21</v>
      </c>
      <c r="E6511" t="s">
        <v>52</v>
      </c>
      <c r="F6511" t="s">
        <v>814</v>
      </c>
      <c r="G6511">
        <v>31</v>
      </c>
      <c r="H6511">
        <v>237.62</v>
      </c>
      <c r="I6511">
        <v>0.43</v>
      </c>
      <c r="J6511">
        <v>0.1</v>
      </c>
      <c r="K6511">
        <v>86.87</v>
      </c>
      <c r="L6511">
        <v>8.49</v>
      </c>
      <c r="M6511">
        <v>4.84</v>
      </c>
      <c r="N6511">
        <v>0.71</v>
      </c>
      <c r="O6511" t="s">
        <v>24</v>
      </c>
      <c r="P6511" t="s">
        <v>951</v>
      </c>
      <c r="Q6511" t="s">
        <v>33</v>
      </c>
      <c r="R6511" t="s">
        <v>67</v>
      </c>
      <c r="S6511" t="s">
        <v>55</v>
      </c>
      <c r="T6511" s="1">
        <v>40755</v>
      </c>
    </row>
    <row r="6512" spans="1:20" x14ac:dyDescent="0.25">
      <c r="A6512">
        <v>46337</v>
      </c>
      <c r="B6512">
        <v>41026</v>
      </c>
      <c r="C6512" t="s">
        <v>20</v>
      </c>
      <c r="D6512" t="s">
        <v>21</v>
      </c>
      <c r="E6512" t="s">
        <v>52</v>
      </c>
      <c r="F6512" t="s">
        <v>230</v>
      </c>
      <c r="G6512">
        <v>34</v>
      </c>
      <c r="H6512">
        <v>91.43</v>
      </c>
      <c r="I6512">
        <v>0.38</v>
      </c>
      <c r="J6512">
        <v>0.06</v>
      </c>
      <c r="K6512">
        <v>30.89</v>
      </c>
      <c r="L6512">
        <v>2.84</v>
      </c>
      <c r="M6512">
        <v>1.76</v>
      </c>
      <c r="N6512">
        <v>0.7</v>
      </c>
      <c r="O6512" t="s">
        <v>24</v>
      </c>
      <c r="P6512" t="s">
        <v>130</v>
      </c>
      <c r="Q6512" t="s">
        <v>75</v>
      </c>
      <c r="R6512" t="s">
        <v>34</v>
      </c>
      <c r="S6512" t="s">
        <v>55</v>
      </c>
      <c r="T6512" s="1">
        <v>41031</v>
      </c>
    </row>
    <row r="6513" spans="1:20" x14ac:dyDescent="0.25">
      <c r="A6513">
        <v>46341</v>
      </c>
      <c r="B6513">
        <v>40164</v>
      </c>
      <c r="C6513" t="s">
        <v>36</v>
      </c>
      <c r="D6513" t="s">
        <v>21</v>
      </c>
      <c r="E6513" t="s">
        <v>52</v>
      </c>
      <c r="F6513" t="s">
        <v>754</v>
      </c>
      <c r="G6513">
        <v>23</v>
      </c>
      <c r="H6513">
        <v>62.58</v>
      </c>
      <c r="I6513">
        <v>0.43</v>
      </c>
      <c r="J6513">
        <v>0.1</v>
      </c>
      <c r="K6513">
        <v>22.37</v>
      </c>
      <c r="L6513">
        <v>2.95</v>
      </c>
      <c r="M6513">
        <v>1.68</v>
      </c>
      <c r="N6513">
        <v>1.57</v>
      </c>
      <c r="O6513" t="s">
        <v>24</v>
      </c>
      <c r="P6513" t="s">
        <v>1090</v>
      </c>
      <c r="Q6513" t="s">
        <v>75</v>
      </c>
      <c r="R6513" t="s">
        <v>34</v>
      </c>
      <c r="S6513" t="s">
        <v>55</v>
      </c>
      <c r="T6513" s="1">
        <v>40165</v>
      </c>
    </row>
    <row r="6514" spans="1:20" x14ac:dyDescent="0.25">
      <c r="A6514">
        <v>46368</v>
      </c>
      <c r="B6514">
        <v>41023</v>
      </c>
      <c r="C6514" t="s">
        <v>36</v>
      </c>
      <c r="D6514" t="s">
        <v>21</v>
      </c>
      <c r="E6514" t="s">
        <v>52</v>
      </c>
      <c r="F6514" t="s">
        <v>1224</v>
      </c>
      <c r="G6514">
        <v>48</v>
      </c>
      <c r="H6514">
        <v>353.84</v>
      </c>
      <c r="I6514">
        <v>0.55000000000000004</v>
      </c>
      <c r="J6514">
        <v>0</v>
      </c>
      <c r="K6514">
        <v>192.43</v>
      </c>
      <c r="L6514">
        <v>7.29</v>
      </c>
      <c r="M6514">
        <v>3.28</v>
      </c>
      <c r="N6514">
        <v>3.97</v>
      </c>
      <c r="O6514" t="s">
        <v>24</v>
      </c>
      <c r="P6514" t="s">
        <v>1257</v>
      </c>
      <c r="Q6514" t="s">
        <v>75</v>
      </c>
      <c r="R6514" t="s">
        <v>34</v>
      </c>
      <c r="S6514" t="s">
        <v>55</v>
      </c>
      <c r="T6514" s="1">
        <v>41025</v>
      </c>
    </row>
    <row r="6515" spans="1:20" x14ac:dyDescent="0.25">
      <c r="A6515">
        <v>46372</v>
      </c>
      <c r="B6515">
        <v>40600</v>
      </c>
      <c r="C6515" t="s">
        <v>36</v>
      </c>
      <c r="D6515" t="s">
        <v>21</v>
      </c>
      <c r="E6515" t="s">
        <v>120</v>
      </c>
      <c r="F6515" t="s">
        <v>1670</v>
      </c>
      <c r="G6515">
        <v>7</v>
      </c>
      <c r="H6515">
        <v>586.69000000000005</v>
      </c>
      <c r="I6515">
        <v>0.37</v>
      </c>
      <c r="J6515">
        <v>0.02</v>
      </c>
      <c r="K6515">
        <v>203.78</v>
      </c>
      <c r="L6515">
        <v>83.17</v>
      </c>
      <c r="M6515">
        <v>52.4</v>
      </c>
      <c r="N6515">
        <v>16.11</v>
      </c>
      <c r="O6515" t="s">
        <v>24</v>
      </c>
      <c r="P6515" t="s">
        <v>351</v>
      </c>
      <c r="Q6515" t="s">
        <v>41</v>
      </c>
      <c r="R6515" t="s">
        <v>67</v>
      </c>
      <c r="S6515" t="s">
        <v>57</v>
      </c>
      <c r="T6515" s="1">
        <v>40600</v>
      </c>
    </row>
    <row r="6516" spans="1:20" x14ac:dyDescent="0.25">
      <c r="A6516">
        <v>46372</v>
      </c>
      <c r="B6516">
        <v>40600</v>
      </c>
      <c r="C6516" t="s">
        <v>36</v>
      </c>
      <c r="D6516" t="s">
        <v>21</v>
      </c>
      <c r="E6516" t="s">
        <v>84</v>
      </c>
      <c r="F6516" t="s">
        <v>228</v>
      </c>
      <c r="G6516">
        <v>15</v>
      </c>
      <c r="H6516">
        <v>162.71</v>
      </c>
      <c r="I6516">
        <v>0.55000000000000004</v>
      </c>
      <c r="J6516">
        <v>7.0000000000000007E-2</v>
      </c>
      <c r="K6516">
        <v>79.680000000000007</v>
      </c>
      <c r="L6516">
        <v>11.07</v>
      </c>
      <c r="M6516">
        <v>4.9800000000000004</v>
      </c>
      <c r="N6516">
        <v>8.33</v>
      </c>
      <c r="O6516" t="s">
        <v>24</v>
      </c>
      <c r="P6516" t="s">
        <v>351</v>
      </c>
      <c r="Q6516" t="s">
        <v>41</v>
      </c>
      <c r="R6516" t="s">
        <v>67</v>
      </c>
      <c r="S6516" t="s">
        <v>57</v>
      </c>
      <c r="T6516" s="1">
        <v>40601</v>
      </c>
    </row>
    <row r="6517" spans="1:20" x14ac:dyDescent="0.25">
      <c r="A6517">
        <v>46374</v>
      </c>
      <c r="B6517">
        <v>40366</v>
      </c>
      <c r="C6517" t="s">
        <v>36</v>
      </c>
      <c r="D6517" t="s">
        <v>42</v>
      </c>
      <c r="E6517" t="s">
        <v>46</v>
      </c>
      <c r="F6517" t="s">
        <v>1190</v>
      </c>
      <c r="G6517">
        <v>7</v>
      </c>
      <c r="H6517">
        <v>3222.39</v>
      </c>
      <c r="I6517">
        <v>0.47</v>
      </c>
      <c r="J6517">
        <v>0.08</v>
      </c>
      <c r="K6517">
        <v>1337.75</v>
      </c>
      <c r="L6517">
        <v>490.02</v>
      </c>
      <c r="M6517">
        <v>259.70999999999998</v>
      </c>
      <c r="N6517">
        <v>66.67</v>
      </c>
      <c r="O6517" t="s">
        <v>48</v>
      </c>
      <c r="P6517" t="s">
        <v>763</v>
      </c>
      <c r="Q6517" t="s">
        <v>64</v>
      </c>
      <c r="R6517" t="s">
        <v>27</v>
      </c>
      <c r="S6517" t="s">
        <v>49</v>
      </c>
      <c r="T6517" s="1">
        <v>40368</v>
      </c>
    </row>
    <row r="6518" spans="1:20" x14ac:dyDescent="0.25">
      <c r="A6518">
        <v>46375</v>
      </c>
      <c r="B6518">
        <v>40416</v>
      </c>
      <c r="C6518" t="s">
        <v>79</v>
      </c>
      <c r="D6518" t="s">
        <v>21</v>
      </c>
      <c r="E6518" t="s">
        <v>84</v>
      </c>
      <c r="F6518" t="s">
        <v>1196</v>
      </c>
      <c r="G6518">
        <v>24</v>
      </c>
      <c r="H6518">
        <v>1639.5</v>
      </c>
      <c r="I6518">
        <v>0.49</v>
      </c>
      <c r="J6518">
        <v>0.02</v>
      </c>
      <c r="K6518">
        <v>783.85</v>
      </c>
      <c r="L6518">
        <v>69.489999999999995</v>
      </c>
      <c r="M6518">
        <v>35.44</v>
      </c>
      <c r="N6518">
        <v>5.09</v>
      </c>
      <c r="O6518" t="s">
        <v>24</v>
      </c>
      <c r="P6518" t="s">
        <v>1980</v>
      </c>
      <c r="Q6518" t="s">
        <v>41</v>
      </c>
      <c r="R6518" t="s">
        <v>61</v>
      </c>
      <c r="S6518" t="s">
        <v>57</v>
      </c>
      <c r="T6518" s="1">
        <v>40418</v>
      </c>
    </row>
    <row r="6519" spans="1:20" x14ac:dyDescent="0.25">
      <c r="A6519">
        <v>46375</v>
      </c>
      <c r="B6519">
        <v>40416</v>
      </c>
      <c r="C6519" t="s">
        <v>79</v>
      </c>
      <c r="D6519" t="s">
        <v>37</v>
      </c>
      <c r="E6519" t="s">
        <v>50</v>
      </c>
      <c r="F6519" t="s">
        <v>76</v>
      </c>
      <c r="G6519">
        <v>16</v>
      </c>
      <c r="H6519">
        <v>3571.75</v>
      </c>
      <c r="I6519">
        <v>0.48</v>
      </c>
      <c r="J6519">
        <v>0.08</v>
      </c>
      <c r="K6519">
        <v>1550.65</v>
      </c>
      <c r="L6519">
        <v>242.29</v>
      </c>
      <c r="M6519">
        <v>125.99</v>
      </c>
      <c r="N6519">
        <v>5.26</v>
      </c>
      <c r="O6519" t="s">
        <v>24</v>
      </c>
      <c r="P6519" t="s">
        <v>1980</v>
      </c>
      <c r="Q6519" t="s">
        <v>41</v>
      </c>
      <c r="R6519" t="s">
        <v>61</v>
      </c>
      <c r="S6519" t="s">
        <v>57</v>
      </c>
      <c r="T6519" s="1">
        <v>40417</v>
      </c>
    </row>
    <row r="6520" spans="1:20" x14ac:dyDescent="0.25">
      <c r="A6520">
        <v>46402</v>
      </c>
      <c r="B6520">
        <v>40551</v>
      </c>
      <c r="C6520" t="s">
        <v>79</v>
      </c>
      <c r="D6520" t="s">
        <v>42</v>
      </c>
      <c r="E6520" t="s">
        <v>43</v>
      </c>
      <c r="F6520" t="s">
        <v>782</v>
      </c>
      <c r="G6520">
        <v>27</v>
      </c>
      <c r="H6520">
        <v>1478.21</v>
      </c>
      <c r="I6520">
        <v>0.48</v>
      </c>
      <c r="J6520">
        <v>0.03</v>
      </c>
      <c r="K6520">
        <v>681.8</v>
      </c>
      <c r="L6520">
        <v>56.12</v>
      </c>
      <c r="M6520">
        <v>29.18</v>
      </c>
      <c r="N6520">
        <v>8.5500000000000007</v>
      </c>
      <c r="O6520" t="s">
        <v>24</v>
      </c>
      <c r="P6520" t="s">
        <v>1995</v>
      </c>
      <c r="Q6520" t="s">
        <v>64</v>
      </c>
      <c r="R6520" t="s">
        <v>67</v>
      </c>
      <c r="S6520" t="s">
        <v>57</v>
      </c>
      <c r="T6520" s="1">
        <v>40553</v>
      </c>
    </row>
    <row r="6521" spans="1:20" x14ac:dyDescent="0.25">
      <c r="A6521">
        <v>46402</v>
      </c>
      <c r="B6521">
        <v>40551</v>
      </c>
      <c r="C6521" t="s">
        <v>79</v>
      </c>
      <c r="D6521" t="s">
        <v>37</v>
      </c>
      <c r="E6521" t="s">
        <v>50</v>
      </c>
      <c r="F6521" t="s">
        <v>1493</v>
      </c>
      <c r="G6521">
        <v>29</v>
      </c>
      <c r="H6521">
        <v>3388.17</v>
      </c>
      <c r="I6521">
        <v>0.43</v>
      </c>
      <c r="J6521">
        <v>0.01</v>
      </c>
      <c r="K6521">
        <v>1431.47</v>
      </c>
      <c r="L6521">
        <v>117.53</v>
      </c>
      <c r="M6521">
        <v>66.989999999999995</v>
      </c>
      <c r="N6521">
        <v>13.99</v>
      </c>
      <c r="O6521" t="s">
        <v>24</v>
      </c>
      <c r="P6521" t="s">
        <v>1995</v>
      </c>
      <c r="Q6521" t="s">
        <v>64</v>
      </c>
      <c r="R6521" t="s">
        <v>67</v>
      </c>
      <c r="S6521" t="s">
        <v>45</v>
      </c>
      <c r="T6521" s="1">
        <v>40552</v>
      </c>
    </row>
    <row r="6522" spans="1:20" x14ac:dyDescent="0.25">
      <c r="A6522">
        <v>46402</v>
      </c>
      <c r="B6522">
        <v>40551</v>
      </c>
      <c r="C6522" t="s">
        <v>79</v>
      </c>
      <c r="D6522" t="s">
        <v>37</v>
      </c>
      <c r="E6522" t="s">
        <v>50</v>
      </c>
      <c r="F6522" t="s">
        <v>733</v>
      </c>
      <c r="G6522">
        <v>12</v>
      </c>
      <c r="H6522">
        <v>2419.98</v>
      </c>
      <c r="I6522">
        <v>0.43</v>
      </c>
      <c r="J6522">
        <v>0.01</v>
      </c>
      <c r="K6522">
        <v>1025.5999999999999</v>
      </c>
      <c r="L6522">
        <v>203.49</v>
      </c>
      <c r="M6522">
        <v>115.99</v>
      </c>
      <c r="N6522">
        <v>2.5</v>
      </c>
      <c r="O6522" t="s">
        <v>71</v>
      </c>
      <c r="P6522" t="s">
        <v>1995</v>
      </c>
      <c r="Q6522" t="s">
        <v>64</v>
      </c>
      <c r="R6522" t="s">
        <v>67</v>
      </c>
      <c r="S6522" t="s">
        <v>57</v>
      </c>
      <c r="T6522" s="1">
        <v>40552</v>
      </c>
    </row>
    <row r="6523" spans="1:20" x14ac:dyDescent="0.25">
      <c r="A6523">
        <v>46404</v>
      </c>
      <c r="B6523">
        <v>40972</v>
      </c>
      <c r="C6523" t="s">
        <v>58</v>
      </c>
      <c r="D6523" t="s">
        <v>37</v>
      </c>
      <c r="E6523" t="s">
        <v>50</v>
      </c>
      <c r="F6523" t="s">
        <v>1794</v>
      </c>
      <c r="G6523">
        <v>50</v>
      </c>
      <c r="H6523">
        <v>3470</v>
      </c>
      <c r="I6523">
        <v>0.37</v>
      </c>
      <c r="J6523">
        <v>0.05</v>
      </c>
      <c r="K6523">
        <v>1168</v>
      </c>
      <c r="L6523">
        <v>73</v>
      </c>
      <c r="M6523">
        <v>45.99</v>
      </c>
      <c r="N6523">
        <v>2.5</v>
      </c>
      <c r="O6523" t="s">
        <v>24</v>
      </c>
      <c r="P6523" t="s">
        <v>427</v>
      </c>
      <c r="Q6523" t="s">
        <v>64</v>
      </c>
      <c r="R6523" t="s">
        <v>27</v>
      </c>
      <c r="S6523" t="s">
        <v>57</v>
      </c>
      <c r="T6523" s="1">
        <v>40973</v>
      </c>
    </row>
    <row r="6524" spans="1:20" x14ac:dyDescent="0.25">
      <c r="A6524">
        <v>46407</v>
      </c>
      <c r="B6524">
        <v>39898</v>
      </c>
      <c r="C6524" t="s">
        <v>29</v>
      </c>
      <c r="D6524" t="s">
        <v>21</v>
      </c>
      <c r="E6524" t="s">
        <v>120</v>
      </c>
      <c r="F6524" t="s">
        <v>357</v>
      </c>
      <c r="G6524">
        <v>7</v>
      </c>
      <c r="H6524">
        <v>76.680000000000007</v>
      </c>
      <c r="I6524">
        <v>0.54</v>
      </c>
      <c r="J6524">
        <v>0.1</v>
      </c>
      <c r="K6524">
        <v>34.68</v>
      </c>
      <c r="L6524">
        <v>11.26</v>
      </c>
      <c r="M6524">
        <v>5.18</v>
      </c>
      <c r="N6524">
        <v>5.74</v>
      </c>
      <c r="O6524" t="s">
        <v>24</v>
      </c>
      <c r="P6524" t="s">
        <v>2069</v>
      </c>
      <c r="Q6524" t="s">
        <v>33</v>
      </c>
      <c r="R6524" t="s">
        <v>34</v>
      </c>
      <c r="S6524" t="s">
        <v>57</v>
      </c>
      <c r="T6524" s="1">
        <v>39900</v>
      </c>
    </row>
    <row r="6525" spans="1:20" x14ac:dyDescent="0.25">
      <c r="A6525">
        <v>46434</v>
      </c>
      <c r="B6525">
        <v>40269</v>
      </c>
      <c r="C6525" t="s">
        <v>58</v>
      </c>
      <c r="D6525" t="s">
        <v>21</v>
      </c>
      <c r="E6525" t="s">
        <v>120</v>
      </c>
      <c r="F6525" t="s">
        <v>531</v>
      </c>
      <c r="G6525">
        <v>34</v>
      </c>
      <c r="H6525">
        <v>1229.76</v>
      </c>
      <c r="I6525">
        <v>0.35</v>
      </c>
      <c r="J6525">
        <v>0.06</v>
      </c>
      <c r="K6525">
        <v>378.47</v>
      </c>
      <c r="L6525">
        <v>38.380000000000003</v>
      </c>
      <c r="M6525">
        <v>24.95</v>
      </c>
      <c r="N6525">
        <v>2.99</v>
      </c>
      <c r="O6525" t="s">
        <v>24</v>
      </c>
      <c r="P6525" t="s">
        <v>1008</v>
      </c>
      <c r="Q6525" t="s">
        <v>64</v>
      </c>
      <c r="R6525" t="s">
        <v>67</v>
      </c>
      <c r="S6525" t="s">
        <v>57</v>
      </c>
      <c r="T6525" s="1">
        <v>40270</v>
      </c>
    </row>
    <row r="6526" spans="1:20" x14ac:dyDescent="0.25">
      <c r="A6526">
        <v>46436</v>
      </c>
      <c r="B6526">
        <v>39907</v>
      </c>
      <c r="C6526" t="s">
        <v>20</v>
      </c>
      <c r="D6526" t="s">
        <v>37</v>
      </c>
      <c r="E6526" t="s">
        <v>50</v>
      </c>
      <c r="F6526" t="s">
        <v>569</v>
      </c>
      <c r="G6526">
        <v>46</v>
      </c>
      <c r="H6526">
        <v>2671.22</v>
      </c>
      <c r="I6526">
        <v>0.38</v>
      </c>
      <c r="J6526">
        <v>0</v>
      </c>
      <c r="K6526">
        <v>1014.69</v>
      </c>
      <c r="L6526">
        <v>58.05</v>
      </c>
      <c r="M6526">
        <v>35.99</v>
      </c>
      <c r="N6526">
        <v>0.99</v>
      </c>
      <c r="O6526" t="s">
        <v>24</v>
      </c>
      <c r="P6526" t="s">
        <v>880</v>
      </c>
      <c r="Q6526" t="s">
        <v>64</v>
      </c>
      <c r="R6526" t="s">
        <v>27</v>
      </c>
      <c r="S6526" t="s">
        <v>35</v>
      </c>
      <c r="T6526" s="1">
        <v>39914</v>
      </c>
    </row>
    <row r="6527" spans="1:20" x14ac:dyDescent="0.25">
      <c r="A6527">
        <v>46437</v>
      </c>
      <c r="B6527">
        <v>40071</v>
      </c>
      <c r="C6527" t="s">
        <v>79</v>
      </c>
      <c r="D6527" t="s">
        <v>42</v>
      </c>
      <c r="E6527" t="s">
        <v>43</v>
      </c>
      <c r="F6527" t="s">
        <v>1520</v>
      </c>
      <c r="G6527">
        <v>49</v>
      </c>
      <c r="H6527">
        <v>2326.6799999999998</v>
      </c>
      <c r="I6527">
        <v>0.38</v>
      </c>
      <c r="J6527">
        <v>0</v>
      </c>
      <c r="K6527">
        <v>881.15</v>
      </c>
      <c r="L6527">
        <v>47.32</v>
      </c>
      <c r="M6527">
        <v>29.34</v>
      </c>
      <c r="N6527">
        <v>7.87</v>
      </c>
      <c r="O6527" t="s">
        <v>24</v>
      </c>
      <c r="P6527" t="s">
        <v>1892</v>
      </c>
      <c r="Q6527" t="s">
        <v>33</v>
      </c>
      <c r="R6527" t="s">
        <v>67</v>
      </c>
      <c r="S6527" t="s">
        <v>57</v>
      </c>
      <c r="T6527" s="1">
        <v>40073</v>
      </c>
    </row>
    <row r="6528" spans="1:20" x14ac:dyDescent="0.25">
      <c r="A6528">
        <v>46466</v>
      </c>
      <c r="B6528">
        <v>40960</v>
      </c>
      <c r="C6528" t="s">
        <v>79</v>
      </c>
      <c r="D6528" t="s">
        <v>42</v>
      </c>
      <c r="E6528" t="s">
        <v>43</v>
      </c>
      <c r="F6528" t="s">
        <v>1140</v>
      </c>
      <c r="G6528">
        <v>7</v>
      </c>
      <c r="H6528">
        <v>550.66</v>
      </c>
      <c r="I6528">
        <v>0.53</v>
      </c>
      <c r="J6528">
        <v>0.05</v>
      </c>
      <c r="K6528">
        <v>271.16000000000003</v>
      </c>
      <c r="L6528">
        <v>80.7</v>
      </c>
      <c r="M6528">
        <v>37.93</v>
      </c>
      <c r="N6528">
        <v>13.99</v>
      </c>
      <c r="O6528" t="s">
        <v>24</v>
      </c>
      <c r="P6528" t="s">
        <v>1825</v>
      </c>
      <c r="Q6528" t="s">
        <v>64</v>
      </c>
      <c r="R6528" t="s">
        <v>61</v>
      </c>
      <c r="S6528" t="s">
        <v>55</v>
      </c>
      <c r="T6528" s="1">
        <v>40961</v>
      </c>
    </row>
    <row r="6529" spans="1:20" x14ac:dyDescent="0.25">
      <c r="A6529">
        <v>46468</v>
      </c>
      <c r="B6529">
        <v>40554</v>
      </c>
      <c r="C6529" t="s">
        <v>58</v>
      </c>
      <c r="D6529" t="s">
        <v>21</v>
      </c>
      <c r="E6529" t="s">
        <v>120</v>
      </c>
      <c r="F6529" t="s">
        <v>857</v>
      </c>
      <c r="G6529">
        <v>46</v>
      </c>
      <c r="H6529">
        <v>15290.15</v>
      </c>
      <c r="I6529">
        <v>0.54</v>
      </c>
      <c r="J6529">
        <v>0.08</v>
      </c>
      <c r="K6529">
        <v>7635.08</v>
      </c>
      <c r="L6529">
        <v>360.83</v>
      </c>
      <c r="M6529">
        <v>165.98</v>
      </c>
      <c r="N6529">
        <v>19.989999999999998</v>
      </c>
      <c r="O6529" t="s">
        <v>24</v>
      </c>
      <c r="P6529" t="s">
        <v>1541</v>
      </c>
      <c r="Q6529" t="s">
        <v>64</v>
      </c>
      <c r="R6529" t="s">
        <v>61</v>
      </c>
      <c r="S6529" t="s">
        <v>57</v>
      </c>
      <c r="T6529" s="1">
        <v>40555</v>
      </c>
    </row>
    <row r="6530" spans="1:20" x14ac:dyDescent="0.25">
      <c r="A6530">
        <v>46468</v>
      </c>
      <c r="B6530">
        <v>40554</v>
      </c>
      <c r="C6530" t="s">
        <v>58</v>
      </c>
      <c r="D6530" t="s">
        <v>37</v>
      </c>
      <c r="E6530" t="s">
        <v>38</v>
      </c>
      <c r="F6530" t="s">
        <v>163</v>
      </c>
      <c r="G6530">
        <v>41</v>
      </c>
      <c r="H6530">
        <v>2526.0300000000002</v>
      </c>
      <c r="I6530">
        <v>0.41</v>
      </c>
      <c r="J6530">
        <v>0.08</v>
      </c>
      <c r="K6530">
        <v>905.36</v>
      </c>
      <c r="L6530">
        <v>66.92</v>
      </c>
      <c r="M6530">
        <v>39.479999999999997</v>
      </c>
      <c r="N6530">
        <v>1.99</v>
      </c>
      <c r="O6530" t="s">
        <v>71</v>
      </c>
      <c r="P6530" t="s">
        <v>1541</v>
      </c>
      <c r="Q6530" t="s">
        <v>64</v>
      </c>
      <c r="R6530" t="s">
        <v>61</v>
      </c>
      <c r="S6530" t="s">
        <v>35</v>
      </c>
      <c r="T6530" s="1">
        <v>40556</v>
      </c>
    </row>
    <row r="6531" spans="1:20" x14ac:dyDescent="0.25">
      <c r="A6531">
        <v>46468</v>
      </c>
      <c r="B6531">
        <v>40554</v>
      </c>
      <c r="C6531" t="s">
        <v>58</v>
      </c>
      <c r="D6531" t="s">
        <v>21</v>
      </c>
      <c r="E6531" t="s">
        <v>84</v>
      </c>
      <c r="F6531" t="s">
        <v>472</v>
      </c>
      <c r="G6531">
        <v>1</v>
      </c>
      <c r="H6531">
        <v>19.22</v>
      </c>
      <c r="I6531">
        <v>0.55000000000000004</v>
      </c>
      <c r="J6531">
        <v>0.04</v>
      </c>
      <c r="K6531">
        <v>7.34</v>
      </c>
      <c r="L6531">
        <v>14.4</v>
      </c>
      <c r="M6531">
        <v>6.48</v>
      </c>
      <c r="N6531">
        <v>5.4</v>
      </c>
      <c r="O6531" t="s">
        <v>24</v>
      </c>
      <c r="P6531" t="s">
        <v>1541</v>
      </c>
      <c r="Q6531" t="s">
        <v>64</v>
      </c>
      <c r="R6531" t="s">
        <v>61</v>
      </c>
      <c r="S6531" t="s">
        <v>57</v>
      </c>
      <c r="T6531" s="1">
        <v>40556</v>
      </c>
    </row>
    <row r="6532" spans="1:20" x14ac:dyDescent="0.25">
      <c r="A6532">
        <v>46469</v>
      </c>
      <c r="B6532">
        <v>40041</v>
      </c>
      <c r="C6532" t="s">
        <v>58</v>
      </c>
      <c r="D6532" t="s">
        <v>42</v>
      </c>
      <c r="E6532" t="s">
        <v>192</v>
      </c>
      <c r="F6532" t="s">
        <v>2070</v>
      </c>
      <c r="G6532">
        <v>17</v>
      </c>
      <c r="H6532">
        <v>2277.6999999999998</v>
      </c>
      <c r="I6532">
        <v>0.49</v>
      </c>
      <c r="J6532">
        <v>0.05</v>
      </c>
      <c r="K6532">
        <v>1041.04</v>
      </c>
      <c r="L6532">
        <v>139.18</v>
      </c>
      <c r="M6532">
        <v>70.98</v>
      </c>
      <c r="N6532">
        <v>30</v>
      </c>
      <c r="O6532" t="s">
        <v>48</v>
      </c>
      <c r="P6532" t="s">
        <v>1056</v>
      </c>
      <c r="Q6532" t="s">
        <v>33</v>
      </c>
      <c r="R6532" t="s">
        <v>34</v>
      </c>
      <c r="S6532" t="s">
        <v>132</v>
      </c>
      <c r="T6532" s="1">
        <v>40043</v>
      </c>
    </row>
    <row r="6533" spans="1:20" x14ac:dyDescent="0.25">
      <c r="A6533">
        <v>46469</v>
      </c>
      <c r="B6533">
        <v>40041</v>
      </c>
      <c r="C6533" t="s">
        <v>58</v>
      </c>
      <c r="D6533" t="s">
        <v>21</v>
      </c>
      <c r="E6533" t="s">
        <v>84</v>
      </c>
      <c r="F6533" t="s">
        <v>1450</v>
      </c>
      <c r="G6533">
        <v>18</v>
      </c>
      <c r="H6533">
        <v>146.63</v>
      </c>
      <c r="I6533">
        <v>0.4</v>
      </c>
      <c r="J6533">
        <v>0.05</v>
      </c>
      <c r="K6533">
        <v>52.29</v>
      </c>
      <c r="L6533">
        <v>8.3000000000000007</v>
      </c>
      <c r="M6533">
        <v>4.9800000000000004</v>
      </c>
      <c r="N6533">
        <v>4.7</v>
      </c>
      <c r="O6533" t="s">
        <v>24</v>
      </c>
      <c r="P6533" t="s">
        <v>1056</v>
      </c>
      <c r="Q6533" t="s">
        <v>33</v>
      </c>
      <c r="R6533" t="s">
        <v>34</v>
      </c>
      <c r="S6533" t="s">
        <v>57</v>
      </c>
      <c r="T6533" s="1">
        <v>40043</v>
      </c>
    </row>
    <row r="6534" spans="1:20" x14ac:dyDescent="0.25">
      <c r="A6534">
        <v>46497</v>
      </c>
      <c r="B6534">
        <v>41079</v>
      </c>
      <c r="C6534" t="s">
        <v>36</v>
      </c>
      <c r="D6534" t="s">
        <v>21</v>
      </c>
      <c r="E6534" t="s">
        <v>52</v>
      </c>
      <c r="F6534" t="s">
        <v>810</v>
      </c>
      <c r="G6534">
        <v>30</v>
      </c>
      <c r="H6534">
        <v>970.24</v>
      </c>
      <c r="I6534">
        <v>0.39</v>
      </c>
      <c r="J6534">
        <v>0.03</v>
      </c>
      <c r="K6534">
        <v>356.75</v>
      </c>
      <c r="L6534">
        <v>33.03</v>
      </c>
      <c r="M6534">
        <v>20.149999999999999</v>
      </c>
      <c r="N6534">
        <v>8.99</v>
      </c>
      <c r="O6534" t="s">
        <v>24</v>
      </c>
      <c r="P6534" t="s">
        <v>619</v>
      </c>
      <c r="Q6534" t="s">
        <v>64</v>
      </c>
      <c r="R6534" t="s">
        <v>34</v>
      </c>
      <c r="S6534" t="s">
        <v>35</v>
      </c>
      <c r="T6534" s="1">
        <v>41080</v>
      </c>
    </row>
    <row r="6535" spans="1:20" x14ac:dyDescent="0.25">
      <c r="A6535">
        <v>46499</v>
      </c>
      <c r="B6535">
        <v>39971</v>
      </c>
      <c r="C6535" t="s">
        <v>58</v>
      </c>
      <c r="D6535" t="s">
        <v>21</v>
      </c>
      <c r="E6535" t="s">
        <v>126</v>
      </c>
      <c r="F6535" t="s">
        <v>1394</v>
      </c>
      <c r="G6535">
        <v>1</v>
      </c>
      <c r="H6535">
        <v>81.56</v>
      </c>
      <c r="I6535">
        <v>0.47</v>
      </c>
      <c r="J6535">
        <v>0.06</v>
      </c>
      <c r="K6535">
        <v>34.049999999999997</v>
      </c>
      <c r="L6535">
        <v>83.04</v>
      </c>
      <c r="M6535">
        <v>44.01</v>
      </c>
      <c r="N6535">
        <v>3.5</v>
      </c>
      <c r="O6535" t="s">
        <v>24</v>
      </c>
      <c r="P6535" t="s">
        <v>724</v>
      </c>
      <c r="Q6535" t="s">
        <v>33</v>
      </c>
      <c r="R6535" t="s">
        <v>61</v>
      </c>
      <c r="S6535" t="s">
        <v>57</v>
      </c>
      <c r="T6535" s="1">
        <v>39972</v>
      </c>
    </row>
    <row r="6536" spans="1:20" x14ac:dyDescent="0.25">
      <c r="A6536">
        <v>46499</v>
      </c>
      <c r="B6536">
        <v>39971</v>
      </c>
      <c r="C6536" t="s">
        <v>58</v>
      </c>
      <c r="D6536" t="s">
        <v>21</v>
      </c>
      <c r="E6536" t="s">
        <v>126</v>
      </c>
      <c r="F6536" t="s">
        <v>1124</v>
      </c>
      <c r="G6536">
        <v>22</v>
      </c>
      <c r="H6536">
        <v>152.62</v>
      </c>
      <c r="I6536">
        <v>0.43</v>
      </c>
      <c r="J6536">
        <v>7.0000000000000007E-2</v>
      </c>
      <c r="K6536">
        <v>56.41</v>
      </c>
      <c r="L6536">
        <v>7.12</v>
      </c>
      <c r="M6536">
        <v>4.0599999999999996</v>
      </c>
      <c r="N6536">
        <v>6.89</v>
      </c>
      <c r="O6536" t="s">
        <v>24</v>
      </c>
      <c r="P6536" t="s">
        <v>724</v>
      </c>
      <c r="Q6536" t="s">
        <v>33</v>
      </c>
      <c r="R6536" t="s">
        <v>61</v>
      </c>
      <c r="S6536" t="s">
        <v>57</v>
      </c>
      <c r="T6536" s="1">
        <v>39973</v>
      </c>
    </row>
    <row r="6537" spans="1:20" x14ac:dyDescent="0.25">
      <c r="A6537">
        <v>46499</v>
      </c>
      <c r="B6537">
        <v>39971</v>
      </c>
      <c r="C6537" t="s">
        <v>58</v>
      </c>
      <c r="D6537" t="s">
        <v>21</v>
      </c>
      <c r="E6537" t="s">
        <v>72</v>
      </c>
      <c r="F6537" t="s">
        <v>251</v>
      </c>
      <c r="G6537">
        <v>10</v>
      </c>
      <c r="H6537">
        <v>23.84</v>
      </c>
      <c r="I6537">
        <v>0.51</v>
      </c>
      <c r="J6537">
        <v>0.1</v>
      </c>
      <c r="K6537">
        <v>10.54</v>
      </c>
      <c r="L6537">
        <v>2.57</v>
      </c>
      <c r="M6537">
        <v>1.26</v>
      </c>
      <c r="N6537">
        <v>0.7</v>
      </c>
      <c r="O6537" t="s">
        <v>24</v>
      </c>
      <c r="P6537" t="s">
        <v>724</v>
      </c>
      <c r="Q6537" t="s">
        <v>33</v>
      </c>
      <c r="R6537" t="s">
        <v>61</v>
      </c>
      <c r="S6537" t="s">
        <v>55</v>
      </c>
      <c r="T6537" s="1">
        <v>39972</v>
      </c>
    </row>
    <row r="6538" spans="1:20" x14ac:dyDescent="0.25">
      <c r="A6538">
        <v>46503</v>
      </c>
      <c r="B6538">
        <v>40853</v>
      </c>
      <c r="C6538" t="s">
        <v>29</v>
      </c>
      <c r="D6538" t="s">
        <v>37</v>
      </c>
      <c r="E6538" t="s">
        <v>50</v>
      </c>
      <c r="F6538" t="s">
        <v>937</v>
      </c>
      <c r="G6538">
        <v>26</v>
      </c>
      <c r="H6538">
        <v>2655.83</v>
      </c>
      <c r="I6538">
        <v>0.49</v>
      </c>
      <c r="J6538">
        <v>7.0000000000000007E-2</v>
      </c>
      <c r="K6538">
        <v>1198.8399999999999</v>
      </c>
      <c r="L6538">
        <v>109.78</v>
      </c>
      <c r="M6538">
        <v>55.99</v>
      </c>
      <c r="N6538">
        <v>1.25</v>
      </c>
      <c r="O6538" t="s">
        <v>24</v>
      </c>
      <c r="P6538" t="s">
        <v>282</v>
      </c>
      <c r="Q6538" t="s">
        <v>64</v>
      </c>
      <c r="R6538" t="s">
        <v>27</v>
      </c>
      <c r="S6538" t="s">
        <v>35</v>
      </c>
      <c r="T6538" s="1">
        <v>40856</v>
      </c>
    </row>
    <row r="6539" spans="1:20" x14ac:dyDescent="0.25">
      <c r="A6539">
        <v>46528</v>
      </c>
      <c r="B6539">
        <v>40153</v>
      </c>
      <c r="C6539" t="s">
        <v>79</v>
      </c>
      <c r="D6539" t="s">
        <v>42</v>
      </c>
      <c r="E6539" t="s">
        <v>43</v>
      </c>
      <c r="F6539" t="s">
        <v>1061</v>
      </c>
      <c r="G6539">
        <v>43</v>
      </c>
      <c r="H6539">
        <v>4851.75</v>
      </c>
      <c r="I6539">
        <v>0.4</v>
      </c>
      <c r="J6539">
        <v>0.05</v>
      </c>
      <c r="K6539">
        <v>1773.64</v>
      </c>
      <c r="L6539">
        <v>117.85</v>
      </c>
      <c r="M6539">
        <v>70.709999999999994</v>
      </c>
      <c r="N6539">
        <v>37.58</v>
      </c>
      <c r="O6539" t="s">
        <v>71</v>
      </c>
      <c r="P6539" t="s">
        <v>275</v>
      </c>
      <c r="Q6539" t="s">
        <v>64</v>
      </c>
      <c r="R6539" t="s">
        <v>61</v>
      </c>
      <c r="S6539" t="s">
        <v>55</v>
      </c>
      <c r="T6539" s="1">
        <v>40155</v>
      </c>
    </row>
    <row r="6540" spans="1:20" x14ac:dyDescent="0.25">
      <c r="A6540">
        <v>46528</v>
      </c>
      <c r="B6540">
        <v>40153</v>
      </c>
      <c r="C6540" t="s">
        <v>79</v>
      </c>
      <c r="D6540" t="s">
        <v>21</v>
      </c>
      <c r="E6540" t="s">
        <v>84</v>
      </c>
      <c r="F6540" t="s">
        <v>219</v>
      </c>
      <c r="G6540">
        <v>23</v>
      </c>
      <c r="H6540">
        <v>767.34</v>
      </c>
      <c r="I6540">
        <v>0.43</v>
      </c>
      <c r="J6540">
        <v>0.01</v>
      </c>
      <c r="K6540">
        <v>321.49</v>
      </c>
      <c r="L6540">
        <v>33.28</v>
      </c>
      <c r="M6540">
        <v>18.97</v>
      </c>
      <c r="N6540">
        <v>9.5399999999999991</v>
      </c>
      <c r="O6540" t="s">
        <v>24</v>
      </c>
      <c r="P6540" t="s">
        <v>275</v>
      </c>
      <c r="Q6540" t="s">
        <v>64</v>
      </c>
      <c r="R6540" t="s">
        <v>61</v>
      </c>
      <c r="S6540" t="s">
        <v>57</v>
      </c>
      <c r="T6540" s="1">
        <v>40156</v>
      </c>
    </row>
    <row r="6541" spans="1:20" x14ac:dyDescent="0.25">
      <c r="A6541">
        <v>46531</v>
      </c>
      <c r="B6541">
        <v>40776</v>
      </c>
      <c r="C6541" t="s">
        <v>20</v>
      </c>
      <c r="D6541" t="s">
        <v>42</v>
      </c>
      <c r="E6541" t="s">
        <v>46</v>
      </c>
      <c r="F6541" t="s">
        <v>1614</v>
      </c>
      <c r="G6541">
        <v>39</v>
      </c>
      <c r="H6541">
        <v>6514.7</v>
      </c>
      <c r="I6541">
        <v>0.37</v>
      </c>
      <c r="J6541">
        <v>7.0000000000000007E-2</v>
      </c>
      <c r="K6541">
        <v>2079.2600000000002</v>
      </c>
      <c r="L6541">
        <v>177.71</v>
      </c>
      <c r="M6541">
        <v>111.96</v>
      </c>
      <c r="N6541">
        <v>69</v>
      </c>
      <c r="O6541" t="s">
        <v>24</v>
      </c>
      <c r="P6541" t="s">
        <v>1481</v>
      </c>
      <c r="Q6541" t="s">
        <v>95</v>
      </c>
      <c r="R6541" t="s">
        <v>67</v>
      </c>
      <c r="S6541" t="s">
        <v>28</v>
      </c>
      <c r="T6541" s="1">
        <v>40783</v>
      </c>
    </row>
    <row r="6542" spans="1:20" x14ac:dyDescent="0.25">
      <c r="A6542">
        <v>46531</v>
      </c>
      <c r="B6542">
        <v>40776</v>
      </c>
      <c r="C6542" t="s">
        <v>20</v>
      </c>
      <c r="D6542" t="s">
        <v>21</v>
      </c>
      <c r="E6542" t="s">
        <v>120</v>
      </c>
      <c r="F6542" t="s">
        <v>532</v>
      </c>
      <c r="G6542">
        <v>23</v>
      </c>
      <c r="H6542">
        <v>169.16</v>
      </c>
      <c r="I6542">
        <v>0.51</v>
      </c>
      <c r="J6542">
        <v>0.06</v>
      </c>
      <c r="K6542">
        <v>80.27</v>
      </c>
      <c r="L6542">
        <v>7.76</v>
      </c>
      <c r="M6542">
        <v>3.8</v>
      </c>
      <c r="N6542">
        <v>1.49</v>
      </c>
      <c r="O6542" t="s">
        <v>24</v>
      </c>
      <c r="P6542" t="s">
        <v>1481</v>
      </c>
      <c r="Q6542" t="s">
        <v>75</v>
      </c>
      <c r="R6542" t="s">
        <v>67</v>
      </c>
      <c r="S6542" t="s">
        <v>57</v>
      </c>
      <c r="T6542" s="1">
        <v>40776</v>
      </c>
    </row>
    <row r="6543" spans="1:20" x14ac:dyDescent="0.25">
      <c r="A6543">
        <v>46531</v>
      </c>
      <c r="B6543">
        <v>40776</v>
      </c>
      <c r="C6543" t="s">
        <v>20</v>
      </c>
      <c r="D6543" t="s">
        <v>37</v>
      </c>
      <c r="E6543" t="s">
        <v>50</v>
      </c>
      <c r="F6543" t="s">
        <v>2071</v>
      </c>
      <c r="G6543">
        <v>17</v>
      </c>
      <c r="H6543">
        <v>6306.08</v>
      </c>
      <c r="I6543">
        <v>0.45</v>
      </c>
      <c r="J6543">
        <v>0.01</v>
      </c>
      <c r="K6543">
        <v>2801.46</v>
      </c>
      <c r="L6543">
        <v>374.53</v>
      </c>
      <c r="M6543">
        <v>205.99</v>
      </c>
      <c r="N6543">
        <v>2.79</v>
      </c>
      <c r="O6543" t="s">
        <v>24</v>
      </c>
      <c r="P6543" t="s">
        <v>1481</v>
      </c>
      <c r="Q6543" t="s">
        <v>75</v>
      </c>
      <c r="R6543" t="s">
        <v>67</v>
      </c>
      <c r="S6543" t="s">
        <v>57</v>
      </c>
      <c r="T6543" s="1">
        <v>40781</v>
      </c>
    </row>
    <row r="6544" spans="1:20" x14ac:dyDescent="0.25">
      <c r="A6544">
        <v>46531</v>
      </c>
      <c r="B6544">
        <v>40776</v>
      </c>
      <c r="C6544" t="s">
        <v>20</v>
      </c>
      <c r="D6544" t="s">
        <v>21</v>
      </c>
      <c r="E6544" t="s">
        <v>120</v>
      </c>
      <c r="F6544" t="s">
        <v>826</v>
      </c>
      <c r="G6544">
        <v>2</v>
      </c>
      <c r="H6544">
        <v>27</v>
      </c>
      <c r="I6544">
        <v>0.39</v>
      </c>
      <c r="J6544">
        <v>0.1</v>
      </c>
      <c r="K6544">
        <v>6.75</v>
      </c>
      <c r="L6544">
        <v>11.64</v>
      </c>
      <c r="M6544">
        <v>7.1</v>
      </c>
      <c r="N6544">
        <v>6.05</v>
      </c>
      <c r="O6544" t="s">
        <v>24</v>
      </c>
      <c r="P6544" t="s">
        <v>1481</v>
      </c>
      <c r="Q6544" t="s">
        <v>64</v>
      </c>
      <c r="R6544" t="s">
        <v>67</v>
      </c>
      <c r="S6544" t="s">
        <v>57</v>
      </c>
      <c r="T6544" s="1">
        <v>40785</v>
      </c>
    </row>
    <row r="6545" spans="1:20" x14ac:dyDescent="0.25">
      <c r="A6545">
        <v>46533</v>
      </c>
      <c r="B6545">
        <v>40093</v>
      </c>
      <c r="C6545" t="s">
        <v>36</v>
      </c>
      <c r="D6545" t="s">
        <v>42</v>
      </c>
      <c r="E6545" t="s">
        <v>43</v>
      </c>
      <c r="F6545" t="s">
        <v>1752</v>
      </c>
      <c r="G6545">
        <v>3</v>
      </c>
      <c r="H6545">
        <v>327.79</v>
      </c>
      <c r="I6545">
        <v>0.42</v>
      </c>
      <c r="J6545">
        <v>0.04</v>
      </c>
      <c r="K6545">
        <v>109.09</v>
      </c>
      <c r="L6545">
        <v>95.69</v>
      </c>
      <c r="M6545">
        <v>55.5</v>
      </c>
      <c r="N6545">
        <v>52.2</v>
      </c>
      <c r="O6545" t="s">
        <v>24</v>
      </c>
      <c r="P6545" t="s">
        <v>1602</v>
      </c>
      <c r="Q6545" t="s">
        <v>33</v>
      </c>
      <c r="R6545" t="s">
        <v>27</v>
      </c>
      <c r="S6545" t="s">
        <v>45</v>
      </c>
      <c r="T6545" s="1">
        <v>40094</v>
      </c>
    </row>
    <row r="6546" spans="1:20" x14ac:dyDescent="0.25">
      <c r="A6546">
        <v>46533</v>
      </c>
      <c r="B6546">
        <v>40093</v>
      </c>
      <c r="C6546" t="s">
        <v>36</v>
      </c>
      <c r="D6546" t="s">
        <v>37</v>
      </c>
      <c r="E6546" t="s">
        <v>50</v>
      </c>
      <c r="F6546" t="s">
        <v>610</v>
      </c>
      <c r="G6546">
        <v>12</v>
      </c>
      <c r="H6546">
        <v>1374.55</v>
      </c>
      <c r="I6546">
        <v>0.48</v>
      </c>
      <c r="J6546">
        <v>0.1</v>
      </c>
      <c r="K6546">
        <v>578.67999999999995</v>
      </c>
      <c r="L6546">
        <v>126.9</v>
      </c>
      <c r="M6546">
        <v>65.989999999999995</v>
      </c>
      <c r="N6546">
        <v>3.99</v>
      </c>
      <c r="O6546" t="s">
        <v>71</v>
      </c>
      <c r="P6546" t="s">
        <v>1602</v>
      </c>
      <c r="Q6546" t="s">
        <v>33</v>
      </c>
      <c r="R6546" t="s">
        <v>27</v>
      </c>
      <c r="S6546" t="s">
        <v>57</v>
      </c>
      <c r="T6546" s="1">
        <v>40095</v>
      </c>
    </row>
    <row r="6547" spans="1:20" x14ac:dyDescent="0.25">
      <c r="A6547">
        <v>46534</v>
      </c>
      <c r="B6547">
        <v>41185</v>
      </c>
      <c r="C6547" t="s">
        <v>36</v>
      </c>
      <c r="D6547" t="s">
        <v>37</v>
      </c>
      <c r="E6547" t="s">
        <v>87</v>
      </c>
      <c r="F6547" t="s">
        <v>1206</v>
      </c>
      <c r="G6547">
        <v>13</v>
      </c>
      <c r="H6547">
        <v>2540.15</v>
      </c>
      <c r="I6547">
        <v>0.51</v>
      </c>
      <c r="J6547">
        <v>0.05</v>
      </c>
      <c r="K6547">
        <v>1220.29</v>
      </c>
      <c r="L6547">
        <v>204.06</v>
      </c>
      <c r="M6547">
        <v>99.99</v>
      </c>
      <c r="N6547">
        <v>19.989999999999998</v>
      </c>
      <c r="O6547" t="s">
        <v>24</v>
      </c>
      <c r="P6547" t="s">
        <v>1819</v>
      </c>
      <c r="Q6547" t="s">
        <v>64</v>
      </c>
      <c r="R6547" t="s">
        <v>67</v>
      </c>
      <c r="S6547" t="s">
        <v>57</v>
      </c>
      <c r="T6547" s="1">
        <v>41187</v>
      </c>
    </row>
    <row r="6548" spans="1:20" x14ac:dyDescent="0.25">
      <c r="A6548">
        <v>46562</v>
      </c>
      <c r="B6548">
        <v>40586</v>
      </c>
      <c r="C6548" t="s">
        <v>29</v>
      </c>
      <c r="D6548" t="s">
        <v>42</v>
      </c>
      <c r="E6548" t="s">
        <v>46</v>
      </c>
      <c r="F6548" t="s">
        <v>823</v>
      </c>
      <c r="G6548">
        <v>35</v>
      </c>
      <c r="H6548">
        <v>8075.1</v>
      </c>
      <c r="I6548">
        <v>0.37</v>
      </c>
      <c r="J6548">
        <v>0.01</v>
      </c>
      <c r="K6548">
        <v>2919.6</v>
      </c>
      <c r="L6548">
        <v>231.71</v>
      </c>
      <c r="M6548">
        <v>145.97999999999999</v>
      </c>
      <c r="N6548">
        <v>46.2</v>
      </c>
      <c r="O6548" t="s">
        <v>48</v>
      </c>
      <c r="P6548" t="s">
        <v>99</v>
      </c>
      <c r="Q6548" t="s">
        <v>75</v>
      </c>
      <c r="R6548" t="s">
        <v>61</v>
      </c>
      <c r="S6548" t="s">
        <v>49</v>
      </c>
      <c r="T6548" s="1">
        <v>40588</v>
      </c>
    </row>
    <row r="6549" spans="1:20" x14ac:dyDescent="0.25">
      <c r="A6549">
        <v>46565</v>
      </c>
      <c r="B6549">
        <v>40716</v>
      </c>
      <c r="C6549" t="s">
        <v>29</v>
      </c>
      <c r="D6549" t="s">
        <v>21</v>
      </c>
      <c r="E6549" t="s">
        <v>126</v>
      </c>
      <c r="F6549" t="s">
        <v>847</v>
      </c>
      <c r="G6549">
        <v>16</v>
      </c>
      <c r="H6549">
        <v>8646.91</v>
      </c>
      <c r="I6549">
        <v>0.47</v>
      </c>
      <c r="J6549">
        <v>0.05</v>
      </c>
      <c r="K6549">
        <v>3812.02</v>
      </c>
      <c r="L6549">
        <v>567.26</v>
      </c>
      <c r="M6549">
        <v>300.64999999999998</v>
      </c>
      <c r="N6549">
        <v>24.49</v>
      </c>
      <c r="O6549" t="s">
        <v>71</v>
      </c>
      <c r="P6549" t="s">
        <v>1563</v>
      </c>
      <c r="Q6549" t="s">
        <v>95</v>
      </c>
      <c r="R6549" t="s">
        <v>61</v>
      </c>
      <c r="S6549" t="s">
        <v>28</v>
      </c>
      <c r="T6549" s="1">
        <v>40716</v>
      </c>
    </row>
    <row r="6550" spans="1:20" x14ac:dyDescent="0.25">
      <c r="A6550">
        <v>46565</v>
      </c>
      <c r="B6550">
        <v>40716</v>
      </c>
      <c r="C6550" t="s">
        <v>29</v>
      </c>
      <c r="D6550" t="s">
        <v>42</v>
      </c>
      <c r="E6550" t="s">
        <v>43</v>
      </c>
      <c r="F6550" t="s">
        <v>384</v>
      </c>
      <c r="G6550">
        <v>50</v>
      </c>
      <c r="H6550">
        <v>1232.3</v>
      </c>
      <c r="I6550">
        <v>0.35</v>
      </c>
      <c r="J6550">
        <v>0.1</v>
      </c>
      <c r="K6550">
        <v>339.81</v>
      </c>
      <c r="L6550">
        <v>27.18</v>
      </c>
      <c r="M6550">
        <v>17.670000000000002</v>
      </c>
      <c r="N6550">
        <v>8.99</v>
      </c>
      <c r="O6550" t="s">
        <v>24</v>
      </c>
      <c r="P6550" t="s">
        <v>1563</v>
      </c>
      <c r="Q6550" t="s">
        <v>95</v>
      </c>
      <c r="R6550" t="s">
        <v>61</v>
      </c>
      <c r="S6550" t="s">
        <v>35</v>
      </c>
      <c r="T6550" s="1">
        <v>40717</v>
      </c>
    </row>
    <row r="6551" spans="1:20" x14ac:dyDescent="0.25">
      <c r="A6551">
        <v>46565</v>
      </c>
      <c r="B6551">
        <v>40716</v>
      </c>
      <c r="C6551" t="s">
        <v>29</v>
      </c>
      <c r="D6551" t="s">
        <v>21</v>
      </c>
      <c r="E6551" t="s">
        <v>22</v>
      </c>
      <c r="F6551" t="s">
        <v>1145</v>
      </c>
      <c r="G6551">
        <v>8</v>
      </c>
      <c r="H6551">
        <v>860.85</v>
      </c>
      <c r="I6551">
        <v>0.38</v>
      </c>
      <c r="J6551">
        <v>0.01</v>
      </c>
      <c r="K6551">
        <v>308.64999999999998</v>
      </c>
      <c r="L6551">
        <v>104.27</v>
      </c>
      <c r="M6551">
        <v>64.650000000000006</v>
      </c>
      <c r="N6551">
        <v>35</v>
      </c>
      <c r="O6551" t="s">
        <v>24</v>
      </c>
      <c r="P6551" t="s">
        <v>1563</v>
      </c>
      <c r="Q6551" t="s">
        <v>95</v>
      </c>
      <c r="R6551" t="s">
        <v>61</v>
      </c>
      <c r="S6551" t="s">
        <v>28</v>
      </c>
      <c r="T6551" s="1">
        <v>40718</v>
      </c>
    </row>
    <row r="6552" spans="1:20" x14ac:dyDescent="0.25">
      <c r="A6552">
        <v>46566</v>
      </c>
      <c r="B6552">
        <v>41008</v>
      </c>
      <c r="C6552" t="s">
        <v>79</v>
      </c>
      <c r="D6552" t="s">
        <v>37</v>
      </c>
      <c r="E6552" t="s">
        <v>38</v>
      </c>
      <c r="F6552" t="s">
        <v>1065</v>
      </c>
      <c r="G6552">
        <v>49</v>
      </c>
      <c r="H6552">
        <v>2838.97</v>
      </c>
      <c r="I6552">
        <v>0.5</v>
      </c>
      <c r="J6552">
        <v>7.0000000000000007E-2</v>
      </c>
      <c r="K6552">
        <v>1310.98</v>
      </c>
      <c r="L6552">
        <v>62.22</v>
      </c>
      <c r="M6552">
        <v>31.11</v>
      </c>
      <c r="N6552">
        <v>3.6</v>
      </c>
      <c r="O6552" t="s">
        <v>24</v>
      </c>
      <c r="P6552" t="s">
        <v>1806</v>
      </c>
      <c r="Q6552" t="s">
        <v>64</v>
      </c>
      <c r="R6552" t="s">
        <v>61</v>
      </c>
      <c r="S6552" t="s">
        <v>35</v>
      </c>
      <c r="T6552" s="1">
        <v>41009</v>
      </c>
    </row>
    <row r="6553" spans="1:20" x14ac:dyDescent="0.25">
      <c r="A6553">
        <v>46597</v>
      </c>
      <c r="B6553">
        <v>40178</v>
      </c>
      <c r="C6553" t="s">
        <v>29</v>
      </c>
      <c r="D6553" t="s">
        <v>37</v>
      </c>
      <c r="E6553" t="s">
        <v>50</v>
      </c>
      <c r="F6553" t="s">
        <v>319</v>
      </c>
      <c r="G6553">
        <v>47</v>
      </c>
      <c r="H6553">
        <v>17215.43</v>
      </c>
      <c r="I6553">
        <v>0.47</v>
      </c>
      <c r="J6553">
        <v>0.01</v>
      </c>
      <c r="K6553">
        <v>7994.91</v>
      </c>
      <c r="L6553">
        <v>369.79</v>
      </c>
      <c r="M6553">
        <v>195.99</v>
      </c>
      <c r="N6553">
        <v>8.99</v>
      </c>
      <c r="O6553" t="s">
        <v>24</v>
      </c>
      <c r="P6553" t="s">
        <v>1997</v>
      </c>
      <c r="Q6553" t="s">
        <v>75</v>
      </c>
      <c r="R6553" t="s">
        <v>67</v>
      </c>
      <c r="S6553" t="s">
        <v>57</v>
      </c>
      <c r="T6553" s="1">
        <v>40178</v>
      </c>
    </row>
    <row r="6554" spans="1:20" x14ac:dyDescent="0.25">
      <c r="A6554">
        <v>46597</v>
      </c>
      <c r="B6554">
        <v>40178</v>
      </c>
      <c r="C6554" t="s">
        <v>29</v>
      </c>
      <c r="D6554" t="s">
        <v>21</v>
      </c>
      <c r="E6554" t="s">
        <v>120</v>
      </c>
      <c r="F6554" t="s">
        <v>224</v>
      </c>
      <c r="G6554">
        <v>10</v>
      </c>
      <c r="H6554">
        <v>258.58</v>
      </c>
      <c r="I6554">
        <v>0.52</v>
      </c>
      <c r="J6554">
        <v>0.06</v>
      </c>
      <c r="K6554">
        <v>124.1</v>
      </c>
      <c r="L6554">
        <v>26.98</v>
      </c>
      <c r="M6554">
        <v>12.95</v>
      </c>
      <c r="N6554">
        <v>4.9800000000000004</v>
      </c>
      <c r="O6554" t="s">
        <v>24</v>
      </c>
      <c r="P6554" t="s">
        <v>1997</v>
      </c>
      <c r="Q6554" t="s">
        <v>75</v>
      </c>
      <c r="R6554" t="s">
        <v>67</v>
      </c>
      <c r="S6554" t="s">
        <v>57</v>
      </c>
      <c r="T6554" s="1">
        <v>40180</v>
      </c>
    </row>
    <row r="6555" spans="1:20" x14ac:dyDescent="0.25">
      <c r="A6555">
        <v>46597</v>
      </c>
      <c r="B6555">
        <v>40178</v>
      </c>
      <c r="C6555" t="s">
        <v>29</v>
      </c>
      <c r="D6555" t="s">
        <v>42</v>
      </c>
      <c r="E6555" t="s">
        <v>192</v>
      </c>
      <c r="F6555" t="s">
        <v>735</v>
      </c>
      <c r="G6555">
        <v>1</v>
      </c>
      <c r="H6555">
        <v>293.82</v>
      </c>
      <c r="I6555">
        <v>0.45</v>
      </c>
      <c r="J6555">
        <v>0</v>
      </c>
      <c r="K6555">
        <v>100.63</v>
      </c>
      <c r="L6555">
        <v>223.62</v>
      </c>
      <c r="M6555">
        <v>122.99</v>
      </c>
      <c r="N6555">
        <v>70.2</v>
      </c>
      <c r="O6555" t="s">
        <v>48</v>
      </c>
      <c r="P6555" t="s">
        <v>1997</v>
      </c>
      <c r="Q6555" t="s">
        <v>75</v>
      </c>
      <c r="R6555" t="s">
        <v>67</v>
      </c>
      <c r="S6555" t="s">
        <v>132</v>
      </c>
      <c r="T6555" s="1">
        <v>40180</v>
      </c>
    </row>
    <row r="6556" spans="1:20" x14ac:dyDescent="0.25">
      <c r="A6556">
        <v>46599</v>
      </c>
      <c r="B6556">
        <v>40434</v>
      </c>
      <c r="C6556" t="s">
        <v>29</v>
      </c>
      <c r="D6556" t="s">
        <v>42</v>
      </c>
      <c r="E6556" t="s">
        <v>43</v>
      </c>
      <c r="F6556" t="s">
        <v>1698</v>
      </c>
      <c r="G6556">
        <v>4</v>
      </c>
      <c r="H6556">
        <v>546.13</v>
      </c>
      <c r="I6556">
        <v>0.54</v>
      </c>
      <c r="J6556">
        <v>0.01</v>
      </c>
      <c r="K6556">
        <v>286.57</v>
      </c>
      <c r="L6556">
        <v>135.16999999999999</v>
      </c>
      <c r="M6556">
        <v>62.18</v>
      </c>
      <c r="N6556">
        <v>10.84</v>
      </c>
      <c r="O6556" t="s">
        <v>71</v>
      </c>
      <c r="P6556" t="s">
        <v>1889</v>
      </c>
      <c r="Q6556" t="s">
        <v>33</v>
      </c>
      <c r="R6556" t="s">
        <v>27</v>
      </c>
      <c r="S6556" t="s">
        <v>45</v>
      </c>
      <c r="T6556" s="1">
        <v>40435</v>
      </c>
    </row>
    <row r="6557" spans="1:20" x14ac:dyDescent="0.25">
      <c r="A6557">
        <v>46624</v>
      </c>
      <c r="B6557">
        <v>40294</v>
      </c>
      <c r="C6557" t="s">
        <v>29</v>
      </c>
      <c r="D6557" t="s">
        <v>21</v>
      </c>
      <c r="E6557" t="s">
        <v>80</v>
      </c>
      <c r="F6557" t="s">
        <v>575</v>
      </c>
      <c r="G6557">
        <v>28</v>
      </c>
      <c r="H6557">
        <v>239.49</v>
      </c>
      <c r="I6557">
        <v>0.55000000000000004</v>
      </c>
      <c r="J6557">
        <v>7.0000000000000007E-2</v>
      </c>
      <c r="K6557">
        <v>123.35</v>
      </c>
      <c r="L6557">
        <v>9.18</v>
      </c>
      <c r="M6557">
        <v>4.13</v>
      </c>
      <c r="N6557">
        <v>0.5</v>
      </c>
      <c r="O6557" t="s">
        <v>24</v>
      </c>
      <c r="P6557" t="s">
        <v>78</v>
      </c>
      <c r="Q6557" t="s">
        <v>41</v>
      </c>
      <c r="R6557" t="s">
        <v>61</v>
      </c>
      <c r="S6557" t="s">
        <v>57</v>
      </c>
      <c r="T6557" s="1">
        <v>40295</v>
      </c>
    </row>
    <row r="6558" spans="1:20" x14ac:dyDescent="0.25">
      <c r="A6558">
        <v>46624</v>
      </c>
      <c r="B6558">
        <v>40294</v>
      </c>
      <c r="C6558" t="s">
        <v>29</v>
      </c>
      <c r="D6558" t="s">
        <v>21</v>
      </c>
      <c r="E6558" t="s">
        <v>84</v>
      </c>
      <c r="F6558" t="s">
        <v>708</v>
      </c>
      <c r="G6558">
        <v>12</v>
      </c>
      <c r="H6558">
        <v>104.09</v>
      </c>
      <c r="I6558">
        <v>0.52</v>
      </c>
      <c r="J6558">
        <v>0.09</v>
      </c>
      <c r="K6558">
        <v>46.01</v>
      </c>
      <c r="L6558">
        <v>8.92</v>
      </c>
      <c r="M6558">
        <v>4.28</v>
      </c>
      <c r="N6558">
        <v>6.72</v>
      </c>
      <c r="O6558" t="s">
        <v>24</v>
      </c>
      <c r="P6558" t="s">
        <v>78</v>
      </c>
      <c r="Q6558" t="s">
        <v>41</v>
      </c>
      <c r="R6558" t="s">
        <v>61</v>
      </c>
      <c r="S6558" t="s">
        <v>57</v>
      </c>
      <c r="T6558" s="1">
        <v>40296</v>
      </c>
    </row>
    <row r="6559" spans="1:20" x14ac:dyDescent="0.25">
      <c r="A6559">
        <v>46626</v>
      </c>
      <c r="B6559">
        <v>41087</v>
      </c>
      <c r="C6559" t="s">
        <v>20</v>
      </c>
      <c r="D6559" t="s">
        <v>42</v>
      </c>
      <c r="E6559" t="s">
        <v>192</v>
      </c>
      <c r="F6559" t="s">
        <v>1174</v>
      </c>
      <c r="G6559">
        <v>8</v>
      </c>
      <c r="H6559">
        <v>1675.57</v>
      </c>
      <c r="I6559">
        <v>0.53</v>
      </c>
      <c r="J6559">
        <v>0.01</v>
      </c>
      <c r="K6559">
        <v>849.53</v>
      </c>
      <c r="L6559">
        <v>204.21</v>
      </c>
      <c r="M6559">
        <v>95.98</v>
      </c>
      <c r="N6559">
        <v>58.2</v>
      </c>
      <c r="O6559" t="s">
        <v>48</v>
      </c>
      <c r="P6559" t="s">
        <v>1699</v>
      </c>
      <c r="Q6559" t="s">
        <v>64</v>
      </c>
      <c r="R6559" t="s">
        <v>61</v>
      </c>
      <c r="S6559" t="s">
        <v>132</v>
      </c>
      <c r="T6559" s="1">
        <v>41091</v>
      </c>
    </row>
    <row r="6560" spans="1:20" x14ac:dyDescent="0.25">
      <c r="A6560">
        <v>46627</v>
      </c>
      <c r="B6560">
        <v>39975</v>
      </c>
      <c r="C6560" t="s">
        <v>58</v>
      </c>
      <c r="D6560" t="s">
        <v>21</v>
      </c>
      <c r="E6560" t="s">
        <v>84</v>
      </c>
      <c r="F6560" t="s">
        <v>209</v>
      </c>
      <c r="G6560">
        <v>3</v>
      </c>
      <c r="H6560">
        <v>30.93</v>
      </c>
      <c r="I6560">
        <v>0.39</v>
      </c>
      <c r="J6560">
        <v>0.05</v>
      </c>
      <c r="K6560">
        <v>8.83</v>
      </c>
      <c r="L6560">
        <v>8.66</v>
      </c>
      <c r="M6560">
        <v>5.28</v>
      </c>
      <c r="N6560">
        <v>6.26</v>
      </c>
      <c r="O6560" t="s">
        <v>24</v>
      </c>
      <c r="P6560" t="s">
        <v>1249</v>
      </c>
      <c r="Q6560" t="s">
        <v>64</v>
      </c>
      <c r="R6560" t="s">
        <v>61</v>
      </c>
      <c r="S6560" t="s">
        <v>57</v>
      </c>
      <c r="T6560" s="1">
        <v>39976</v>
      </c>
    </row>
    <row r="6561" spans="1:20" x14ac:dyDescent="0.25">
      <c r="A6561">
        <v>46627</v>
      </c>
      <c r="B6561">
        <v>39975</v>
      </c>
      <c r="C6561" t="s">
        <v>58</v>
      </c>
      <c r="D6561" t="s">
        <v>37</v>
      </c>
      <c r="E6561" t="s">
        <v>50</v>
      </c>
      <c r="F6561" t="s">
        <v>76</v>
      </c>
      <c r="G6561">
        <v>24</v>
      </c>
      <c r="H6561">
        <v>3140.46</v>
      </c>
      <c r="I6561">
        <v>0.51</v>
      </c>
      <c r="J6561">
        <v>0.03</v>
      </c>
      <c r="K6561">
        <v>1551.44</v>
      </c>
      <c r="L6561">
        <v>134.66999999999999</v>
      </c>
      <c r="M6561">
        <v>65.989999999999995</v>
      </c>
      <c r="N6561">
        <v>5.26</v>
      </c>
      <c r="O6561" t="s">
        <v>24</v>
      </c>
      <c r="P6561" t="s">
        <v>1249</v>
      </c>
      <c r="Q6561" t="s">
        <v>64</v>
      </c>
      <c r="R6561" t="s">
        <v>61</v>
      </c>
      <c r="S6561" t="s">
        <v>57</v>
      </c>
      <c r="T6561" s="1">
        <v>39976</v>
      </c>
    </row>
    <row r="6562" spans="1:20" x14ac:dyDescent="0.25">
      <c r="A6562">
        <v>46631</v>
      </c>
      <c r="B6562">
        <v>40979</v>
      </c>
      <c r="C6562" t="s">
        <v>29</v>
      </c>
      <c r="D6562" t="s">
        <v>21</v>
      </c>
      <c r="E6562" t="s">
        <v>84</v>
      </c>
      <c r="F6562" t="s">
        <v>362</v>
      </c>
      <c r="G6562">
        <v>39</v>
      </c>
      <c r="H6562">
        <v>1897.41</v>
      </c>
      <c r="I6562">
        <v>0.55000000000000004</v>
      </c>
      <c r="J6562">
        <v>0.05</v>
      </c>
      <c r="K6562">
        <v>989.73</v>
      </c>
      <c r="L6562">
        <v>50.76</v>
      </c>
      <c r="M6562">
        <v>22.84</v>
      </c>
      <c r="N6562">
        <v>16.920000000000002</v>
      </c>
      <c r="O6562" t="s">
        <v>24</v>
      </c>
      <c r="P6562" t="s">
        <v>324</v>
      </c>
      <c r="Q6562" t="s">
        <v>33</v>
      </c>
      <c r="R6562" t="s">
        <v>34</v>
      </c>
      <c r="S6562" t="s">
        <v>57</v>
      </c>
      <c r="T6562" s="1">
        <v>40981</v>
      </c>
    </row>
    <row r="6563" spans="1:20" x14ac:dyDescent="0.25">
      <c r="A6563">
        <v>46656</v>
      </c>
      <c r="B6563">
        <v>40010</v>
      </c>
      <c r="C6563" t="s">
        <v>36</v>
      </c>
      <c r="D6563" t="s">
        <v>21</v>
      </c>
      <c r="E6563" t="s">
        <v>120</v>
      </c>
      <c r="F6563" t="s">
        <v>121</v>
      </c>
      <c r="G6563">
        <v>27</v>
      </c>
      <c r="H6563">
        <v>1005.69</v>
      </c>
      <c r="I6563">
        <v>0.39</v>
      </c>
      <c r="J6563">
        <v>0.1</v>
      </c>
      <c r="K6563">
        <v>319.87</v>
      </c>
      <c r="L6563">
        <v>40.85</v>
      </c>
      <c r="M6563">
        <v>24.92</v>
      </c>
      <c r="N6563">
        <v>12.98</v>
      </c>
      <c r="O6563" t="s">
        <v>24</v>
      </c>
      <c r="P6563" t="s">
        <v>1761</v>
      </c>
      <c r="Q6563" t="s">
        <v>41</v>
      </c>
      <c r="R6563" t="s">
        <v>34</v>
      </c>
      <c r="S6563" t="s">
        <v>57</v>
      </c>
      <c r="T6563" s="1">
        <v>40011</v>
      </c>
    </row>
    <row r="6564" spans="1:20" x14ac:dyDescent="0.25">
      <c r="A6564">
        <v>46662</v>
      </c>
      <c r="B6564">
        <v>40906</v>
      </c>
      <c r="C6564" t="s">
        <v>58</v>
      </c>
      <c r="D6564" t="s">
        <v>21</v>
      </c>
      <c r="E6564" t="s">
        <v>84</v>
      </c>
      <c r="F6564" t="s">
        <v>663</v>
      </c>
      <c r="G6564">
        <v>8</v>
      </c>
      <c r="H6564">
        <v>94.26</v>
      </c>
      <c r="I6564">
        <v>0.45</v>
      </c>
      <c r="J6564">
        <v>7.0000000000000007E-2</v>
      </c>
      <c r="K6564">
        <v>35.82</v>
      </c>
      <c r="L6564">
        <v>11.78</v>
      </c>
      <c r="M6564">
        <v>6.48</v>
      </c>
      <c r="N6564">
        <v>6.6</v>
      </c>
      <c r="O6564" t="s">
        <v>24</v>
      </c>
      <c r="P6564" t="s">
        <v>1412</v>
      </c>
      <c r="Q6564" t="s">
        <v>33</v>
      </c>
      <c r="R6564" t="s">
        <v>61</v>
      </c>
      <c r="S6564" t="s">
        <v>57</v>
      </c>
      <c r="T6564" s="1">
        <v>40908</v>
      </c>
    </row>
    <row r="6565" spans="1:20" x14ac:dyDescent="0.25">
      <c r="A6565">
        <v>46662</v>
      </c>
      <c r="B6565">
        <v>40906</v>
      </c>
      <c r="C6565" t="s">
        <v>58</v>
      </c>
      <c r="D6565" t="s">
        <v>21</v>
      </c>
      <c r="E6565" t="s">
        <v>52</v>
      </c>
      <c r="F6565" t="s">
        <v>814</v>
      </c>
      <c r="G6565">
        <v>33</v>
      </c>
      <c r="H6565">
        <v>247.78</v>
      </c>
      <c r="I6565">
        <v>0.36</v>
      </c>
      <c r="J6565">
        <v>0.01</v>
      </c>
      <c r="K6565">
        <v>87.35</v>
      </c>
      <c r="L6565">
        <v>7.56</v>
      </c>
      <c r="M6565">
        <v>4.84</v>
      </c>
      <c r="N6565">
        <v>0.71</v>
      </c>
      <c r="O6565" t="s">
        <v>24</v>
      </c>
      <c r="P6565" t="s">
        <v>1412</v>
      </c>
      <c r="Q6565" t="s">
        <v>33</v>
      </c>
      <c r="R6565" t="s">
        <v>61</v>
      </c>
      <c r="S6565" t="s">
        <v>55</v>
      </c>
      <c r="T6565" s="1">
        <v>40908</v>
      </c>
    </row>
    <row r="6566" spans="1:20" x14ac:dyDescent="0.25">
      <c r="A6566">
        <v>46662</v>
      </c>
      <c r="B6566">
        <v>40906</v>
      </c>
      <c r="C6566" t="s">
        <v>58</v>
      </c>
      <c r="D6566" t="s">
        <v>37</v>
      </c>
      <c r="E6566" t="s">
        <v>50</v>
      </c>
      <c r="F6566" t="s">
        <v>1480</v>
      </c>
      <c r="G6566">
        <v>48</v>
      </c>
      <c r="H6566">
        <v>6755.11</v>
      </c>
      <c r="I6566">
        <v>0.45</v>
      </c>
      <c r="J6566">
        <v>0.1</v>
      </c>
      <c r="K6566">
        <v>2626.6</v>
      </c>
      <c r="L6566">
        <v>156.35</v>
      </c>
      <c r="M6566">
        <v>85.99</v>
      </c>
      <c r="N6566">
        <v>0.99</v>
      </c>
      <c r="O6566" t="s">
        <v>24</v>
      </c>
      <c r="P6566" t="s">
        <v>1412</v>
      </c>
      <c r="Q6566" t="s">
        <v>33</v>
      </c>
      <c r="R6566" t="s">
        <v>61</v>
      </c>
      <c r="S6566" t="s">
        <v>55</v>
      </c>
      <c r="T6566" s="1">
        <v>40908</v>
      </c>
    </row>
    <row r="6567" spans="1:20" x14ac:dyDescent="0.25">
      <c r="A6567">
        <v>46691</v>
      </c>
      <c r="B6567">
        <v>41084</v>
      </c>
      <c r="C6567" t="s">
        <v>58</v>
      </c>
      <c r="D6567" t="s">
        <v>42</v>
      </c>
      <c r="E6567" t="s">
        <v>43</v>
      </c>
      <c r="F6567" t="s">
        <v>2072</v>
      </c>
      <c r="G6567">
        <v>47</v>
      </c>
      <c r="H6567">
        <v>3084.91</v>
      </c>
      <c r="I6567">
        <v>0.46</v>
      </c>
      <c r="J6567">
        <v>0.04</v>
      </c>
      <c r="K6567">
        <v>1339.76</v>
      </c>
      <c r="L6567">
        <v>67.87</v>
      </c>
      <c r="M6567">
        <v>36.65</v>
      </c>
      <c r="N6567">
        <v>22.6</v>
      </c>
      <c r="O6567" t="s">
        <v>24</v>
      </c>
      <c r="P6567" t="s">
        <v>1137</v>
      </c>
      <c r="Q6567" t="s">
        <v>33</v>
      </c>
      <c r="R6567" t="s">
        <v>27</v>
      </c>
      <c r="S6567" t="s">
        <v>28</v>
      </c>
      <c r="T6567" s="1">
        <v>41086</v>
      </c>
    </row>
    <row r="6568" spans="1:20" x14ac:dyDescent="0.25">
      <c r="A6568">
        <v>46721</v>
      </c>
      <c r="B6568">
        <v>40069</v>
      </c>
      <c r="C6568" t="s">
        <v>79</v>
      </c>
      <c r="D6568" t="s">
        <v>21</v>
      </c>
      <c r="E6568" t="s">
        <v>120</v>
      </c>
      <c r="F6568" t="s">
        <v>1529</v>
      </c>
      <c r="G6568">
        <v>17</v>
      </c>
      <c r="H6568">
        <v>254.9</v>
      </c>
      <c r="I6568">
        <v>0.5</v>
      </c>
      <c r="J6568">
        <v>0.03</v>
      </c>
      <c r="K6568">
        <v>117.93</v>
      </c>
      <c r="L6568">
        <v>14.76</v>
      </c>
      <c r="M6568">
        <v>7.38</v>
      </c>
      <c r="N6568">
        <v>11.51</v>
      </c>
      <c r="O6568" t="s">
        <v>24</v>
      </c>
      <c r="P6568" t="s">
        <v>983</v>
      </c>
      <c r="Q6568" t="s">
        <v>41</v>
      </c>
      <c r="R6568" t="s">
        <v>34</v>
      </c>
      <c r="S6568" t="s">
        <v>57</v>
      </c>
      <c r="T6568" s="1">
        <v>40070</v>
      </c>
    </row>
    <row r="6569" spans="1:20" x14ac:dyDescent="0.25">
      <c r="A6569">
        <v>46721</v>
      </c>
      <c r="B6569">
        <v>40069</v>
      </c>
      <c r="C6569" t="s">
        <v>79</v>
      </c>
      <c r="D6569" t="s">
        <v>21</v>
      </c>
      <c r="E6569" t="s">
        <v>84</v>
      </c>
      <c r="F6569" t="s">
        <v>473</v>
      </c>
      <c r="G6569">
        <v>35</v>
      </c>
      <c r="H6569">
        <v>355.43</v>
      </c>
      <c r="I6569">
        <v>0.38</v>
      </c>
      <c r="J6569">
        <v>0.05</v>
      </c>
      <c r="K6569">
        <v>120.72</v>
      </c>
      <c r="L6569">
        <v>10.45</v>
      </c>
      <c r="M6569">
        <v>6.48</v>
      </c>
      <c r="N6569">
        <v>7.91</v>
      </c>
      <c r="O6569" t="s">
        <v>24</v>
      </c>
      <c r="P6569" t="s">
        <v>983</v>
      </c>
      <c r="Q6569" t="s">
        <v>41</v>
      </c>
      <c r="R6569" t="s">
        <v>34</v>
      </c>
      <c r="S6569" t="s">
        <v>57</v>
      </c>
      <c r="T6569" s="1">
        <v>40070</v>
      </c>
    </row>
    <row r="6570" spans="1:20" x14ac:dyDescent="0.25">
      <c r="A6570">
        <v>46721</v>
      </c>
      <c r="B6570">
        <v>40069</v>
      </c>
      <c r="C6570" t="s">
        <v>79</v>
      </c>
      <c r="D6570" t="s">
        <v>21</v>
      </c>
      <c r="E6570" t="s">
        <v>22</v>
      </c>
      <c r="F6570" t="s">
        <v>1448</v>
      </c>
      <c r="G6570">
        <v>17</v>
      </c>
      <c r="H6570">
        <v>3745.14</v>
      </c>
      <c r="I6570">
        <v>0.51</v>
      </c>
      <c r="J6570">
        <v>0.03</v>
      </c>
      <c r="K6570">
        <v>1848.99</v>
      </c>
      <c r="L6570">
        <v>226.59</v>
      </c>
      <c r="M6570">
        <v>111.03</v>
      </c>
      <c r="N6570">
        <v>8.64</v>
      </c>
      <c r="O6570" t="s">
        <v>24</v>
      </c>
      <c r="P6570" t="s">
        <v>983</v>
      </c>
      <c r="Q6570" t="s">
        <v>41</v>
      </c>
      <c r="R6570" t="s">
        <v>34</v>
      </c>
      <c r="S6570" t="s">
        <v>57</v>
      </c>
      <c r="T6570" s="1">
        <v>40070</v>
      </c>
    </row>
    <row r="6571" spans="1:20" x14ac:dyDescent="0.25">
      <c r="A6571">
        <v>46725</v>
      </c>
      <c r="B6571">
        <v>40441</v>
      </c>
      <c r="C6571" t="s">
        <v>29</v>
      </c>
      <c r="D6571" t="s">
        <v>21</v>
      </c>
      <c r="E6571" t="s">
        <v>52</v>
      </c>
      <c r="F6571" t="s">
        <v>1292</v>
      </c>
      <c r="G6571">
        <v>13</v>
      </c>
      <c r="H6571">
        <v>142.82</v>
      </c>
      <c r="I6571">
        <v>0.48</v>
      </c>
      <c r="J6571">
        <v>0.03</v>
      </c>
      <c r="K6571">
        <v>65.7</v>
      </c>
      <c r="L6571">
        <v>11.23</v>
      </c>
      <c r="M6571">
        <v>5.84</v>
      </c>
      <c r="N6571">
        <v>1.2</v>
      </c>
      <c r="O6571" t="s">
        <v>24</v>
      </c>
      <c r="P6571" t="s">
        <v>99</v>
      </c>
      <c r="Q6571" t="s">
        <v>75</v>
      </c>
      <c r="R6571" t="s">
        <v>67</v>
      </c>
      <c r="S6571" t="s">
        <v>55</v>
      </c>
      <c r="T6571" s="1">
        <v>40443</v>
      </c>
    </row>
    <row r="6572" spans="1:20" x14ac:dyDescent="0.25">
      <c r="A6572">
        <v>46725</v>
      </c>
      <c r="B6572">
        <v>40441</v>
      </c>
      <c r="C6572" t="s">
        <v>29</v>
      </c>
      <c r="D6572" t="s">
        <v>21</v>
      </c>
      <c r="E6572" t="s">
        <v>22</v>
      </c>
      <c r="F6572" t="s">
        <v>1470</v>
      </c>
      <c r="G6572">
        <v>8</v>
      </c>
      <c r="H6572">
        <v>256</v>
      </c>
      <c r="I6572">
        <v>0.48</v>
      </c>
      <c r="J6572">
        <v>0.04</v>
      </c>
      <c r="K6572">
        <v>114.47</v>
      </c>
      <c r="L6572">
        <v>32.520000000000003</v>
      </c>
      <c r="M6572">
        <v>16.91</v>
      </c>
      <c r="N6572">
        <v>6.25</v>
      </c>
      <c r="O6572" t="s">
        <v>24</v>
      </c>
      <c r="P6572" t="s">
        <v>99</v>
      </c>
      <c r="Q6572" t="s">
        <v>75</v>
      </c>
      <c r="R6572" t="s">
        <v>67</v>
      </c>
      <c r="S6572" t="s">
        <v>57</v>
      </c>
      <c r="T6572" s="1">
        <v>40442</v>
      </c>
    </row>
    <row r="6573" spans="1:20" x14ac:dyDescent="0.25">
      <c r="A6573">
        <v>46726</v>
      </c>
      <c r="B6573">
        <v>41095</v>
      </c>
      <c r="C6573" t="s">
        <v>29</v>
      </c>
      <c r="D6573" t="s">
        <v>21</v>
      </c>
      <c r="E6573" t="s">
        <v>30</v>
      </c>
      <c r="F6573" t="s">
        <v>1085</v>
      </c>
      <c r="G6573">
        <v>46</v>
      </c>
      <c r="H6573">
        <v>579.38</v>
      </c>
      <c r="I6573">
        <v>0.46</v>
      </c>
      <c r="J6573">
        <v>0.02</v>
      </c>
      <c r="K6573">
        <v>256.37</v>
      </c>
      <c r="L6573">
        <v>12.67</v>
      </c>
      <c r="M6573">
        <v>6.84</v>
      </c>
      <c r="N6573">
        <v>8.3699999999999992</v>
      </c>
      <c r="O6573" t="s">
        <v>24</v>
      </c>
      <c r="P6573" t="s">
        <v>282</v>
      </c>
      <c r="Q6573" t="s">
        <v>64</v>
      </c>
      <c r="R6573" t="s">
        <v>27</v>
      </c>
      <c r="S6573" t="s">
        <v>35</v>
      </c>
      <c r="T6573" s="1">
        <v>41095</v>
      </c>
    </row>
    <row r="6574" spans="1:20" x14ac:dyDescent="0.25">
      <c r="A6574">
        <v>46726</v>
      </c>
      <c r="B6574">
        <v>41095</v>
      </c>
      <c r="C6574" t="s">
        <v>29</v>
      </c>
      <c r="D6574" t="s">
        <v>21</v>
      </c>
      <c r="E6574" t="s">
        <v>120</v>
      </c>
      <c r="F6574" t="s">
        <v>1465</v>
      </c>
      <c r="G6574">
        <v>10</v>
      </c>
      <c r="H6574">
        <v>79.72</v>
      </c>
      <c r="I6574">
        <v>0.43</v>
      </c>
      <c r="J6574">
        <v>0.02</v>
      </c>
      <c r="K6574">
        <v>32.729999999999997</v>
      </c>
      <c r="L6574">
        <v>7.98</v>
      </c>
      <c r="M6574">
        <v>4.55</v>
      </c>
      <c r="N6574">
        <v>1.49</v>
      </c>
      <c r="O6574" t="s">
        <v>24</v>
      </c>
      <c r="P6574" t="s">
        <v>282</v>
      </c>
      <c r="Q6574" t="s">
        <v>64</v>
      </c>
      <c r="R6574" t="s">
        <v>27</v>
      </c>
      <c r="S6574" t="s">
        <v>57</v>
      </c>
      <c r="T6574" s="1">
        <v>41097</v>
      </c>
    </row>
    <row r="6575" spans="1:20" x14ac:dyDescent="0.25">
      <c r="A6575">
        <v>46756</v>
      </c>
      <c r="B6575">
        <v>40097</v>
      </c>
      <c r="C6575" t="s">
        <v>79</v>
      </c>
      <c r="D6575" t="s">
        <v>21</v>
      </c>
      <c r="E6575" t="s">
        <v>84</v>
      </c>
      <c r="F6575" t="s">
        <v>1222</v>
      </c>
      <c r="G6575">
        <v>3</v>
      </c>
      <c r="H6575">
        <v>57.15</v>
      </c>
      <c r="I6575">
        <v>0.53</v>
      </c>
      <c r="J6575">
        <v>0.01</v>
      </c>
      <c r="K6575">
        <v>24.16</v>
      </c>
      <c r="L6575">
        <v>15.49</v>
      </c>
      <c r="M6575">
        <v>7.28</v>
      </c>
      <c r="N6575">
        <v>11.15</v>
      </c>
      <c r="O6575" t="s">
        <v>24</v>
      </c>
      <c r="P6575" t="s">
        <v>1773</v>
      </c>
      <c r="Q6575" t="s">
        <v>95</v>
      </c>
      <c r="R6575" t="s">
        <v>34</v>
      </c>
      <c r="S6575" t="s">
        <v>57</v>
      </c>
      <c r="T6575" s="1">
        <v>40099</v>
      </c>
    </row>
    <row r="6576" spans="1:20" x14ac:dyDescent="0.25">
      <c r="A6576">
        <v>46787</v>
      </c>
      <c r="B6576">
        <v>40997</v>
      </c>
      <c r="C6576" t="s">
        <v>79</v>
      </c>
      <c r="D6576" t="s">
        <v>21</v>
      </c>
      <c r="E6576" t="s">
        <v>84</v>
      </c>
      <c r="F6576" t="s">
        <v>1405</v>
      </c>
      <c r="G6576">
        <v>28</v>
      </c>
      <c r="H6576">
        <v>264.32</v>
      </c>
      <c r="I6576">
        <v>0.36</v>
      </c>
      <c r="J6576">
        <v>0.1</v>
      </c>
      <c r="K6576">
        <v>73.709999999999994</v>
      </c>
      <c r="L6576">
        <v>10.130000000000001</v>
      </c>
      <c r="M6576">
        <v>6.48</v>
      </c>
      <c r="N6576">
        <v>9.17</v>
      </c>
      <c r="O6576" t="s">
        <v>24</v>
      </c>
      <c r="P6576" t="s">
        <v>237</v>
      </c>
      <c r="Q6576" t="s">
        <v>75</v>
      </c>
      <c r="R6576" t="s">
        <v>34</v>
      </c>
      <c r="S6576" t="s">
        <v>57</v>
      </c>
      <c r="T6576" s="1">
        <v>40999</v>
      </c>
    </row>
    <row r="6577" spans="1:20" x14ac:dyDescent="0.25">
      <c r="A6577">
        <v>46787</v>
      </c>
      <c r="B6577">
        <v>40997</v>
      </c>
      <c r="C6577" t="s">
        <v>79</v>
      </c>
      <c r="D6577" t="s">
        <v>21</v>
      </c>
      <c r="E6577" t="s">
        <v>52</v>
      </c>
      <c r="F6577" t="s">
        <v>1388</v>
      </c>
      <c r="G6577">
        <v>32</v>
      </c>
      <c r="H6577">
        <v>1275.99</v>
      </c>
      <c r="I6577">
        <v>0.46</v>
      </c>
      <c r="J6577">
        <v>7.0000000000000007E-2</v>
      </c>
      <c r="K6577">
        <v>531.32000000000005</v>
      </c>
      <c r="L6577">
        <v>42.57</v>
      </c>
      <c r="M6577">
        <v>22.99</v>
      </c>
      <c r="N6577">
        <v>8.99</v>
      </c>
      <c r="O6577" t="s">
        <v>24</v>
      </c>
      <c r="P6577" t="s">
        <v>237</v>
      </c>
      <c r="Q6577" t="s">
        <v>75</v>
      </c>
      <c r="R6577" t="s">
        <v>34</v>
      </c>
      <c r="S6577" t="s">
        <v>35</v>
      </c>
      <c r="T6577" s="1">
        <v>40999</v>
      </c>
    </row>
    <row r="6578" spans="1:20" x14ac:dyDescent="0.25">
      <c r="A6578">
        <v>46848</v>
      </c>
      <c r="B6578">
        <v>40127</v>
      </c>
      <c r="C6578" t="s">
        <v>79</v>
      </c>
      <c r="D6578" t="s">
        <v>21</v>
      </c>
      <c r="E6578" t="s">
        <v>22</v>
      </c>
      <c r="F6578" t="s">
        <v>311</v>
      </c>
      <c r="G6578">
        <v>39</v>
      </c>
      <c r="H6578">
        <v>5974.82</v>
      </c>
      <c r="I6578">
        <v>0.4</v>
      </c>
      <c r="J6578">
        <v>0.04</v>
      </c>
      <c r="K6578">
        <v>2233.06</v>
      </c>
      <c r="L6578">
        <v>159.05000000000001</v>
      </c>
      <c r="M6578">
        <v>95.43</v>
      </c>
      <c r="N6578">
        <v>19.989999999999998</v>
      </c>
      <c r="O6578" t="s">
        <v>24</v>
      </c>
      <c r="P6578" t="s">
        <v>933</v>
      </c>
      <c r="Q6578" t="s">
        <v>64</v>
      </c>
      <c r="R6578" t="s">
        <v>27</v>
      </c>
      <c r="S6578" t="s">
        <v>57</v>
      </c>
      <c r="T6578" s="1">
        <v>40129</v>
      </c>
    </row>
    <row r="6579" spans="1:20" x14ac:dyDescent="0.25">
      <c r="A6579">
        <v>46849</v>
      </c>
      <c r="B6579">
        <v>40525</v>
      </c>
      <c r="C6579" t="s">
        <v>29</v>
      </c>
      <c r="D6579" t="s">
        <v>37</v>
      </c>
      <c r="E6579" t="s">
        <v>38</v>
      </c>
      <c r="F6579" t="s">
        <v>879</v>
      </c>
      <c r="G6579">
        <v>23</v>
      </c>
      <c r="H6579">
        <v>307.86</v>
      </c>
      <c r="I6579">
        <v>0.43</v>
      </c>
      <c r="J6579">
        <v>0.09</v>
      </c>
      <c r="K6579">
        <v>114.28</v>
      </c>
      <c r="L6579">
        <v>14.61</v>
      </c>
      <c r="M6579">
        <v>8.33</v>
      </c>
      <c r="N6579">
        <v>1.99</v>
      </c>
      <c r="O6579" t="s">
        <v>24</v>
      </c>
      <c r="P6579" t="s">
        <v>1466</v>
      </c>
      <c r="Q6579" t="s">
        <v>95</v>
      </c>
      <c r="R6579" t="s">
        <v>34</v>
      </c>
      <c r="S6579" t="s">
        <v>35</v>
      </c>
      <c r="T6579" s="1">
        <v>40526</v>
      </c>
    </row>
    <row r="6580" spans="1:20" x14ac:dyDescent="0.25">
      <c r="A6580">
        <v>46852</v>
      </c>
      <c r="B6580">
        <v>40936</v>
      </c>
      <c r="C6580" t="s">
        <v>29</v>
      </c>
      <c r="D6580" t="s">
        <v>37</v>
      </c>
      <c r="E6580" t="s">
        <v>38</v>
      </c>
      <c r="F6580" t="s">
        <v>1576</v>
      </c>
      <c r="G6580">
        <v>46</v>
      </c>
      <c r="H6580">
        <v>2635.69</v>
      </c>
      <c r="I6580">
        <v>0.4</v>
      </c>
      <c r="J6580">
        <v>0.02</v>
      </c>
      <c r="K6580">
        <v>1019.08</v>
      </c>
      <c r="L6580">
        <v>58.3</v>
      </c>
      <c r="M6580">
        <v>34.979999999999997</v>
      </c>
      <c r="N6580">
        <v>7.53</v>
      </c>
      <c r="O6580" t="s">
        <v>71</v>
      </c>
      <c r="P6580" t="s">
        <v>128</v>
      </c>
      <c r="Q6580" t="s">
        <v>41</v>
      </c>
      <c r="R6580" t="s">
        <v>27</v>
      </c>
      <c r="S6580" t="s">
        <v>57</v>
      </c>
      <c r="T6580" s="1">
        <v>40938</v>
      </c>
    </row>
    <row r="6581" spans="1:20" x14ac:dyDescent="0.25">
      <c r="A6581">
        <v>46852</v>
      </c>
      <c r="B6581">
        <v>40936</v>
      </c>
      <c r="C6581" t="s">
        <v>29</v>
      </c>
      <c r="D6581" t="s">
        <v>37</v>
      </c>
      <c r="E6581" t="s">
        <v>38</v>
      </c>
      <c r="F6581" t="s">
        <v>407</v>
      </c>
      <c r="G6581">
        <v>44</v>
      </c>
      <c r="H6581">
        <v>430.95</v>
      </c>
      <c r="I6581">
        <v>0.5</v>
      </c>
      <c r="J6581">
        <v>0.01</v>
      </c>
      <c r="K6581">
        <v>210.86</v>
      </c>
      <c r="L6581">
        <v>9.7799999999999994</v>
      </c>
      <c r="M6581">
        <v>4.8899999999999997</v>
      </c>
      <c r="N6581">
        <v>4.93</v>
      </c>
      <c r="O6581" t="s">
        <v>24</v>
      </c>
      <c r="P6581" t="s">
        <v>128</v>
      </c>
      <c r="Q6581" t="s">
        <v>41</v>
      </c>
      <c r="R6581" t="s">
        <v>27</v>
      </c>
      <c r="S6581" t="s">
        <v>35</v>
      </c>
      <c r="T6581" s="1">
        <v>40937</v>
      </c>
    </row>
    <row r="6582" spans="1:20" x14ac:dyDescent="0.25">
      <c r="A6582">
        <v>46853</v>
      </c>
      <c r="B6582">
        <v>39955</v>
      </c>
      <c r="C6582" t="s">
        <v>20</v>
      </c>
      <c r="D6582" t="s">
        <v>37</v>
      </c>
      <c r="E6582" t="s">
        <v>38</v>
      </c>
      <c r="F6582" t="s">
        <v>1866</v>
      </c>
      <c r="G6582">
        <v>22</v>
      </c>
      <c r="H6582">
        <v>8448.43</v>
      </c>
      <c r="I6582">
        <v>0.35</v>
      </c>
      <c r="J6582">
        <v>0.03</v>
      </c>
      <c r="K6582">
        <v>2783.4</v>
      </c>
      <c r="L6582">
        <v>395.37</v>
      </c>
      <c r="M6582">
        <v>256.99</v>
      </c>
      <c r="N6582">
        <v>11.25</v>
      </c>
      <c r="O6582" t="s">
        <v>24</v>
      </c>
      <c r="P6582" t="s">
        <v>2025</v>
      </c>
      <c r="Q6582" t="s">
        <v>64</v>
      </c>
      <c r="R6582" t="s">
        <v>61</v>
      </c>
      <c r="S6582" t="s">
        <v>57</v>
      </c>
      <c r="T6582" s="1">
        <v>39955</v>
      </c>
    </row>
    <row r="6583" spans="1:20" x14ac:dyDescent="0.25">
      <c r="A6583">
        <v>46855</v>
      </c>
      <c r="B6583">
        <v>40242</v>
      </c>
      <c r="C6583" t="s">
        <v>36</v>
      </c>
      <c r="D6583" t="s">
        <v>42</v>
      </c>
      <c r="E6583" t="s">
        <v>43</v>
      </c>
      <c r="F6583" t="s">
        <v>1194</v>
      </c>
      <c r="G6583">
        <v>32</v>
      </c>
      <c r="H6583">
        <v>106.03</v>
      </c>
      <c r="I6583">
        <v>0.51</v>
      </c>
      <c r="J6583">
        <v>0.04</v>
      </c>
      <c r="K6583">
        <v>51.57</v>
      </c>
      <c r="L6583">
        <v>3.43</v>
      </c>
      <c r="M6583">
        <v>1.68</v>
      </c>
      <c r="N6583">
        <v>0.7</v>
      </c>
      <c r="O6583" t="s">
        <v>24</v>
      </c>
      <c r="P6583" t="s">
        <v>1182</v>
      </c>
      <c r="Q6583" t="s">
        <v>64</v>
      </c>
      <c r="R6583" t="s">
        <v>34</v>
      </c>
      <c r="S6583" t="s">
        <v>55</v>
      </c>
      <c r="T6583" s="1">
        <v>40243</v>
      </c>
    </row>
    <row r="6584" spans="1:20" x14ac:dyDescent="0.25">
      <c r="A6584">
        <v>46880</v>
      </c>
      <c r="B6584">
        <v>40362</v>
      </c>
      <c r="C6584" t="s">
        <v>58</v>
      </c>
      <c r="D6584" t="s">
        <v>21</v>
      </c>
      <c r="E6584" t="s">
        <v>84</v>
      </c>
      <c r="F6584" t="s">
        <v>1837</v>
      </c>
      <c r="G6584">
        <v>1</v>
      </c>
      <c r="H6584">
        <v>44.18</v>
      </c>
      <c r="I6584">
        <v>0.43</v>
      </c>
      <c r="J6584">
        <v>7.0000000000000007E-2</v>
      </c>
      <c r="K6584">
        <v>13.88</v>
      </c>
      <c r="L6584">
        <v>38.56</v>
      </c>
      <c r="M6584">
        <v>21.98</v>
      </c>
      <c r="N6584">
        <v>8.32</v>
      </c>
      <c r="O6584" t="s">
        <v>24</v>
      </c>
      <c r="P6584" t="s">
        <v>280</v>
      </c>
      <c r="Q6584" t="s">
        <v>33</v>
      </c>
      <c r="R6584" t="s">
        <v>34</v>
      </c>
      <c r="S6584" t="s">
        <v>55</v>
      </c>
      <c r="T6584" s="1">
        <v>40364</v>
      </c>
    </row>
    <row r="6585" spans="1:20" x14ac:dyDescent="0.25">
      <c r="A6585">
        <v>46881</v>
      </c>
      <c r="B6585">
        <v>40092</v>
      </c>
      <c r="C6585" t="s">
        <v>58</v>
      </c>
      <c r="D6585" t="s">
        <v>21</v>
      </c>
      <c r="E6585" t="s">
        <v>120</v>
      </c>
      <c r="F6585" t="s">
        <v>357</v>
      </c>
      <c r="G6585">
        <v>31</v>
      </c>
      <c r="H6585">
        <v>292.93</v>
      </c>
      <c r="I6585">
        <v>0.48</v>
      </c>
      <c r="J6585">
        <v>7.0000000000000007E-2</v>
      </c>
      <c r="K6585">
        <v>126.61</v>
      </c>
      <c r="L6585">
        <v>9.9600000000000009</v>
      </c>
      <c r="M6585">
        <v>5.18</v>
      </c>
      <c r="N6585">
        <v>5.74</v>
      </c>
      <c r="O6585" t="s">
        <v>71</v>
      </c>
      <c r="P6585" t="s">
        <v>1757</v>
      </c>
      <c r="Q6585" t="s">
        <v>41</v>
      </c>
      <c r="R6585" t="s">
        <v>34</v>
      </c>
      <c r="S6585" t="s">
        <v>57</v>
      </c>
      <c r="T6585" s="1">
        <v>40094</v>
      </c>
    </row>
    <row r="6586" spans="1:20" x14ac:dyDescent="0.25">
      <c r="A6586">
        <v>46884</v>
      </c>
      <c r="B6586">
        <v>39830</v>
      </c>
      <c r="C6586" t="s">
        <v>79</v>
      </c>
      <c r="D6586" t="s">
        <v>21</v>
      </c>
      <c r="E6586" t="s">
        <v>52</v>
      </c>
      <c r="F6586" t="s">
        <v>907</v>
      </c>
      <c r="G6586">
        <v>25</v>
      </c>
      <c r="H6586">
        <v>450.42</v>
      </c>
      <c r="I6586">
        <v>0.42</v>
      </c>
      <c r="J6586">
        <v>0.1</v>
      </c>
      <c r="K6586">
        <v>159.31</v>
      </c>
      <c r="L6586">
        <v>19.91</v>
      </c>
      <c r="M6586">
        <v>11.55</v>
      </c>
      <c r="N6586">
        <v>2.36</v>
      </c>
      <c r="O6586" t="s">
        <v>24</v>
      </c>
      <c r="P6586" t="s">
        <v>678</v>
      </c>
      <c r="Q6586" t="s">
        <v>64</v>
      </c>
      <c r="R6586" t="s">
        <v>34</v>
      </c>
      <c r="S6586" t="s">
        <v>55</v>
      </c>
      <c r="T6586" s="1">
        <v>39831</v>
      </c>
    </row>
    <row r="6587" spans="1:20" x14ac:dyDescent="0.25">
      <c r="A6587">
        <v>46884</v>
      </c>
      <c r="B6587">
        <v>39830</v>
      </c>
      <c r="C6587" t="s">
        <v>79</v>
      </c>
      <c r="D6587" t="s">
        <v>21</v>
      </c>
      <c r="E6587" t="s">
        <v>139</v>
      </c>
      <c r="F6587" t="s">
        <v>1596</v>
      </c>
      <c r="G6587">
        <v>18</v>
      </c>
      <c r="H6587">
        <v>197.85</v>
      </c>
      <c r="I6587">
        <v>0.37</v>
      </c>
      <c r="J6587">
        <v>0.1</v>
      </c>
      <c r="K6587">
        <v>58.94</v>
      </c>
      <c r="L6587">
        <v>12.13</v>
      </c>
      <c r="M6587">
        <v>7.64</v>
      </c>
      <c r="N6587">
        <v>1.39</v>
      </c>
      <c r="O6587" t="s">
        <v>24</v>
      </c>
      <c r="P6587" t="s">
        <v>678</v>
      </c>
      <c r="Q6587" t="s">
        <v>41</v>
      </c>
      <c r="R6587" t="s">
        <v>34</v>
      </c>
      <c r="S6587" t="s">
        <v>57</v>
      </c>
      <c r="T6587" s="1">
        <v>39832</v>
      </c>
    </row>
    <row r="6588" spans="1:20" x14ac:dyDescent="0.25">
      <c r="A6588">
        <v>46884</v>
      </c>
      <c r="B6588">
        <v>39830</v>
      </c>
      <c r="C6588" t="s">
        <v>79</v>
      </c>
      <c r="D6588" t="s">
        <v>37</v>
      </c>
      <c r="E6588" t="s">
        <v>50</v>
      </c>
      <c r="F6588" t="s">
        <v>76</v>
      </c>
      <c r="G6588">
        <v>3</v>
      </c>
      <c r="H6588">
        <v>643.13</v>
      </c>
      <c r="I6588">
        <v>0.41</v>
      </c>
      <c r="J6588">
        <v>0</v>
      </c>
      <c r="K6588">
        <v>262.66000000000003</v>
      </c>
      <c r="L6588">
        <v>213.54</v>
      </c>
      <c r="M6588">
        <v>125.99</v>
      </c>
      <c r="N6588">
        <v>2.5</v>
      </c>
      <c r="O6588" t="s">
        <v>24</v>
      </c>
      <c r="P6588" t="s">
        <v>678</v>
      </c>
      <c r="Q6588" t="s">
        <v>41</v>
      </c>
      <c r="R6588" t="s">
        <v>34</v>
      </c>
      <c r="S6588" t="s">
        <v>57</v>
      </c>
      <c r="T6588" s="1">
        <v>39832</v>
      </c>
    </row>
    <row r="6589" spans="1:20" x14ac:dyDescent="0.25">
      <c r="A6589">
        <v>46885</v>
      </c>
      <c r="B6589">
        <v>40701</v>
      </c>
      <c r="C6589" t="s">
        <v>20</v>
      </c>
      <c r="D6589" t="s">
        <v>42</v>
      </c>
      <c r="E6589" t="s">
        <v>43</v>
      </c>
      <c r="F6589" t="s">
        <v>840</v>
      </c>
      <c r="G6589">
        <v>27</v>
      </c>
      <c r="H6589">
        <v>1151.67</v>
      </c>
      <c r="I6589">
        <v>0.49</v>
      </c>
      <c r="J6589">
        <v>0.05</v>
      </c>
      <c r="K6589">
        <v>529.24</v>
      </c>
      <c r="L6589">
        <v>44.55</v>
      </c>
      <c r="M6589">
        <v>22.72</v>
      </c>
      <c r="N6589">
        <v>8.99</v>
      </c>
      <c r="O6589" t="s">
        <v>24</v>
      </c>
      <c r="P6589" t="s">
        <v>1632</v>
      </c>
      <c r="Q6589" t="s">
        <v>41</v>
      </c>
      <c r="R6589" t="s">
        <v>34</v>
      </c>
      <c r="S6589" t="s">
        <v>35</v>
      </c>
      <c r="T6589" s="1">
        <v>40705</v>
      </c>
    </row>
    <row r="6590" spans="1:20" x14ac:dyDescent="0.25">
      <c r="A6590">
        <v>46885</v>
      </c>
      <c r="B6590">
        <v>40701</v>
      </c>
      <c r="C6590" t="s">
        <v>20</v>
      </c>
      <c r="D6590" t="s">
        <v>21</v>
      </c>
      <c r="E6590" t="s">
        <v>72</v>
      </c>
      <c r="F6590" t="s">
        <v>2063</v>
      </c>
      <c r="G6590">
        <v>48</v>
      </c>
      <c r="H6590">
        <v>143.46</v>
      </c>
      <c r="I6590">
        <v>0.4</v>
      </c>
      <c r="J6590">
        <v>0.02</v>
      </c>
      <c r="K6590">
        <v>55.02</v>
      </c>
      <c r="L6590">
        <v>3.02</v>
      </c>
      <c r="M6590">
        <v>1.81</v>
      </c>
      <c r="N6590">
        <v>1.56</v>
      </c>
      <c r="O6590" t="s">
        <v>24</v>
      </c>
      <c r="P6590" t="s">
        <v>1632</v>
      </c>
      <c r="Q6590" t="s">
        <v>41</v>
      </c>
      <c r="R6590" t="s">
        <v>34</v>
      </c>
      <c r="S6590" t="s">
        <v>55</v>
      </c>
      <c r="T6590" s="1">
        <v>40705</v>
      </c>
    </row>
    <row r="6591" spans="1:20" x14ac:dyDescent="0.25">
      <c r="A6591">
        <v>46885</v>
      </c>
      <c r="B6591">
        <v>40701</v>
      </c>
      <c r="C6591" t="s">
        <v>20</v>
      </c>
      <c r="D6591" t="s">
        <v>42</v>
      </c>
      <c r="E6591" t="s">
        <v>43</v>
      </c>
      <c r="F6591" t="s">
        <v>1660</v>
      </c>
      <c r="G6591">
        <v>32</v>
      </c>
      <c r="H6591">
        <v>3825.81</v>
      </c>
      <c r="I6591">
        <v>0.49</v>
      </c>
      <c r="J6591">
        <v>0.05</v>
      </c>
      <c r="K6591">
        <v>1765.25</v>
      </c>
      <c r="L6591">
        <v>125.37</v>
      </c>
      <c r="M6591">
        <v>63.94</v>
      </c>
      <c r="N6591">
        <v>14.48</v>
      </c>
      <c r="O6591" t="s">
        <v>24</v>
      </c>
      <c r="P6591" t="s">
        <v>1632</v>
      </c>
      <c r="Q6591" t="s">
        <v>41</v>
      </c>
      <c r="R6591" t="s">
        <v>34</v>
      </c>
      <c r="S6591" t="s">
        <v>57</v>
      </c>
      <c r="T6591" s="1">
        <v>40706</v>
      </c>
    </row>
    <row r="6592" spans="1:20" x14ac:dyDescent="0.25">
      <c r="A6592">
        <v>46912</v>
      </c>
      <c r="B6592">
        <v>41090</v>
      </c>
      <c r="C6592" t="s">
        <v>20</v>
      </c>
      <c r="D6592" t="s">
        <v>42</v>
      </c>
      <c r="E6592" t="s">
        <v>43</v>
      </c>
      <c r="F6592" t="s">
        <v>1822</v>
      </c>
      <c r="G6592">
        <v>5</v>
      </c>
      <c r="H6592">
        <v>442.49</v>
      </c>
      <c r="I6592">
        <v>0.36</v>
      </c>
      <c r="J6592">
        <v>0</v>
      </c>
      <c r="K6592">
        <v>153.96</v>
      </c>
      <c r="L6592">
        <v>85.53</v>
      </c>
      <c r="M6592">
        <v>54.74</v>
      </c>
      <c r="N6592">
        <v>14.83</v>
      </c>
      <c r="O6592" t="s">
        <v>24</v>
      </c>
      <c r="P6592" t="s">
        <v>1018</v>
      </c>
      <c r="Q6592" t="s">
        <v>83</v>
      </c>
      <c r="R6592" t="s">
        <v>61</v>
      </c>
      <c r="S6592" t="s">
        <v>57</v>
      </c>
      <c r="T6592" s="1">
        <v>41090</v>
      </c>
    </row>
    <row r="6593" spans="1:20" x14ac:dyDescent="0.25">
      <c r="A6593">
        <v>46916</v>
      </c>
      <c r="B6593">
        <v>40819</v>
      </c>
      <c r="C6593" t="s">
        <v>36</v>
      </c>
      <c r="D6593" t="s">
        <v>21</v>
      </c>
      <c r="E6593" t="s">
        <v>52</v>
      </c>
      <c r="F6593" t="s">
        <v>1321</v>
      </c>
      <c r="G6593">
        <v>40</v>
      </c>
      <c r="H6593">
        <v>199.54</v>
      </c>
      <c r="I6593">
        <v>0.44</v>
      </c>
      <c r="J6593">
        <v>0</v>
      </c>
      <c r="K6593">
        <v>87.37</v>
      </c>
      <c r="L6593">
        <v>4.96</v>
      </c>
      <c r="M6593">
        <v>2.78</v>
      </c>
      <c r="N6593">
        <v>0.97</v>
      </c>
      <c r="O6593" t="s">
        <v>24</v>
      </c>
      <c r="P6593" t="s">
        <v>649</v>
      </c>
      <c r="Q6593" t="s">
        <v>75</v>
      </c>
      <c r="R6593" t="s">
        <v>61</v>
      </c>
      <c r="S6593" t="s">
        <v>55</v>
      </c>
      <c r="T6593" s="1">
        <v>40821</v>
      </c>
    </row>
    <row r="6594" spans="1:20" x14ac:dyDescent="0.25">
      <c r="A6594">
        <v>46916</v>
      </c>
      <c r="B6594">
        <v>40819</v>
      </c>
      <c r="C6594" t="s">
        <v>36</v>
      </c>
      <c r="D6594" t="s">
        <v>21</v>
      </c>
      <c r="E6594" t="s">
        <v>80</v>
      </c>
      <c r="F6594" t="s">
        <v>510</v>
      </c>
      <c r="G6594">
        <v>40</v>
      </c>
      <c r="H6594">
        <v>215.96</v>
      </c>
      <c r="I6594">
        <v>0.53</v>
      </c>
      <c r="J6594">
        <v>0.03</v>
      </c>
      <c r="K6594">
        <v>111.06</v>
      </c>
      <c r="L6594">
        <v>5.55</v>
      </c>
      <c r="M6594">
        <v>2.61</v>
      </c>
      <c r="N6594">
        <v>0.5</v>
      </c>
      <c r="O6594" t="s">
        <v>24</v>
      </c>
      <c r="P6594" t="s">
        <v>649</v>
      </c>
      <c r="Q6594" t="s">
        <v>95</v>
      </c>
      <c r="R6594" t="s">
        <v>61</v>
      </c>
      <c r="S6594" t="s">
        <v>57</v>
      </c>
      <c r="T6594" s="1">
        <v>40821</v>
      </c>
    </row>
    <row r="6595" spans="1:20" x14ac:dyDescent="0.25">
      <c r="A6595">
        <v>46916</v>
      </c>
      <c r="B6595">
        <v>40819</v>
      </c>
      <c r="C6595" t="s">
        <v>36</v>
      </c>
      <c r="D6595" t="s">
        <v>42</v>
      </c>
      <c r="E6595" t="s">
        <v>43</v>
      </c>
      <c r="F6595" t="s">
        <v>1851</v>
      </c>
      <c r="G6595">
        <v>40</v>
      </c>
      <c r="H6595">
        <v>4384.99</v>
      </c>
      <c r="I6595">
        <v>0.54</v>
      </c>
      <c r="J6595">
        <v>0.03</v>
      </c>
      <c r="K6595">
        <v>2295</v>
      </c>
      <c r="L6595">
        <v>112.5</v>
      </c>
      <c r="M6595">
        <v>51.75</v>
      </c>
      <c r="N6595">
        <v>19.989999999999998</v>
      </c>
      <c r="O6595" t="s">
        <v>24</v>
      </c>
      <c r="P6595" t="s">
        <v>649</v>
      </c>
      <c r="Q6595" t="s">
        <v>95</v>
      </c>
      <c r="R6595" t="s">
        <v>61</v>
      </c>
      <c r="S6595" t="s">
        <v>57</v>
      </c>
      <c r="T6595" s="1">
        <v>40821</v>
      </c>
    </row>
    <row r="6596" spans="1:20" x14ac:dyDescent="0.25">
      <c r="A6596">
        <v>46919</v>
      </c>
      <c r="B6596">
        <v>39982</v>
      </c>
      <c r="C6596" t="s">
        <v>20</v>
      </c>
      <c r="D6596" t="s">
        <v>37</v>
      </c>
      <c r="E6596" t="s">
        <v>38</v>
      </c>
      <c r="F6596" t="s">
        <v>399</v>
      </c>
      <c r="G6596">
        <v>31</v>
      </c>
      <c r="H6596">
        <v>7457.34</v>
      </c>
      <c r="I6596">
        <v>0.41</v>
      </c>
      <c r="J6596">
        <v>7.0000000000000007E-2</v>
      </c>
      <c r="K6596">
        <v>2723.96</v>
      </c>
      <c r="L6596">
        <v>258.44</v>
      </c>
      <c r="M6596">
        <v>152.47999999999999</v>
      </c>
      <c r="N6596">
        <v>6.5</v>
      </c>
      <c r="O6596" t="s">
        <v>24</v>
      </c>
      <c r="P6596" t="s">
        <v>1396</v>
      </c>
      <c r="Q6596" t="s">
        <v>64</v>
      </c>
      <c r="R6596" t="s">
        <v>27</v>
      </c>
      <c r="S6596" t="s">
        <v>57</v>
      </c>
      <c r="T6596" s="1">
        <v>39984</v>
      </c>
    </row>
    <row r="6597" spans="1:20" x14ac:dyDescent="0.25">
      <c r="A6597">
        <v>46948</v>
      </c>
      <c r="B6597">
        <v>40318</v>
      </c>
      <c r="C6597" t="s">
        <v>20</v>
      </c>
      <c r="D6597" t="s">
        <v>21</v>
      </c>
      <c r="E6597" t="s">
        <v>120</v>
      </c>
      <c r="F6597" t="s">
        <v>133</v>
      </c>
      <c r="G6597">
        <v>10</v>
      </c>
      <c r="H6597">
        <v>127.9</v>
      </c>
      <c r="I6597">
        <v>0.52</v>
      </c>
      <c r="J6597">
        <v>0.1</v>
      </c>
      <c r="K6597">
        <v>57.23</v>
      </c>
      <c r="L6597">
        <v>13.63</v>
      </c>
      <c r="M6597">
        <v>6.54</v>
      </c>
      <c r="N6597">
        <v>5.27</v>
      </c>
      <c r="O6597" t="s">
        <v>24</v>
      </c>
      <c r="P6597" t="s">
        <v>1632</v>
      </c>
      <c r="Q6597" t="s">
        <v>41</v>
      </c>
      <c r="R6597" t="s">
        <v>34</v>
      </c>
      <c r="S6597" t="s">
        <v>57</v>
      </c>
      <c r="T6597" s="1">
        <v>40322</v>
      </c>
    </row>
    <row r="6598" spans="1:20" x14ac:dyDescent="0.25">
      <c r="A6598">
        <v>46949</v>
      </c>
      <c r="B6598">
        <v>40244</v>
      </c>
      <c r="C6598" t="s">
        <v>36</v>
      </c>
      <c r="D6598" t="s">
        <v>37</v>
      </c>
      <c r="E6598" t="s">
        <v>38</v>
      </c>
      <c r="F6598" t="s">
        <v>317</v>
      </c>
      <c r="G6598">
        <v>37</v>
      </c>
      <c r="H6598">
        <v>545.82000000000005</v>
      </c>
      <c r="I6598">
        <v>0.44</v>
      </c>
      <c r="J6598">
        <v>0.03</v>
      </c>
      <c r="K6598">
        <v>229.18</v>
      </c>
      <c r="L6598">
        <v>15.11</v>
      </c>
      <c r="M6598">
        <v>8.4600000000000009</v>
      </c>
      <c r="N6598">
        <v>3.62</v>
      </c>
      <c r="O6598" t="s">
        <v>24</v>
      </c>
      <c r="P6598" t="s">
        <v>736</v>
      </c>
      <c r="Q6598" t="s">
        <v>41</v>
      </c>
      <c r="R6598" t="s">
        <v>61</v>
      </c>
      <c r="S6598" t="s">
        <v>35</v>
      </c>
      <c r="T6598" s="1">
        <v>40245</v>
      </c>
    </row>
    <row r="6599" spans="1:20" x14ac:dyDescent="0.25">
      <c r="A6599">
        <v>46951</v>
      </c>
      <c r="B6599">
        <v>40864</v>
      </c>
      <c r="C6599" t="s">
        <v>58</v>
      </c>
      <c r="D6599" t="s">
        <v>37</v>
      </c>
      <c r="E6599" t="s">
        <v>50</v>
      </c>
      <c r="F6599" t="s">
        <v>76</v>
      </c>
      <c r="G6599">
        <v>26</v>
      </c>
      <c r="H6599">
        <v>6104.42</v>
      </c>
      <c r="I6599">
        <v>0.55000000000000004</v>
      </c>
      <c r="J6599">
        <v>0.09</v>
      </c>
      <c r="K6599">
        <v>3082.76</v>
      </c>
      <c r="L6599">
        <v>257.76</v>
      </c>
      <c r="M6599">
        <v>115.99</v>
      </c>
      <c r="N6599">
        <v>5.92</v>
      </c>
      <c r="O6599" t="s">
        <v>24</v>
      </c>
      <c r="P6599" t="s">
        <v>1378</v>
      </c>
      <c r="Q6599" t="s">
        <v>41</v>
      </c>
      <c r="R6599" t="s">
        <v>34</v>
      </c>
      <c r="S6599" t="s">
        <v>57</v>
      </c>
      <c r="T6599" s="1">
        <v>40865</v>
      </c>
    </row>
    <row r="6600" spans="1:20" x14ac:dyDescent="0.25">
      <c r="A6600">
        <v>46977</v>
      </c>
      <c r="B6600">
        <v>41036</v>
      </c>
      <c r="C6600" t="s">
        <v>79</v>
      </c>
      <c r="D6600" t="s">
        <v>21</v>
      </c>
      <c r="E6600" t="s">
        <v>120</v>
      </c>
      <c r="F6600" t="s">
        <v>1662</v>
      </c>
      <c r="G6600">
        <v>10</v>
      </c>
      <c r="H6600">
        <v>75.77</v>
      </c>
      <c r="I6600">
        <v>0.39</v>
      </c>
      <c r="J6600">
        <v>0.06</v>
      </c>
      <c r="K6600">
        <v>26.08</v>
      </c>
      <c r="L6600">
        <v>7.9</v>
      </c>
      <c r="M6600">
        <v>4.82</v>
      </c>
      <c r="N6600">
        <v>1.49</v>
      </c>
      <c r="O6600" t="s">
        <v>24</v>
      </c>
      <c r="P6600" t="s">
        <v>833</v>
      </c>
      <c r="Q6600" t="s">
        <v>64</v>
      </c>
      <c r="R6600" t="s">
        <v>67</v>
      </c>
      <c r="S6600" t="s">
        <v>57</v>
      </c>
      <c r="T6600" s="1">
        <v>41038</v>
      </c>
    </row>
    <row r="6601" spans="1:20" x14ac:dyDescent="0.25">
      <c r="A6601">
        <v>46977</v>
      </c>
      <c r="B6601">
        <v>41036</v>
      </c>
      <c r="C6601" t="s">
        <v>79</v>
      </c>
      <c r="D6601" t="s">
        <v>37</v>
      </c>
      <c r="E6601" t="s">
        <v>50</v>
      </c>
      <c r="F6601" t="s">
        <v>76</v>
      </c>
      <c r="G6601">
        <v>19</v>
      </c>
      <c r="H6601">
        <v>5860.66</v>
      </c>
      <c r="I6601">
        <v>0.44</v>
      </c>
      <c r="J6601">
        <v>0.02</v>
      </c>
      <c r="K6601">
        <v>2507.86</v>
      </c>
      <c r="L6601">
        <v>314.27</v>
      </c>
      <c r="M6601">
        <v>175.99</v>
      </c>
      <c r="N6601">
        <v>8.99</v>
      </c>
      <c r="O6601" t="s">
        <v>24</v>
      </c>
      <c r="P6601" t="s">
        <v>833</v>
      </c>
      <c r="Q6601" t="s">
        <v>64</v>
      </c>
      <c r="R6601" t="s">
        <v>67</v>
      </c>
      <c r="S6601" t="s">
        <v>57</v>
      </c>
      <c r="T6601" s="1">
        <v>41038</v>
      </c>
    </row>
    <row r="6602" spans="1:20" x14ac:dyDescent="0.25">
      <c r="A6602">
        <v>46979</v>
      </c>
      <c r="B6602">
        <v>41106</v>
      </c>
      <c r="C6602" t="s">
        <v>20</v>
      </c>
      <c r="D6602" t="s">
        <v>37</v>
      </c>
      <c r="E6602" t="s">
        <v>87</v>
      </c>
      <c r="F6602" t="s">
        <v>1296</v>
      </c>
      <c r="G6602">
        <v>30</v>
      </c>
      <c r="H6602">
        <v>14950.86</v>
      </c>
      <c r="I6602">
        <v>0.44</v>
      </c>
      <c r="J6602">
        <v>0.09</v>
      </c>
      <c r="K6602">
        <v>5740.13</v>
      </c>
      <c r="L6602">
        <v>546.67999999999995</v>
      </c>
      <c r="M6602">
        <v>306.14</v>
      </c>
      <c r="N6602">
        <v>26.53</v>
      </c>
      <c r="O6602" t="s">
        <v>48</v>
      </c>
      <c r="P6602" t="s">
        <v>913</v>
      </c>
      <c r="Q6602" t="s">
        <v>41</v>
      </c>
      <c r="R6602" t="s">
        <v>67</v>
      </c>
      <c r="S6602" t="s">
        <v>132</v>
      </c>
      <c r="T6602" s="1">
        <v>41108</v>
      </c>
    </row>
    <row r="6603" spans="1:20" x14ac:dyDescent="0.25">
      <c r="A6603">
        <v>46979</v>
      </c>
      <c r="B6603">
        <v>41106</v>
      </c>
      <c r="C6603" t="s">
        <v>20</v>
      </c>
      <c r="D6603" t="s">
        <v>21</v>
      </c>
      <c r="E6603" t="s">
        <v>84</v>
      </c>
      <c r="F6603" t="s">
        <v>493</v>
      </c>
      <c r="G6603">
        <v>26</v>
      </c>
      <c r="H6603">
        <v>237.58</v>
      </c>
      <c r="I6603">
        <v>0.47</v>
      </c>
      <c r="J6603">
        <v>0.05</v>
      </c>
      <c r="K6603">
        <v>102.61</v>
      </c>
      <c r="L6603">
        <v>9.4</v>
      </c>
      <c r="M6603">
        <v>4.9800000000000004</v>
      </c>
      <c r="N6603">
        <v>5.49</v>
      </c>
      <c r="O6603" t="s">
        <v>24</v>
      </c>
      <c r="P6603" t="s">
        <v>913</v>
      </c>
      <c r="Q6603" t="s">
        <v>41</v>
      </c>
      <c r="R6603" t="s">
        <v>67</v>
      </c>
      <c r="S6603" t="s">
        <v>57</v>
      </c>
      <c r="T6603" s="1">
        <v>41115</v>
      </c>
    </row>
    <row r="6604" spans="1:20" x14ac:dyDescent="0.25">
      <c r="A6604">
        <v>46980</v>
      </c>
      <c r="B6604">
        <v>40560</v>
      </c>
      <c r="C6604" t="s">
        <v>58</v>
      </c>
      <c r="D6604" t="s">
        <v>21</v>
      </c>
      <c r="E6604" t="s">
        <v>80</v>
      </c>
      <c r="F6604" t="s">
        <v>829</v>
      </c>
      <c r="G6604">
        <v>34</v>
      </c>
      <c r="H6604">
        <v>359.92</v>
      </c>
      <c r="I6604">
        <v>0.41</v>
      </c>
      <c r="J6604">
        <v>0.01</v>
      </c>
      <c r="K6604">
        <v>145.22</v>
      </c>
      <c r="L6604">
        <v>10.68</v>
      </c>
      <c r="M6604">
        <v>6.3</v>
      </c>
      <c r="N6604">
        <v>0.5</v>
      </c>
      <c r="O6604" t="s">
        <v>24</v>
      </c>
      <c r="P6604" t="s">
        <v>221</v>
      </c>
      <c r="Q6604" t="s">
        <v>83</v>
      </c>
      <c r="R6604" t="s">
        <v>34</v>
      </c>
      <c r="S6604" t="s">
        <v>57</v>
      </c>
      <c r="T6604" s="1">
        <v>40560</v>
      </c>
    </row>
    <row r="6605" spans="1:20" x14ac:dyDescent="0.25">
      <c r="A6605">
        <v>46981</v>
      </c>
      <c r="B6605">
        <v>39851</v>
      </c>
      <c r="C6605" t="s">
        <v>79</v>
      </c>
      <c r="D6605" t="s">
        <v>21</v>
      </c>
      <c r="E6605" t="s">
        <v>120</v>
      </c>
      <c r="F6605" t="s">
        <v>1276</v>
      </c>
      <c r="G6605">
        <v>46</v>
      </c>
      <c r="H6605">
        <v>2078.16</v>
      </c>
      <c r="I6605">
        <v>0.37</v>
      </c>
      <c r="J6605">
        <v>7.0000000000000007E-2</v>
      </c>
      <c r="K6605">
        <v>669.41</v>
      </c>
      <c r="L6605">
        <v>48.51</v>
      </c>
      <c r="M6605">
        <v>30.56</v>
      </c>
      <c r="N6605">
        <v>2.99</v>
      </c>
      <c r="O6605" t="s">
        <v>24</v>
      </c>
      <c r="P6605" t="s">
        <v>939</v>
      </c>
      <c r="Q6605" t="s">
        <v>41</v>
      </c>
      <c r="R6605" t="s">
        <v>34</v>
      </c>
      <c r="S6605" t="s">
        <v>57</v>
      </c>
      <c r="T6605" s="1">
        <v>39851</v>
      </c>
    </row>
    <row r="6606" spans="1:20" x14ac:dyDescent="0.25">
      <c r="A6606">
        <v>47009</v>
      </c>
      <c r="B6606">
        <v>39968</v>
      </c>
      <c r="C6606" t="s">
        <v>58</v>
      </c>
      <c r="D6606" t="s">
        <v>37</v>
      </c>
      <c r="E6606" t="s">
        <v>38</v>
      </c>
      <c r="F6606" t="s">
        <v>1163</v>
      </c>
      <c r="G6606">
        <v>32</v>
      </c>
      <c r="H6606">
        <v>2259.54</v>
      </c>
      <c r="I6606">
        <v>0.35</v>
      </c>
      <c r="J6606">
        <v>0.09</v>
      </c>
      <c r="K6606">
        <v>639.87</v>
      </c>
      <c r="L6606">
        <v>76.91</v>
      </c>
      <c r="M6606">
        <v>49.99</v>
      </c>
      <c r="N6606">
        <v>19.989999999999998</v>
      </c>
      <c r="O6606" t="s">
        <v>71</v>
      </c>
      <c r="P6606" t="s">
        <v>885</v>
      </c>
      <c r="Q6606" t="s">
        <v>64</v>
      </c>
      <c r="R6606" t="s">
        <v>27</v>
      </c>
      <c r="S6606" t="s">
        <v>57</v>
      </c>
      <c r="T6606" s="1">
        <v>39970</v>
      </c>
    </row>
    <row r="6607" spans="1:20" x14ac:dyDescent="0.25">
      <c r="A6607">
        <v>47010</v>
      </c>
      <c r="B6607">
        <v>40819</v>
      </c>
      <c r="C6607" t="s">
        <v>58</v>
      </c>
      <c r="D6607" t="s">
        <v>42</v>
      </c>
      <c r="E6607" t="s">
        <v>192</v>
      </c>
      <c r="F6607" t="s">
        <v>892</v>
      </c>
      <c r="G6607">
        <v>11</v>
      </c>
      <c r="H6607">
        <v>2538.02</v>
      </c>
      <c r="I6607">
        <v>0.46</v>
      </c>
      <c r="J6607">
        <v>0.06</v>
      </c>
      <c r="K6607">
        <v>1067.24</v>
      </c>
      <c r="L6607">
        <v>242.56</v>
      </c>
      <c r="M6607">
        <v>130.97999999999999</v>
      </c>
      <c r="N6607">
        <v>30</v>
      </c>
      <c r="O6607" t="s">
        <v>48</v>
      </c>
      <c r="P6607" t="s">
        <v>939</v>
      </c>
      <c r="Q6607" t="s">
        <v>41</v>
      </c>
      <c r="R6607" t="s">
        <v>34</v>
      </c>
      <c r="S6607" t="s">
        <v>132</v>
      </c>
      <c r="T6607" s="1">
        <v>40819</v>
      </c>
    </row>
    <row r="6608" spans="1:20" x14ac:dyDescent="0.25">
      <c r="A6608">
        <v>47011</v>
      </c>
      <c r="B6608">
        <v>39863</v>
      </c>
      <c r="C6608" t="s">
        <v>36</v>
      </c>
      <c r="D6608" t="s">
        <v>21</v>
      </c>
      <c r="E6608" t="s">
        <v>22</v>
      </c>
      <c r="F6608" t="s">
        <v>992</v>
      </c>
      <c r="G6608">
        <v>33</v>
      </c>
      <c r="H6608">
        <v>549.55999999999995</v>
      </c>
      <c r="I6608">
        <v>0.35</v>
      </c>
      <c r="J6608">
        <v>0.05</v>
      </c>
      <c r="K6608">
        <v>171.96</v>
      </c>
      <c r="L6608">
        <v>17.37</v>
      </c>
      <c r="M6608">
        <v>11.29</v>
      </c>
      <c r="N6608">
        <v>5.03</v>
      </c>
      <c r="O6608" t="s">
        <v>24</v>
      </c>
      <c r="P6608" t="s">
        <v>580</v>
      </c>
      <c r="Q6608" t="s">
        <v>33</v>
      </c>
      <c r="R6608" t="s">
        <v>34</v>
      </c>
      <c r="S6608" t="s">
        <v>57</v>
      </c>
      <c r="T6608" s="1">
        <v>39865</v>
      </c>
    </row>
    <row r="6609" spans="1:20" x14ac:dyDescent="0.25">
      <c r="A6609">
        <v>47012</v>
      </c>
      <c r="B6609">
        <v>40311</v>
      </c>
      <c r="C6609" t="s">
        <v>20</v>
      </c>
      <c r="D6609" t="s">
        <v>21</v>
      </c>
      <c r="E6609" t="s">
        <v>52</v>
      </c>
      <c r="F6609" t="s">
        <v>1210</v>
      </c>
      <c r="G6609">
        <v>35</v>
      </c>
      <c r="H6609">
        <v>920.79</v>
      </c>
      <c r="I6609">
        <v>0.4</v>
      </c>
      <c r="J6609">
        <v>0.08</v>
      </c>
      <c r="K6609">
        <v>317.14999999999998</v>
      </c>
      <c r="L6609">
        <v>28.32</v>
      </c>
      <c r="M6609">
        <v>16.989999999999998</v>
      </c>
      <c r="N6609">
        <v>8.99</v>
      </c>
      <c r="O6609" t="s">
        <v>71</v>
      </c>
      <c r="P6609" t="s">
        <v>1562</v>
      </c>
      <c r="Q6609" t="s">
        <v>75</v>
      </c>
      <c r="R6609" t="s">
        <v>27</v>
      </c>
      <c r="S6609" t="s">
        <v>35</v>
      </c>
      <c r="T6609" s="1">
        <v>40315</v>
      </c>
    </row>
    <row r="6610" spans="1:20" x14ac:dyDescent="0.25">
      <c r="A6610">
        <v>47014</v>
      </c>
      <c r="B6610">
        <v>41042</v>
      </c>
      <c r="C6610" t="s">
        <v>58</v>
      </c>
      <c r="D6610" t="s">
        <v>42</v>
      </c>
      <c r="E6610" t="s">
        <v>192</v>
      </c>
      <c r="F6610" t="s">
        <v>1322</v>
      </c>
      <c r="G6610">
        <v>33</v>
      </c>
      <c r="H6610">
        <v>1560.93</v>
      </c>
      <c r="I6610">
        <v>0.49</v>
      </c>
      <c r="J6610">
        <v>0.08</v>
      </c>
      <c r="K6610">
        <v>689.23</v>
      </c>
      <c r="L6610">
        <v>50.94</v>
      </c>
      <c r="M6610">
        <v>25.98</v>
      </c>
      <c r="N6610">
        <v>14.36</v>
      </c>
      <c r="O6610" t="s">
        <v>48</v>
      </c>
      <c r="P6610" t="s">
        <v>1191</v>
      </c>
      <c r="Q6610" t="s">
        <v>41</v>
      </c>
      <c r="R6610" t="s">
        <v>27</v>
      </c>
      <c r="S6610" t="s">
        <v>132</v>
      </c>
      <c r="T6610" s="1">
        <v>41044</v>
      </c>
    </row>
    <row r="6611" spans="1:20" x14ac:dyDescent="0.25">
      <c r="A6611">
        <v>47015</v>
      </c>
      <c r="B6611">
        <v>40587</v>
      </c>
      <c r="C6611" t="s">
        <v>29</v>
      </c>
      <c r="D6611" t="s">
        <v>42</v>
      </c>
      <c r="E6611" t="s">
        <v>46</v>
      </c>
      <c r="F6611" t="s">
        <v>1096</v>
      </c>
      <c r="G6611">
        <v>19</v>
      </c>
      <c r="H6611">
        <v>10308.040000000001</v>
      </c>
      <c r="I6611">
        <v>0.5</v>
      </c>
      <c r="J6611">
        <v>0.06</v>
      </c>
      <c r="K6611">
        <v>4796.13</v>
      </c>
      <c r="L6611">
        <v>573.70000000000005</v>
      </c>
      <c r="M6611">
        <v>286.85000000000002</v>
      </c>
      <c r="N6611">
        <v>61.76</v>
      </c>
      <c r="O6611" t="s">
        <v>48</v>
      </c>
      <c r="P6611" t="s">
        <v>1770</v>
      </c>
      <c r="Q6611" t="s">
        <v>41</v>
      </c>
      <c r="R6611" t="s">
        <v>34</v>
      </c>
      <c r="S6611" t="s">
        <v>49</v>
      </c>
      <c r="T6611" s="1">
        <v>40588</v>
      </c>
    </row>
    <row r="6612" spans="1:20" x14ac:dyDescent="0.25">
      <c r="A6612">
        <v>47040</v>
      </c>
      <c r="B6612">
        <v>40406</v>
      </c>
      <c r="C6612" t="s">
        <v>36</v>
      </c>
      <c r="D6612" t="s">
        <v>21</v>
      </c>
      <c r="E6612" t="s">
        <v>120</v>
      </c>
      <c r="F6612" t="s">
        <v>265</v>
      </c>
      <c r="G6612">
        <v>38</v>
      </c>
      <c r="H6612">
        <v>806.12</v>
      </c>
      <c r="I6612">
        <v>0.41</v>
      </c>
      <c r="J6612">
        <v>0.01</v>
      </c>
      <c r="K6612">
        <v>322.81</v>
      </c>
      <c r="L6612">
        <v>21.24</v>
      </c>
      <c r="M6612">
        <v>12.53</v>
      </c>
      <c r="N6612">
        <v>7.17</v>
      </c>
      <c r="O6612" t="s">
        <v>24</v>
      </c>
      <c r="P6612" t="s">
        <v>1903</v>
      </c>
      <c r="Q6612" t="s">
        <v>41</v>
      </c>
      <c r="R6612" t="s">
        <v>67</v>
      </c>
      <c r="S6612" t="s">
        <v>57</v>
      </c>
      <c r="T6612" s="1">
        <v>40407</v>
      </c>
    </row>
    <row r="6613" spans="1:20" x14ac:dyDescent="0.25">
      <c r="A6613">
        <v>47041</v>
      </c>
      <c r="B6613">
        <v>41000</v>
      </c>
      <c r="C6613" t="s">
        <v>29</v>
      </c>
      <c r="D6613" t="s">
        <v>21</v>
      </c>
      <c r="E6613" t="s">
        <v>52</v>
      </c>
      <c r="F6613" t="s">
        <v>960</v>
      </c>
      <c r="G6613">
        <v>35</v>
      </c>
      <c r="H6613">
        <v>238.57</v>
      </c>
      <c r="I6613">
        <v>0.37</v>
      </c>
      <c r="J6613">
        <v>0.08</v>
      </c>
      <c r="K6613">
        <v>74.59</v>
      </c>
      <c r="L6613">
        <v>7.35</v>
      </c>
      <c r="M6613">
        <v>4.63</v>
      </c>
      <c r="N6613">
        <v>1.93</v>
      </c>
      <c r="O6613" t="s">
        <v>24</v>
      </c>
      <c r="P6613" t="s">
        <v>1079</v>
      </c>
      <c r="Q6613" t="s">
        <v>64</v>
      </c>
      <c r="R6613" t="s">
        <v>61</v>
      </c>
      <c r="S6613" t="s">
        <v>55</v>
      </c>
      <c r="T6613" s="1">
        <v>41002</v>
      </c>
    </row>
    <row r="6614" spans="1:20" x14ac:dyDescent="0.25">
      <c r="A6614">
        <v>47042</v>
      </c>
      <c r="B6614">
        <v>40970</v>
      </c>
      <c r="C6614" t="s">
        <v>58</v>
      </c>
      <c r="D6614" t="s">
        <v>37</v>
      </c>
      <c r="E6614" t="s">
        <v>50</v>
      </c>
      <c r="F6614" t="s">
        <v>1599</v>
      </c>
      <c r="G6614">
        <v>45</v>
      </c>
      <c r="H6614">
        <v>3083.62</v>
      </c>
      <c r="I6614">
        <v>0.49</v>
      </c>
      <c r="J6614">
        <v>0.03</v>
      </c>
      <c r="K6614">
        <v>1460.77</v>
      </c>
      <c r="L6614">
        <v>70.569999999999993</v>
      </c>
      <c r="M6614">
        <v>35.99</v>
      </c>
      <c r="N6614">
        <v>3.3</v>
      </c>
      <c r="O6614" t="s">
        <v>24</v>
      </c>
      <c r="P6614" t="s">
        <v>1374</v>
      </c>
      <c r="Q6614" t="s">
        <v>64</v>
      </c>
      <c r="R6614" t="s">
        <v>61</v>
      </c>
      <c r="S6614" t="s">
        <v>35</v>
      </c>
      <c r="T6614" s="1">
        <v>40971</v>
      </c>
    </row>
    <row r="6615" spans="1:20" x14ac:dyDescent="0.25">
      <c r="A6615">
        <v>47075</v>
      </c>
      <c r="B6615">
        <v>40833</v>
      </c>
      <c r="C6615" t="s">
        <v>79</v>
      </c>
      <c r="D6615" t="s">
        <v>42</v>
      </c>
      <c r="E6615" t="s">
        <v>92</v>
      </c>
      <c r="F6615" t="s">
        <v>369</v>
      </c>
      <c r="G6615">
        <v>42</v>
      </c>
      <c r="H6615">
        <v>6864.83</v>
      </c>
      <c r="I6615">
        <v>0.41</v>
      </c>
      <c r="J6615">
        <v>0.05</v>
      </c>
      <c r="K6615">
        <v>2587.83</v>
      </c>
      <c r="L6615">
        <v>171.15</v>
      </c>
      <c r="M6615">
        <v>100.98</v>
      </c>
      <c r="N6615">
        <v>35.840000000000003</v>
      </c>
      <c r="O6615" t="s">
        <v>48</v>
      </c>
      <c r="P6615" t="s">
        <v>736</v>
      </c>
      <c r="Q6615" t="s">
        <v>41</v>
      </c>
      <c r="R6615" t="s">
        <v>61</v>
      </c>
      <c r="S6615" t="s">
        <v>49</v>
      </c>
      <c r="T6615" s="1">
        <v>40835</v>
      </c>
    </row>
    <row r="6616" spans="1:20" x14ac:dyDescent="0.25">
      <c r="A6616">
        <v>47078</v>
      </c>
      <c r="B6616">
        <v>40287</v>
      </c>
      <c r="C6616" t="s">
        <v>79</v>
      </c>
      <c r="D6616" t="s">
        <v>21</v>
      </c>
      <c r="E6616" t="s">
        <v>80</v>
      </c>
      <c r="F6616" t="s">
        <v>333</v>
      </c>
      <c r="G6616">
        <v>18</v>
      </c>
      <c r="H6616">
        <v>134.5</v>
      </c>
      <c r="I6616">
        <v>0.38</v>
      </c>
      <c r="J6616">
        <v>0.06</v>
      </c>
      <c r="K6616">
        <v>45.62</v>
      </c>
      <c r="L6616">
        <v>7.92</v>
      </c>
      <c r="M6616">
        <v>4.91</v>
      </c>
      <c r="N6616">
        <v>0.5</v>
      </c>
      <c r="O6616" t="s">
        <v>24</v>
      </c>
      <c r="P6616" t="s">
        <v>1236</v>
      </c>
      <c r="Q6616" t="s">
        <v>95</v>
      </c>
      <c r="R6616" t="s">
        <v>67</v>
      </c>
      <c r="S6616" t="s">
        <v>57</v>
      </c>
      <c r="T6616" s="1">
        <v>40287</v>
      </c>
    </row>
    <row r="6617" spans="1:20" x14ac:dyDescent="0.25">
      <c r="A6617">
        <v>47078</v>
      </c>
      <c r="B6617">
        <v>40287</v>
      </c>
      <c r="C6617" t="s">
        <v>79</v>
      </c>
      <c r="D6617" t="s">
        <v>21</v>
      </c>
      <c r="E6617" t="s">
        <v>84</v>
      </c>
      <c r="F6617" t="s">
        <v>1858</v>
      </c>
      <c r="G6617">
        <v>43</v>
      </c>
      <c r="H6617">
        <v>506.3</v>
      </c>
      <c r="I6617">
        <v>0.49</v>
      </c>
      <c r="J6617">
        <v>0.01</v>
      </c>
      <c r="K6617">
        <v>244.44</v>
      </c>
      <c r="L6617">
        <v>11.84</v>
      </c>
      <c r="M6617">
        <v>6.04</v>
      </c>
      <c r="N6617">
        <v>2.14</v>
      </c>
      <c r="O6617" t="s">
        <v>24</v>
      </c>
      <c r="P6617" t="s">
        <v>1236</v>
      </c>
      <c r="Q6617" t="s">
        <v>95</v>
      </c>
      <c r="R6617" t="s">
        <v>67</v>
      </c>
      <c r="S6617" t="s">
        <v>55</v>
      </c>
      <c r="T6617" s="1">
        <v>40288</v>
      </c>
    </row>
    <row r="6618" spans="1:20" x14ac:dyDescent="0.25">
      <c r="A6618">
        <v>47078</v>
      </c>
      <c r="B6618">
        <v>40287</v>
      </c>
      <c r="C6618" t="s">
        <v>79</v>
      </c>
      <c r="D6618" t="s">
        <v>21</v>
      </c>
      <c r="E6618" t="s">
        <v>84</v>
      </c>
      <c r="F6618" t="s">
        <v>1981</v>
      </c>
      <c r="G6618">
        <v>20</v>
      </c>
      <c r="H6618">
        <v>176.55</v>
      </c>
      <c r="I6618">
        <v>0.46</v>
      </c>
      <c r="J6618">
        <v>7.0000000000000007E-2</v>
      </c>
      <c r="K6618">
        <v>71.930000000000007</v>
      </c>
      <c r="L6618">
        <v>9.2200000000000006</v>
      </c>
      <c r="M6618">
        <v>4.9800000000000004</v>
      </c>
      <c r="N6618">
        <v>5.0199999999999996</v>
      </c>
      <c r="O6618" t="s">
        <v>24</v>
      </c>
      <c r="P6618" t="s">
        <v>1236</v>
      </c>
      <c r="Q6618" t="s">
        <v>95</v>
      </c>
      <c r="R6618" t="s">
        <v>67</v>
      </c>
      <c r="S6618" t="s">
        <v>57</v>
      </c>
      <c r="T6618" s="1">
        <v>40288</v>
      </c>
    </row>
    <row r="6619" spans="1:20" x14ac:dyDescent="0.25">
      <c r="A6619">
        <v>47079</v>
      </c>
      <c r="B6619">
        <v>40893</v>
      </c>
      <c r="C6619" t="s">
        <v>58</v>
      </c>
      <c r="D6619" t="s">
        <v>42</v>
      </c>
      <c r="E6619" t="s">
        <v>46</v>
      </c>
      <c r="F6619" t="s">
        <v>467</v>
      </c>
      <c r="G6619">
        <v>34</v>
      </c>
      <c r="H6619">
        <v>1590.51</v>
      </c>
      <c r="I6619">
        <v>0.35</v>
      </c>
      <c r="J6619">
        <v>7.0000000000000007E-2</v>
      </c>
      <c r="K6619">
        <v>465.16</v>
      </c>
      <c r="L6619">
        <v>48.86</v>
      </c>
      <c r="M6619">
        <v>31.76</v>
      </c>
      <c r="N6619">
        <v>45.51</v>
      </c>
      <c r="O6619" t="s">
        <v>48</v>
      </c>
      <c r="P6619" t="s">
        <v>327</v>
      </c>
      <c r="Q6619" t="s">
        <v>41</v>
      </c>
      <c r="R6619" t="s">
        <v>61</v>
      </c>
      <c r="S6619" t="s">
        <v>49</v>
      </c>
      <c r="T6619" s="1">
        <v>40895</v>
      </c>
    </row>
    <row r="6620" spans="1:20" x14ac:dyDescent="0.25">
      <c r="A6620">
        <v>47106</v>
      </c>
      <c r="B6620">
        <v>40841</v>
      </c>
      <c r="C6620" t="s">
        <v>79</v>
      </c>
      <c r="D6620" t="s">
        <v>37</v>
      </c>
      <c r="E6620" t="s">
        <v>50</v>
      </c>
      <c r="F6620" t="s">
        <v>76</v>
      </c>
      <c r="G6620">
        <v>40</v>
      </c>
      <c r="H6620">
        <v>15783.95</v>
      </c>
      <c r="I6620">
        <v>0.53</v>
      </c>
      <c r="J6620">
        <v>0.1</v>
      </c>
      <c r="K6620">
        <v>7538.36</v>
      </c>
      <c r="L6620">
        <v>438.28</v>
      </c>
      <c r="M6620">
        <v>205.99</v>
      </c>
      <c r="N6620">
        <v>5.99</v>
      </c>
      <c r="O6620" t="s">
        <v>24</v>
      </c>
      <c r="P6620" t="s">
        <v>1246</v>
      </c>
      <c r="Q6620" t="s">
        <v>95</v>
      </c>
      <c r="R6620" t="s">
        <v>61</v>
      </c>
      <c r="S6620" t="s">
        <v>57</v>
      </c>
      <c r="T6620" s="1">
        <v>40843</v>
      </c>
    </row>
    <row r="6621" spans="1:20" x14ac:dyDescent="0.25">
      <c r="A6621">
        <v>47106</v>
      </c>
      <c r="B6621">
        <v>40841</v>
      </c>
      <c r="C6621" t="s">
        <v>79</v>
      </c>
      <c r="D6621" t="s">
        <v>21</v>
      </c>
      <c r="E6621" t="s">
        <v>126</v>
      </c>
      <c r="F6621" t="s">
        <v>283</v>
      </c>
      <c r="G6621">
        <v>37</v>
      </c>
      <c r="H6621">
        <v>4220.58</v>
      </c>
      <c r="I6621">
        <v>0.5</v>
      </c>
      <c r="J6621">
        <v>0.05</v>
      </c>
      <c r="K6621">
        <v>1997.33</v>
      </c>
      <c r="L6621">
        <v>119.96</v>
      </c>
      <c r="M6621">
        <v>59.98</v>
      </c>
      <c r="N6621">
        <v>3.99</v>
      </c>
      <c r="O6621" t="s">
        <v>24</v>
      </c>
      <c r="P6621" t="s">
        <v>1246</v>
      </c>
      <c r="Q6621" t="s">
        <v>75</v>
      </c>
      <c r="R6621" t="s">
        <v>61</v>
      </c>
      <c r="S6621" t="s">
        <v>57</v>
      </c>
      <c r="T6621" s="1">
        <v>40843</v>
      </c>
    </row>
    <row r="6622" spans="1:20" x14ac:dyDescent="0.25">
      <c r="A6622">
        <v>47108</v>
      </c>
      <c r="B6622">
        <v>40101</v>
      </c>
      <c r="C6622" t="s">
        <v>29</v>
      </c>
      <c r="D6622" t="s">
        <v>42</v>
      </c>
      <c r="E6622" t="s">
        <v>43</v>
      </c>
      <c r="F6622" t="s">
        <v>1640</v>
      </c>
      <c r="G6622">
        <v>19</v>
      </c>
      <c r="H6622">
        <v>720.17</v>
      </c>
      <c r="I6622">
        <v>0.54</v>
      </c>
      <c r="J6622">
        <v>7.0000000000000007E-2</v>
      </c>
      <c r="K6622">
        <v>362.05</v>
      </c>
      <c r="L6622">
        <v>40.54</v>
      </c>
      <c r="M6622">
        <v>18.649999999999999</v>
      </c>
      <c r="N6622">
        <v>3.77</v>
      </c>
      <c r="O6622" t="s">
        <v>24</v>
      </c>
      <c r="P6622" t="s">
        <v>103</v>
      </c>
      <c r="Q6622" t="s">
        <v>95</v>
      </c>
      <c r="R6622" t="s">
        <v>67</v>
      </c>
      <c r="S6622" t="s">
        <v>35</v>
      </c>
      <c r="T6622" s="1">
        <v>40102</v>
      </c>
    </row>
    <row r="6623" spans="1:20" x14ac:dyDescent="0.25">
      <c r="A6623">
        <v>47108</v>
      </c>
      <c r="B6623">
        <v>40101</v>
      </c>
      <c r="C6623" t="s">
        <v>29</v>
      </c>
      <c r="D6623" t="s">
        <v>37</v>
      </c>
      <c r="E6623" t="s">
        <v>87</v>
      </c>
      <c r="F6623" t="s">
        <v>1255</v>
      </c>
      <c r="G6623">
        <v>7</v>
      </c>
      <c r="H6623">
        <v>260.23</v>
      </c>
      <c r="I6623">
        <v>0.53</v>
      </c>
      <c r="J6623">
        <v>0.06</v>
      </c>
      <c r="K6623">
        <v>125.86</v>
      </c>
      <c r="L6623">
        <v>38.26</v>
      </c>
      <c r="M6623">
        <v>17.98</v>
      </c>
      <c r="N6623">
        <v>8.51</v>
      </c>
      <c r="O6623" t="s">
        <v>24</v>
      </c>
      <c r="P6623" t="s">
        <v>103</v>
      </c>
      <c r="Q6623" t="s">
        <v>95</v>
      </c>
      <c r="R6623" t="s">
        <v>67</v>
      </c>
      <c r="S6623" t="s">
        <v>45</v>
      </c>
      <c r="T6623" s="1">
        <v>40103</v>
      </c>
    </row>
    <row r="6624" spans="1:20" x14ac:dyDescent="0.25">
      <c r="A6624">
        <v>47108</v>
      </c>
      <c r="B6624">
        <v>40101</v>
      </c>
      <c r="C6624" t="s">
        <v>29</v>
      </c>
      <c r="D6624" t="s">
        <v>21</v>
      </c>
      <c r="E6624" t="s">
        <v>84</v>
      </c>
      <c r="F6624" t="s">
        <v>1943</v>
      </c>
      <c r="G6624">
        <v>26</v>
      </c>
      <c r="H6624">
        <v>414.9</v>
      </c>
      <c r="I6624">
        <v>0.43</v>
      </c>
      <c r="J6624">
        <v>0.1</v>
      </c>
      <c r="K6624">
        <v>150.38</v>
      </c>
      <c r="L6624">
        <v>17.53</v>
      </c>
      <c r="M6624">
        <v>9.99</v>
      </c>
      <c r="N6624">
        <v>4.78</v>
      </c>
      <c r="O6624" t="s">
        <v>71</v>
      </c>
      <c r="P6624" t="s">
        <v>103</v>
      </c>
      <c r="Q6624" t="s">
        <v>95</v>
      </c>
      <c r="R6624" t="s">
        <v>67</v>
      </c>
      <c r="S6624" t="s">
        <v>57</v>
      </c>
      <c r="T6624" s="1">
        <v>40104</v>
      </c>
    </row>
    <row r="6625" spans="1:20" x14ac:dyDescent="0.25">
      <c r="A6625">
        <v>47108</v>
      </c>
      <c r="B6625">
        <v>40101</v>
      </c>
      <c r="C6625" t="s">
        <v>29</v>
      </c>
      <c r="D6625" t="s">
        <v>37</v>
      </c>
      <c r="E6625" t="s">
        <v>50</v>
      </c>
      <c r="F6625" t="s">
        <v>76</v>
      </c>
      <c r="G6625">
        <v>9</v>
      </c>
      <c r="H6625">
        <v>3247.21</v>
      </c>
      <c r="I6625">
        <v>0.55000000000000004</v>
      </c>
      <c r="J6625">
        <v>0.08</v>
      </c>
      <c r="K6625">
        <v>1654.31</v>
      </c>
      <c r="L6625">
        <v>391.09</v>
      </c>
      <c r="M6625">
        <v>175.99</v>
      </c>
      <c r="N6625">
        <v>8.99</v>
      </c>
      <c r="O6625" t="s">
        <v>71</v>
      </c>
      <c r="P6625" t="s">
        <v>103</v>
      </c>
      <c r="Q6625" t="s">
        <v>95</v>
      </c>
      <c r="R6625" t="s">
        <v>67</v>
      </c>
      <c r="S6625" t="s">
        <v>57</v>
      </c>
      <c r="T6625" s="1">
        <v>40102</v>
      </c>
    </row>
    <row r="6626" spans="1:20" x14ac:dyDescent="0.25">
      <c r="A6626">
        <v>47109</v>
      </c>
      <c r="B6626">
        <v>40797</v>
      </c>
      <c r="C6626" t="s">
        <v>36</v>
      </c>
      <c r="D6626" t="s">
        <v>42</v>
      </c>
      <c r="E6626" t="s">
        <v>192</v>
      </c>
      <c r="F6626" t="s">
        <v>509</v>
      </c>
      <c r="G6626">
        <v>47</v>
      </c>
      <c r="H6626">
        <v>10504.58</v>
      </c>
      <c r="I6626">
        <v>0.46</v>
      </c>
      <c r="J6626">
        <v>0.06</v>
      </c>
      <c r="K6626">
        <v>4464.6499999999996</v>
      </c>
      <c r="L6626">
        <v>237.48</v>
      </c>
      <c r="M6626">
        <v>128.24</v>
      </c>
      <c r="N6626">
        <v>12.65</v>
      </c>
      <c r="O6626" t="s">
        <v>24</v>
      </c>
      <c r="P6626" t="s">
        <v>457</v>
      </c>
      <c r="Q6626" t="s">
        <v>75</v>
      </c>
      <c r="R6626" t="s">
        <v>27</v>
      </c>
      <c r="S6626" t="s">
        <v>45</v>
      </c>
      <c r="T6626" s="1">
        <v>40799</v>
      </c>
    </row>
    <row r="6627" spans="1:20" x14ac:dyDescent="0.25">
      <c r="A6627">
        <v>47136</v>
      </c>
      <c r="B6627">
        <v>40567</v>
      </c>
      <c r="C6627" t="s">
        <v>79</v>
      </c>
      <c r="D6627" t="s">
        <v>21</v>
      </c>
      <c r="E6627" t="s">
        <v>120</v>
      </c>
      <c r="F6627" t="s">
        <v>1662</v>
      </c>
      <c r="G6627">
        <v>18</v>
      </c>
      <c r="H6627">
        <v>171.61</v>
      </c>
      <c r="I6627">
        <v>0.49</v>
      </c>
      <c r="J6627">
        <v>0</v>
      </c>
      <c r="K6627">
        <v>83.36</v>
      </c>
      <c r="L6627">
        <v>9.4499999999999993</v>
      </c>
      <c r="M6627">
        <v>4.82</v>
      </c>
      <c r="N6627">
        <v>1.49</v>
      </c>
      <c r="O6627" t="s">
        <v>24</v>
      </c>
      <c r="P6627" t="s">
        <v>1416</v>
      </c>
      <c r="Q6627" t="s">
        <v>95</v>
      </c>
      <c r="R6627" t="s">
        <v>27</v>
      </c>
      <c r="S6627" t="s">
        <v>57</v>
      </c>
      <c r="T6627" s="1">
        <v>40569</v>
      </c>
    </row>
    <row r="6628" spans="1:20" x14ac:dyDescent="0.25">
      <c r="A6628">
        <v>47138</v>
      </c>
      <c r="B6628">
        <v>39822</v>
      </c>
      <c r="C6628" t="s">
        <v>20</v>
      </c>
      <c r="D6628" t="s">
        <v>37</v>
      </c>
      <c r="E6628" t="s">
        <v>50</v>
      </c>
      <c r="F6628" t="s">
        <v>1441</v>
      </c>
      <c r="G6628">
        <v>1</v>
      </c>
      <c r="H6628">
        <v>210.57</v>
      </c>
      <c r="I6628">
        <v>0.4</v>
      </c>
      <c r="J6628">
        <v>0.04</v>
      </c>
      <c r="K6628">
        <v>75.59</v>
      </c>
      <c r="L6628">
        <v>209.98</v>
      </c>
      <c r="M6628">
        <v>125.99</v>
      </c>
      <c r="N6628">
        <v>8.99</v>
      </c>
      <c r="O6628" t="s">
        <v>24</v>
      </c>
      <c r="P6628" t="s">
        <v>1797</v>
      </c>
      <c r="Q6628" t="s">
        <v>64</v>
      </c>
      <c r="R6628" t="s">
        <v>34</v>
      </c>
      <c r="S6628" t="s">
        <v>57</v>
      </c>
      <c r="T6628" s="1">
        <v>39829</v>
      </c>
    </row>
    <row r="6629" spans="1:20" x14ac:dyDescent="0.25">
      <c r="A6629">
        <v>47168</v>
      </c>
      <c r="B6629">
        <v>39985</v>
      </c>
      <c r="C6629" t="s">
        <v>29</v>
      </c>
      <c r="D6629" t="s">
        <v>37</v>
      </c>
      <c r="E6629" t="s">
        <v>87</v>
      </c>
      <c r="F6629" t="s">
        <v>676</v>
      </c>
      <c r="G6629">
        <v>24</v>
      </c>
      <c r="H6629">
        <v>6149.14</v>
      </c>
      <c r="I6629">
        <v>0.54</v>
      </c>
      <c r="J6629">
        <v>0.02</v>
      </c>
      <c r="K6629">
        <v>3255.38</v>
      </c>
      <c r="L6629">
        <v>260.85000000000002</v>
      </c>
      <c r="M6629">
        <v>119.99</v>
      </c>
      <c r="N6629">
        <v>14</v>
      </c>
      <c r="O6629" t="s">
        <v>48</v>
      </c>
      <c r="P6629" t="s">
        <v>925</v>
      </c>
      <c r="Q6629" t="s">
        <v>64</v>
      </c>
      <c r="R6629" t="s">
        <v>34</v>
      </c>
      <c r="S6629" t="s">
        <v>132</v>
      </c>
      <c r="T6629" s="1">
        <v>39986</v>
      </c>
    </row>
    <row r="6630" spans="1:20" x14ac:dyDescent="0.25">
      <c r="A6630">
        <v>47168</v>
      </c>
      <c r="B6630">
        <v>39985</v>
      </c>
      <c r="C6630" t="s">
        <v>29</v>
      </c>
      <c r="D6630" t="s">
        <v>21</v>
      </c>
      <c r="E6630" t="s">
        <v>84</v>
      </c>
      <c r="F6630" t="s">
        <v>1676</v>
      </c>
      <c r="G6630">
        <v>42</v>
      </c>
      <c r="H6630">
        <v>468.32</v>
      </c>
      <c r="I6630">
        <v>0.46</v>
      </c>
      <c r="J6630">
        <v>0.09</v>
      </c>
      <c r="K6630">
        <v>186.48</v>
      </c>
      <c r="L6630">
        <v>12</v>
      </c>
      <c r="M6630">
        <v>6.48</v>
      </c>
      <c r="N6630">
        <v>9.68</v>
      </c>
      <c r="O6630" t="s">
        <v>24</v>
      </c>
      <c r="P6630" t="s">
        <v>925</v>
      </c>
      <c r="Q6630" t="s">
        <v>64</v>
      </c>
      <c r="R6630" t="s">
        <v>34</v>
      </c>
      <c r="S6630" t="s">
        <v>57</v>
      </c>
      <c r="T6630" s="1">
        <v>39986</v>
      </c>
    </row>
    <row r="6631" spans="1:20" x14ac:dyDescent="0.25">
      <c r="A6631">
        <v>47169</v>
      </c>
      <c r="B6631">
        <v>40240</v>
      </c>
      <c r="C6631" t="s">
        <v>79</v>
      </c>
      <c r="D6631" t="s">
        <v>37</v>
      </c>
      <c r="E6631" t="s">
        <v>50</v>
      </c>
      <c r="F6631" t="s">
        <v>76</v>
      </c>
      <c r="G6631">
        <v>15</v>
      </c>
      <c r="H6631">
        <v>1506</v>
      </c>
      <c r="I6631">
        <v>0.38</v>
      </c>
      <c r="J6631">
        <v>0.06</v>
      </c>
      <c r="K6631">
        <v>510.89</v>
      </c>
      <c r="L6631">
        <v>106.44</v>
      </c>
      <c r="M6631">
        <v>65.989999999999995</v>
      </c>
      <c r="N6631">
        <v>5.26</v>
      </c>
      <c r="O6631" t="s">
        <v>24</v>
      </c>
      <c r="P6631" t="s">
        <v>1216</v>
      </c>
      <c r="Q6631" t="s">
        <v>95</v>
      </c>
      <c r="R6631" t="s">
        <v>61</v>
      </c>
      <c r="S6631" t="s">
        <v>57</v>
      </c>
      <c r="T6631" s="1">
        <v>40241</v>
      </c>
    </row>
    <row r="6632" spans="1:20" x14ac:dyDescent="0.25">
      <c r="A6632">
        <v>47171</v>
      </c>
      <c r="B6632">
        <v>40185</v>
      </c>
      <c r="C6632" t="s">
        <v>79</v>
      </c>
      <c r="D6632" t="s">
        <v>21</v>
      </c>
      <c r="E6632" t="s">
        <v>84</v>
      </c>
      <c r="F6632" t="s">
        <v>648</v>
      </c>
      <c r="G6632">
        <v>21</v>
      </c>
      <c r="H6632">
        <v>257.88</v>
      </c>
      <c r="I6632">
        <v>0.46</v>
      </c>
      <c r="J6632">
        <v>0.01</v>
      </c>
      <c r="K6632">
        <v>113.4</v>
      </c>
      <c r="L6632">
        <v>12</v>
      </c>
      <c r="M6632">
        <v>6.48</v>
      </c>
      <c r="N6632">
        <v>8.4</v>
      </c>
      <c r="O6632" t="s">
        <v>24</v>
      </c>
      <c r="P6632" t="s">
        <v>489</v>
      </c>
      <c r="Q6632" t="s">
        <v>64</v>
      </c>
      <c r="R6632" t="s">
        <v>61</v>
      </c>
      <c r="S6632" t="s">
        <v>57</v>
      </c>
      <c r="T6632" s="1">
        <v>40186</v>
      </c>
    </row>
    <row r="6633" spans="1:20" x14ac:dyDescent="0.25">
      <c r="A6633">
        <v>47171</v>
      </c>
      <c r="B6633">
        <v>40185</v>
      </c>
      <c r="C6633" t="s">
        <v>79</v>
      </c>
      <c r="D6633" t="s">
        <v>21</v>
      </c>
      <c r="E6633" t="s">
        <v>52</v>
      </c>
      <c r="F6633" t="s">
        <v>2073</v>
      </c>
      <c r="G6633">
        <v>19</v>
      </c>
      <c r="H6633">
        <v>80.23</v>
      </c>
      <c r="I6633">
        <v>0.38</v>
      </c>
      <c r="J6633">
        <v>0.03</v>
      </c>
      <c r="K6633">
        <v>28.64</v>
      </c>
      <c r="L6633">
        <v>4.3099999999999996</v>
      </c>
      <c r="M6633">
        <v>2.67</v>
      </c>
      <c r="N6633">
        <v>0.86</v>
      </c>
      <c r="O6633" t="s">
        <v>24</v>
      </c>
      <c r="P6633" t="s">
        <v>489</v>
      </c>
      <c r="Q6633" t="s">
        <v>64</v>
      </c>
      <c r="R6633" t="s">
        <v>61</v>
      </c>
      <c r="S6633" t="s">
        <v>55</v>
      </c>
      <c r="T6633" s="1">
        <v>40186</v>
      </c>
    </row>
    <row r="6634" spans="1:20" x14ac:dyDescent="0.25">
      <c r="A6634">
        <v>47171</v>
      </c>
      <c r="B6634">
        <v>40185</v>
      </c>
      <c r="C6634" t="s">
        <v>79</v>
      </c>
      <c r="D6634" t="s">
        <v>42</v>
      </c>
      <c r="E6634" t="s">
        <v>46</v>
      </c>
      <c r="F6634" t="s">
        <v>2074</v>
      </c>
      <c r="G6634">
        <v>32</v>
      </c>
      <c r="H6634">
        <v>11447.44</v>
      </c>
      <c r="I6634">
        <v>0.42</v>
      </c>
      <c r="J6634">
        <v>0.05</v>
      </c>
      <c r="K6634">
        <v>4447.1400000000003</v>
      </c>
      <c r="L6634">
        <v>375.6</v>
      </c>
      <c r="M6634">
        <v>217.85</v>
      </c>
      <c r="N6634">
        <v>29.1</v>
      </c>
      <c r="O6634" t="s">
        <v>48</v>
      </c>
      <c r="P6634" t="s">
        <v>489</v>
      </c>
      <c r="Q6634" t="s">
        <v>64</v>
      </c>
      <c r="R6634" t="s">
        <v>61</v>
      </c>
      <c r="S6634" t="s">
        <v>49</v>
      </c>
      <c r="T6634" s="1">
        <v>40185</v>
      </c>
    </row>
    <row r="6635" spans="1:20" x14ac:dyDescent="0.25">
      <c r="A6635">
        <v>47173</v>
      </c>
      <c r="B6635">
        <v>40057</v>
      </c>
      <c r="C6635" t="s">
        <v>29</v>
      </c>
      <c r="D6635" t="s">
        <v>37</v>
      </c>
      <c r="E6635" t="s">
        <v>50</v>
      </c>
      <c r="F6635" t="s">
        <v>51</v>
      </c>
      <c r="G6635">
        <v>41</v>
      </c>
      <c r="H6635">
        <v>552.9</v>
      </c>
      <c r="I6635">
        <v>0.42</v>
      </c>
      <c r="J6635">
        <v>0.03</v>
      </c>
      <c r="K6635">
        <v>220.28</v>
      </c>
      <c r="L6635">
        <v>13.78</v>
      </c>
      <c r="M6635">
        <v>7.99</v>
      </c>
      <c r="N6635">
        <v>5.03</v>
      </c>
      <c r="O6635" t="s">
        <v>24</v>
      </c>
      <c r="P6635" t="s">
        <v>421</v>
      </c>
      <c r="Q6635" t="s">
        <v>95</v>
      </c>
      <c r="R6635" t="s">
        <v>34</v>
      </c>
      <c r="S6635" t="s">
        <v>45</v>
      </c>
      <c r="T6635" s="1">
        <v>40059</v>
      </c>
    </row>
    <row r="6636" spans="1:20" x14ac:dyDescent="0.25">
      <c r="A6636">
        <v>47174</v>
      </c>
      <c r="B6636">
        <v>40802</v>
      </c>
      <c r="C6636" t="s">
        <v>58</v>
      </c>
      <c r="D6636" t="s">
        <v>37</v>
      </c>
      <c r="E6636" t="s">
        <v>87</v>
      </c>
      <c r="F6636" t="s">
        <v>302</v>
      </c>
      <c r="G6636">
        <v>42</v>
      </c>
      <c r="H6636">
        <v>1020.58</v>
      </c>
      <c r="I6636">
        <v>0.42</v>
      </c>
      <c r="J6636">
        <v>0</v>
      </c>
      <c r="K6636">
        <v>425.49</v>
      </c>
      <c r="L6636">
        <v>24.12</v>
      </c>
      <c r="M6636">
        <v>13.99</v>
      </c>
      <c r="N6636">
        <v>7.51</v>
      </c>
      <c r="O6636" t="s">
        <v>24</v>
      </c>
      <c r="P6636" t="s">
        <v>1374</v>
      </c>
      <c r="Q6636" t="s">
        <v>64</v>
      </c>
      <c r="R6636" t="s">
        <v>34</v>
      </c>
      <c r="S6636" t="s">
        <v>45</v>
      </c>
      <c r="T6636" s="1">
        <v>40802</v>
      </c>
    </row>
    <row r="6637" spans="1:20" x14ac:dyDescent="0.25">
      <c r="A6637">
        <v>47175</v>
      </c>
      <c r="B6637">
        <v>40293</v>
      </c>
      <c r="C6637" t="s">
        <v>29</v>
      </c>
      <c r="D6637" t="s">
        <v>21</v>
      </c>
      <c r="E6637" t="s">
        <v>52</v>
      </c>
      <c r="F6637" t="s">
        <v>673</v>
      </c>
      <c r="G6637">
        <v>40</v>
      </c>
      <c r="H6637">
        <v>110.2</v>
      </c>
      <c r="I6637">
        <v>0.4</v>
      </c>
      <c r="J6637">
        <v>0.1</v>
      </c>
      <c r="K6637">
        <v>36.4</v>
      </c>
      <c r="L6637">
        <v>3.03</v>
      </c>
      <c r="M6637">
        <v>1.82</v>
      </c>
      <c r="N6637">
        <v>1</v>
      </c>
      <c r="O6637" t="s">
        <v>24</v>
      </c>
      <c r="P6637" t="s">
        <v>1770</v>
      </c>
      <c r="Q6637" t="s">
        <v>41</v>
      </c>
      <c r="R6637" t="s">
        <v>34</v>
      </c>
      <c r="S6637" t="s">
        <v>55</v>
      </c>
      <c r="T6637" s="1">
        <v>40294</v>
      </c>
    </row>
    <row r="6638" spans="1:20" x14ac:dyDescent="0.25">
      <c r="A6638">
        <v>47201</v>
      </c>
      <c r="B6638">
        <v>40175</v>
      </c>
      <c r="C6638" t="s">
        <v>58</v>
      </c>
      <c r="D6638" t="s">
        <v>37</v>
      </c>
      <c r="E6638" t="s">
        <v>38</v>
      </c>
      <c r="F6638" t="s">
        <v>98</v>
      </c>
      <c r="G6638">
        <v>18</v>
      </c>
      <c r="H6638">
        <v>178.52</v>
      </c>
      <c r="I6638">
        <v>0.5</v>
      </c>
      <c r="J6638">
        <v>0.03</v>
      </c>
      <c r="K6638">
        <v>84.26</v>
      </c>
      <c r="L6638">
        <v>9.9600000000000009</v>
      </c>
      <c r="M6638">
        <v>4.9800000000000004</v>
      </c>
      <c r="N6638">
        <v>4.62</v>
      </c>
      <c r="O6638" t="s">
        <v>71</v>
      </c>
      <c r="P6638" t="s">
        <v>1638</v>
      </c>
      <c r="Q6638" t="s">
        <v>33</v>
      </c>
      <c r="R6638" t="s">
        <v>34</v>
      </c>
      <c r="S6638" t="s">
        <v>35</v>
      </c>
      <c r="T6638" s="1">
        <v>40176</v>
      </c>
    </row>
    <row r="6639" spans="1:20" x14ac:dyDescent="0.25">
      <c r="A6639">
        <v>47203</v>
      </c>
      <c r="B6639">
        <v>40165</v>
      </c>
      <c r="C6639" t="s">
        <v>58</v>
      </c>
      <c r="D6639" t="s">
        <v>37</v>
      </c>
      <c r="E6639" t="s">
        <v>38</v>
      </c>
      <c r="F6639" t="s">
        <v>276</v>
      </c>
      <c r="G6639">
        <v>8</v>
      </c>
      <c r="H6639">
        <v>212.01</v>
      </c>
      <c r="I6639">
        <v>0.41</v>
      </c>
      <c r="J6639">
        <v>0.04</v>
      </c>
      <c r="K6639">
        <v>80.17</v>
      </c>
      <c r="L6639">
        <v>27.08</v>
      </c>
      <c r="M6639">
        <v>15.98</v>
      </c>
      <c r="N6639">
        <v>4</v>
      </c>
      <c r="O6639" t="s">
        <v>24</v>
      </c>
      <c r="P6639" t="s">
        <v>223</v>
      </c>
      <c r="Q6639" t="s">
        <v>41</v>
      </c>
      <c r="R6639" t="s">
        <v>34</v>
      </c>
      <c r="S6639" t="s">
        <v>57</v>
      </c>
      <c r="T6639" s="1">
        <v>40166</v>
      </c>
    </row>
    <row r="6640" spans="1:20" x14ac:dyDescent="0.25">
      <c r="A6640">
        <v>47203</v>
      </c>
      <c r="B6640">
        <v>40165</v>
      </c>
      <c r="C6640" t="s">
        <v>58</v>
      </c>
      <c r="D6640" t="s">
        <v>21</v>
      </c>
      <c r="E6640" t="s">
        <v>84</v>
      </c>
      <c r="F6640" t="s">
        <v>565</v>
      </c>
      <c r="G6640">
        <v>44</v>
      </c>
      <c r="H6640">
        <v>2059.08</v>
      </c>
      <c r="I6640">
        <v>0.54</v>
      </c>
      <c r="J6640">
        <v>0.06</v>
      </c>
      <c r="K6640">
        <v>1048.6500000000001</v>
      </c>
      <c r="L6640">
        <v>49.65</v>
      </c>
      <c r="M6640">
        <v>22.84</v>
      </c>
      <c r="N6640">
        <v>5.47</v>
      </c>
      <c r="O6640" t="s">
        <v>24</v>
      </c>
      <c r="P6640" t="s">
        <v>223</v>
      </c>
      <c r="Q6640" t="s">
        <v>41</v>
      </c>
      <c r="R6640" t="s">
        <v>34</v>
      </c>
      <c r="S6640" t="s">
        <v>57</v>
      </c>
      <c r="T6640" s="1">
        <v>40167</v>
      </c>
    </row>
    <row r="6641" spans="1:20" x14ac:dyDescent="0.25">
      <c r="A6641">
        <v>47207</v>
      </c>
      <c r="B6641">
        <v>40165</v>
      </c>
      <c r="C6641" t="s">
        <v>20</v>
      </c>
      <c r="D6641" t="s">
        <v>37</v>
      </c>
      <c r="E6641" t="s">
        <v>38</v>
      </c>
      <c r="F6641" t="s">
        <v>626</v>
      </c>
      <c r="G6641">
        <v>15</v>
      </c>
      <c r="H6641">
        <v>852.25</v>
      </c>
      <c r="I6641">
        <v>0.5</v>
      </c>
      <c r="J6641">
        <v>0.09</v>
      </c>
      <c r="K6641">
        <v>381.05</v>
      </c>
      <c r="L6641">
        <v>61.96</v>
      </c>
      <c r="M6641">
        <v>30.98</v>
      </c>
      <c r="N6641">
        <v>6.5</v>
      </c>
      <c r="O6641" t="s">
        <v>71</v>
      </c>
      <c r="P6641" t="s">
        <v>1279</v>
      </c>
      <c r="Q6641" t="s">
        <v>33</v>
      </c>
      <c r="R6641" t="s">
        <v>67</v>
      </c>
      <c r="S6641" t="s">
        <v>57</v>
      </c>
      <c r="T6641" s="1">
        <v>40169</v>
      </c>
    </row>
    <row r="6642" spans="1:20" x14ac:dyDescent="0.25">
      <c r="A6642">
        <v>47232</v>
      </c>
      <c r="B6642">
        <v>40407</v>
      </c>
      <c r="C6642" t="s">
        <v>29</v>
      </c>
      <c r="D6642" t="s">
        <v>21</v>
      </c>
      <c r="E6642" t="s">
        <v>22</v>
      </c>
      <c r="F6642" t="s">
        <v>712</v>
      </c>
      <c r="G6642">
        <v>39</v>
      </c>
      <c r="H6642">
        <v>1046.52</v>
      </c>
      <c r="I6642">
        <v>0.49</v>
      </c>
      <c r="J6642">
        <v>0.1</v>
      </c>
      <c r="K6642">
        <v>451.53</v>
      </c>
      <c r="L6642">
        <v>29.69</v>
      </c>
      <c r="M6642">
        <v>15.14</v>
      </c>
      <c r="N6642">
        <v>4.53</v>
      </c>
      <c r="O6642" t="s">
        <v>71</v>
      </c>
      <c r="P6642" t="s">
        <v>476</v>
      </c>
      <c r="Q6642" t="s">
        <v>41</v>
      </c>
      <c r="R6642" t="s">
        <v>34</v>
      </c>
      <c r="S6642" t="s">
        <v>57</v>
      </c>
      <c r="T6642" s="1">
        <v>40409</v>
      </c>
    </row>
    <row r="6643" spans="1:20" x14ac:dyDescent="0.25">
      <c r="A6643">
        <v>47236</v>
      </c>
      <c r="B6643">
        <v>40818</v>
      </c>
      <c r="C6643" t="s">
        <v>36</v>
      </c>
      <c r="D6643" t="s">
        <v>21</v>
      </c>
      <c r="E6643" t="s">
        <v>126</v>
      </c>
      <c r="F6643" t="s">
        <v>272</v>
      </c>
      <c r="G6643">
        <v>1</v>
      </c>
      <c r="H6643">
        <v>153.15</v>
      </c>
      <c r="I6643">
        <v>0.54</v>
      </c>
      <c r="J6643">
        <v>0.03</v>
      </c>
      <c r="K6643">
        <v>78.680000000000007</v>
      </c>
      <c r="L6643">
        <v>154.28</v>
      </c>
      <c r="M6643">
        <v>70.97</v>
      </c>
      <c r="N6643">
        <v>3.5</v>
      </c>
      <c r="O6643" t="s">
        <v>24</v>
      </c>
      <c r="P6643" t="s">
        <v>97</v>
      </c>
      <c r="Q6643" t="s">
        <v>64</v>
      </c>
      <c r="R6643" t="s">
        <v>61</v>
      </c>
      <c r="S6643" t="s">
        <v>57</v>
      </c>
      <c r="T6643" s="1">
        <v>40820</v>
      </c>
    </row>
    <row r="6644" spans="1:20" x14ac:dyDescent="0.25">
      <c r="A6644">
        <v>47265</v>
      </c>
      <c r="B6644">
        <v>40887</v>
      </c>
      <c r="C6644" t="s">
        <v>58</v>
      </c>
      <c r="D6644" t="s">
        <v>21</v>
      </c>
      <c r="E6644" t="s">
        <v>84</v>
      </c>
      <c r="F6644" t="s">
        <v>1747</v>
      </c>
      <c r="G6644">
        <v>31</v>
      </c>
      <c r="H6644">
        <v>329.88</v>
      </c>
      <c r="I6644">
        <v>0.44</v>
      </c>
      <c r="J6644">
        <v>0.02</v>
      </c>
      <c r="K6644">
        <v>139.04</v>
      </c>
      <c r="L6644">
        <v>10.68</v>
      </c>
      <c r="M6644">
        <v>5.98</v>
      </c>
      <c r="N6644">
        <v>5.46</v>
      </c>
      <c r="O6644" t="s">
        <v>24</v>
      </c>
      <c r="P6644" t="s">
        <v>902</v>
      </c>
      <c r="Q6644" t="s">
        <v>75</v>
      </c>
      <c r="R6644" t="s">
        <v>61</v>
      </c>
      <c r="S6644" t="s">
        <v>57</v>
      </c>
      <c r="T6644" s="1">
        <v>40888</v>
      </c>
    </row>
    <row r="6645" spans="1:20" x14ac:dyDescent="0.25">
      <c r="A6645">
        <v>47267</v>
      </c>
      <c r="B6645">
        <v>40541</v>
      </c>
      <c r="C6645" t="s">
        <v>79</v>
      </c>
      <c r="D6645" t="s">
        <v>21</v>
      </c>
      <c r="E6645" t="s">
        <v>84</v>
      </c>
      <c r="F6645" t="s">
        <v>1172</v>
      </c>
      <c r="G6645">
        <v>24</v>
      </c>
      <c r="H6645">
        <v>805.17</v>
      </c>
      <c r="I6645">
        <v>0.41</v>
      </c>
      <c r="J6645">
        <v>0.02</v>
      </c>
      <c r="K6645">
        <v>316.97000000000003</v>
      </c>
      <c r="L6645">
        <v>33.86</v>
      </c>
      <c r="M6645">
        <v>19.98</v>
      </c>
      <c r="N6645">
        <v>8.68</v>
      </c>
      <c r="O6645" t="s">
        <v>24</v>
      </c>
      <c r="P6645" t="s">
        <v>371</v>
      </c>
      <c r="Q6645" t="s">
        <v>41</v>
      </c>
      <c r="R6645" t="s">
        <v>34</v>
      </c>
      <c r="S6645" t="s">
        <v>57</v>
      </c>
      <c r="T6645" s="1">
        <v>40542</v>
      </c>
    </row>
    <row r="6646" spans="1:20" x14ac:dyDescent="0.25">
      <c r="A6646">
        <v>47267</v>
      </c>
      <c r="B6646">
        <v>40541</v>
      </c>
      <c r="C6646" t="s">
        <v>79</v>
      </c>
      <c r="D6646" t="s">
        <v>42</v>
      </c>
      <c r="E6646" t="s">
        <v>46</v>
      </c>
      <c r="F6646" t="s">
        <v>47</v>
      </c>
      <c r="G6646">
        <v>14</v>
      </c>
      <c r="H6646">
        <v>1601.62</v>
      </c>
      <c r="I6646">
        <v>0.37</v>
      </c>
      <c r="J6646">
        <v>0.04</v>
      </c>
      <c r="K6646">
        <v>519.86</v>
      </c>
      <c r="L6646">
        <v>112.52</v>
      </c>
      <c r="M6646">
        <v>70.89</v>
      </c>
      <c r="N6646">
        <v>89.3</v>
      </c>
      <c r="O6646" t="s">
        <v>48</v>
      </c>
      <c r="P6646" t="s">
        <v>371</v>
      </c>
      <c r="Q6646" t="s">
        <v>41</v>
      </c>
      <c r="R6646" t="s">
        <v>34</v>
      </c>
      <c r="S6646" t="s">
        <v>49</v>
      </c>
      <c r="T6646" s="1">
        <v>40542</v>
      </c>
    </row>
    <row r="6647" spans="1:20" x14ac:dyDescent="0.25">
      <c r="A6647">
        <v>47270</v>
      </c>
      <c r="B6647">
        <v>40392</v>
      </c>
      <c r="C6647" t="s">
        <v>58</v>
      </c>
      <c r="D6647" t="s">
        <v>21</v>
      </c>
      <c r="E6647" t="s">
        <v>84</v>
      </c>
      <c r="F6647" t="s">
        <v>363</v>
      </c>
      <c r="G6647">
        <v>40</v>
      </c>
      <c r="H6647">
        <v>723.74</v>
      </c>
      <c r="I6647">
        <v>0.5</v>
      </c>
      <c r="J6647">
        <v>0.03</v>
      </c>
      <c r="K6647">
        <v>348.55</v>
      </c>
      <c r="L6647">
        <v>18.54</v>
      </c>
      <c r="M6647">
        <v>9.27</v>
      </c>
      <c r="N6647">
        <v>4.3899999999999997</v>
      </c>
      <c r="O6647" t="s">
        <v>71</v>
      </c>
      <c r="P6647" t="s">
        <v>770</v>
      </c>
      <c r="Q6647" t="s">
        <v>41</v>
      </c>
      <c r="R6647" t="s">
        <v>61</v>
      </c>
      <c r="S6647" t="s">
        <v>55</v>
      </c>
      <c r="T6647" s="1">
        <v>40395</v>
      </c>
    </row>
    <row r="6648" spans="1:20" x14ac:dyDescent="0.25">
      <c r="A6648">
        <v>47270</v>
      </c>
      <c r="B6648">
        <v>40392</v>
      </c>
      <c r="C6648" t="s">
        <v>58</v>
      </c>
      <c r="D6648" t="s">
        <v>21</v>
      </c>
      <c r="E6648" t="s">
        <v>84</v>
      </c>
      <c r="F6648" t="s">
        <v>654</v>
      </c>
      <c r="G6648">
        <v>9</v>
      </c>
      <c r="H6648">
        <v>94.77</v>
      </c>
      <c r="I6648">
        <v>0.39</v>
      </c>
      <c r="J6648">
        <v>0.08</v>
      </c>
      <c r="K6648">
        <v>29.64</v>
      </c>
      <c r="L6648">
        <v>10.62</v>
      </c>
      <c r="M6648">
        <v>6.48</v>
      </c>
      <c r="N6648">
        <v>6.81</v>
      </c>
      <c r="O6648" t="s">
        <v>24</v>
      </c>
      <c r="P6648" t="s">
        <v>770</v>
      </c>
      <c r="Q6648" t="s">
        <v>41</v>
      </c>
      <c r="R6648" t="s">
        <v>61</v>
      </c>
      <c r="S6648" t="s">
        <v>57</v>
      </c>
      <c r="T6648" s="1">
        <v>40394</v>
      </c>
    </row>
    <row r="6649" spans="1:20" x14ac:dyDescent="0.25">
      <c r="A6649">
        <v>47270</v>
      </c>
      <c r="B6649">
        <v>40392</v>
      </c>
      <c r="C6649" t="s">
        <v>58</v>
      </c>
      <c r="D6649" t="s">
        <v>37</v>
      </c>
      <c r="E6649" t="s">
        <v>50</v>
      </c>
      <c r="F6649" t="s">
        <v>76</v>
      </c>
      <c r="G6649">
        <v>19</v>
      </c>
      <c r="H6649">
        <v>6215.4</v>
      </c>
      <c r="I6649">
        <v>0.37</v>
      </c>
      <c r="J6649">
        <v>0</v>
      </c>
      <c r="K6649">
        <v>2298.59</v>
      </c>
      <c r="L6649">
        <v>326.97000000000003</v>
      </c>
      <c r="M6649">
        <v>205.99</v>
      </c>
      <c r="N6649">
        <v>3</v>
      </c>
      <c r="O6649" t="s">
        <v>24</v>
      </c>
      <c r="P6649" t="s">
        <v>770</v>
      </c>
      <c r="Q6649" t="s">
        <v>41</v>
      </c>
      <c r="R6649" t="s">
        <v>61</v>
      </c>
      <c r="S6649" t="s">
        <v>57</v>
      </c>
      <c r="T6649" s="1">
        <v>40394</v>
      </c>
    </row>
    <row r="6650" spans="1:20" x14ac:dyDescent="0.25">
      <c r="A6650">
        <v>47271</v>
      </c>
      <c r="B6650">
        <v>40752</v>
      </c>
      <c r="C6650" t="s">
        <v>79</v>
      </c>
      <c r="D6650" t="s">
        <v>37</v>
      </c>
      <c r="E6650" t="s">
        <v>38</v>
      </c>
      <c r="F6650" t="s">
        <v>98</v>
      </c>
      <c r="G6650">
        <v>44</v>
      </c>
      <c r="H6650">
        <v>405.65</v>
      </c>
      <c r="I6650">
        <v>0.47</v>
      </c>
      <c r="J6650">
        <v>0.03</v>
      </c>
      <c r="K6650">
        <v>181.91</v>
      </c>
      <c r="L6650">
        <v>9.4</v>
      </c>
      <c r="M6650">
        <v>4.9800000000000004</v>
      </c>
      <c r="N6650">
        <v>4.62</v>
      </c>
      <c r="O6650" t="s">
        <v>24</v>
      </c>
      <c r="P6650" t="s">
        <v>418</v>
      </c>
      <c r="Q6650" t="s">
        <v>95</v>
      </c>
      <c r="R6650" t="s">
        <v>34</v>
      </c>
      <c r="S6650" t="s">
        <v>35</v>
      </c>
      <c r="T6650" s="1">
        <v>40753</v>
      </c>
    </row>
    <row r="6651" spans="1:20" x14ac:dyDescent="0.25">
      <c r="A6651">
        <v>47301</v>
      </c>
      <c r="B6651">
        <v>40741</v>
      </c>
      <c r="C6651" t="s">
        <v>20</v>
      </c>
      <c r="D6651" t="s">
        <v>21</v>
      </c>
      <c r="E6651" t="s">
        <v>22</v>
      </c>
      <c r="F6651" t="s">
        <v>2075</v>
      </c>
      <c r="G6651">
        <v>6</v>
      </c>
      <c r="H6651">
        <v>793.84</v>
      </c>
      <c r="I6651">
        <v>0.45</v>
      </c>
      <c r="J6651">
        <v>0.02</v>
      </c>
      <c r="K6651">
        <v>332.96</v>
      </c>
      <c r="L6651">
        <v>129.05000000000001</v>
      </c>
      <c r="M6651">
        <v>70.98</v>
      </c>
      <c r="N6651">
        <v>35</v>
      </c>
      <c r="O6651" t="s">
        <v>24</v>
      </c>
      <c r="P6651" t="s">
        <v>595</v>
      </c>
      <c r="Q6651" t="s">
        <v>64</v>
      </c>
      <c r="R6651" t="s">
        <v>67</v>
      </c>
      <c r="S6651" t="s">
        <v>28</v>
      </c>
      <c r="T6651" s="1">
        <v>40746</v>
      </c>
    </row>
    <row r="6652" spans="1:20" x14ac:dyDescent="0.25">
      <c r="A6652">
        <v>47303</v>
      </c>
      <c r="B6652">
        <v>40882</v>
      </c>
      <c r="C6652" t="s">
        <v>79</v>
      </c>
      <c r="D6652" t="s">
        <v>21</v>
      </c>
      <c r="E6652" t="s">
        <v>120</v>
      </c>
      <c r="F6652" t="s">
        <v>1310</v>
      </c>
      <c r="G6652">
        <v>47</v>
      </c>
      <c r="H6652">
        <v>2059.21</v>
      </c>
      <c r="I6652">
        <v>0.36</v>
      </c>
      <c r="J6652">
        <v>0.1</v>
      </c>
      <c r="K6652">
        <v>591.52</v>
      </c>
      <c r="L6652">
        <v>48.41</v>
      </c>
      <c r="M6652">
        <v>30.98</v>
      </c>
      <c r="N6652">
        <v>11.63</v>
      </c>
      <c r="O6652" t="s">
        <v>24</v>
      </c>
      <c r="P6652" t="s">
        <v>923</v>
      </c>
      <c r="Q6652" t="s">
        <v>64</v>
      </c>
      <c r="R6652" t="s">
        <v>34</v>
      </c>
      <c r="S6652" t="s">
        <v>57</v>
      </c>
      <c r="T6652" s="1">
        <v>40883</v>
      </c>
    </row>
    <row r="6653" spans="1:20" x14ac:dyDescent="0.25">
      <c r="A6653">
        <v>47303</v>
      </c>
      <c r="B6653">
        <v>40882</v>
      </c>
      <c r="C6653" t="s">
        <v>79</v>
      </c>
      <c r="D6653" t="s">
        <v>21</v>
      </c>
      <c r="E6653" t="s">
        <v>139</v>
      </c>
      <c r="F6653" t="s">
        <v>1171</v>
      </c>
      <c r="G6653">
        <v>7</v>
      </c>
      <c r="H6653">
        <v>103.11</v>
      </c>
      <c r="I6653">
        <v>0.49</v>
      </c>
      <c r="J6653">
        <v>0.03</v>
      </c>
      <c r="K6653">
        <v>48.24</v>
      </c>
      <c r="L6653">
        <v>14.98</v>
      </c>
      <c r="M6653">
        <v>7.64</v>
      </c>
      <c r="N6653">
        <v>1.39</v>
      </c>
      <c r="O6653" t="s">
        <v>24</v>
      </c>
      <c r="P6653" t="s">
        <v>923</v>
      </c>
      <c r="Q6653" t="s">
        <v>64</v>
      </c>
      <c r="R6653" t="s">
        <v>34</v>
      </c>
      <c r="S6653" t="s">
        <v>57</v>
      </c>
      <c r="T6653" s="1">
        <v>40883</v>
      </c>
    </row>
    <row r="6654" spans="1:20" x14ac:dyDescent="0.25">
      <c r="A6654">
        <v>47303</v>
      </c>
      <c r="B6654">
        <v>40882</v>
      </c>
      <c r="C6654" t="s">
        <v>79</v>
      </c>
      <c r="D6654" t="s">
        <v>21</v>
      </c>
      <c r="E6654" t="s">
        <v>84</v>
      </c>
      <c r="F6654" t="s">
        <v>909</v>
      </c>
      <c r="G6654">
        <v>45</v>
      </c>
      <c r="H6654">
        <v>615.92999999999995</v>
      </c>
      <c r="I6654">
        <v>0.54</v>
      </c>
      <c r="J6654">
        <v>0.04</v>
      </c>
      <c r="K6654">
        <v>316.95999999999998</v>
      </c>
      <c r="L6654">
        <v>14.09</v>
      </c>
      <c r="M6654">
        <v>6.48</v>
      </c>
      <c r="N6654">
        <v>7.37</v>
      </c>
      <c r="O6654" t="s">
        <v>71</v>
      </c>
      <c r="P6654" t="s">
        <v>923</v>
      </c>
      <c r="Q6654" t="s">
        <v>64</v>
      </c>
      <c r="R6654" t="s">
        <v>34</v>
      </c>
      <c r="S6654" t="s">
        <v>57</v>
      </c>
      <c r="T6654" s="1">
        <v>40884</v>
      </c>
    </row>
    <row r="6655" spans="1:20" x14ac:dyDescent="0.25">
      <c r="A6655">
        <v>47329</v>
      </c>
      <c r="B6655">
        <v>40219</v>
      </c>
      <c r="C6655" t="s">
        <v>20</v>
      </c>
      <c r="D6655" t="s">
        <v>21</v>
      </c>
      <c r="E6655" t="s">
        <v>52</v>
      </c>
      <c r="F6655" t="s">
        <v>907</v>
      </c>
      <c r="G6655">
        <v>2</v>
      </c>
      <c r="H6655">
        <v>46.15</v>
      </c>
      <c r="I6655">
        <v>0.52</v>
      </c>
      <c r="J6655">
        <v>0.09</v>
      </c>
      <c r="K6655">
        <v>20.69</v>
      </c>
      <c r="L6655">
        <v>24.06</v>
      </c>
      <c r="M6655">
        <v>11.55</v>
      </c>
      <c r="N6655">
        <v>2.36</v>
      </c>
      <c r="O6655" t="s">
        <v>71</v>
      </c>
      <c r="P6655" t="s">
        <v>1154</v>
      </c>
      <c r="Q6655" t="s">
        <v>33</v>
      </c>
      <c r="R6655" t="s">
        <v>61</v>
      </c>
      <c r="S6655" t="s">
        <v>55</v>
      </c>
      <c r="T6655" s="1">
        <v>40224</v>
      </c>
    </row>
    <row r="6656" spans="1:20" x14ac:dyDescent="0.25">
      <c r="A6656">
        <v>47329</v>
      </c>
      <c r="B6656">
        <v>40219</v>
      </c>
      <c r="C6656" t="s">
        <v>20</v>
      </c>
      <c r="D6656" t="s">
        <v>21</v>
      </c>
      <c r="E6656" t="s">
        <v>84</v>
      </c>
      <c r="F6656" t="s">
        <v>243</v>
      </c>
      <c r="G6656">
        <v>16</v>
      </c>
      <c r="H6656">
        <v>127.4</v>
      </c>
      <c r="I6656">
        <v>0.37</v>
      </c>
      <c r="J6656">
        <v>0.03</v>
      </c>
      <c r="K6656">
        <v>43</v>
      </c>
      <c r="L6656">
        <v>7.9</v>
      </c>
      <c r="M6656">
        <v>4.9800000000000004</v>
      </c>
      <c r="N6656">
        <v>4.72</v>
      </c>
      <c r="O6656" t="s">
        <v>24</v>
      </c>
      <c r="P6656" t="s">
        <v>1154</v>
      </c>
      <c r="Q6656" t="s">
        <v>33</v>
      </c>
      <c r="R6656" t="s">
        <v>61</v>
      </c>
      <c r="S6656" t="s">
        <v>57</v>
      </c>
      <c r="T6656" s="1">
        <v>40228</v>
      </c>
    </row>
    <row r="6657" spans="1:20" x14ac:dyDescent="0.25">
      <c r="A6657">
        <v>47333</v>
      </c>
      <c r="B6657">
        <v>40793</v>
      </c>
      <c r="C6657" t="s">
        <v>58</v>
      </c>
      <c r="D6657" t="s">
        <v>37</v>
      </c>
      <c r="E6657" t="s">
        <v>50</v>
      </c>
      <c r="F6657" t="s">
        <v>1114</v>
      </c>
      <c r="G6657">
        <v>16</v>
      </c>
      <c r="H6657">
        <v>1833.1</v>
      </c>
      <c r="I6657">
        <v>0.53</v>
      </c>
      <c r="J6657">
        <v>0.04</v>
      </c>
      <c r="K6657">
        <v>933.96</v>
      </c>
      <c r="L6657">
        <v>119.13</v>
      </c>
      <c r="M6657">
        <v>55.99</v>
      </c>
      <c r="N6657">
        <v>3.3</v>
      </c>
      <c r="O6657" t="s">
        <v>24</v>
      </c>
      <c r="P6657" t="s">
        <v>355</v>
      </c>
      <c r="Q6657" t="s">
        <v>41</v>
      </c>
      <c r="R6657" t="s">
        <v>61</v>
      </c>
      <c r="S6657" t="s">
        <v>35</v>
      </c>
      <c r="T6657" s="1">
        <v>40793</v>
      </c>
    </row>
    <row r="6658" spans="1:20" x14ac:dyDescent="0.25">
      <c r="A6658">
        <v>47360</v>
      </c>
      <c r="B6658">
        <v>40459</v>
      </c>
      <c r="C6658" t="s">
        <v>29</v>
      </c>
      <c r="D6658" t="s">
        <v>42</v>
      </c>
      <c r="E6658" t="s">
        <v>192</v>
      </c>
      <c r="F6658" t="s">
        <v>764</v>
      </c>
      <c r="G6658">
        <v>25</v>
      </c>
      <c r="H6658">
        <v>3858.54</v>
      </c>
      <c r="I6658">
        <v>0.44</v>
      </c>
      <c r="J6658">
        <v>0.05</v>
      </c>
      <c r="K6658">
        <v>1566.79</v>
      </c>
      <c r="L6658">
        <v>160.69999999999999</v>
      </c>
      <c r="M6658">
        <v>89.99</v>
      </c>
      <c r="N6658">
        <v>42</v>
      </c>
      <c r="O6658" t="s">
        <v>48</v>
      </c>
      <c r="P6658" t="s">
        <v>1603</v>
      </c>
      <c r="Q6658" t="s">
        <v>33</v>
      </c>
      <c r="R6658" t="s">
        <v>61</v>
      </c>
      <c r="S6658" t="s">
        <v>132</v>
      </c>
      <c r="T6658" s="1">
        <v>40461</v>
      </c>
    </row>
    <row r="6659" spans="1:20" x14ac:dyDescent="0.25">
      <c r="A6659">
        <v>47367</v>
      </c>
      <c r="B6659">
        <v>40649</v>
      </c>
      <c r="C6659" t="s">
        <v>79</v>
      </c>
      <c r="D6659" t="s">
        <v>21</v>
      </c>
      <c r="E6659" t="s">
        <v>120</v>
      </c>
      <c r="F6659" t="s">
        <v>532</v>
      </c>
      <c r="G6659">
        <v>7</v>
      </c>
      <c r="H6659">
        <v>55.85</v>
      </c>
      <c r="I6659">
        <v>0.54</v>
      </c>
      <c r="J6659">
        <v>0.06</v>
      </c>
      <c r="K6659">
        <v>27.76</v>
      </c>
      <c r="L6659">
        <v>8.26</v>
      </c>
      <c r="M6659">
        <v>3.8</v>
      </c>
      <c r="N6659">
        <v>1.49</v>
      </c>
      <c r="O6659" t="s">
        <v>24</v>
      </c>
      <c r="P6659" t="s">
        <v>543</v>
      </c>
      <c r="Q6659" t="s">
        <v>33</v>
      </c>
      <c r="R6659" t="s">
        <v>34</v>
      </c>
      <c r="S6659" t="s">
        <v>57</v>
      </c>
      <c r="T6659" s="1">
        <v>40649</v>
      </c>
    </row>
    <row r="6660" spans="1:20" x14ac:dyDescent="0.25">
      <c r="A6660">
        <v>47367</v>
      </c>
      <c r="B6660">
        <v>40649</v>
      </c>
      <c r="C6660" t="s">
        <v>79</v>
      </c>
      <c r="D6660" t="s">
        <v>21</v>
      </c>
      <c r="E6660" t="s">
        <v>80</v>
      </c>
      <c r="F6660" t="s">
        <v>380</v>
      </c>
      <c r="G6660">
        <v>6</v>
      </c>
      <c r="H6660">
        <v>41.24</v>
      </c>
      <c r="I6660">
        <v>0.5</v>
      </c>
      <c r="J6660">
        <v>0.08</v>
      </c>
      <c r="K6660">
        <v>18.600000000000001</v>
      </c>
      <c r="L6660">
        <v>7.38</v>
      </c>
      <c r="M6660">
        <v>3.69</v>
      </c>
      <c r="N6660">
        <v>0.5</v>
      </c>
      <c r="O6660" t="s">
        <v>24</v>
      </c>
      <c r="P6660" t="s">
        <v>543</v>
      </c>
      <c r="Q6660" t="s">
        <v>33</v>
      </c>
      <c r="R6660" t="s">
        <v>34</v>
      </c>
      <c r="S6660" t="s">
        <v>57</v>
      </c>
      <c r="T6660" s="1">
        <v>40650</v>
      </c>
    </row>
    <row r="6661" spans="1:20" x14ac:dyDescent="0.25">
      <c r="A6661">
        <v>47398</v>
      </c>
      <c r="B6661">
        <v>40711</v>
      </c>
      <c r="C6661" t="s">
        <v>79</v>
      </c>
      <c r="D6661" t="s">
        <v>42</v>
      </c>
      <c r="E6661" t="s">
        <v>46</v>
      </c>
      <c r="F6661" t="s">
        <v>1397</v>
      </c>
      <c r="G6661">
        <v>6</v>
      </c>
      <c r="H6661">
        <v>3175.96</v>
      </c>
      <c r="I6661">
        <v>0.51</v>
      </c>
      <c r="J6661">
        <v>0.03</v>
      </c>
      <c r="K6661">
        <v>1540.56</v>
      </c>
      <c r="L6661">
        <v>534.91999999999996</v>
      </c>
      <c r="M6661">
        <v>262.11</v>
      </c>
      <c r="N6661">
        <v>62.74</v>
      </c>
      <c r="O6661" t="s">
        <v>48</v>
      </c>
      <c r="P6661" t="s">
        <v>122</v>
      </c>
      <c r="Q6661" t="s">
        <v>41</v>
      </c>
      <c r="R6661" t="s">
        <v>34</v>
      </c>
      <c r="S6661" t="s">
        <v>49</v>
      </c>
      <c r="T6661" s="1">
        <v>40713</v>
      </c>
    </row>
    <row r="6662" spans="1:20" x14ac:dyDescent="0.25">
      <c r="A6662">
        <v>47399</v>
      </c>
      <c r="B6662">
        <v>41122</v>
      </c>
      <c r="C6662" t="s">
        <v>20</v>
      </c>
      <c r="D6662" t="s">
        <v>21</v>
      </c>
      <c r="E6662" t="s">
        <v>120</v>
      </c>
      <c r="F6662" t="s">
        <v>290</v>
      </c>
      <c r="G6662">
        <v>26</v>
      </c>
      <c r="H6662">
        <v>248.13</v>
      </c>
      <c r="I6662">
        <v>0.44</v>
      </c>
      <c r="J6662">
        <v>0</v>
      </c>
      <c r="K6662">
        <v>107.86</v>
      </c>
      <c r="L6662">
        <v>9.43</v>
      </c>
      <c r="M6662">
        <v>5.28</v>
      </c>
      <c r="N6662">
        <v>2.99</v>
      </c>
      <c r="O6662" t="s">
        <v>24</v>
      </c>
      <c r="P6662" t="s">
        <v>1999</v>
      </c>
      <c r="Q6662" t="s">
        <v>41</v>
      </c>
      <c r="R6662" t="s">
        <v>67</v>
      </c>
      <c r="S6662" t="s">
        <v>57</v>
      </c>
      <c r="T6662" s="1">
        <v>41122</v>
      </c>
    </row>
    <row r="6663" spans="1:20" x14ac:dyDescent="0.25">
      <c r="A6663">
        <v>47456</v>
      </c>
      <c r="B6663">
        <v>41060</v>
      </c>
      <c r="C6663" t="s">
        <v>20</v>
      </c>
      <c r="D6663" t="s">
        <v>21</v>
      </c>
      <c r="E6663" t="s">
        <v>84</v>
      </c>
      <c r="F6663" t="s">
        <v>473</v>
      </c>
      <c r="G6663">
        <v>43</v>
      </c>
      <c r="H6663">
        <v>421.38</v>
      </c>
      <c r="I6663">
        <v>0.38</v>
      </c>
      <c r="J6663">
        <v>0.08</v>
      </c>
      <c r="K6663">
        <v>134.83000000000001</v>
      </c>
      <c r="L6663">
        <v>10.45</v>
      </c>
      <c r="M6663">
        <v>6.48</v>
      </c>
      <c r="N6663">
        <v>7.91</v>
      </c>
      <c r="O6663" t="s">
        <v>24</v>
      </c>
      <c r="P6663" t="s">
        <v>1482</v>
      </c>
      <c r="Q6663" t="s">
        <v>33</v>
      </c>
      <c r="R6663" t="s">
        <v>34</v>
      </c>
      <c r="S6663" t="s">
        <v>57</v>
      </c>
      <c r="T6663" s="1">
        <v>41067</v>
      </c>
    </row>
    <row r="6664" spans="1:20" x14ac:dyDescent="0.25">
      <c r="A6664">
        <v>47457</v>
      </c>
      <c r="B6664">
        <v>39967</v>
      </c>
      <c r="C6664" t="s">
        <v>20</v>
      </c>
      <c r="D6664" t="s">
        <v>21</v>
      </c>
      <c r="E6664" t="s">
        <v>22</v>
      </c>
      <c r="F6664" t="s">
        <v>1667</v>
      </c>
      <c r="G6664">
        <v>50</v>
      </c>
      <c r="H6664">
        <v>15367.24</v>
      </c>
      <c r="I6664">
        <v>0.5</v>
      </c>
      <c r="J6664">
        <v>0.05</v>
      </c>
      <c r="K6664">
        <v>7269.75</v>
      </c>
      <c r="L6664">
        <v>323.10000000000002</v>
      </c>
      <c r="M6664">
        <v>161.55000000000001</v>
      </c>
      <c r="N6664">
        <v>19.989999999999998</v>
      </c>
      <c r="O6664" t="s">
        <v>24</v>
      </c>
      <c r="P6664" t="s">
        <v>1572</v>
      </c>
      <c r="Q6664" t="s">
        <v>33</v>
      </c>
      <c r="R6664" t="s">
        <v>34</v>
      </c>
      <c r="S6664" t="s">
        <v>57</v>
      </c>
      <c r="T6664" s="1">
        <v>39972</v>
      </c>
    </row>
    <row r="6665" spans="1:20" x14ac:dyDescent="0.25">
      <c r="A6665">
        <v>47459</v>
      </c>
      <c r="B6665">
        <v>40772</v>
      </c>
      <c r="C6665" t="s">
        <v>29</v>
      </c>
      <c r="D6665" t="s">
        <v>21</v>
      </c>
      <c r="E6665" t="s">
        <v>120</v>
      </c>
      <c r="F6665" t="s">
        <v>1009</v>
      </c>
      <c r="G6665">
        <v>10</v>
      </c>
      <c r="H6665">
        <v>412.35</v>
      </c>
      <c r="I6665">
        <v>0.52</v>
      </c>
      <c r="J6665">
        <v>0.06</v>
      </c>
      <c r="K6665">
        <v>201.06</v>
      </c>
      <c r="L6665">
        <v>43.71</v>
      </c>
      <c r="M6665">
        <v>20.98</v>
      </c>
      <c r="N6665">
        <v>1.49</v>
      </c>
      <c r="O6665" t="s">
        <v>24</v>
      </c>
      <c r="P6665" t="s">
        <v>761</v>
      </c>
      <c r="Q6665" t="s">
        <v>64</v>
      </c>
      <c r="R6665" t="s">
        <v>61</v>
      </c>
      <c r="S6665" t="s">
        <v>57</v>
      </c>
      <c r="T6665" s="1">
        <v>40773</v>
      </c>
    </row>
    <row r="6666" spans="1:20" x14ac:dyDescent="0.25">
      <c r="A6666">
        <v>47460</v>
      </c>
      <c r="B6666">
        <v>40461</v>
      </c>
      <c r="C6666" t="s">
        <v>58</v>
      </c>
      <c r="D6666" t="s">
        <v>21</v>
      </c>
      <c r="E6666" t="s">
        <v>52</v>
      </c>
      <c r="F6666" t="s">
        <v>435</v>
      </c>
      <c r="G6666">
        <v>12</v>
      </c>
      <c r="H6666">
        <v>63.53</v>
      </c>
      <c r="I6666">
        <v>0.51</v>
      </c>
      <c r="J6666">
        <v>0.1</v>
      </c>
      <c r="K6666">
        <v>28.52</v>
      </c>
      <c r="L6666">
        <v>5.8</v>
      </c>
      <c r="M6666">
        <v>2.84</v>
      </c>
      <c r="N6666">
        <v>0.93</v>
      </c>
      <c r="O6666" t="s">
        <v>24</v>
      </c>
      <c r="P6666" t="s">
        <v>1421</v>
      </c>
      <c r="Q6666" t="s">
        <v>83</v>
      </c>
      <c r="R6666" t="s">
        <v>34</v>
      </c>
      <c r="S6666" t="s">
        <v>55</v>
      </c>
      <c r="T6666" s="1">
        <v>40463</v>
      </c>
    </row>
    <row r="6667" spans="1:20" x14ac:dyDescent="0.25">
      <c r="A6667">
        <v>47461</v>
      </c>
      <c r="B6667">
        <v>40293</v>
      </c>
      <c r="C6667" t="s">
        <v>36</v>
      </c>
      <c r="D6667" t="s">
        <v>21</v>
      </c>
      <c r="E6667" t="s">
        <v>84</v>
      </c>
      <c r="F6667" t="s">
        <v>918</v>
      </c>
      <c r="G6667">
        <v>39</v>
      </c>
      <c r="H6667">
        <v>459.72</v>
      </c>
      <c r="I6667">
        <v>0.36</v>
      </c>
      <c r="J6667">
        <v>0.08</v>
      </c>
      <c r="K6667">
        <v>139.4</v>
      </c>
      <c r="L6667">
        <v>12.77</v>
      </c>
      <c r="M6667">
        <v>8.17</v>
      </c>
      <c r="N6667">
        <v>1.69</v>
      </c>
      <c r="O6667" t="s">
        <v>24</v>
      </c>
      <c r="P6667" t="s">
        <v>611</v>
      </c>
      <c r="Q6667" t="s">
        <v>33</v>
      </c>
      <c r="R6667" t="s">
        <v>27</v>
      </c>
      <c r="S6667" t="s">
        <v>55</v>
      </c>
      <c r="T6667" s="1">
        <v>40294</v>
      </c>
    </row>
    <row r="6668" spans="1:20" x14ac:dyDescent="0.25">
      <c r="A6668">
        <v>47461</v>
      </c>
      <c r="B6668">
        <v>40293</v>
      </c>
      <c r="C6668" t="s">
        <v>36</v>
      </c>
      <c r="D6668" t="s">
        <v>21</v>
      </c>
      <c r="E6668" t="s">
        <v>120</v>
      </c>
      <c r="F6668" t="s">
        <v>143</v>
      </c>
      <c r="G6668">
        <v>34</v>
      </c>
      <c r="H6668">
        <v>441.41</v>
      </c>
      <c r="I6668">
        <v>0.38</v>
      </c>
      <c r="J6668">
        <v>0.08</v>
      </c>
      <c r="K6668">
        <v>142.96</v>
      </c>
      <c r="L6668">
        <v>14.02</v>
      </c>
      <c r="M6668">
        <v>8.69</v>
      </c>
      <c r="N6668">
        <v>2.99</v>
      </c>
      <c r="O6668" t="s">
        <v>71</v>
      </c>
      <c r="P6668" t="s">
        <v>611</v>
      </c>
      <c r="Q6668" t="s">
        <v>33</v>
      </c>
      <c r="R6668" t="s">
        <v>27</v>
      </c>
      <c r="S6668" t="s">
        <v>57</v>
      </c>
      <c r="T6668" s="1">
        <v>40294</v>
      </c>
    </row>
    <row r="6669" spans="1:20" x14ac:dyDescent="0.25">
      <c r="A6669">
        <v>47461</v>
      </c>
      <c r="B6669">
        <v>40293</v>
      </c>
      <c r="C6669" t="s">
        <v>36</v>
      </c>
      <c r="D6669" t="s">
        <v>21</v>
      </c>
      <c r="E6669" t="s">
        <v>52</v>
      </c>
      <c r="F6669" t="s">
        <v>1703</v>
      </c>
      <c r="G6669">
        <v>45</v>
      </c>
      <c r="H6669">
        <v>667.87</v>
      </c>
      <c r="I6669">
        <v>0.55000000000000004</v>
      </c>
      <c r="J6669">
        <v>0.06</v>
      </c>
      <c r="K6669">
        <v>346.92</v>
      </c>
      <c r="L6669">
        <v>15.73</v>
      </c>
      <c r="M6669">
        <v>7.08</v>
      </c>
      <c r="N6669">
        <v>2.35</v>
      </c>
      <c r="O6669" t="s">
        <v>24</v>
      </c>
      <c r="P6669" t="s">
        <v>611</v>
      </c>
      <c r="Q6669" t="s">
        <v>33</v>
      </c>
      <c r="R6669" t="s">
        <v>27</v>
      </c>
      <c r="S6669" t="s">
        <v>55</v>
      </c>
      <c r="T6669" s="1">
        <v>40295</v>
      </c>
    </row>
    <row r="6670" spans="1:20" x14ac:dyDescent="0.25">
      <c r="A6670">
        <v>47462</v>
      </c>
      <c r="B6670">
        <v>40703</v>
      </c>
      <c r="C6670" t="s">
        <v>36</v>
      </c>
      <c r="D6670" t="s">
        <v>21</v>
      </c>
      <c r="E6670" t="s">
        <v>120</v>
      </c>
      <c r="F6670" t="s">
        <v>232</v>
      </c>
      <c r="G6670">
        <v>43</v>
      </c>
      <c r="H6670">
        <v>294.5</v>
      </c>
      <c r="I6670">
        <v>0.51</v>
      </c>
      <c r="J6670">
        <v>0.08</v>
      </c>
      <c r="K6670">
        <v>135.09</v>
      </c>
      <c r="L6670">
        <v>7.31</v>
      </c>
      <c r="M6670">
        <v>3.58</v>
      </c>
      <c r="N6670">
        <v>5.47</v>
      </c>
      <c r="O6670" t="s">
        <v>24</v>
      </c>
      <c r="P6670" t="s">
        <v>455</v>
      </c>
      <c r="Q6670" t="s">
        <v>83</v>
      </c>
      <c r="R6670" t="s">
        <v>34</v>
      </c>
      <c r="S6670" t="s">
        <v>57</v>
      </c>
      <c r="T6670" s="1">
        <v>40705</v>
      </c>
    </row>
    <row r="6671" spans="1:20" x14ac:dyDescent="0.25">
      <c r="A6671">
        <v>47462</v>
      </c>
      <c r="B6671">
        <v>40703</v>
      </c>
      <c r="C6671" t="s">
        <v>36</v>
      </c>
      <c r="D6671" t="s">
        <v>21</v>
      </c>
      <c r="E6671" t="s">
        <v>52</v>
      </c>
      <c r="F6671" t="s">
        <v>710</v>
      </c>
      <c r="G6671">
        <v>18</v>
      </c>
      <c r="H6671">
        <v>158.57</v>
      </c>
      <c r="I6671">
        <v>0.36</v>
      </c>
      <c r="J6671">
        <v>0.05</v>
      </c>
      <c r="K6671">
        <v>51</v>
      </c>
      <c r="L6671">
        <v>9.14</v>
      </c>
      <c r="M6671">
        <v>5.85</v>
      </c>
      <c r="N6671">
        <v>2.27</v>
      </c>
      <c r="O6671" t="s">
        <v>24</v>
      </c>
      <c r="P6671" t="s">
        <v>455</v>
      </c>
      <c r="Q6671" t="s">
        <v>83</v>
      </c>
      <c r="R6671" t="s">
        <v>34</v>
      </c>
      <c r="S6671" t="s">
        <v>55</v>
      </c>
      <c r="T6671" s="1">
        <v>40705</v>
      </c>
    </row>
    <row r="6672" spans="1:20" x14ac:dyDescent="0.25">
      <c r="A6672">
        <v>47462</v>
      </c>
      <c r="B6672">
        <v>40703</v>
      </c>
      <c r="C6672" t="s">
        <v>36</v>
      </c>
      <c r="D6672" t="s">
        <v>21</v>
      </c>
      <c r="E6672" t="s">
        <v>72</v>
      </c>
      <c r="F6672" t="s">
        <v>780</v>
      </c>
      <c r="G6672">
        <v>41</v>
      </c>
      <c r="H6672">
        <v>246.15</v>
      </c>
      <c r="I6672">
        <v>0.46</v>
      </c>
      <c r="J6672">
        <v>0.02</v>
      </c>
      <c r="K6672">
        <v>109.91</v>
      </c>
      <c r="L6672">
        <v>6.09</v>
      </c>
      <c r="M6672">
        <v>3.29</v>
      </c>
      <c r="N6672">
        <v>1.35</v>
      </c>
      <c r="O6672" t="s">
        <v>24</v>
      </c>
      <c r="P6672" t="s">
        <v>455</v>
      </c>
      <c r="Q6672" t="s">
        <v>83</v>
      </c>
      <c r="R6672" t="s">
        <v>34</v>
      </c>
      <c r="S6672" t="s">
        <v>55</v>
      </c>
      <c r="T6672" s="1">
        <v>40705</v>
      </c>
    </row>
    <row r="6673" spans="1:20" x14ac:dyDescent="0.25">
      <c r="A6673">
        <v>47492</v>
      </c>
      <c r="B6673">
        <v>40747</v>
      </c>
      <c r="C6673" t="s">
        <v>36</v>
      </c>
      <c r="D6673" t="s">
        <v>37</v>
      </c>
      <c r="E6673" t="s">
        <v>38</v>
      </c>
      <c r="F6673" t="s">
        <v>1077</v>
      </c>
      <c r="G6673">
        <v>22</v>
      </c>
      <c r="H6673">
        <v>1081.74</v>
      </c>
      <c r="I6673">
        <v>0.42</v>
      </c>
      <c r="J6673">
        <v>7.0000000000000007E-2</v>
      </c>
      <c r="K6673">
        <v>403.85</v>
      </c>
      <c r="L6673">
        <v>52.45</v>
      </c>
      <c r="M6673">
        <v>30.42</v>
      </c>
      <c r="N6673">
        <v>8.65</v>
      </c>
      <c r="O6673" t="s">
        <v>24</v>
      </c>
      <c r="P6673" t="s">
        <v>1094</v>
      </c>
      <c r="Q6673" t="s">
        <v>64</v>
      </c>
      <c r="R6673" t="s">
        <v>34</v>
      </c>
      <c r="S6673" t="s">
        <v>57</v>
      </c>
      <c r="T6673" s="1">
        <v>40749</v>
      </c>
    </row>
    <row r="6674" spans="1:20" x14ac:dyDescent="0.25">
      <c r="A6674">
        <v>47493</v>
      </c>
      <c r="B6674">
        <v>39855</v>
      </c>
      <c r="C6674" t="s">
        <v>58</v>
      </c>
      <c r="D6674" t="s">
        <v>42</v>
      </c>
      <c r="E6674" t="s">
        <v>192</v>
      </c>
      <c r="F6674" t="s">
        <v>1566</v>
      </c>
      <c r="G6674">
        <v>36</v>
      </c>
      <c r="H6674">
        <v>17839.04</v>
      </c>
      <c r="I6674">
        <v>0.49</v>
      </c>
      <c r="J6674">
        <v>7.0000000000000007E-2</v>
      </c>
      <c r="K6674">
        <v>8033.76</v>
      </c>
      <c r="L6674">
        <v>531.33000000000004</v>
      </c>
      <c r="M6674">
        <v>270.98</v>
      </c>
      <c r="N6674">
        <v>50</v>
      </c>
      <c r="O6674" t="s">
        <v>48</v>
      </c>
      <c r="P6674" t="s">
        <v>572</v>
      </c>
      <c r="Q6674" t="s">
        <v>41</v>
      </c>
      <c r="R6674" t="s">
        <v>34</v>
      </c>
      <c r="S6674" t="s">
        <v>132</v>
      </c>
      <c r="T6674" s="1">
        <v>39857</v>
      </c>
    </row>
    <row r="6675" spans="1:20" x14ac:dyDescent="0.25">
      <c r="A6675">
        <v>47494</v>
      </c>
      <c r="B6675">
        <v>39995</v>
      </c>
      <c r="C6675" t="s">
        <v>36</v>
      </c>
      <c r="D6675" t="s">
        <v>37</v>
      </c>
      <c r="E6675" t="s">
        <v>38</v>
      </c>
      <c r="F6675" t="s">
        <v>791</v>
      </c>
      <c r="G6675">
        <v>42</v>
      </c>
      <c r="H6675">
        <v>2848.96</v>
      </c>
      <c r="I6675">
        <v>0.36</v>
      </c>
      <c r="J6675">
        <v>0.04</v>
      </c>
      <c r="K6675">
        <v>948.99</v>
      </c>
      <c r="L6675">
        <v>70.61</v>
      </c>
      <c r="M6675">
        <v>45.19</v>
      </c>
      <c r="N6675">
        <v>1.99</v>
      </c>
      <c r="O6675" t="s">
        <v>24</v>
      </c>
      <c r="P6675" t="s">
        <v>1233</v>
      </c>
      <c r="Q6675" t="s">
        <v>41</v>
      </c>
      <c r="R6675" t="s">
        <v>67</v>
      </c>
      <c r="S6675" t="s">
        <v>35</v>
      </c>
      <c r="T6675" s="1">
        <v>39996</v>
      </c>
    </row>
    <row r="6676" spans="1:20" x14ac:dyDescent="0.25">
      <c r="A6676">
        <v>47494</v>
      </c>
      <c r="B6676">
        <v>39995</v>
      </c>
      <c r="C6676" t="s">
        <v>36</v>
      </c>
      <c r="D6676" t="s">
        <v>21</v>
      </c>
      <c r="E6676" t="s">
        <v>84</v>
      </c>
      <c r="F6676" t="s">
        <v>1393</v>
      </c>
      <c r="G6676">
        <v>9</v>
      </c>
      <c r="H6676">
        <v>94.8</v>
      </c>
      <c r="I6676">
        <v>0.51</v>
      </c>
      <c r="J6676">
        <v>0.03</v>
      </c>
      <c r="K6676">
        <v>43.91</v>
      </c>
      <c r="L6676">
        <v>10.16</v>
      </c>
      <c r="M6676">
        <v>4.9800000000000004</v>
      </c>
      <c r="N6676">
        <v>6.07</v>
      </c>
      <c r="O6676" t="s">
        <v>24</v>
      </c>
      <c r="P6676" t="s">
        <v>1233</v>
      </c>
      <c r="Q6676" t="s">
        <v>41</v>
      </c>
      <c r="R6676" t="s">
        <v>67</v>
      </c>
      <c r="S6676" t="s">
        <v>57</v>
      </c>
      <c r="T6676" s="1">
        <v>39995</v>
      </c>
    </row>
    <row r="6677" spans="1:20" x14ac:dyDescent="0.25">
      <c r="A6677">
        <v>47520</v>
      </c>
      <c r="B6677">
        <v>40093</v>
      </c>
      <c r="C6677" t="s">
        <v>29</v>
      </c>
      <c r="D6677" t="s">
        <v>21</v>
      </c>
      <c r="E6677" t="s">
        <v>120</v>
      </c>
      <c r="F6677" t="s">
        <v>1103</v>
      </c>
      <c r="G6677">
        <v>36</v>
      </c>
      <c r="H6677">
        <v>439.95</v>
      </c>
      <c r="I6677">
        <v>0.42</v>
      </c>
      <c r="J6677">
        <v>0.09</v>
      </c>
      <c r="K6677">
        <v>157.31</v>
      </c>
      <c r="L6677">
        <v>13.24</v>
      </c>
      <c r="M6677">
        <v>7.68</v>
      </c>
      <c r="N6677">
        <v>6.16</v>
      </c>
      <c r="O6677" t="s">
        <v>24</v>
      </c>
      <c r="P6677" t="s">
        <v>845</v>
      </c>
      <c r="Q6677" t="s">
        <v>95</v>
      </c>
      <c r="R6677" t="s">
        <v>67</v>
      </c>
      <c r="S6677" t="s">
        <v>57</v>
      </c>
      <c r="T6677" s="1">
        <v>40095</v>
      </c>
    </row>
    <row r="6678" spans="1:20" x14ac:dyDescent="0.25">
      <c r="A6678">
        <v>47520</v>
      </c>
      <c r="B6678">
        <v>40093</v>
      </c>
      <c r="C6678" t="s">
        <v>29</v>
      </c>
      <c r="D6678" t="s">
        <v>42</v>
      </c>
      <c r="E6678" t="s">
        <v>192</v>
      </c>
      <c r="F6678" t="s">
        <v>669</v>
      </c>
      <c r="G6678">
        <v>13</v>
      </c>
      <c r="H6678">
        <v>5591.67</v>
      </c>
      <c r="I6678">
        <v>0.35</v>
      </c>
      <c r="J6678">
        <v>0.05</v>
      </c>
      <c r="K6678">
        <v>1750.38</v>
      </c>
      <c r="L6678">
        <v>448.82</v>
      </c>
      <c r="M6678">
        <v>291.73</v>
      </c>
      <c r="N6678">
        <v>48.8</v>
      </c>
      <c r="O6678" t="s">
        <v>48</v>
      </c>
      <c r="P6678" t="s">
        <v>845</v>
      </c>
      <c r="Q6678" t="s">
        <v>95</v>
      </c>
      <c r="R6678" t="s">
        <v>67</v>
      </c>
      <c r="S6678" t="s">
        <v>132</v>
      </c>
      <c r="T6678" s="1">
        <v>40095</v>
      </c>
    </row>
    <row r="6679" spans="1:20" x14ac:dyDescent="0.25">
      <c r="A6679">
        <v>47520</v>
      </c>
      <c r="B6679">
        <v>40093</v>
      </c>
      <c r="C6679" t="s">
        <v>29</v>
      </c>
      <c r="D6679" t="s">
        <v>21</v>
      </c>
      <c r="E6679" t="s">
        <v>84</v>
      </c>
      <c r="F6679" t="s">
        <v>1422</v>
      </c>
      <c r="G6679">
        <v>47</v>
      </c>
      <c r="H6679">
        <v>1845.56</v>
      </c>
      <c r="I6679">
        <v>0.51</v>
      </c>
      <c r="J6679">
        <v>0.04</v>
      </c>
      <c r="K6679">
        <v>900.73</v>
      </c>
      <c r="L6679">
        <v>40.78</v>
      </c>
      <c r="M6679">
        <v>19.98</v>
      </c>
      <c r="N6679">
        <v>5.77</v>
      </c>
      <c r="O6679" t="s">
        <v>24</v>
      </c>
      <c r="P6679" t="s">
        <v>845</v>
      </c>
      <c r="Q6679" t="s">
        <v>95</v>
      </c>
      <c r="R6679" t="s">
        <v>67</v>
      </c>
      <c r="S6679" t="s">
        <v>57</v>
      </c>
      <c r="T6679" s="1">
        <v>40095</v>
      </c>
    </row>
    <row r="6680" spans="1:20" x14ac:dyDescent="0.25">
      <c r="A6680">
        <v>47522</v>
      </c>
      <c r="B6680">
        <v>41205</v>
      </c>
      <c r="C6680" t="s">
        <v>36</v>
      </c>
      <c r="D6680" t="s">
        <v>21</v>
      </c>
      <c r="E6680" t="s">
        <v>139</v>
      </c>
      <c r="F6680" t="s">
        <v>881</v>
      </c>
      <c r="G6680">
        <v>5</v>
      </c>
      <c r="H6680">
        <v>147.54</v>
      </c>
      <c r="I6680">
        <v>0.48</v>
      </c>
      <c r="J6680">
        <v>0.03</v>
      </c>
      <c r="K6680">
        <v>67.8</v>
      </c>
      <c r="L6680">
        <v>30.13</v>
      </c>
      <c r="M6680">
        <v>15.67</v>
      </c>
      <c r="N6680">
        <v>1.39</v>
      </c>
      <c r="O6680" t="s">
        <v>24</v>
      </c>
      <c r="P6680" t="s">
        <v>1653</v>
      </c>
      <c r="Q6680" t="s">
        <v>33</v>
      </c>
      <c r="R6680" t="s">
        <v>34</v>
      </c>
      <c r="S6680" t="s">
        <v>57</v>
      </c>
      <c r="T6680" s="1">
        <v>41206</v>
      </c>
    </row>
    <row r="6681" spans="1:20" x14ac:dyDescent="0.25">
      <c r="A6681">
        <v>47524</v>
      </c>
      <c r="B6681">
        <v>40283</v>
      </c>
      <c r="C6681" t="s">
        <v>79</v>
      </c>
      <c r="D6681" t="s">
        <v>21</v>
      </c>
      <c r="E6681" t="s">
        <v>84</v>
      </c>
      <c r="F6681" t="s">
        <v>1748</v>
      </c>
      <c r="G6681">
        <v>40</v>
      </c>
      <c r="H6681">
        <v>457.8</v>
      </c>
      <c r="I6681">
        <v>0.48</v>
      </c>
      <c r="J6681">
        <v>0.08</v>
      </c>
      <c r="K6681">
        <v>198.46</v>
      </c>
      <c r="L6681">
        <v>12.4</v>
      </c>
      <c r="M6681">
        <v>6.45</v>
      </c>
      <c r="N6681">
        <v>1.34</v>
      </c>
      <c r="O6681" t="s">
        <v>24</v>
      </c>
      <c r="P6681" t="s">
        <v>1770</v>
      </c>
      <c r="Q6681" t="s">
        <v>41</v>
      </c>
      <c r="R6681" t="s">
        <v>34</v>
      </c>
      <c r="S6681" t="s">
        <v>55</v>
      </c>
      <c r="T6681" s="1">
        <v>40283</v>
      </c>
    </row>
    <row r="6682" spans="1:20" x14ac:dyDescent="0.25">
      <c r="A6682">
        <v>47524</v>
      </c>
      <c r="B6682">
        <v>40283</v>
      </c>
      <c r="C6682" t="s">
        <v>79</v>
      </c>
      <c r="D6682" t="s">
        <v>37</v>
      </c>
      <c r="E6682" t="s">
        <v>38</v>
      </c>
      <c r="F6682" t="s">
        <v>1646</v>
      </c>
      <c r="G6682">
        <v>8</v>
      </c>
      <c r="H6682">
        <v>445.54</v>
      </c>
      <c r="I6682">
        <v>0.41</v>
      </c>
      <c r="J6682">
        <v>0.1</v>
      </c>
      <c r="K6682">
        <v>150.36000000000001</v>
      </c>
      <c r="L6682">
        <v>60.63</v>
      </c>
      <c r="M6682">
        <v>35.770000000000003</v>
      </c>
      <c r="N6682">
        <v>9.02</v>
      </c>
      <c r="O6682" t="s">
        <v>24</v>
      </c>
      <c r="P6682" t="s">
        <v>1770</v>
      </c>
      <c r="Q6682" t="s">
        <v>33</v>
      </c>
      <c r="R6682" t="s">
        <v>34</v>
      </c>
      <c r="S6682" t="s">
        <v>57</v>
      </c>
      <c r="T6682" s="1">
        <v>40285</v>
      </c>
    </row>
    <row r="6683" spans="1:20" x14ac:dyDescent="0.25">
      <c r="A6683">
        <v>47525</v>
      </c>
      <c r="B6683">
        <v>40605</v>
      </c>
      <c r="C6683" t="s">
        <v>79</v>
      </c>
      <c r="D6683" t="s">
        <v>37</v>
      </c>
      <c r="E6683" t="s">
        <v>38</v>
      </c>
      <c r="F6683" t="s">
        <v>276</v>
      </c>
      <c r="G6683">
        <v>40</v>
      </c>
      <c r="H6683">
        <v>1350.4</v>
      </c>
      <c r="I6683">
        <v>0.53</v>
      </c>
      <c r="J6683">
        <v>0.01</v>
      </c>
      <c r="K6683">
        <v>707.2</v>
      </c>
      <c r="L6683">
        <v>34</v>
      </c>
      <c r="M6683">
        <v>15.98</v>
      </c>
      <c r="N6683">
        <v>4</v>
      </c>
      <c r="O6683" t="s">
        <v>24</v>
      </c>
      <c r="P6683" t="s">
        <v>1531</v>
      </c>
      <c r="Q6683" t="s">
        <v>33</v>
      </c>
      <c r="R6683" t="s">
        <v>27</v>
      </c>
      <c r="S6683" t="s">
        <v>57</v>
      </c>
      <c r="T6683" s="1">
        <v>40606</v>
      </c>
    </row>
    <row r="6684" spans="1:20" x14ac:dyDescent="0.25">
      <c r="A6684">
        <v>47527</v>
      </c>
      <c r="B6684">
        <v>40438</v>
      </c>
      <c r="C6684" t="s">
        <v>79</v>
      </c>
      <c r="D6684" t="s">
        <v>42</v>
      </c>
      <c r="E6684" t="s">
        <v>192</v>
      </c>
      <c r="F6684" t="s">
        <v>588</v>
      </c>
      <c r="G6684">
        <v>48</v>
      </c>
      <c r="H6684">
        <v>18780.98</v>
      </c>
      <c r="I6684">
        <v>0.4</v>
      </c>
      <c r="J6684">
        <v>0.04</v>
      </c>
      <c r="K6684">
        <v>7026.62</v>
      </c>
      <c r="L6684">
        <v>406.63</v>
      </c>
      <c r="M6684">
        <v>243.98</v>
      </c>
      <c r="N6684">
        <v>43.32</v>
      </c>
      <c r="O6684" t="s">
        <v>48</v>
      </c>
      <c r="P6684" t="s">
        <v>1702</v>
      </c>
      <c r="Q6684" t="s">
        <v>95</v>
      </c>
      <c r="R6684" t="s">
        <v>61</v>
      </c>
      <c r="S6684" t="s">
        <v>132</v>
      </c>
      <c r="T6684" s="1">
        <v>40439</v>
      </c>
    </row>
    <row r="6685" spans="1:20" x14ac:dyDescent="0.25">
      <c r="A6685">
        <v>47553</v>
      </c>
      <c r="B6685">
        <v>40685</v>
      </c>
      <c r="C6685" t="s">
        <v>79</v>
      </c>
      <c r="D6685" t="s">
        <v>42</v>
      </c>
      <c r="E6685" t="s">
        <v>46</v>
      </c>
      <c r="F6685" t="s">
        <v>1064</v>
      </c>
      <c r="G6685">
        <v>49</v>
      </c>
      <c r="H6685">
        <v>45206.02</v>
      </c>
      <c r="I6685">
        <v>0.45</v>
      </c>
      <c r="J6685">
        <v>0.08</v>
      </c>
      <c r="K6685">
        <v>18162.3</v>
      </c>
      <c r="L6685">
        <v>1001.78</v>
      </c>
      <c r="M6685">
        <v>550.98</v>
      </c>
      <c r="N6685">
        <v>45.7</v>
      </c>
      <c r="O6685" t="s">
        <v>48</v>
      </c>
      <c r="P6685" t="s">
        <v>851</v>
      </c>
      <c r="Q6685" t="s">
        <v>33</v>
      </c>
      <c r="R6685" t="s">
        <v>34</v>
      </c>
      <c r="S6685" t="s">
        <v>49</v>
      </c>
      <c r="T6685" s="1">
        <v>40686</v>
      </c>
    </row>
    <row r="6686" spans="1:20" x14ac:dyDescent="0.25">
      <c r="A6686">
        <v>47554</v>
      </c>
      <c r="B6686">
        <v>40250</v>
      </c>
      <c r="C6686" t="s">
        <v>20</v>
      </c>
      <c r="D6686" t="s">
        <v>42</v>
      </c>
      <c r="E6686" t="s">
        <v>192</v>
      </c>
      <c r="F6686" t="s">
        <v>1024</v>
      </c>
      <c r="G6686">
        <v>9</v>
      </c>
      <c r="H6686">
        <v>931.83</v>
      </c>
      <c r="I6686">
        <v>0.54</v>
      </c>
      <c r="J6686">
        <v>0.08</v>
      </c>
      <c r="K6686">
        <v>458.82</v>
      </c>
      <c r="L6686">
        <v>110.83</v>
      </c>
      <c r="M6686">
        <v>50.98</v>
      </c>
      <c r="N6686">
        <v>14.19</v>
      </c>
      <c r="O6686" t="s">
        <v>48</v>
      </c>
      <c r="P6686" t="s">
        <v>587</v>
      </c>
      <c r="Q6686" t="s">
        <v>41</v>
      </c>
      <c r="R6686" t="s">
        <v>34</v>
      </c>
      <c r="S6686" t="s">
        <v>132</v>
      </c>
      <c r="T6686" s="1">
        <v>40250</v>
      </c>
    </row>
    <row r="6687" spans="1:20" x14ac:dyDescent="0.25">
      <c r="A6687">
        <v>47554</v>
      </c>
      <c r="B6687">
        <v>40250</v>
      </c>
      <c r="C6687" t="s">
        <v>20</v>
      </c>
      <c r="D6687" t="s">
        <v>42</v>
      </c>
      <c r="E6687" t="s">
        <v>43</v>
      </c>
      <c r="F6687" t="s">
        <v>863</v>
      </c>
      <c r="G6687">
        <v>47</v>
      </c>
      <c r="H6687">
        <v>592.6</v>
      </c>
      <c r="I6687">
        <v>0.4</v>
      </c>
      <c r="J6687">
        <v>0.01</v>
      </c>
      <c r="K6687">
        <v>231.87</v>
      </c>
      <c r="L6687">
        <v>12.65</v>
      </c>
      <c r="M6687">
        <v>7.59</v>
      </c>
      <c r="N6687">
        <v>4</v>
      </c>
      <c r="O6687" t="s">
        <v>24</v>
      </c>
      <c r="P6687" t="s">
        <v>587</v>
      </c>
      <c r="Q6687" t="s">
        <v>41</v>
      </c>
      <c r="R6687" t="s">
        <v>34</v>
      </c>
      <c r="S6687" t="s">
        <v>55</v>
      </c>
      <c r="T6687" s="1">
        <v>40257</v>
      </c>
    </row>
    <row r="6688" spans="1:20" x14ac:dyDescent="0.25">
      <c r="A6688">
        <v>47556</v>
      </c>
      <c r="B6688">
        <v>40384</v>
      </c>
      <c r="C6688" t="s">
        <v>20</v>
      </c>
      <c r="D6688" t="s">
        <v>37</v>
      </c>
      <c r="E6688" t="s">
        <v>38</v>
      </c>
      <c r="F6688" t="s">
        <v>276</v>
      </c>
      <c r="G6688">
        <v>29</v>
      </c>
      <c r="H6688">
        <v>992.63</v>
      </c>
      <c r="I6688">
        <v>0.55000000000000004</v>
      </c>
      <c r="J6688">
        <v>0.04</v>
      </c>
      <c r="K6688">
        <v>525.21</v>
      </c>
      <c r="L6688">
        <v>35.51</v>
      </c>
      <c r="M6688">
        <v>15.98</v>
      </c>
      <c r="N6688">
        <v>4</v>
      </c>
      <c r="O6688" t="s">
        <v>24</v>
      </c>
      <c r="P6688" t="s">
        <v>1991</v>
      </c>
      <c r="Q6688" t="s">
        <v>75</v>
      </c>
      <c r="R6688" t="s">
        <v>61</v>
      </c>
      <c r="S6688" t="s">
        <v>57</v>
      </c>
      <c r="T6688" s="1">
        <v>40386</v>
      </c>
    </row>
    <row r="6689" spans="1:20" x14ac:dyDescent="0.25">
      <c r="A6689">
        <v>47584</v>
      </c>
      <c r="B6689">
        <v>40386</v>
      </c>
      <c r="C6689" t="s">
        <v>58</v>
      </c>
      <c r="D6689" t="s">
        <v>21</v>
      </c>
      <c r="E6689" t="s">
        <v>80</v>
      </c>
      <c r="F6689" t="s">
        <v>702</v>
      </c>
      <c r="G6689">
        <v>4</v>
      </c>
      <c r="H6689">
        <v>34.520000000000003</v>
      </c>
      <c r="I6689">
        <v>0.44</v>
      </c>
      <c r="J6689">
        <v>0.03</v>
      </c>
      <c r="K6689">
        <v>14.38</v>
      </c>
      <c r="L6689">
        <v>8.77</v>
      </c>
      <c r="M6689">
        <v>4.91</v>
      </c>
      <c r="N6689">
        <v>0.5</v>
      </c>
      <c r="O6689" t="s">
        <v>24</v>
      </c>
      <c r="P6689" t="s">
        <v>701</v>
      </c>
      <c r="Q6689" t="s">
        <v>33</v>
      </c>
      <c r="R6689" t="s">
        <v>61</v>
      </c>
      <c r="S6689" t="s">
        <v>57</v>
      </c>
      <c r="T6689" s="1">
        <v>40388</v>
      </c>
    </row>
    <row r="6690" spans="1:20" x14ac:dyDescent="0.25">
      <c r="A6690">
        <v>47584</v>
      </c>
      <c r="B6690">
        <v>40386</v>
      </c>
      <c r="C6690" t="s">
        <v>58</v>
      </c>
      <c r="D6690" t="s">
        <v>21</v>
      </c>
      <c r="E6690" t="s">
        <v>52</v>
      </c>
      <c r="F6690" t="s">
        <v>1615</v>
      </c>
      <c r="G6690">
        <v>43</v>
      </c>
      <c r="H6690">
        <v>115.11</v>
      </c>
      <c r="I6690">
        <v>0.37</v>
      </c>
      <c r="J6690">
        <v>0.08</v>
      </c>
      <c r="K6690">
        <v>36.020000000000003</v>
      </c>
      <c r="L6690">
        <v>2.89</v>
      </c>
      <c r="M6690">
        <v>1.82</v>
      </c>
      <c r="N6690">
        <v>0.83</v>
      </c>
      <c r="O6690" t="s">
        <v>24</v>
      </c>
      <c r="P6690" t="s">
        <v>701</v>
      </c>
      <c r="Q6690" t="s">
        <v>33</v>
      </c>
      <c r="R6690" t="s">
        <v>61</v>
      </c>
      <c r="S6690" t="s">
        <v>55</v>
      </c>
      <c r="T6690" s="1">
        <v>40387</v>
      </c>
    </row>
    <row r="6691" spans="1:20" x14ac:dyDescent="0.25">
      <c r="A6691">
        <v>47591</v>
      </c>
      <c r="B6691">
        <v>40910</v>
      </c>
      <c r="C6691" t="s">
        <v>58</v>
      </c>
      <c r="D6691" t="s">
        <v>21</v>
      </c>
      <c r="E6691" t="s">
        <v>22</v>
      </c>
      <c r="F6691" t="s">
        <v>1959</v>
      </c>
      <c r="G6691">
        <v>27</v>
      </c>
      <c r="H6691">
        <v>487.41</v>
      </c>
      <c r="I6691">
        <v>0.47</v>
      </c>
      <c r="J6691">
        <v>0.1</v>
      </c>
      <c r="K6691">
        <v>197.54</v>
      </c>
      <c r="L6691">
        <v>19.77</v>
      </c>
      <c r="M6691">
        <v>10.48</v>
      </c>
      <c r="N6691">
        <v>6.91</v>
      </c>
      <c r="O6691" t="s">
        <v>24</v>
      </c>
      <c r="P6691" t="s">
        <v>150</v>
      </c>
      <c r="Q6691" t="s">
        <v>83</v>
      </c>
      <c r="R6691" t="s">
        <v>27</v>
      </c>
      <c r="S6691" t="s">
        <v>57</v>
      </c>
      <c r="T6691" s="1">
        <v>40911</v>
      </c>
    </row>
    <row r="6692" spans="1:20" x14ac:dyDescent="0.25">
      <c r="A6692">
        <v>47617</v>
      </c>
      <c r="B6692">
        <v>40155</v>
      </c>
      <c r="C6692" t="s">
        <v>29</v>
      </c>
      <c r="D6692" t="s">
        <v>21</v>
      </c>
      <c r="E6692" t="s">
        <v>120</v>
      </c>
      <c r="F6692" t="s">
        <v>662</v>
      </c>
      <c r="G6692">
        <v>17</v>
      </c>
      <c r="H6692">
        <v>8154.81</v>
      </c>
      <c r="I6692">
        <v>0.42</v>
      </c>
      <c r="J6692">
        <v>0.09</v>
      </c>
      <c r="K6692">
        <v>2949.99</v>
      </c>
      <c r="L6692">
        <v>525.84</v>
      </c>
      <c r="M6692">
        <v>304.99</v>
      </c>
      <c r="N6692">
        <v>19.989999999999998</v>
      </c>
      <c r="O6692" t="s">
        <v>24</v>
      </c>
      <c r="P6692" t="s">
        <v>330</v>
      </c>
      <c r="Q6692" t="s">
        <v>75</v>
      </c>
      <c r="R6692" t="s">
        <v>34</v>
      </c>
      <c r="S6692" t="s">
        <v>57</v>
      </c>
      <c r="T6692" s="1">
        <v>40156</v>
      </c>
    </row>
    <row r="6693" spans="1:20" x14ac:dyDescent="0.25">
      <c r="A6693">
        <v>47620</v>
      </c>
      <c r="B6693">
        <v>41086</v>
      </c>
      <c r="C6693" t="s">
        <v>20</v>
      </c>
      <c r="D6693" t="s">
        <v>21</v>
      </c>
      <c r="E6693" t="s">
        <v>30</v>
      </c>
      <c r="F6693" t="s">
        <v>1580</v>
      </c>
      <c r="G6693">
        <v>27</v>
      </c>
      <c r="H6693">
        <v>530.41</v>
      </c>
      <c r="I6693">
        <v>0.46</v>
      </c>
      <c r="J6693">
        <v>0.04</v>
      </c>
      <c r="K6693">
        <v>230.58</v>
      </c>
      <c r="L6693">
        <v>20.329999999999998</v>
      </c>
      <c r="M6693">
        <v>10.98</v>
      </c>
      <c r="N6693">
        <v>3.37</v>
      </c>
      <c r="O6693" t="s">
        <v>24</v>
      </c>
      <c r="P6693" t="s">
        <v>1913</v>
      </c>
      <c r="Q6693" t="s">
        <v>83</v>
      </c>
      <c r="R6693" t="s">
        <v>34</v>
      </c>
      <c r="S6693" t="s">
        <v>35</v>
      </c>
      <c r="T6693" s="1">
        <v>41095</v>
      </c>
    </row>
    <row r="6694" spans="1:20" x14ac:dyDescent="0.25">
      <c r="A6694">
        <v>47621</v>
      </c>
      <c r="B6694">
        <v>40005</v>
      </c>
      <c r="C6694" t="s">
        <v>58</v>
      </c>
      <c r="D6694" t="s">
        <v>42</v>
      </c>
      <c r="E6694" t="s">
        <v>43</v>
      </c>
      <c r="F6694" t="s">
        <v>842</v>
      </c>
      <c r="G6694">
        <v>16</v>
      </c>
      <c r="H6694">
        <v>353.67</v>
      </c>
      <c r="I6694">
        <v>0.4</v>
      </c>
      <c r="J6694">
        <v>0.08</v>
      </c>
      <c r="K6694">
        <v>121.17</v>
      </c>
      <c r="L6694">
        <v>23.67</v>
      </c>
      <c r="M6694">
        <v>14.2</v>
      </c>
      <c r="N6694">
        <v>5.3</v>
      </c>
      <c r="O6694" t="s">
        <v>71</v>
      </c>
      <c r="P6694" t="s">
        <v>274</v>
      </c>
      <c r="Q6694" t="s">
        <v>75</v>
      </c>
      <c r="R6694" t="s">
        <v>61</v>
      </c>
      <c r="S6694" t="s">
        <v>55</v>
      </c>
      <c r="T6694" s="1">
        <v>40007</v>
      </c>
    </row>
    <row r="6695" spans="1:20" x14ac:dyDescent="0.25">
      <c r="A6695">
        <v>47622</v>
      </c>
      <c r="B6695">
        <v>41164</v>
      </c>
      <c r="C6695" t="s">
        <v>29</v>
      </c>
      <c r="D6695" t="s">
        <v>37</v>
      </c>
      <c r="E6695" t="s">
        <v>87</v>
      </c>
      <c r="F6695" t="s">
        <v>774</v>
      </c>
      <c r="G6695">
        <v>41</v>
      </c>
      <c r="H6695">
        <v>16928.23</v>
      </c>
      <c r="I6695">
        <v>0.53</v>
      </c>
      <c r="J6695">
        <v>0.05</v>
      </c>
      <c r="K6695">
        <v>8546.14</v>
      </c>
      <c r="L6695">
        <v>434.26</v>
      </c>
      <c r="M6695">
        <v>204.1</v>
      </c>
      <c r="N6695">
        <v>13.99</v>
      </c>
      <c r="O6695" t="s">
        <v>24</v>
      </c>
      <c r="P6695" t="s">
        <v>904</v>
      </c>
      <c r="Q6695" t="s">
        <v>41</v>
      </c>
      <c r="R6695" t="s">
        <v>34</v>
      </c>
      <c r="S6695" t="s">
        <v>45</v>
      </c>
      <c r="T6695" s="1">
        <v>41165</v>
      </c>
    </row>
    <row r="6696" spans="1:20" x14ac:dyDescent="0.25">
      <c r="A6696">
        <v>47682</v>
      </c>
      <c r="B6696">
        <v>41229</v>
      </c>
      <c r="C6696" t="s">
        <v>29</v>
      </c>
      <c r="D6696" t="s">
        <v>21</v>
      </c>
      <c r="E6696" t="s">
        <v>139</v>
      </c>
      <c r="F6696" t="s">
        <v>1907</v>
      </c>
      <c r="G6696">
        <v>38</v>
      </c>
      <c r="H6696">
        <v>5703.65</v>
      </c>
      <c r="I6696">
        <v>0.44</v>
      </c>
      <c r="J6696">
        <v>0</v>
      </c>
      <c r="K6696">
        <v>2507.4</v>
      </c>
      <c r="L6696">
        <v>149.96</v>
      </c>
      <c r="M6696">
        <v>83.98</v>
      </c>
      <c r="N6696">
        <v>5.01</v>
      </c>
      <c r="O6696" t="s">
        <v>24</v>
      </c>
      <c r="P6696" t="s">
        <v>730</v>
      </c>
      <c r="Q6696" t="s">
        <v>64</v>
      </c>
      <c r="R6696" t="s">
        <v>27</v>
      </c>
      <c r="S6696" t="s">
        <v>57</v>
      </c>
      <c r="T6696" s="1">
        <v>41230</v>
      </c>
    </row>
    <row r="6697" spans="1:20" x14ac:dyDescent="0.25">
      <c r="A6697">
        <v>47683</v>
      </c>
      <c r="B6697">
        <v>40422</v>
      </c>
      <c r="C6697" t="s">
        <v>20</v>
      </c>
      <c r="D6697" t="s">
        <v>21</v>
      </c>
      <c r="E6697" t="s">
        <v>120</v>
      </c>
      <c r="F6697" t="s">
        <v>666</v>
      </c>
      <c r="G6697">
        <v>38</v>
      </c>
      <c r="H6697">
        <v>142.22999999999999</v>
      </c>
      <c r="I6697">
        <v>0.48</v>
      </c>
      <c r="J6697">
        <v>0.05</v>
      </c>
      <c r="K6697">
        <v>62.22</v>
      </c>
      <c r="L6697">
        <v>3.81</v>
      </c>
      <c r="M6697">
        <v>1.98</v>
      </c>
      <c r="N6697">
        <v>4.7699999999999996</v>
      </c>
      <c r="O6697" t="s">
        <v>24</v>
      </c>
      <c r="P6697" t="s">
        <v>324</v>
      </c>
      <c r="Q6697" t="s">
        <v>33</v>
      </c>
      <c r="R6697" t="s">
        <v>34</v>
      </c>
      <c r="S6697" t="s">
        <v>57</v>
      </c>
      <c r="T6697" s="1">
        <v>40429</v>
      </c>
    </row>
    <row r="6698" spans="1:20" x14ac:dyDescent="0.25">
      <c r="A6698">
        <v>47686</v>
      </c>
      <c r="B6698">
        <v>41193</v>
      </c>
      <c r="C6698" t="s">
        <v>29</v>
      </c>
      <c r="D6698" t="s">
        <v>21</v>
      </c>
      <c r="E6698" t="s">
        <v>52</v>
      </c>
      <c r="F6698" t="s">
        <v>2009</v>
      </c>
      <c r="G6698">
        <v>48</v>
      </c>
      <c r="H6698">
        <v>308.83999999999997</v>
      </c>
      <c r="I6698">
        <v>0.42</v>
      </c>
      <c r="J6698">
        <v>0.1</v>
      </c>
      <c r="K6698">
        <v>109.37</v>
      </c>
      <c r="L6698">
        <v>7.12</v>
      </c>
      <c r="M6698">
        <v>4.13</v>
      </c>
      <c r="N6698">
        <v>1.23</v>
      </c>
      <c r="O6698" t="s">
        <v>24</v>
      </c>
      <c r="P6698" t="s">
        <v>97</v>
      </c>
      <c r="Q6698" t="s">
        <v>64</v>
      </c>
      <c r="R6698" t="s">
        <v>61</v>
      </c>
      <c r="S6698" t="s">
        <v>55</v>
      </c>
      <c r="T6698" s="1">
        <v>41195</v>
      </c>
    </row>
    <row r="6699" spans="1:20" x14ac:dyDescent="0.25">
      <c r="A6699">
        <v>47712</v>
      </c>
      <c r="B6699">
        <v>40372</v>
      </c>
      <c r="C6699" t="s">
        <v>20</v>
      </c>
      <c r="D6699" t="s">
        <v>21</v>
      </c>
      <c r="E6699" t="s">
        <v>120</v>
      </c>
      <c r="F6699" t="s">
        <v>1875</v>
      </c>
      <c r="G6699">
        <v>50</v>
      </c>
      <c r="H6699">
        <v>411.07</v>
      </c>
      <c r="I6699">
        <v>0.4</v>
      </c>
      <c r="J6699">
        <v>0.1</v>
      </c>
      <c r="K6699">
        <v>134.5</v>
      </c>
      <c r="L6699">
        <v>8.9700000000000006</v>
      </c>
      <c r="M6699">
        <v>5.38</v>
      </c>
      <c r="N6699">
        <v>7.57</v>
      </c>
      <c r="O6699" t="s">
        <v>71</v>
      </c>
      <c r="P6699" t="s">
        <v>728</v>
      </c>
      <c r="Q6699" t="s">
        <v>75</v>
      </c>
      <c r="R6699" t="s">
        <v>61</v>
      </c>
      <c r="S6699" t="s">
        <v>57</v>
      </c>
      <c r="T6699" s="1">
        <v>40377</v>
      </c>
    </row>
    <row r="6700" spans="1:20" x14ac:dyDescent="0.25">
      <c r="A6700">
        <v>47713</v>
      </c>
      <c r="B6700">
        <v>39997</v>
      </c>
      <c r="C6700" t="s">
        <v>36</v>
      </c>
      <c r="D6700" t="s">
        <v>37</v>
      </c>
      <c r="E6700" t="s">
        <v>50</v>
      </c>
      <c r="F6700" t="s">
        <v>76</v>
      </c>
      <c r="G6700">
        <v>34</v>
      </c>
      <c r="H6700">
        <v>6805.33</v>
      </c>
      <c r="I6700">
        <v>0.42</v>
      </c>
      <c r="J6700">
        <v>0</v>
      </c>
      <c r="K6700">
        <v>2855.75</v>
      </c>
      <c r="L6700">
        <v>199.98</v>
      </c>
      <c r="M6700">
        <v>115.99</v>
      </c>
      <c r="N6700">
        <v>5.92</v>
      </c>
      <c r="O6700" t="s">
        <v>24</v>
      </c>
      <c r="P6700" t="s">
        <v>781</v>
      </c>
      <c r="Q6700" t="s">
        <v>95</v>
      </c>
      <c r="R6700" t="s">
        <v>61</v>
      </c>
      <c r="S6700" t="s">
        <v>57</v>
      </c>
      <c r="T6700" s="1">
        <v>39997</v>
      </c>
    </row>
    <row r="6701" spans="1:20" x14ac:dyDescent="0.25">
      <c r="A6701">
        <v>47714</v>
      </c>
      <c r="B6701">
        <v>40612</v>
      </c>
      <c r="C6701" t="s">
        <v>79</v>
      </c>
      <c r="D6701" t="s">
        <v>21</v>
      </c>
      <c r="E6701" t="s">
        <v>120</v>
      </c>
      <c r="F6701" t="s">
        <v>1376</v>
      </c>
      <c r="G6701">
        <v>30</v>
      </c>
      <c r="H6701">
        <v>364.03</v>
      </c>
      <c r="I6701">
        <v>0.54</v>
      </c>
      <c r="J6701">
        <v>0.01</v>
      </c>
      <c r="K6701">
        <v>191.15</v>
      </c>
      <c r="L6701">
        <v>12.02</v>
      </c>
      <c r="M6701">
        <v>5.53</v>
      </c>
      <c r="N6701">
        <v>6.98</v>
      </c>
      <c r="O6701" t="s">
        <v>24</v>
      </c>
      <c r="P6701" t="s">
        <v>617</v>
      </c>
      <c r="Q6701" t="s">
        <v>95</v>
      </c>
      <c r="R6701" t="s">
        <v>34</v>
      </c>
      <c r="S6701" t="s">
        <v>57</v>
      </c>
      <c r="T6701" s="1">
        <v>40613</v>
      </c>
    </row>
    <row r="6702" spans="1:20" x14ac:dyDescent="0.25">
      <c r="A6702">
        <v>47714</v>
      </c>
      <c r="B6702">
        <v>40612</v>
      </c>
      <c r="C6702" t="s">
        <v>79</v>
      </c>
      <c r="D6702" t="s">
        <v>42</v>
      </c>
      <c r="E6702" t="s">
        <v>46</v>
      </c>
      <c r="F6702" t="s">
        <v>382</v>
      </c>
      <c r="G6702">
        <v>29</v>
      </c>
      <c r="H6702">
        <v>6431.99</v>
      </c>
      <c r="I6702">
        <v>0.55000000000000004</v>
      </c>
      <c r="J6702">
        <v>0.06</v>
      </c>
      <c r="K6702">
        <v>3331.14</v>
      </c>
      <c r="L6702">
        <v>234.42</v>
      </c>
      <c r="M6702">
        <v>105.49</v>
      </c>
      <c r="N6702">
        <v>41.64</v>
      </c>
      <c r="O6702" t="s">
        <v>48</v>
      </c>
      <c r="P6702" t="s">
        <v>617</v>
      </c>
      <c r="Q6702" t="s">
        <v>64</v>
      </c>
      <c r="R6702" t="s">
        <v>34</v>
      </c>
      <c r="S6702" t="s">
        <v>49</v>
      </c>
      <c r="T6702" s="1">
        <v>40613</v>
      </c>
    </row>
    <row r="6703" spans="1:20" x14ac:dyDescent="0.25">
      <c r="A6703">
        <v>47717</v>
      </c>
      <c r="B6703">
        <v>40894</v>
      </c>
      <c r="C6703" t="s">
        <v>29</v>
      </c>
      <c r="D6703" t="s">
        <v>21</v>
      </c>
      <c r="E6703" t="s">
        <v>80</v>
      </c>
      <c r="F6703" t="s">
        <v>333</v>
      </c>
      <c r="G6703">
        <v>35</v>
      </c>
      <c r="H6703">
        <v>254.31</v>
      </c>
      <c r="I6703">
        <v>0.35</v>
      </c>
      <c r="J6703">
        <v>0.04</v>
      </c>
      <c r="K6703">
        <v>81.96</v>
      </c>
      <c r="L6703">
        <v>7.55</v>
      </c>
      <c r="M6703">
        <v>4.91</v>
      </c>
      <c r="N6703">
        <v>0.5</v>
      </c>
      <c r="O6703" t="s">
        <v>24</v>
      </c>
      <c r="P6703" t="s">
        <v>1134</v>
      </c>
      <c r="Q6703" t="s">
        <v>41</v>
      </c>
      <c r="R6703" t="s">
        <v>67</v>
      </c>
      <c r="S6703" t="s">
        <v>57</v>
      </c>
      <c r="T6703" s="1">
        <v>40895</v>
      </c>
    </row>
    <row r="6704" spans="1:20" x14ac:dyDescent="0.25">
      <c r="A6704">
        <v>47747</v>
      </c>
      <c r="B6704">
        <v>40868</v>
      </c>
      <c r="C6704" t="s">
        <v>36</v>
      </c>
      <c r="D6704" t="s">
        <v>42</v>
      </c>
      <c r="E6704" t="s">
        <v>43</v>
      </c>
      <c r="F6704" t="s">
        <v>775</v>
      </c>
      <c r="G6704">
        <v>40</v>
      </c>
      <c r="H6704">
        <v>144.47</v>
      </c>
      <c r="I6704">
        <v>0.42</v>
      </c>
      <c r="J6704">
        <v>0.03</v>
      </c>
      <c r="K6704">
        <v>55.94</v>
      </c>
      <c r="L6704">
        <v>3.59</v>
      </c>
      <c r="M6704">
        <v>2.08</v>
      </c>
      <c r="N6704">
        <v>5.33</v>
      </c>
      <c r="O6704" t="s">
        <v>71</v>
      </c>
      <c r="P6704" t="s">
        <v>1375</v>
      </c>
      <c r="Q6704" t="s">
        <v>95</v>
      </c>
      <c r="R6704" t="s">
        <v>67</v>
      </c>
      <c r="S6704" t="s">
        <v>57</v>
      </c>
      <c r="T6704" s="1">
        <v>40870</v>
      </c>
    </row>
    <row r="6705" spans="1:20" x14ac:dyDescent="0.25">
      <c r="A6705">
        <v>47749</v>
      </c>
      <c r="B6705">
        <v>40253</v>
      </c>
      <c r="C6705" t="s">
        <v>79</v>
      </c>
      <c r="D6705" t="s">
        <v>21</v>
      </c>
      <c r="E6705" t="s">
        <v>30</v>
      </c>
      <c r="F6705" t="s">
        <v>1730</v>
      </c>
      <c r="G6705">
        <v>46</v>
      </c>
      <c r="H6705">
        <v>619.49</v>
      </c>
      <c r="I6705">
        <v>0.39</v>
      </c>
      <c r="J6705">
        <v>0.04</v>
      </c>
      <c r="K6705">
        <v>223.02</v>
      </c>
      <c r="L6705">
        <v>13.85</v>
      </c>
      <c r="M6705">
        <v>8.4499999999999993</v>
      </c>
      <c r="N6705">
        <v>7.77</v>
      </c>
      <c r="O6705" t="s">
        <v>24</v>
      </c>
      <c r="P6705" t="s">
        <v>1802</v>
      </c>
      <c r="Q6705" t="s">
        <v>83</v>
      </c>
      <c r="R6705" t="s">
        <v>27</v>
      </c>
      <c r="S6705" t="s">
        <v>35</v>
      </c>
      <c r="T6705" s="1">
        <v>40253</v>
      </c>
    </row>
    <row r="6706" spans="1:20" x14ac:dyDescent="0.25">
      <c r="A6706">
        <v>47750</v>
      </c>
      <c r="B6706">
        <v>40344</v>
      </c>
      <c r="C6706" t="s">
        <v>20</v>
      </c>
      <c r="D6706" t="s">
        <v>21</v>
      </c>
      <c r="E6706" t="s">
        <v>80</v>
      </c>
      <c r="F6706" t="s">
        <v>1045</v>
      </c>
      <c r="G6706">
        <v>37</v>
      </c>
      <c r="H6706">
        <v>196.57</v>
      </c>
      <c r="I6706">
        <v>0.5</v>
      </c>
      <c r="J6706">
        <v>0.08</v>
      </c>
      <c r="K6706">
        <v>89.51</v>
      </c>
      <c r="L6706">
        <v>5.76</v>
      </c>
      <c r="M6706">
        <v>2.88</v>
      </c>
      <c r="N6706">
        <v>0.5</v>
      </c>
      <c r="O6706" t="s">
        <v>24</v>
      </c>
      <c r="P6706" t="s">
        <v>1349</v>
      </c>
      <c r="Q6706" t="s">
        <v>33</v>
      </c>
      <c r="R6706" t="s">
        <v>34</v>
      </c>
      <c r="S6706" t="s">
        <v>57</v>
      </c>
      <c r="T6706" s="1">
        <v>40349</v>
      </c>
    </row>
    <row r="6707" spans="1:20" x14ac:dyDescent="0.25">
      <c r="A6707">
        <v>47750</v>
      </c>
      <c r="B6707">
        <v>40344</v>
      </c>
      <c r="C6707" t="s">
        <v>20</v>
      </c>
      <c r="D6707" t="s">
        <v>42</v>
      </c>
      <c r="E6707" t="s">
        <v>43</v>
      </c>
      <c r="F6707" t="s">
        <v>859</v>
      </c>
      <c r="G6707">
        <v>43</v>
      </c>
      <c r="H6707">
        <v>2262.84</v>
      </c>
      <c r="I6707">
        <v>0.54</v>
      </c>
      <c r="J6707">
        <v>0.05</v>
      </c>
      <c r="K6707">
        <v>1162.51</v>
      </c>
      <c r="L6707">
        <v>55.17</v>
      </c>
      <c r="M6707">
        <v>25.38</v>
      </c>
      <c r="N6707">
        <v>8.99</v>
      </c>
      <c r="O6707" t="s">
        <v>24</v>
      </c>
      <c r="P6707" t="s">
        <v>1349</v>
      </c>
      <c r="Q6707" t="s">
        <v>33</v>
      </c>
      <c r="R6707" t="s">
        <v>34</v>
      </c>
      <c r="S6707" t="s">
        <v>35</v>
      </c>
      <c r="T6707" s="1">
        <v>40349</v>
      </c>
    </row>
    <row r="6708" spans="1:20" x14ac:dyDescent="0.25">
      <c r="A6708">
        <v>47750</v>
      </c>
      <c r="B6708">
        <v>40344</v>
      </c>
      <c r="C6708" t="s">
        <v>20</v>
      </c>
      <c r="D6708" t="s">
        <v>21</v>
      </c>
      <c r="E6708" t="s">
        <v>22</v>
      </c>
      <c r="F6708" t="s">
        <v>1362</v>
      </c>
      <c r="G6708">
        <v>1</v>
      </c>
      <c r="H6708">
        <v>291.48</v>
      </c>
      <c r="I6708">
        <v>0.4</v>
      </c>
      <c r="J6708">
        <v>0.08</v>
      </c>
      <c r="K6708">
        <v>89.21</v>
      </c>
      <c r="L6708">
        <v>278.77999999999997</v>
      </c>
      <c r="M6708">
        <v>167.27</v>
      </c>
      <c r="N6708">
        <v>35</v>
      </c>
      <c r="O6708" t="s">
        <v>24</v>
      </c>
      <c r="P6708" t="s">
        <v>1349</v>
      </c>
      <c r="Q6708" t="s">
        <v>95</v>
      </c>
      <c r="R6708" t="s">
        <v>34</v>
      </c>
      <c r="S6708" t="s">
        <v>28</v>
      </c>
      <c r="T6708" s="1">
        <v>40344</v>
      </c>
    </row>
    <row r="6709" spans="1:20" x14ac:dyDescent="0.25">
      <c r="A6709">
        <v>47777</v>
      </c>
      <c r="B6709">
        <v>41238</v>
      </c>
      <c r="C6709" t="s">
        <v>20</v>
      </c>
      <c r="D6709" t="s">
        <v>21</v>
      </c>
      <c r="E6709" t="s">
        <v>84</v>
      </c>
      <c r="F6709" t="s">
        <v>206</v>
      </c>
      <c r="G6709">
        <v>13</v>
      </c>
      <c r="H6709">
        <v>134.31</v>
      </c>
      <c r="I6709">
        <v>0.36</v>
      </c>
      <c r="J6709">
        <v>0.05</v>
      </c>
      <c r="K6709">
        <v>42.06</v>
      </c>
      <c r="L6709">
        <v>10.44</v>
      </c>
      <c r="M6709">
        <v>6.68</v>
      </c>
      <c r="N6709">
        <v>5.41</v>
      </c>
      <c r="O6709" t="s">
        <v>24</v>
      </c>
      <c r="P6709" t="s">
        <v>1536</v>
      </c>
      <c r="Q6709" t="s">
        <v>41</v>
      </c>
      <c r="R6709" t="s">
        <v>61</v>
      </c>
      <c r="S6709" t="s">
        <v>57</v>
      </c>
      <c r="T6709" s="1">
        <v>41240</v>
      </c>
    </row>
    <row r="6710" spans="1:20" x14ac:dyDescent="0.25">
      <c r="A6710">
        <v>47778</v>
      </c>
      <c r="B6710">
        <v>40223</v>
      </c>
      <c r="C6710" t="s">
        <v>58</v>
      </c>
      <c r="D6710" t="s">
        <v>42</v>
      </c>
      <c r="E6710" t="s">
        <v>43</v>
      </c>
      <c r="F6710" t="s">
        <v>292</v>
      </c>
      <c r="G6710">
        <v>12</v>
      </c>
      <c r="H6710">
        <v>316.60000000000002</v>
      </c>
      <c r="I6710">
        <v>0.5</v>
      </c>
      <c r="J6710">
        <v>0.06</v>
      </c>
      <c r="K6710">
        <v>144.99</v>
      </c>
      <c r="L6710">
        <v>27.46</v>
      </c>
      <c r="M6710">
        <v>13.73</v>
      </c>
      <c r="N6710">
        <v>6.85</v>
      </c>
      <c r="O6710" t="s">
        <v>24</v>
      </c>
      <c r="P6710" t="s">
        <v>377</v>
      </c>
      <c r="Q6710" t="s">
        <v>33</v>
      </c>
      <c r="R6710" t="s">
        <v>34</v>
      </c>
      <c r="S6710" t="s">
        <v>55</v>
      </c>
      <c r="T6710" s="1">
        <v>40225</v>
      </c>
    </row>
    <row r="6711" spans="1:20" x14ac:dyDescent="0.25">
      <c r="A6711">
        <v>47810</v>
      </c>
      <c r="B6711">
        <v>40769</v>
      </c>
      <c r="C6711" t="s">
        <v>58</v>
      </c>
      <c r="D6711" t="s">
        <v>21</v>
      </c>
      <c r="E6711" t="s">
        <v>52</v>
      </c>
      <c r="F6711" t="s">
        <v>1292</v>
      </c>
      <c r="G6711">
        <v>3</v>
      </c>
      <c r="H6711">
        <v>30.8</v>
      </c>
      <c r="I6711">
        <v>0.42</v>
      </c>
      <c r="J6711">
        <v>0.02</v>
      </c>
      <c r="K6711">
        <v>12.08</v>
      </c>
      <c r="L6711">
        <v>10.07</v>
      </c>
      <c r="M6711">
        <v>5.84</v>
      </c>
      <c r="N6711">
        <v>1.2</v>
      </c>
      <c r="O6711" t="s">
        <v>24</v>
      </c>
      <c r="P6711" t="s">
        <v>335</v>
      </c>
      <c r="Q6711" t="s">
        <v>95</v>
      </c>
      <c r="R6711" t="s">
        <v>61</v>
      </c>
      <c r="S6711" t="s">
        <v>55</v>
      </c>
      <c r="T6711" s="1">
        <v>40770</v>
      </c>
    </row>
    <row r="6712" spans="1:20" x14ac:dyDescent="0.25">
      <c r="A6712">
        <v>47813</v>
      </c>
      <c r="B6712">
        <v>40052</v>
      </c>
      <c r="C6712" t="s">
        <v>36</v>
      </c>
      <c r="D6712" t="s">
        <v>21</v>
      </c>
      <c r="E6712" t="s">
        <v>84</v>
      </c>
      <c r="F6712" t="s">
        <v>548</v>
      </c>
      <c r="G6712">
        <v>50</v>
      </c>
      <c r="H6712">
        <v>571.76</v>
      </c>
      <c r="I6712">
        <v>0.41</v>
      </c>
      <c r="J6712">
        <v>0</v>
      </c>
      <c r="K6712">
        <v>232.1</v>
      </c>
      <c r="L6712">
        <v>11.32</v>
      </c>
      <c r="M6712">
        <v>6.68</v>
      </c>
      <c r="N6712">
        <v>5.66</v>
      </c>
      <c r="O6712" t="s">
        <v>24</v>
      </c>
      <c r="P6712" t="s">
        <v>1115</v>
      </c>
      <c r="Q6712" t="s">
        <v>95</v>
      </c>
      <c r="R6712" t="s">
        <v>61</v>
      </c>
      <c r="S6712" t="s">
        <v>57</v>
      </c>
      <c r="T6712" s="1">
        <v>40054</v>
      </c>
    </row>
    <row r="6713" spans="1:20" x14ac:dyDescent="0.25">
      <c r="A6713">
        <v>47815</v>
      </c>
      <c r="B6713">
        <v>41273</v>
      </c>
      <c r="C6713" t="s">
        <v>29</v>
      </c>
      <c r="D6713" t="s">
        <v>42</v>
      </c>
      <c r="E6713" t="s">
        <v>43</v>
      </c>
      <c r="F6713" t="s">
        <v>292</v>
      </c>
      <c r="G6713">
        <v>45</v>
      </c>
      <c r="H6713">
        <v>909.11</v>
      </c>
      <c r="I6713">
        <v>0.37</v>
      </c>
      <c r="J6713">
        <v>0.08</v>
      </c>
      <c r="K6713">
        <v>284.41000000000003</v>
      </c>
      <c r="L6713">
        <v>21.79</v>
      </c>
      <c r="M6713">
        <v>13.73</v>
      </c>
      <c r="N6713">
        <v>6.85</v>
      </c>
      <c r="O6713" t="s">
        <v>24</v>
      </c>
      <c r="P6713" t="s">
        <v>320</v>
      </c>
      <c r="Q6713" t="s">
        <v>95</v>
      </c>
      <c r="R6713" t="s">
        <v>27</v>
      </c>
      <c r="S6713" t="s">
        <v>55</v>
      </c>
      <c r="T6713" s="1">
        <v>41273</v>
      </c>
    </row>
    <row r="6714" spans="1:20" x14ac:dyDescent="0.25">
      <c r="A6714">
        <v>47842</v>
      </c>
      <c r="B6714">
        <v>40310</v>
      </c>
      <c r="C6714" t="s">
        <v>79</v>
      </c>
      <c r="D6714" t="s">
        <v>21</v>
      </c>
      <c r="E6714" t="s">
        <v>84</v>
      </c>
      <c r="F6714" t="s">
        <v>1624</v>
      </c>
      <c r="G6714">
        <v>50</v>
      </c>
      <c r="H6714">
        <v>341.01</v>
      </c>
      <c r="I6714">
        <v>0.4</v>
      </c>
      <c r="J6714">
        <v>0.06</v>
      </c>
      <c r="K6714">
        <v>121.27</v>
      </c>
      <c r="L6714">
        <v>7.13</v>
      </c>
      <c r="M6714">
        <v>4.28</v>
      </c>
      <c r="N6714">
        <v>5.74</v>
      </c>
      <c r="O6714" t="s">
        <v>71</v>
      </c>
      <c r="P6714" t="s">
        <v>836</v>
      </c>
      <c r="Q6714" t="s">
        <v>75</v>
      </c>
      <c r="R6714" t="s">
        <v>27</v>
      </c>
      <c r="S6714" t="s">
        <v>57</v>
      </c>
      <c r="T6714" s="1">
        <v>40310</v>
      </c>
    </row>
    <row r="6715" spans="1:20" x14ac:dyDescent="0.25">
      <c r="A6715">
        <v>47844</v>
      </c>
      <c r="B6715">
        <v>40524</v>
      </c>
      <c r="C6715" t="s">
        <v>58</v>
      </c>
      <c r="D6715" t="s">
        <v>42</v>
      </c>
      <c r="E6715" t="s">
        <v>192</v>
      </c>
      <c r="F6715" t="s">
        <v>1199</v>
      </c>
      <c r="G6715">
        <v>41</v>
      </c>
      <c r="H6715">
        <v>10159.39</v>
      </c>
      <c r="I6715">
        <v>0.45</v>
      </c>
      <c r="J6715">
        <v>0.1</v>
      </c>
      <c r="K6715">
        <v>3939.21</v>
      </c>
      <c r="L6715">
        <v>274.51</v>
      </c>
      <c r="M6715">
        <v>150.97999999999999</v>
      </c>
      <c r="N6715">
        <v>30</v>
      </c>
      <c r="O6715" t="s">
        <v>48</v>
      </c>
      <c r="P6715" t="s">
        <v>351</v>
      </c>
      <c r="Q6715" t="s">
        <v>41</v>
      </c>
      <c r="R6715" t="s">
        <v>67</v>
      </c>
      <c r="S6715" t="s">
        <v>132</v>
      </c>
      <c r="T6715" s="1">
        <v>40526</v>
      </c>
    </row>
    <row r="6716" spans="1:20" x14ac:dyDescent="0.25">
      <c r="A6716">
        <v>47846</v>
      </c>
      <c r="B6716">
        <v>41132</v>
      </c>
      <c r="C6716" t="s">
        <v>36</v>
      </c>
      <c r="D6716" t="s">
        <v>42</v>
      </c>
      <c r="E6716" t="s">
        <v>43</v>
      </c>
      <c r="F6716" t="s">
        <v>2076</v>
      </c>
      <c r="G6716">
        <v>5</v>
      </c>
      <c r="H6716">
        <v>98.31</v>
      </c>
      <c r="I6716">
        <v>0.38</v>
      </c>
      <c r="J6716">
        <v>0.01</v>
      </c>
      <c r="K6716">
        <v>31.87</v>
      </c>
      <c r="L6716">
        <v>17.23</v>
      </c>
      <c r="M6716">
        <v>10.68</v>
      </c>
      <c r="N6716">
        <v>13.04</v>
      </c>
      <c r="O6716" t="s">
        <v>24</v>
      </c>
      <c r="P6716" t="s">
        <v>1464</v>
      </c>
      <c r="Q6716" t="s">
        <v>95</v>
      </c>
      <c r="R6716" t="s">
        <v>34</v>
      </c>
      <c r="S6716" t="s">
        <v>28</v>
      </c>
      <c r="T6716" s="1">
        <v>41134</v>
      </c>
    </row>
    <row r="6717" spans="1:20" x14ac:dyDescent="0.25">
      <c r="A6717">
        <v>47846</v>
      </c>
      <c r="B6717">
        <v>41132</v>
      </c>
      <c r="C6717" t="s">
        <v>36</v>
      </c>
      <c r="D6717" t="s">
        <v>42</v>
      </c>
      <c r="E6717" t="s">
        <v>43</v>
      </c>
      <c r="F6717" t="s">
        <v>328</v>
      </c>
      <c r="G6717">
        <v>25</v>
      </c>
      <c r="H6717">
        <v>4755.8599999999997</v>
      </c>
      <c r="I6717">
        <v>0.45</v>
      </c>
      <c r="J6717">
        <v>0.06</v>
      </c>
      <c r="K6717">
        <v>1967.37</v>
      </c>
      <c r="L6717">
        <v>201.78</v>
      </c>
      <c r="M6717">
        <v>110.98</v>
      </c>
      <c r="N6717">
        <v>13.99</v>
      </c>
      <c r="O6717" t="s">
        <v>24</v>
      </c>
      <c r="P6717" t="s">
        <v>1464</v>
      </c>
      <c r="Q6717" t="s">
        <v>95</v>
      </c>
      <c r="R6717" t="s">
        <v>34</v>
      </c>
      <c r="S6717" t="s">
        <v>45</v>
      </c>
      <c r="T6717" s="1">
        <v>41134</v>
      </c>
    </row>
    <row r="6718" spans="1:20" x14ac:dyDescent="0.25">
      <c r="A6718">
        <v>47846</v>
      </c>
      <c r="B6718">
        <v>41132</v>
      </c>
      <c r="C6718" t="s">
        <v>36</v>
      </c>
      <c r="D6718" t="s">
        <v>42</v>
      </c>
      <c r="E6718" t="s">
        <v>43</v>
      </c>
      <c r="F6718" t="s">
        <v>1055</v>
      </c>
      <c r="G6718">
        <v>50</v>
      </c>
      <c r="H6718">
        <v>8045.29</v>
      </c>
      <c r="I6718">
        <v>0.36</v>
      </c>
      <c r="J6718">
        <v>0.03</v>
      </c>
      <c r="K6718">
        <v>2732.3</v>
      </c>
      <c r="L6718">
        <v>165.59</v>
      </c>
      <c r="M6718">
        <v>105.98</v>
      </c>
      <c r="N6718">
        <v>13.99</v>
      </c>
      <c r="O6718" t="s">
        <v>24</v>
      </c>
      <c r="P6718" t="s">
        <v>1464</v>
      </c>
      <c r="Q6718" t="s">
        <v>95</v>
      </c>
      <c r="R6718" t="s">
        <v>34</v>
      </c>
      <c r="S6718" t="s">
        <v>45</v>
      </c>
      <c r="T6718" s="1">
        <v>41133</v>
      </c>
    </row>
    <row r="6719" spans="1:20" x14ac:dyDescent="0.25">
      <c r="A6719">
        <v>47846</v>
      </c>
      <c r="B6719">
        <v>41132</v>
      </c>
      <c r="C6719" t="s">
        <v>36</v>
      </c>
      <c r="D6719" t="s">
        <v>21</v>
      </c>
      <c r="E6719" t="s">
        <v>84</v>
      </c>
      <c r="F6719" t="s">
        <v>869</v>
      </c>
      <c r="G6719">
        <v>37</v>
      </c>
      <c r="H6719">
        <v>512.23</v>
      </c>
      <c r="I6719">
        <v>0.55000000000000004</v>
      </c>
      <c r="J6719">
        <v>0.08</v>
      </c>
      <c r="K6719">
        <v>258.14</v>
      </c>
      <c r="L6719">
        <v>14.84</v>
      </c>
      <c r="M6719">
        <v>6.68</v>
      </c>
      <c r="N6719">
        <v>6.93</v>
      </c>
      <c r="O6719" t="s">
        <v>24</v>
      </c>
      <c r="P6719" t="s">
        <v>1464</v>
      </c>
      <c r="Q6719" t="s">
        <v>95</v>
      </c>
      <c r="R6719" t="s">
        <v>34</v>
      </c>
      <c r="S6719" t="s">
        <v>57</v>
      </c>
      <c r="T6719" s="1">
        <v>41133</v>
      </c>
    </row>
    <row r="6720" spans="1:20" x14ac:dyDescent="0.25">
      <c r="A6720">
        <v>47872</v>
      </c>
      <c r="B6720">
        <v>39976</v>
      </c>
      <c r="C6720" t="s">
        <v>58</v>
      </c>
      <c r="D6720" t="s">
        <v>21</v>
      </c>
      <c r="E6720" t="s">
        <v>126</v>
      </c>
      <c r="F6720" t="s">
        <v>1341</v>
      </c>
      <c r="G6720">
        <v>38</v>
      </c>
      <c r="H6720">
        <v>3123.29</v>
      </c>
      <c r="I6720">
        <v>0.48</v>
      </c>
      <c r="J6720">
        <v>0.09</v>
      </c>
      <c r="K6720">
        <v>1336.37</v>
      </c>
      <c r="L6720">
        <v>90.17</v>
      </c>
      <c r="M6720">
        <v>46.89</v>
      </c>
      <c r="N6720">
        <v>5.0999999999999996</v>
      </c>
      <c r="O6720" t="s">
        <v>24</v>
      </c>
      <c r="P6720" t="s">
        <v>108</v>
      </c>
      <c r="Q6720" t="s">
        <v>33</v>
      </c>
      <c r="R6720" t="s">
        <v>61</v>
      </c>
      <c r="S6720" t="s">
        <v>45</v>
      </c>
      <c r="T6720" s="1">
        <v>39978</v>
      </c>
    </row>
    <row r="6721" spans="1:20" x14ac:dyDescent="0.25">
      <c r="A6721">
        <v>47872</v>
      </c>
      <c r="B6721">
        <v>39976</v>
      </c>
      <c r="C6721" t="s">
        <v>58</v>
      </c>
      <c r="D6721" t="s">
        <v>42</v>
      </c>
      <c r="E6721" t="s">
        <v>43</v>
      </c>
      <c r="F6721" t="s">
        <v>199</v>
      </c>
      <c r="G6721">
        <v>50</v>
      </c>
      <c r="H6721">
        <v>589.02</v>
      </c>
      <c r="I6721">
        <v>0.46</v>
      </c>
      <c r="J6721">
        <v>0.05</v>
      </c>
      <c r="K6721">
        <v>252.07</v>
      </c>
      <c r="L6721">
        <v>12.3</v>
      </c>
      <c r="M6721">
        <v>6.64</v>
      </c>
      <c r="N6721">
        <v>4.95</v>
      </c>
      <c r="O6721" t="s">
        <v>24</v>
      </c>
      <c r="P6721" t="s">
        <v>108</v>
      </c>
      <c r="Q6721" t="s">
        <v>33</v>
      </c>
      <c r="R6721" t="s">
        <v>61</v>
      </c>
      <c r="S6721" t="s">
        <v>35</v>
      </c>
      <c r="T6721" s="1">
        <v>39977</v>
      </c>
    </row>
    <row r="6722" spans="1:20" x14ac:dyDescent="0.25">
      <c r="A6722">
        <v>47873</v>
      </c>
      <c r="B6722">
        <v>40495</v>
      </c>
      <c r="C6722" t="s">
        <v>58</v>
      </c>
      <c r="D6722" t="s">
        <v>42</v>
      </c>
      <c r="E6722" t="s">
        <v>43</v>
      </c>
      <c r="F6722" t="s">
        <v>775</v>
      </c>
      <c r="G6722">
        <v>8</v>
      </c>
      <c r="H6722">
        <v>84.39</v>
      </c>
      <c r="I6722">
        <v>0.45</v>
      </c>
      <c r="J6722">
        <v>0.08</v>
      </c>
      <c r="K6722">
        <v>31.7</v>
      </c>
      <c r="L6722">
        <v>10.71</v>
      </c>
      <c r="M6722">
        <v>5.89</v>
      </c>
      <c r="N6722">
        <v>5.57</v>
      </c>
      <c r="O6722" t="s">
        <v>24</v>
      </c>
      <c r="P6722" t="s">
        <v>1398</v>
      </c>
      <c r="Q6722" t="s">
        <v>83</v>
      </c>
      <c r="R6722" t="s">
        <v>34</v>
      </c>
      <c r="S6722" t="s">
        <v>57</v>
      </c>
      <c r="T6722" s="1">
        <v>40497</v>
      </c>
    </row>
    <row r="6723" spans="1:20" x14ac:dyDescent="0.25">
      <c r="A6723">
        <v>47876</v>
      </c>
      <c r="B6723">
        <v>40172</v>
      </c>
      <c r="C6723" t="s">
        <v>36</v>
      </c>
      <c r="D6723" t="s">
        <v>21</v>
      </c>
      <c r="E6723" t="s">
        <v>126</v>
      </c>
      <c r="F6723" t="s">
        <v>1341</v>
      </c>
      <c r="G6723">
        <v>8</v>
      </c>
      <c r="H6723">
        <v>771.3</v>
      </c>
      <c r="I6723">
        <v>0.53</v>
      </c>
      <c r="J6723">
        <v>0.04</v>
      </c>
      <c r="K6723">
        <v>391.08</v>
      </c>
      <c r="L6723">
        <v>99.77</v>
      </c>
      <c r="M6723">
        <v>46.89</v>
      </c>
      <c r="N6723">
        <v>5.0999999999999996</v>
      </c>
      <c r="O6723" t="s">
        <v>24</v>
      </c>
      <c r="P6723" t="s">
        <v>1554</v>
      </c>
      <c r="Q6723" t="s">
        <v>95</v>
      </c>
      <c r="R6723" t="s">
        <v>27</v>
      </c>
      <c r="S6723" t="s">
        <v>45</v>
      </c>
      <c r="T6723" s="1">
        <v>40174</v>
      </c>
    </row>
    <row r="6724" spans="1:20" x14ac:dyDescent="0.25">
      <c r="A6724">
        <v>47877</v>
      </c>
      <c r="B6724">
        <v>40053</v>
      </c>
      <c r="C6724" t="s">
        <v>79</v>
      </c>
      <c r="D6724" t="s">
        <v>21</v>
      </c>
      <c r="E6724" t="s">
        <v>30</v>
      </c>
      <c r="F6724" t="s">
        <v>2005</v>
      </c>
      <c r="G6724">
        <v>16</v>
      </c>
      <c r="H6724">
        <v>554.94000000000005</v>
      </c>
      <c r="I6724">
        <v>0.52</v>
      </c>
      <c r="J6724">
        <v>0.04</v>
      </c>
      <c r="K6724">
        <v>275.83999999999997</v>
      </c>
      <c r="L6724">
        <v>35.92</v>
      </c>
      <c r="M6724">
        <v>17.239999999999998</v>
      </c>
      <c r="N6724">
        <v>3.26</v>
      </c>
      <c r="O6724" t="s">
        <v>24</v>
      </c>
      <c r="P6724" t="s">
        <v>844</v>
      </c>
      <c r="Q6724" t="s">
        <v>33</v>
      </c>
      <c r="R6724" t="s">
        <v>61</v>
      </c>
      <c r="S6724" t="s">
        <v>35</v>
      </c>
      <c r="T6724" s="1">
        <v>40056</v>
      </c>
    </row>
    <row r="6725" spans="1:20" x14ac:dyDescent="0.25">
      <c r="A6725">
        <v>47877</v>
      </c>
      <c r="B6725">
        <v>40053</v>
      </c>
      <c r="C6725" t="s">
        <v>79</v>
      </c>
      <c r="D6725" t="s">
        <v>42</v>
      </c>
      <c r="E6725" t="s">
        <v>46</v>
      </c>
      <c r="F6725" t="s">
        <v>356</v>
      </c>
      <c r="G6725">
        <v>19</v>
      </c>
      <c r="H6725">
        <v>7958.03</v>
      </c>
      <c r="I6725">
        <v>0.51</v>
      </c>
      <c r="J6725">
        <v>7.0000000000000007E-2</v>
      </c>
      <c r="K6725">
        <v>3732.14</v>
      </c>
      <c r="L6725">
        <v>446.43</v>
      </c>
      <c r="M6725">
        <v>218.75</v>
      </c>
      <c r="N6725">
        <v>69.64</v>
      </c>
      <c r="O6725" t="s">
        <v>48</v>
      </c>
      <c r="P6725" t="s">
        <v>844</v>
      </c>
      <c r="Q6725" t="s">
        <v>33</v>
      </c>
      <c r="R6725" t="s">
        <v>61</v>
      </c>
      <c r="S6725" t="s">
        <v>49</v>
      </c>
      <c r="T6725" s="1">
        <v>40055</v>
      </c>
    </row>
    <row r="6726" spans="1:20" x14ac:dyDescent="0.25">
      <c r="A6726">
        <v>47877</v>
      </c>
      <c r="B6726">
        <v>40053</v>
      </c>
      <c r="C6726" t="s">
        <v>79</v>
      </c>
      <c r="D6726" t="s">
        <v>42</v>
      </c>
      <c r="E6726" t="s">
        <v>46</v>
      </c>
      <c r="F6726" t="s">
        <v>1038</v>
      </c>
      <c r="G6726">
        <v>49</v>
      </c>
      <c r="H6726">
        <v>21043.22</v>
      </c>
      <c r="I6726">
        <v>0.55000000000000004</v>
      </c>
      <c r="J6726">
        <v>0.08</v>
      </c>
      <c r="K6726">
        <v>10715.09</v>
      </c>
      <c r="L6726">
        <v>465.27</v>
      </c>
      <c r="M6726">
        <v>209.37</v>
      </c>
      <c r="N6726">
        <v>69</v>
      </c>
      <c r="O6726" t="s">
        <v>24</v>
      </c>
      <c r="P6726" t="s">
        <v>844</v>
      </c>
      <c r="Q6726" t="s">
        <v>33</v>
      </c>
      <c r="R6726" t="s">
        <v>61</v>
      </c>
      <c r="S6726" t="s">
        <v>28</v>
      </c>
      <c r="T6726" s="1">
        <v>40055</v>
      </c>
    </row>
    <row r="6727" spans="1:20" x14ac:dyDescent="0.25">
      <c r="A6727">
        <v>47879</v>
      </c>
      <c r="B6727">
        <v>40919</v>
      </c>
      <c r="C6727" t="s">
        <v>58</v>
      </c>
      <c r="D6727" t="s">
        <v>21</v>
      </c>
      <c r="E6727" t="s">
        <v>84</v>
      </c>
      <c r="F6727" t="s">
        <v>1268</v>
      </c>
      <c r="G6727">
        <v>19</v>
      </c>
      <c r="H6727">
        <v>276.70999999999998</v>
      </c>
      <c r="I6727">
        <v>0.42</v>
      </c>
      <c r="J6727">
        <v>0.08</v>
      </c>
      <c r="K6727">
        <v>101.47</v>
      </c>
      <c r="L6727">
        <v>15.71</v>
      </c>
      <c r="M6727">
        <v>9.11</v>
      </c>
      <c r="N6727">
        <v>2.15</v>
      </c>
      <c r="O6727" t="s">
        <v>24</v>
      </c>
      <c r="P6727" t="s">
        <v>844</v>
      </c>
      <c r="Q6727" t="s">
        <v>33</v>
      </c>
      <c r="R6727" t="s">
        <v>34</v>
      </c>
      <c r="S6727" t="s">
        <v>55</v>
      </c>
      <c r="T6727" s="1">
        <v>40920</v>
      </c>
    </row>
    <row r="6728" spans="1:20" x14ac:dyDescent="0.25">
      <c r="A6728">
        <v>47909</v>
      </c>
      <c r="B6728">
        <v>40246</v>
      </c>
      <c r="C6728" t="s">
        <v>79</v>
      </c>
      <c r="D6728" t="s">
        <v>21</v>
      </c>
      <c r="E6728" t="s">
        <v>84</v>
      </c>
      <c r="F6728" t="s">
        <v>204</v>
      </c>
      <c r="G6728">
        <v>38</v>
      </c>
      <c r="H6728">
        <v>339.5</v>
      </c>
      <c r="I6728">
        <v>0.47</v>
      </c>
      <c r="J6728">
        <v>7.0000000000000007E-2</v>
      </c>
      <c r="K6728">
        <v>142.82</v>
      </c>
      <c r="L6728">
        <v>9.4</v>
      </c>
      <c r="M6728">
        <v>4.9800000000000004</v>
      </c>
      <c r="N6728">
        <v>7.44</v>
      </c>
      <c r="O6728" t="s">
        <v>24</v>
      </c>
      <c r="P6728" t="s">
        <v>158</v>
      </c>
      <c r="Q6728" t="s">
        <v>95</v>
      </c>
      <c r="R6728" t="s">
        <v>61</v>
      </c>
      <c r="S6728" t="s">
        <v>57</v>
      </c>
      <c r="T6728" s="1">
        <v>40246</v>
      </c>
    </row>
    <row r="6729" spans="1:20" x14ac:dyDescent="0.25">
      <c r="A6729">
        <v>47909</v>
      </c>
      <c r="B6729">
        <v>40246</v>
      </c>
      <c r="C6729" t="s">
        <v>79</v>
      </c>
      <c r="D6729" t="s">
        <v>21</v>
      </c>
      <c r="E6729" t="s">
        <v>30</v>
      </c>
      <c r="F6729" t="s">
        <v>1068</v>
      </c>
      <c r="G6729">
        <v>22</v>
      </c>
      <c r="H6729">
        <v>353.52</v>
      </c>
      <c r="I6729">
        <v>0.4</v>
      </c>
      <c r="J6729">
        <v>7.0000000000000007E-2</v>
      </c>
      <c r="K6729">
        <v>123.78</v>
      </c>
      <c r="L6729">
        <v>17.05</v>
      </c>
      <c r="M6729">
        <v>10.23</v>
      </c>
      <c r="N6729">
        <v>4.68</v>
      </c>
      <c r="O6729" t="s">
        <v>24</v>
      </c>
      <c r="P6729" t="s">
        <v>158</v>
      </c>
      <c r="Q6729" t="s">
        <v>95</v>
      </c>
      <c r="R6729" t="s">
        <v>61</v>
      </c>
      <c r="S6729" t="s">
        <v>35</v>
      </c>
      <c r="T6729" s="1">
        <v>40247</v>
      </c>
    </row>
    <row r="6730" spans="1:20" x14ac:dyDescent="0.25">
      <c r="A6730">
        <v>47909</v>
      </c>
      <c r="B6730">
        <v>40246</v>
      </c>
      <c r="C6730" t="s">
        <v>79</v>
      </c>
      <c r="D6730" t="s">
        <v>37</v>
      </c>
      <c r="E6730" t="s">
        <v>50</v>
      </c>
      <c r="F6730" t="s">
        <v>1007</v>
      </c>
      <c r="G6730">
        <v>48</v>
      </c>
      <c r="H6730">
        <v>1932.07</v>
      </c>
      <c r="I6730">
        <v>0.52</v>
      </c>
      <c r="J6730">
        <v>0.08</v>
      </c>
      <c r="K6730">
        <v>923.56</v>
      </c>
      <c r="L6730">
        <v>43.73</v>
      </c>
      <c r="M6730">
        <v>20.99</v>
      </c>
      <c r="N6730">
        <v>0.99</v>
      </c>
      <c r="O6730" t="s">
        <v>24</v>
      </c>
      <c r="P6730" t="s">
        <v>158</v>
      </c>
      <c r="Q6730" t="s">
        <v>95</v>
      </c>
      <c r="R6730" t="s">
        <v>61</v>
      </c>
      <c r="S6730" t="s">
        <v>55</v>
      </c>
      <c r="T6730" s="1">
        <v>40248</v>
      </c>
    </row>
    <row r="6731" spans="1:20" x14ac:dyDescent="0.25">
      <c r="A6731">
        <v>47910</v>
      </c>
      <c r="B6731">
        <v>40040</v>
      </c>
      <c r="C6731" t="s">
        <v>36</v>
      </c>
      <c r="D6731" t="s">
        <v>21</v>
      </c>
      <c r="E6731" t="s">
        <v>22</v>
      </c>
      <c r="F6731" t="s">
        <v>176</v>
      </c>
      <c r="G6731">
        <v>30</v>
      </c>
      <c r="H6731">
        <v>8661.7000000000007</v>
      </c>
      <c r="I6731">
        <v>0.43</v>
      </c>
      <c r="J6731">
        <v>0.08</v>
      </c>
      <c r="K6731">
        <v>3287.61</v>
      </c>
      <c r="L6731">
        <v>313.11</v>
      </c>
      <c r="M6731">
        <v>178.47</v>
      </c>
      <c r="N6731">
        <v>19.989999999999998</v>
      </c>
      <c r="O6731" t="s">
        <v>24</v>
      </c>
      <c r="P6731" t="s">
        <v>108</v>
      </c>
      <c r="Q6731" t="s">
        <v>33</v>
      </c>
      <c r="R6731" t="s">
        <v>61</v>
      </c>
      <c r="S6731" t="s">
        <v>57</v>
      </c>
      <c r="T6731" s="1">
        <v>40041</v>
      </c>
    </row>
    <row r="6732" spans="1:20" x14ac:dyDescent="0.25">
      <c r="A6732">
        <v>47938</v>
      </c>
      <c r="B6732">
        <v>39988</v>
      </c>
      <c r="C6732" t="s">
        <v>20</v>
      </c>
      <c r="D6732" t="s">
        <v>37</v>
      </c>
      <c r="E6732" t="s">
        <v>50</v>
      </c>
      <c r="F6732" t="s">
        <v>372</v>
      </c>
      <c r="G6732">
        <v>17</v>
      </c>
      <c r="H6732">
        <v>626.95000000000005</v>
      </c>
      <c r="I6732">
        <v>0.48</v>
      </c>
      <c r="J6732">
        <v>0.09</v>
      </c>
      <c r="K6732">
        <v>267.62</v>
      </c>
      <c r="L6732">
        <v>40.369999999999997</v>
      </c>
      <c r="M6732">
        <v>20.99</v>
      </c>
      <c r="N6732">
        <v>2.5</v>
      </c>
      <c r="O6732" t="s">
        <v>24</v>
      </c>
      <c r="P6732" t="s">
        <v>904</v>
      </c>
      <c r="Q6732" t="s">
        <v>41</v>
      </c>
      <c r="R6732" t="s">
        <v>34</v>
      </c>
      <c r="S6732" t="s">
        <v>55</v>
      </c>
      <c r="T6732" s="1">
        <v>39995</v>
      </c>
    </row>
    <row r="6733" spans="1:20" x14ac:dyDescent="0.25">
      <c r="A6733">
        <v>47941</v>
      </c>
      <c r="B6733">
        <v>40033</v>
      </c>
      <c r="C6733" t="s">
        <v>36</v>
      </c>
      <c r="D6733" t="s">
        <v>37</v>
      </c>
      <c r="E6733" t="s">
        <v>50</v>
      </c>
      <c r="F6733" t="s">
        <v>403</v>
      </c>
      <c r="G6733">
        <v>15</v>
      </c>
      <c r="H6733">
        <v>2498.9299999999998</v>
      </c>
      <c r="I6733">
        <v>0.44</v>
      </c>
      <c r="J6733">
        <v>0.03</v>
      </c>
      <c r="K6733">
        <v>1054.18</v>
      </c>
      <c r="L6733">
        <v>171.41</v>
      </c>
      <c r="M6733">
        <v>95.99</v>
      </c>
      <c r="N6733">
        <v>4.9000000000000004</v>
      </c>
      <c r="O6733" t="s">
        <v>24</v>
      </c>
      <c r="P6733" t="s">
        <v>1177</v>
      </c>
      <c r="Q6733" t="s">
        <v>41</v>
      </c>
      <c r="R6733" t="s">
        <v>34</v>
      </c>
      <c r="S6733" t="s">
        <v>57</v>
      </c>
      <c r="T6733" s="1">
        <v>40033</v>
      </c>
    </row>
    <row r="6734" spans="1:20" x14ac:dyDescent="0.25">
      <c r="A6734">
        <v>47942</v>
      </c>
      <c r="B6734">
        <v>40236</v>
      </c>
      <c r="C6734" t="s">
        <v>79</v>
      </c>
      <c r="D6734" t="s">
        <v>37</v>
      </c>
      <c r="E6734" t="s">
        <v>387</v>
      </c>
      <c r="F6734" t="s">
        <v>520</v>
      </c>
      <c r="G6734">
        <v>30</v>
      </c>
      <c r="H6734">
        <v>26876.5</v>
      </c>
      <c r="I6734">
        <v>0.39</v>
      </c>
      <c r="J6734">
        <v>0.09</v>
      </c>
      <c r="K6734">
        <v>8852.31</v>
      </c>
      <c r="L6734">
        <v>983.59</v>
      </c>
      <c r="M6734">
        <v>599.99</v>
      </c>
      <c r="N6734">
        <v>24.49</v>
      </c>
      <c r="O6734" t="s">
        <v>24</v>
      </c>
      <c r="P6734" t="s">
        <v>324</v>
      </c>
      <c r="Q6734" t="s">
        <v>41</v>
      </c>
      <c r="R6734" t="s">
        <v>34</v>
      </c>
      <c r="S6734" t="s">
        <v>28</v>
      </c>
      <c r="T6734" s="1">
        <v>40238</v>
      </c>
    </row>
    <row r="6735" spans="1:20" x14ac:dyDescent="0.25">
      <c r="A6735">
        <v>47942</v>
      </c>
      <c r="B6735">
        <v>40236</v>
      </c>
      <c r="C6735" t="s">
        <v>79</v>
      </c>
      <c r="D6735" t="s">
        <v>21</v>
      </c>
      <c r="E6735" t="s">
        <v>84</v>
      </c>
      <c r="F6735" t="s">
        <v>899</v>
      </c>
      <c r="G6735">
        <v>3</v>
      </c>
      <c r="H6735">
        <v>31.26</v>
      </c>
      <c r="I6735">
        <v>0.4</v>
      </c>
      <c r="J6735">
        <v>0.04</v>
      </c>
      <c r="K6735">
        <v>10.58</v>
      </c>
      <c r="L6735">
        <v>9.8000000000000007</v>
      </c>
      <c r="M6735">
        <v>5.88</v>
      </c>
      <c r="N6735">
        <v>3.04</v>
      </c>
      <c r="O6735" t="s">
        <v>71</v>
      </c>
      <c r="P6735" t="s">
        <v>324</v>
      </c>
      <c r="Q6735" t="s">
        <v>41</v>
      </c>
      <c r="R6735" t="s">
        <v>34</v>
      </c>
      <c r="S6735" t="s">
        <v>55</v>
      </c>
      <c r="T6735" s="1">
        <v>40238</v>
      </c>
    </row>
    <row r="6736" spans="1:20" x14ac:dyDescent="0.25">
      <c r="A6736">
        <v>47942</v>
      </c>
      <c r="B6736">
        <v>40236</v>
      </c>
      <c r="C6736" t="s">
        <v>79</v>
      </c>
      <c r="D6736" t="s">
        <v>37</v>
      </c>
      <c r="E6736" t="s">
        <v>50</v>
      </c>
      <c r="F6736" t="s">
        <v>776</v>
      </c>
      <c r="G6736">
        <v>9</v>
      </c>
      <c r="H6736">
        <v>1845.41</v>
      </c>
      <c r="I6736">
        <v>0.42</v>
      </c>
      <c r="J6736">
        <v>0.06</v>
      </c>
      <c r="K6736">
        <v>703.81</v>
      </c>
      <c r="L6736">
        <v>217.22</v>
      </c>
      <c r="M6736">
        <v>125.99</v>
      </c>
      <c r="N6736">
        <v>7.69</v>
      </c>
      <c r="O6736" t="s">
        <v>71</v>
      </c>
      <c r="P6736" t="s">
        <v>324</v>
      </c>
      <c r="Q6736" t="s">
        <v>41</v>
      </c>
      <c r="R6736" t="s">
        <v>34</v>
      </c>
      <c r="S6736" t="s">
        <v>57</v>
      </c>
      <c r="T6736" s="1">
        <v>40237</v>
      </c>
    </row>
    <row r="6737" spans="1:20" x14ac:dyDescent="0.25">
      <c r="A6737">
        <v>47943</v>
      </c>
      <c r="B6737">
        <v>40131</v>
      </c>
      <c r="C6737" t="s">
        <v>79</v>
      </c>
      <c r="D6737" t="s">
        <v>21</v>
      </c>
      <c r="E6737" t="s">
        <v>80</v>
      </c>
      <c r="F6737" t="s">
        <v>1320</v>
      </c>
      <c r="G6737">
        <v>12</v>
      </c>
      <c r="H6737">
        <v>90.28</v>
      </c>
      <c r="I6737">
        <v>0.37</v>
      </c>
      <c r="J6737">
        <v>0.04</v>
      </c>
      <c r="K6737">
        <v>30.86</v>
      </c>
      <c r="L6737">
        <v>7.79</v>
      </c>
      <c r="M6737">
        <v>4.91</v>
      </c>
      <c r="N6737">
        <v>0.5</v>
      </c>
      <c r="O6737" t="s">
        <v>24</v>
      </c>
      <c r="P6737" t="s">
        <v>409</v>
      </c>
      <c r="Q6737" t="s">
        <v>83</v>
      </c>
      <c r="R6737" t="s">
        <v>61</v>
      </c>
      <c r="S6737" t="s">
        <v>57</v>
      </c>
      <c r="T6737" s="1">
        <v>40131</v>
      </c>
    </row>
    <row r="6738" spans="1:20" x14ac:dyDescent="0.25">
      <c r="A6738">
        <v>47943</v>
      </c>
      <c r="B6738">
        <v>40131</v>
      </c>
      <c r="C6738" t="s">
        <v>79</v>
      </c>
      <c r="D6738" t="s">
        <v>21</v>
      </c>
      <c r="E6738" t="s">
        <v>52</v>
      </c>
      <c r="F6738" t="s">
        <v>672</v>
      </c>
      <c r="G6738">
        <v>48</v>
      </c>
      <c r="H6738">
        <v>1600.81</v>
      </c>
      <c r="I6738">
        <v>0.53</v>
      </c>
      <c r="J6738">
        <v>0.02</v>
      </c>
      <c r="K6738">
        <v>830.24</v>
      </c>
      <c r="L6738">
        <v>33.909999999999997</v>
      </c>
      <c r="M6738">
        <v>15.94</v>
      </c>
      <c r="N6738">
        <v>5.45</v>
      </c>
      <c r="O6738" t="s">
        <v>24</v>
      </c>
      <c r="P6738" t="s">
        <v>409</v>
      </c>
      <c r="Q6738" t="s">
        <v>83</v>
      </c>
      <c r="R6738" t="s">
        <v>61</v>
      </c>
      <c r="S6738" t="s">
        <v>35</v>
      </c>
      <c r="T6738" s="1">
        <v>40132</v>
      </c>
    </row>
    <row r="6739" spans="1:20" x14ac:dyDescent="0.25">
      <c r="A6739">
        <v>47971</v>
      </c>
      <c r="B6739">
        <v>41211</v>
      </c>
      <c r="C6739" t="s">
        <v>36</v>
      </c>
      <c r="D6739" t="s">
        <v>42</v>
      </c>
      <c r="E6739" t="s">
        <v>43</v>
      </c>
      <c r="F6739" t="s">
        <v>1611</v>
      </c>
      <c r="G6739">
        <v>24</v>
      </c>
      <c r="H6739">
        <v>245.56</v>
      </c>
      <c r="I6739">
        <v>0.55000000000000004</v>
      </c>
      <c r="J6739">
        <v>0.09</v>
      </c>
      <c r="K6739">
        <v>121.44</v>
      </c>
      <c r="L6739">
        <v>11</v>
      </c>
      <c r="M6739">
        <v>4.95</v>
      </c>
      <c r="N6739">
        <v>5.32</v>
      </c>
      <c r="O6739" t="s">
        <v>24</v>
      </c>
      <c r="P6739" t="s">
        <v>1745</v>
      </c>
      <c r="Q6739" t="s">
        <v>64</v>
      </c>
      <c r="R6739" t="s">
        <v>61</v>
      </c>
      <c r="S6739" t="s">
        <v>57</v>
      </c>
      <c r="T6739" s="1">
        <v>41212</v>
      </c>
    </row>
    <row r="6740" spans="1:20" x14ac:dyDescent="0.25">
      <c r="A6740">
        <v>47972</v>
      </c>
      <c r="B6740">
        <v>40462</v>
      </c>
      <c r="C6740" t="s">
        <v>79</v>
      </c>
      <c r="D6740" t="s">
        <v>21</v>
      </c>
      <c r="E6740" t="s">
        <v>22</v>
      </c>
      <c r="F6740" t="s">
        <v>687</v>
      </c>
      <c r="G6740">
        <v>46</v>
      </c>
      <c r="H6740">
        <v>12642.39</v>
      </c>
      <c r="I6740">
        <v>0.41</v>
      </c>
      <c r="J6740">
        <v>0.02</v>
      </c>
      <c r="K6740">
        <v>5023.2</v>
      </c>
      <c r="L6740">
        <v>280</v>
      </c>
      <c r="M6740">
        <v>165.2</v>
      </c>
      <c r="N6740">
        <v>19.989999999999998</v>
      </c>
      <c r="O6740" t="s">
        <v>71</v>
      </c>
      <c r="P6740" t="s">
        <v>1778</v>
      </c>
      <c r="Q6740" t="s">
        <v>33</v>
      </c>
      <c r="R6740" t="s">
        <v>34</v>
      </c>
      <c r="S6740" t="s">
        <v>57</v>
      </c>
      <c r="T6740" s="1">
        <v>40464</v>
      </c>
    </row>
    <row r="6741" spans="1:20" x14ac:dyDescent="0.25">
      <c r="A6741">
        <v>47974</v>
      </c>
      <c r="B6741">
        <v>40056</v>
      </c>
      <c r="C6741" t="s">
        <v>79</v>
      </c>
      <c r="D6741" t="s">
        <v>21</v>
      </c>
      <c r="E6741" t="s">
        <v>52</v>
      </c>
      <c r="F6741" t="s">
        <v>354</v>
      </c>
      <c r="G6741">
        <v>6</v>
      </c>
      <c r="H6741">
        <v>31.92</v>
      </c>
      <c r="I6741">
        <v>0.46</v>
      </c>
      <c r="J6741">
        <v>0.01</v>
      </c>
      <c r="K6741">
        <v>13.9</v>
      </c>
      <c r="L6741">
        <v>5.15</v>
      </c>
      <c r="M6741">
        <v>2.78</v>
      </c>
      <c r="N6741">
        <v>1.34</v>
      </c>
      <c r="O6741" t="s">
        <v>24</v>
      </c>
      <c r="P6741" t="s">
        <v>377</v>
      </c>
      <c r="Q6741" t="s">
        <v>33</v>
      </c>
      <c r="R6741" t="s">
        <v>34</v>
      </c>
      <c r="S6741" t="s">
        <v>55</v>
      </c>
      <c r="T6741" s="1">
        <v>40058</v>
      </c>
    </row>
    <row r="6742" spans="1:20" x14ac:dyDescent="0.25">
      <c r="A6742">
        <v>48000</v>
      </c>
      <c r="B6742">
        <v>41134</v>
      </c>
      <c r="C6742" t="s">
        <v>36</v>
      </c>
      <c r="D6742" t="s">
        <v>37</v>
      </c>
      <c r="E6742" t="s">
        <v>38</v>
      </c>
      <c r="F6742" t="s">
        <v>1162</v>
      </c>
      <c r="G6742">
        <v>12</v>
      </c>
      <c r="H6742">
        <v>421.51</v>
      </c>
      <c r="I6742">
        <v>0.53</v>
      </c>
      <c r="J6742">
        <v>0.06</v>
      </c>
      <c r="K6742">
        <v>209.76</v>
      </c>
      <c r="L6742">
        <v>37.19</v>
      </c>
      <c r="M6742">
        <v>17.48</v>
      </c>
      <c r="N6742">
        <v>1.99</v>
      </c>
      <c r="O6742" t="s">
        <v>24</v>
      </c>
      <c r="P6742" t="s">
        <v>1889</v>
      </c>
      <c r="Q6742" t="s">
        <v>33</v>
      </c>
      <c r="R6742" t="s">
        <v>27</v>
      </c>
      <c r="S6742" t="s">
        <v>35</v>
      </c>
      <c r="T6742" s="1">
        <v>41135</v>
      </c>
    </row>
    <row r="6743" spans="1:20" x14ac:dyDescent="0.25">
      <c r="A6743">
        <v>48003</v>
      </c>
      <c r="B6743">
        <v>40934</v>
      </c>
      <c r="C6743" t="s">
        <v>79</v>
      </c>
      <c r="D6743" t="s">
        <v>37</v>
      </c>
      <c r="E6743" t="s">
        <v>38</v>
      </c>
      <c r="F6743" t="s">
        <v>540</v>
      </c>
      <c r="G6743">
        <v>30</v>
      </c>
      <c r="H6743">
        <v>319.99</v>
      </c>
      <c r="I6743">
        <v>0.46</v>
      </c>
      <c r="J6743">
        <v>0.05</v>
      </c>
      <c r="K6743">
        <v>136.21</v>
      </c>
      <c r="L6743">
        <v>11.07</v>
      </c>
      <c r="M6743">
        <v>5.98</v>
      </c>
      <c r="N6743">
        <v>4.38</v>
      </c>
      <c r="O6743" t="s">
        <v>24</v>
      </c>
      <c r="P6743" t="s">
        <v>1182</v>
      </c>
      <c r="Q6743" t="s">
        <v>64</v>
      </c>
      <c r="R6743" t="s">
        <v>67</v>
      </c>
      <c r="S6743" t="s">
        <v>35</v>
      </c>
      <c r="T6743" s="1">
        <v>40936</v>
      </c>
    </row>
    <row r="6744" spans="1:20" x14ac:dyDescent="0.25">
      <c r="A6744">
        <v>48003</v>
      </c>
      <c r="B6744">
        <v>40934</v>
      </c>
      <c r="C6744" t="s">
        <v>79</v>
      </c>
      <c r="D6744" t="s">
        <v>42</v>
      </c>
      <c r="E6744" t="s">
        <v>43</v>
      </c>
      <c r="F6744" t="s">
        <v>840</v>
      </c>
      <c r="G6744">
        <v>12</v>
      </c>
      <c r="H6744">
        <v>128.16999999999999</v>
      </c>
      <c r="I6744">
        <v>0.37</v>
      </c>
      <c r="J6744">
        <v>0.04</v>
      </c>
      <c r="K6744">
        <v>40.729999999999997</v>
      </c>
      <c r="L6744">
        <v>10.29</v>
      </c>
      <c r="M6744">
        <v>6.48</v>
      </c>
      <c r="N6744">
        <v>9.68</v>
      </c>
      <c r="O6744" t="s">
        <v>24</v>
      </c>
      <c r="P6744" t="s">
        <v>1182</v>
      </c>
      <c r="Q6744" t="s">
        <v>64</v>
      </c>
      <c r="R6744" t="s">
        <v>67</v>
      </c>
      <c r="S6744" t="s">
        <v>35</v>
      </c>
      <c r="T6744" s="1">
        <v>40936</v>
      </c>
    </row>
    <row r="6745" spans="1:20" x14ac:dyDescent="0.25">
      <c r="A6745">
        <v>48032</v>
      </c>
      <c r="B6745">
        <v>40416</v>
      </c>
      <c r="C6745" t="s">
        <v>36</v>
      </c>
      <c r="D6745" t="s">
        <v>21</v>
      </c>
      <c r="E6745" t="s">
        <v>126</v>
      </c>
      <c r="F6745" t="s">
        <v>1260</v>
      </c>
      <c r="G6745">
        <v>42</v>
      </c>
      <c r="H6745">
        <v>466.11</v>
      </c>
      <c r="I6745">
        <v>0.35</v>
      </c>
      <c r="J6745">
        <v>0.09</v>
      </c>
      <c r="K6745">
        <v>130.54</v>
      </c>
      <c r="L6745">
        <v>11.95</v>
      </c>
      <c r="M6745">
        <v>7.77</v>
      </c>
      <c r="N6745">
        <v>9.23</v>
      </c>
      <c r="O6745" t="s">
        <v>24</v>
      </c>
      <c r="P6745" t="s">
        <v>1655</v>
      </c>
      <c r="Q6745" t="s">
        <v>41</v>
      </c>
      <c r="R6745" t="s">
        <v>34</v>
      </c>
      <c r="S6745" t="s">
        <v>57</v>
      </c>
      <c r="T6745" s="1">
        <v>40417</v>
      </c>
    </row>
    <row r="6746" spans="1:20" x14ac:dyDescent="0.25">
      <c r="A6746">
        <v>48032</v>
      </c>
      <c r="B6746">
        <v>40416</v>
      </c>
      <c r="C6746" t="s">
        <v>36</v>
      </c>
      <c r="D6746" t="s">
        <v>21</v>
      </c>
      <c r="E6746" t="s">
        <v>22</v>
      </c>
      <c r="F6746" t="s">
        <v>712</v>
      </c>
      <c r="G6746">
        <v>29</v>
      </c>
      <c r="H6746">
        <v>685.07</v>
      </c>
      <c r="I6746">
        <v>0.4</v>
      </c>
      <c r="J6746">
        <v>7.0000000000000007E-2</v>
      </c>
      <c r="K6746">
        <v>241.48</v>
      </c>
      <c r="L6746">
        <v>25.23</v>
      </c>
      <c r="M6746">
        <v>15.14</v>
      </c>
      <c r="N6746">
        <v>4.53</v>
      </c>
      <c r="O6746" t="s">
        <v>24</v>
      </c>
      <c r="P6746" t="s">
        <v>1655</v>
      </c>
      <c r="Q6746" t="s">
        <v>41</v>
      </c>
      <c r="R6746" t="s">
        <v>34</v>
      </c>
      <c r="S6746" t="s">
        <v>57</v>
      </c>
      <c r="T6746" s="1">
        <v>40417</v>
      </c>
    </row>
    <row r="6747" spans="1:20" x14ac:dyDescent="0.25">
      <c r="A6747">
        <v>48034</v>
      </c>
      <c r="B6747">
        <v>40008</v>
      </c>
      <c r="C6747" t="s">
        <v>29</v>
      </c>
      <c r="D6747" t="s">
        <v>21</v>
      </c>
      <c r="E6747" t="s">
        <v>52</v>
      </c>
      <c r="F6747" t="s">
        <v>629</v>
      </c>
      <c r="G6747">
        <v>47</v>
      </c>
      <c r="H6747">
        <v>1437.87</v>
      </c>
      <c r="I6747">
        <v>0.35</v>
      </c>
      <c r="J6747">
        <v>0.1</v>
      </c>
      <c r="K6747">
        <v>397.87</v>
      </c>
      <c r="L6747">
        <v>33.86</v>
      </c>
      <c r="M6747">
        <v>22.01</v>
      </c>
      <c r="N6747">
        <v>5.53</v>
      </c>
      <c r="O6747" t="s">
        <v>24</v>
      </c>
      <c r="P6747" t="s">
        <v>641</v>
      </c>
      <c r="Q6747" t="s">
        <v>64</v>
      </c>
      <c r="R6747" t="s">
        <v>61</v>
      </c>
      <c r="S6747" t="s">
        <v>35</v>
      </c>
      <c r="T6747" s="1">
        <v>40009</v>
      </c>
    </row>
    <row r="6748" spans="1:20" x14ac:dyDescent="0.25">
      <c r="A6748">
        <v>48034</v>
      </c>
      <c r="B6748">
        <v>40008</v>
      </c>
      <c r="C6748" t="s">
        <v>29</v>
      </c>
      <c r="D6748" t="s">
        <v>42</v>
      </c>
      <c r="E6748" t="s">
        <v>46</v>
      </c>
      <c r="F6748" t="s">
        <v>1886</v>
      </c>
      <c r="G6748">
        <v>12</v>
      </c>
      <c r="H6748">
        <v>5867.53</v>
      </c>
      <c r="I6748">
        <v>0.53</v>
      </c>
      <c r="J6748">
        <v>0.04</v>
      </c>
      <c r="K6748">
        <v>2964.65</v>
      </c>
      <c r="L6748">
        <v>504.19</v>
      </c>
      <c r="M6748">
        <v>236.97</v>
      </c>
      <c r="N6748">
        <v>59.24</v>
      </c>
      <c r="O6748" t="s">
        <v>48</v>
      </c>
      <c r="P6748" t="s">
        <v>641</v>
      </c>
      <c r="Q6748" t="s">
        <v>64</v>
      </c>
      <c r="R6748" t="s">
        <v>61</v>
      </c>
      <c r="S6748" t="s">
        <v>49</v>
      </c>
      <c r="T6748" s="1">
        <v>40008</v>
      </c>
    </row>
    <row r="6749" spans="1:20" x14ac:dyDescent="0.25">
      <c r="A6749">
        <v>48035</v>
      </c>
      <c r="B6749">
        <v>39903</v>
      </c>
      <c r="C6749" t="s">
        <v>58</v>
      </c>
      <c r="D6749" t="s">
        <v>37</v>
      </c>
      <c r="E6749" t="s">
        <v>50</v>
      </c>
      <c r="F6749" t="s">
        <v>576</v>
      </c>
      <c r="G6749">
        <v>8</v>
      </c>
      <c r="H6749">
        <v>337</v>
      </c>
      <c r="I6749">
        <v>0.54</v>
      </c>
      <c r="J6749">
        <v>0.09</v>
      </c>
      <c r="K6749">
        <v>164.27</v>
      </c>
      <c r="L6749">
        <v>45.63</v>
      </c>
      <c r="M6749">
        <v>20.99</v>
      </c>
      <c r="N6749">
        <v>4.8099999999999996</v>
      </c>
      <c r="O6749" t="s">
        <v>71</v>
      </c>
      <c r="P6749" t="s">
        <v>40</v>
      </c>
      <c r="Q6749" t="s">
        <v>41</v>
      </c>
      <c r="R6749" t="s">
        <v>61</v>
      </c>
      <c r="S6749" t="s">
        <v>45</v>
      </c>
      <c r="T6749" s="1">
        <v>39904</v>
      </c>
    </row>
    <row r="6750" spans="1:20" x14ac:dyDescent="0.25">
      <c r="A6750">
        <v>48067</v>
      </c>
      <c r="B6750">
        <v>41089</v>
      </c>
      <c r="C6750" t="s">
        <v>20</v>
      </c>
      <c r="D6750" t="s">
        <v>37</v>
      </c>
      <c r="E6750" t="s">
        <v>50</v>
      </c>
      <c r="F6750" t="s">
        <v>524</v>
      </c>
      <c r="G6750">
        <v>31</v>
      </c>
      <c r="H6750">
        <v>8248.35</v>
      </c>
      <c r="I6750">
        <v>0.55000000000000004</v>
      </c>
      <c r="J6750">
        <v>0.05</v>
      </c>
      <c r="K6750">
        <v>4339.66</v>
      </c>
      <c r="L6750">
        <v>279.98</v>
      </c>
      <c r="M6750">
        <v>125.99</v>
      </c>
      <c r="N6750">
        <v>3</v>
      </c>
      <c r="O6750" t="s">
        <v>71</v>
      </c>
      <c r="P6750" t="s">
        <v>556</v>
      </c>
      <c r="Q6750" t="s">
        <v>95</v>
      </c>
      <c r="R6750" t="s">
        <v>27</v>
      </c>
      <c r="S6750" t="s">
        <v>57</v>
      </c>
      <c r="T6750" s="1">
        <v>41091</v>
      </c>
    </row>
    <row r="6751" spans="1:20" x14ac:dyDescent="0.25">
      <c r="A6751">
        <v>48067</v>
      </c>
      <c r="B6751">
        <v>41089</v>
      </c>
      <c r="C6751" t="s">
        <v>20</v>
      </c>
      <c r="D6751" t="s">
        <v>37</v>
      </c>
      <c r="E6751" t="s">
        <v>50</v>
      </c>
      <c r="F6751" t="s">
        <v>319</v>
      </c>
      <c r="G6751">
        <v>24</v>
      </c>
      <c r="H6751">
        <v>8261.2000000000007</v>
      </c>
      <c r="I6751">
        <v>0.43</v>
      </c>
      <c r="J6751">
        <v>0</v>
      </c>
      <c r="K6751">
        <v>3548.45</v>
      </c>
      <c r="L6751">
        <v>343.84</v>
      </c>
      <c r="M6751">
        <v>195.99</v>
      </c>
      <c r="N6751">
        <v>8.99</v>
      </c>
      <c r="O6751" t="s">
        <v>71</v>
      </c>
      <c r="P6751" t="s">
        <v>556</v>
      </c>
      <c r="Q6751" t="s">
        <v>95</v>
      </c>
      <c r="R6751" t="s">
        <v>27</v>
      </c>
      <c r="S6751" t="s">
        <v>57</v>
      </c>
      <c r="T6751" s="1">
        <v>41089</v>
      </c>
    </row>
    <row r="6752" spans="1:20" x14ac:dyDescent="0.25">
      <c r="A6752">
        <v>48071</v>
      </c>
      <c r="B6752">
        <v>40605</v>
      </c>
      <c r="C6752" t="s">
        <v>20</v>
      </c>
      <c r="D6752" t="s">
        <v>42</v>
      </c>
      <c r="E6752" t="s">
        <v>43</v>
      </c>
      <c r="F6752" t="s">
        <v>118</v>
      </c>
      <c r="G6752">
        <v>1</v>
      </c>
      <c r="H6752">
        <v>30</v>
      </c>
      <c r="I6752">
        <v>0.51</v>
      </c>
      <c r="J6752">
        <v>0.03</v>
      </c>
      <c r="K6752">
        <v>12.38</v>
      </c>
      <c r="L6752">
        <v>25.8</v>
      </c>
      <c r="M6752">
        <v>12.64</v>
      </c>
      <c r="N6752">
        <v>4.9800000000000004</v>
      </c>
      <c r="O6752" t="s">
        <v>71</v>
      </c>
      <c r="P6752" t="s">
        <v>1990</v>
      </c>
      <c r="Q6752" t="s">
        <v>95</v>
      </c>
      <c r="R6752" t="s">
        <v>61</v>
      </c>
      <c r="S6752" t="s">
        <v>35</v>
      </c>
      <c r="T6752" s="1">
        <v>40614</v>
      </c>
    </row>
    <row r="6753" spans="1:20" x14ac:dyDescent="0.25">
      <c r="A6753">
        <v>48096</v>
      </c>
      <c r="B6753">
        <v>39976</v>
      </c>
      <c r="C6753" t="s">
        <v>36</v>
      </c>
      <c r="D6753" t="s">
        <v>21</v>
      </c>
      <c r="E6753" t="s">
        <v>84</v>
      </c>
      <c r="F6753" t="s">
        <v>824</v>
      </c>
      <c r="G6753">
        <v>3</v>
      </c>
      <c r="H6753">
        <v>45.96</v>
      </c>
      <c r="I6753">
        <v>0.5</v>
      </c>
      <c r="J6753">
        <v>0.02</v>
      </c>
      <c r="K6753">
        <v>18.66</v>
      </c>
      <c r="L6753">
        <v>12.96</v>
      </c>
      <c r="M6753">
        <v>6.48</v>
      </c>
      <c r="N6753">
        <v>7.86</v>
      </c>
      <c r="O6753" t="s">
        <v>71</v>
      </c>
      <c r="P6753" t="s">
        <v>770</v>
      </c>
      <c r="Q6753" t="s">
        <v>41</v>
      </c>
      <c r="R6753" t="s">
        <v>61</v>
      </c>
      <c r="S6753" t="s">
        <v>57</v>
      </c>
      <c r="T6753" s="1">
        <v>39977</v>
      </c>
    </row>
    <row r="6754" spans="1:20" x14ac:dyDescent="0.25">
      <c r="A6754">
        <v>48096</v>
      </c>
      <c r="B6754">
        <v>39976</v>
      </c>
      <c r="C6754" t="s">
        <v>36</v>
      </c>
      <c r="D6754" t="s">
        <v>21</v>
      </c>
      <c r="E6754" t="s">
        <v>139</v>
      </c>
      <c r="F6754" t="s">
        <v>1853</v>
      </c>
      <c r="G6754">
        <v>22</v>
      </c>
      <c r="H6754">
        <v>695.44</v>
      </c>
      <c r="I6754">
        <v>0.47</v>
      </c>
      <c r="J6754">
        <v>0.03</v>
      </c>
      <c r="K6754">
        <v>311.77</v>
      </c>
      <c r="L6754">
        <v>32.21</v>
      </c>
      <c r="M6754">
        <v>17.07</v>
      </c>
      <c r="N6754">
        <v>8.1300000000000008</v>
      </c>
      <c r="O6754" t="s">
        <v>24</v>
      </c>
      <c r="P6754" t="s">
        <v>770</v>
      </c>
      <c r="Q6754" t="s">
        <v>41</v>
      </c>
      <c r="R6754" t="s">
        <v>61</v>
      </c>
      <c r="S6754" t="s">
        <v>57</v>
      </c>
      <c r="T6754" s="1">
        <v>39978</v>
      </c>
    </row>
    <row r="6755" spans="1:20" x14ac:dyDescent="0.25">
      <c r="A6755">
        <v>48101</v>
      </c>
      <c r="B6755">
        <v>40798</v>
      </c>
      <c r="C6755" t="s">
        <v>36</v>
      </c>
      <c r="D6755" t="s">
        <v>21</v>
      </c>
      <c r="E6755" t="s">
        <v>84</v>
      </c>
      <c r="F6755" t="s">
        <v>1715</v>
      </c>
      <c r="G6755">
        <v>4</v>
      </c>
      <c r="H6755">
        <v>187.05</v>
      </c>
      <c r="I6755">
        <v>0.49</v>
      </c>
      <c r="J6755">
        <v>0.05</v>
      </c>
      <c r="K6755">
        <v>78.819999999999993</v>
      </c>
      <c r="L6755">
        <v>44.78</v>
      </c>
      <c r="M6755">
        <v>22.84</v>
      </c>
      <c r="N6755">
        <v>16.87</v>
      </c>
      <c r="O6755" t="s">
        <v>24</v>
      </c>
      <c r="P6755" t="s">
        <v>1844</v>
      </c>
      <c r="Q6755" t="s">
        <v>83</v>
      </c>
      <c r="R6755" t="s">
        <v>61</v>
      </c>
      <c r="S6755" t="s">
        <v>57</v>
      </c>
      <c r="T6755" s="1">
        <v>40800</v>
      </c>
    </row>
    <row r="6756" spans="1:20" x14ac:dyDescent="0.25">
      <c r="A6756">
        <v>48128</v>
      </c>
      <c r="B6756">
        <v>41010</v>
      </c>
      <c r="C6756" t="s">
        <v>79</v>
      </c>
      <c r="D6756" t="s">
        <v>37</v>
      </c>
      <c r="E6756" t="s">
        <v>387</v>
      </c>
      <c r="F6756" t="s">
        <v>1025</v>
      </c>
      <c r="G6756">
        <v>5</v>
      </c>
      <c r="H6756">
        <v>3813.48</v>
      </c>
      <c r="I6756">
        <v>0.36</v>
      </c>
      <c r="J6756">
        <v>0.03</v>
      </c>
      <c r="K6756">
        <v>1289.04</v>
      </c>
      <c r="L6756">
        <v>781.23</v>
      </c>
      <c r="M6756">
        <v>499.99</v>
      </c>
      <c r="N6756">
        <v>24.49</v>
      </c>
      <c r="O6756" t="s">
        <v>71</v>
      </c>
      <c r="P6756" t="s">
        <v>1473</v>
      </c>
      <c r="Q6756" t="s">
        <v>41</v>
      </c>
      <c r="R6756" t="s">
        <v>67</v>
      </c>
      <c r="S6756" t="s">
        <v>28</v>
      </c>
      <c r="T6756" s="1">
        <v>41011</v>
      </c>
    </row>
    <row r="6757" spans="1:20" x14ac:dyDescent="0.25">
      <c r="A6757">
        <v>48135</v>
      </c>
      <c r="B6757">
        <v>39922</v>
      </c>
      <c r="C6757" t="s">
        <v>36</v>
      </c>
      <c r="D6757" t="s">
        <v>37</v>
      </c>
      <c r="E6757" t="s">
        <v>387</v>
      </c>
      <c r="F6757" t="s">
        <v>1821</v>
      </c>
      <c r="G6757">
        <v>20</v>
      </c>
      <c r="H6757">
        <v>7304.13</v>
      </c>
      <c r="I6757">
        <v>0.5</v>
      </c>
      <c r="J6757">
        <v>0.09</v>
      </c>
      <c r="K6757">
        <v>3279.84</v>
      </c>
      <c r="L6757">
        <v>399.98</v>
      </c>
      <c r="M6757">
        <v>199.99</v>
      </c>
      <c r="N6757">
        <v>24.49</v>
      </c>
      <c r="O6757" t="s">
        <v>71</v>
      </c>
      <c r="P6757" t="s">
        <v>682</v>
      </c>
      <c r="Q6757" t="s">
        <v>75</v>
      </c>
      <c r="R6757" t="s">
        <v>61</v>
      </c>
      <c r="S6757" t="s">
        <v>28</v>
      </c>
      <c r="T6757" s="1">
        <v>39924</v>
      </c>
    </row>
    <row r="6758" spans="1:20" x14ac:dyDescent="0.25">
      <c r="A6758">
        <v>48135</v>
      </c>
      <c r="B6758">
        <v>39922</v>
      </c>
      <c r="C6758" t="s">
        <v>36</v>
      </c>
      <c r="D6758" t="s">
        <v>42</v>
      </c>
      <c r="E6758" t="s">
        <v>43</v>
      </c>
      <c r="F6758" t="s">
        <v>384</v>
      </c>
      <c r="G6758">
        <v>40</v>
      </c>
      <c r="H6758">
        <v>1268.3800000000001</v>
      </c>
      <c r="I6758">
        <v>0.45</v>
      </c>
      <c r="J6758">
        <v>0.02</v>
      </c>
      <c r="K6758">
        <v>552.59</v>
      </c>
      <c r="L6758">
        <v>32.130000000000003</v>
      </c>
      <c r="M6758">
        <v>17.670000000000002</v>
      </c>
      <c r="N6758">
        <v>8.99</v>
      </c>
      <c r="O6758" t="s">
        <v>24</v>
      </c>
      <c r="P6758" t="s">
        <v>682</v>
      </c>
      <c r="Q6758" t="s">
        <v>41</v>
      </c>
      <c r="R6758" t="s">
        <v>61</v>
      </c>
      <c r="S6758" t="s">
        <v>35</v>
      </c>
      <c r="T6758" s="1">
        <v>39922</v>
      </c>
    </row>
    <row r="6759" spans="1:20" x14ac:dyDescent="0.25">
      <c r="A6759">
        <v>48161</v>
      </c>
      <c r="B6759">
        <v>40686</v>
      </c>
      <c r="C6759" t="s">
        <v>29</v>
      </c>
      <c r="D6759" t="s">
        <v>21</v>
      </c>
      <c r="E6759" t="s">
        <v>126</v>
      </c>
      <c r="F6759" t="s">
        <v>1260</v>
      </c>
      <c r="G6759">
        <v>16</v>
      </c>
      <c r="H6759">
        <v>237.15</v>
      </c>
      <c r="I6759">
        <v>0.46</v>
      </c>
      <c r="J6759">
        <v>0.01</v>
      </c>
      <c r="K6759">
        <v>103.6</v>
      </c>
      <c r="L6759">
        <v>14.39</v>
      </c>
      <c r="M6759">
        <v>7.77</v>
      </c>
      <c r="N6759">
        <v>9.23</v>
      </c>
      <c r="O6759" t="s">
        <v>24</v>
      </c>
      <c r="P6759" t="s">
        <v>515</v>
      </c>
      <c r="Q6759" t="s">
        <v>75</v>
      </c>
      <c r="R6759" t="s">
        <v>61</v>
      </c>
      <c r="S6759" t="s">
        <v>57</v>
      </c>
      <c r="T6759" s="1">
        <v>40688</v>
      </c>
    </row>
    <row r="6760" spans="1:20" x14ac:dyDescent="0.25">
      <c r="A6760">
        <v>48161</v>
      </c>
      <c r="B6760">
        <v>40686</v>
      </c>
      <c r="C6760" t="s">
        <v>29</v>
      </c>
      <c r="D6760" t="s">
        <v>37</v>
      </c>
      <c r="E6760" t="s">
        <v>50</v>
      </c>
      <c r="F6760" t="s">
        <v>1414</v>
      </c>
      <c r="G6760">
        <v>39</v>
      </c>
      <c r="H6760">
        <v>11227.84</v>
      </c>
      <c r="I6760">
        <v>0.38</v>
      </c>
      <c r="J6760">
        <v>0.09</v>
      </c>
      <c r="K6760">
        <v>3575.24</v>
      </c>
      <c r="L6760">
        <v>316.11</v>
      </c>
      <c r="M6760">
        <v>195.99</v>
      </c>
      <c r="N6760">
        <v>8.99</v>
      </c>
      <c r="O6760" t="s">
        <v>24</v>
      </c>
      <c r="P6760" t="s">
        <v>515</v>
      </c>
      <c r="Q6760" t="s">
        <v>75</v>
      </c>
      <c r="R6760" t="s">
        <v>61</v>
      </c>
      <c r="S6760" t="s">
        <v>57</v>
      </c>
      <c r="T6760" s="1">
        <v>40687</v>
      </c>
    </row>
    <row r="6761" spans="1:20" x14ac:dyDescent="0.25">
      <c r="A6761">
        <v>48164</v>
      </c>
      <c r="B6761">
        <v>40845</v>
      </c>
      <c r="C6761" t="s">
        <v>36</v>
      </c>
      <c r="D6761" t="s">
        <v>21</v>
      </c>
      <c r="E6761" t="s">
        <v>52</v>
      </c>
      <c r="F6761" t="s">
        <v>65</v>
      </c>
      <c r="G6761">
        <v>33</v>
      </c>
      <c r="H6761">
        <v>136.68</v>
      </c>
      <c r="I6761">
        <v>0.35</v>
      </c>
      <c r="J6761">
        <v>7.0000000000000007E-2</v>
      </c>
      <c r="K6761">
        <v>40.94</v>
      </c>
      <c r="L6761">
        <v>4.43</v>
      </c>
      <c r="M6761">
        <v>2.88</v>
      </c>
      <c r="N6761">
        <v>0.7</v>
      </c>
      <c r="O6761" t="s">
        <v>24</v>
      </c>
      <c r="P6761" t="s">
        <v>822</v>
      </c>
      <c r="Q6761" t="s">
        <v>64</v>
      </c>
      <c r="R6761" t="s">
        <v>27</v>
      </c>
      <c r="S6761" t="s">
        <v>55</v>
      </c>
      <c r="T6761" s="1">
        <v>40847</v>
      </c>
    </row>
    <row r="6762" spans="1:20" x14ac:dyDescent="0.25">
      <c r="A6762">
        <v>48165</v>
      </c>
      <c r="B6762">
        <v>40487</v>
      </c>
      <c r="C6762" t="s">
        <v>36</v>
      </c>
      <c r="D6762" t="s">
        <v>21</v>
      </c>
      <c r="E6762" t="s">
        <v>84</v>
      </c>
      <c r="F6762" t="s">
        <v>605</v>
      </c>
      <c r="G6762">
        <v>28</v>
      </c>
      <c r="H6762">
        <v>348.46</v>
      </c>
      <c r="I6762">
        <v>0.47</v>
      </c>
      <c r="J6762">
        <v>0.01</v>
      </c>
      <c r="K6762">
        <v>157.47999999999999</v>
      </c>
      <c r="L6762">
        <v>12.23</v>
      </c>
      <c r="M6762">
        <v>6.48</v>
      </c>
      <c r="N6762">
        <v>9.5399999999999991</v>
      </c>
      <c r="O6762" t="s">
        <v>24</v>
      </c>
      <c r="P6762" t="s">
        <v>875</v>
      </c>
      <c r="Q6762" t="s">
        <v>33</v>
      </c>
      <c r="R6762" t="s">
        <v>27</v>
      </c>
      <c r="S6762" t="s">
        <v>57</v>
      </c>
      <c r="T6762" s="1">
        <v>40489</v>
      </c>
    </row>
    <row r="6763" spans="1:20" x14ac:dyDescent="0.25">
      <c r="A6763">
        <v>48167</v>
      </c>
      <c r="B6763">
        <v>40062</v>
      </c>
      <c r="C6763" t="s">
        <v>58</v>
      </c>
      <c r="D6763" t="s">
        <v>42</v>
      </c>
      <c r="E6763" t="s">
        <v>192</v>
      </c>
      <c r="F6763" t="s">
        <v>735</v>
      </c>
      <c r="G6763">
        <v>43</v>
      </c>
      <c r="H6763">
        <v>9108.85</v>
      </c>
      <c r="I6763">
        <v>0.45</v>
      </c>
      <c r="J6763">
        <v>0.06</v>
      </c>
      <c r="K6763">
        <v>3750.08</v>
      </c>
      <c r="L6763">
        <v>223.62</v>
      </c>
      <c r="M6763">
        <v>122.99</v>
      </c>
      <c r="N6763">
        <v>70.2</v>
      </c>
      <c r="O6763" t="s">
        <v>48</v>
      </c>
      <c r="P6763" t="s">
        <v>1812</v>
      </c>
      <c r="Q6763" t="s">
        <v>41</v>
      </c>
      <c r="R6763" t="s">
        <v>34</v>
      </c>
      <c r="S6763" t="s">
        <v>132</v>
      </c>
      <c r="T6763" s="1">
        <v>40065</v>
      </c>
    </row>
    <row r="6764" spans="1:20" x14ac:dyDescent="0.25">
      <c r="A6764">
        <v>48167</v>
      </c>
      <c r="B6764">
        <v>40062</v>
      </c>
      <c r="C6764" t="s">
        <v>58</v>
      </c>
      <c r="D6764" t="s">
        <v>21</v>
      </c>
      <c r="E6764" t="s">
        <v>84</v>
      </c>
      <c r="F6764" t="s">
        <v>670</v>
      </c>
      <c r="G6764">
        <v>45</v>
      </c>
      <c r="H6764">
        <v>437.17</v>
      </c>
      <c r="I6764">
        <v>0.36</v>
      </c>
      <c r="J6764">
        <v>0.06</v>
      </c>
      <c r="K6764">
        <v>136.69</v>
      </c>
      <c r="L6764">
        <v>10.130000000000001</v>
      </c>
      <c r="M6764">
        <v>6.48</v>
      </c>
      <c r="N6764">
        <v>8.8800000000000008</v>
      </c>
      <c r="O6764" t="s">
        <v>24</v>
      </c>
      <c r="P6764" t="s">
        <v>1812</v>
      </c>
      <c r="Q6764" t="s">
        <v>41</v>
      </c>
      <c r="R6764" t="s">
        <v>34</v>
      </c>
      <c r="S6764" t="s">
        <v>57</v>
      </c>
      <c r="T6764" s="1">
        <v>40063</v>
      </c>
    </row>
    <row r="6765" spans="1:20" x14ac:dyDescent="0.25">
      <c r="A6765">
        <v>48167</v>
      </c>
      <c r="B6765">
        <v>40062</v>
      </c>
      <c r="C6765" t="s">
        <v>58</v>
      </c>
      <c r="D6765" t="s">
        <v>42</v>
      </c>
      <c r="E6765" t="s">
        <v>46</v>
      </c>
      <c r="F6765" t="s">
        <v>940</v>
      </c>
      <c r="G6765">
        <v>27</v>
      </c>
      <c r="H6765">
        <v>18725.189999999999</v>
      </c>
      <c r="I6765">
        <v>0.54</v>
      </c>
      <c r="J6765">
        <v>0.09</v>
      </c>
      <c r="K6765">
        <v>9230.0400000000009</v>
      </c>
      <c r="L6765">
        <v>759.67</v>
      </c>
      <c r="M6765">
        <v>349.45</v>
      </c>
      <c r="N6765">
        <v>60</v>
      </c>
      <c r="O6765" t="s">
        <v>48</v>
      </c>
      <c r="P6765" t="s">
        <v>1812</v>
      </c>
      <c r="Q6765" t="s">
        <v>41</v>
      </c>
      <c r="R6765" t="s">
        <v>34</v>
      </c>
      <c r="S6765" t="s">
        <v>132</v>
      </c>
      <c r="T6765" s="1">
        <v>40063</v>
      </c>
    </row>
    <row r="6766" spans="1:20" x14ac:dyDescent="0.25">
      <c r="A6766">
        <v>48192</v>
      </c>
      <c r="B6766">
        <v>40163</v>
      </c>
      <c r="C6766" t="s">
        <v>58</v>
      </c>
      <c r="D6766" t="s">
        <v>42</v>
      </c>
      <c r="E6766" t="s">
        <v>92</v>
      </c>
      <c r="F6766" t="s">
        <v>949</v>
      </c>
      <c r="G6766">
        <v>15</v>
      </c>
      <c r="H6766">
        <v>3881</v>
      </c>
      <c r="I6766">
        <v>0.45</v>
      </c>
      <c r="J6766">
        <v>0</v>
      </c>
      <c r="K6766">
        <v>1730.21</v>
      </c>
      <c r="L6766">
        <v>256.33</v>
      </c>
      <c r="M6766">
        <v>140.97999999999999</v>
      </c>
      <c r="N6766">
        <v>36.090000000000003</v>
      </c>
      <c r="O6766" t="s">
        <v>48</v>
      </c>
      <c r="P6766" t="s">
        <v>1610</v>
      </c>
      <c r="Q6766" t="s">
        <v>33</v>
      </c>
      <c r="R6766" t="s">
        <v>67</v>
      </c>
      <c r="S6766" t="s">
        <v>49</v>
      </c>
      <c r="T6766" s="1">
        <v>40164</v>
      </c>
    </row>
    <row r="6767" spans="1:20" x14ac:dyDescent="0.25">
      <c r="A6767">
        <v>48195</v>
      </c>
      <c r="B6767">
        <v>40509</v>
      </c>
      <c r="C6767" t="s">
        <v>29</v>
      </c>
      <c r="D6767" t="s">
        <v>37</v>
      </c>
      <c r="E6767" t="s">
        <v>50</v>
      </c>
      <c r="F6767" t="s">
        <v>1902</v>
      </c>
      <c r="G6767">
        <v>35</v>
      </c>
      <c r="H6767">
        <v>6294.96</v>
      </c>
      <c r="I6767">
        <v>0.4</v>
      </c>
      <c r="J6767">
        <v>7.0000000000000007E-2</v>
      </c>
      <c r="K6767">
        <v>2232.81</v>
      </c>
      <c r="L6767">
        <v>193.32</v>
      </c>
      <c r="M6767">
        <v>115.99</v>
      </c>
      <c r="N6767">
        <v>2.5</v>
      </c>
      <c r="O6767" t="s">
        <v>24</v>
      </c>
      <c r="P6767" t="s">
        <v>1692</v>
      </c>
      <c r="Q6767" t="s">
        <v>64</v>
      </c>
      <c r="R6767" t="s">
        <v>34</v>
      </c>
      <c r="S6767" t="s">
        <v>57</v>
      </c>
      <c r="T6767" s="1">
        <v>40510</v>
      </c>
    </row>
    <row r="6768" spans="1:20" x14ac:dyDescent="0.25">
      <c r="A6768">
        <v>48195</v>
      </c>
      <c r="B6768">
        <v>40509</v>
      </c>
      <c r="C6768" t="s">
        <v>29</v>
      </c>
      <c r="D6768" t="s">
        <v>37</v>
      </c>
      <c r="E6768" t="s">
        <v>50</v>
      </c>
      <c r="F6768" t="s">
        <v>1462</v>
      </c>
      <c r="G6768">
        <v>35</v>
      </c>
      <c r="H6768">
        <v>2168.79</v>
      </c>
      <c r="I6768">
        <v>0.47</v>
      </c>
      <c r="J6768">
        <v>0.09</v>
      </c>
      <c r="K6768">
        <v>903.15</v>
      </c>
      <c r="L6768">
        <v>67.91</v>
      </c>
      <c r="M6768">
        <v>35.99</v>
      </c>
      <c r="N6768">
        <v>5.99</v>
      </c>
      <c r="O6768" t="s">
        <v>24</v>
      </c>
      <c r="P6768" t="s">
        <v>1692</v>
      </c>
      <c r="Q6768" t="s">
        <v>64</v>
      </c>
      <c r="R6768" t="s">
        <v>34</v>
      </c>
      <c r="S6768" t="s">
        <v>55</v>
      </c>
      <c r="T6768" s="1">
        <v>40509</v>
      </c>
    </row>
    <row r="6769" spans="1:20" x14ac:dyDescent="0.25">
      <c r="A6769">
        <v>48195</v>
      </c>
      <c r="B6769">
        <v>40509</v>
      </c>
      <c r="C6769" t="s">
        <v>29</v>
      </c>
      <c r="D6769" t="s">
        <v>37</v>
      </c>
      <c r="E6769" t="s">
        <v>50</v>
      </c>
      <c r="F6769" t="s">
        <v>180</v>
      </c>
      <c r="G6769">
        <v>47</v>
      </c>
      <c r="H6769">
        <v>5406.86</v>
      </c>
      <c r="I6769">
        <v>0.43</v>
      </c>
      <c r="J6769">
        <v>0.01</v>
      </c>
      <c r="K6769">
        <v>2285.34</v>
      </c>
      <c r="L6769">
        <v>115.77</v>
      </c>
      <c r="M6769">
        <v>65.989999999999995</v>
      </c>
      <c r="N6769">
        <v>19.989999999999998</v>
      </c>
      <c r="O6769" t="s">
        <v>24</v>
      </c>
      <c r="P6769" t="s">
        <v>1692</v>
      </c>
      <c r="Q6769" t="s">
        <v>64</v>
      </c>
      <c r="R6769" t="s">
        <v>34</v>
      </c>
      <c r="S6769" t="s">
        <v>57</v>
      </c>
      <c r="T6769" s="1">
        <v>40510</v>
      </c>
    </row>
    <row r="6770" spans="1:20" x14ac:dyDescent="0.25">
      <c r="A6770">
        <v>48197</v>
      </c>
      <c r="B6770">
        <v>41034</v>
      </c>
      <c r="C6770" t="s">
        <v>29</v>
      </c>
      <c r="D6770" t="s">
        <v>42</v>
      </c>
      <c r="E6770" t="s">
        <v>43</v>
      </c>
      <c r="F6770" t="s">
        <v>434</v>
      </c>
      <c r="G6770">
        <v>32</v>
      </c>
      <c r="H6770">
        <v>2272.35</v>
      </c>
      <c r="I6770">
        <v>0.46</v>
      </c>
      <c r="J6770">
        <v>7.0000000000000007E-2</v>
      </c>
      <c r="K6770">
        <v>946.86</v>
      </c>
      <c r="L6770">
        <v>75.87</v>
      </c>
      <c r="M6770">
        <v>40.97</v>
      </c>
      <c r="N6770">
        <v>14.45</v>
      </c>
      <c r="O6770" t="s">
        <v>24</v>
      </c>
      <c r="P6770" t="s">
        <v>284</v>
      </c>
      <c r="Q6770" t="s">
        <v>33</v>
      </c>
      <c r="R6770" t="s">
        <v>67</v>
      </c>
      <c r="S6770" t="s">
        <v>28</v>
      </c>
      <c r="T6770" s="1">
        <v>41036</v>
      </c>
    </row>
    <row r="6771" spans="1:20" x14ac:dyDescent="0.25">
      <c r="A6771">
        <v>48198</v>
      </c>
      <c r="B6771">
        <v>40137</v>
      </c>
      <c r="C6771" t="s">
        <v>58</v>
      </c>
      <c r="D6771" t="s">
        <v>37</v>
      </c>
      <c r="E6771" t="s">
        <v>87</v>
      </c>
      <c r="F6771" t="s">
        <v>1063</v>
      </c>
      <c r="G6771">
        <v>7</v>
      </c>
      <c r="H6771">
        <v>4735.8599999999997</v>
      </c>
      <c r="I6771">
        <v>0.41</v>
      </c>
      <c r="J6771">
        <v>0.1</v>
      </c>
      <c r="K6771">
        <v>1626.18</v>
      </c>
      <c r="L6771">
        <v>749.39</v>
      </c>
      <c r="M6771">
        <v>442.14</v>
      </c>
      <c r="N6771">
        <v>14.7</v>
      </c>
      <c r="O6771" t="s">
        <v>48</v>
      </c>
      <c r="P6771" t="s">
        <v>425</v>
      </c>
      <c r="Q6771" t="s">
        <v>64</v>
      </c>
      <c r="R6771" t="s">
        <v>61</v>
      </c>
      <c r="S6771" t="s">
        <v>132</v>
      </c>
      <c r="T6771" s="1">
        <v>40138</v>
      </c>
    </row>
    <row r="6772" spans="1:20" x14ac:dyDescent="0.25">
      <c r="A6772">
        <v>48198</v>
      </c>
      <c r="B6772">
        <v>40137</v>
      </c>
      <c r="C6772" t="s">
        <v>58</v>
      </c>
      <c r="D6772" t="s">
        <v>21</v>
      </c>
      <c r="E6772" t="s">
        <v>126</v>
      </c>
      <c r="F6772" t="s">
        <v>1677</v>
      </c>
      <c r="G6772">
        <v>45</v>
      </c>
      <c r="H6772">
        <v>4130.8900000000003</v>
      </c>
      <c r="I6772">
        <v>0.35</v>
      </c>
      <c r="J6772">
        <v>0.01</v>
      </c>
      <c r="K6772">
        <v>1417.49</v>
      </c>
      <c r="L6772">
        <v>92.65</v>
      </c>
      <c r="M6772">
        <v>60.22</v>
      </c>
      <c r="N6772">
        <v>3.5</v>
      </c>
      <c r="O6772" t="s">
        <v>24</v>
      </c>
      <c r="P6772" t="s">
        <v>425</v>
      </c>
      <c r="Q6772" t="s">
        <v>64</v>
      </c>
      <c r="R6772" t="s">
        <v>61</v>
      </c>
      <c r="S6772" t="s">
        <v>57</v>
      </c>
      <c r="T6772" s="1">
        <v>40139</v>
      </c>
    </row>
    <row r="6773" spans="1:20" x14ac:dyDescent="0.25">
      <c r="A6773">
        <v>48199</v>
      </c>
      <c r="B6773">
        <v>39831</v>
      </c>
      <c r="C6773" t="s">
        <v>29</v>
      </c>
      <c r="D6773" t="s">
        <v>21</v>
      </c>
      <c r="E6773" t="s">
        <v>139</v>
      </c>
      <c r="F6773" t="s">
        <v>309</v>
      </c>
      <c r="G6773">
        <v>47</v>
      </c>
      <c r="H6773">
        <v>1111.06</v>
      </c>
      <c r="I6773">
        <v>0.4</v>
      </c>
      <c r="J6773">
        <v>0.1</v>
      </c>
      <c r="K6773">
        <v>369.89</v>
      </c>
      <c r="L6773">
        <v>26.23</v>
      </c>
      <c r="M6773">
        <v>15.74</v>
      </c>
      <c r="N6773">
        <v>1.39</v>
      </c>
      <c r="O6773" t="s">
        <v>24</v>
      </c>
      <c r="P6773" t="s">
        <v>858</v>
      </c>
      <c r="Q6773" t="s">
        <v>95</v>
      </c>
      <c r="R6773" t="s">
        <v>34</v>
      </c>
      <c r="S6773" t="s">
        <v>57</v>
      </c>
      <c r="T6773" s="1">
        <v>39834</v>
      </c>
    </row>
    <row r="6774" spans="1:20" x14ac:dyDescent="0.25">
      <c r="A6774">
        <v>48226</v>
      </c>
      <c r="B6774">
        <v>39819</v>
      </c>
      <c r="C6774" t="s">
        <v>20</v>
      </c>
      <c r="D6774" t="s">
        <v>42</v>
      </c>
      <c r="E6774" t="s">
        <v>92</v>
      </c>
      <c r="F6774" t="s">
        <v>369</v>
      </c>
      <c r="G6774">
        <v>23</v>
      </c>
      <c r="H6774">
        <v>4412.93</v>
      </c>
      <c r="I6774">
        <v>0.48</v>
      </c>
      <c r="J6774">
        <v>0.02</v>
      </c>
      <c r="K6774">
        <v>2054.5500000000002</v>
      </c>
      <c r="L6774">
        <v>194.19</v>
      </c>
      <c r="M6774">
        <v>100.98</v>
      </c>
      <c r="N6774">
        <v>35.840000000000003</v>
      </c>
      <c r="O6774" t="s">
        <v>48</v>
      </c>
      <c r="P6774" t="s">
        <v>1737</v>
      </c>
      <c r="Q6774" t="s">
        <v>95</v>
      </c>
      <c r="R6774" t="s">
        <v>27</v>
      </c>
      <c r="S6774" t="s">
        <v>49</v>
      </c>
      <c r="T6774" s="1">
        <v>39819</v>
      </c>
    </row>
    <row r="6775" spans="1:20" x14ac:dyDescent="0.25">
      <c r="A6775">
        <v>48230</v>
      </c>
      <c r="B6775">
        <v>39869</v>
      </c>
      <c r="C6775" t="s">
        <v>29</v>
      </c>
      <c r="D6775" t="s">
        <v>42</v>
      </c>
      <c r="E6775" t="s">
        <v>43</v>
      </c>
      <c r="F6775" t="s">
        <v>782</v>
      </c>
      <c r="G6775">
        <v>39</v>
      </c>
      <c r="H6775">
        <v>2150.71</v>
      </c>
      <c r="I6775">
        <v>0.49</v>
      </c>
      <c r="J6775">
        <v>0.04</v>
      </c>
      <c r="K6775">
        <v>1004.14</v>
      </c>
      <c r="L6775">
        <v>57.22</v>
      </c>
      <c r="M6775">
        <v>29.18</v>
      </c>
      <c r="N6775">
        <v>8.5500000000000007</v>
      </c>
      <c r="O6775" t="s">
        <v>71</v>
      </c>
      <c r="P6775" t="s">
        <v>1812</v>
      </c>
      <c r="Q6775" t="s">
        <v>41</v>
      </c>
      <c r="R6775" t="s">
        <v>34</v>
      </c>
      <c r="S6775" t="s">
        <v>57</v>
      </c>
      <c r="T6775" s="1">
        <v>39871</v>
      </c>
    </row>
    <row r="6776" spans="1:20" x14ac:dyDescent="0.25">
      <c r="A6776">
        <v>48230</v>
      </c>
      <c r="B6776">
        <v>39869</v>
      </c>
      <c r="C6776" t="s">
        <v>29</v>
      </c>
      <c r="D6776" t="s">
        <v>21</v>
      </c>
      <c r="E6776" t="s">
        <v>22</v>
      </c>
      <c r="F6776" t="s">
        <v>1679</v>
      </c>
      <c r="G6776">
        <v>31</v>
      </c>
      <c r="H6776">
        <v>4363.24</v>
      </c>
      <c r="I6776">
        <v>0.42</v>
      </c>
      <c r="J6776">
        <v>0</v>
      </c>
      <c r="K6776">
        <v>1817.86</v>
      </c>
      <c r="L6776">
        <v>139.62</v>
      </c>
      <c r="M6776">
        <v>80.98</v>
      </c>
      <c r="N6776">
        <v>35</v>
      </c>
      <c r="O6776" t="s">
        <v>24</v>
      </c>
      <c r="P6776" t="s">
        <v>1812</v>
      </c>
      <c r="Q6776" t="s">
        <v>41</v>
      </c>
      <c r="R6776" t="s">
        <v>34</v>
      </c>
      <c r="S6776" t="s">
        <v>28</v>
      </c>
      <c r="T6776" s="1">
        <v>39871</v>
      </c>
    </row>
    <row r="6777" spans="1:20" x14ac:dyDescent="0.25">
      <c r="A6777">
        <v>48257</v>
      </c>
      <c r="B6777">
        <v>39925</v>
      </c>
      <c r="C6777" t="s">
        <v>20</v>
      </c>
      <c r="D6777" t="s">
        <v>21</v>
      </c>
      <c r="E6777" t="s">
        <v>120</v>
      </c>
      <c r="F6777" t="s">
        <v>469</v>
      </c>
      <c r="G6777">
        <v>45</v>
      </c>
      <c r="H6777">
        <v>358.99</v>
      </c>
      <c r="I6777">
        <v>0.43</v>
      </c>
      <c r="J6777">
        <v>0.02</v>
      </c>
      <c r="K6777">
        <v>147.91999999999999</v>
      </c>
      <c r="L6777">
        <v>8.02</v>
      </c>
      <c r="M6777">
        <v>4.57</v>
      </c>
      <c r="N6777">
        <v>5.42</v>
      </c>
      <c r="O6777" t="s">
        <v>24</v>
      </c>
      <c r="P6777" t="s">
        <v>893</v>
      </c>
      <c r="Q6777" t="s">
        <v>41</v>
      </c>
      <c r="R6777" t="s">
        <v>34</v>
      </c>
      <c r="S6777" t="s">
        <v>57</v>
      </c>
      <c r="T6777" s="1">
        <v>39929</v>
      </c>
    </row>
    <row r="6778" spans="1:20" x14ac:dyDescent="0.25">
      <c r="A6778">
        <v>48261</v>
      </c>
      <c r="B6778">
        <v>40620</v>
      </c>
      <c r="C6778" t="s">
        <v>79</v>
      </c>
      <c r="D6778" t="s">
        <v>42</v>
      </c>
      <c r="E6778" t="s">
        <v>192</v>
      </c>
      <c r="F6778" t="s">
        <v>892</v>
      </c>
      <c r="G6778">
        <v>15</v>
      </c>
      <c r="H6778">
        <v>3770.49</v>
      </c>
      <c r="I6778">
        <v>0.48</v>
      </c>
      <c r="J6778">
        <v>0.01</v>
      </c>
      <c r="K6778">
        <v>1775.79</v>
      </c>
      <c r="L6778">
        <v>251.88</v>
      </c>
      <c r="M6778">
        <v>130.97999999999999</v>
      </c>
      <c r="N6778">
        <v>30</v>
      </c>
      <c r="O6778" t="s">
        <v>48</v>
      </c>
      <c r="P6778" t="s">
        <v>97</v>
      </c>
      <c r="Q6778" t="s">
        <v>64</v>
      </c>
      <c r="R6778" t="s">
        <v>61</v>
      </c>
      <c r="S6778" t="s">
        <v>132</v>
      </c>
      <c r="T6778" s="1">
        <v>40621</v>
      </c>
    </row>
    <row r="6779" spans="1:20" x14ac:dyDescent="0.25">
      <c r="A6779">
        <v>48263</v>
      </c>
      <c r="B6779">
        <v>40246</v>
      </c>
      <c r="C6779" t="s">
        <v>79</v>
      </c>
      <c r="D6779" t="s">
        <v>21</v>
      </c>
      <c r="E6779" t="s">
        <v>84</v>
      </c>
      <c r="F6779" t="s">
        <v>1674</v>
      </c>
      <c r="G6779">
        <v>28</v>
      </c>
      <c r="H6779">
        <v>342.38</v>
      </c>
      <c r="I6779">
        <v>0.55000000000000004</v>
      </c>
      <c r="J6779">
        <v>0.1</v>
      </c>
      <c r="K6779">
        <v>167.44</v>
      </c>
      <c r="L6779">
        <v>13.29</v>
      </c>
      <c r="M6779">
        <v>5.98</v>
      </c>
      <c r="N6779">
        <v>7.5</v>
      </c>
      <c r="O6779" t="s">
        <v>24</v>
      </c>
      <c r="P6779" t="s">
        <v>722</v>
      </c>
      <c r="Q6779" t="s">
        <v>95</v>
      </c>
      <c r="R6779" t="s">
        <v>67</v>
      </c>
      <c r="S6779" t="s">
        <v>57</v>
      </c>
      <c r="T6779" s="1">
        <v>40247</v>
      </c>
    </row>
    <row r="6780" spans="1:20" x14ac:dyDescent="0.25">
      <c r="A6780">
        <v>48263</v>
      </c>
      <c r="B6780">
        <v>40246</v>
      </c>
      <c r="C6780" t="s">
        <v>79</v>
      </c>
      <c r="D6780" t="s">
        <v>21</v>
      </c>
      <c r="E6780" t="s">
        <v>84</v>
      </c>
      <c r="F6780" t="s">
        <v>2077</v>
      </c>
      <c r="G6780">
        <v>25</v>
      </c>
      <c r="H6780">
        <v>276.33999999999997</v>
      </c>
      <c r="I6780">
        <v>0.52</v>
      </c>
      <c r="J6780">
        <v>7.0000000000000007E-2</v>
      </c>
      <c r="K6780">
        <v>133.13</v>
      </c>
      <c r="L6780">
        <v>11.83</v>
      </c>
      <c r="M6780">
        <v>5.68</v>
      </c>
      <c r="N6780">
        <v>1.21</v>
      </c>
      <c r="O6780" t="s">
        <v>24</v>
      </c>
      <c r="P6780" t="s">
        <v>722</v>
      </c>
      <c r="Q6780" t="s">
        <v>64</v>
      </c>
      <c r="R6780" t="s">
        <v>67</v>
      </c>
      <c r="S6780" t="s">
        <v>55</v>
      </c>
      <c r="T6780" s="1">
        <v>40247</v>
      </c>
    </row>
    <row r="6781" spans="1:20" x14ac:dyDescent="0.25">
      <c r="A6781">
        <v>48288</v>
      </c>
      <c r="B6781">
        <v>40746</v>
      </c>
      <c r="C6781" t="s">
        <v>79</v>
      </c>
      <c r="D6781" t="s">
        <v>42</v>
      </c>
      <c r="E6781" t="s">
        <v>92</v>
      </c>
      <c r="F6781" t="s">
        <v>93</v>
      </c>
      <c r="G6781">
        <v>25</v>
      </c>
      <c r="H6781">
        <v>6464.4</v>
      </c>
      <c r="I6781">
        <v>0.53</v>
      </c>
      <c r="J6781">
        <v>0.08</v>
      </c>
      <c r="K6781">
        <v>3135.16</v>
      </c>
      <c r="L6781">
        <v>278.68</v>
      </c>
      <c r="M6781">
        <v>130.97999999999999</v>
      </c>
      <c r="N6781">
        <v>54.74</v>
      </c>
      <c r="O6781" t="s">
        <v>48</v>
      </c>
      <c r="P6781" t="s">
        <v>349</v>
      </c>
      <c r="Q6781" t="s">
        <v>33</v>
      </c>
      <c r="R6781" t="s">
        <v>67</v>
      </c>
      <c r="S6781" t="s">
        <v>49</v>
      </c>
      <c r="T6781" s="1">
        <v>40748</v>
      </c>
    </row>
    <row r="6782" spans="1:20" x14ac:dyDescent="0.25">
      <c r="A6782">
        <v>48293</v>
      </c>
      <c r="B6782">
        <v>41008</v>
      </c>
      <c r="C6782" t="s">
        <v>58</v>
      </c>
      <c r="D6782" t="s">
        <v>21</v>
      </c>
      <c r="E6782" t="s">
        <v>139</v>
      </c>
      <c r="F6782" t="s">
        <v>1171</v>
      </c>
      <c r="G6782">
        <v>47</v>
      </c>
      <c r="H6782">
        <v>554.26</v>
      </c>
      <c r="I6782">
        <v>0.37</v>
      </c>
      <c r="J6782">
        <v>0.03</v>
      </c>
      <c r="K6782">
        <v>193.79</v>
      </c>
      <c r="L6782">
        <v>12.13</v>
      </c>
      <c r="M6782">
        <v>7.64</v>
      </c>
      <c r="N6782">
        <v>1.39</v>
      </c>
      <c r="O6782" t="s">
        <v>24</v>
      </c>
      <c r="P6782" t="s">
        <v>856</v>
      </c>
      <c r="Q6782" t="s">
        <v>33</v>
      </c>
      <c r="R6782" t="s">
        <v>34</v>
      </c>
      <c r="S6782" t="s">
        <v>57</v>
      </c>
      <c r="T6782" s="1">
        <v>41009</v>
      </c>
    </row>
    <row r="6783" spans="1:20" x14ac:dyDescent="0.25">
      <c r="A6783">
        <v>48294</v>
      </c>
      <c r="B6783">
        <v>40324</v>
      </c>
      <c r="C6783" t="s">
        <v>36</v>
      </c>
      <c r="D6783" t="s">
        <v>21</v>
      </c>
      <c r="E6783" t="s">
        <v>126</v>
      </c>
      <c r="F6783" t="s">
        <v>616</v>
      </c>
      <c r="G6783">
        <v>43</v>
      </c>
      <c r="H6783">
        <v>6624.29</v>
      </c>
      <c r="I6783">
        <v>0.42</v>
      </c>
      <c r="J6783">
        <v>0.01</v>
      </c>
      <c r="K6783">
        <v>2742.98</v>
      </c>
      <c r="L6783">
        <v>155.59</v>
      </c>
      <c r="M6783">
        <v>90.24</v>
      </c>
      <c r="N6783">
        <v>0.99</v>
      </c>
      <c r="O6783" t="s">
        <v>24</v>
      </c>
      <c r="P6783" t="s">
        <v>1412</v>
      </c>
      <c r="Q6783" t="s">
        <v>33</v>
      </c>
      <c r="R6783" t="s">
        <v>61</v>
      </c>
      <c r="S6783" t="s">
        <v>57</v>
      </c>
      <c r="T6783" s="1">
        <v>40324</v>
      </c>
    </row>
    <row r="6784" spans="1:20" x14ac:dyDescent="0.25">
      <c r="A6784">
        <v>48295</v>
      </c>
      <c r="B6784">
        <v>40140</v>
      </c>
      <c r="C6784" t="s">
        <v>79</v>
      </c>
      <c r="D6784" t="s">
        <v>37</v>
      </c>
      <c r="E6784" t="s">
        <v>87</v>
      </c>
      <c r="F6784" t="s">
        <v>774</v>
      </c>
      <c r="G6784">
        <v>48</v>
      </c>
      <c r="H6784">
        <v>17574.29</v>
      </c>
      <c r="I6784">
        <v>0.47</v>
      </c>
      <c r="J6784">
        <v>0.05</v>
      </c>
      <c r="K6784">
        <v>7763.5</v>
      </c>
      <c r="L6784">
        <v>385.09</v>
      </c>
      <c r="M6784">
        <v>204.1</v>
      </c>
      <c r="N6784">
        <v>13.99</v>
      </c>
      <c r="O6784" t="s">
        <v>24</v>
      </c>
      <c r="P6784" t="s">
        <v>1807</v>
      </c>
      <c r="Q6784" t="s">
        <v>83</v>
      </c>
      <c r="R6784" t="s">
        <v>27</v>
      </c>
      <c r="S6784" t="s">
        <v>45</v>
      </c>
      <c r="T6784" s="1">
        <v>40142</v>
      </c>
    </row>
    <row r="6785" spans="1:20" x14ac:dyDescent="0.25">
      <c r="A6785">
        <v>48321</v>
      </c>
      <c r="B6785">
        <v>40388</v>
      </c>
      <c r="C6785" t="s">
        <v>36</v>
      </c>
      <c r="D6785" t="s">
        <v>21</v>
      </c>
      <c r="E6785" t="s">
        <v>22</v>
      </c>
      <c r="F6785" t="s">
        <v>176</v>
      </c>
      <c r="G6785">
        <v>31</v>
      </c>
      <c r="H6785">
        <v>8361.4</v>
      </c>
      <c r="I6785">
        <v>0.35</v>
      </c>
      <c r="J6785">
        <v>0.02</v>
      </c>
      <c r="K6785">
        <v>2808.84</v>
      </c>
      <c r="L6785">
        <v>274.57</v>
      </c>
      <c r="M6785">
        <v>178.47</v>
      </c>
      <c r="N6785">
        <v>19.989999999999998</v>
      </c>
      <c r="O6785" t="s">
        <v>24</v>
      </c>
      <c r="P6785" t="s">
        <v>652</v>
      </c>
      <c r="Q6785" t="s">
        <v>33</v>
      </c>
      <c r="R6785" t="s">
        <v>67</v>
      </c>
      <c r="S6785" t="s">
        <v>57</v>
      </c>
      <c r="T6785" s="1">
        <v>40389</v>
      </c>
    </row>
    <row r="6786" spans="1:20" x14ac:dyDescent="0.25">
      <c r="A6786">
        <v>48322</v>
      </c>
      <c r="B6786">
        <v>40972</v>
      </c>
      <c r="C6786" t="s">
        <v>79</v>
      </c>
      <c r="D6786" t="s">
        <v>21</v>
      </c>
      <c r="E6786" t="s">
        <v>52</v>
      </c>
      <c r="F6786" t="s">
        <v>900</v>
      </c>
      <c r="G6786">
        <v>14</v>
      </c>
      <c r="H6786">
        <v>75.900000000000006</v>
      </c>
      <c r="I6786">
        <v>0.48</v>
      </c>
      <c r="J6786">
        <v>0.05</v>
      </c>
      <c r="K6786">
        <v>34.04</v>
      </c>
      <c r="L6786">
        <v>5.65</v>
      </c>
      <c r="M6786">
        <v>2.94</v>
      </c>
      <c r="N6786">
        <v>0.7</v>
      </c>
      <c r="O6786" t="s">
        <v>24</v>
      </c>
      <c r="P6786" t="s">
        <v>1710</v>
      </c>
      <c r="Q6786" t="s">
        <v>33</v>
      </c>
      <c r="R6786" t="s">
        <v>67</v>
      </c>
      <c r="S6786" t="s">
        <v>55</v>
      </c>
      <c r="T6786" s="1">
        <v>40973</v>
      </c>
    </row>
    <row r="6787" spans="1:20" x14ac:dyDescent="0.25">
      <c r="A6787">
        <v>48327</v>
      </c>
      <c r="B6787">
        <v>40035</v>
      </c>
      <c r="C6787" t="s">
        <v>29</v>
      </c>
      <c r="D6787" t="s">
        <v>37</v>
      </c>
      <c r="E6787" t="s">
        <v>38</v>
      </c>
      <c r="F6787" t="s">
        <v>991</v>
      </c>
      <c r="G6787">
        <v>14</v>
      </c>
      <c r="H6787">
        <v>139.19999999999999</v>
      </c>
      <c r="I6787">
        <v>0.4</v>
      </c>
      <c r="J6787">
        <v>0.03</v>
      </c>
      <c r="K6787">
        <v>51.63</v>
      </c>
      <c r="L6787">
        <v>9.9700000000000006</v>
      </c>
      <c r="M6787">
        <v>5.98</v>
      </c>
      <c r="N6787">
        <v>3.85</v>
      </c>
      <c r="O6787" t="s">
        <v>24</v>
      </c>
      <c r="P6787" t="s">
        <v>1550</v>
      </c>
      <c r="Q6787" t="s">
        <v>41</v>
      </c>
      <c r="R6787" t="s">
        <v>61</v>
      </c>
      <c r="S6787" t="s">
        <v>35</v>
      </c>
      <c r="T6787" s="1">
        <v>40037</v>
      </c>
    </row>
    <row r="6788" spans="1:20" x14ac:dyDescent="0.25">
      <c r="A6788">
        <v>48353</v>
      </c>
      <c r="B6788">
        <v>41258</v>
      </c>
      <c r="C6788" t="s">
        <v>29</v>
      </c>
      <c r="D6788" t="s">
        <v>21</v>
      </c>
      <c r="E6788" t="s">
        <v>52</v>
      </c>
      <c r="F6788" t="s">
        <v>170</v>
      </c>
      <c r="G6788">
        <v>18</v>
      </c>
      <c r="H6788">
        <v>128.63999999999999</v>
      </c>
      <c r="I6788">
        <v>0.48</v>
      </c>
      <c r="J6788">
        <v>0.04</v>
      </c>
      <c r="K6788">
        <v>58.64</v>
      </c>
      <c r="L6788">
        <v>7.4</v>
      </c>
      <c r="M6788">
        <v>3.85</v>
      </c>
      <c r="N6788">
        <v>0.7</v>
      </c>
      <c r="O6788" t="s">
        <v>24</v>
      </c>
      <c r="P6788" t="s">
        <v>1303</v>
      </c>
      <c r="Q6788" t="s">
        <v>33</v>
      </c>
      <c r="R6788" t="s">
        <v>34</v>
      </c>
      <c r="S6788" t="s">
        <v>55</v>
      </c>
      <c r="T6788" s="1">
        <v>41260</v>
      </c>
    </row>
    <row r="6789" spans="1:20" x14ac:dyDescent="0.25">
      <c r="A6789">
        <v>48354</v>
      </c>
      <c r="B6789">
        <v>40653</v>
      </c>
      <c r="C6789" t="s">
        <v>79</v>
      </c>
      <c r="D6789" t="s">
        <v>21</v>
      </c>
      <c r="E6789" t="s">
        <v>84</v>
      </c>
      <c r="F6789" t="s">
        <v>334</v>
      </c>
      <c r="G6789">
        <v>25</v>
      </c>
      <c r="H6789">
        <v>2939.06</v>
      </c>
      <c r="I6789">
        <v>0.54</v>
      </c>
      <c r="J6789">
        <v>0.03</v>
      </c>
      <c r="K6789">
        <v>1537.76</v>
      </c>
      <c r="L6789">
        <v>120.61</v>
      </c>
      <c r="M6789">
        <v>55.48</v>
      </c>
      <c r="N6789">
        <v>14.3</v>
      </c>
      <c r="O6789" t="s">
        <v>71</v>
      </c>
      <c r="P6789" t="s">
        <v>1988</v>
      </c>
      <c r="Q6789" t="s">
        <v>33</v>
      </c>
      <c r="R6789" t="s">
        <v>61</v>
      </c>
      <c r="S6789" t="s">
        <v>57</v>
      </c>
      <c r="T6789" s="1">
        <v>40654</v>
      </c>
    </row>
    <row r="6790" spans="1:20" x14ac:dyDescent="0.25">
      <c r="A6790">
        <v>48357</v>
      </c>
      <c r="B6790">
        <v>39900</v>
      </c>
      <c r="C6790" t="s">
        <v>29</v>
      </c>
      <c r="D6790" t="s">
        <v>37</v>
      </c>
      <c r="E6790" t="s">
        <v>87</v>
      </c>
      <c r="F6790" t="s">
        <v>88</v>
      </c>
      <c r="G6790">
        <v>16</v>
      </c>
      <c r="H6790">
        <v>4012.36</v>
      </c>
      <c r="I6790">
        <v>0.42</v>
      </c>
      <c r="J6790">
        <v>0.04</v>
      </c>
      <c r="K6790">
        <v>1582.69</v>
      </c>
      <c r="L6790">
        <v>260.31</v>
      </c>
      <c r="M6790">
        <v>150.97999999999999</v>
      </c>
      <c r="N6790">
        <v>13.99</v>
      </c>
      <c r="O6790" t="s">
        <v>24</v>
      </c>
      <c r="P6790" t="s">
        <v>595</v>
      </c>
      <c r="Q6790" t="s">
        <v>64</v>
      </c>
      <c r="R6790" t="s">
        <v>67</v>
      </c>
      <c r="S6790" t="s">
        <v>45</v>
      </c>
      <c r="T6790" s="1">
        <v>39900</v>
      </c>
    </row>
    <row r="6791" spans="1:20" x14ac:dyDescent="0.25">
      <c r="A6791">
        <v>48385</v>
      </c>
      <c r="B6791">
        <v>40074</v>
      </c>
      <c r="C6791" t="s">
        <v>79</v>
      </c>
      <c r="D6791" t="s">
        <v>37</v>
      </c>
      <c r="E6791" t="s">
        <v>38</v>
      </c>
      <c r="F6791" t="s">
        <v>98</v>
      </c>
      <c r="G6791">
        <v>16</v>
      </c>
      <c r="H6791">
        <v>159.29</v>
      </c>
      <c r="I6791">
        <v>0.49</v>
      </c>
      <c r="J6791">
        <v>0.01</v>
      </c>
      <c r="K6791">
        <v>74.989999999999995</v>
      </c>
      <c r="L6791">
        <v>9.76</v>
      </c>
      <c r="M6791">
        <v>4.9800000000000004</v>
      </c>
      <c r="N6791">
        <v>4.62</v>
      </c>
      <c r="O6791" t="s">
        <v>24</v>
      </c>
      <c r="P6791" t="s">
        <v>288</v>
      </c>
      <c r="Q6791" t="s">
        <v>33</v>
      </c>
      <c r="R6791" t="s">
        <v>27</v>
      </c>
      <c r="S6791" t="s">
        <v>35</v>
      </c>
      <c r="T6791" s="1">
        <v>40076</v>
      </c>
    </row>
    <row r="6792" spans="1:20" x14ac:dyDescent="0.25">
      <c r="A6792">
        <v>48388</v>
      </c>
      <c r="B6792">
        <v>40034</v>
      </c>
      <c r="C6792" t="s">
        <v>36</v>
      </c>
      <c r="D6792" t="s">
        <v>21</v>
      </c>
      <c r="E6792" t="s">
        <v>120</v>
      </c>
      <c r="F6792" t="s">
        <v>749</v>
      </c>
      <c r="G6792">
        <v>3</v>
      </c>
      <c r="H6792">
        <v>29.76</v>
      </c>
      <c r="I6792">
        <v>0.36</v>
      </c>
      <c r="J6792">
        <v>0.08</v>
      </c>
      <c r="K6792">
        <v>7.53</v>
      </c>
      <c r="L6792">
        <v>8.9700000000000006</v>
      </c>
      <c r="M6792">
        <v>5.74</v>
      </c>
      <c r="N6792">
        <v>5.01</v>
      </c>
      <c r="O6792" t="s">
        <v>24</v>
      </c>
      <c r="P6792" t="s">
        <v>1492</v>
      </c>
      <c r="Q6792" t="s">
        <v>33</v>
      </c>
      <c r="R6792" t="s">
        <v>34</v>
      </c>
      <c r="S6792" t="s">
        <v>57</v>
      </c>
      <c r="T6792" s="1">
        <v>40036</v>
      </c>
    </row>
    <row r="6793" spans="1:20" x14ac:dyDescent="0.25">
      <c r="A6793">
        <v>48391</v>
      </c>
      <c r="B6793">
        <v>40480</v>
      </c>
      <c r="C6793" t="s">
        <v>29</v>
      </c>
      <c r="D6793" t="s">
        <v>21</v>
      </c>
      <c r="E6793" t="s">
        <v>84</v>
      </c>
      <c r="F6793" t="s">
        <v>1747</v>
      </c>
      <c r="G6793">
        <v>45</v>
      </c>
      <c r="H6793">
        <v>531.96</v>
      </c>
      <c r="I6793">
        <v>0.54</v>
      </c>
      <c r="J6793">
        <v>0.1</v>
      </c>
      <c r="K6793">
        <v>257.39999999999998</v>
      </c>
      <c r="L6793">
        <v>13</v>
      </c>
      <c r="M6793">
        <v>5.98</v>
      </c>
      <c r="N6793">
        <v>5.46</v>
      </c>
      <c r="O6793" t="s">
        <v>24</v>
      </c>
      <c r="P6793" t="s">
        <v>1757</v>
      </c>
      <c r="Q6793" t="s">
        <v>41</v>
      </c>
      <c r="R6793" t="s">
        <v>34</v>
      </c>
      <c r="S6793" t="s">
        <v>57</v>
      </c>
      <c r="T6793" s="1">
        <v>40481</v>
      </c>
    </row>
    <row r="6794" spans="1:20" x14ac:dyDescent="0.25">
      <c r="A6794">
        <v>48416</v>
      </c>
      <c r="B6794">
        <v>40000</v>
      </c>
      <c r="C6794" t="s">
        <v>29</v>
      </c>
      <c r="D6794" t="s">
        <v>21</v>
      </c>
      <c r="E6794" t="s">
        <v>84</v>
      </c>
      <c r="F6794" t="s">
        <v>1919</v>
      </c>
      <c r="G6794">
        <v>23</v>
      </c>
      <c r="H6794">
        <v>271.76</v>
      </c>
      <c r="I6794">
        <v>0.43</v>
      </c>
      <c r="J6794">
        <v>0.01</v>
      </c>
      <c r="K6794">
        <v>113.21</v>
      </c>
      <c r="L6794">
        <v>11.72</v>
      </c>
      <c r="M6794">
        <v>6.68</v>
      </c>
      <c r="N6794">
        <v>4.91</v>
      </c>
      <c r="O6794" t="s">
        <v>24</v>
      </c>
      <c r="P6794" t="s">
        <v>1497</v>
      </c>
      <c r="Q6794" t="s">
        <v>33</v>
      </c>
      <c r="R6794" t="s">
        <v>27</v>
      </c>
      <c r="S6794" t="s">
        <v>57</v>
      </c>
      <c r="T6794" s="1">
        <v>40002</v>
      </c>
    </row>
    <row r="6795" spans="1:20" x14ac:dyDescent="0.25">
      <c r="A6795">
        <v>48420</v>
      </c>
      <c r="B6795">
        <v>40097</v>
      </c>
      <c r="C6795" t="s">
        <v>20</v>
      </c>
      <c r="D6795" t="s">
        <v>42</v>
      </c>
      <c r="E6795" t="s">
        <v>43</v>
      </c>
      <c r="F6795" t="s">
        <v>1089</v>
      </c>
      <c r="G6795">
        <v>46</v>
      </c>
      <c r="H6795">
        <v>1584.52</v>
      </c>
      <c r="I6795">
        <v>0.49</v>
      </c>
      <c r="J6795">
        <v>0.09</v>
      </c>
      <c r="K6795">
        <v>693.79</v>
      </c>
      <c r="L6795">
        <v>37.71</v>
      </c>
      <c r="M6795">
        <v>19.23</v>
      </c>
      <c r="N6795">
        <v>6.15</v>
      </c>
      <c r="O6795" t="s">
        <v>71</v>
      </c>
      <c r="P6795" t="s">
        <v>1459</v>
      </c>
      <c r="Q6795" t="s">
        <v>33</v>
      </c>
      <c r="R6795" t="s">
        <v>34</v>
      </c>
      <c r="S6795" t="s">
        <v>35</v>
      </c>
      <c r="T6795" s="1">
        <v>40099</v>
      </c>
    </row>
    <row r="6796" spans="1:20" x14ac:dyDescent="0.25">
      <c r="A6796">
        <v>48423</v>
      </c>
      <c r="B6796">
        <v>41213</v>
      </c>
      <c r="C6796" t="s">
        <v>36</v>
      </c>
      <c r="D6796" t="s">
        <v>21</v>
      </c>
      <c r="E6796" t="s">
        <v>139</v>
      </c>
      <c r="F6796" t="s">
        <v>504</v>
      </c>
      <c r="G6796">
        <v>49</v>
      </c>
      <c r="H6796">
        <v>664.96</v>
      </c>
      <c r="I6796">
        <v>0.4</v>
      </c>
      <c r="J6796">
        <v>0.08</v>
      </c>
      <c r="K6796">
        <v>228.41</v>
      </c>
      <c r="L6796">
        <v>14.57</v>
      </c>
      <c r="M6796">
        <v>8.74</v>
      </c>
      <c r="N6796">
        <v>8.2899999999999991</v>
      </c>
      <c r="O6796" t="s">
        <v>24</v>
      </c>
      <c r="P6796" t="s">
        <v>1636</v>
      </c>
      <c r="Q6796" t="s">
        <v>41</v>
      </c>
      <c r="R6796" t="s">
        <v>61</v>
      </c>
      <c r="S6796" t="s">
        <v>57</v>
      </c>
      <c r="T6796" s="1">
        <v>41213</v>
      </c>
    </row>
    <row r="6797" spans="1:20" x14ac:dyDescent="0.25">
      <c r="A6797">
        <v>48448</v>
      </c>
      <c r="B6797">
        <v>41229</v>
      </c>
      <c r="C6797" t="s">
        <v>20</v>
      </c>
      <c r="D6797" t="s">
        <v>37</v>
      </c>
      <c r="E6797" t="s">
        <v>50</v>
      </c>
      <c r="F6797" t="s">
        <v>1007</v>
      </c>
      <c r="G6797">
        <v>20</v>
      </c>
      <c r="H6797">
        <v>735.64</v>
      </c>
      <c r="I6797">
        <v>0.48</v>
      </c>
      <c r="J6797">
        <v>0.09</v>
      </c>
      <c r="K6797">
        <v>314.85000000000002</v>
      </c>
      <c r="L6797">
        <v>40.369999999999997</v>
      </c>
      <c r="M6797">
        <v>20.99</v>
      </c>
      <c r="N6797">
        <v>0.99</v>
      </c>
      <c r="O6797" t="s">
        <v>24</v>
      </c>
      <c r="P6797" t="s">
        <v>1528</v>
      </c>
      <c r="Q6797" t="s">
        <v>41</v>
      </c>
      <c r="R6797" t="s">
        <v>61</v>
      </c>
      <c r="S6797" t="s">
        <v>55</v>
      </c>
      <c r="T6797" s="1">
        <v>41229</v>
      </c>
    </row>
    <row r="6798" spans="1:20" x14ac:dyDescent="0.25">
      <c r="A6798">
        <v>48452</v>
      </c>
      <c r="B6798">
        <v>40460</v>
      </c>
      <c r="C6798" t="s">
        <v>36</v>
      </c>
      <c r="D6798" t="s">
        <v>42</v>
      </c>
      <c r="E6798" t="s">
        <v>192</v>
      </c>
      <c r="F6798" t="s">
        <v>1435</v>
      </c>
      <c r="G6798">
        <v>32</v>
      </c>
      <c r="H6798">
        <v>3091.62</v>
      </c>
      <c r="I6798">
        <v>0.42</v>
      </c>
      <c r="J6798">
        <v>0.09</v>
      </c>
      <c r="K6798">
        <v>1110.26</v>
      </c>
      <c r="L6798">
        <v>105.14</v>
      </c>
      <c r="M6798">
        <v>60.98</v>
      </c>
      <c r="N6798">
        <v>30</v>
      </c>
      <c r="O6798" t="s">
        <v>48</v>
      </c>
      <c r="P6798" t="s">
        <v>147</v>
      </c>
      <c r="Q6798" t="s">
        <v>95</v>
      </c>
      <c r="R6798" t="s">
        <v>34</v>
      </c>
      <c r="S6798" t="s">
        <v>132</v>
      </c>
      <c r="T6798" s="1">
        <v>40462</v>
      </c>
    </row>
    <row r="6799" spans="1:20" x14ac:dyDescent="0.25">
      <c r="A6799">
        <v>48452</v>
      </c>
      <c r="B6799">
        <v>40460</v>
      </c>
      <c r="C6799" t="s">
        <v>36</v>
      </c>
      <c r="D6799" t="s">
        <v>37</v>
      </c>
      <c r="E6799" t="s">
        <v>38</v>
      </c>
      <c r="F6799" t="s">
        <v>1673</v>
      </c>
      <c r="G6799">
        <v>19</v>
      </c>
      <c r="H6799">
        <v>3509.44</v>
      </c>
      <c r="I6799">
        <v>0.51</v>
      </c>
      <c r="J6799">
        <v>0.1</v>
      </c>
      <c r="K6799">
        <v>1589.64</v>
      </c>
      <c r="L6799">
        <v>204.06</v>
      </c>
      <c r="M6799">
        <v>99.99</v>
      </c>
      <c r="N6799">
        <v>19.989999999999998</v>
      </c>
      <c r="O6799" t="s">
        <v>24</v>
      </c>
      <c r="P6799" t="s">
        <v>147</v>
      </c>
      <c r="Q6799" t="s">
        <v>95</v>
      </c>
      <c r="R6799" t="s">
        <v>34</v>
      </c>
      <c r="S6799" t="s">
        <v>57</v>
      </c>
      <c r="T6799" s="1">
        <v>40460</v>
      </c>
    </row>
    <row r="6800" spans="1:20" x14ac:dyDescent="0.25">
      <c r="A6800">
        <v>48452</v>
      </c>
      <c r="B6800">
        <v>40460</v>
      </c>
      <c r="C6800" t="s">
        <v>36</v>
      </c>
      <c r="D6800" t="s">
        <v>42</v>
      </c>
      <c r="E6800" t="s">
        <v>43</v>
      </c>
      <c r="F6800" t="s">
        <v>1621</v>
      </c>
      <c r="G6800">
        <v>44</v>
      </c>
      <c r="H6800">
        <v>356.73</v>
      </c>
      <c r="I6800">
        <v>0.49</v>
      </c>
      <c r="J6800">
        <v>0.03</v>
      </c>
      <c r="K6800">
        <v>165.89</v>
      </c>
      <c r="L6800">
        <v>8.1999999999999993</v>
      </c>
      <c r="M6800">
        <v>4.18</v>
      </c>
      <c r="N6800">
        <v>6.92</v>
      </c>
      <c r="O6800" t="s">
        <v>24</v>
      </c>
      <c r="P6800" t="s">
        <v>147</v>
      </c>
      <c r="Q6800" t="s">
        <v>95</v>
      </c>
      <c r="R6800" t="s">
        <v>34</v>
      </c>
      <c r="S6800" t="s">
        <v>57</v>
      </c>
      <c r="T6800" s="1">
        <v>40461</v>
      </c>
    </row>
    <row r="6801" spans="1:20" x14ac:dyDescent="0.25">
      <c r="A6801">
        <v>48452</v>
      </c>
      <c r="B6801">
        <v>40460</v>
      </c>
      <c r="C6801" t="s">
        <v>36</v>
      </c>
      <c r="D6801" t="s">
        <v>21</v>
      </c>
      <c r="E6801" t="s">
        <v>120</v>
      </c>
      <c r="F6801" t="s">
        <v>1852</v>
      </c>
      <c r="G6801">
        <v>15</v>
      </c>
      <c r="H6801">
        <v>116.05</v>
      </c>
      <c r="I6801">
        <v>0.39</v>
      </c>
      <c r="J6801">
        <v>0.08</v>
      </c>
      <c r="K6801">
        <v>37.43</v>
      </c>
      <c r="L6801">
        <v>8.0500000000000007</v>
      </c>
      <c r="M6801">
        <v>4.91</v>
      </c>
      <c r="N6801">
        <v>4.97</v>
      </c>
      <c r="O6801" t="s">
        <v>24</v>
      </c>
      <c r="P6801" t="s">
        <v>147</v>
      </c>
      <c r="Q6801" t="s">
        <v>95</v>
      </c>
      <c r="R6801" t="s">
        <v>34</v>
      </c>
      <c r="S6801" t="s">
        <v>57</v>
      </c>
      <c r="T6801" s="1">
        <v>40462</v>
      </c>
    </row>
    <row r="6802" spans="1:20" x14ac:dyDescent="0.25">
      <c r="A6802">
        <v>48452</v>
      </c>
      <c r="B6802">
        <v>40460</v>
      </c>
      <c r="C6802" t="s">
        <v>36</v>
      </c>
      <c r="D6802" t="s">
        <v>21</v>
      </c>
      <c r="E6802" t="s">
        <v>72</v>
      </c>
      <c r="F6802" t="s">
        <v>1067</v>
      </c>
      <c r="G6802">
        <v>28</v>
      </c>
      <c r="H6802">
        <v>71.739999999999995</v>
      </c>
      <c r="I6802">
        <v>0.44</v>
      </c>
      <c r="J6802">
        <v>0.04</v>
      </c>
      <c r="K6802">
        <v>29.6</v>
      </c>
      <c r="L6802">
        <v>2.64</v>
      </c>
      <c r="M6802">
        <v>1.48</v>
      </c>
      <c r="N6802">
        <v>0.7</v>
      </c>
      <c r="O6802" t="s">
        <v>24</v>
      </c>
      <c r="P6802" t="s">
        <v>147</v>
      </c>
      <c r="Q6802" t="s">
        <v>95</v>
      </c>
      <c r="R6802" t="s">
        <v>34</v>
      </c>
      <c r="S6802" t="s">
        <v>55</v>
      </c>
      <c r="T6802" s="1">
        <v>40462</v>
      </c>
    </row>
    <row r="6803" spans="1:20" x14ac:dyDescent="0.25">
      <c r="A6803">
        <v>48453</v>
      </c>
      <c r="B6803">
        <v>40020</v>
      </c>
      <c r="C6803" t="s">
        <v>79</v>
      </c>
      <c r="D6803" t="s">
        <v>42</v>
      </c>
      <c r="E6803" t="s">
        <v>43</v>
      </c>
      <c r="F6803" t="s">
        <v>1021</v>
      </c>
      <c r="G6803">
        <v>50</v>
      </c>
      <c r="H6803">
        <v>754.13</v>
      </c>
      <c r="I6803">
        <v>0.49</v>
      </c>
      <c r="J6803">
        <v>0.04</v>
      </c>
      <c r="K6803">
        <v>351.18</v>
      </c>
      <c r="L6803">
        <v>15.61</v>
      </c>
      <c r="M6803">
        <v>7.96</v>
      </c>
      <c r="N6803">
        <v>4.95</v>
      </c>
      <c r="O6803" t="s">
        <v>24</v>
      </c>
      <c r="P6803" t="s">
        <v>1974</v>
      </c>
      <c r="Q6803" t="s">
        <v>64</v>
      </c>
      <c r="R6803" t="s">
        <v>61</v>
      </c>
      <c r="S6803" t="s">
        <v>57</v>
      </c>
      <c r="T6803" s="1">
        <v>40020</v>
      </c>
    </row>
    <row r="6804" spans="1:20" x14ac:dyDescent="0.25">
      <c r="A6804">
        <v>48455</v>
      </c>
      <c r="B6804">
        <v>39966</v>
      </c>
      <c r="C6804" t="s">
        <v>58</v>
      </c>
      <c r="D6804" t="s">
        <v>21</v>
      </c>
      <c r="E6804" t="s">
        <v>84</v>
      </c>
      <c r="F6804" t="s">
        <v>151</v>
      </c>
      <c r="G6804">
        <v>34</v>
      </c>
      <c r="H6804">
        <v>1226.48</v>
      </c>
      <c r="I6804">
        <v>0.38</v>
      </c>
      <c r="J6804">
        <v>0.03</v>
      </c>
      <c r="K6804">
        <v>438.38</v>
      </c>
      <c r="L6804">
        <v>36.840000000000003</v>
      </c>
      <c r="M6804">
        <v>22.84</v>
      </c>
      <c r="N6804">
        <v>11.54</v>
      </c>
      <c r="O6804" t="s">
        <v>24</v>
      </c>
      <c r="P6804" t="s">
        <v>1786</v>
      </c>
      <c r="Q6804" t="s">
        <v>95</v>
      </c>
      <c r="R6804" t="s">
        <v>27</v>
      </c>
      <c r="S6804" t="s">
        <v>57</v>
      </c>
      <c r="T6804" s="1">
        <v>39967</v>
      </c>
    </row>
    <row r="6805" spans="1:20" x14ac:dyDescent="0.25">
      <c r="A6805">
        <v>48455</v>
      </c>
      <c r="B6805">
        <v>39966</v>
      </c>
      <c r="C6805" t="s">
        <v>58</v>
      </c>
      <c r="D6805" t="s">
        <v>21</v>
      </c>
      <c r="E6805" t="s">
        <v>30</v>
      </c>
      <c r="F6805" t="s">
        <v>1580</v>
      </c>
      <c r="G6805">
        <v>17</v>
      </c>
      <c r="H6805">
        <v>320.02999999999997</v>
      </c>
      <c r="I6805">
        <v>0.44</v>
      </c>
      <c r="J6805">
        <v>0.05</v>
      </c>
      <c r="K6805">
        <v>130</v>
      </c>
      <c r="L6805">
        <v>19.61</v>
      </c>
      <c r="M6805">
        <v>10.98</v>
      </c>
      <c r="N6805">
        <v>3.37</v>
      </c>
      <c r="O6805" t="s">
        <v>24</v>
      </c>
      <c r="P6805" t="s">
        <v>1786</v>
      </c>
      <c r="Q6805" t="s">
        <v>95</v>
      </c>
      <c r="R6805" t="s">
        <v>27</v>
      </c>
      <c r="S6805" t="s">
        <v>35</v>
      </c>
      <c r="T6805" s="1">
        <v>39967</v>
      </c>
    </row>
    <row r="6806" spans="1:20" x14ac:dyDescent="0.25">
      <c r="A6806">
        <v>48455</v>
      </c>
      <c r="B6806">
        <v>39966</v>
      </c>
      <c r="C6806" t="s">
        <v>58</v>
      </c>
      <c r="D6806" t="s">
        <v>37</v>
      </c>
      <c r="E6806" t="s">
        <v>87</v>
      </c>
      <c r="F6806" t="s">
        <v>1282</v>
      </c>
      <c r="G6806">
        <v>2</v>
      </c>
      <c r="H6806">
        <v>38.619999999999997</v>
      </c>
      <c r="I6806">
        <v>0.42</v>
      </c>
      <c r="J6806">
        <v>0.06</v>
      </c>
      <c r="K6806">
        <v>12.4</v>
      </c>
      <c r="L6806">
        <v>17.22</v>
      </c>
      <c r="M6806">
        <v>9.99</v>
      </c>
      <c r="N6806">
        <v>6.24</v>
      </c>
      <c r="O6806" t="s">
        <v>24</v>
      </c>
      <c r="P6806" t="s">
        <v>1786</v>
      </c>
      <c r="Q6806" t="s">
        <v>64</v>
      </c>
      <c r="R6806" t="s">
        <v>27</v>
      </c>
      <c r="S6806" t="s">
        <v>45</v>
      </c>
      <c r="T6806" s="1">
        <v>39967</v>
      </c>
    </row>
    <row r="6807" spans="1:20" x14ac:dyDescent="0.25">
      <c r="A6807">
        <v>48480</v>
      </c>
      <c r="B6807">
        <v>40180</v>
      </c>
      <c r="C6807" t="s">
        <v>58</v>
      </c>
      <c r="D6807" t="s">
        <v>21</v>
      </c>
      <c r="E6807" t="s">
        <v>22</v>
      </c>
      <c r="F6807" t="s">
        <v>458</v>
      </c>
      <c r="G6807">
        <v>32</v>
      </c>
      <c r="H6807">
        <v>17906.04</v>
      </c>
      <c r="I6807">
        <v>0.4</v>
      </c>
      <c r="J6807">
        <v>0.1</v>
      </c>
      <c r="K6807">
        <v>5935.68</v>
      </c>
      <c r="L6807">
        <v>618.29999999999995</v>
      </c>
      <c r="M6807">
        <v>370.98</v>
      </c>
      <c r="N6807">
        <v>99</v>
      </c>
      <c r="O6807" t="s">
        <v>48</v>
      </c>
      <c r="P6807" t="s">
        <v>932</v>
      </c>
      <c r="Q6807" t="s">
        <v>41</v>
      </c>
      <c r="R6807" t="s">
        <v>34</v>
      </c>
      <c r="S6807" t="s">
        <v>132</v>
      </c>
      <c r="T6807" s="1">
        <v>40183</v>
      </c>
    </row>
    <row r="6808" spans="1:20" x14ac:dyDescent="0.25">
      <c r="A6808">
        <v>48483</v>
      </c>
      <c r="B6808">
        <v>40157</v>
      </c>
      <c r="C6808" t="s">
        <v>58</v>
      </c>
      <c r="D6808" t="s">
        <v>21</v>
      </c>
      <c r="E6808" t="s">
        <v>52</v>
      </c>
      <c r="F6808" t="s">
        <v>157</v>
      </c>
      <c r="G6808">
        <v>18</v>
      </c>
      <c r="H6808">
        <v>68.42</v>
      </c>
      <c r="I6808">
        <v>0.41</v>
      </c>
      <c r="J6808">
        <v>0</v>
      </c>
      <c r="K6808">
        <v>27.64</v>
      </c>
      <c r="L6808">
        <v>3.75</v>
      </c>
      <c r="M6808">
        <v>2.21</v>
      </c>
      <c r="N6808">
        <v>1</v>
      </c>
      <c r="O6808" t="s">
        <v>71</v>
      </c>
      <c r="P6808" t="s">
        <v>730</v>
      </c>
      <c r="Q6808" t="s">
        <v>64</v>
      </c>
      <c r="R6808" t="s">
        <v>27</v>
      </c>
      <c r="S6808" t="s">
        <v>55</v>
      </c>
      <c r="T6808" s="1">
        <v>40158</v>
      </c>
    </row>
    <row r="6809" spans="1:20" x14ac:dyDescent="0.25">
      <c r="A6809">
        <v>48484</v>
      </c>
      <c r="B6809">
        <v>40352</v>
      </c>
      <c r="C6809" t="s">
        <v>79</v>
      </c>
      <c r="D6809" t="s">
        <v>37</v>
      </c>
      <c r="E6809" t="s">
        <v>38</v>
      </c>
      <c r="F6809" t="s">
        <v>1472</v>
      </c>
      <c r="G6809">
        <v>22</v>
      </c>
      <c r="H6809">
        <v>704.91</v>
      </c>
      <c r="I6809">
        <v>0.51</v>
      </c>
      <c r="J6809">
        <v>0.05</v>
      </c>
      <c r="K6809">
        <v>340.36</v>
      </c>
      <c r="L6809">
        <v>33.630000000000003</v>
      </c>
      <c r="M6809">
        <v>16.48</v>
      </c>
      <c r="N6809">
        <v>1.99</v>
      </c>
      <c r="O6809" t="s">
        <v>24</v>
      </c>
      <c r="P6809" t="s">
        <v>1256</v>
      </c>
      <c r="Q6809" t="s">
        <v>33</v>
      </c>
      <c r="R6809" t="s">
        <v>27</v>
      </c>
      <c r="S6809" t="s">
        <v>35</v>
      </c>
      <c r="T6809" s="1">
        <v>40353</v>
      </c>
    </row>
    <row r="6810" spans="1:20" x14ac:dyDescent="0.25">
      <c r="A6810">
        <v>48484</v>
      </c>
      <c r="B6810">
        <v>40352</v>
      </c>
      <c r="C6810" t="s">
        <v>79</v>
      </c>
      <c r="D6810" t="s">
        <v>42</v>
      </c>
      <c r="E6810" t="s">
        <v>43</v>
      </c>
      <c r="F6810" t="s">
        <v>873</v>
      </c>
      <c r="G6810">
        <v>41</v>
      </c>
      <c r="H6810">
        <v>1447.15</v>
      </c>
      <c r="I6810">
        <v>0.47</v>
      </c>
      <c r="J6810">
        <v>0.08</v>
      </c>
      <c r="K6810">
        <v>610.64</v>
      </c>
      <c r="L6810">
        <v>38.19</v>
      </c>
      <c r="M6810">
        <v>20.239999999999998</v>
      </c>
      <c r="N6810">
        <v>6.67</v>
      </c>
      <c r="O6810" t="s">
        <v>71</v>
      </c>
      <c r="P6810" t="s">
        <v>1256</v>
      </c>
      <c r="Q6810" t="s">
        <v>33</v>
      </c>
      <c r="R6810" t="s">
        <v>27</v>
      </c>
      <c r="S6810" t="s">
        <v>35</v>
      </c>
      <c r="T6810" s="1">
        <v>40353</v>
      </c>
    </row>
    <row r="6811" spans="1:20" x14ac:dyDescent="0.25">
      <c r="A6811">
        <v>48484</v>
      </c>
      <c r="B6811">
        <v>40352</v>
      </c>
      <c r="C6811" t="s">
        <v>79</v>
      </c>
      <c r="D6811" t="s">
        <v>21</v>
      </c>
      <c r="E6811" t="s">
        <v>84</v>
      </c>
      <c r="F6811" t="s">
        <v>90</v>
      </c>
      <c r="G6811">
        <v>43</v>
      </c>
      <c r="H6811">
        <v>1391.59</v>
      </c>
      <c r="I6811">
        <v>0.41</v>
      </c>
      <c r="J6811">
        <v>0</v>
      </c>
      <c r="K6811">
        <v>566.85</v>
      </c>
      <c r="L6811">
        <v>32.15</v>
      </c>
      <c r="M6811">
        <v>18.97</v>
      </c>
      <c r="N6811">
        <v>9.0299999999999994</v>
      </c>
      <c r="O6811" t="s">
        <v>24</v>
      </c>
      <c r="P6811" t="s">
        <v>1256</v>
      </c>
      <c r="Q6811" t="s">
        <v>33</v>
      </c>
      <c r="R6811" t="s">
        <v>27</v>
      </c>
      <c r="S6811" t="s">
        <v>57</v>
      </c>
      <c r="T6811" s="1">
        <v>40354</v>
      </c>
    </row>
    <row r="6812" spans="1:20" x14ac:dyDescent="0.25">
      <c r="A6812">
        <v>48484</v>
      </c>
      <c r="B6812">
        <v>40352</v>
      </c>
      <c r="C6812" t="s">
        <v>79</v>
      </c>
      <c r="D6812" t="s">
        <v>37</v>
      </c>
      <c r="E6812" t="s">
        <v>50</v>
      </c>
      <c r="F6812" t="s">
        <v>1438</v>
      </c>
      <c r="G6812">
        <v>50</v>
      </c>
      <c r="H6812">
        <v>9892.69</v>
      </c>
      <c r="I6812">
        <v>0.42</v>
      </c>
      <c r="J6812">
        <v>0.09</v>
      </c>
      <c r="K6812">
        <v>3584.2</v>
      </c>
      <c r="L6812">
        <v>217.22</v>
      </c>
      <c r="M6812">
        <v>125.99</v>
      </c>
      <c r="N6812">
        <v>8.99</v>
      </c>
      <c r="O6812" t="s">
        <v>24</v>
      </c>
      <c r="P6812" t="s">
        <v>1256</v>
      </c>
      <c r="Q6812" t="s">
        <v>33</v>
      </c>
      <c r="R6812" t="s">
        <v>27</v>
      </c>
      <c r="S6812" t="s">
        <v>57</v>
      </c>
      <c r="T6812" s="1">
        <v>40354</v>
      </c>
    </row>
    <row r="6813" spans="1:20" x14ac:dyDescent="0.25">
      <c r="A6813">
        <v>48486</v>
      </c>
      <c r="B6813">
        <v>40675</v>
      </c>
      <c r="C6813" t="s">
        <v>36</v>
      </c>
      <c r="D6813" t="s">
        <v>21</v>
      </c>
      <c r="E6813" t="s">
        <v>84</v>
      </c>
      <c r="F6813" t="s">
        <v>473</v>
      </c>
      <c r="G6813">
        <v>42</v>
      </c>
      <c r="H6813">
        <v>504.2</v>
      </c>
      <c r="I6813">
        <v>0.49</v>
      </c>
      <c r="J6813">
        <v>7.0000000000000007E-2</v>
      </c>
      <c r="K6813">
        <v>224.13</v>
      </c>
      <c r="L6813">
        <v>12.71</v>
      </c>
      <c r="M6813">
        <v>6.48</v>
      </c>
      <c r="N6813">
        <v>7.91</v>
      </c>
      <c r="O6813" t="s">
        <v>24</v>
      </c>
      <c r="P6813" t="s">
        <v>377</v>
      </c>
      <c r="Q6813" t="s">
        <v>33</v>
      </c>
      <c r="R6813" t="s">
        <v>34</v>
      </c>
      <c r="S6813" t="s">
        <v>57</v>
      </c>
      <c r="T6813" s="1">
        <v>40677</v>
      </c>
    </row>
    <row r="6814" spans="1:20" x14ac:dyDescent="0.25">
      <c r="A6814">
        <v>48487</v>
      </c>
      <c r="B6814">
        <v>40189</v>
      </c>
      <c r="C6814" t="s">
        <v>20</v>
      </c>
      <c r="D6814" t="s">
        <v>21</v>
      </c>
      <c r="E6814" t="s">
        <v>120</v>
      </c>
      <c r="F6814" t="s">
        <v>786</v>
      </c>
      <c r="G6814">
        <v>27</v>
      </c>
      <c r="H6814">
        <v>595.03</v>
      </c>
      <c r="I6814">
        <v>0.41</v>
      </c>
      <c r="J6814">
        <v>0</v>
      </c>
      <c r="K6814">
        <v>243.35</v>
      </c>
      <c r="L6814">
        <v>21.98</v>
      </c>
      <c r="M6814">
        <v>12.97</v>
      </c>
      <c r="N6814">
        <v>1.49</v>
      </c>
      <c r="O6814" t="s">
        <v>24</v>
      </c>
      <c r="P6814" t="s">
        <v>1801</v>
      </c>
      <c r="Q6814" t="s">
        <v>75</v>
      </c>
      <c r="R6814" t="s">
        <v>61</v>
      </c>
      <c r="S6814" t="s">
        <v>57</v>
      </c>
      <c r="T6814" s="1">
        <v>40191</v>
      </c>
    </row>
    <row r="6815" spans="1:20" x14ac:dyDescent="0.25">
      <c r="A6815">
        <v>48512</v>
      </c>
      <c r="B6815">
        <v>40758</v>
      </c>
      <c r="C6815" t="s">
        <v>29</v>
      </c>
      <c r="D6815" t="s">
        <v>21</v>
      </c>
      <c r="E6815" t="s">
        <v>84</v>
      </c>
      <c r="F6815" t="s">
        <v>243</v>
      </c>
      <c r="G6815">
        <v>48</v>
      </c>
      <c r="H6815">
        <v>400.37</v>
      </c>
      <c r="I6815">
        <v>0.42</v>
      </c>
      <c r="J6815">
        <v>0.04</v>
      </c>
      <c r="K6815">
        <v>156.61000000000001</v>
      </c>
      <c r="L6815">
        <v>8.59</v>
      </c>
      <c r="M6815">
        <v>4.9800000000000004</v>
      </c>
      <c r="N6815">
        <v>4.72</v>
      </c>
      <c r="O6815" t="s">
        <v>24</v>
      </c>
      <c r="P6815" t="s">
        <v>1304</v>
      </c>
      <c r="Q6815" t="s">
        <v>33</v>
      </c>
      <c r="R6815" t="s">
        <v>67</v>
      </c>
      <c r="S6815" t="s">
        <v>57</v>
      </c>
      <c r="T6815" s="1">
        <v>40759</v>
      </c>
    </row>
    <row r="6816" spans="1:20" x14ac:dyDescent="0.25">
      <c r="A6816">
        <v>48512</v>
      </c>
      <c r="B6816">
        <v>40758</v>
      </c>
      <c r="C6816" t="s">
        <v>29</v>
      </c>
      <c r="D6816" t="s">
        <v>21</v>
      </c>
      <c r="E6816" t="s">
        <v>52</v>
      </c>
      <c r="F6816" t="s">
        <v>1469</v>
      </c>
      <c r="G6816">
        <v>47</v>
      </c>
      <c r="H6816">
        <v>225.65</v>
      </c>
      <c r="I6816">
        <v>0.41</v>
      </c>
      <c r="J6816">
        <v>0.04</v>
      </c>
      <c r="K6816">
        <v>86.66</v>
      </c>
      <c r="L6816">
        <v>4.9800000000000004</v>
      </c>
      <c r="M6816">
        <v>2.94</v>
      </c>
      <c r="N6816">
        <v>0.81</v>
      </c>
      <c r="O6816" t="s">
        <v>71</v>
      </c>
      <c r="P6816" t="s">
        <v>1304</v>
      </c>
      <c r="Q6816" t="s">
        <v>33</v>
      </c>
      <c r="R6816" t="s">
        <v>67</v>
      </c>
      <c r="S6816" t="s">
        <v>55</v>
      </c>
      <c r="T6816" s="1">
        <v>40758</v>
      </c>
    </row>
    <row r="6817" spans="1:20" x14ac:dyDescent="0.25">
      <c r="A6817">
        <v>48515</v>
      </c>
      <c r="B6817">
        <v>40897</v>
      </c>
      <c r="C6817" t="s">
        <v>58</v>
      </c>
      <c r="D6817" t="s">
        <v>21</v>
      </c>
      <c r="E6817" t="s">
        <v>84</v>
      </c>
      <c r="F6817" t="s">
        <v>1544</v>
      </c>
      <c r="G6817">
        <v>47</v>
      </c>
      <c r="H6817">
        <v>1523.3</v>
      </c>
      <c r="I6817">
        <v>0.54</v>
      </c>
      <c r="J6817">
        <v>0.01</v>
      </c>
      <c r="K6817">
        <v>814.45</v>
      </c>
      <c r="L6817">
        <v>32.700000000000003</v>
      </c>
      <c r="M6817">
        <v>15.04</v>
      </c>
      <c r="N6817">
        <v>1.97</v>
      </c>
      <c r="O6817" t="s">
        <v>71</v>
      </c>
      <c r="P6817" t="s">
        <v>396</v>
      </c>
      <c r="Q6817" t="s">
        <v>75</v>
      </c>
      <c r="R6817" t="s">
        <v>67</v>
      </c>
      <c r="S6817" t="s">
        <v>55</v>
      </c>
      <c r="T6817" s="1">
        <v>40897</v>
      </c>
    </row>
    <row r="6818" spans="1:20" x14ac:dyDescent="0.25">
      <c r="A6818">
        <v>48518</v>
      </c>
      <c r="B6818">
        <v>39905</v>
      </c>
      <c r="C6818" t="s">
        <v>79</v>
      </c>
      <c r="D6818" t="s">
        <v>21</v>
      </c>
      <c r="E6818" t="s">
        <v>84</v>
      </c>
      <c r="F6818" t="s">
        <v>815</v>
      </c>
      <c r="G6818">
        <v>17</v>
      </c>
      <c r="H6818">
        <v>926.48</v>
      </c>
      <c r="I6818">
        <v>0.37</v>
      </c>
      <c r="J6818">
        <v>0.1</v>
      </c>
      <c r="K6818">
        <v>276.42</v>
      </c>
      <c r="L6818">
        <v>60.22</v>
      </c>
      <c r="M6818">
        <v>37.94</v>
      </c>
      <c r="N6818">
        <v>5.08</v>
      </c>
      <c r="O6818" t="s">
        <v>71</v>
      </c>
      <c r="P6818" t="s">
        <v>1443</v>
      </c>
      <c r="Q6818" t="s">
        <v>64</v>
      </c>
      <c r="R6818" t="s">
        <v>34</v>
      </c>
      <c r="S6818" t="s">
        <v>55</v>
      </c>
      <c r="T6818" s="1">
        <v>39907</v>
      </c>
    </row>
    <row r="6819" spans="1:20" x14ac:dyDescent="0.25">
      <c r="A6819">
        <v>48544</v>
      </c>
      <c r="B6819">
        <v>40679</v>
      </c>
      <c r="C6819" t="s">
        <v>36</v>
      </c>
      <c r="D6819" t="s">
        <v>37</v>
      </c>
      <c r="E6819" t="s">
        <v>50</v>
      </c>
      <c r="F6819" t="s">
        <v>1501</v>
      </c>
      <c r="G6819">
        <v>44</v>
      </c>
      <c r="H6819">
        <v>1759.31</v>
      </c>
      <c r="I6819">
        <v>0.48</v>
      </c>
      <c r="J6819">
        <v>0.01</v>
      </c>
      <c r="K6819">
        <v>834.76</v>
      </c>
      <c r="L6819">
        <v>40.369999999999997</v>
      </c>
      <c r="M6819">
        <v>20.99</v>
      </c>
      <c r="N6819">
        <v>0.99</v>
      </c>
      <c r="O6819" t="s">
        <v>24</v>
      </c>
      <c r="P6819" t="s">
        <v>519</v>
      </c>
      <c r="Q6819" t="s">
        <v>41</v>
      </c>
      <c r="R6819" t="s">
        <v>27</v>
      </c>
      <c r="S6819" t="s">
        <v>55</v>
      </c>
      <c r="T6819" s="1">
        <v>40681</v>
      </c>
    </row>
    <row r="6820" spans="1:20" x14ac:dyDescent="0.25">
      <c r="A6820">
        <v>48548</v>
      </c>
      <c r="B6820">
        <v>40628</v>
      </c>
      <c r="C6820" t="s">
        <v>58</v>
      </c>
      <c r="D6820" t="s">
        <v>21</v>
      </c>
      <c r="E6820" t="s">
        <v>52</v>
      </c>
      <c r="F6820" t="s">
        <v>1224</v>
      </c>
      <c r="G6820">
        <v>3</v>
      </c>
      <c r="H6820">
        <v>24.72</v>
      </c>
      <c r="I6820">
        <v>0.54</v>
      </c>
      <c r="J6820">
        <v>0.03</v>
      </c>
      <c r="K6820">
        <v>10.91</v>
      </c>
      <c r="L6820">
        <v>7.13</v>
      </c>
      <c r="M6820">
        <v>3.28</v>
      </c>
      <c r="N6820">
        <v>3.97</v>
      </c>
      <c r="O6820" t="s">
        <v>24</v>
      </c>
      <c r="P6820" t="s">
        <v>1090</v>
      </c>
      <c r="Q6820" t="s">
        <v>75</v>
      </c>
      <c r="R6820" t="s">
        <v>34</v>
      </c>
      <c r="S6820" t="s">
        <v>55</v>
      </c>
      <c r="T6820" s="1">
        <v>40629</v>
      </c>
    </row>
    <row r="6821" spans="1:20" x14ac:dyDescent="0.25">
      <c r="A6821">
        <v>48576</v>
      </c>
      <c r="B6821">
        <v>41244</v>
      </c>
      <c r="C6821" t="s">
        <v>29</v>
      </c>
      <c r="D6821" t="s">
        <v>21</v>
      </c>
      <c r="E6821" t="s">
        <v>120</v>
      </c>
      <c r="F6821" t="s">
        <v>1452</v>
      </c>
      <c r="G6821">
        <v>17</v>
      </c>
      <c r="H6821">
        <v>706.27</v>
      </c>
      <c r="I6821">
        <v>0.36</v>
      </c>
      <c r="J6821">
        <v>7.0000000000000007E-2</v>
      </c>
      <c r="K6821">
        <v>219.77</v>
      </c>
      <c r="L6821">
        <v>44.58</v>
      </c>
      <c r="M6821">
        <v>28.53</v>
      </c>
      <c r="N6821">
        <v>1.49</v>
      </c>
      <c r="O6821" t="s">
        <v>24</v>
      </c>
      <c r="P6821" t="s">
        <v>489</v>
      </c>
      <c r="Q6821" t="s">
        <v>64</v>
      </c>
      <c r="R6821" t="s">
        <v>61</v>
      </c>
      <c r="S6821" t="s">
        <v>57</v>
      </c>
      <c r="T6821" s="1">
        <v>41245</v>
      </c>
    </row>
    <row r="6822" spans="1:20" x14ac:dyDescent="0.25">
      <c r="A6822">
        <v>48576</v>
      </c>
      <c r="B6822">
        <v>41244</v>
      </c>
      <c r="C6822" t="s">
        <v>29</v>
      </c>
      <c r="D6822" t="s">
        <v>21</v>
      </c>
      <c r="E6822" t="s">
        <v>84</v>
      </c>
      <c r="F6822" t="s">
        <v>898</v>
      </c>
      <c r="G6822">
        <v>47</v>
      </c>
      <c r="H6822">
        <v>558.04</v>
      </c>
      <c r="I6822">
        <v>0.48</v>
      </c>
      <c r="J6822">
        <v>0.06</v>
      </c>
      <c r="K6822">
        <v>245.99</v>
      </c>
      <c r="L6822">
        <v>12.46</v>
      </c>
      <c r="M6822">
        <v>6.48</v>
      </c>
      <c r="N6822">
        <v>7.49</v>
      </c>
      <c r="O6822" t="s">
        <v>24</v>
      </c>
      <c r="P6822" t="s">
        <v>489</v>
      </c>
      <c r="Q6822" t="s">
        <v>64</v>
      </c>
      <c r="R6822" t="s">
        <v>61</v>
      </c>
      <c r="S6822" t="s">
        <v>57</v>
      </c>
      <c r="T6822" s="1">
        <v>41246</v>
      </c>
    </row>
    <row r="6823" spans="1:20" x14ac:dyDescent="0.25">
      <c r="A6823">
        <v>48577</v>
      </c>
      <c r="B6823">
        <v>41098</v>
      </c>
      <c r="C6823" t="s">
        <v>79</v>
      </c>
      <c r="D6823" t="s">
        <v>21</v>
      </c>
      <c r="E6823" t="s">
        <v>84</v>
      </c>
      <c r="F6823" t="s">
        <v>1281</v>
      </c>
      <c r="G6823">
        <v>6</v>
      </c>
      <c r="H6823">
        <v>384.6</v>
      </c>
      <c r="I6823">
        <v>0.52</v>
      </c>
      <c r="J6823">
        <v>0.02</v>
      </c>
      <c r="K6823">
        <v>193.63</v>
      </c>
      <c r="L6823">
        <v>64.540000000000006</v>
      </c>
      <c r="M6823">
        <v>30.98</v>
      </c>
      <c r="N6823">
        <v>5.09</v>
      </c>
      <c r="O6823" t="s">
        <v>24</v>
      </c>
      <c r="P6823" t="s">
        <v>89</v>
      </c>
      <c r="Q6823" t="s">
        <v>41</v>
      </c>
      <c r="R6823" t="s">
        <v>34</v>
      </c>
      <c r="S6823" t="s">
        <v>57</v>
      </c>
      <c r="T6823" s="1">
        <v>41100</v>
      </c>
    </row>
    <row r="6824" spans="1:20" x14ac:dyDescent="0.25">
      <c r="A6824">
        <v>48609</v>
      </c>
      <c r="B6824">
        <v>40233</v>
      </c>
      <c r="C6824" t="s">
        <v>36</v>
      </c>
      <c r="D6824" t="s">
        <v>21</v>
      </c>
      <c r="E6824" t="s">
        <v>84</v>
      </c>
      <c r="F6824" t="s">
        <v>824</v>
      </c>
      <c r="G6824">
        <v>26</v>
      </c>
      <c r="H6824">
        <v>358.86</v>
      </c>
      <c r="I6824">
        <v>0.52</v>
      </c>
      <c r="J6824">
        <v>0</v>
      </c>
      <c r="K6824">
        <v>182.52</v>
      </c>
      <c r="L6824">
        <v>13.5</v>
      </c>
      <c r="M6824">
        <v>6.48</v>
      </c>
      <c r="N6824">
        <v>7.86</v>
      </c>
      <c r="O6824" t="s">
        <v>24</v>
      </c>
      <c r="P6824" t="s">
        <v>1406</v>
      </c>
      <c r="Q6824" t="s">
        <v>95</v>
      </c>
      <c r="R6824" t="s">
        <v>34</v>
      </c>
      <c r="S6824" t="s">
        <v>57</v>
      </c>
      <c r="T6824" s="1">
        <v>40234</v>
      </c>
    </row>
    <row r="6825" spans="1:20" x14ac:dyDescent="0.25">
      <c r="A6825">
        <v>48609</v>
      </c>
      <c r="B6825">
        <v>40233</v>
      </c>
      <c r="C6825" t="s">
        <v>36</v>
      </c>
      <c r="D6825" t="s">
        <v>21</v>
      </c>
      <c r="E6825" t="s">
        <v>52</v>
      </c>
      <c r="F6825" t="s">
        <v>934</v>
      </c>
      <c r="G6825">
        <v>5</v>
      </c>
      <c r="H6825">
        <v>343.35</v>
      </c>
      <c r="I6825">
        <v>0.47</v>
      </c>
      <c r="J6825">
        <v>0.04</v>
      </c>
      <c r="K6825">
        <v>151.88</v>
      </c>
      <c r="L6825">
        <v>70.64</v>
      </c>
      <c r="M6825">
        <v>37.44</v>
      </c>
      <c r="N6825">
        <v>4.2699999999999996</v>
      </c>
      <c r="O6825" t="s">
        <v>71</v>
      </c>
      <c r="P6825" t="s">
        <v>1406</v>
      </c>
      <c r="Q6825" t="s">
        <v>95</v>
      </c>
      <c r="R6825" t="s">
        <v>34</v>
      </c>
      <c r="S6825" t="s">
        <v>55</v>
      </c>
      <c r="T6825" s="1">
        <v>40234</v>
      </c>
    </row>
    <row r="6826" spans="1:20" x14ac:dyDescent="0.25">
      <c r="A6826">
        <v>48614</v>
      </c>
      <c r="B6826">
        <v>41060</v>
      </c>
      <c r="C6826" t="s">
        <v>58</v>
      </c>
      <c r="D6826" t="s">
        <v>37</v>
      </c>
      <c r="E6826" t="s">
        <v>50</v>
      </c>
      <c r="F6826" t="s">
        <v>319</v>
      </c>
      <c r="G6826">
        <v>46</v>
      </c>
      <c r="H6826">
        <v>14884.63</v>
      </c>
      <c r="I6826">
        <v>0.4</v>
      </c>
      <c r="J6826">
        <v>0.01</v>
      </c>
      <c r="K6826">
        <v>5860.1</v>
      </c>
      <c r="L6826">
        <v>326.64999999999998</v>
      </c>
      <c r="M6826">
        <v>195.99</v>
      </c>
      <c r="N6826">
        <v>8.99</v>
      </c>
      <c r="O6826" t="s">
        <v>24</v>
      </c>
      <c r="P6826" t="s">
        <v>1069</v>
      </c>
      <c r="Q6826" t="s">
        <v>41</v>
      </c>
      <c r="R6826" t="s">
        <v>34</v>
      </c>
      <c r="S6826" t="s">
        <v>57</v>
      </c>
      <c r="T6826" s="1">
        <v>41060</v>
      </c>
    </row>
    <row r="6827" spans="1:20" x14ac:dyDescent="0.25">
      <c r="A6827">
        <v>48615</v>
      </c>
      <c r="B6827">
        <v>41246</v>
      </c>
      <c r="C6827" t="s">
        <v>20</v>
      </c>
      <c r="D6827" t="s">
        <v>21</v>
      </c>
      <c r="E6827" t="s">
        <v>80</v>
      </c>
      <c r="F6827" t="s">
        <v>575</v>
      </c>
      <c r="G6827">
        <v>4</v>
      </c>
      <c r="H6827">
        <v>24.25</v>
      </c>
      <c r="I6827">
        <v>0.36</v>
      </c>
      <c r="J6827">
        <v>0.08</v>
      </c>
      <c r="K6827">
        <v>7.23</v>
      </c>
      <c r="L6827">
        <v>6.45</v>
      </c>
      <c r="M6827">
        <v>4.13</v>
      </c>
      <c r="N6827">
        <v>0.5</v>
      </c>
      <c r="O6827" t="s">
        <v>24</v>
      </c>
      <c r="P6827" t="s">
        <v>1908</v>
      </c>
      <c r="Q6827" t="s">
        <v>64</v>
      </c>
      <c r="R6827" t="s">
        <v>34</v>
      </c>
      <c r="S6827" t="s">
        <v>57</v>
      </c>
      <c r="T6827" s="1">
        <v>41250</v>
      </c>
    </row>
    <row r="6828" spans="1:20" x14ac:dyDescent="0.25">
      <c r="A6828">
        <v>48615</v>
      </c>
      <c r="B6828">
        <v>41246</v>
      </c>
      <c r="C6828" t="s">
        <v>20</v>
      </c>
      <c r="D6828" t="s">
        <v>42</v>
      </c>
      <c r="E6828" t="s">
        <v>43</v>
      </c>
      <c r="F6828" t="s">
        <v>1822</v>
      </c>
      <c r="G6828">
        <v>8</v>
      </c>
      <c r="H6828">
        <v>909.3</v>
      </c>
      <c r="I6828">
        <v>0.53</v>
      </c>
      <c r="J6828">
        <v>0.04</v>
      </c>
      <c r="K6828">
        <v>456.55</v>
      </c>
      <c r="L6828">
        <v>116.47</v>
      </c>
      <c r="M6828">
        <v>54.74</v>
      </c>
      <c r="N6828">
        <v>14.83</v>
      </c>
      <c r="O6828" t="s">
        <v>24</v>
      </c>
      <c r="P6828" t="s">
        <v>1908</v>
      </c>
      <c r="Q6828" t="s">
        <v>64</v>
      </c>
      <c r="R6828" t="s">
        <v>34</v>
      </c>
      <c r="S6828" t="s">
        <v>57</v>
      </c>
      <c r="T6828" s="1">
        <v>41251</v>
      </c>
    </row>
    <row r="6829" spans="1:20" x14ac:dyDescent="0.25">
      <c r="A6829">
        <v>48641</v>
      </c>
      <c r="B6829">
        <v>40882</v>
      </c>
      <c r="C6829" t="s">
        <v>36</v>
      </c>
      <c r="D6829" t="s">
        <v>21</v>
      </c>
      <c r="E6829" t="s">
        <v>84</v>
      </c>
      <c r="F6829" t="s">
        <v>415</v>
      </c>
      <c r="G6829">
        <v>13</v>
      </c>
      <c r="H6829">
        <v>127.74</v>
      </c>
      <c r="I6829">
        <v>0.49</v>
      </c>
      <c r="J6829">
        <v>0</v>
      </c>
      <c r="K6829">
        <v>62.2</v>
      </c>
      <c r="L6829">
        <v>9.76</v>
      </c>
      <c r="M6829">
        <v>4.9800000000000004</v>
      </c>
      <c r="N6829">
        <v>0.8</v>
      </c>
      <c r="O6829" t="s">
        <v>24</v>
      </c>
      <c r="P6829" t="s">
        <v>475</v>
      </c>
      <c r="Q6829" t="s">
        <v>33</v>
      </c>
      <c r="R6829" t="s">
        <v>27</v>
      </c>
      <c r="S6829" t="s">
        <v>55</v>
      </c>
      <c r="T6829" s="1">
        <v>40883</v>
      </c>
    </row>
    <row r="6830" spans="1:20" x14ac:dyDescent="0.25">
      <c r="A6830">
        <v>48642</v>
      </c>
      <c r="B6830">
        <v>40210</v>
      </c>
      <c r="C6830" t="s">
        <v>36</v>
      </c>
      <c r="D6830" t="s">
        <v>21</v>
      </c>
      <c r="E6830" t="s">
        <v>126</v>
      </c>
      <c r="F6830" t="s">
        <v>757</v>
      </c>
      <c r="G6830">
        <v>4</v>
      </c>
      <c r="H6830">
        <v>75.94</v>
      </c>
      <c r="I6830">
        <v>0.55000000000000004</v>
      </c>
      <c r="J6830">
        <v>0.06</v>
      </c>
      <c r="K6830">
        <v>37.76</v>
      </c>
      <c r="L6830">
        <v>19.27</v>
      </c>
      <c r="M6830">
        <v>8.67</v>
      </c>
      <c r="N6830">
        <v>3.5</v>
      </c>
      <c r="O6830" t="s">
        <v>24</v>
      </c>
      <c r="P6830" t="s">
        <v>682</v>
      </c>
      <c r="Q6830" t="s">
        <v>64</v>
      </c>
      <c r="R6830" t="s">
        <v>61</v>
      </c>
      <c r="S6830" t="s">
        <v>57</v>
      </c>
      <c r="T6830" s="1">
        <v>40212</v>
      </c>
    </row>
    <row r="6831" spans="1:20" x14ac:dyDescent="0.25">
      <c r="A6831">
        <v>48642</v>
      </c>
      <c r="B6831">
        <v>40210</v>
      </c>
      <c r="C6831" t="s">
        <v>36</v>
      </c>
      <c r="D6831" t="s">
        <v>37</v>
      </c>
      <c r="E6831" t="s">
        <v>38</v>
      </c>
      <c r="F6831" t="s">
        <v>1567</v>
      </c>
      <c r="G6831">
        <v>5</v>
      </c>
      <c r="H6831">
        <v>923.48</v>
      </c>
      <c r="I6831">
        <v>0.46</v>
      </c>
      <c r="J6831">
        <v>0.02</v>
      </c>
      <c r="K6831">
        <v>411.4</v>
      </c>
      <c r="L6831">
        <v>187</v>
      </c>
      <c r="M6831">
        <v>100.98</v>
      </c>
      <c r="N6831">
        <v>7.18</v>
      </c>
      <c r="O6831" t="s">
        <v>71</v>
      </c>
      <c r="P6831" t="s">
        <v>682</v>
      </c>
      <c r="Q6831" t="s">
        <v>64</v>
      </c>
      <c r="R6831" t="s">
        <v>61</v>
      </c>
      <c r="S6831" t="s">
        <v>57</v>
      </c>
      <c r="T6831" s="1">
        <v>40211</v>
      </c>
    </row>
    <row r="6832" spans="1:20" x14ac:dyDescent="0.25">
      <c r="A6832">
        <v>48642</v>
      </c>
      <c r="B6832">
        <v>40210</v>
      </c>
      <c r="C6832" t="s">
        <v>36</v>
      </c>
      <c r="D6832" t="s">
        <v>21</v>
      </c>
      <c r="E6832" t="s">
        <v>52</v>
      </c>
      <c r="F6832" t="s">
        <v>900</v>
      </c>
      <c r="G6832">
        <v>36</v>
      </c>
      <c r="H6832">
        <v>193.14</v>
      </c>
      <c r="I6832">
        <v>0.45</v>
      </c>
      <c r="J6832">
        <v>0</v>
      </c>
      <c r="K6832">
        <v>86.6</v>
      </c>
      <c r="L6832">
        <v>5.35</v>
      </c>
      <c r="M6832">
        <v>2.94</v>
      </c>
      <c r="N6832">
        <v>0.7</v>
      </c>
      <c r="O6832" t="s">
        <v>24</v>
      </c>
      <c r="P6832" t="s">
        <v>682</v>
      </c>
      <c r="Q6832" t="s">
        <v>75</v>
      </c>
      <c r="R6832" t="s">
        <v>61</v>
      </c>
      <c r="S6832" t="s">
        <v>55</v>
      </c>
      <c r="T6832" s="1">
        <v>40210</v>
      </c>
    </row>
    <row r="6833" spans="1:20" x14ac:dyDescent="0.25">
      <c r="A6833">
        <v>48642</v>
      </c>
      <c r="B6833">
        <v>40210</v>
      </c>
      <c r="C6833" t="s">
        <v>36</v>
      </c>
      <c r="D6833" t="s">
        <v>37</v>
      </c>
      <c r="E6833" t="s">
        <v>50</v>
      </c>
      <c r="F6833" t="s">
        <v>403</v>
      </c>
      <c r="G6833">
        <v>50</v>
      </c>
      <c r="H6833">
        <v>7604.11</v>
      </c>
      <c r="I6833">
        <v>0.4</v>
      </c>
      <c r="J6833">
        <v>0.05</v>
      </c>
      <c r="K6833">
        <v>2799.71</v>
      </c>
      <c r="L6833">
        <v>159.97999999999999</v>
      </c>
      <c r="M6833">
        <v>95.99</v>
      </c>
      <c r="N6833">
        <v>4.9000000000000004</v>
      </c>
      <c r="O6833" t="s">
        <v>71</v>
      </c>
      <c r="P6833" t="s">
        <v>682</v>
      </c>
      <c r="Q6833" t="s">
        <v>75</v>
      </c>
      <c r="R6833" t="s">
        <v>61</v>
      </c>
      <c r="S6833" t="s">
        <v>57</v>
      </c>
      <c r="T6833" s="1">
        <v>40210</v>
      </c>
    </row>
    <row r="6834" spans="1:20" x14ac:dyDescent="0.25">
      <c r="A6834">
        <v>48643</v>
      </c>
      <c r="B6834">
        <v>41200</v>
      </c>
      <c r="C6834" t="s">
        <v>79</v>
      </c>
      <c r="D6834" t="s">
        <v>37</v>
      </c>
      <c r="E6834" t="s">
        <v>87</v>
      </c>
      <c r="F6834" t="s">
        <v>1878</v>
      </c>
      <c r="G6834">
        <v>14</v>
      </c>
      <c r="H6834">
        <v>17497.48</v>
      </c>
      <c r="I6834">
        <v>0.39</v>
      </c>
      <c r="J6834">
        <v>0.06</v>
      </c>
      <c r="K6834">
        <v>6123.32</v>
      </c>
      <c r="L6834">
        <v>1325.39</v>
      </c>
      <c r="M6834">
        <v>808.49</v>
      </c>
      <c r="N6834">
        <v>55.3</v>
      </c>
      <c r="O6834" t="s">
        <v>48</v>
      </c>
      <c r="P6834" t="s">
        <v>1563</v>
      </c>
      <c r="Q6834" t="s">
        <v>95</v>
      </c>
      <c r="R6834" t="s">
        <v>61</v>
      </c>
      <c r="S6834" t="s">
        <v>132</v>
      </c>
      <c r="T6834" s="1">
        <v>41202</v>
      </c>
    </row>
    <row r="6835" spans="1:20" x14ac:dyDescent="0.25">
      <c r="A6835">
        <v>48643</v>
      </c>
      <c r="B6835">
        <v>41200</v>
      </c>
      <c r="C6835" t="s">
        <v>79</v>
      </c>
      <c r="D6835" t="s">
        <v>21</v>
      </c>
      <c r="E6835" t="s">
        <v>80</v>
      </c>
      <c r="F6835" t="s">
        <v>1057</v>
      </c>
      <c r="G6835">
        <v>6</v>
      </c>
      <c r="H6835">
        <v>35.549999999999997</v>
      </c>
      <c r="I6835">
        <v>0.53</v>
      </c>
      <c r="J6835">
        <v>0.06</v>
      </c>
      <c r="K6835">
        <v>17.28</v>
      </c>
      <c r="L6835">
        <v>6.13</v>
      </c>
      <c r="M6835">
        <v>2.88</v>
      </c>
      <c r="N6835">
        <v>0.99</v>
      </c>
      <c r="O6835" t="s">
        <v>24</v>
      </c>
      <c r="P6835" t="s">
        <v>1563</v>
      </c>
      <c r="Q6835" t="s">
        <v>95</v>
      </c>
      <c r="R6835" t="s">
        <v>61</v>
      </c>
      <c r="S6835" t="s">
        <v>57</v>
      </c>
      <c r="T6835" s="1">
        <v>41202</v>
      </c>
    </row>
    <row r="6836" spans="1:20" x14ac:dyDescent="0.25">
      <c r="A6836">
        <v>48643</v>
      </c>
      <c r="B6836">
        <v>41200</v>
      </c>
      <c r="C6836" t="s">
        <v>79</v>
      </c>
      <c r="D6836" t="s">
        <v>37</v>
      </c>
      <c r="E6836" t="s">
        <v>50</v>
      </c>
      <c r="F6836" t="s">
        <v>1873</v>
      </c>
      <c r="G6836">
        <v>50</v>
      </c>
      <c r="H6836">
        <v>6478.6</v>
      </c>
      <c r="I6836">
        <v>0.49</v>
      </c>
      <c r="J6836">
        <v>0</v>
      </c>
      <c r="K6836">
        <v>3170.11</v>
      </c>
      <c r="L6836">
        <v>129.38999999999999</v>
      </c>
      <c r="M6836">
        <v>65.989999999999995</v>
      </c>
      <c r="N6836">
        <v>8.99</v>
      </c>
      <c r="O6836" t="s">
        <v>24</v>
      </c>
      <c r="P6836" t="s">
        <v>1563</v>
      </c>
      <c r="Q6836" t="s">
        <v>95</v>
      </c>
      <c r="R6836" t="s">
        <v>61</v>
      </c>
      <c r="S6836" t="s">
        <v>57</v>
      </c>
      <c r="T6836" s="1">
        <v>41202</v>
      </c>
    </row>
    <row r="6837" spans="1:20" x14ac:dyDescent="0.25">
      <c r="A6837">
        <v>48672</v>
      </c>
      <c r="B6837">
        <v>41269</v>
      </c>
      <c r="C6837" t="s">
        <v>36</v>
      </c>
      <c r="D6837" t="s">
        <v>21</v>
      </c>
      <c r="E6837" t="s">
        <v>72</v>
      </c>
      <c r="F6837" t="s">
        <v>156</v>
      </c>
      <c r="G6837">
        <v>43</v>
      </c>
      <c r="H6837">
        <v>393.73</v>
      </c>
      <c r="I6837">
        <v>0.36</v>
      </c>
      <c r="J6837">
        <v>0</v>
      </c>
      <c r="K6837">
        <v>140.53</v>
      </c>
      <c r="L6837">
        <v>9.08</v>
      </c>
      <c r="M6837">
        <v>5.81</v>
      </c>
      <c r="N6837">
        <v>3.37</v>
      </c>
      <c r="O6837" t="s">
        <v>24</v>
      </c>
      <c r="P6837" t="s">
        <v>505</v>
      </c>
      <c r="Q6837" t="s">
        <v>33</v>
      </c>
      <c r="R6837" t="s">
        <v>27</v>
      </c>
      <c r="S6837" t="s">
        <v>55</v>
      </c>
      <c r="T6837" s="1">
        <v>41269</v>
      </c>
    </row>
    <row r="6838" spans="1:20" x14ac:dyDescent="0.25">
      <c r="A6838">
        <v>48673</v>
      </c>
      <c r="B6838">
        <v>41025</v>
      </c>
      <c r="C6838" t="s">
        <v>29</v>
      </c>
      <c r="D6838" t="s">
        <v>21</v>
      </c>
      <c r="E6838" t="s">
        <v>22</v>
      </c>
      <c r="F6838" t="s">
        <v>986</v>
      </c>
      <c r="G6838">
        <v>36</v>
      </c>
      <c r="H6838">
        <v>871.08</v>
      </c>
      <c r="I6838">
        <v>0.38</v>
      </c>
      <c r="J6838">
        <v>0.03</v>
      </c>
      <c r="K6838">
        <v>311.14</v>
      </c>
      <c r="L6838">
        <v>24.69</v>
      </c>
      <c r="M6838">
        <v>15.31</v>
      </c>
      <c r="N6838">
        <v>8.7799999999999994</v>
      </c>
      <c r="O6838" t="s">
        <v>24</v>
      </c>
      <c r="P6838" t="s">
        <v>110</v>
      </c>
      <c r="Q6838" t="s">
        <v>33</v>
      </c>
      <c r="R6838" t="s">
        <v>61</v>
      </c>
      <c r="S6838" t="s">
        <v>57</v>
      </c>
      <c r="T6838" s="1">
        <v>41026</v>
      </c>
    </row>
    <row r="6839" spans="1:20" x14ac:dyDescent="0.25">
      <c r="A6839">
        <v>48704</v>
      </c>
      <c r="B6839">
        <v>40917</v>
      </c>
      <c r="C6839" t="s">
        <v>36</v>
      </c>
      <c r="D6839" t="s">
        <v>37</v>
      </c>
      <c r="E6839" t="s">
        <v>50</v>
      </c>
      <c r="F6839" t="s">
        <v>1561</v>
      </c>
      <c r="G6839">
        <v>11</v>
      </c>
      <c r="H6839">
        <v>2928.21</v>
      </c>
      <c r="I6839">
        <v>0.53</v>
      </c>
      <c r="J6839">
        <v>0.01</v>
      </c>
      <c r="K6839">
        <v>1533.33</v>
      </c>
      <c r="L6839">
        <v>268.06</v>
      </c>
      <c r="M6839">
        <v>125.99</v>
      </c>
      <c r="N6839">
        <v>8.99</v>
      </c>
      <c r="O6839" t="s">
        <v>24</v>
      </c>
      <c r="P6839" t="s">
        <v>853</v>
      </c>
      <c r="Q6839" t="s">
        <v>41</v>
      </c>
      <c r="R6839" t="s">
        <v>61</v>
      </c>
      <c r="S6839" t="s">
        <v>57</v>
      </c>
      <c r="T6839" s="1">
        <v>40918</v>
      </c>
    </row>
    <row r="6840" spans="1:20" x14ac:dyDescent="0.25">
      <c r="A6840">
        <v>48706</v>
      </c>
      <c r="B6840">
        <v>41212</v>
      </c>
      <c r="C6840" t="s">
        <v>20</v>
      </c>
      <c r="D6840" t="s">
        <v>21</v>
      </c>
      <c r="E6840" t="s">
        <v>84</v>
      </c>
      <c r="F6840" t="s">
        <v>1222</v>
      </c>
      <c r="G6840">
        <v>18</v>
      </c>
      <c r="H6840">
        <v>259.58</v>
      </c>
      <c r="I6840">
        <v>0.52</v>
      </c>
      <c r="J6840">
        <v>0.09</v>
      </c>
      <c r="K6840">
        <v>117.39</v>
      </c>
      <c r="L6840">
        <v>15.17</v>
      </c>
      <c r="M6840">
        <v>7.28</v>
      </c>
      <c r="N6840">
        <v>11.15</v>
      </c>
      <c r="O6840" t="s">
        <v>24</v>
      </c>
      <c r="P6840" t="s">
        <v>1659</v>
      </c>
      <c r="Q6840" t="s">
        <v>95</v>
      </c>
      <c r="R6840" t="s">
        <v>27</v>
      </c>
      <c r="S6840" t="s">
        <v>57</v>
      </c>
      <c r="T6840" s="1">
        <v>41219</v>
      </c>
    </row>
    <row r="6841" spans="1:20" x14ac:dyDescent="0.25">
      <c r="A6841">
        <v>48706</v>
      </c>
      <c r="B6841">
        <v>41212</v>
      </c>
      <c r="C6841" t="s">
        <v>20</v>
      </c>
      <c r="D6841" t="s">
        <v>21</v>
      </c>
      <c r="E6841" t="s">
        <v>72</v>
      </c>
      <c r="F6841" t="s">
        <v>1439</v>
      </c>
      <c r="G6841">
        <v>28</v>
      </c>
      <c r="H6841">
        <v>58.79</v>
      </c>
      <c r="I6841">
        <v>0.5</v>
      </c>
      <c r="J6841">
        <v>0.09</v>
      </c>
      <c r="K6841">
        <v>26.17</v>
      </c>
      <c r="L6841">
        <v>2.2799999999999998</v>
      </c>
      <c r="M6841">
        <v>1.1399999999999999</v>
      </c>
      <c r="N6841">
        <v>0.7</v>
      </c>
      <c r="O6841" t="s">
        <v>24</v>
      </c>
      <c r="P6841" t="s">
        <v>1659</v>
      </c>
      <c r="Q6841" t="s">
        <v>75</v>
      </c>
      <c r="R6841" t="s">
        <v>27</v>
      </c>
      <c r="S6841" t="s">
        <v>55</v>
      </c>
      <c r="T6841" s="1">
        <v>41216</v>
      </c>
    </row>
    <row r="6842" spans="1:20" x14ac:dyDescent="0.25">
      <c r="A6842">
        <v>48709</v>
      </c>
      <c r="B6842">
        <v>40783</v>
      </c>
      <c r="C6842" t="s">
        <v>36</v>
      </c>
      <c r="D6842" t="s">
        <v>21</v>
      </c>
      <c r="E6842" t="s">
        <v>52</v>
      </c>
      <c r="F6842" t="s">
        <v>1456</v>
      </c>
      <c r="G6842">
        <v>17</v>
      </c>
      <c r="H6842">
        <v>90.83</v>
      </c>
      <c r="I6842">
        <v>0.51</v>
      </c>
      <c r="J6842">
        <v>0.01</v>
      </c>
      <c r="K6842">
        <v>43.71</v>
      </c>
      <c r="L6842">
        <v>5.14</v>
      </c>
      <c r="M6842">
        <v>2.52</v>
      </c>
      <c r="N6842">
        <v>4.28</v>
      </c>
      <c r="O6842" t="s">
        <v>24</v>
      </c>
      <c r="P6842" t="s">
        <v>677</v>
      </c>
      <c r="Q6842" t="s">
        <v>33</v>
      </c>
      <c r="R6842" t="s">
        <v>34</v>
      </c>
      <c r="S6842" t="s">
        <v>55</v>
      </c>
      <c r="T6842" s="1">
        <v>40785</v>
      </c>
    </row>
    <row r="6843" spans="1:20" x14ac:dyDescent="0.25">
      <c r="A6843">
        <v>48710</v>
      </c>
      <c r="B6843">
        <v>40142</v>
      </c>
      <c r="C6843" t="s">
        <v>79</v>
      </c>
      <c r="D6843" t="s">
        <v>21</v>
      </c>
      <c r="E6843" t="s">
        <v>84</v>
      </c>
      <c r="F6843" t="s">
        <v>1241</v>
      </c>
      <c r="G6843">
        <v>4</v>
      </c>
      <c r="H6843">
        <v>63.02</v>
      </c>
      <c r="I6843">
        <v>0.55000000000000004</v>
      </c>
      <c r="J6843">
        <v>0.01</v>
      </c>
      <c r="K6843">
        <v>33.5</v>
      </c>
      <c r="L6843">
        <v>15.51</v>
      </c>
      <c r="M6843">
        <v>6.98</v>
      </c>
      <c r="N6843">
        <v>1.6</v>
      </c>
      <c r="O6843" t="s">
        <v>24</v>
      </c>
      <c r="P6843" t="s">
        <v>1079</v>
      </c>
      <c r="Q6843" t="s">
        <v>64</v>
      </c>
      <c r="R6843" t="s">
        <v>61</v>
      </c>
      <c r="S6843" t="s">
        <v>55</v>
      </c>
      <c r="T6843" s="1">
        <v>40143</v>
      </c>
    </row>
    <row r="6844" spans="1:20" x14ac:dyDescent="0.25">
      <c r="A6844">
        <v>48742</v>
      </c>
      <c r="B6844">
        <v>41016</v>
      </c>
      <c r="C6844" t="s">
        <v>29</v>
      </c>
      <c r="D6844" t="s">
        <v>21</v>
      </c>
      <c r="E6844" t="s">
        <v>120</v>
      </c>
      <c r="F6844" t="s">
        <v>1146</v>
      </c>
      <c r="G6844">
        <v>42</v>
      </c>
      <c r="H6844">
        <v>1188.5899999999999</v>
      </c>
      <c r="I6844">
        <v>0.35</v>
      </c>
      <c r="J6844">
        <v>0.03</v>
      </c>
      <c r="K6844">
        <v>391.62</v>
      </c>
      <c r="L6844">
        <v>29.14</v>
      </c>
      <c r="M6844">
        <v>18.940000000000001</v>
      </c>
      <c r="N6844">
        <v>1.49</v>
      </c>
      <c r="O6844" t="s">
        <v>24</v>
      </c>
      <c r="P6844" t="s">
        <v>1173</v>
      </c>
      <c r="Q6844" t="s">
        <v>33</v>
      </c>
      <c r="R6844" t="s">
        <v>67</v>
      </c>
      <c r="S6844" t="s">
        <v>57</v>
      </c>
      <c r="T6844" s="1">
        <v>41018</v>
      </c>
    </row>
    <row r="6845" spans="1:20" x14ac:dyDescent="0.25">
      <c r="A6845">
        <v>48772</v>
      </c>
      <c r="B6845">
        <v>39945</v>
      </c>
      <c r="C6845" t="s">
        <v>79</v>
      </c>
      <c r="D6845" t="s">
        <v>42</v>
      </c>
      <c r="E6845" t="s">
        <v>43</v>
      </c>
      <c r="F6845" t="s">
        <v>1781</v>
      </c>
      <c r="G6845">
        <v>44</v>
      </c>
      <c r="H6845">
        <v>5547.62</v>
      </c>
      <c r="I6845">
        <v>0.43</v>
      </c>
      <c r="J6845">
        <v>0.09</v>
      </c>
      <c r="K6845">
        <v>2065.27</v>
      </c>
      <c r="L6845">
        <v>138.05000000000001</v>
      </c>
      <c r="M6845">
        <v>78.69</v>
      </c>
      <c r="N6845">
        <v>19.989999999999998</v>
      </c>
      <c r="O6845" t="s">
        <v>24</v>
      </c>
      <c r="P6845" t="s">
        <v>338</v>
      </c>
      <c r="Q6845" t="s">
        <v>41</v>
      </c>
      <c r="R6845" t="s">
        <v>27</v>
      </c>
      <c r="S6845" t="s">
        <v>57</v>
      </c>
      <c r="T6845" s="1">
        <v>39947</v>
      </c>
    </row>
    <row r="6846" spans="1:20" x14ac:dyDescent="0.25">
      <c r="A6846">
        <v>48772</v>
      </c>
      <c r="B6846">
        <v>39945</v>
      </c>
      <c r="C6846" t="s">
        <v>79</v>
      </c>
      <c r="D6846" t="s">
        <v>21</v>
      </c>
      <c r="E6846" t="s">
        <v>84</v>
      </c>
      <c r="F6846" t="s">
        <v>824</v>
      </c>
      <c r="G6846">
        <v>11</v>
      </c>
      <c r="H6846">
        <v>136.16</v>
      </c>
      <c r="I6846">
        <v>0.45</v>
      </c>
      <c r="J6846">
        <v>0.01</v>
      </c>
      <c r="K6846">
        <v>57.02</v>
      </c>
      <c r="L6846">
        <v>11.78</v>
      </c>
      <c r="M6846">
        <v>6.48</v>
      </c>
      <c r="N6846">
        <v>7.86</v>
      </c>
      <c r="O6846" t="s">
        <v>24</v>
      </c>
      <c r="P6846" t="s">
        <v>338</v>
      </c>
      <c r="Q6846" t="s">
        <v>41</v>
      </c>
      <c r="R6846" t="s">
        <v>27</v>
      </c>
      <c r="S6846" t="s">
        <v>57</v>
      </c>
      <c r="T6846" s="1">
        <v>39946</v>
      </c>
    </row>
    <row r="6847" spans="1:20" x14ac:dyDescent="0.25">
      <c r="A6847">
        <v>48772</v>
      </c>
      <c r="B6847">
        <v>39945</v>
      </c>
      <c r="C6847" t="s">
        <v>79</v>
      </c>
      <c r="D6847" t="s">
        <v>21</v>
      </c>
      <c r="E6847" t="s">
        <v>52</v>
      </c>
      <c r="F6847" t="s">
        <v>2037</v>
      </c>
      <c r="G6847">
        <v>18</v>
      </c>
      <c r="H6847">
        <v>87.18</v>
      </c>
      <c r="I6847">
        <v>0.36</v>
      </c>
      <c r="J6847">
        <v>0.08</v>
      </c>
      <c r="K6847">
        <v>25.83</v>
      </c>
      <c r="L6847">
        <v>5.13</v>
      </c>
      <c r="M6847">
        <v>3.28</v>
      </c>
      <c r="N6847">
        <v>2.31</v>
      </c>
      <c r="O6847" t="s">
        <v>24</v>
      </c>
      <c r="P6847" t="s">
        <v>338</v>
      </c>
      <c r="Q6847" t="s">
        <v>41</v>
      </c>
      <c r="R6847" t="s">
        <v>27</v>
      </c>
      <c r="S6847" t="s">
        <v>55</v>
      </c>
      <c r="T6847" s="1">
        <v>39946</v>
      </c>
    </row>
    <row r="6848" spans="1:20" x14ac:dyDescent="0.25">
      <c r="A6848">
        <v>48772</v>
      </c>
      <c r="B6848">
        <v>39945</v>
      </c>
      <c r="C6848" t="s">
        <v>79</v>
      </c>
      <c r="D6848" t="s">
        <v>21</v>
      </c>
      <c r="E6848" t="s">
        <v>52</v>
      </c>
      <c r="F6848" t="s">
        <v>2028</v>
      </c>
      <c r="G6848">
        <v>12</v>
      </c>
      <c r="H6848">
        <v>78.98</v>
      </c>
      <c r="I6848">
        <v>0.5</v>
      </c>
      <c r="J6848">
        <v>0.05</v>
      </c>
      <c r="K6848">
        <v>35.42</v>
      </c>
      <c r="L6848">
        <v>6.56</v>
      </c>
      <c r="M6848">
        <v>3.28</v>
      </c>
      <c r="N6848">
        <v>4.2</v>
      </c>
      <c r="O6848" t="s">
        <v>24</v>
      </c>
      <c r="P6848" t="s">
        <v>338</v>
      </c>
      <c r="Q6848" t="s">
        <v>41</v>
      </c>
      <c r="R6848" t="s">
        <v>27</v>
      </c>
      <c r="S6848" t="s">
        <v>55</v>
      </c>
      <c r="T6848" s="1">
        <v>39946</v>
      </c>
    </row>
    <row r="6849" spans="1:20" x14ac:dyDescent="0.25">
      <c r="A6849">
        <v>48772</v>
      </c>
      <c r="B6849">
        <v>39945</v>
      </c>
      <c r="C6849" t="s">
        <v>79</v>
      </c>
      <c r="D6849" t="s">
        <v>21</v>
      </c>
      <c r="E6849" t="s">
        <v>72</v>
      </c>
      <c r="F6849" t="s">
        <v>306</v>
      </c>
      <c r="G6849">
        <v>10</v>
      </c>
      <c r="H6849">
        <v>71.040000000000006</v>
      </c>
      <c r="I6849">
        <v>0.51</v>
      </c>
      <c r="J6849">
        <v>0.05</v>
      </c>
      <c r="K6849">
        <v>33.61</v>
      </c>
      <c r="L6849">
        <v>7.31</v>
      </c>
      <c r="M6849">
        <v>3.58</v>
      </c>
      <c r="N6849">
        <v>1.63</v>
      </c>
      <c r="O6849" t="s">
        <v>24</v>
      </c>
      <c r="P6849" t="s">
        <v>338</v>
      </c>
      <c r="Q6849" t="s">
        <v>41</v>
      </c>
      <c r="R6849" t="s">
        <v>27</v>
      </c>
      <c r="S6849" t="s">
        <v>55</v>
      </c>
      <c r="T6849" s="1">
        <v>39946</v>
      </c>
    </row>
    <row r="6850" spans="1:20" x14ac:dyDescent="0.25">
      <c r="A6850">
        <v>48773</v>
      </c>
      <c r="B6850">
        <v>39828</v>
      </c>
      <c r="C6850" t="s">
        <v>79</v>
      </c>
      <c r="D6850" t="s">
        <v>21</v>
      </c>
      <c r="E6850" t="s">
        <v>84</v>
      </c>
      <c r="F6850" t="s">
        <v>1687</v>
      </c>
      <c r="G6850">
        <v>7</v>
      </c>
      <c r="H6850">
        <v>83.44</v>
      </c>
      <c r="I6850">
        <v>0.43</v>
      </c>
      <c r="J6850">
        <v>0.06</v>
      </c>
      <c r="K6850">
        <v>31.99</v>
      </c>
      <c r="L6850">
        <v>12.35</v>
      </c>
      <c r="M6850">
        <v>7.04</v>
      </c>
      <c r="N6850">
        <v>2.17</v>
      </c>
      <c r="O6850" t="s">
        <v>24</v>
      </c>
      <c r="P6850" t="s">
        <v>1786</v>
      </c>
      <c r="Q6850" t="s">
        <v>64</v>
      </c>
      <c r="R6850" t="s">
        <v>27</v>
      </c>
      <c r="S6850" t="s">
        <v>55</v>
      </c>
      <c r="T6850" s="1">
        <v>39830</v>
      </c>
    </row>
    <row r="6851" spans="1:20" x14ac:dyDescent="0.25">
      <c r="A6851">
        <v>48774</v>
      </c>
      <c r="B6851">
        <v>41130</v>
      </c>
      <c r="C6851" t="s">
        <v>36</v>
      </c>
      <c r="D6851" t="s">
        <v>42</v>
      </c>
      <c r="E6851" t="s">
        <v>192</v>
      </c>
      <c r="F6851" t="s">
        <v>1214</v>
      </c>
      <c r="G6851">
        <v>31</v>
      </c>
      <c r="H6851">
        <v>14584.63</v>
      </c>
      <c r="I6851">
        <v>0.5</v>
      </c>
      <c r="J6851">
        <v>0.04</v>
      </c>
      <c r="K6851">
        <v>6958.31</v>
      </c>
      <c r="L6851">
        <v>487.96</v>
      </c>
      <c r="M6851">
        <v>243.98</v>
      </c>
      <c r="N6851">
        <v>62.94</v>
      </c>
      <c r="O6851" t="s">
        <v>48</v>
      </c>
      <c r="P6851" t="s">
        <v>1929</v>
      </c>
      <c r="Q6851" t="s">
        <v>75</v>
      </c>
      <c r="R6851" t="s">
        <v>27</v>
      </c>
      <c r="S6851" t="s">
        <v>132</v>
      </c>
      <c r="T6851" s="1">
        <v>41132</v>
      </c>
    </row>
    <row r="6852" spans="1:20" x14ac:dyDescent="0.25">
      <c r="A6852">
        <v>48775</v>
      </c>
      <c r="B6852">
        <v>40062</v>
      </c>
      <c r="C6852" t="s">
        <v>20</v>
      </c>
      <c r="D6852" t="s">
        <v>21</v>
      </c>
      <c r="E6852" t="s">
        <v>84</v>
      </c>
      <c r="F6852" t="s">
        <v>449</v>
      </c>
      <c r="G6852">
        <v>17</v>
      </c>
      <c r="H6852">
        <v>168.55</v>
      </c>
      <c r="I6852">
        <v>0.38</v>
      </c>
      <c r="J6852">
        <v>0.09</v>
      </c>
      <c r="K6852">
        <v>51.53</v>
      </c>
      <c r="L6852">
        <v>10.45</v>
      </c>
      <c r="M6852">
        <v>6.48</v>
      </c>
      <c r="N6852">
        <v>6.86</v>
      </c>
      <c r="O6852" t="s">
        <v>24</v>
      </c>
      <c r="P6852" t="s">
        <v>343</v>
      </c>
      <c r="Q6852" t="s">
        <v>33</v>
      </c>
      <c r="R6852" t="s">
        <v>34</v>
      </c>
      <c r="S6852" t="s">
        <v>57</v>
      </c>
      <c r="T6852" s="1">
        <v>40064</v>
      </c>
    </row>
    <row r="6853" spans="1:20" x14ac:dyDescent="0.25">
      <c r="A6853">
        <v>48800</v>
      </c>
      <c r="B6853">
        <v>40473</v>
      </c>
      <c r="C6853" t="s">
        <v>29</v>
      </c>
      <c r="D6853" t="s">
        <v>37</v>
      </c>
      <c r="E6853" t="s">
        <v>387</v>
      </c>
      <c r="F6853" t="s">
        <v>1639</v>
      </c>
      <c r="G6853">
        <v>8</v>
      </c>
      <c r="H6853">
        <v>44089.94</v>
      </c>
      <c r="I6853">
        <v>0.39</v>
      </c>
      <c r="J6853">
        <v>0.04</v>
      </c>
      <c r="K6853">
        <v>16065.53</v>
      </c>
      <c r="L6853">
        <v>5737.69</v>
      </c>
      <c r="M6853">
        <v>3499.99</v>
      </c>
      <c r="N6853">
        <v>24.49</v>
      </c>
      <c r="O6853" t="s">
        <v>24</v>
      </c>
      <c r="P6853" t="s">
        <v>1980</v>
      </c>
      <c r="Q6853" t="s">
        <v>41</v>
      </c>
      <c r="R6853" t="s">
        <v>61</v>
      </c>
      <c r="S6853" t="s">
        <v>28</v>
      </c>
      <c r="T6853" s="1">
        <v>40474</v>
      </c>
    </row>
    <row r="6854" spans="1:20" x14ac:dyDescent="0.25">
      <c r="A6854">
        <v>48801</v>
      </c>
      <c r="B6854">
        <v>41195</v>
      </c>
      <c r="C6854" t="s">
        <v>36</v>
      </c>
      <c r="D6854" t="s">
        <v>42</v>
      </c>
      <c r="E6854" t="s">
        <v>43</v>
      </c>
      <c r="F6854" t="s">
        <v>1129</v>
      </c>
      <c r="G6854">
        <v>43</v>
      </c>
      <c r="H6854">
        <v>4817.96</v>
      </c>
      <c r="I6854">
        <v>0.52</v>
      </c>
      <c r="J6854">
        <v>0.01</v>
      </c>
      <c r="K6854">
        <v>2476.2600000000002</v>
      </c>
      <c r="L6854">
        <v>112.92</v>
      </c>
      <c r="M6854">
        <v>54.2</v>
      </c>
      <c r="N6854">
        <v>11.1</v>
      </c>
      <c r="O6854" t="s">
        <v>24</v>
      </c>
      <c r="P6854" t="s">
        <v>1780</v>
      </c>
      <c r="Q6854" t="s">
        <v>33</v>
      </c>
      <c r="R6854" t="s">
        <v>61</v>
      </c>
      <c r="S6854" t="s">
        <v>45</v>
      </c>
      <c r="T6854" s="1">
        <v>41195</v>
      </c>
    </row>
    <row r="6855" spans="1:20" x14ac:dyDescent="0.25">
      <c r="A6855">
        <v>48803</v>
      </c>
      <c r="B6855">
        <v>41222</v>
      </c>
      <c r="C6855" t="s">
        <v>58</v>
      </c>
      <c r="D6855" t="s">
        <v>21</v>
      </c>
      <c r="E6855" t="s">
        <v>30</v>
      </c>
      <c r="F6855" t="s">
        <v>1068</v>
      </c>
      <c r="G6855">
        <v>19</v>
      </c>
      <c r="H6855">
        <v>302.51</v>
      </c>
      <c r="I6855">
        <v>0.38</v>
      </c>
      <c r="J6855">
        <v>0.05</v>
      </c>
      <c r="K6855">
        <v>103.46</v>
      </c>
      <c r="L6855">
        <v>16.5</v>
      </c>
      <c r="M6855">
        <v>10.23</v>
      </c>
      <c r="N6855">
        <v>4.68</v>
      </c>
      <c r="O6855" t="s">
        <v>24</v>
      </c>
      <c r="P6855" t="s">
        <v>611</v>
      </c>
      <c r="Q6855" t="s">
        <v>33</v>
      </c>
      <c r="R6855" t="s">
        <v>61</v>
      </c>
      <c r="S6855" t="s">
        <v>35</v>
      </c>
      <c r="T6855" s="1">
        <v>41223</v>
      </c>
    </row>
    <row r="6856" spans="1:20" x14ac:dyDescent="0.25">
      <c r="A6856">
        <v>48832</v>
      </c>
      <c r="B6856">
        <v>40303</v>
      </c>
      <c r="C6856" t="s">
        <v>36</v>
      </c>
      <c r="D6856" t="s">
        <v>42</v>
      </c>
      <c r="E6856" t="s">
        <v>192</v>
      </c>
      <c r="F6856" t="s">
        <v>542</v>
      </c>
      <c r="G6856">
        <v>48</v>
      </c>
      <c r="H6856">
        <v>7408.79</v>
      </c>
      <c r="I6856">
        <v>0.42</v>
      </c>
      <c r="J6856">
        <v>0.02</v>
      </c>
      <c r="K6856">
        <v>3011.75</v>
      </c>
      <c r="L6856">
        <v>156.86000000000001</v>
      </c>
      <c r="M6856">
        <v>90.98</v>
      </c>
      <c r="N6856">
        <v>30</v>
      </c>
      <c r="O6856" t="s">
        <v>48</v>
      </c>
      <c r="P6856" t="s">
        <v>1625</v>
      </c>
      <c r="Q6856" t="s">
        <v>33</v>
      </c>
      <c r="R6856" t="s">
        <v>27</v>
      </c>
      <c r="S6856" t="s">
        <v>132</v>
      </c>
      <c r="T6856" s="1">
        <v>40303</v>
      </c>
    </row>
    <row r="6857" spans="1:20" x14ac:dyDescent="0.25">
      <c r="A6857">
        <v>48836</v>
      </c>
      <c r="B6857">
        <v>39858</v>
      </c>
      <c r="C6857" t="s">
        <v>58</v>
      </c>
      <c r="D6857" t="s">
        <v>42</v>
      </c>
      <c r="E6857" t="s">
        <v>46</v>
      </c>
      <c r="F6857" t="s">
        <v>1046</v>
      </c>
      <c r="G6857">
        <v>8</v>
      </c>
      <c r="H6857">
        <v>4734.58</v>
      </c>
      <c r="I6857">
        <v>0.46</v>
      </c>
      <c r="J6857">
        <v>0.09</v>
      </c>
      <c r="K6857">
        <v>1908.71</v>
      </c>
      <c r="L6857">
        <v>644.83000000000004</v>
      </c>
      <c r="M6857">
        <v>348.21</v>
      </c>
      <c r="N6857">
        <v>40.19</v>
      </c>
      <c r="O6857" t="s">
        <v>48</v>
      </c>
      <c r="P6857" t="s">
        <v>349</v>
      </c>
      <c r="Q6857" t="s">
        <v>33</v>
      </c>
      <c r="R6857" t="s">
        <v>61</v>
      </c>
      <c r="S6857" t="s">
        <v>49</v>
      </c>
      <c r="T6857" s="1">
        <v>39860</v>
      </c>
    </row>
    <row r="6858" spans="1:20" x14ac:dyDescent="0.25">
      <c r="A6858">
        <v>48837</v>
      </c>
      <c r="B6858">
        <v>40742</v>
      </c>
      <c r="C6858" t="s">
        <v>29</v>
      </c>
      <c r="D6858" t="s">
        <v>37</v>
      </c>
      <c r="E6858" t="s">
        <v>50</v>
      </c>
      <c r="F6858" t="s">
        <v>608</v>
      </c>
      <c r="G6858">
        <v>39</v>
      </c>
      <c r="H6858">
        <v>9548.8700000000008</v>
      </c>
      <c r="I6858">
        <v>0.42</v>
      </c>
      <c r="J6858">
        <v>0.09</v>
      </c>
      <c r="K6858">
        <v>3461.36</v>
      </c>
      <c r="L6858">
        <v>268.95</v>
      </c>
      <c r="M6858">
        <v>155.99</v>
      </c>
      <c r="N6858">
        <v>3.9</v>
      </c>
      <c r="O6858" t="s">
        <v>24</v>
      </c>
      <c r="P6858" t="s">
        <v>351</v>
      </c>
      <c r="Q6858" t="s">
        <v>41</v>
      </c>
      <c r="R6858" t="s">
        <v>34</v>
      </c>
      <c r="S6858" t="s">
        <v>57</v>
      </c>
      <c r="T6858" s="1">
        <v>40744</v>
      </c>
    </row>
    <row r="6859" spans="1:20" x14ac:dyDescent="0.25">
      <c r="A6859">
        <v>48839</v>
      </c>
      <c r="B6859">
        <v>40369</v>
      </c>
      <c r="C6859" t="s">
        <v>58</v>
      </c>
      <c r="D6859" t="s">
        <v>21</v>
      </c>
      <c r="E6859" t="s">
        <v>80</v>
      </c>
      <c r="F6859" t="s">
        <v>2052</v>
      </c>
      <c r="G6859">
        <v>1</v>
      </c>
      <c r="H6859">
        <v>146.41999999999999</v>
      </c>
      <c r="I6859">
        <v>0.36</v>
      </c>
      <c r="J6859">
        <v>0.05</v>
      </c>
      <c r="K6859">
        <v>47.62</v>
      </c>
      <c r="L6859">
        <v>153.61000000000001</v>
      </c>
      <c r="M6859">
        <v>98.31</v>
      </c>
      <c r="N6859">
        <v>0.49</v>
      </c>
      <c r="O6859" t="s">
        <v>24</v>
      </c>
      <c r="P6859" t="s">
        <v>270</v>
      </c>
      <c r="Q6859" t="s">
        <v>83</v>
      </c>
      <c r="R6859" t="s">
        <v>34</v>
      </c>
      <c r="S6859" t="s">
        <v>57</v>
      </c>
      <c r="T6859" s="1">
        <v>40371</v>
      </c>
    </row>
    <row r="6860" spans="1:20" x14ac:dyDescent="0.25">
      <c r="A6860">
        <v>48868</v>
      </c>
      <c r="B6860">
        <v>41073</v>
      </c>
      <c r="C6860" t="s">
        <v>29</v>
      </c>
      <c r="D6860" t="s">
        <v>21</v>
      </c>
      <c r="E6860" t="s">
        <v>22</v>
      </c>
      <c r="F6860" t="s">
        <v>1362</v>
      </c>
      <c r="G6860">
        <v>47</v>
      </c>
      <c r="H6860">
        <v>14679.32</v>
      </c>
      <c r="I6860">
        <v>0.49</v>
      </c>
      <c r="J6860">
        <v>0.05</v>
      </c>
      <c r="K6860">
        <v>6782.63</v>
      </c>
      <c r="L6860">
        <v>327.98</v>
      </c>
      <c r="M6860">
        <v>167.27</v>
      </c>
      <c r="N6860">
        <v>35</v>
      </c>
      <c r="O6860" t="s">
        <v>71</v>
      </c>
      <c r="P6860" t="s">
        <v>1975</v>
      </c>
      <c r="Q6860" t="s">
        <v>41</v>
      </c>
      <c r="R6860" t="s">
        <v>34</v>
      </c>
      <c r="S6860" t="s">
        <v>28</v>
      </c>
      <c r="T6860" s="1">
        <v>41075</v>
      </c>
    </row>
    <row r="6861" spans="1:20" x14ac:dyDescent="0.25">
      <c r="A6861">
        <v>48868</v>
      </c>
      <c r="B6861">
        <v>41073</v>
      </c>
      <c r="C6861" t="s">
        <v>29</v>
      </c>
      <c r="D6861" t="s">
        <v>37</v>
      </c>
      <c r="E6861" t="s">
        <v>50</v>
      </c>
      <c r="F6861" t="s">
        <v>1877</v>
      </c>
      <c r="G6861">
        <v>43</v>
      </c>
      <c r="H6861">
        <v>15679.27</v>
      </c>
      <c r="I6861">
        <v>0.5</v>
      </c>
      <c r="J6861">
        <v>7.0000000000000007E-2</v>
      </c>
      <c r="K6861">
        <v>7247.71</v>
      </c>
      <c r="L6861">
        <v>391.98</v>
      </c>
      <c r="M6861">
        <v>195.99</v>
      </c>
      <c r="N6861">
        <v>3.99</v>
      </c>
      <c r="O6861" t="s">
        <v>24</v>
      </c>
      <c r="P6861" t="s">
        <v>1975</v>
      </c>
      <c r="Q6861" t="s">
        <v>41</v>
      </c>
      <c r="R6861" t="s">
        <v>34</v>
      </c>
      <c r="S6861" t="s">
        <v>57</v>
      </c>
      <c r="T6861" s="1">
        <v>41074</v>
      </c>
    </row>
    <row r="6862" spans="1:20" x14ac:dyDescent="0.25">
      <c r="A6862">
        <v>48896</v>
      </c>
      <c r="B6862">
        <v>40114</v>
      </c>
      <c r="C6862" t="s">
        <v>58</v>
      </c>
      <c r="D6862" t="s">
        <v>21</v>
      </c>
      <c r="E6862" t="s">
        <v>84</v>
      </c>
      <c r="F6862" t="s">
        <v>219</v>
      </c>
      <c r="G6862">
        <v>43</v>
      </c>
      <c r="H6862">
        <v>1462.99</v>
      </c>
      <c r="I6862">
        <v>0.45</v>
      </c>
      <c r="J6862">
        <v>0.02</v>
      </c>
      <c r="K6862">
        <v>637.74</v>
      </c>
      <c r="L6862">
        <v>34.49</v>
      </c>
      <c r="M6862">
        <v>18.97</v>
      </c>
      <c r="N6862">
        <v>9.5399999999999991</v>
      </c>
      <c r="O6862" t="s">
        <v>24</v>
      </c>
      <c r="P6862" t="s">
        <v>740</v>
      </c>
      <c r="Q6862" t="s">
        <v>95</v>
      </c>
      <c r="R6862" t="s">
        <v>61</v>
      </c>
      <c r="S6862" t="s">
        <v>57</v>
      </c>
      <c r="T6862" s="1">
        <v>40116</v>
      </c>
    </row>
    <row r="6863" spans="1:20" x14ac:dyDescent="0.25">
      <c r="A6863">
        <v>48900</v>
      </c>
      <c r="B6863">
        <v>39894</v>
      </c>
      <c r="C6863" t="s">
        <v>29</v>
      </c>
      <c r="D6863" t="s">
        <v>21</v>
      </c>
      <c r="E6863" t="s">
        <v>84</v>
      </c>
      <c r="F6863" t="s">
        <v>2078</v>
      </c>
      <c r="G6863">
        <v>27</v>
      </c>
      <c r="H6863">
        <v>580.66</v>
      </c>
      <c r="I6863">
        <v>0.44</v>
      </c>
      <c r="J6863">
        <v>0.03</v>
      </c>
      <c r="K6863">
        <v>242.75</v>
      </c>
      <c r="L6863">
        <v>21.93</v>
      </c>
      <c r="M6863">
        <v>12.28</v>
      </c>
      <c r="N6863">
        <v>6.35</v>
      </c>
      <c r="O6863" t="s">
        <v>24</v>
      </c>
      <c r="P6863" t="s">
        <v>519</v>
      </c>
      <c r="Q6863" t="s">
        <v>41</v>
      </c>
      <c r="R6863" t="s">
        <v>27</v>
      </c>
      <c r="S6863" t="s">
        <v>57</v>
      </c>
      <c r="T6863" s="1">
        <v>39896</v>
      </c>
    </row>
    <row r="6864" spans="1:20" x14ac:dyDescent="0.25">
      <c r="A6864">
        <v>48900</v>
      </c>
      <c r="B6864">
        <v>39894</v>
      </c>
      <c r="C6864" t="s">
        <v>29</v>
      </c>
      <c r="D6864" t="s">
        <v>21</v>
      </c>
      <c r="E6864" t="s">
        <v>22</v>
      </c>
      <c r="F6864" t="s">
        <v>712</v>
      </c>
      <c r="G6864">
        <v>42</v>
      </c>
      <c r="H6864">
        <v>1049.19</v>
      </c>
      <c r="I6864">
        <v>0.44</v>
      </c>
      <c r="J6864">
        <v>0.08</v>
      </c>
      <c r="K6864">
        <v>408.78</v>
      </c>
      <c r="L6864">
        <v>27.04</v>
      </c>
      <c r="M6864">
        <v>15.14</v>
      </c>
      <c r="N6864">
        <v>4.53</v>
      </c>
      <c r="O6864" t="s">
        <v>24</v>
      </c>
      <c r="P6864" t="s">
        <v>519</v>
      </c>
      <c r="Q6864" t="s">
        <v>41</v>
      </c>
      <c r="R6864" t="s">
        <v>27</v>
      </c>
      <c r="S6864" t="s">
        <v>57</v>
      </c>
      <c r="T6864" s="1">
        <v>39895</v>
      </c>
    </row>
    <row r="6865" spans="1:20" x14ac:dyDescent="0.25">
      <c r="A6865">
        <v>48902</v>
      </c>
      <c r="B6865">
        <v>41205</v>
      </c>
      <c r="C6865" t="s">
        <v>79</v>
      </c>
      <c r="D6865" t="s">
        <v>21</v>
      </c>
      <c r="E6865" t="s">
        <v>84</v>
      </c>
      <c r="F6865" t="s">
        <v>898</v>
      </c>
      <c r="G6865">
        <v>7</v>
      </c>
      <c r="H6865">
        <v>99.14</v>
      </c>
      <c r="I6865">
        <v>0.51</v>
      </c>
      <c r="J6865">
        <v>0.01</v>
      </c>
      <c r="K6865">
        <v>46.29</v>
      </c>
      <c r="L6865">
        <v>13.22</v>
      </c>
      <c r="M6865">
        <v>6.48</v>
      </c>
      <c r="N6865">
        <v>7.49</v>
      </c>
      <c r="O6865" t="s">
        <v>24</v>
      </c>
      <c r="P6865" t="s">
        <v>1797</v>
      </c>
      <c r="Q6865" t="s">
        <v>64</v>
      </c>
      <c r="R6865" t="s">
        <v>34</v>
      </c>
      <c r="S6865" t="s">
        <v>57</v>
      </c>
      <c r="T6865" s="1">
        <v>41207</v>
      </c>
    </row>
    <row r="6866" spans="1:20" x14ac:dyDescent="0.25">
      <c r="A6866">
        <v>48929</v>
      </c>
      <c r="B6866">
        <v>40108</v>
      </c>
      <c r="C6866" t="s">
        <v>36</v>
      </c>
      <c r="D6866" t="s">
        <v>21</v>
      </c>
      <c r="E6866" t="s">
        <v>84</v>
      </c>
      <c r="F6866" t="s">
        <v>1000</v>
      </c>
      <c r="G6866">
        <v>1</v>
      </c>
      <c r="H6866">
        <v>97.96</v>
      </c>
      <c r="I6866">
        <v>0.55000000000000004</v>
      </c>
      <c r="J6866">
        <v>0.01</v>
      </c>
      <c r="K6866">
        <v>42.53</v>
      </c>
      <c r="L6866">
        <v>78.760000000000005</v>
      </c>
      <c r="M6866">
        <v>35.44</v>
      </c>
      <c r="N6866">
        <v>19.989999999999998</v>
      </c>
      <c r="O6866" t="s">
        <v>24</v>
      </c>
      <c r="P6866" t="s">
        <v>558</v>
      </c>
      <c r="Q6866" t="s">
        <v>95</v>
      </c>
      <c r="R6866" t="s">
        <v>27</v>
      </c>
      <c r="S6866" t="s">
        <v>57</v>
      </c>
      <c r="T6866" s="1">
        <v>40109</v>
      </c>
    </row>
    <row r="6867" spans="1:20" x14ac:dyDescent="0.25">
      <c r="A6867">
        <v>48929</v>
      </c>
      <c r="B6867">
        <v>40108</v>
      </c>
      <c r="C6867" t="s">
        <v>36</v>
      </c>
      <c r="D6867" t="s">
        <v>21</v>
      </c>
      <c r="E6867" t="s">
        <v>84</v>
      </c>
      <c r="F6867" t="s">
        <v>618</v>
      </c>
      <c r="G6867">
        <v>45</v>
      </c>
      <c r="H6867">
        <v>3739.49</v>
      </c>
      <c r="I6867">
        <v>0.44</v>
      </c>
      <c r="J6867">
        <v>0.03</v>
      </c>
      <c r="K6867">
        <v>1578.13</v>
      </c>
      <c r="L6867">
        <v>85.54</v>
      </c>
      <c r="M6867">
        <v>47.9</v>
      </c>
      <c r="N6867">
        <v>5.86</v>
      </c>
      <c r="O6867" t="s">
        <v>24</v>
      </c>
      <c r="P6867" t="s">
        <v>558</v>
      </c>
      <c r="Q6867" t="s">
        <v>95</v>
      </c>
      <c r="R6867" t="s">
        <v>27</v>
      </c>
      <c r="S6867" t="s">
        <v>57</v>
      </c>
      <c r="T6867" s="1">
        <v>40111</v>
      </c>
    </row>
    <row r="6868" spans="1:20" x14ac:dyDescent="0.25">
      <c r="A6868">
        <v>48931</v>
      </c>
      <c r="B6868">
        <v>39981</v>
      </c>
      <c r="C6868" t="s">
        <v>20</v>
      </c>
      <c r="D6868" t="s">
        <v>37</v>
      </c>
      <c r="E6868" t="s">
        <v>38</v>
      </c>
      <c r="F6868" t="s">
        <v>1159</v>
      </c>
      <c r="G6868">
        <v>33</v>
      </c>
      <c r="H6868">
        <v>1506.93</v>
      </c>
      <c r="I6868">
        <v>0.54</v>
      </c>
      <c r="J6868">
        <v>0</v>
      </c>
      <c r="K6868">
        <v>811.58</v>
      </c>
      <c r="L6868">
        <v>45.54</v>
      </c>
      <c r="M6868">
        <v>20.95</v>
      </c>
      <c r="N6868">
        <v>4</v>
      </c>
      <c r="O6868" t="s">
        <v>24</v>
      </c>
      <c r="P6868" t="s">
        <v>1637</v>
      </c>
      <c r="Q6868" t="s">
        <v>41</v>
      </c>
      <c r="R6868" t="s">
        <v>34</v>
      </c>
      <c r="S6868" t="s">
        <v>57</v>
      </c>
      <c r="T6868" s="1">
        <v>39988</v>
      </c>
    </row>
    <row r="6869" spans="1:20" x14ac:dyDescent="0.25">
      <c r="A6869">
        <v>48931</v>
      </c>
      <c r="B6869">
        <v>39981</v>
      </c>
      <c r="C6869" t="s">
        <v>20</v>
      </c>
      <c r="D6869" t="s">
        <v>37</v>
      </c>
      <c r="E6869" t="s">
        <v>38</v>
      </c>
      <c r="F6869" t="s">
        <v>1242</v>
      </c>
      <c r="G6869">
        <v>8</v>
      </c>
      <c r="H6869">
        <v>487.6</v>
      </c>
      <c r="I6869">
        <v>0.49</v>
      </c>
      <c r="J6869">
        <v>0.01</v>
      </c>
      <c r="K6869">
        <v>233.26</v>
      </c>
      <c r="L6869">
        <v>60.75</v>
      </c>
      <c r="M6869">
        <v>30.98</v>
      </c>
      <c r="N6869">
        <v>6.5</v>
      </c>
      <c r="O6869" t="s">
        <v>24</v>
      </c>
      <c r="P6869" t="s">
        <v>1637</v>
      </c>
      <c r="Q6869" t="s">
        <v>41</v>
      </c>
      <c r="R6869" t="s">
        <v>34</v>
      </c>
      <c r="S6869" t="s">
        <v>57</v>
      </c>
      <c r="T6869" s="1">
        <v>39983</v>
      </c>
    </row>
    <row r="6870" spans="1:20" x14ac:dyDescent="0.25">
      <c r="A6870">
        <v>48931</v>
      </c>
      <c r="B6870">
        <v>39981</v>
      </c>
      <c r="C6870" t="s">
        <v>20</v>
      </c>
      <c r="D6870" t="s">
        <v>42</v>
      </c>
      <c r="E6870" t="s">
        <v>43</v>
      </c>
      <c r="F6870" t="s">
        <v>1851</v>
      </c>
      <c r="G6870">
        <v>42</v>
      </c>
      <c r="H6870">
        <v>3593.37</v>
      </c>
      <c r="I6870">
        <v>0.41</v>
      </c>
      <c r="J6870">
        <v>0.03</v>
      </c>
      <c r="K6870">
        <v>1399.88</v>
      </c>
      <c r="L6870">
        <v>87.71</v>
      </c>
      <c r="M6870">
        <v>51.75</v>
      </c>
      <c r="N6870">
        <v>19.989999999999998</v>
      </c>
      <c r="O6870" t="s">
        <v>24</v>
      </c>
      <c r="P6870" t="s">
        <v>1637</v>
      </c>
      <c r="Q6870" t="s">
        <v>41</v>
      </c>
      <c r="R6870" t="s">
        <v>34</v>
      </c>
      <c r="S6870" t="s">
        <v>57</v>
      </c>
      <c r="T6870" s="1">
        <v>39986</v>
      </c>
    </row>
    <row r="6871" spans="1:20" x14ac:dyDescent="0.25">
      <c r="A6871">
        <v>48935</v>
      </c>
      <c r="B6871">
        <v>40185</v>
      </c>
      <c r="C6871" t="s">
        <v>20</v>
      </c>
      <c r="D6871" t="s">
        <v>21</v>
      </c>
      <c r="E6871" t="s">
        <v>80</v>
      </c>
      <c r="F6871" t="s">
        <v>702</v>
      </c>
      <c r="G6871">
        <v>21</v>
      </c>
      <c r="H6871">
        <v>169.53</v>
      </c>
      <c r="I6871">
        <v>0.39</v>
      </c>
      <c r="J6871">
        <v>0</v>
      </c>
      <c r="K6871">
        <v>65.92</v>
      </c>
      <c r="L6871">
        <v>8.0500000000000007</v>
      </c>
      <c r="M6871">
        <v>4.91</v>
      </c>
      <c r="N6871">
        <v>0.5</v>
      </c>
      <c r="O6871" t="s">
        <v>24</v>
      </c>
      <c r="P6871" t="s">
        <v>1610</v>
      </c>
      <c r="Q6871" t="s">
        <v>33</v>
      </c>
      <c r="R6871" t="s">
        <v>67</v>
      </c>
      <c r="S6871" t="s">
        <v>57</v>
      </c>
      <c r="T6871" s="1">
        <v>40187</v>
      </c>
    </row>
    <row r="6872" spans="1:20" x14ac:dyDescent="0.25">
      <c r="A6872">
        <v>48961</v>
      </c>
      <c r="B6872">
        <v>40015</v>
      </c>
      <c r="C6872" t="s">
        <v>29</v>
      </c>
      <c r="D6872" t="s">
        <v>21</v>
      </c>
      <c r="E6872" t="s">
        <v>84</v>
      </c>
      <c r="F6872" t="s">
        <v>1715</v>
      </c>
      <c r="G6872">
        <v>24</v>
      </c>
      <c r="H6872">
        <v>958.05</v>
      </c>
      <c r="I6872">
        <v>0.47</v>
      </c>
      <c r="J6872">
        <v>0.09</v>
      </c>
      <c r="K6872">
        <v>393.02</v>
      </c>
      <c r="L6872">
        <v>43.09</v>
      </c>
      <c r="M6872">
        <v>22.84</v>
      </c>
      <c r="N6872">
        <v>16.87</v>
      </c>
      <c r="O6872" t="s">
        <v>24</v>
      </c>
      <c r="P6872" t="s">
        <v>427</v>
      </c>
      <c r="Q6872" t="s">
        <v>64</v>
      </c>
      <c r="R6872" t="s">
        <v>27</v>
      </c>
      <c r="S6872" t="s">
        <v>57</v>
      </c>
      <c r="T6872" s="1">
        <v>40017</v>
      </c>
    </row>
    <row r="6873" spans="1:20" x14ac:dyDescent="0.25">
      <c r="A6873">
        <v>48961</v>
      </c>
      <c r="B6873">
        <v>40015</v>
      </c>
      <c r="C6873" t="s">
        <v>29</v>
      </c>
      <c r="D6873" t="s">
        <v>21</v>
      </c>
      <c r="E6873" t="s">
        <v>22</v>
      </c>
      <c r="F6873" t="s">
        <v>996</v>
      </c>
      <c r="G6873">
        <v>25</v>
      </c>
      <c r="H6873">
        <v>655.86</v>
      </c>
      <c r="I6873">
        <v>0.48</v>
      </c>
      <c r="J6873">
        <v>0.1</v>
      </c>
      <c r="K6873">
        <v>273.67</v>
      </c>
      <c r="L6873">
        <v>28.81</v>
      </c>
      <c r="M6873">
        <v>14.98</v>
      </c>
      <c r="N6873">
        <v>7.69</v>
      </c>
      <c r="O6873" t="s">
        <v>71</v>
      </c>
      <c r="P6873" t="s">
        <v>427</v>
      </c>
      <c r="Q6873" t="s">
        <v>64</v>
      </c>
      <c r="R6873" t="s">
        <v>27</v>
      </c>
      <c r="S6873" t="s">
        <v>57</v>
      </c>
      <c r="T6873" s="1">
        <v>40017</v>
      </c>
    </row>
    <row r="6874" spans="1:20" x14ac:dyDescent="0.25">
      <c r="A6874">
        <v>48963</v>
      </c>
      <c r="B6874">
        <v>40470</v>
      </c>
      <c r="C6874" t="s">
        <v>29</v>
      </c>
      <c r="D6874" t="s">
        <v>21</v>
      </c>
      <c r="E6874" t="s">
        <v>84</v>
      </c>
      <c r="F6874" t="s">
        <v>1123</v>
      </c>
      <c r="G6874">
        <v>12</v>
      </c>
      <c r="H6874">
        <v>166.64</v>
      </c>
      <c r="I6874">
        <v>0.55000000000000004</v>
      </c>
      <c r="J6874">
        <v>7.0000000000000007E-2</v>
      </c>
      <c r="K6874">
        <v>82.94</v>
      </c>
      <c r="L6874">
        <v>14.4</v>
      </c>
      <c r="M6874">
        <v>6.48</v>
      </c>
      <c r="N6874">
        <v>5.94</v>
      </c>
      <c r="O6874" t="s">
        <v>24</v>
      </c>
      <c r="P6874" t="s">
        <v>1684</v>
      </c>
      <c r="Q6874" t="s">
        <v>95</v>
      </c>
      <c r="R6874" t="s">
        <v>61</v>
      </c>
      <c r="S6874" t="s">
        <v>57</v>
      </c>
      <c r="T6874" s="1">
        <v>40472</v>
      </c>
    </row>
    <row r="6875" spans="1:20" x14ac:dyDescent="0.25">
      <c r="A6875">
        <v>48993</v>
      </c>
      <c r="B6875">
        <v>41060</v>
      </c>
      <c r="C6875" t="s">
        <v>20</v>
      </c>
      <c r="D6875" t="s">
        <v>21</v>
      </c>
      <c r="E6875" t="s">
        <v>84</v>
      </c>
      <c r="F6875" t="s">
        <v>1221</v>
      </c>
      <c r="G6875">
        <v>17</v>
      </c>
      <c r="H6875">
        <v>162.13999999999999</v>
      </c>
      <c r="I6875">
        <v>0.35</v>
      </c>
      <c r="J6875">
        <v>0.08</v>
      </c>
      <c r="K6875">
        <v>45.76</v>
      </c>
      <c r="L6875">
        <v>9.9700000000000006</v>
      </c>
      <c r="M6875">
        <v>6.48</v>
      </c>
      <c r="N6875">
        <v>6.22</v>
      </c>
      <c r="O6875" t="s">
        <v>71</v>
      </c>
      <c r="P6875" t="s">
        <v>1218</v>
      </c>
      <c r="Q6875" t="s">
        <v>41</v>
      </c>
      <c r="R6875" t="s">
        <v>67</v>
      </c>
      <c r="S6875" t="s">
        <v>57</v>
      </c>
      <c r="T6875" s="1">
        <v>41060</v>
      </c>
    </row>
    <row r="6876" spans="1:20" x14ac:dyDescent="0.25">
      <c r="A6876">
        <v>48994</v>
      </c>
      <c r="B6876">
        <v>40473</v>
      </c>
      <c r="C6876" t="s">
        <v>29</v>
      </c>
      <c r="D6876" t="s">
        <v>21</v>
      </c>
      <c r="E6876" t="s">
        <v>22</v>
      </c>
      <c r="F6876" t="s">
        <v>1362</v>
      </c>
      <c r="G6876">
        <v>6</v>
      </c>
      <c r="H6876">
        <v>1532.71</v>
      </c>
      <c r="I6876">
        <v>0.35</v>
      </c>
      <c r="J6876">
        <v>0.03</v>
      </c>
      <c r="K6876">
        <v>494.09</v>
      </c>
      <c r="L6876">
        <v>257.33999999999997</v>
      </c>
      <c r="M6876">
        <v>167.27</v>
      </c>
      <c r="N6876">
        <v>35</v>
      </c>
      <c r="O6876" t="s">
        <v>24</v>
      </c>
      <c r="P6876" t="s">
        <v>665</v>
      </c>
      <c r="Q6876" t="s">
        <v>95</v>
      </c>
      <c r="R6876" t="s">
        <v>67</v>
      </c>
      <c r="S6876" t="s">
        <v>28</v>
      </c>
      <c r="T6876" s="1">
        <v>40475</v>
      </c>
    </row>
    <row r="6877" spans="1:20" x14ac:dyDescent="0.25">
      <c r="A6877">
        <v>48998</v>
      </c>
      <c r="B6877">
        <v>39860</v>
      </c>
      <c r="C6877" t="s">
        <v>20</v>
      </c>
      <c r="D6877" t="s">
        <v>21</v>
      </c>
      <c r="E6877" t="s">
        <v>139</v>
      </c>
      <c r="F6877" t="s">
        <v>888</v>
      </c>
      <c r="G6877">
        <v>15</v>
      </c>
      <c r="H6877">
        <v>275.92</v>
      </c>
      <c r="I6877">
        <v>0.38</v>
      </c>
      <c r="J6877">
        <v>0.04</v>
      </c>
      <c r="K6877">
        <v>95.25</v>
      </c>
      <c r="L6877">
        <v>18.68</v>
      </c>
      <c r="M6877">
        <v>11.58</v>
      </c>
      <c r="N6877">
        <v>6.97</v>
      </c>
      <c r="O6877" t="s">
        <v>24</v>
      </c>
      <c r="P6877" t="s">
        <v>2079</v>
      </c>
      <c r="Q6877" t="s">
        <v>33</v>
      </c>
      <c r="R6877" t="s">
        <v>61</v>
      </c>
      <c r="S6877" t="s">
        <v>57</v>
      </c>
      <c r="T6877" s="1">
        <v>39862</v>
      </c>
    </row>
    <row r="6878" spans="1:20" x14ac:dyDescent="0.25">
      <c r="A6878">
        <v>49026</v>
      </c>
      <c r="B6878">
        <v>40609</v>
      </c>
      <c r="C6878" t="s">
        <v>20</v>
      </c>
      <c r="D6878" t="s">
        <v>21</v>
      </c>
      <c r="E6878" t="s">
        <v>52</v>
      </c>
      <c r="F6878" t="s">
        <v>831</v>
      </c>
      <c r="G6878">
        <v>36</v>
      </c>
      <c r="H6878">
        <v>721.08</v>
      </c>
      <c r="I6878">
        <v>0.44</v>
      </c>
      <c r="J6878">
        <v>0.05</v>
      </c>
      <c r="K6878">
        <v>292.33</v>
      </c>
      <c r="L6878">
        <v>20.82</v>
      </c>
      <c r="M6878">
        <v>11.66</v>
      </c>
      <c r="N6878">
        <v>8.99</v>
      </c>
      <c r="O6878" t="s">
        <v>24</v>
      </c>
      <c r="P6878" t="s">
        <v>580</v>
      </c>
      <c r="Q6878" t="s">
        <v>33</v>
      </c>
      <c r="R6878" t="s">
        <v>34</v>
      </c>
      <c r="S6878" t="s">
        <v>35</v>
      </c>
      <c r="T6878" s="1">
        <v>40614</v>
      </c>
    </row>
    <row r="6879" spans="1:20" x14ac:dyDescent="0.25">
      <c r="A6879">
        <v>49027</v>
      </c>
      <c r="B6879">
        <v>40644</v>
      </c>
      <c r="C6879" t="s">
        <v>36</v>
      </c>
      <c r="D6879" t="s">
        <v>42</v>
      </c>
      <c r="E6879" t="s">
        <v>43</v>
      </c>
      <c r="F6879" t="s">
        <v>384</v>
      </c>
      <c r="G6879">
        <v>41</v>
      </c>
      <c r="H6879">
        <v>1101.6300000000001</v>
      </c>
      <c r="I6879">
        <v>0.39</v>
      </c>
      <c r="J6879">
        <v>0.08</v>
      </c>
      <c r="K6879">
        <v>368.17</v>
      </c>
      <c r="L6879">
        <v>28.97</v>
      </c>
      <c r="M6879">
        <v>17.670000000000002</v>
      </c>
      <c r="N6879">
        <v>8.99</v>
      </c>
      <c r="O6879" t="s">
        <v>24</v>
      </c>
      <c r="P6879" t="s">
        <v>554</v>
      </c>
      <c r="Q6879" t="s">
        <v>33</v>
      </c>
      <c r="R6879" t="s">
        <v>61</v>
      </c>
      <c r="S6879" t="s">
        <v>35</v>
      </c>
      <c r="T6879" s="1">
        <v>40645</v>
      </c>
    </row>
    <row r="6880" spans="1:20" x14ac:dyDescent="0.25">
      <c r="A6880">
        <v>49029</v>
      </c>
      <c r="B6880">
        <v>41049</v>
      </c>
      <c r="C6880" t="s">
        <v>36</v>
      </c>
      <c r="D6880" t="s">
        <v>37</v>
      </c>
      <c r="E6880" t="s">
        <v>50</v>
      </c>
      <c r="F6880" t="s">
        <v>1877</v>
      </c>
      <c r="G6880">
        <v>49</v>
      </c>
      <c r="H6880">
        <v>15568.3</v>
      </c>
      <c r="I6880">
        <v>0.42</v>
      </c>
      <c r="J6880">
        <v>0.06</v>
      </c>
      <c r="K6880">
        <v>5960.8</v>
      </c>
      <c r="L6880">
        <v>337.91</v>
      </c>
      <c r="M6880">
        <v>195.99</v>
      </c>
      <c r="N6880">
        <v>3.99</v>
      </c>
      <c r="O6880" t="s">
        <v>71</v>
      </c>
      <c r="P6880" t="s">
        <v>1785</v>
      </c>
      <c r="Q6880" t="s">
        <v>95</v>
      </c>
      <c r="R6880" t="s">
        <v>34</v>
      </c>
      <c r="S6880" t="s">
        <v>57</v>
      </c>
      <c r="T6880" s="1">
        <v>41051</v>
      </c>
    </row>
    <row r="6881" spans="1:20" x14ac:dyDescent="0.25">
      <c r="A6881">
        <v>49056</v>
      </c>
      <c r="B6881">
        <v>40087</v>
      </c>
      <c r="C6881" t="s">
        <v>36</v>
      </c>
      <c r="D6881" t="s">
        <v>21</v>
      </c>
      <c r="E6881" t="s">
        <v>84</v>
      </c>
      <c r="F6881" t="s">
        <v>648</v>
      </c>
      <c r="G6881">
        <v>46</v>
      </c>
      <c r="H6881">
        <v>488.36</v>
      </c>
      <c r="I6881">
        <v>0.41</v>
      </c>
      <c r="J6881">
        <v>0.05</v>
      </c>
      <c r="K6881">
        <v>181.88</v>
      </c>
      <c r="L6881">
        <v>10.98</v>
      </c>
      <c r="M6881">
        <v>6.48</v>
      </c>
      <c r="N6881">
        <v>8.4</v>
      </c>
      <c r="O6881" t="s">
        <v>24</v>
      </c>
      <c r="P6881" t="s">
        <v>1970</v>
      </c>
      <c r="Q6881" t="s">
        <v>75</v>
      </c>
      <c r="R6881" t="s">
        <v>61</v>
      </c>
      <c r="S6881" t="s">
        <v>57</v>
      </c>
      <c r="T6881" s="1">
        <v>40089</v>
      </c>
    </row>
    <row r="6882" spans="1:20" x14ac:dyDescent="0.25">
      <c r="A6882">
        <v>49056</v>
      </c>
      <c r="B6882">
        <v>40087</v>
      </c>
      <c r="C6882" t="s">
        <v>36</v>
      </c>
      <c r="D6882" t="s">
        <v>37</v>
      </c>
      <c r="E6882" t="s">
        <v>50</v>
      </c>
      <c r="F6882" t="s">
        <v>889</v>
      </c>
      <c r="G6882">
        <v>5</v>
      </c>
      <c r="H6882">
        <v>455.77</v>
      </c>
      <c r="I6882">
        <v>0.41</v>
      </c>
      <c r="J6882">
        <v>0.05</v>
      </c>
      <c r="K6882">
        <v>170.82</v>
      </c>
      <c r="L6882">
        <v>94.9</v>
      </c>
      <c r="M6882">
        <v>55.99</v>
      </c>
      <c r="N6882">
        <v>5</v>
      </c>
      <c r="O6882" t="s">
        <v>24</v>
      </c>
      <c r="P6882" t="s">
        <v>1970</v>
      </c>
      <c r="Q6882" t="s">
        <v>64</v>
      </c>
      <c r="R6882" t="s">
        <v>61</v>
      </c>
      <c r="S6882" t="s">
        <v>35</v>
      </c>
      <c r="T6882" s="1">
        <v>40087</v>
      </c>
    </row>
    <row r="6883" spans="1:20" x14ac:dyDescent="0.25">
      <c r="A6883">
        <v>49059</v>
      </c>
      <c r="B6883">
        <v>40076</v>
      </c>
      <c r="C6883" t="s">
        <v>79</v>
      </c>
      <c r="D6883" t="s">
        <v>21</v>
      </c>
      <c r="E6883" t="s">
        <v>80</v>
      </c>
      <c r="F6883" t="s">
        <v>81</v>
      </c>
      <c r="G6883">
        <v>48</v>
      </c>
      <c r="H6883">
        <v>258.12</v>
      </c>
      <c r="I6883">
        <v>0.51</v>
      </c>
      <c r="J6883">
        <v>0.09</v>
      </c>
      <c r="K6883">
        <v>118.9</v>
      </c>
      <c r="L6883">
        <v>5.9</v>
      </c>
      <c r="M6883">
        <v>2.89</v>
      </c>
      <c r="N6883">
        <v>0.5</v>
      </c>
      <c r="O6883" t="s">
        <v>24</v>
      </c>
      <c r="P6883" t="s">
        <v>811</v>
      </c>
      <c r="Q6883" t="s">
        <v>33</v>
      </c>
      <c r="R6883" t="s">
        <v>61</v>
      </c>
      <c r="S6883" t="s">
        <v>57</v>
      </c>
      <c r="T6883" s="1">
        <v>40078</v>
      </c>
    </row>
    <row r="6884" spans="1:20" x14ac:dyDescent="0.25">
      <c r="A6884">
        <v>49059</v>
      </c>
      <c r="B6884">
        <v>40076</v>
      </c>
      <c r="C6884" t="s">
        <v>79</v>
      </c>
      <c r="D6884" t="s">
        <v>21</v>
      </c>
      <c r="E6884" t="s">
        <v>84</v>
      </c>
      <c r="F6884" t="s">
        <v>584</v>
      </c>
      <c r="G6884">
        <v>5</v>
      </c>
      <c r="H6884">
        <v>441.55</v>
      </c>
      <c r="I6884">
        <v>0.45</v>
      </c>
      <c r="J6884">
        <v>0.02</v>
      </c>
      <c r="K6884">
        <v>191.19</v>
      </c>
      <c r="L6884">
        <v>88.93</v>
      </c>
      <c r="M6884">
        <v>48.91</v>
      </c>
      <c r="N6884">
        <v>5.81</v>
      </c>
      <c r="O6884" t="s">
        <v>24</v>
      </c>
      <c r="P6884" t="s">
        <v>811</v>
      </c>
      <c r="Q6884" t="s">
        <v>33</v>
      </c>
      <c r="R6884" t="s">
        <v>61</v>
      </c>
      <c r="S6884" t="s">
        <v>57</v>
      </c>
      <c r="T6884" s="1">
        <v>40077</v>
      </c>
    </row>
    <row r="6885" spans="1:20" x14ac:dyDescent="0.25">
      <c r="A6885">
        <v>49062</v>
      </c>
      <c r="B6885">
        <v>41010</v>
      </c>
      <c r="C6885" t="s">
        <v>20</v>
      </c>
      <c r="D6885" t="s">
        <v>21</v>
      </c>
      <c r="E6885" t="s">
        <v>52</v>
      </c>
      <c r="F6885" t="s">
        <v>1826</v>
      </c>
      <c r="G6885">
        <v>33</v>
      </c>
      <c r="H6885">
        <v>206.91</v>
      </c>
      <c r="I6885">
        <v>0.52</v>
      </c>
      <c r="J6885">
        <v>0</v>
      </c>
      <c r="K6885">
        <v>106.54</v>
      </c>
      <c r="L6885">
        <v>6.21</v>
      </c>
      <c r="M6885">
        <v>2.98</v>
      </c>
      <c r="N6885">
        <v>2.0299999999999998</v>
      </c>
      <c r="O6885" t="s">
        <v>24</v>
      </c>
      <c r="P6885" t="s">
        <v>327</v>
      </c>
      <c r="Q6885" t="s">
        <v>41</v>
      </c>
      <c r="R6885" t="s">
        <v>61</v>
      </c>
      <c r="S6885" t="s">
        <v>55</v>
      </c>
      <c r="T6885" s="1">
        <v>41017</v>
      </c>
    </row>
    <row r="6886" spans="1:20" x14ac:dyDescent="0.25">
      <c r="A6886">
        <v>49088</v>
      </c>
      <c r="B6886">
        <v>40079</v>
      </c>
      <c r="C6886" t="s">
        <v>58</v>
      </c>
      <c r="D6886" t="s">
        <v>37</v>
      </c>
      <c r="E6886" t="s">
        <v>38</v>
      </c>
      <c r="F6886" t="s">
        <v>793</v>
      </c>
      <c r="G6886">
        <v>16</v>
      </c>
      <c r="H6886">
        <v>209.42</v>
      </c>
      <c r="I6886">
        <v>0.39</v>
      </c>
      <c r="J6886">
        <v>0.03</v>
      </c>
      <c r="K6886">
        <v>76.67</v>
      </c>
      <c r="L6886">
        <v>13.31</v>
      </c>
      <c r="M6886">
        <v>8.1199999999999992</v>
      </c>
      <c r="N6886">
        <v>2.83</v>
      </c>
      <c r="O6886" t="s">
        <v>24</v>
      </c>
      <c r="P6886" t="s">
        <v>994</v>
      </c>
      <c r="Q6886" t="s">
        <v>95</v>
      </c>
      <c r="R6886" t="s">
        <v>67</v>
      </c>
      <c r="S6886" t="s">
        <v>35</v>
      </c>
      <c r="T6886" s="1">
        <v>40080</v>
      </c>
    </row>
    <row r="6887" spans="1:20" x14ac:dyDescent="0.25">
      <c r="A6887">
        <v>49088</v>
      </c>
      <c r="B6887">
        <v>40079</v>
      </c>
      <c r="C6887" t="s">
        <v>58</v>
      </c>
      <c r="D6887" t="s">
        <v>21</v>
      </c>
      <c r="E6887" t="s">
        <v>22</v>
      </c>
      <c r="F6887" t="s">
        <v>818</v>
      </c>
      <c r="G6887">
        <v>15</v>
      </c>
      <c r="H6887">
        <v>7844</v>
      </c>
      <c r="I6887">
        <v>0.49</v>
      </c>
      <c r="J6887">
        <v>0.05</v>
      </c>
      <c r="K6887">
        <v>3616.8</v>
      </c>
      <c r="L6887">
        <v>548</v>
      </c>
      <c r="M6887">
        <v>279.48</v>
      </c>
      <c r="N6887">
        <v>35</v>
      </c>
      <c r="O6887" t="s">
        <v>71</v>
      </c>
      <c r="P6887" t="s">
        <v>994</v>
      </c>
      <c r="Q6887" t="s">
        <v>95</v>
      </c>
      <c r="R6887" t="s">
        <v>67</v>
      </c>
      <c r="S6887" t="s">
        <v>28</v>
      </c>
      <c r="T6887" s="1">
        <v>40080</v>
      </c>
    </row>
    <row r="6888" spans="1:20" x14ac:dyDescent="0.25">
      <c r="A6888">
        <v>49088</v>
      </c>
      <c r="B6888">
        <v>40079</v>
      </c>
      <c r="C6888" t="s">
        <v>58</v>
      </c>
      <c r="D6888" t="s">
        <v>21</v>
      </c>
      <c r="E6888" t="s">
        <v>84</v>
      </c>
      <c r="F6888" t="s">
        <v>506</v>
      </c>
      <c r="G6888">
        <v>31</v>
      </c>
      <c r="H6888">
        <v>1855.09</v>
      </c>
      <c r="I6888">
        <v>0.35</v>
      </c>
      <c r="J6888">
        <v>0.06</v>
      </c>
      <c r="K6888">
        <v>566.91999999999996</v>
      </c>
      <c r="L6888">
        <v>63.06</v>
      </c>
      <c r="M6888">
        <v>40.99</v>
      </c>
      <c r="N6888">
        <v>17.48</v>
      </c>
      <c r="O6888" t="s">
        <v>24</v>
      </c>
      <c r="P6888" t="s">
        <v>994</v>
      </c>
      <c r="Q6888" t="s">
        <v>95</v>
      </c>
      <c r="R6888" t="s">
        <v>67</v>
      </c>
      <c r="S6888" t="s">
        <v>57</v>
      </c>
      <c r="T6888" s="1">
        <v>40081</v>
      </c>
    </row>
    <row r="6889" spans="1:20" x14ac:dyDescent="0.25">
      <c r="A6889">
        <v>49094</v>
      </c>
      <c r="B6889">
        <v>41155</v>
      </c>
      <c r="C6889" t="s">
        <v>58</v>
      </c>
      <c r="D6889" t="s">
        <v>37</v>
      </c>
      <c r="E6889" t="s">
        <v>38</v>
      </c>
      <c r="F6889" t="s">
        <v>1220</v>
      </c>
      <c r="G6889">
        <v>31</v>
      </c>
      <c r="H6889">
        <v>1762.14</v>
      </c>
      <c r="I6889">
        <v>0.53</v>
      </c>
      <c r="J6889">
        <v>0.03</v>
      </c>
      <c r="K6889">
        <v>906.26</v>
      </c>
      <c r="L6889">
        <v>58.47</v>
      </c>
      <c r="M6889">
        <v>27.48</v>
      </c>
      <c r="N6889">
        <v>4</v>
      </c>
      <c r="O6889" t="s">
        <v>24</v>
      </c>
      <c r="P6889" t="s">
        <v>1370</v>
      </c>
      <c r="Q6889" t="s">
        <v>64</v>
      </c>
      <c r="R6889" t="s">
        <v>67</v>
      </c>
      <c r="S6889" t="s">
        <v>57</v>
      </c>
      <c r="T6889" s="1">
        <v>41157</v>
      </c>
    </row>
    <row r="6890" spans="1:20" x14ac:dyDescent="0.25">
      <c r="A6890">
        <v>49123</v>
      </c>
      <c r="B6890">
        <v>39869</v>
      </c>
      <c r="C6890" t="s">
        <v>36</v>
      </c>
      <c r="D6890" t="s">
        <v>21</v>
      </c>
      <c r="E6890" t="s">
        <v>120</v>
      </c>
      <c r="F6890" t="s">
        <v>1969</v>
      </c>
      <c r="G6890">
        <v>31</v>
      </c>
      <c r="H6890">
        <v>638.96</v>
      </c>
      <c r="I6890">
        <v>0.54</v>
      </c>
      <c r="J6890">
        <v>0.1</v>
      </c>
      <c r="K6890">
        <v>309.57</v>
      </c>
      <c r="L6890">
        <v>22.7</v>
      </c>
      <c r="M6890">
        <v>10.44</v>
      </c>
      <c r="N6890">
        <v>5.75</v>
      </c>
      <c r="O6890" t="s">
        <v>24</v>
      </c>
      <c r="P6890" t="s">
        <v>736</v>
      </c>
      <c r="Q6890" t="s">
        <v>41</v>
      </c>
      <c r="R6890" t="s">
        <v>34</v>
      </c>
      <c r="S6890" t="s">
        <v>57</v>
      </c>
      <c r="T6890" s="1">
        <v>39870</v>
      </c>
    </row>
    <row r="6891" spans="1:20" x14ac:dyDescent="0.25">
      <c r="A6891">
        <v>49123</v>
      </c>
      <c r="B6891">
        <v>39869</v>
      </c>
      <c r="C6891" t="s">
        <v>36</v>
      </c>
      <c r="D6891" t="s">
        <v>37</v>
      </c>
      <c r="E6891" t="s">
        <v>38</v>
      </c>
      <c r="F6891" t="s">
        <v>879</v>
      </c>
      <c r="G6891">
        <v>3</v>
      </c>
      <c r="H6891">
        <v>39.880000000000003</v>
      </c>
      <c r="I6891">
        <v>0.38</v>
      </c>
      <c r="J6891">
        <v>0.06</v>
      </c>
      <c r="K6891">
        <v>12.9</v>
      </c>
      <c r="L6891">
        <v>13.44</v>
      </c>
      <c r="M6891">
        <v>8.33</v>
      </c>
      <c r="N6891">
        <v>1.99</v>
      </c>
      <c r="O6891" t="s">
        <v>24</v>
      </c>
      <c r="P6891" t="s">
        <v>736</v>
      </c>
      <c r="Q6891" t="s">
        <v>41</v>
      </c>
      <c r="R6891" t="s">
        <v>34</v>
      </c>
      <c r="S6891" t="s">
        <v>35</v>
      </c>
      <c r="T6891" s="1">
        <v>39870</v>
      </c>
    </row>
    <row r="6892" spans="1:20" x14ac:dyDescent="0.25">
      <c r="A6892">
        <v>49125</v>
      </c>
      <c r="B6892">
        <v>39901</v>
      </c>
      <c r="C6892" t="s">
        <v>29</v>
      </c>
      <c r="D6892" t="s">
        <v>21</v>
      </c>
      <c r="E6892" t="s">
        <v>84</v>
      </c>
      <c r="F6892" t="s">
        <v>964</v>
      </c>
      <c r="G6892">
        <v>29</v>
      </c>
      <c r="H6892">
        <v>319.87</v>
      </c>
      <c r="I6892">
        <v>0.49</v>
      </c>
      <c r="J6892">
        <v>0.05</v>
      </c>
      <c r="K6892">
        <v>144.61000000000001</v>
      </c>
      <c r="L6892">
        <v>11.33</v>
      </c>
      <c r="M6892">
        <v>5.78</v>
      </c>
      <c r="N6892">
        <v>7.64</v>
      </c>
      <c r="O6892" t="s">
        <v>71</v>
      </c>
      <c r="P6892" t="s">
        <v>696</v>
      </c>
      <c r="Q6892" t="s">
        <v>64</v>
      </c>
      <c r="R6892" t="s">
        <v>34</v>
      </c>
      <c r="S6892" t="s">
        <v>57</v>
      </c>
      <c r="T6892" s="1">
        <v>39903</v>
      </c>
    </row>
    <row r="6893" spans="1:20" x14ac:dyDescent="0.25">
      <c r="A6893">
        <v>49126</v>
      </c>
      <c r="B6893">
        <v>40734</v>
      </c>
      <c r="C6893" t="s">
        <v>20</v>
      </c>
      <c r="D6893" t="s">
        <v>42</v>
      </c>
      <c r="E6893" t="s">
        <v>192</v>
      </c>
      <c r="F6893" t="s">
        <v>645</v>
      </c>
      <c r="G6893">
        <v>33</v>
      </c>
      <c r="H6893">
        <v>8462.2900000000009</v>
      </c>
      <c r="I6893">
        <v>0.37</v>
      </c>
      <c r="J6893">
        <v>0</v>
      </c>
      <c r="K6893">
        <v>3119.95</v>
      </c>
      <c r="L6893">
        <v>255.52</v>
      </c>
      <c r="M6893">
        <v>160.97999999999999</v>
      </c>
      <c r="N6893">
        <v>30</v>
      </c>
      <c r="O6893" t="s">
        <v>48</v>
      </c>
      <c r="P6893" t="s">
        <v>1490</v>
      </c>
      <c r="Q6893" t="s">
        <v>41</v>
      </c>
      <c r="R6893" t="s">
        <v>34</v>
      </c>
      <c r="S6893" t="s">
        <v>132</v>
      </c>
      <c r="T6893" s="1">
        <v>40741</v>
      </c>
    </row>
    <row r="6894" spans="1:20" x14ac:dyDescent="0.25">
      <c r="A6894">
        <v>49153</v>
      </c>
      <c r="B6894">
        <v>41118</v>
      </c>
      <c r="C6894" t="s">
        <v>79</v>
      </c>
      <c r="D6894" t="s">
        <v>42</v>
      </c>
      <c r="E6894" t="s">
        <v>192</v>
      </c>
      <c r="F6894" t="s">
        <v>878</v>
      </c>
      <c r="G6894">
        <v>31</v>
      </c>
      <c r="H6894">
        <v>4384.92</v>
      </c>
      <c r="I6894">
        <v>0.52</v>
      </c>
      <c r="J6894">
        <v>0.05</v>
      </c>
      <c r="K6894">
        <v>2154.54</v>
      </c>
      <c r="L6894">
        <v>147.88</v>
      </c>
      <c r="M6894">
        <v>70.98</v>
      </c>
      <c r="N6894">
        <v>30</v>
      </c>
      <c r="O6894" t="s">
        <v>48</v>
      </c>
      <c r="P6894" t="s">
        <v>1256</v>
      </c>
      <c r="Q6894" t="s">
        <v>33</v>
      </c>
      <c r="R6894" t="s">
        <v>27</v>
      </c>
      <c r="S6894" t="s">
        <v>132</v>
      </c>
      <c r="T6894" s="1">
        <v>41118</v>
      </c>
    </row>
    <row r="6895" spans="1:20" x14ac:dyDescent="0.25">
      <c r="A6895">
        <v>49154</v>
      </c>
      <c r="B6895">
        <v>39878</v>
      </c>
      <c r="C6895" t="s">
        <v>79</v>
      </c>
      <c r="D6895" t="s">
        <v>21</v>
      </c>
      <c r="E6895" t="s">
        <v>126</v>
      </c>
      <c r="F6895" t="s">
        <v>459</v>
      </c>
      <c r="G6895">
        <v>26</v>
      </c>
      <c r="H6895">
        <v>2548.15</v>
      </c>
      <c r="I6895">
        <v>0.41</v>
      </c>
      <c r="J6895">
        <v>7.0000000000000007E-2</v>
      </c>
      <c r="K6895">
        <v>913.67</v>
      </c>
      <c r="L6895">
        <v>103.36</v>
      </c>
      <c r="M6895">
        <v>60.98</v>
      </c>
      <c r="N6895">
        <v>49</v>
      </c>
      <c r="O6895" t="s">
        <v>24</v>
      </c>
      <c r="P6895" t="s">
        <v>1018</v>
      </c>
      <c r="Q6895" t="s">
        <v>83</v>
      </c>
      <c r="R6895" t="s">
        <v>61</v>
      </c>
      <c r="S6895" t="s">
        <v>28</v>
      </c>
      <c r="T6895" s="1">
        <v>39879</v>
      </c>
    </row>
    <row r="6896" spans="1:20" x14ac:dyDescent="0.25">
      <c r="A6896">
        <v>49155</v>
      </c>
      <c r="B6896">
        <v>40439</v>
      </c>
      <c r="C6896" t="s">
        <v>20</v>
      </c>
      <c r="D6896" t="s">
        <v>37</v>
      </c>
      <c r="E6896" t="s">
        <v>50</v>
      </c>
      <c r="F6896" t="s">
        <v>319</v>
      </c>
      <c r="G6896">
        <v>22</v>
      </c>
      <c r="H6896">
        <v>6835.98</v>
      </c>
      <c r="I6896">
        <v>0.4</v>
      </c>
      <c r="J6896">
        <v>0.05</v>
      </c>
      <c r="K6896">
        <v>2515.21</v>
      </c>
      <c r="L6896">
        <v>326.64999999999998</v>
      </c>
      <c r="M6896">
        <v>195.99</v>
      </c>
      <c r="N6896">
        <v>8.99</v>
      </c>
      <c r="O6896" t="s">
        <v>24</v>
      </c>
      <c r="P6896" t="s">
        <v>1191</v>
      </c>
      <c r="Q6896" t="s">
        <v>41</v>
      </c>
      <c r="R6896" t="s">
        <v>27</v>
      </c>
      <c r="S6896" t="s">
        <v>57</v>
      </c>
      <c r="T6896" s="1">
        <v>40444</v>
      </c>
    </row>
    <row r="6897" spans="1:20" x14ac:dyDescent="0.25">
      <c r="A6897">
        <v>49189</v>
      </c>
      <c r="B6897">
        <v>40558</v>
      </c>
      <c r="C6897" t="s">
        <v>58</v>
      </c>
      <c r="D6897" t="s">
        <v>21</v>
      </c>
      <c r="E6897" t="s">
        <v>139</v>
      </c>
      <c r="F6897" t="s">
        <v>1596</v>
      </c>
      <c r="G6897">
        <v>32</v>
      </c>
      <c r="H6897">
        <v>372.05</v>
      </c>
      <c r="I6897">
        <v>0.38</v>
      </c>
      <c r="J6897">
        <v>0.06</v>
      </c>
      <c r="K6897">
        <v>126.18</v>
      </c>
      <c r="L6897">
        <v>12.32</v>
      </c>
      <c r="M6897">
        <v>7.64</v>
      </c>
      <c r="N6897">
        <v>1.39</v>
      </c>
      <c r="O6897" t="s">
        <v>24</v>
      </c>
      <c r="P6897" t="s">
        <v>1691</v>
      </c>
      <c r="Q6897" t="s">
        <v>64</v>
      </c>
      <c r="R6897" t="s">
        <v>61</v>
      </c>
      <c r="S6897" t="s">
        <v>57</v>
      </c>
      <c r="T6897" s="1">
        <v>40561</v>
      </c>
    </row>
    <row r="6898" spans="1:20" x14ac:dyDescent="0.25">
      <c r="A6898">
        <v>49190</v>
      </c>
      <c r="B6898">
        <v>41254</v>
      </c>
      <c r="C6898" t="s">
        <v>36</v>
      </c>
      <c r="D6898" t="s">
        <v>21</v>
      </c>
      <c r="E6898" t="s">
        <v>84</v>
      </c>
      <c r="F6898" t="s">
        <v>289</v>
      </c>
      <c r="G6898">
        <v>4</v>
      </c>
      <c r="H6898">
        <v>47.53</v>
      </c>
      <c r="I6898">
        <v>0.45</v>
      </c>
      <c r="J6898">
        <v>0.09</v>
      </c>
      <c r="K6898">
        <v>18.010000000000002</v>
      </c>
      <c r="L6898">
        <v>12.51</v>
      </c>
      <c r="M6898">
        <v>6.88</v>
      </c>
      <c r="N6898">
        <v>2</v>
      </c>
      <c r="O6898" t="s">
        <v>24</v>
      </c>
      <c r="P6898" t="s">
        <v>778</v>
      </c>
      <c r="Q6898" t="s">
        <v>64</v>
      </c>
      <c r="R6898" t="s">
        <v>34</v>
      </c>
      <c r="S6898" t="s">
        <v>55</v>
      </c>
      <c r="T6898" s="1">
        <v>41255</v>
      </c>
    </row>
    <row r="6899" spans="1:20" x14ac:dyDescent="0.25">
      <c r="A6899">
        <v>49216</v>
      </c>
      <c r="B6899">
        <v>39891</v>
      </c>
      <c r="C6899" t="s">
        <v>36</v>
      </c>
      <c r="D6899" t="s">
        <v>21</v>
      </c>
      <c r="E6899" t="s">
        <v>120</v>
      </c>
      <c r="F6899" t="s">
        <v>121</v>
      </c>
      <c r="G6899">
        <v>11</v>
      </c>
      <c r="H6899">
        <v>392.53</v>
      </c>
      <c r="I6899">
        <v>0.35</v>
      </c>
      <c r="J6899">
        <v>0.1</v>
      </c>
      <c r="K6899">
        <v>105.43</v>
      </c>
      <c r="L6899">
        <v>38.340000000000003</v>
      </c>
      <c r="M6899">
        <v>24.92</v>
      </c>
      <c r="N6899">
        <v>12.98</v>
      </c>
      <c r="O6899" t="s">
        <v>24</v>
      </c>
      <c r="P6899" t="s">
        <v>1894</v>
      </c>
      <c r="Q6899" t="s">
        <v>95</v>
      </c>
      <c r="R6899" t="s">
        <v>61</v>
      </c>
      <c r="S6899" t="s">
        <v>57</v>
      </c>
      <c r="T6899" s="1">
        <v>39891</v>
      </c>
    </row>
    <row r="6900" spans="1:20" x14ac:dyDescent="0.25">
      <c r="A6900">
        <v>49216</v>
      </c>
      <c r="B6900">
        <v>39891</v>
      </c>
      <c r="C6900" t="s">
        <v>36</v>
      </c>
      <c r="D6900" t="s">
        <v>37</v>
      </c>
      <c r="E6900" t="s">
        <v>87</v>
      </c>
      <c r="F6900" t="s">
        <v>1732</v>
      </c>
      <c r="G6900">
        <v>9</v>
      </c>
      <c r="H6900">
        <v>3725.49</v>
      </c>
      <c r="I6900">
        <v>0.38</v>
      </c>
      <c r="J6900">
        <v>0.06</v>
      </c>
      <c r="K6900">
        <v>1258.7</v>
      </c>
      <c r="L6900">
        <v>437.05</v>
      </c>
      <c r="M6900">
        <v>270.97000000000003</v>
      </c>
      <c r="N6900">
        <v>28.06</v>
      </c>
      <c r="O6900" t="s">
        <v>48</v>
      </c>
      <c r="P6900" t="s">
        <v>1894</v>
      </c>
      <c r="Q6900" t="s">
        <v>41</v>
      </c>
      <c r="R6900" t="s">
        <v>61</v>
      </c>
      <c r="S6900" t="s">
        <v>132</v>
      </c>
      <c r="T6900" s="1">
        <v>39891</v>
      </c>
    </row>
    <row r="6901" spans="1:20" x14ac:dyDescent="0.25">
      <c r="A6901">
        <v>49216</v>
      </c>
      <c r="B6901">
        <v>39891</v>
      </c>
      <c r="C6901" t="s">
        <v>36</v>
      </c>
      <c r="D6901" t="s">
        <v>21</v>
      </c>
      <c r="E6901" t="s">
        <v>84</v>
      </c>
      <c r="F6901" t="s">
        <v>2078</v>
      </c>
      <c r="G6901">
        <v>29</v>
      </c>
      <c r="H6901">
        <v>580.74</v>
      </c>
      <c r="I6901">
        <v>0.38</v>
      </c>
      <c r="J6901">
        <v>0</v>
      </c>
      <c r="K6901">
        <v>218.27</v>
      </c>
      <c r="L6901">
        <v>19.809999999999999</v>
      </c>
      <c r="M6901">
        <v>12.28</v>
      </c>
      <c r="N6901">
        <v>6.35</v>
      </c>
      <c r="O6901" t="s">
        <v>71</v>
      </c>
      <c r="P6901" t="s">
        <v>1894</v>
      </c>
      <c r="Q6901" t="s">
        <v>41</v>
      </c>
      <c r="R6901" t="s">
        <v>61</v>
      </c>
      <c r="S6901" t="s">
        <v>57</v>
      </c>
      <c r="T6901" s="1">
        <v>39892</v>
      </c>
    </row>
    <row r="6902" spans="1:20" x14ac:dyDescent="0.25">
      <c r="A6902">
        <v>49216</v>
      </c>
      <c r="B6902">
        <v>39891</v>
      </c>
      <c r="C6902" t="s">
        <v>36</v>
      </c>
      <c r="D6902" t="s">
        <v>21</v>
      </c>
      <c r="E6902" t="s">
        <v>52</v>
      </c>
      <c r="F6902" t="s">
        <v>1545</v>
      </c>
      <c r="G6902">
        <v>28</v>
      </c>
      <c r="H6902">
        <v>163.47999999999999</v>
      </c>
      <c r="I6902">
        <v>0.43</v>
      </c>
      <c r="J6902">
        <v>0.01</v>
      </c>
      <c r="K6902">
        <v>67.67</v>
      </c>
      <c r="L6902">
        <v>5.75</v>
      </c>
      <c r="M6902">
        <v>3.28</v>
      </c>
      <c r="N6902">
        <v>3.97</v>
      </c>
      <c r="O6902" t="s">
        <v>24</v>
      </c>
      <c r="P6902" t="s">
        <v>1894</v>
      </c>
      <c r="Q6902" t="s">
        <v>64</v>
      </c>
      <c r="R6902" t="s">
        <v>61</v>
      </c>
      <c r="S6902" t="s">
        <v>55</v>
      </c>
      <c r="T6902" s="1">
        <v>39891</v>
      </c>
    </row>
    <row r="6903" spans="1:20" x14ac:dyDescent="0.25">
      <c r="A6903">
        <v>49218</v>
      </c>
      <c r="B6903">
        <v>40333</v>
      </c>
      <c r="C6903" t="s">
        <v>20</v>
      </c>
      <c r="D6903" t="s">
        <v>21</v>
      </c>
      <c r="E6903" t="s">
        <v>120</v>
      </c>
      <c r="F6903" t="s">
        <v>374</v>
      </c>
      <c r="G6903">
        <v>21</v>
      </c>
      <c r="H6903">
        <v>154.38999999999999</v>
      </c>
      <c r="I6903">
        <v>0.49</v>
      </c>
      <c r="J6903">
        <v>0.09</v>
      </c>
      <c r="K6903">
        <v>65.55</v>
      </c>
      <c r="L6903">
        <v>7.8</v>
      </c>
      <c r="M6903">
        <v>3.98</v>
      </c>
      <c r="N6903">
        <v>5.26</v>
      </c>
      <c r="O6903" t="s">
        <v>24</v>
      </c>
      <c r="P6903" t="s">
        <v>1507</v>
      </c>
      <c r="Q6903" t="s">
        <v>33</v>
      </c>
      <c r="R6903" t="s">
        <v>34</v>
      </c>
      <c r="S6903" t="s">
        <v>57</v>
      </c>
      <c r="T6903" s="1">
        <v>40333</v>
      </c>
    </row>
    <row r="6904" spans="1:20" x14ac:dyDescent="0.25">
      <c r="A6904">
        <v>49220</v>
      </c>
      <c r="B6904">
        <v>40768</v>
      </c>
      <c r="C6904" t="s">
        <v>58</v>
      </c>
      <c r="D6904" t="s">
        <v>21</v>
      </c>
      <c r="E6904" t="s">
        <v>126</v>
      </c>
      <c r="F6904" t="s">
        <v>2080</v>
      </c>
      <c r="G6904">
        <v>13</v>
      </c>
      <c r="H6904">
        <v>756.21</v>
      </c>
      <c r="I6904">
        <v>0.46</v>
      </c>
      <c r="J6904">
        <v>7.0000000000000007E-2</v>
      </c>
      <c r="K6904">
        <v>315.64999999999998</v>
      </c>
      <c r="L6904">
        <v>62.26</v>
      </c>
      <c r="M6904">
        <v>33.619999999999997</v>
      </c>
      <c r="N6904">
        <v>3.5</v>
      </c>
      <c r="O6904" t="s">
        <v>24</v>
      </c>
      <c r="P6904" t="s">
        <v>1177</v>
      </c>
      <c r="Q6904" t="s">
        <v>41</v>
      </c>
      <c r="R6904" t="s">
        <v>34</v>
      </c>
      <c r="S6904" t="s">
        <v>57</v>
      </c>
      <c r="T6904" s="1">
        <v>40769</v>
      </c>
    </row>
    <row r="6905" spans="1:20" x14ac:dyDescent="0.25">
      <c r="A6905">
        <v>49221</v>
      </c>
      <c r="B6905">
        <v>40362</v>
      </c>
      <c r="C6905" t="s">
        <v>29</v>
      </c>
      <c r="D6905" t="s">
        <v>37</v>
      </c>
      <c r="E6905" t="s">
        <v>87</v>
      </c>
      <c r="F6905" t="s">
        <v>1255</v>
      </c>
      <c r="G6905">
        <v>22</v>
      </c>
      <c r="H6905">
        <v>816.46</v>
      </c>
      <c r="I6905">
        <v>0.53</v>
      </c>
      <c r="J6905">
        <v>0.04</v>
      </c>
      <c r="K6905">
        <v>412.39</v>
      </c>
      <c r="L6905">
        <v>38.26</v>
      </c>
      <c r="M6905">
        <v>17.98</v>
      </c>
      <c r="N6905">
        <v>8.51</v>
      </c>
      <c r="O6905" t="s">
        <v>24</v>
      </c>
      <c r="P6905" t="s">
        <v>1039</v>
      </c>
      <c r="Q6905" t="s">
        <v>64</v>
      </c>
      <c r="R6905" t="s">
        <v>34</v>
      </c>
      <c r="S6905" t="s">
        <v>45</v>
      </c>
      <c r="T6905" s="1">
        <v>40363</v>
      </c>
    </row>
    <row r="6906" spans="1:20" x14ac:dyDescent="0.25">
      <c r="A6906">
        <v>49221</v>
      </c>
      <c r="B6906">
        <v>40362</v>
      </c>
      <c r="C6906" t="s">
        <v>29</v>
      </c>
      <c r="D6906" t="s">
        <v>21</v>
      </c>
      <c r="E6906" t="s">
        <v>84</v>
      </c>
      <c r="F6906" t="s">
        <v>1708</v>
      </c>
      <c r="G6906">
        <v>41</v>
      </c>
      <c r="H6906">
        <v>440.51</v>
      </c>
      <c r="I6906">
        <v>0.4</v>
      </c>
      <c r="J6906">
        <v>0.02</v>
      </c>
      <c r="K6906">
        <v>168.26</v>
      </c>
      <c r="L6906">
        <v>10.8</v>
      </c>
      <c r="M6906">
        <v>6.48</v>
      </c>
      <c r="N6906">
        <v>6.57</v>
      </c>
      <c r="O6906" t="s">
        <v>24</v>
      </c>
      <c r="P6906" t="s">
        <v>1039</v>
      </c>
      <c r="Q6906" t="s">
        <v>64</v>
      </c>
      <c r="R6906" t="s">
        <v>34</v>
      </c>
      <c r="S6906" t="s">
        <v>57</v>
      </c>
      <c r="T6906" s="1">
        <v>40363</v>
      </c>
    </row>
    <row r="6907" spans="1:20" x14ac:dyDescent="0.25">
      <c r="A6907">
        <v>49223</v>
      </c>
      <c r="B6907">
        <v>40818</v>
      </c>
      <c r="C6907" t="s">
        <v>79</v>
      </c>
      <c r="D6907" t="s">
        <v>21</v>
      </c>
      <c r="E6907" t="s">
        <v>22</v>
      </c>
      <c r="F6907" t="s">
        <v>1727</v>
      </c>
      <c r="G6907">
        <v>24</v>
      </c>
      <c r="H6907">
        <v>352.22</v>
      </c>
      <c r="I6907">
        <v>0.38</v>
      </c>
      <c r="J6907">
        <v>0.05</v>
      </c>
      <c r="K6907">
        <v>119.82</v>
      </c>
      <c r="L6907">
        <v>15.13</v>
      </c>
      <c r="M6907">
        <v>9.3800000000000008</v>
      </c>
      <c r="N6907">
        <v>7.28</v>
      </c>
      <c r="O6907" t="s">
        <v>24</v>
      </c>
      <c r="P6907" t="s">
        <v>1102</v>
      </c>
      <c r="Q6907" t="s">
        <v>95</v>
      </c>
      <c r="R6907" t="s">
        <v>34</v>
      </c>
      <c r="S6907" t="s">
        <v>57</v>
      </c>
      <c r="T6907" s="1">
        <v>40818</v>
      </c>
    </row>
    <row r="6908" spans="1:20" x14ac:dyDescent="0.25">
      <c r="A6908">
        <v>49255</v>
      </c>
      <c r="B6908">
        <v>41082</v>
      </c>
      <c r="C6908" t="s">
        <v>36</v>
      </c>
      <c r="D6908" t="s">
        <v>42</v>
      </c>
      <c r="E6908" t="s">
        <v>92</v>
      </c>
      <c r="F6908" t="s">
        <v>1964</v>
      </c>
      <c r="G6908">
        <v>20</v>
      </c>
      <c r="H6908">
        <v>2835.19</v>
      </c>
      <c r="I6908">
        <v>0.54</v>
      </c>
      <c r="J6908">
        <v>0.09</v>
      </c>
      <c r="K6908">
        <v>1388.74</v>
      </c>
      <c r="L6908">
        <v>154.30000000000001</v>
      </c>
      <c r="M6908">
        <v>70.98</v>
      </c>
      <c r="N6908">
        <v>26.85</v>
      </c>
      <c r="O6908" t="s">
        <v>48</v>
      </c>
      <c r="P6908" t="s">
        <v>1490</v>
      </c>
      <c r="Q6908" t="s">
        <v>64</v>
      </c>
      <c r="R6908" t="s">
        <v>34</v>
      </c>
      <c r="S6908" t="s">
        <v>49</v>
      </c>
      <c r="T6908" s="1">
        <v>41083</v>
      </c>
    </row>
    <row r="6909" spans="1:20" x14ac:dyDescent="0.25">
      <c r="A6909">
        <v>49283</v>
      </c>
      <c r="B6909">
        <v>40158</v>
      </c>
      <c r="C6909" t="s">
        <v>36</v>
      </c>
      <c r="D6909" t="s">
        <v>21</v>
      </c>
      <c r="E6909" t="s">
        <v>84</v>
      </c>
      <c r="F6909" t="s">
        <v>747</v>
      </c>
      <c r="G6909">
        <v>25</v>
      </c>
      <c r="H6909">
        <v>488.9</v>
      </c>
      <c r="I6909">
        <v>0.37</v>
      </c>
      <c r="J6909">
        <v>0.01</v>
      </c>
      <c r="K6909">
        <v>175.43</v>
      </c>
      <c r="L6909">
        <v>19.489999999999998</v>
      </c>
      <c r="M6909">
        <v>12.28</v>
      </c>
      <c r="N6909">
        <v>6.47</v>
      </c>
      <c r="O6909" t="s">
        <v>24</v>
      </c>
      <c r="P6909" t="s">
        <v>1126</v>
      </c>
      <c r="Q6909" t="s">
        <v>41</v>
      </c>
      <c r="R6909" t="s">
        <v>61</v>
      </c>
      <c r="S6909" t="s">
        <v>57</v>
      </c>
      <c r="T6909" s="1">
        <v>40159</v>
      </c>
    </row>
    <row r="6910" spans="1:20" x14ac:dyDescent="0.25">
      <c r="A6910">
        <v>49312</v>
      </c>
      <c r="B6910">
        <v>40595</v>
      </c>
      <c r="C6910" t="s">
        <v>58</v>
      </c>
      <c r="D6910" t="s">
        <v>21</v>
      </c>
      <c r="E6910" t="s">
        <v>84</v>
      </c>
      <c r="F6910" t="s">
        <v>1934</v>
      </c>
      <c r="G6910">
        <v>30</v>
      </c>
      <c r="H6910">
        <v>256.54000000000002</v>
      </c>
      <c r="I6910">
        <v>0.4</v>
      </c>
      <c r="J6910">
        <v>0</v>
      </c>
      <c r="K6910">
        <v>99.6</v>
      </c>
      <c r="L6910">
        <v>8.3000000000000007</v>
      </c>
      <c r="M6910">
        <v>4.9800000000000004</v>
      </c>
      <c r="N6910">
        <v>7.54</v>
      </c>
      <c r="O6910" t="s">
        <v>24</v>
      </c>
      <c r="P6910" t="s">
        <v>446</v>
      </c>
      <c r="Q6910" t="s">
        <v>95</v>
      </c>
      <c r="R6910" t="s">
        <v>34</v>
      </c>
      <c r="S6910" t="s">
        <v>57</v>
      </c>
      <c r="T6910" s="1">
        <v>40596</v>
      </c>
    </row>
    <row r="6911" spans="1:20" x14ac:dyDescent="0.25">
      <c r="A6911">
        <v>49312</v>
      </c>
      <c r="B6911">
        <v>40595</v>
      </c>
      <c r="C6911" t="s">
        <v>58</v>
      </c>
      <c r="D6911" t="s">
        <v>42</v>
      </c>
      <c r="E6911" t="s">
        <v>43</v>
      </c>
      <c r="F6911" t="s">
        <v>44</v>
      </c>
      <c r="G6911">
        <v>19</v>
      </c>
      <c r="H6911">
        <v>3386.16</v>
      </c>
      <c r="I6911">
        <v>0.45</v>
      </c>
      <c r="J6911">
        <v>0.09</v>
      </c>
      <c r="K6911">
        <v>1337.28</v>
      </c>
      <c r="L6911">
        <v>195.51</v>
      </c>
      <c r="M6911">
        <v>107.53</v>
      </c>
      <c r="N6911">
        <v>5.81</v>
      </c>
      <c r="O6911" t="s">
        <v>71</v>
      </c>
      <c r="P6911" t="s">
        <v>446</v>
      </c>
      <c r="Q6911" t="s">
        <v>95</v>
      </c>
      <c r="R6911" t="s">
        <v>34</v>
      </c>
      <c r="S6911" t="s">
        <v>45</v>
      </c>
      <c r="T6911" s="1">
        <v>40597</v>
      </c>
    </row>
    <row r="6912" spans="1:20" x14ac:dyDescent="0.25">
      <c r="A6912">
        <v>49313</v>
      </c>
      <c r="B6912">
        <v>40090</v>
      </c>
      <c r="C6912" t="s">
        <v>79</v>
      </c>
      <c r="D6912" t="s">
        <v>42</v>
      </c>
      <c r="E6912" t="s">
        <v>43</v>
      </c>
      <c r="F6912" t="s">
        <v>512</v>
      </c>
      <c r="G6912">
        <v>34</v>
      </c>
      <c r="H6912">
        <v>508.49</v>
      </c>
      <c r="I6912">
        <v>0.43</v>
      </c>
      <c r="J6912">
        <v>0.1</v>
      </c>
      <c r="K6912">
        <v>184.64</v>
      </c>
      <c r="L6912">
        <v>16.46</v>
      </c>
      <c r="M6912">
        <v>9.3800000000000008</v>
      </c>
      <c r="N6912">
        <v>4.93</v>
      </c>
      <c r="O6912" t="s">
        <v>71</v>
      </c>
      <c r="P6912" t="s">
        <v>539</v>
      </c>
      <c r="Q6912" t="s">
        <v>64</v>
      </c>
      <c r="R6912" t="s">
        <v>27</v>
      </c>
      <c r="S6912" t="s">
        <v>57</v>
      </c>
      <c r="T6912" s="1">
        <v>40090</v>
      </c>
    </row>
    <row r="6913" spans="1:20" x14ac:dyDescent="0.25">
      <c r="A6913">
        <v>49313</v>
      </c>
      <c r="B6913">
        <v>40090</v>
      </c>
      <c r="C6913" t="s">
        <v>79</v>
      </c>
      <c r="D6913" t="s">
        <v>37</v>
      </c>
      <c r="E6913" t="s">
        <v>50</v>
      </c>
      <c r="F6913" t="s">
        <v>1604</v>
      </c>
      <c r="G6913">
        <v>36</v>
      </c>
      <c r="H6913">
        <v>2513.21</v>
      </c>
      <c r="I6913">
        <v>0.51</v>
      </c>
      <c r="J6913">
        <v>0.05</v>
      </c>
      <c r="K6913">
        <v>1216.32</v>
      </c>
      <c r="L6913">
        <v>73.45</v>
      </c>
      <c r="M6913">
        <v>35.99</v>
      </c>
      <c r="N6913">
        <v>1.25</v>
      </c>
      <c r="O6913" t="s">
        <v>24</v>
      </c>
      <c r="P6913" t="s">
        <v>539</v>
      </c>
      <c r="Q6913" t="s">
        <v>64</v>
      </c>
      <c r="R6913" t="s">
        <v>27</v>
      </c>
      <c r="S6913" t="s">
        <v>35</v>
      </c>
      <c r="T6913" s="1">
        <v>40091</v>
      </c>
    </row>
    <row r="6914" spans="1:20" x14ac:dyDescent="0.25">
      <c r="A6914">
        <v>49319</v>
      </c>
      <c r="B6914">
        <v>40780</v>
      </c>
      <c r="C6914" t="s">
        <v>20</v>
      </c>
      <c r="D6914" t="s">
        <v>37</v>
      </c>
      <c r="E6914" t="s">
        <v>38</v>
      </c>
      <c r="F6914" t="s">
        <v>976</v>
      </c>
      <c r="G6914">
        <v>13</v>
      </c>
      <c r="H6914">
        <v>183.46</v>
      </c>
      <c r="I6914">
        <v>0.51</v>
      </c>
      <c r="J6914">
        <v>0.09</v>
      </c>
      <c r="K6914">
        <v>82.12</v>
      </c>
      <c r="L6914">
        <v>15.04</v>
      </c>
      <c r="M6914">
        <v>7.37</v>
      </c>
      <c r="N6914">
        <v>5.53</v>
      </c>
      <c r="O6914" t="s">
        <v>24</v>
      </c>
      <c r="P6914" t="s">
        <v>2018</v>
      </c>
      <c r="Q6914" t="s">
        <v>41</v>
      </c>
      <c r="R6914" t="s">
        <v>34</v>
      </c>
      <c r="S6914" t="s">
        <v>35</v>
      </c>
      <c r="T6914" s="1">
        <v>40782</v>
      </c>
    </row>
    <row r="6915" spans="1:20" x14ac:dyDescent="0.25">
      <c r="A6915">
        <v>49319</v>
      </c>
      <c r="B6915">
        <v>40780</v>
      </c>
      <c r="C6915" t="s">
        <v>20</v>
      </c>
      <c r="D6915" t="s">
        <v>21</v>
      </c>
      <c r="E6915" t="s">
        <v>84</v>
      </c>
      <c r="F6915" t="s">
        <v>2022</v>
      </c>
      <c r="G6915">
        <v>40</v>
      </c>
      <c r="H6915">
        <v>505.26</v>
      </c>
      <c r="I6915">
        <v>0.47</v>
      </c>
      <c r="J6915">
        <v>0.01</v>
      </c>
      <c r="K6915">
        <v>231.91</v>
      </c>
      <c r="L6915">
        <v>12.6</v>
      </c>
      <c r="M6915">
        <v>6.68</v>
      </c>
      <c r="N6915">
        <v>6.15</v>
      </c>
      <c r="O6915" t="s">
        <v>24</v>
      </c>
      <c r="P6915" t="s">
        <v>2018</v>
      </c>
      <c r="Q6915" t="s">
        <v>41</v>
      </c>
      <c r="R6915" t="s">
        <v>34</v>
      </c>
      <c r="S6915" t="s">
        <v>57</v>
      </c>
      <c r="T6915" s="1">
        <v>40782</v>
      </c>
    </row>
    <row r="6916" spans="1:20" x14ac:dyDescent="0.25">
      <c r="A6916">
        <v>49344</v>
      </c>
      <c r="B6916">
        <v>41273</v>
      </c>
      <c r="C6916" t="s">
        <v>20</v>
      </c>
      <c r="D6916" t="s">
        <v>37</v>
      </c>
      <c r="E6916" t="s">
        <v>38</v>
      </c>
      <c r="F6916" t="s">
        <v>721</v>
      </c>
      <c r="G6916">
        <v>31</v>
      </c>
      <c r="H6916">
        <v>1090.6300000000001</v>
      </c>
      <c r="I6916">
        <v>0.43</v>
      </c>
      <c r="J6916">
        <v>0</v>
      </c>
      <c r="K6916">
        <v>467.25</v>
      </c>
      <c r="L6916">
        <v>35.049999999999997</v>
      </c>
      <c r="M6916">
        <v>19.98</v>
      </c>
      <c r="N6916">
        <v>4</v>
      </c>
      <c r="O6916" t="s">
        <v>24</v>
      </c>
      <c r="P6916" t="s">
        <v>1788</v>
      </c>
      <c r="Q6916" t="s">
        <v>41</v>
      </c>
      <c r="R6916" t="s">
        <v>61</v>
      </c>
      <c r="S6916" t="s">
        <v>57</v>
      </c>
      <c r="T6916" s="1">
        <v>41273</v>
      </c>
    </row>
    <row r="6917" spans="1:20" x14ac:dyDescent="0.25">
      <c r="A6917">
        <v>49344</v>
      </c>
      <c r="B6917">
        <v>41273</v>
      </c>
      <c r="C6917" t="s">
        <v>20</v>
      </c>
      <c r="D6917" t="s">
        <v>21</v>
      </c>
      <c r="E6917" t="s">
        <v>30</v>
      </c>
      <c r="F6917" t="s">
        <v>2081</v>
      </c>
      <c r="G6917">
        <v>1</v>
      </c>
      <c r="H6917">
        <v>1454.41</v>
      </c>
      <c r="I6917">
        <v>0.47</v>
      </c>
      <c r="J6917">
        <v>0.09</v>
      </c>
      <c r="K6917">
        <v>597.11</v>
      </c>
      <c r="L6917">
        <v>1571.34</v>
      </c>
      <c r="M6917">
        <v>832.81</v>
      </c>
      <c r="N6917">
        <v>24.49</v>
      </c>
      <c r="O6917" t="s">
        <v>24</v>
      </c>
      <c r="P6917" t="s">
        <v>1788</v>
      </c>
      <c r="Q6917" t="s">
        <v>41</v>
      </c>
      <c r="R6917" t="s">
        <v>61</v>
      </c>
      <c r="S6917" t="s">
        <v>45</v>
      </c>
      <c r="T6917" s="1">
        <v>41273</v>
      </c>
    </row>
    <row r="6918" spans="1:20" x14ac:dyDescent="0.25">
      <c r="A6918">
        <v>49346</v>
      </c>
      <c r="B6918">
        <v>40668</v>
      </c>
      <c r="C6918" t="s">
        <v>29</v>
      </c>
      <c r="D6918" t="s">
        <v>42</v>
      </c>
      <c r="E6918" t="s">
        <v>43</v>
      </c>
      <c r="F6918" t="s">
        <v>980</v>
      </c>
      <c r="G6918">
        <v>8</v>
      </c>
      <c r="H6918">
        <v>168.86</v>
      </c>
      <c r="I6918">
        <v>0.47</v>
      </c>
      <c r="J6918">
        <v>0.1</v>
      </c>
      <c r="K6918">
        <v>68.25</v>
      </c>
      <c r="L6918">
        <v>23.06</v>
      </c>
      <c r="M6918">
        <v>12.22</v>
      </c>
      <c r="N6918">
        <v>2.85</v>
      </c>
      <c r="O6918" t="s">
        <v>24</v>
      </c>
      <c r="P6918" t="s">
        <v>979</v>
      </c>
      <c r="Q6918" t="s">
        <v>41</v>
      </c>
      <c r="R6918" t="s">
        <v>34</v>
      </c>
      <c r="S6918" t="s">
        <v>35</v>
      </c>
      <c r="T6918" s="1">
        <v>40671</v>
      </c>
    </row>
    <row r="6919" spans="1:20" x14ac:dyDescent="0.25">
      <c r="A6919">
        <v>49346</v>
      </c>
      <c r="B6919">
        <v>40668</v>
      </c>
      <c r="C6919" t="s">
        <v>29</v>
      </c>
      <c r="D6919" t="s">
        <v>21</v>
      </c>
      <c r="E6919" t="s">
        <v>84</v>
      </c>
      <c r="F6919" t="s">
        <v>348</v>
      </c>
      <c r="G6919">
        <v>50</v>
      </c>
      <c r="H6919">
        <v>414.34</v>
      </c>
      <c r="I6919">
        <v>0.38</v>
      </c>
      <c r="J6919">
        <v>0.04</v>
      </c>
      <c r="K6919">
        <v>144.77000000000001</v>
      </c>
      <c r="L6919">
        <v>8.52</v>
      </c>
      <c r="M6919">
        <v>5.28</v>
      </c>
      <c r="N6919">
        <v>5.57</v>
      </c>
      <c r="O6919" t="s">
        <v>24</v>
      </c>
      <c r="P6919" t="s">
        <v>979</v>
      </c>
      <c r="Q6919" t="s">
        <v>41</v>
      </c>
      <c r="R6919" t="s">
        <v>34</v>
      </c>
      <c r="S6919" t="s">
        <v>57</v>
      </c>
      <c r="T6919" s="1">
        <v>40669</v>
      </c>
    </row>
    <row r="6920" spans="1:20" x14ac:dyDescent="0.25">
      <c r="A6920">
        <v>49349</v>
      </c>
      <c r="B6920">
        <v>40695</v>
      </c>
      <c r="C6920" t="s">
        <v>36</v>
      </c>
      <c r="D6920" t="s">
        <v>21</v>
      </c>
      <c r="E6920" t="s">
        <v>84</v>
      </c>
      <c r="F6920" t="s">
        <v>1316</v>
      </c>
      <c r="G6920">
        <v>11</v>
      </c>
      <c r="H6920">
        <v>195.19</v>
      </c>
      <c r="I6920">
        <v>0.39</v>
      </c>
      <c r="J6920">
        <v>7.0000000000000007E-2</v>
      </c>
      <c r="K6920">
        <v>65.44</v>
      </c>
      <c r="L6920">
        <v>18.59</v>
      </c>
      <c r="M6920">
        <v>11.34</v>
      </c>
      <c r="N6920">
        <v>5.01</v>
      </c>
      <c r="O6920" t="s">
        <v>24</v>
      </c>
      <c r="P6920" t="s">
        <v>266</v>
      </c>
      <c r="Q6920" t="s">
        <v>64</v>
      </c>
      <c r="R6920" t="s">
        <v>61</v>
      </c>
      <c r="S6920" t="s">
        <v>57</v>
      </c>
      <c r="T6920" s="1">
        <v>40695</v>
      </c>
    </row>
    <row r="6921" spans="1:20" x14ac:dyDescent="0.25">
      <c r="A6921">
        <v>49349</v>
      </c>
      <c r="B6921">
        <v>40695</v>
      </c>
      <c r="C6921" t="s">
        <v>36</v>
      </c>
      <c r="D6921" t="s">
        <v>21</v>
      </c>
      <c r="E6921" t="s">
        <v>126</v>
      </c>
      <c r="F6921" t="s">
        <v>296</v>
      </c>
      <c r="G6921">
        <v>23</v>
      </c>
      <c r="H6921">
        <v>3132.16</v>
      </c>
      <c r="I6921">
        <v>0.49</v>
      </c>
      <c r="J6921">
        <v>0.01</v>
      </c>
      <c r="K6921">
        <v>1489.53</v>
      </c>
      <c r="L6921">
        <v>134.91999999999999</v>
      </c>
      <c r="M6921">
        <v>68.81</v>
      </c>
      <c r="N6921">
        <v>60</v>
      </c>
      <c r="O6921" t="s">
        <v>48</v>
      </c>
      <c r="P6921" t="s">
        <v>266</v>
      </c>
      <c r="Q6921" t="s">
        <v>64</v>
      </c>
      <c r="R6921" t="s">
        <v>61</v>
      </c>
      <c r="S6921" t="s">
        <v>132</v>
      </c>
      <c r="T6921" s="1">
        <v>40697</v>
      </c>
    </row>
    <row r="6922" spans="1:20" x14ac:dyDescent="0.25">
      <c r="A6922">
        <v>49350</v>
      </c>
      <c r="B6922">
        <v>41143</v>
      </c>
      <c r="C6922" t="s">
        <v>36</v>
      </c>
      <c r="D6922" t="s">
        <v>21</v>
      </c>
      <c r="E6922" t="s">
        <v>84</v>
      </c>
      <c r="F6922" t="s">
        <v>1222</v>
      </c>
      <c r="G6922">
        <v>50</v>
      </c>
      <c r="H6922">
        <v>691.07</v>
      </c>
      <c r="I6922">
        <v>0.47</v>
      </c>
      <c r="J6922">
        <v>0.01</v>
      </c>
      <c r="K6922">
        <v>315.92</v>
      </c>
      <c r="L6922">
        <v>13.74</v>
      </c>
      <c r="M6922">
        <v>7.28</v>
      </c>
      <c r="N6922">
        <v>11.15</v>
      </c>
      <c r="O6922" t="s">
        <v>24</v>
      </c>
      <c r="P6922" t="s">
        <v>1760</v>
      </c>
      <c r="Q6922" t="s">
        <v>64</v>
      </c>
      <c r="R6922" t="s">
        <v>27</v>
      </c>
      <c r="S6922" t="s">
        <v>57</v>
      </c>
      <c r="T6922" s="1">
        <v>41145</v>
      </c>
    </row>
    <row r="6923" spans="1:20" x14ac:dyDescent="0.25">
      <c r="A6923">
        <v>49351</v>
      </c>
      <c r="B6923">
        <v>40998</v>
      </c>
      <c r="C6923" t="s">
        <v>20</v>
      </c>
      <c r="D6923" t="s">
        <v>21</v>
      </c>
      <c r="E6923" t="s">
        <v>52</v>
      </c>
      <c r="F6923" t="s">
        <v>1363</v>
      </c>
      <c r="G6923">
        <v>27</v>
      </c>
      <c r="H6923">
        <v>178.04</v>
      </c>
      <c r="I6923">
        <v>0.43</v>
      </c>
      <c r="J6923">
        <v>0.06</v>
      </c>
      <c r="K6923">
        <v>69.75</v>
      </c>
      <c r="L6923">
        <v>6.98</v>
      </c>
      <c r="M6923">
        <v>3.98</v>
      </c>
      <c r="N6923">
        <v>0.83</v>
      </c>
      <c r="O6923" t="s">
        <v>24</v>
      </c>
      <c r="P6923" t="s">
        <v>1176</v>
      </c>
      <c r="Q6923" t="s">
        <v>41</v>
      </c>
      <c r="R6923" t="s">
        <v>34</v>
      </c>
      <c r="S6923" t="s">
        <v>55</v>
      </c>
      <c r="T6923" s="1">
        <v>41002</v>
      </c>
    </row>
    <row r="6924" spans="1:20" x14ac:dyDescent="0.25">
      <c r="A6924">
        <v>49380</v>
      </c>
      <c r="B6924">
        <v>41033</v>
      </c>
      <c r="C6924" t="s">
        <v>79</v>
      </c>
      <c r="D6924" t="s">
        <v>37</v>
      </c>
      <c r="E6924" t="s">
        <v>87</v>
      </c>
      <c r="F6924" t="s">
        <v>1527</v>
      </c>
      <c r="G6924">
        <v>11</v>
      </c>
      <c r="H6924">
        <v>42650.43</v>
      </c>
      <c r="I6924">
        <v>0.51</v>
      </c>
      <c r="J6924">
        <v>0.02</v>
      </c>
      <c r="K6924">
        <v>21318.22</v>
      </c>
      <c r="L6924">
        <v>3955.14</v>
      </c>
      <c r="M6924">
        <v>1938.02</v>
      </c>
      <c r="N6924">
        <v>13.99</v>
      </c>
      <c r="O6924" t="s">
        <v>24</v>
      </c>
      <c r="P6924" t="s">
        <v>1411</v>
      </c>
      <c r="Q6924" t="s">
        <v>95</v>
      </c>
      <c r="R6924" t="s">
        <v>67</v>
      </c>
      <c r="S6924" t="s">
        <v>45</v>
      </c>
      <c r="T6924" s="1">
        <v>41035</v>
      </c>
    </row>
    <row r="6925" spans="1:20" x14ac:dyDescent="0.25">
      <c r="A6925">
        <v>49381</v>
      </c>
      <c r="B6925">
        <v>41256</v>
      </c>
      <c r="C6925" t="s">
        <v>29</v>
      </c>
      <c r="D6925" t="s">
        <v>21</v>
      </c>
      <c r="E6925" t="s">
        <v>22</v>
      </c>
      <c r="F6925" t="s">
        <v>2075</v>
      </c>
      <c r="G6925">
        <v>21</v>
      </c>
      <c r="H6925">
        <v>2786.84</v>
      </c>
      <c r="I6925">
        <v>0.48</v>
      </c>
      <c r="J6925">
        <v>0.04</v>
      </c>
      <c r="K6925">
        <v>1261.26</v>
      </c>
      <c r="L6925">
        <v>136.5</v>
      </c>
      <c r="M6925">
        <v>70.98</v>
      </c>
      <c r="N6925">
        <v>35</v>
      </c>
      <c r="O6925" t="s">
        <v>24</v>
      </c>
      <c r="P6925" t="s">
        <v>1093</v>
      </c>
      <c r="Q6925" t="s">
        <v>75</v>
      </c>
      <c r="R6925" t="s">
        <v>67</v>
      </c>
      <c r="S6925" t="s">
        <v>28</v>
      </c>
      <c r="T6925" s="1">
        <v>41257</v>
      </c>
    </row>
    <row r="6926" spans="1:20" x14ac:dyDescent="0.25">
      <c r="A6926">
        <v>49409</v>
      </c>
      <c r="B6926">
        <v>40771</v>
      </c>
      <c r="C6926" t="s">
        <v>36</v>
      </c>
      <c r="D6926" t="s">
        <v>37</v>
      </c>
      <c r="E6926" t="s">
        <v>38</v>
      </c>
      <c r="F6926" t="s">
        <v>1163</v>
      </c>
      <c r="G6926">
        <v>28</v>
      </c>
      <c r="H6926">
        <v>3006.06</v>
      </c>
      <c r="I6926">
        <v>0.55000000000000004</v>
      </c>
      <c r="J6926">
        <v>0.04</v>
      </c>
      <c r="K6926">
        <v>1586.35</v>
      </c>
      <c r="L6926">
        <v>111.09</v>
      </c>
      <c r="M6926">
        <v>49.99</v>
      </c>
      <c r="N6926">
        <v>19.989999999999998</v>
      </c>
      <c r="O6926" t="s">
        <v>24</v>
      </c>
      <c r="P6926" t="s">
        <v>1092</v>
      </c>
      <c r="Q6926" t="s">
        <v>41</v>
      </c>
      <c r="R6926" t="s">
        <v>67</v>
      </c>
      <c r="S6926" t="s">
        <v>57</v>
      </c>
      <c r="T6926" s="1">
        <v>40772</v>
      </c>
    </row>
    <row r="6927" spans="1:20" x14ac:dyDescent="0.25">
      <c r="A6927">
        <v>49412</v>
      </c>
      <c r="B6927">
        <v>39879</v>
      </c>
      <c r="C6927" t="s">
        <v>58</v>
      </c>
      <c r="D6927" t="s">
        <v>37</v>
      </c>
      <c r="E6927" t="s">
        <v>87</v>
      </c>
      <c r="F6927" t="s">
        <v>1971</v>
      </c>
      <c r="G6927">
        <v>20</v>
      </c>
      <c r="H6927">
        <v>16254.8</v>
      </c>
      <c r="I6927">
        <v>0.42</v>
      </c>
      <c r="J6927">
        <v>0.09</v>
      </c>
      <c r="K6927">
        <v>5888.57</v>
      </c>
      <c r="L6927">
        <v>892.21</v>
      </c>
      <c r="M6927">
        <v>517.48</v>
      </c>
      <c r="N6927">
        <v>16.63</v>
      </c>
      <c r="O6927" t="s">
        <v>48</v>
      </c>
      <c r="P6927" t="s">
        <v>875</v>
      </c>
      <c r="Q6927" t="s">
        <v>33</v>
      </c>
      <c r="R6927" t="s">
        <v>27</v>
      </c>
      <c r="S6927" t="s">
        <v>49</v>
      </c>
      <c r="T6927" s="1">
        <v>39879</v>
      </c>
    </row>
    <row r="6928" spans="1:20" x14ac:dyDescent="0.25">
      <c r="A6928">
        <v>49441</v>
      </c>
      <c r="B6928">
        <v>40083</v>
      </c>
      <c r="C6928" t="s">
        <v>79</v>
      </c>
      <c r="D6928" t="s">
        <v>42</v>
      </c>
      <c r="E6928" t="s">
        <v>43</v>
      </c>
      <c r="F6928" t="s">
        <v>234</v>
      </c>
      <c r="G6928">
        <v>49</v>
      </c>
      <c r="H6928">
        <v>3432.21</v>
      </c>
      <c r="I6928">
        <v>0.45</v>
      </c>
      <c r="J6928">
        <v>7.0000000000000007E-2</v>
      </c>
      <c r="K6928">
        <v>1398.87</v>
      </c>
      <c r="L6928">
        <v>75.13</v>
      </c>
      <c r="M6928">
        <v>41.32</v>
      </c>
      <c r="N6928">
        <v>8.66</v>
      </c>
      <c r="O6928" t="s">
        <v>71</v>
      </c>
      <c r="P6928" t="s">
        <v>2015</v>
      </c>
      <c r="Q6928" t="s">
        <v>41</v>
      </c>
      <c r="R6928" t="s">
        <v>61</v>
      </c>
      <c r="S6928" t="s">
        <v>45</v>
      </c>
      <c r="T6928" s="1">
        <v>40084</v>
      </c>
    </row>
    <row r="6929" spans="1:20" x14ac:dyDescent="0.25">
      <c r="A6929">
        <v>49442</v>
      </c>
      <c r="B6929">
        <v>41130</v>
      </c>
      <c r="C6929" t="s">
        <v>36</v>
      </c>
      <c r="D6929" t="s">
        <v>21</v>
      </c>
      <c r="E6929" t="s">
        <v>120</v>
      </c>
      <c r="F6929" t="s">
        <v>518</v>
      </c>
      <c r="G6929">
        <v>11</v>
      </c>
      <c r="H6929">
        <v>195.97</v>
      </c>
      <c r="I6929">
        <v>0.35</v>
      </c>
      <c r="J6929">
        <v>0.03</v>
      </c>
      <c r="K6929">
        <v>62.28</v>
      </c>
      <c r="L6929">
        <v>17.690000000000001</v>
      </c>
      <c r="M6929">
        <v>11.5</v>
      </c>
      <c r="N6929">
        <v>7.19</v>
      </c>
      <c r="O6929" t="s">
        <v>24</v>
      </c>
      <c r="P6929" t="s">
        <v>1482</v>
      </c>
      <c r="Q6929" t="s">
        <v>33</v>
      </c>
      <c r="R6929" t="s">
        <v>34</v>
      </c>
      <c r="S6929" t="s">
        <v>57</v>
      </c>
      <c r="T6929" s="1">
        <v>41130</v>
      </c>
    </row>
    <row r="6930" spans="1:20" x14ac:dyDescent="0.25">
      <c r="A6930">
        <v>49443</v>
      </c>
      <c r="B6930">
        <v>40566</v>
      </c>
      <c r="C6930" t="s">
        <v>36</v>
      </c>
      <c r="D6930" t="s">
        <v>21</v>
      </c>
      <c r="E6930" t="s">
        <v>52</v>
      </c>
      <c r="F6930" t="s">
        <v>1910</v>
      </c>
      <c r="G6930">
        <v>41</v>
      </c>
      <c r="H6930">
        <v>604.28</v>
      </c>
      <c r="I6930">
        <v>0.36</v>
      </c>
      <c r="J6930">
        <v>0.05</v>
      </c>
      <c r="K6930">
        <v>195.61</v>
      </c>
      <c r="L6930">
        <v>15.39</v>
      </c>
      <c r="M6930">
        <v>9.85</v>
      </c>
      <c r="N6930">
        <v>4.82</v>
      </c>
      <c r="O6930" t="s">
        <v>24</v>
      </c>
      <c r="P6930" t="s">
        <v>349</v>
      </c>
      <c r="Q6930" t="s">
        <v>75</v>
      </c>
      <c r="R6930" t="s">
        <v>61</v>
      </c>
      <c r="S6930" t="s">
        <v>55</v>
      </c>
      <c r="T6930" s="1">
        <v>40567</v>
      </c>
    </row>
    <row r="6931" spans="1:20" x14ac:dyDescent="0.25">
      <c r="A6931">
        <v>49472</v>
      </c>
      <c r="B6931">
        <v>40375</v>
      </c>
      <c r="C6931" t="s">
        <v>20</v>
      </c>
      <c r="D6931" t="s">
        <v>37</v>
      </c>
      <c r="E6931" t="s">
        <v>38</v>
      </c>
      <c r="F6931" t="s">
        <v>1377</v>
      </c>
      <c r="G6931">
        <v>15</v>
      </c>
      <c r="H6931">
        <v>311.69</v>
      </c>
      <c r="I6931">
        <v>0.55000000000000004</v>
      </c>
      <c r="J6931">
        <v>0.05</v>
      </c>
      <c r="K6931">
        <v>163</v>
      </c>
      <c r="L6931">
        <v>21.73</v>
      </c>
      <c r="M6931">
        <v>9.7799999999999994</v>
      </c>
      <c r="N6931">
        <v>1.99</v>
      </c>
      <c r="O6931" t="s">
        <v>24</v>
      </c>
      <c r="P6931" t="s">
        <v>175</v>
      </c>
      <c r="Q6931" t="s">
        <v>95</v>
      </c>
      <c r="R6931" t="s">
        <v>27</v>
      </c>
      <c r="S6931" t="s">
        <v>35</v>
      </c>
      <c r="T6931" s="1">
        <v>40380</v>
      </c>
    </row>
    <row r="6932" spans="1:20" x14ac:dyDescent="0.25">
      <c r="A6932">
        <v>49472</v>
      </c>
      <c r="B6932">
        <v>40375</v>
      </c>
      <c r="C6932" t="s">
        <v>20</v>
      </c>
      <c r="D6932" t="s">
        <v>21</v>
      </c>
      <c r="E6932" t="s">
        <v>72</v>
      </c>
      <c r="F6932" t="s">
        <v>780</v>
      </c>
      <c r="G6932">
        <v>9</v>
      </c>
      <c r="H6932">
        <v>62.46</v>
      </c>
      <c r="I6932">
        <v>0.53</v>
      </c>
      <c r="J6932">
        <v>0.03</v>
      </c>
      <c r="K6932">
        <v>31.5</v>
      </c>
      <c r="L6932">
        <v>7</v>
      </c>
      <c r="M6932">
        <v>3.29</v>
      </c>
      <c r="N6932">
        <v>1.35</v>
      </c>
      <c r="O6932" t="s">
        <v>24</v>
      </c>
      <c r="P6932" t="s">
        <v>175</v>
      </c>
      <c r="Q6932" t="s">
        <v>95</v>
      </c>
      <c r="R6932" t="s">
        <v>27</v>
      </c>
      <c r="S6932" t="s">
        <v>55</v>
      </c>
      <c r="T6932" s="1">
        <v>40379</v>
      </c>
    </row>
    <row r="6933" spans="1:20" x14ac:dyDescent="0.25">
      <c r="A6933">
        <v>49472</v>
      </c>
      <c r="B6933">
        <v>40375</v>
      </c>
      <c r="C6933" t="s">
        <v>20</v>
      </c>
      <c r="D6933" t="s">
        <v>21</v>
      </c>
      <c r="E6933" t="s">
        <v>52</v>
      </c>
      <c r="F6933" t="s">
        <v>523</v>
      </c>
      <c r="G6933">
        <v>23</v>
      </c>
      <c r="H6933">
        <v>161.72999999999999</v>
      </c>
      <c r="I6933">
        <v>0.4</v>
      </c>
      <c r="J6933">
        <v>0.02</v>
      </c>
      <c r="K6933">
        <v>62.35</v>
      </c>
      <c r="L6933">
        <v>7.13</v>
      </c>
      <c r="M6933">
        <v>4.28</v>
      </c>
      <c r="N6933">
        <v>0.94</v>
      </c>
      <c r="O6933" t="s">
        <v>24</v>
      </c>
      <c r="P6933" t="s">
        <v>175</v>
      </c>
      <c r="Q6933" t="s">
        <v>95</v>
      </c>
      <c r="R6933" t="s">
        <v>27</v>
      </c>
      <c r="S6933" t="s">
        <v>55</v>
      </c>
      <c r="T6933" s="1">
        <v>40380</v>
      </c>
    </row>
    <row r="6934" spans="1:20" x14ac:dyDescent="0.25">
      <c r="A6934">
        <v>49477</v>
      </c>
      <c r="B6934">
        <v>40876</v>
      </c>
      <c r="C6934" t="s">
        <v>79</v>
      </c>
      <c r="D6934" t="s">
        <v>21</v>
      </c>
      <c r="E6934" t="s">
        <v>84</v>
      </c>
      <c r="F6934" t="s">
        <v>137</v>
      </c>
      <c r="G6934">
        <v>9</v>
      </c>
      <c r="H6934">
        <v>157.1</v>
      </c>
      <c r="I6934">
        <v>0.55000000000000004</v>
      </c>
      <c r="J6934">
        <v>0.01</v>
      </c>
      <c r="K6934">
        <v>82.51</v>
      </c>
      <c r="L6934">
        <v>16.98</v>
      </c>
      <c r="M6934">
        <v>7.64</v>
      </c>
      <c r="N6934">
        <v>5.83</v>
      </c>
      <c r="O6934" t="s">
        <v>24</v>
      </c>
      <c r="P6934" t="s">
        <v>539</v>
      </c>
      <c r="Q6934" t="s">
        <v>64</v>
      </c>
      <c r="R6934" t="s">
        <v>34</v>
      </c>
      <c r="S6934" t="s">
        <v>55</v>
      </c>
      <c r="T6934" s="1">
        <v>40876</v>
      </c>
    </row>
    <row r="6935" spans="1:20" x14ac:dyDescent="0.25">
      <c r="A6935">
        <v>49479</v>
      </c>
      <c r="B6935">
        <v>40751</v>
      </c>
      <c r="C6935" t="s">
        <v>79</v>
      </c>
      <c r="D6935" t="s">
        <v>37</v>
      </c>
      <c r="E6935" t="s">
        <v>87</v>
      </c>
      <c r="F6935" t="s">
        <v>1746</v>
      </c>
      <c r="G6935">
        <v>46</v>
      </c>
      <c r="H6935">
        <v>8651.4599999999991</v>
      </c>
      <c r="I6935">
        <v>0.4</v>
      </c>
      <c r="J6935">
        <v>7.0000000000000007E-2</v>
      </c>
      <c r="K6935">
        <v>3060.54</v>
      </c>
      <c r="L6935">
        <v>201.62</v>
      </c>
      <c r="M6935">
        <v>120.97</v>
      </c>
      <c r="N6935">
        <v>26.3</v>
      </c>
      <c r="O6935" t="s">
        <v>48</v>
      </c>
      <c r="P6935" t="s">
        <v>1104</v>
      </c>
      <c r="Q6935" t="s">
        <v>41</v>
      </c>
      <c r="R6935" t="s">
        <v>67</v>
      </c>
      <c r="S6935" t="s">
        <v>132</v>
      </c>
      <c r="T6935" s="1">
        <v>40753</v>
      </c>
    </row>
    <row r="6936" spans="1:20" x14ac:dyDescent="0.25">
      <c r="A6936">
        <v>49504</v>
      </c>
      <c r="B6936">
        <v>40133</v>
      </c>
      <c r="C6936" t="s">
        <v>29</v>
      </c>
      <c r="D6936" t="s">
        <v>37</v>
      </c>
      <c r="E6936" t="s">
        <v>38</v>
      </c>
      <c r="F6936" t="s">
        <v>976</v>
      </c>
      <c r="G6936">
        <v>45</v>
      </c>
      <c r="H6936">
        <v>471.91</v>
      </c>
      <c r="I6936">
        <v>0.36</v>
      </c>
      <c r="J6936">
        <v>0.1</v>
      </c>
      <c r="K6936">
        <v>134.72999999999999</v>
      </c>
      <c r="L6936">
        <v>11.52</v>
      </c>
      <c r="M6936">
        <v>7.37</v>
      </c>
      <c r="N6936">
        <v>5.53</v>
      </c>
      <c r="O6936" t="s">
        <v>24</v>
      </c>
      <c r="P6936" t="s">
        <v>1850</v>
      </c>
      <c r="Q6936" t="s">
        <v>41</v>
      </c>
      <c r="R6936" t="s">
        <v>67</v>
      </c>
      <c r="S6936" t="s">
        <v>35</v>
      </c>
      <c r="T6936" s="1">
        <v>40133</v>
      </c>
    </row>
    <row r="6937" spans="1:20" x14ac:dyDescent="0.25">
      <c r="A6937">
        <v>49505</v>
      </c>
      <c r="B6937">
        <v>39834</v>
      </c>
      <c r="C6937" t="s">
        <v>58</v>
      </c>
      <c r="D6937" t="s">
        <v>21</v>
      </c>
      <c r="E6937" t="s">
        <v>120</v>
      </c>
      <c r="F6937" t="s">
        <v>692</v>
      </c>
      <c r="G6937">
        <v>12</v>
      </c>
      <c r="H6937">
        <v>201.05</v>
      </c>
      <c r="I6937">
        <v>0.54</v>
      </c>
      <c r="J6937">
        <v>0.04</v>
      </c>
      <c r="K6937">
        <v>102.26</v>
      </c>
      <c r="L6937">
        <v>17.04</v>
      </c>
      <c r="M6937">
        <v>7.84</v>
      </c>
      <c r="N6937">
        <v>4.71</v>
      </c>
      <c r="O6937" t="s">
        <v>24</v>
      </c>
      <c r="P6937" t="s">
        <v>400</v>
      </c>
      <c r="Q6937" t="s">
        <v>64</v>
      </c>
      <c r="R6937" t="s">
        <v>61</v>
      </c>
      <c r="S6937" t="s">
        <v>57</v>
      </c>
      <c r="T6937" s="1">
        <v>39836</v>
      </c>
    </row>
    <row r="6938" spans="1:20" x14ac:dyDescent="0.25">
      <c r="A6938">
        <v>49505</v>
      </c>
      <c r="B6938">
        <v>39834</v>
      </c>
      <c r="C6938" t="s">
        <v>58</v>
      </c>
      <c r="D6938" t="s">
        <v>37</v>
      </c>
      <c r="E6938" t="s">
        <v>38</v>
      </c>
      <c r="F6938" t="s">
        <v>1377</v>
      </c>
      <c r="G6938">
        <v>34</v>
      </c>
      <c r="H6938">
        <v>681.18</v>
      </c>
      <c r="I6938">
        <v>0.53</v>
      </c>
      <c r="J6938">
        <v>0.04</v>
      </c>
      <c r="K6938">
        <v>346.67</v>
      </c>
      <c r="L6938">
        <v>20.81</v>
      </c>
      <c r="M6938">
        <v>9.7799999999999994</v>
      </c>
      <c r="N6938">
        <v>1.99</v>
      </c>
      <c r="O6938" t="s">
        <v>71</v>
      </c>
      <c r="P6938" t="s">
        <v>400</v>
      </c>
      <c r="Q6938" t="s">
        <v>64</v>
      </c>
      <c r="R6938" t="s">
        <v>61</v>
      </c>
      <c r="S6938" t="s">
        <v>35</v>
      </c>
      <c r="T6938" s="1">
        <v>39835</v>
      </c>
    </row>
    <row r="6939" spans="1:20" x14ac:dyDescent="0.25">
      <c r="A6939">
        <v>49510</v>
      </c>
      <c r="B6939">
        <v>40988</v>
      </c>
      <c r="C6939" t="s">
        <v>58</v>
      </c>
      <c r="D6939" t="s">
        <v>21</v>
      </c>
      <c r="E6939" t="s">
        <v>52</v>
      </c>
      <c r="F6939" t="s">
        <v>970</v>
      </c>
      <c r="G6939">
        <v>16</v>
      </c>
      <c r="H6939">
        <v>89.36</v>
      </c>
      <c r="I6939">
        <v>0.55000000000000004</v>
      </c>
      <c r="J6939">
        <v>0.04</v>
      </c>
      <c r="K6939">
        <v>46.78</v>
      </c>
      <c r="L6939">
        <v>5.73</v>
      </c>
      <c r="M6939">
        <v>2.58</v>
      </c>
      <c r="N6939">
        <v>1.3</v>
      </c>
      <c r="O6939" t="s">
        <v>24</v>
      </c>
      <c r="P6939" t="s">
        <v>1810</v>
      </c>
      <c r="Q6939" t="s">
        <v>33</v>
      </c>
      <c r="R6939" t="s">
        <v>34</v>
      </c>
      <c r="S6939" t="s">
        <v>55</v>
      </c>
      <c r="T6939" s="1">
        <v>40989</v>
      </c>
    </row>
    <row r="6940" spans="1:20" x14ac:dyDescent="0.25">
      <c r="A6940">
        <v>49511</v>
      </c>
      <c r="B6940">
        <v>39923</v>
      </c>
      <c r="C6940" t="s">
        <v>36</v>
      </c>
      <c r="D6940" t="s">
        <v>21</v>
      </c>
      <c r="E6940" t="s">
        <v>139</v>
      </c>
      <c r="F6940" t="s">
        <v>1739</v>
      </c>
      <c r="G6940">
        <v>35</v>
      </c>
      <c r="H6940">
        <v>201.35</v>
      </c>
      <c r="I6940">
        <v>0.37</v>
      </c>
      <c r="J6940">
        <v>0.03</v>
      </c>
      <c r="K6940">
        <v>69.7</v>
      </c>
      <c r="L6940">
        <v>5.86</v>
      </c>
      <c r="M6940">
        <v>3.69</v>
      </c>
      <c r="N6940">
        <v>2.5</v>
      </c>
      <c r="O6940" t="s">
        <v>71</v>
      </c>
      <c r="P6940" t="s">
        <v>267</v>
      </c>
      <c r="Q6940" t="s">
        <v>41</v>
      </c>
      <c r="R6940" t="s">
        <v>61</v>
      </c>
      <c r="S6940" t="s">
        <v>57</v>
      </c>
      <c r="T6940" s="1">
        <v>39923</v>
      </c>
    </row>
    <row r="6941" spans="1:20" x14ac:dyDescent="0.25">
      <c r="A6941">
        <v>49538</v>
      </c>
      <c r="B6941">
        <v>40254</v>
      </c>
      <c r="C6941" t="s">
        <v>20</v>
      </c>
      <c r="D6941" t="s">
        <v>42</v>
      </c>
      <c r="E6941" t="s">
        <v>43</v>
      </c>
      <c r="F6941" t="s">
        <v>1829</v>
      </c>
      <c r="G6941">
        <v>29</v>
      </c>
      <c r="H6941">
        <v>1413.22</v>
      </c>
      <c r="I6941">
        <v>0.5</v>
      </c>
      <c r="J6941">
        <v>0.08</v>
      </c>
      <c r="K6941">
        <v>642.62</v>
      </c>
      <c r="L6941">
        <v>52.76</v>
      </c>
      <c r="M6941">
        <v>26.38</v>
      </c>
      <c r="N6941">
        <v>5.58</v>
      </c>
      <c r="O6941" t="s">
        <v>24</v>
      </c>
      <c r="P6941" t="s">
        <v>1182</v>
      </c>
      <c r="Q6941" t="s">
        <v>64</v>
      </c>
      <c r="R6941" t="s">
        <v>67</v>
      </c>
      <c r="S6941" t="s">
        <v>132</v>
      </c>
      <c r="T6941" s="1">
        <v>40258</v>
      </c>
    </row>
    <row r="6942" spans="1:20" x14ac:dyDescent="0.25">
      <c r="A6942">
        <v>49541</v>
      </c>
      <c r="B6942">
        <v>39829</v>
      </c>
      <c r="C6942" t="s">
        <v>79</v>
      </c>
      <c r="D6942" t="s">
        <v>21</v>
      </c>
      <c r="E6942" t="s">
        <v>22</v>
      </c>
      <c r="F6942" t="s">
        <v>1015</v>
      </c>
      <c r="G6942">
        <v>35</v>
      </c>
      <c r="H6942">
        <v>984.77</v>
      </c>
      <c r="I6942">
        <v>0.52</v>
      </c>
      <c r="J6942">
        <v>0</v>
      </c>
      <c r="K6942">
        <v>509.22</v>
      </c>
      <c r="L6942">
        <v>27.98</v>
      </c>
      <c r="M6942">
        <v>13.43</v>
      </c>
      <c r="N6942">
        <v>5.5</v>
      </c>
      <c r="O6942" t="s">
        <v>24</v>
      </c>
      <c r="P6942" t="s">
        <v>207</v>
      </c>
      <c r="Q6942" t="s">
        <v>41</v>
      </c>
      <c r="R6942" t="s">
        <v>61</v>
      </c>
      <c r="S6942" t="s">
        <v>57</v>
      </c>
      <c r="T6942" s="1">
        <v>39830</v>
      </c>
    </row>
    <row r="6943" spans="1:20" x14ac:dyDescent="0.25">
      <c r="A6943">
        <v>49575</v>
      </c>
      <c r="B6943">
        <v>40528</v>
      </c>
      <c r="C6943" t="s">
        <v>36</v>
      </c>
      <c r="D6943" t="s">
        <v>21</v>
      </c>
      <c r="E6943" t="s">
        <v>120</v>
      </c>
      <c r="F6943" t="s">
        <v>1286</v>
      </c>
      <c r="G6943">
        <v>12</v>
      </c>
      <c r="H6943">
        <v>844.23</v>
      </c>
      <c r="I6943">
        <v>0.42</v>
      </c>
      <c r="J6943">
        <v>0.05</v>
      </c>
      <c r="K6943">
        <v>327.64</v>
      </c>
      <c r="L6943">
        <v>73.790000000000006</v>
      </c>
      <c r="M6943">
        <v>42.8</v>
      </c>
      <c r="N6943">
        <v>2.99</v>
      </c>
      <c r="O6943" t="s">
        <v>24</v>
      </c>
      <c r="P6943" t="s">
        <v>1454</v>
      </c>
      <c r="Q6943" t="s">
        <v>64</v>
      </c>
      <c r="R6943" t="s">
        <v>34</v>
      </c>
      <c r="S6943" t="s">
        <v>57</v>
      </c>
      <c r="T6943" s="1">
        <v>40529</v>
      </c>
    </row>
    <row r="6944" spans="1:20" x14ac:dyDescent="0.25">
      <c r="A6944">
        <v>49600</v>
      </c>
      <c r="B6944">
        <v>40609</v>
      </c>
      <c r="C6944" t="s">
        <v>20</v>
      </c>
      <c r="D6944" t="s">
        <v>21</v>
      </c>
      <c r="E6944" t="s">
        <v>84</v>
      </c>
      <c r="F6944" t="s">
        <v>1496</v>
      </c>
      <c r="G6944">
        <v>33</v>
      </c>
      <c r="H6944">
        <v>2601.7199999999998</v>
      </c>
      <c r="I6944">
        <v>0.37</v>
      </c>
      <c r="J6944">
        <v>0.1</v>
      </c>
      <c r="K6944">
        <v>777.29</v>
      </c>
      <c r="L6944">
        <v>87.24</v>
      </c>
      <c r="M6944">
        <v>54.96</v>
      </c>
      <c r="N6944">
        <v>10.75</v>
      </c>
      <c r="O6944" t="s">
        <v>24</v>
      </c>
      <c r="P6944" t="s">
        <v>604</v>
      </c>
      <c r="Q6944" t="s">
        <v>41</v>
      </c>
      <c r="R6944" t="s">
        <v>61</v>
      </c>
      <c r="S6944" t="s">
        <v>57</v>
      </c>
      <c r="T6944" s="1">
        <v>40614</v>
      </c>
    </row>
    <row r="6945" spans="1:20" x14ac:dyDescent="0.25">
      <c r="A6945">
        <v>49601</v>
      </c>
      <c r="B6945">
        <v>40569</v>
      </c>
      <c r="C6945" t="s">
        <v>20</v>
      </c>
      <c r="D6945" t="s">
        <v>42</v>
      </c>
      <c r="E6945" t="s">
        <v>192</v>
      </c>
      <c r="F6945" t="s">
        <v>447</v>
      </c>
      <c r="G6945">
        <v>15</v>
      </c>
      <c r="H6945">
        <v>2851.01</v>
      </c>
      <c r="I6945">
        <v>0.4</v>
      </c>
      <c r="J6945">
        <v>0.01</v>
      </c>
      <c r="K6945">
        <v>1111.31</v>
      </c>
      <c r="L6945">
        <v>189.97</v>
      </c>
      <c r="M6945">
        <v>113.98</v>
      </c>
      <c r="N6945">
        <v>30</v>
      </c>
      <c r="O6945" t="s">
        <v>48</v>
      </c>
      <c r="P6945" t="s">
        <v>1490</v>
      </c>
      <c r="Q6945" t="s">
        <v>41</v>
      </c>
      <c r="R6945" t="s">
        <v>61</v>
      </c>
      <c r="S6945" t="s">
        <v>132</v>
      </c>
      <c r="T6945" s="1">
        <v>40576</v>
      </c>
    </row>
    <row r="6946" spans="1:20" x14ac:dyDescent="0.25">
      <c r="A6946">
        <v>49602</v>
      </c>
      <c r="B6946">
        <v>40976</v>
      </c>
      <c r="C6946" t="s">
        <v>29</v>
      </c>
      <c r="D6946" t="s">
        <v>42</v>
      </c>
      <c r="E6946" t="s">
        <v>92</v>
      </c>
      <c r="F6946" t="s">
        <v>1020</v>
      </c>
      <c r="G6946">
        <v>31</v>
      </c>
      <c r="H6946">
        <v>9524.5400000000009</v>
      </c>
      <c r="I6946">
        <v>0.52</v>
      </c>
      <c r="J6946">
        <v>0.03</v>
      </c>
      <c r="K6946">
        <v>4777.8900000000003</v>
      </c>
      <c r="L6946">
        <v>314.54000000000002</v>
      </c>
      <c r="M6946">
        <v>150.97999999999999</v>
      </c>
      <c r="N6946">
        <v>66.27</v>
      </c>
      <c r="O6946" t="s">
        <v>48</v>
      </c>
      <c r="P6946" t="s">
        <v>1336</v>
      </c>
      <c r="Q6946" t="s">
        <v>33</v>
      </c>
      <c r="R6946" t="s">
        <v>61</v>
      </c>
      <c r="S6946" t="s">
        <v>49</v>
      </c>
      <c r="T6946" s="1">
        <v>40977</v>
      </c>
    </row>
    <row r="6947" spans="1:20" x14ac:dyDescent="0.25">
      <c r="A6947">
        <v>49607</v>
      </c>
      <c r="B6947">
        <v>39937</v>
      </c>
      <c r="C6947" t="s">
        <v>79</v>
      </c>
      <c r="D6947" t="s">
        <v>37</v>
      </c>
      <c r="E6947" t="s">
        <v>50</v>
      </c>
      <c r="F6947" t="s">
        <v>1355</v>
      </c>
      <c r="G6947">
        <v>6</v>
      </c>
      <c r="H6947">
        <v>2534.61</v>
      </c>
      <c r="I6947">
        <v>0.54</v>
      </c>
      <c r="J6947">
        <v>0.06</v>
      </c>
      <c r="K6947">
        <v>1289.68</v>
      </c>
      <c r="L6947">
        <v>447.8</v>
      </c>
      <c r="M6947">
        <v>205.99</v>
      </c>
      <c r="N6947">
        <v>8.99</v>
      </c>
      <c r="O6947" t="s">
        <v>24</v>
      </c>
      <c r="P6947" t="s">
        <v>1121</v>
      </c>
      <c r="Q6947" t="s">
        <v>95</v>
      </c>
      <c r="R6947" t="s">
        <v>67</v>
      </c>
      <c r="S6947" t="s">
        <v>57</v>
      </c>
      <c r="T6947" s="1">
        <v>39938</v>
      </c>
    </row>
    <row r="6948" spans="1:20" x14ac:dyDescent="0.25">
      <c r="A6948">
        <v>49634</v>
      </c>
      <c r="B6948">
        <v>40991</v>
      </c>
      <c r="C6948" t="s">
        <v>29</v>
      </c>
      <c r="D6948" t="s">
        <v>21</v>
      </c>
      <c r="E6948" t="s">
        <v>120</v>
      </c>
      <c r="F6948" t="s">
        <v>723</v>
      </c>
      <c r="G6948">
        <v>45</v>
      </c>
      <c r="H6948">
        <v>216.76</v>
      </c>
      <c r="I6948">
        <v>0.41</v>
      </c>
      <c r="J6948">
        <v>0.02</v>
      </c>
      <c r="K6948">
        <v>85.67</v>
      </c>
      <c r="L6948">
        <v>4.88</v>
      </c>
      <c r="M6948">
        <v>2.88</v>
      </c>
      <c r="N6948">
        <v>1.49</v>
      </c>
      <c r="O6948" t="s">
        <v>24</v>
      </c>
      <c r="P6948" t="s">
        <v>1349</v>
      </c>
      <c r="Q6948" t="s">
        <v>33</v>
      </c>
      <c r="R6948" t="s">
        <v>67</v>
      </c>
      <c r="S6948" t="s">
        <v>57</v>
      </c>
      <c r="T6948" s="1">
        <v>40993</v>
      </c>
    </row>
    <row r="6949" spans="1:20" x14ac:dyDescent="0.25">
      <c r="A6949">
        <v>49634</v>
      </c>
      <c r="B6949">
        <v>40991</v>
      </c>
      <c r="C6949" t="s">
        <v>29</v>
      </c>
      <c r="D6949" t="s">
        <v>21</v>
      </c>
      <c r="E6949" t="s">
        <v>126</v>
      </c>
      <c r="F6949" t="s">
        <v>190</v>
      </c>
      <c r="G6949">
        <v>39</v>
      </c>
      <c r="H6949">
        <v>681.16</v>
      </c>
      <c r="I6949">
        <v>0.41</v>
      </c>
      <c r="J6949">
        <v>0.06</v>
      </c>
      <c r="K6949">
        <v>251.95</v>
      </c>
      <c r="L6949">
        <v>18.46</v>
      </c>
      <c r="M6949">
        <v>10.89</v>
      </c>
      <c r="N6949">
        <v>4.5</v>
      </c>
      <c r="O6949" t="s">
        <v>24</v>
      </c>
      <c r="P6949" t="s">
        <v>1349</v>
      </c>
      <c r="Q6949" t="s">
        <v>95</v>
      </c>
      <c r="R6949" t="s">
        <v>67</v>
      </c>
      <c r="S6949" t="s">
        <v>57</v>
      </c>
      <c r="T6949" s="1">
        <v>40992</v>
      </c>
    </row>
    <row r="6950" spans="1:20" x14ac:dyDescent="0.25">
      <c r="A6950">
        <v>49634</v>
      </c>
      <c r="B6950">
        <v>40991</v>
      </c>
      <c r="C6950" t="s">
        <v>29</v>
      </c>
      <c r="D6950" t="s">
        <v>37</v>
      </c>
      <c r="E6950" t="s">
        <v>38</v>
      </c>
      <c r="F6950" t="s">
        <v>315</v>
      </c>
      <c r="G6950">
        <v>3</v>
      </c>
      <c r="H6950">
        <v>144.38999999999999</v>
      </c>
      <c r="I6950">
        <v>0.43</v>
      </c>
      <c r="J6950">
        <v>0.05</v>
      </c>
      <c r="K6950">
        <v>56.96</v>
      </c>
      <c r="L6950">
        <v>49.96</v>
      </c>
      <c r="M6950">
        <v>28.48</v>
      </c>
      <c r="N6950">
        <v>1.99</v>
      </c>
      <c r="O6950" t="s">
        <v>24</v>
      </c>
      <c r="P6950" t="s">
        <v>1349</v>
      </c>
      <c r="Q6950" t="s">
        <v>95</v>
      </c>
      <c r="R6950" t="s">
        <v>67</v>
      </c>
      <c r="S6950" t="s">
        <v>35</v>
      </c>
      <c r="T6950" s="1">
        <v>40993</v>
      </c>
    </row>
    <row r="6951" spans="1:20" x14ac:dyDescent="0.25">
      <c r="A6951">
        <v>49638</v>
      </c>
      <c r="B6951">
        <v>40397</v>
      </c>
      <c r="C6951" t="s">
        <v>79</v>
      </c>
      <c r="D6951" t="s">
        <v>37</v>
      </c>
      <c r="E6951" t="s">
        <v>38</v>
      </c>
      <c r="F6951" t="s">
        <v>286</v>
      </c>
      <c r="G6951">
        <v>17</v>
      </c>
      <c r="H6951">
        <v>322.87</v>
      </c>
      <c r="I6951">
        <v>0.44</v>
      </c>
      <c r="J6951">
        <v>0.05</v>
      </c>
      <c r="K6951">
        <v>129.88</v>
      </c>
      <c r="L6951">
        <v>19.59</v>
      </c>
      <c r="M6951">
        <v>10.97</v>
      </c>
      <c r="N6951">
        <v>6.5</v>
      </c>
      <c r="O6951" t="s">
        <v>24</v>
      </c>
      <c r="P6951" t="s">
        <v>519</v>
      </c>
      <c r="Q6951" t="s">
        <v>41</v>
      </c>
      <c r="R6951" t="s">
        <v>61</v>
      </c>
      <c r="S6951" t="s">
        <v>57</v>
      </c>
      <c r="T6951" s="1">
        <v>40398</v>
      </c>
    </row>
    <row r="6952" spans="1:20" x14ac:dyDescent="0.25">
      <c r="A6952">
        <v>49666</v>
      </c>
      <c r="B6952">
        <v>40031</v>
      </c>
      <c r="C6952" t="s">
        <v>20</v>
      </c>
      <c r="D6952" t="s">
        <v>21</v>
      </c>
      <c r="E6952" t="s">
        <v>30</v>
      </c>
      <c r="F6952" t="s">
        <v>1350</v>
      </c>
      <c r="G6952">
        <v>46</v>
      </c>
      <c r="H6952">
        <v>464.68</v>
      </c>
      <c r="I6952">
        <v>0.49</v>
      </c>
      <c r="J6952">
        <v>0.1</v>
      </c>
      <c r="K6952">
        <v>199.8</v>
      </c>
      <c r="L6952">
        <v>11.14</v>
      </c>
      <c r="M6952">
        <v>5.68</v>
      </c>
      <c r="N6952">
        <v>3.6</v>
      </c>
      <c r="O6952" t="s">
        <v>71</v>
      </c>
      <c r="P6952" t="s">
        <v>667</v>
      </c>
      <c r="Q6952" t="s">
        <v>75</v>
      </c>
      <c r="R6952" t="s">
        <v>61</v>
      </c>
      <c r="S6952" t="s">
        <v>35</v>
      </c>
      <c r="T6952" s="1">
        <v>40035</v>
      </c>
    </row>
    <row r="6953" spans="1:20" x14ac:dyDescent="0.25">
      <c r="A6953">
        <v>49668</v>
      </c>
      <c r="B6953">
        <v>40149</v>
      </c>
      <c r="C6953" t="s">
        <v>20</v>
      </c>
      <c r="D6953" t="s">
        <v>21</v>
      </c>
      <c r="E6953" t="s">
        <v>72</v>
      </c>
      <c r="F6953" t="s">
        <v>2046</v>
      </c>
      <c r="G6953">
        <v>25</v>
      </c>
      <c r="H6953">
        <v>192.01</v>
      </c>
      <c r="I6953">
        <v>0.54</v>
      </c>
      <c r="J6953">
        <v>0.06</v>
      </c>
      <c r="K6953">
        <v>97.57</v>
      </c>
      <c r="L6953">
        <v>8.1300000000000008</v>
      </c>
      <c r="M6953">
        <v>3.74</v>
      </c>
      <c r="N6953">
        <v>0.94</v>
      </c>
      <c r="O6953" t="s">
        <v>24</v>
      </c>
      <c r="P6953" t="s">
        <v>1207</v>
      </c>
      <c r="Q6953" t="s">
        <v>64</v>
      </c>
      <c r="R6953" t="s">
        <v>61</v>
      </c>
      <c r="S6953" t="s">
        <v>55</v>
      </c>
      <c r="T6953" s="1">
        <v>40156</v>
      </c>
    </row>
    <row r="6954" spans="1:20" x14ac:dyDescent="0.25">
      <c r="A6954">
        <v>49730</v>
      </c>
      <c r="B6954">
        <v>39817</v>
      </c>
      <c r="C6954" t="s">
        <v>36</v>
      </c>
      <c r="D6954" t="s">
        <v>42</v>
      </c>
      <c r="E6954" t="s">
        <v>192</v>
      </c>
      <c r="F6954" t="s">
        <v>1856</v>
      </c>
      <c r="G6954">
        <v>3</v>
      </c>
      <c r="H6954">
        <v>2092.0100000000002</v>
      </c>
      <c r="I6954">
        <v>0.52</v>
      </c>
      <c r="J6954">
        <v>0.06</v>
      </c>
      <c r="K6954">
        <v>1009.07</v>
      </c>
      <c r="L6954">
        <v>731.21</v>
      </c>
      <c r="M6954">
        <v>350.98</v>
      </c>
      <c r="N6954">
        <v>30</v>
      </c>
      <c r="O6954" t="s">
        <v>48</v>
      </c>
      <c r="P6954" t="s">
        <v>215</v>
      </c>
      <c r="Q6954" t="s">
        <v>64</v>
      </c>
      <c r="R6954" t="s">
        <v>61</v>
      </c>
      <c r="S6954" t="s">
        <v>132</v>
      </c>
      <c r="T6954" s="1">
        <v>39818</v>
      </c>
    </row>
    <row r="6955" spans="1:20" x14ac:dyDescent="0.25">
      <c r="A6955">
        <v>49735</v>
      </c>
      <c r="B6955">
        <v>40079</v>
      </c>
      <c r="C6955" t="s">
        <v>29</v>
      </c>
      <c r="D6955" t="s">
        <v>21</v>
      </c>
      <c r="E6955" t="s">
        <v>126</v>
      </c>
      <c r="F6955" t="s">
        <v>495</v>
      </c>
      <c r="G6955">
        <v>32</v>
      </c>
      <c r="H6955">
        <v>3290.46</v>
      </c>
      <c r="I6955">
        <v>0.43</v>
      </c>
      <c r="J6955">
        <v>0.04</v>
      </c>
      <c r="K6955">
        <v>1334.92</v>
      </c>
      <c r="L6955">
        <v>106.96</v>
      </c>
      <c r="M6955">
        <v>60.97</v>
      </c>
      <c r="N6955">
        <v>4.5</v>
      </c>
      <c r="O6955" t="s">
        <v>24</v>
      </c>
      <c r="P6955" t="s">
        <v>361</v>
      </c>
      <c r="Q6955" t="s">
        <v>41</v>
      </c>
      <c r="R6955" t="s">
        <v>34</v>
      </c>
      <c r="S6955" t="s">
        <v>57</v>
      </c>
      <c r="T6955" s="1">
        <v>40080</v>
      </c>
    </row>
    <row r="6956" spans="1:20" x14ac:dyDescent="0.25">
      <c r="A6956">
        <v>49760</v>
      </c>
      <c r="B6956">
        <v>40817</v>
      </c>
      <c r="C6956" t="s">
        <v>79</v>
      </c>
      <c r="D6956" t="s">
        <v>42</v>
      </c>
      <c r="E6956" t="s">
        <v>43</v>
      </c>
      <c r="F6956" t="s">
        <v>842</v>
      </c>
      <c r="G6956">
        <v>3</v>
      </c>
      <c r="H6956">
        <v>81.31</v>
      </c>
      <c r="I6956">
        <v>0.49</v>
      </c>
      <c r="J6956">
        <v>0.09</v>
      </c>
      <c r="K6956">
        <v>33.409999999999997</v>
      </c>
      <c r="L6956">
        <v>27.84</v>
      </c>
      <c r="M6956">
        <v>14.2</v>
      </c>
      <c r="N6956">
        <v>5.3</v>
      </c>
      <c r="O6956" t="s">
        <v>24</v>
      </c>
      <c r="P6956" t="s">
        <v>770</v>
      </c>
      <c r="Q6956" t="s">
        <v>41</v>
      </c>
      <c r="R6956" t="s">
        <v>61</v>
      </c>
      <c r="S6956" t="s">
        <v>55</v>
      </c>
      <c r="T6956" s="1">
        <v>40818</v>
      </c>
    </row>
    <row r="6957" spans="1:20" x14ac:dyDescent="0.25">
      <c r="A6957">
        <v>49760</v>
      </c>
      <c r="B6957">
        <v>40817</v>
      </c>
      <c r="C6957" t="s">
        <v>79</v>
      </c>
      <c r="D6957" t="s">
        <v>37</v>
      </c>
      <c r="E6957" t="s">
        <v>50</v>
      </c>
      <c r="F6957" t="s">
        <v>76</v>
      </c>
      <c r="G6957">
        <v>13</v>
      </c>
      <c r="H6957">
        <v>2351.5</v>
      </c>
      <c r="I6957">
        <v>0.37</v>
      </c>
      <c r="J6957">
        <v>0.02</v>
      </c>
      <c r="K6957">
        <v>837.71</v>
      </c>
      <c r="L6957">
        <v>184.11</v>
      </c>
      <c r="M6957">
        <v>115.99</v>
      </c>
      <c r="N6957">
        <v>5.92</v>
      </c>
      <c r="O6957" t="s">
        <v>24</v>
      </c>
      <c r="P6957" t="s">
        <v>770</v>
      </c>
      <c r="Q6957" t="s">
        <v>41</v>
      </c>
      <c r="R6957" t="s">
        <v>61</v>
      </c>
      <c r="S6957" t="s">
        <v>57</v>
      </c>
      <c r="T6957" s="1">
        <v>40819</v>
      </c>
    </row>
    <row r="6958" spans="1:20" x14ac:dyDescent="0.25">
      <c r="A6958">
        <v>49760</v>
      </c>
      <c r="B6958">
        <v>40817</v>
      </c>
      <c r="C6958" t="s">
        <v>79</v>
      </c>
      <c r="D6958" t="s">
        <v>21</v>
      </c>
      <c r="E6958" t="s">
        <v>84</v>
      </c>
      <c r="F6958" t="s">
        <v>90</v>
      </c>
      <c r="G6958">
        <v>38</v>
      </c>
      <c r="H6958">
        <v>1034</v>
      </c>
      <c r="I6958">
        <v>0.36</v>
      </c>
      <c r="J6958">
        <v>0.09</v>
      </c>
      <c r="K6958">
        <v>304.11</v>
      </c>
      <c r="L6958">
        <v>29.64</v>
      </c>
      <c r="M6958">
        <v>18.97</v>
      </c>
      <c r="N6958">
        <v>9.0299999999999994</v>
      </c>
      <c r="O6958" t="s">
        <v>71</v>
      </c>
      <c r="P6958" t="s">
        <v>770</v>
      </c>
      <c r="Q6958" t="s">
        <v>41</v>
      </c>
      <c r="R6958" t="s">
        <v>61</v>
      </c>
      <c r="S6958" t="s">
        <v>57</v>
      </c>
      <c r="T6958" s="1">
        <v>40819</v>
      </c>
    </row>
    <row r="6959" spans="1:20" x14ac:dyDescent="0.25">
      <c r="A6959">
        <v>49761</v>
      </c>
      <c r="B6959">
        <v>40567</v>
      </c>
      <c r="C6959" t="s">
        <v>29</v>
      </c>
      <c r="D6959" t="s">
        <v>37</v>
      </c>
      <c r="E6959" t="s">
        <v>87</v>
      </c>
      <c r="F6959" t="s">
        <v>1108</v>
      </c>
      <c r="G6959">
        <v>45</v>
      </c>
      <c r="H6959">
        <v>1679.6</v>
      </c>
      <c r="I6959">
        <v>0.4</v>
      </c>
      <c r="J6959">
        <v>7.0000000000000007E-2</v>
      </c>
      <c r="K6959">
        <v>593.75</v>
      </c>
      <c r="L6959">
        <v>39.979999999999997</v>
      </c>
      <c r="M6959">
        <v>23.99</v>
      </c>
      <c r="N6959">
        <v>6.3</v>
      </c>
      <c r="O6959" t="s">
        <v>24</v>
      </c>
      <c r="P6959" t="s">
        <v>726</v>
      </c>
      <c r="Q6959" t="s">
        <v>33</v>
      </c>
      <c r="R6959" t="s">
        <v>34</v>
      </c>
      <c r="S6959" t="s">
        <v>45</v>
      </c>
      <c r="T6959" s="1">
        <v>40568</v>
      </c>
    </row>
    <row r="6960" spans="1:20" x14ac:dyDescent="0.25">
      <c r="A6960">
        <v>49762</v>
      </c>
      <c r="B6960">
        <v>40709</v>
      </c>
      <c r="C6960" t="s">
        <v>36</v>
      </c>
      <c r="D6960" t="s">
        <v>21</v>
      </c>
      <c r="E6960" t="s">
        <v>52</v>
      </c>
      <c r="F6960" t="s">
        <v>1469</v>
      </c>
      <c r="G6960">
        <v>35</v>
      </c>
      <c r="H6960">
        <v>180.89</v>
      </c>
      <c r="I6960">
        <v>0.48</v>
      </c>
      <c r="J6960">
        <v>0.09</v>
      </c>
      <c r="K6960">
        <v>77.180000000000007</v>
      </c>
      <c r="L6960">
        <v>5.65</v>
      </c>
      <c r="M6960">
        <v>2.94</v>
      </c>
      <c r="N6960">
        <v>0.81</v>
      </c>
      <c r="O6960" t="s">
        <v>24</v>
      </c>
      <c r="P6960" t="s">
        <v>973</v>
      </c>
      <c r="Q6960" t="s">
        <v>75</v>
      </c>
      <c r="R6960" t="s">
        <v>34</v>
      </c>
      <c r="S6960" t="s">
        <v>55</v>
      </c>
      <c r="T6960" s="1">
        <v>40711</v>
      </c>
    </row>
    <row r="6961" spans="1:20" x14ac:dyDescent="0.25">
      <c r="A6961">
        <v>49763</v>
      </c>
      <c r="B6961">
        <v>40587</v>
      </c>
      <c r="C6961" t="s">
        <v>58</v>
      </c>
      <c r="D6961" t="s">
        <v>21</v>
      </c>
      <c r="E6961" t="s">
        <v>139</v>
      </c>
      <c r="F6961" t="s">
        <v>149</v>
      </c>
      <c r="G6961">
        <v>8</v>
      </c>
      <c r="H6961">
        <v>96.14</v>
      </c>
      <c r="I6961">
        <v>0.53</v>
      </c>
      <c r="J6961">
        <v>0.02</v>
      </c>
      <c r="K6961">
        <v>49.31</v>
      </c>
      <c r="L6961">
        <v>12.09</v>
      </c>
      <c r="M6961">
        <v>5.68</v>
      </c>
      <c r="N6961">
        <v>1.39</v>
      </c>
      <c r="O6961" t="s">
        <v>24</v>
      </c>
      <c r="P6961" t="s">
        <v>1515</v>
      </c>
      <c r="Q6961" t="s">
        <v>41</v>
      </c>
      <c r="R6961" t="s">
        <v>34</v>
      </c>
      <c r="S6961" t="s">
        <v>57</v>
      </c>
      <c r="T6961" s="1">
        <v>40588</v>
      </c>
    </row>
    <row r="6962" spans="1:20" x14ac:dyDescent="0.25">
      <c r="A6962">
        <v>49763</v>
      </c>
      <c r="B6962">
        <v>40587</v>
      </c>
      <c r="C6962" t="s">
        <v>58</v>
      </c>
      <c r="D6962" t="s">
        <v>42</v>
      </c>
      <c r="E6962" t="s">
        <v>46</v>
      </c>
      <c r="F6962" t="s">
        <v>1046</v>
      </c>
      <c r="G6962">
        <v>6</v>
      </c>
      <c r="H6962">
        <v>4437.47</v>
      </c>
      <c r="I6962">
        <v>0.52</v>
      </c>
      <c r="J6962">
        <v>0</v>
      </c>
      <c r="K6962">
        <v>2263.37</v>
      </c>
      <c r="L6962">
        <v>725.44</v>
      </c>
      <c r="M6962">
        <v>348.21</v>
      </c>
      <c r="N6962">
        <v>84.84</v>
      </c>
      <c r="O6962" t="s">
        <v>48</v>
      </c>
      <c r="P6962" t="s">
        <v>1515</v>
      </c>
      <c r="Q6962" t="s">
        <v>41</v>
      </c>
      <c r="R6962" t="s">
        <v>34</v>
      </c>
      <c r="S6962" t="s">
        <v>49</v>
      </c>
      <c r="T6962" s="1">
        <v>40587</v>
      </c>
    </row>
    <row r="6963" spans="1:20" x14ac:dyDescent="0.25">
      <c r="A6963">
        <v>49764</v>
      </c>
      <c r="B6963">
        <v>40454</v>
      </c>
      <c r="C6963" t="s">
        <v>20</v>
      </c>
      <c r="D6963" t="s">
        <v>21</v>
      </c>
      <c r="E6963" t="s">
        <v>30</v>
      </c>
      <c r="F6963" t="s">
        <v>1580</v>
      </c>
      <c r="G6963">
        <v>37</v>
      </c>
      <c r="H6963">
        <v>643.75</v>
      </c>
      <c r="I6963">
        <v>0.41</v>
      </c>
      <c r="J6963">
        <v>7.0000000000000007E-2</v>
      </c>
      <c r="K6963">
        <v>234.12</v>
      </c>
      <c r="L6963">
        <v>18.61</v>
      </c>
      <c r="M6963">
        <v>10.98</v>
      </c>
      <c r="N6963">
        <v>3.37</v>
      </c>
      <c r="O6963" t="s">
        <v>71</v>
      </c>
      <c r="P6963" t="s">
        <v>1219</v>
      </c>
      <c r="Q6963" t="s">
        <v>83</v>
      </c>
      <c r="R6963" t="s">
        <v>61</v>
      </c>
      <c r="S6963" t="s">
        <v>35</v>
      </c>
      <c r="T6963" s="1">
        <v>40458</v>
      </c>
    </row>
    <row r="6964" spans="1:20" x14ac:dyDescent="0.25">
      <c r="A6964">
        <v>49767</v>
      </c>
      <c r="B6964">
        <v>40490</v>
      </c>
      <c r="C6964" t="s">
        <v>58</v>
      </c>
      <c r="D6964" t="s">
        <v>21</v>
      </c>
      <c r="E6964" t="s">
        <v>139</v>
      </c>
      <c r="F6964" t="s">
        <v>309</v>
      </c>
      <c r="G6964">
        <v>43</v>
      </c>
      <c r="H6964">
        <v>1121.22</v>
      </c>
      <c r="I6964">
        <v>0.45</v>
      </c>
      <c r="J6964">
        <v>0.09</v>
      </c>
      <c r="K6964">
        <v>443.01</v>
      </c>
      <c r="L6964">
        <v>28.62</v>
      </c>
      <c r="M6964">
        <v>15.74</v>
      </c>
      <c r="N6964">
        <v>1.39</v>
      </c>
      <c r="O6964" t="s">
        <v>24</v>
      </c>
      <c r="P6964" t="s">
        <v>1602</v>
      </c>
      <c r="Q6964" t="s">
        <v>33</v>
      </c>
      <c r="R6964" t="s">
        <v>27</v>
      </c>
      <c r="S6964" t="s">
        <v>57</v>
      </c>
      <c r="T6964" s="1">
        <v>40490</v>
      </c>
    </row>
    <row r="6965" spans="1:20" x14ac:dyDescent="0.25">
      <c r="A6965">
        <v>49767</v>
      </c>
      <c r="B6965">
        <v>40490</v>
      </c>
      <c r="C6965" t="s">
        <v>58</v>
      </c>
      <c r="D6965" t="s">
        <v>37</v>
      </c>
      <c r="E6965" t="s">
        <v>87</v>
      </c>
      <c r="F6965" t="s">
        <v>1828</v>
      </c>
      <c r="G6965">
        <v>39</v>
      </c>
      <c r="H6965">
        <v>9911.49</v>
      </c>
      <c r="I6965">
        <v>0.5</v>
      </c>
      <c r="J6965">
        <v>0.1</v>
      </c>
      <c r="K6965">
        <v>4398.8900000000003</v>
      </c>
      <c r="L6965">
        <v>281.98</v>
      </c>
      <c r="M6965">
        <v>140.99</v>
      </c>
      <c r="N6965">
        <v>13.99</v>
      </c>
      <c r="O6965" t="s">
        <v>24</v>
      </c>
      <c r="P6965" t="s">
        <v>1602</v>
      </c>
      <c r="Q6965" t="s">
        <v>33</v>
      </c>
      <c r="R6965" t="s">
        <v>27</v>
      </c>
      <c r="S6965" t="s">
        <v>45</v>
      </c>
      <c r="T6965" s="1">
        <v>40491</v>
      </c>
    </row>
    <row r="6966" spans="1:20" x14ac:dyDescent="0.25">
      <c r="A6966">
        <v>49767</v>
      </c>
      <c r="B6966">
        <v>40490</v>
      </c>
      <c r="C6966" t="s">
        <v>58</v>
      </c>
      <c r="D6966" t="s">
        <v>21</v>
      </c>
      <c r="E6966" t="s">
        <v>84</v>
      </c>
      <c r="F6966" t="s">
        <v>898</v>
      </c>
      <c r="G6966">
        <v>7</v>
      </c>
      <c r="H6966">
        <v>71.69</v>
      </c>
      <c r="I6966">
        <v>0.35</v>
      </c>
      <c r="J6966">
        <v>0.08</v>
      </c>
      <c r="K6966">
        <v>18.84</v>
      </c>
      <c r="L6966">
        <v>9.9700000000000006</v>
      </c>
      <c r="M6966">
        <v>6.48</v>
      </c>
      <c r="N6966">
        <v>7.49</v>
      </c>
      <c r="O6966" t="s">
        <v>24</v>
      </c>
      <c r="P6966" t="s">
        <v>1602</v>
      </c>
      <c r="Q6966" t="s">
        <v>33</v>
      </c>
      <c r="R6966" t="s">
        <v>27</v>
      </c>
      <c r="S6966" t="s">
        <v>57</v>
      </c>
      <c r="T6966" s="1">
        <v>40492</v>
      </c>
    </row>
    <row r="6967" spans="1:20" x14ac:dyDescent="0.25">
      <c r="A6967">
        <v>49797</v>
      </c>
      <c r="B6967">
        <v>40610</v>
      </c>
      <c r="C6967" t="s">
        <v>29</v>
      </c>
      <c r="D6967" t="s">
        <v>21</v>
      </c>
      <c r="E6967" t="s">
        <v>126</v>
      </c>
      <c r="F6967" t="s">
        <v>1613</v>
      </c>
      <c r="G6967">
        <v>27</v>
      </c>
      <c r="H6967">
        <v>626.5</v>
      </c>
      <c r="I6967">
        <v>0.48</v>
      </c>
      <c r="J6967">
        <v>0</v>
      </c>
      <c r="K6967">
        <v>298.33</v>
      </c>
      <c r="L6967">
        <v>23.02</v>
      </c>
      <c r="M6967">
        <v>11.97</v>
      </c>
      <c r="N6967">
        <v>4.9800000000000004</v>
      </c>
      <c r="O6967" t="s">
        <v>24</v>
      </c>
      <c r="P6967" t="s">
        <v>414</v>
      </c>
      <c r="Q6967" t="s">
        <v>64</v>
      </c>
      <c r="R6967" t="s">
        <v>27</v>
      </c>
      <c r="S6967" t="s">
        <v>57</v>
      </c>
      <c r="T6967" s="1">
        <v>40611</v>
      </c>
    </row>
    <row r="6968" spans="1:20" x14ac:dyDescent="0.25">
      <c r="A6968">
        <v>49797</v>
      </c>
      <c r="B6968">
        <v>40610</v>
      </c>
      <c r="C6968" t="s">
        <v>29</v>
      </c>
      <c r="D6968" t="s">
        <v>21</v>
      </c>
      <c r="E6968" t="s">
        <v>84</v>
      </c>
      <c r="F6968" t="s">
        <v>85</v>
      </c>
      <c r="G6968">
        <v>26</v>
      </c>
      <c r="H6968">
        <v>287.99</v>
      </c>
      <c r="I6968">
        <v>0.44</v>
      </c>
      <c r="J6968">
        <v>7.0000000000000007E-2</v>
      </c>
      <c r="K6968">
        <v>111.32</v>
      </c>
      <c r="L6968">
        <v>11.57</v>
      </c>
      <c r="M6968">
        <v>6.48</v>
      </c>
      <c r="N6968">
        <v>8.19</v>
      </c>
      <c r="O6968" t="s">
        <v>71</v>
      </c>
      <c r="P6968" t="s">
        <v>414</v>
      </c>
      <c r="Q6968" t="s">
        <v>64</v>
      </c>
      <c r="R6968" t="s">
        <v>27</v>
      </c>
      <c r="S6968" t="s">
        <v>57</v>
      </c>
      <c r="T6968" s="1">
        <v>40611</v>
      </c>
    </row>
    <row r="6969" spans="1:20" x14ac:dyDescent="0.25">
      <c r="A6969">
        <v>49798</v>
      </c>
      <c r="B6969">
        <v>41251</v>
      </c>
      <c r="C6969" t="s">
        <v>58</v>
      </c>
      <c r="D6969" t="s">
        <v>42</v>
      </c>
      <c r="E6969" t="s">
        <v>192</v>
      </c>
      <c r="F6969" t="s">
        <v>1122</v>
      </c>
      <c r="G6969">
        <v>5</v>
      </c>
      <c r="H6969">
        <v>2339.96</v>
      </c>
      <c r="I6969">
        <v>0.44</v>
      </c>
      <c r="J6969">
        <v>0.09</v>
      </c>
      <c r="K6969">
        <v>878.06</v>
      </c>
      <c r="L6969">
        <v>501.75</v>
      </c>
      <c r="M6969">
        <v>280.98</v>
      </c>
      <c r="N6969">
        <v>57</v>
      </c>
      <c r="O6969" t="s">
        <v>48</v>
      </c>
      <c r="P6969" t="s">
        <v>1988</v>
      </c>
      <c r="Q6969" t="s">
        <v>33</v>
      </c>
      <c r="R6969" t="s">
        <v>61</v>
      </c>
      <c r="S6969" t="s">
        <v>132</v>
      </c>
      <c r="T6969" s="1">
        <v>41252</v>
      </c>
    </row>
    <row r="6970" spans="1:20" x14ac:dyDescent="0.25">
      <c r="A6970">
        <v>49798</v>
      </c>
      <c r="B6970">
        <v>41251</v>
      </c>
      <c r="C6970" t="s">
        <v>58</v>
      </c>
      <c r="D6970" t="s">
        <v>21</v>
      </c>
      <c r="E6970" t="s">
        <v>30</v>
      </c>
      <c r="F6970" t="s">
        <v>1580</v>
      </c>
      <c r="G6970">
        <v>29</v>
      </c>
      <c r="H6970">
        <v>608.99</v>
      </c>
      <c r="I6970">
        <v>0.49</v>
      </c>
      <c r="J6970">
        <v>0.03</v>
      </c>
      <c r="K6970">
        <v>287.2</v>
      </c>
      <c r="L6970">
        <v>21.53</v>
      </c>
      <c r="M6970">
        <v>10.98</v>
      </c>
      <c r="N6970">
        <v>3.37</v>
      </c>
      <c r="O6970" t="s">
        <v>24</v>
      </c>
      <c r="P6970" t="s">
        <v>1988</v>
      </c>
      <c r="Q6970" t="s">
        <v>33</v>
      </c>
      <c r="R6970" t="s">
        <v>61</v>
      </c>
      <c r="S6970" t="s">
        <v>35</v>
      </c>
      <c r="T6970" s="1">
        <v>41251</v>
      </c>
    </row>
    <row r="6971" spans="1:20" x14ac:dyDescent="0.25">
      <c r="A6971">
        <v>49799</v>
      </c>
      <c r="B6971">
        <v>40049</v>
      </c>
      <c r="C6971" t="s">
        <v>36</v>
      </c>
      <c r="D6971" t="s">
        <v>42</v>
      </c>
      <c r="E6971" t="s">
        <v>46</v>
      </c>
      <c r="F6971" t="s">
        <v>1062</v>
      </c>
      <c r="G6971">
        <v>4</v>
      </c>
      <c r="H6971">
        <v>2637.94</v>
      </c>
      <c r="I6971">
        <v>0.44</v>
      </c>
      <c r="J6971">
        <v>0.05</v>
      </c>
      <c r="K6971">
        <v>1047.79</v>
      </c>
      <c r="L6971">
        <v>671.66</v>
      </c>
      <c r="M6971">
        <v>376.13</v>
      </c>
      <c r="N6971">
        <v>85.63</v>
      </c>
      <c r="O6971" t="s">
        <v>48</v>
      </c>
      <c r="P6971" t="s">
        <v>78</v>
      </c>
      <c r="Q6971" t="s">
        <v>41</v>
      </c>
      <c r="R6971" t="s">
        <v>61</v>
      </c>
      <c r="S6971" t="s">
        <v>49</v>
      </c>
      <c r="T6971" s="1">
        <v>40051</v>
      </c>
    </row>
    <row r="6972" spans="1:20" x14ac:dyDescent="0.25">
      <c r="A6972">
        <v>49799</v>
      </c>
      <c r="B6972">
        <v>40049</v>
      </c>
      <c r="C6972" t="s">
        <v>36</v>
      </c>
      <c r="D6972" t="s">
        <v>37</v>
      </c>
      <c r="E6972" t="s">
        <v>50</v>
      </c>
      <c r="F6972" t="s">
        <v>319</v>
      </c>
      <c r="G6972">
        <v>12</v>
      </c>
      <c r="H6972">
        <v>4135.1000000000004</v>
      </c>
      <c r="I6972">
        <v>0.43</v>
      </c>
      <c r="J6972">
        <v>0</v>
      </c>
      <c r="K6972">
        <v>1774.23</v>
      </c>
      <c r="L6972">
        <v>343.84</v>
      </c>
      <c r="M6972">
        <v>195.99</v>
      </c>
      <c r="N6972">
        <v>8.99</v>
      </c>
      <c r="O6972" t="s">
        <v>24</v>
      </c>
      <c r="P6972" t="s">
        <v>78</v>
      </c>
      <c r="Q6972" t="s">
        <v>41</v>
      </c>
      <c r="R6972" t="s">
        <v>61</v>
      </c>
      <c r="S6972" t="s">
        <v>57</v>
      </c>
      <c r="T6972" s="1">
        <v>40050</v>
      </c>
    </row>
    <row r="6973" spans="1:20" x14ac:dyDescent="0.25">
      <c r="A6973">
        <v>49824</v>
      </c>
      <c r="B6973">
        <v>40624</v>
      </c>
      <c r="C6973" t="s">
        <v>36</v>
      </c>
      <c r="D6973" t="s">
        <v>37</v>
      </c>
      <c r="E6973" t="s">
        <v>50</v>
      </c>
      <c r="F6973" t="s">
        <v>76</v>
      </c>
      <c r="G6973">
        <v>33</v>
      </c>
      <c r="H6973">
        <v>4151.26</v>
      </c>
      <c r="I6973">
        <v>0.48</v>
      </c>
      <c r="J6973">
        <v>0.01</v>
      </c>
      <c r="K6973">
        <v>1968.28</v>
      </c>
      <c r="L6973">
        <v>126.9</v>
      </c>
      <c r="M6973">
        <v>65.989999999999995</v>
      </c>
      <c r="N6973">
        <v>5.31</v>
      </c>
      <c r="O6973" t="s">
        <v>71</v>
      </c>
      <c r="P6973" t="s">
        <v>1659</v>
      </c>
      <c r="Q6973" t="s">
        <v>75</v>
      </c>
      <c r="R6973" t="s">
        <v>27</v>
      </c>
      <c r="S6973" t="s">
        <v>57</v>
      </c>
      <c r="T6973" s="1">
        <v>40625</v>
      </c>
    </row>
    <row r="6974" spans="1:20" x14ac:dyDescent="0.25">
      <c r="A6974">
        <v>49828</v>
      </c>
      <c r="B6974">
        <v>40785</v>
      </c>
      <c r="C6974" t="s">
        <v>79</v>
      </c>
      <c r="D6974" t="s">
        <v>21</v>
      </c>
      <c r="E6974" t="s">
        <v>84</v>
      </c>
      <c r="F6974" t="s">
        <v>663</v>
      </c>
      <c r="G6974">
        <v>39</v>
      </c>
      <c r="H6974">
        <v>415.16</v>
      </c>
      <c r="I6974">
        <v>0.4</v>
      </c>
      <c r="J6974">
        <v>0.03</v>
      </c>
      <c r="K6974">
        <v>155.84</v>
      </c>
      <c r="L6974">
        <v>10.8</v>
      </c>
      <c r="M6974">
        <v>6.48</v>
      </c>
      <c r="N6974">
        <v>6.6</v>
      </c>
      <c r="O6974" t="s">
        <v>71</v>
      </c>
      <c r="P6974" t="s">
        <v>327</v>
      </c>
      <c r="Q6974" t="s">
        <v>41</v>
      </c>
      <c r="R6974" t="s">
        <v>67</v>
      </c>
      <c r="S6974" t="s">
        <v>57</v>
      </c>
      <c r="T6974" s="1">
        <v>40786</v>
      </c>
    </row>
    <row r="6975" spans="1:20" x14ac:dyDescent="0.25">
      <c r="A6975">
        <v>49830</v>
      </c>
      <c r="B6975">
        <v>40003</v>
      </c>
      <c r="C6975" t="s">
        <v>58</v>
      </c>
      <c r="D6975" t="s">
        <v>21</v>
      </c>
      <c r="E6975" t="s">
        <v>52</v>
      </c>
      <c r="F6975" t="s">
        <v>423</v>
      </c>
      <c r="G6975">
        <v>16</v>
      </c>
      <c r="H6975">
        <v>867.58</v>
      </c>
      <c r="I6975">
        <v>0.44</v>
      </c>
      <c r="J6975">
        <v>0.03</v>
      </c>
      <c r="K6975">
        <v>362.91</v>
      </c>
      <c r="L6975">
        <v>55.32</v>
      </c>
      <c r="M6975">
        <v>30.98</v>
      </c>
      <c r="N6975">
        <v>8.99</v>
      </c>
      <c r="O6975" t="s">
        <v>71</v>
      </c>
      <c r="P6975" t="s">
        <v>335</v>
      </c>
      <c r="Q6975" t="s">
        <v>95</v>
      </c>
      <c r="R6975" t="s">
        <v>27</v>
      </c>
      <c r="S6975" t="s">
        <v>35</v>
      </c>
      <c r="T6975" s="1">
        <v>40005</v>
      </c>
    </row>
    <row r="6976" spans="1:20" x14ac:dyDescent="0.25">
      <c r="A6976">
        <v>49830</v>
      </c>
      <c r="B6976">
        <v>40003</v>
      </c>
      <c r="C6976" t="s">
        <v>58</v>
      </c>
      <c r="D6976" t="s">
        <v>21</v>
      </c>
      <c r="E6976" t="s">
        <v>120</v>
      </c>
      <c r="F6976" t="s">
        <v>988</v>
      </c>
      <c r="G6976">
        <v>31</v>
      </c>
      <c r="H6976">
        <v>26923.87</v>
      </c>
      <c r="I6976">
        <v>0.4</v>
      </c>
      <c r="J6976">
        <v>0.01</v>
      </c>
      <c r="K6976">
        <v>10598.5</v>
      </c>
      <c r="L6976">
        <v>876.63</v>
      </c>
      <c r="M6976">
        <v>525.98</v>
      </c>
      <c r="N6976">
        <v>19.989999999999998</v>
      </c>
      <c r="O6976" t="s">
        <v>24</v>
      </c>
      <c r="P6976" t="s">
        <v>335</v>
      </c>
      <c r="Q6976" t="s">
        <v>41</v>
      </c>
      <c r="R6976" t="s">
        <v>27</v>
      </c>
      <c r="S6976" t="s">
        <v>57</v>
      </c>
      <c r="T6976" s="1">
        <v>40005</v>
      </c>
    </row>
    <row r="6977" spans="1:20" x14ac:dyDescent="0.25">
      <c r="A6977">
        <v>49831</v>
      </c>
      <c r="B6977">
        <v>40413</v>
      </c>
      <c r="C6977" t="s">
        <v>58</v>
      </c>
      <c r="D6977" t="s">
        <v>21</v>
      </c>
      <c r="E6977" t="s">
        <v>22</v>
      </c>
      <c r="F6977" t="s">
        <v>712</v>
      </c>
      <c r="G6977">
        <v>18</v>
      </c>
      <c r="H6977">
        <v>446.82</v>
      </c>
      <c r="I6977">
        <v>0.39</v>
      </c>
      <c r="J6977">
        <v>0.01</v>
      </c>
      <c r="K6977">
        <v>169.77</v>
      </c>
      <c r="L6977">
        <v>24.82</v>
      </c>
      <c r="M6977">
        <v>15.14</v>
      </c>
      <c r="N6977">
        <v>4.53</v>
      </c>
      <c r="O6977" t="s">
        <v>24</v>
      </c>
      <c r="P6977" t="s">
        <v>585</v>
      </c>
      <c r="Q6977" t="s">
        <v>75</v>
      </c>
      <c r="R6977" t="s">
        <v>27</v>
      </c>
      <c r="S6977" t="s">
        <v>57</v>
      </c>
      <c r="T6977" s="1">
        <v>40415</v>
      </c>
    </row>
    <row r="6978" spans="1:20" x14ac:dyDescent="0.25">
      <c r="A6978">
        <v>49862</v>
      </c>
      <c r="B6978">
        <v>41164</v>
      </c>
      <c r="C6978" t="s">
        <v>29</v>
      </c>
      <c r="D6978" t="s">
        <v>21</v>
      </c>
      <c r="E6978" t="s">
        <v>80</v>
      </c>
      <c r="F6978" t="s">
        <v>1597</v>
      </c>
      <c r="G6978">
        <v>24</v>
      </c>
      <c r="H6978">
        <v>121.72</v>
      </c>
      <c r="I6978">
        <v>0.42</v>
      </c>
      <c r="J6978">
        <v>7.0000000000000007E-2</v>
      </c>
      <c r="K6978">
        <v>45.62</v>
      </c>
      <c r="L6978">
        <v>5.43</v>
      </c>
      <c r="M6978">
        <v>3.15</v>
      </c>
      <c r="N6978">
        <v>0.5</v>
      </c>
      <c r="O6978" t="s">
        <v>24</v>
      </c>
      <c r="P6978" t="s">
        <v>649</v>
      </c>
      <c r="Q6978" t="s">
        <v>95</v>
      </c>
      <c r="R6978" t="s">
        <v>27</v>
      </c>
      <c r="S6978" t="s">
        <v>57</v>
      </c>
      <c r="T6978" s="1">
        <v>41166</v>
      </c>
    </row>
    <row r="6979" spans="1:20" x14ac:dyDescent="0.25">
      <c r="A6979">
        <v>49889</v>
      </c>
      <c r="B6979">
        <v>41255</v>
      </c>
      <c r="C6979" t="s">
        <v>58</v>
      </c>
      <c r="D6979" t="s">
        <v>21</v>
      </c>
      <c r="E6979" t="s">
        <v>120</v>
      </c>
      <c r="F6979" t="s">
        <v>518</v>
      </c>
      <c r="G6979">
        <v>47</v>
      </c>
      <c r="H6979">
        <v>1053.69</v>
      </c>
      <c r="I6979">
        <v>0.53</v>
      </c>
      <c r="J6979">
        <v>0.09</v>
      </c>
      <c r="K6979">
        <v>506</v>
      </c>
      <c r="L6979">
        <v>24.47</v>
      </c>
      <c r="M6979">
        <v>11.5</v>
      </c>
      <c r="N6979">
        <v>7.19</v>
      </c>
      <c r="O6979" t="s">
        <v>24</v>
      </c>
      <c r="P6979" t="s">
        <v>1557</v>
      </c>
      <c r="Q6979" t="s">
        <v>64</v>
      </c>
      <c r="R6979" t="s">
        <v>61</v>
      </c>
      <c r="S6979" t="s">
        <v>57</v>
      </c>
      <c r="T6979" s="1">
        <v>41257</v>
      </c>
    </row>
    <row r="6980" spans="1:20" x14ac:dyDescent="0.25">
      <c r="A6980">
        <v>49889</v>
      </c>
      <c r="B6980">
        <v>41255</v>
      </c>
      <c r="C6980" t="s">
        <v>58</v>
      </c>
      <c r="D6980" t="s">
        <v>21</v>
      </c>
      <c r="E6980" t="s">
        <v>52</v>
      </c>
      <c r="F6980" t="s">
        <v>1826</v>
      </c>
      <c r="G6980">
        <v>21</v>
      </c>
      <c r="H6980">
        <v>95.39</v>
      </c>
      <c r="I6980">
        <v>0.39</v>
      </c>
      <c r="J6980">
        <v>0.09</v>
      </c>
      <c r="K6980">
        <v>30.78</v>
      </c>
      <c r="L6980">
        <v>4.8899999999999997</v>
      </c>
      <c r="M6980">
        <v>2.98</v>
      </c>
      <c r="N6980">
        <v>2.0299999999999998</v>
      </c>
      <c r="O6980" t="s">
        <v>71</v>
      </c>
      <c r="P6980" t="s">
        <v>1557</v>
      </c>
      <c r="Q6980" t="s">
        <v>64</v>
      </c>
      <c r="R6980" t="s">
        <v>61</v>
      </c>
      <c r="S6980" t="s">
        <v>55</v>
      </c>
      <c r="T6980" s="1">
        <v>41257</v>
      </c>
    </row>
    <row r="6981" spans="1:20" x14ac:dyDescent="0.25">
      <c r="A6981">
        <v>49891</v>
      </c>
      <c r="B6981">
        <v>40068</v>
      </c>
      <c r="C6981" t="s">
        <v>29</v>
      </c>
      <c r="D6981" t="s">
        <v>21</v>
      </c>
      <c r="E6981" t="s">
        <v>120</v>
      </c>
      <c r="F6981" t="s">
        <v>299</v>
      </c>
      <c r="G6981">
        <v>40</v>
      </c>
      <c r="H6981">
        <v>375.24</v>
      </c>
      <c r="I6981">
        <v>0.36</v>
      </c>
      <c r="J6981">
        <v>0</v>
      </c>
      <c r="K6981">
        <v>134.55000000000001</v>
      </c>
      <c r="L6981">
        <v>9.34</v>
      </c>
      <c r="M6981">
        <v>5.98</v>
      </c>
      <c r="N6981">
        <v>1.49</v>
      </c>
      <c r="O6981" t="s">
        <v>24</v>
      </c>
      <c r="P6981" t="s">
        <v>1665</v>
      </c>
      <c r="Q6981" t="s">
        <v>95</v>
      </c>
      <c r="R6981" t="s">
        <v>67</v>
      </c>
      <c r="S6981" t="s">
        <v>57</v>
      </c>
      <c r="T6981" s="1">
        <v>40070</v>
      </c>
    </row>
    <row r="6982" spans="1:20" x14ac:dyDescent="0.25">
      <c r="A6982">
        <v>49891</v>
      </c>
      <c r="B6982">
        <v>40068</v>
      </c>
      <c r="C6982" t="s">
        <v>29</v>
      </c>
      <c r="D6982" t="s">
        <v>21</v>
      </c>
      <c r="E6982" t="s">
        <v>80</v>
      </c>
      <c r="F6982" t="s">
        <v>702</v>
      </c>
      <c r="G6982">
        <v>19</v>
      </c>
      <c r="H6982">
        <v>138.93</v>
      </c>
      <c r="I6982">
        <v>0.38</v>
      </c>
      <c r="J6982">
        <v>0.08</v>
      </c>
      <c r="K6982">
        <v>45.14</v>
      </c>
      <c r="L6982">
        <v>7.92</v>
      </c>
      <c r="M6982">
        <v>4.91</v>
      </c>
      <c r="N6982">
        <v>0.5</v>
      </c>
      <c r="O6982" t="s">
        <v>24</v>
      </c>
      <c r="P6982" t="s">
        <v>1665</v>
      </c>
      <c r="Q6982" t="s">
        <v>95</v>
      </c>
      <c r="R6982" t="s">
        <v>67</v>
      </c>
      <c r="S6982" t="s">
        <v>57</v>
      </c>
      <c r="T6982" s="1">
        <v>40068</v>
      </c>
    </row>
    <row r="6983" spans="1:20" x14ac:dyDescent="0.25">
      <c r="A6983">
        <v>49892</v>
      </c>
      <c r="B6983">
        <v>40584</v>
      </c>
      <c r="C6983" t="s">
        <v>20</v>
      </c>
      <c r="D6983" t="s">
        <v>21</v>
      </c>
      <c r="E6983" t="s">
        <v>126</v>
      </c>
      <c r="F6983" t="s">
        <v>249</v>
      </c>
      <c r="G6983">
        <v>26</v>
      </c>
      <c r="H6983">
        <v>239.25</v>
      </c>
      <c r="I6983">
        <v>0.4</v>
      </c>
      <c r="J6983">
        <v>0.02</v>
      </c>
      <c r="K6983">
        <v>73.77</v>
      </c>
      <c r="L6983">
        <v>7.47</v>
      </c>
      <c r="M6983">
        <v>4.4800000000000004</v>
      </c>
      <c r="N6983">
        <v>49</v>
      </c>
      <c r="O6983" t="s">
        <v>24</v>
      </c>
      <c r="P6983" t="s">
        <v>223</v>
      </c>
      <c r="Q6983" t="s">
        <v>75</v>
      </c>
      <c r="R6983" t="s">
        <v>34</v>
      </c>
      <c r="S6983" t="s">
        <v>28</v>
      </c>
      <c r="T6983" s="1">
        <v>40584</v>
      </c>
    </row>
    <row r="6984" spans="1:20" x14ac:dyDescent="0.25">
      <c r="A6984">
        <v>49921</v>
      </c>
      <c r="B6984">
        <v>40591</v>
      </c>
      <c r="C6984" t="s">
        <v>20</v>
      </c>
      <c r="D6984" t="s">
        <v>37</v>
      </c>
      <c r="E6984" t="s">
        <v>87</v>
      </c>
      <c r="F6984" t="s">
        <v>235</v>
      </c>
      <c r="G6984">
        <v>5</v>
      </c>
      <c r="H6984">
        <v>1176.52</v>
      </c>
      <c r="I6984">
        <v>0.41</v>
      </c>
      <c r="J6984">
        <v>0.06</v>
      </c>
      <c r="K6984">
        <v>431.42</v>
      </c>
      <c r="L6984">
        <v>246.53</v>
      </c>
      <c r="M6984">
        <v>145.44999999999999</v>
      </c>
      <c r="N6984">
        <v>17.850000000000001</v>
      </c>
      <c r="O6984" t="s">
        <v>48</v>
      </c>
      <c r="P6984" t="s">
        <v>291</v>
      </c>
      <c r="Q6984" t="s">
        <v>83</v>
      </c>
      <c r="R6984" t="s">
        <v>27</v>
      </c>
      <c r="S6984" t="s">
        <v>132</v>
      </c>
      <c r="T6984" s="1">
        <v>40595</v>
      </c>
    </row>
    <row r="6985" spans="1:20" x14ac:dyDescent="0.25">
      <c r="A6985">
        <v>49921</v>
      </c>
      <c r="B6985">
        <v>40591</v>
      </c>
      <c r="C6985" t="s">
        <v>20</v>
      </c>
      <c r="D6985" t="s">
        <v>21</v>
      </c>
      <c r="E6985" t="s">
        <v>22</v>
      </c>
      <c r="F6985" t="s">
        <v>1588</v>
      </c>
      <c r="G6985">
        <v>1</v>
      </c>
      <c r="H6985">
        <v>28.37</v>
      </c>
      <c r="I6985">
        <v>0.47</v>
      </c>
      <c r="J6985">
        <v>0.04</v>
      </c>
      <c r="K6985">
        <v>9.9600000000000009</v>
      </c>
      <c r="L6985">
        <v>23.17</v>
      </c>
      <c r="M6985">
        <v>12.28</v>
      </c>
      <c r="N6985">
        <v>6.13</v>
      </c>
      <c r="O6985" t="s">
        <v>24</v>
      </c>
      <c r="P6985" t="s">
        <v>291</v>
      </c>
      <c r="Q6985" t="s">
        <v>83</v>
      </c>
      <c r="R6985" t="s">
        <v>27</v>
      </c>
      <c r="S6985" t="s">
        <v>57</v>
      </c>
      <c r="T6985" s="1">
        <v>40593</v>
      </c>
    </row>
    <row r="6986" spans="1:20" x14ac:dyDescent="0.25">
      <c r="A6986">
        <v>49924</v>
      </c>
      <c r="B6986">
        <v>40688</v>
      </c>
      <c r="C6986" t="s">
        <v>58</v>
      </c>
      <c r="D6986" t="s">
        <v>21</v>
      </c>
      <c r="E6986" t="s">
        <v>120</v>
      </c>
      <c r="F6986" t="s">
        <v>347</v>
      </c>
      <c r="G6986">
        <v>48</v>
      </c>
      <c r="H6986">
        <v>320.87</v>
      </c>
      <c r="I6986">
        <v>0.4</v>
      </c>
      <c r="J6986">
        <v>7.0000000000000007E-2</v>
      </c>
      <c r="K6986">
        <v>111.94</v>
      </c>
      <c r="L6986">
        <v>7.07</v>
      </c>
      <c r="M6986">
        <v>4.24</v>
      </c>
      <c r="N6986">
        <v>5.41</v>
      </c>
      <c r="O6986" t="s">
        <v>24</v>
      </c>
      <c r="P6986" t="s">
        <v>275</v>
      </c>
      <c r="Q6986" t="s">
        <v>64</v>
      </c>
      <c r="R6986" t="s">
        <v>61</v>
      </c>
      <c r="S6986" t="s">
        <v>57</v>
      </c>
      <c r="T6986" s="1">
        <v>40690</v>
      </c>
    </row>
    <row r="6987" spans="1:20" x14ac:dyDescent="0.25">
      <c r="A6987">
        <v>49924</v>
      </c>
      <c r="B6987">
        <v>40688</v>
      </c>
      <c r="C6987" t="s">
        <v>58</v>
      </c>
      <c r="D6987" t="s">
        <v>42</v>
      </c>
      <c r="E6987" t="s">
        <v>43</v>
      </c>
      <c r="F6987" t="s">
        <v>1149</v>
      </c>
      <c r="G6987">
        <v>13</v>
      </c>
      <c r="H6987">
        <v>60.13</v>
      </c>
      <c r="I6987">
        <v>0.52</v>
      </c>
      <c r="J6987">
        <v>0.08</v>
      </c>
      <c r="K6987">
        <v>26.57</v>
      </c>
      <c r="L6987">
        <v>4.6500000000000004</v>
      </c>
      <c r="M6987">
        <v>2.23</v>
      </c>
      <c r="N6987">
        <v>4.57</v>
      </c>
      <c r="O6987" t="s">
        <v>24</v>
      </c>
      <c r="P6987" t="s">
        <v>275</v>
      </c>
      <c r="Q6987" t="s">
        <v>64</v>
      </c>
      <c r="R6987" t="s">
        <v>61</v>
      </c>
      <c r="S6987" t="s">
        <v>35</v>
      </c>
      <c r="T6987" s="1">
        <v>40690</v>
      </c>
    </row>
    <row r="6988" spans="1:20" x14ac:dyDescent="0.25">
      <c r="A6988">
        <v>49925</v>
      </c>
      <c r="B6988">
        <v>40200</v>
      </c>
      <c r="C6988" t="s">
        <v>36</v>
      </c>
      <c r="D6988" t="s">
        <v>21</v>
      </c>
      <c r="E6988" t="s">
        <v>52</v>
      </c>
      <c r="F6988" t="s">
        <v>931</v>
      </c>
      <c r="G6988">
        <v>1</v>
      </c>
      <c r="H6988">
        <v>5.07</v>
      </c>
      <c r="I6988">
        <v>0.38</v>
      </c>
      <c r="J6988">
        <v>0.06</v>
      </c>
      <c r="K6988">
        <v>1.49</v>
      </c>
      <c r="L6988">
        <v>4.6500000000000004</v>
      </c>
      <c r="M6988">
        <v>2.88</v>
      </c>
      <c r="N6988">
        <v>0.7</v>
      </c>
      <c r="O6988" t="s">
        <v>24</v>
      </c>
      <c r="P6988" t="s">
        <v>566</v>
      </c>
      <c r="Q6988" t="s">
        <v>33</v>
      </c>
      <c r="R6988" t="s">
        <v>34</v>
      </c>
      <c r="S6988" t="s">
        <v>55</v>
      </c>
      <c r="T6988" s="1">
        <v>40201</v>
      </c>
    </row>
    <row r="6989" spans="1:20" x14ac:dyDescent="0.25">
      <c r="A6989">
        <v>49927</v>
      </c>
      <c r="B6989">
        <v>41110</v>
      </c>
      <c r="C6989" t="s">
        <v>29</v>
      </c>
      <c r="D6989" t="s">
        <v>21</v>
      </c>
      <c r="E6989" t="s">
        <v>120</v>
      </c>
      <c r="F6989" t="s">
        <v>1455</v>
      </c>
      <c r="G6989">
        <v>26</v>
      </c>
      <c r="H6989">
        <v>266.55</v>
      </c>
      <c r="I6989">
        <v>0.51</v>
      </c>
      <c r="J6989">
        <v>0.01</v>
      </c>
      <c r="K6989">
        <v>132.12</v>
      </c>
      <c r="L6989">
        <v>10.16</v>
      </c>
      <c r="M6989">
        <v>4.9800000000000004</v>
      </c>
      <c r="N6989">
        <v>4.95</v>
      </c>
      <c r="O6989" t="s">
        <v>24</v>
      </c>
      <c r="P6989" t="s">
        <v>1980</v>
      </c>
      <c r="Q6989" t="s">
        <v>41</v>
      </c>
      <c r="R6989" t="s">
        <v>61</v>
      </c>
      <c r="S6989" t="s">
        <v>57</v>
      </c>
      <c r="T6989" s="1">
        <v>41110</v>
      </c>
    </row>
    <row r="6990" spans="1:20" x14ac:dyDescent="0.25">
      <c r="A6990">
        <v>49927</v>
      </c>
      <c r="B6990">
        <v>41110</v>
      </c>
      <c r="C6990" t="s">
        <v>29</v>
      </c>
      <c r="D6990" t="s">
        <v>42</v>
      </c>
      <c r="E6990" t="s">
        <v>43</v>
      </c>
      <c r="F6990" t="s">
        <v>863</v>
      </c>
      <c r="G6990">
        <v>28</v>
      </c>
      <c r="H6990">
        <v>335.39</v>
      </c>
      <c r="I6990">
        <v>0.41</v>
      </c>
      <c r="J6990">
        <v>0.08</v>
      </c>
      <c r="K6990">
        <v>118.87</v>
      </c>
      <c r="L6990">
        <v>12.86</v>
      </c>
      <c r="M6990">
        <v>7.59</v>
      </c>
      <c r="N6990">
        <v>4</v>
      </c>
      <c r="O6990" t="s">
        <v>24</v>
      </c>
      <c r="P6990" t="s">
        <v>1980</v>
      </c>
      <c r="Q6990" t="s">
        <v>41</v>
      </c>
      <c r="R6990" t="s">
        <v>61</v>
      </c>
      <c r="S6990" t="s">
        <v>55</v>
      </c>
      <c r="T6990" s="1">
        <v>41112</v>
      </c>
    </row>
    <row r="6991" spans="1:20" x14ac:dyDescent="0.25">
      <c r="A6991">
        <v>49927</v>
      </c>
      <c r="B6991">
        <v>41110</v>
      </c>
      <c r="C6991" t="s">
        <v>29</v>
      </c>
      <c r="D6991" t="s">
        <v>21</v>
      </c>
      <c r="E6991" t="s">
        <v>72</v>
      </c>
      <c r="F6991" t="s">
        <v>1587</v>
      </c>
      <c r="G6991">
        <v>39</v>
      </c>
      <c r="H6991">
        <v>151.93</v>
      </c>
      <c r="I6991">
        <v>0.46</v>
      </c>
      <c r="J6991">
        <v>0.04</v>
      </c>
      <c r="K6991">
        <v>66.13</v>
      </c>
      <c r="L6991">
        <v>4.04</v>
      </c>
      <c r="M6991">
        <v>2.1800000000000002</v>
      </c>
      <c r="N6991">
        <v>0.78</v>
      </c>
      <c r="O6991" t="s">
        <v>24</v>
      </c>
      <c r="P6991" t="s">
        <v>1980</v>
      </c>
      <c r="Q6991" t="s">
        <v>41</v>
      </c>
      <c r="R6991" t="s">
        <v>61</v>
      </c>
      <c r="S6991" t="s">
        <v>55</v>
      </c>
      <c r="T6991" s="1">
        <v>41111</v>
      </c>
    </row>
    <row r="6992" spans="1:20" x14ac:dyDescent="0.25">
      <c r="A6992">
        <v>49952</v>
      </c>
      <c r="B6992">
        <v>40866</v>
      </c>
      <c r="C6992" t="s">
        <v>36</v>
      </c>
      <c r="D6992" t="s">
        <v>42</v>
      </c>
      <c r="E6992" t="s">
        <v>43</v>
      </c>
      <c r="F6992" t="s">
        <v>44</v>
      </c>
      <c r="G6992">
        <v>12</v>
      </c>
      <c r="H6992">
        <v>2258.0700000000002</v>
      </c>
      <c r="I6992">
        <v>0.45</v>
      </c>
      <c r="J6992">
        <v>0.04</v>
      </c>
      <c r="K6992">
        <v>961.9</v>
      </c>
      <c r="L6992">
        <v>195.51</v>
      </c>
      <c r="M6992">
        <v>107.53</v>
      </c>
      <c r="N6992">
        <v>5.81</v>
      </c>
      <c r="O6992" t="s">
        <v>71</v>
      </c>
      <c r="P6992" t="s">
        <v>967</v>
      </c>
      <c r="Q6992" t="s">
        <v>83</v>
      </c>
      <c r="R6992" t="s">
        <v>34</v>
      </c>
      <c r="S6992" t="s">
        <v>45</v>
      </c>
      <c r="T6992" s="1">
        <v>40867</v>
      </c>
    </row>
    <row r="6993" spans="1:20" x14ac:dyDescent="0.25">
      <c r="A6993">
        <v>49953</v>
      </c>
      <c r="B6993">
        <v>40985</v>
      </c>
      <c r="C6993" t="s">
        <v>29</v>
      </c>
      <c r="D6993" t="s">
        <v>37</v>
      </c>
      <c r="E6993" t="s">
        <v>38</v>
      </c>
      <c r="F6993" t="s">
        <v>276</v>
      </c>
      <c r="G6993">
        <v>18</v>
      </c>
      <c r="H6993">
        <v>545.83000000000004</v>
      </c>
      <c r="I6993">
        <v>0.52</v>
      </c>
      <c r="J6993">
        <v>0.1</v>
      </c>
      <c r="K6993">
        <v>251.69</v>
      </c>
      <c r="L6993">
        <v>33.29</v>
      </c>
      <c r="M6993">
        <v>15.98</v>
      </c>
      <c r="N6993">
        <v>6.5</v>
      </c>
      <c r="O6993" t="s">
        <v>24</v>
      </c>
      <c r="P6993" t="s">
        <v>2030</v>
      </c>
      <c r="Q6993" t="s">
        <v>41</v>
      </c>
      <c r="R6993" t="s">
        <v>61</v>
      </c>
      <c r="S6993" t="s">
        <v>57</v>
      </c>
      <c r="T6993" s="1">
        <v>40986</v>
      </c>
    </row>
    <row r="6994" spans="1:20" x14ac:dyDescent="0.25">
      <c r="A6994">
        <v>49953</v>
      </c>
      <c r="B6994">
        <v>40985</v>
      </c>
      <c r="C6994" t="s">
        <v>29</v>
      </c>
      <c r="D6994" t="s">
        <v>21</v>
      </c>
      <c r="E6994" t="s">
        <v>84</v>
      </c>
      <c r="F6994" t="s">
        <v>663</v>
      </c>
      <c r="G6994">
        <v>36</v>
      </c>
      <c r="H6994">
        <v>354.61</v>
      </c>
      <c r="I6994">
        <v>0.39</v>
      </c>
      <c r="J6994">
        <v>0.09</v>
      </c>
      <c r="K6994">
        <v>114.73</v>
      </c>
      <c r="L6994">
        <v>10.62</v>
      </c>
      <c r="M6994">
        <v>6.48</v>
      </c>
      <c r="N6994">
        <v>6.6</v>
      </c>
      <c r="O6994" t="s">
        <v>71</v>
      </c>
      <c r="P6994" t="s">
        <v>2030</v>
      </c>
      <c r="Q6994" t="s">
        <v>41</v>
      </c>
      <c r="R6994" t="s">
        <v>61</v>
      </c>
      <c r="S6994" t="s">
        <v>57</v>
      </c>
      <c r="T6994" s="1">
        <v>40985</v>
      </c>
    </row>
    <row r="6995" spans="1:20" x14ac:dyDescent="0.25">
      <c r="A6995">
        <v>49954</v>
      </c>
      <c r="B6995">
        <v>40966</v>
      </c>
      <c r="C6995" t="s">
        <v>58</v>
      </c>
      <c r="D6995" t="s">
        <v>37</v>
      </c>
      <c r="E6995" t="s">
        <v>50</v>
      </c>
      <c r="F6995" t="s">
        <v>247</v>
      </c>
      <c r="G6995">
        <v>36</v>
      </c>
      <c r="H6995">
        <v>4469.38</v>
      </c>
      <c r="I6995">
        <v>0.51</v>
      </c>
      <c r="J6995">
        <v>0.08</v>
      </c>
      <c r="K6995">
        <v>2084.75</v>
      </c>
      <c r="L6995">
        <v>134.66999999999999</v>
      </c>
      <c r="M6995">
        <v>65.989999999999995</v>
      </c>
      <c r="N6995">
        <v>8.99</v>
      </c>
      <c r="O6995" t="s">
        <v>24</v>
      </c>
      <c r="P6995" t="s">
        <v>1437</v>
      </c>
      <c r="Q6995" t="s">
        <v>33</v>
      </c>
      <c r="R6995" t="s">
        <v>61</v>
      </c>
      <c r="S6995" t="s">
        <v>57</v>
      </c>
      <c r="T6995" s="1">
        <v>40968</v>
      </c>
    </row>
    <row r="6996" spans="1:20" x14ac:dyDescent="0.25">
      <c r="A6996">
        <v>49984</v>
      </c>
      <c r="B6996">
        <v>39944</v>
      </c>
      <c r="C6996" t="s">
        <v>20</v>
      </c>
      <c r="D6996" t="s">
        <v>21</v>
      </c>
      <c r="E6996" t="s">
        <v>120</v>
      </c>
      <c r="F6996" t="s">
        <v>532</v>
      </c>
      <c r="G6996">
        <v>14</v>
      </c>
      <c r="H6996">
        <v>92.96</v>
      </c>
      <c r="I6996">
        <v>0.43</v>
      </c>
      <c r="J6996">
        <v>0.02</v>
      </c>
      <c r="K6996">
        <v>38.270000000000003</v>
      </c>
      <c r="L6996">
        <v>6.67</v>
      </c>
      <c r="M6996">
        <v>3.8</v>
      </c>
      <c r="N6996">
        <v>1.49</v>
      </c>
      <c r="O6996" t="s">
        <v>24</v>
      </c>
      <c r="P6996" t="s">
        <v>558</v>
      </c>
      <c r="Q6996" t="s">
        <v>95</v>
      </c>
      <c r="R6996" t="s">
        <v>27</v>
      </c>
      <c r="S6996" t="s">
        <v>57</v>
      </c>
      <c r="T6996" s="1">
        <v>39948</v>
      </c>
    </row>
    <row r="6997" spans="1:20" x14ac:dyDescent="0.25">
      <c r="A6997">
        <v>49984</v>
      </c>
      <c r="B6997">
        <v>39944</v>
      </c>
      <c r="C6997" t="s">
        <v>20</v>
      </c>
      <c r="D6997" t="s">
        <v>21</v>
      </c>
      <c r="E6997" t="s">
        <v>84</v>
      </c>
      <c r="F6997" t="s">
        <v>648</v>
      </c>
      <c r="G6997">
        <v>32</v>
      </c>
      <c r="H6997">
        <v>414.83</v>
      </c>
      <c r="I6997">
        <v>0.5</v>
      </c>
      <c r="J6997">
        <v>0.02</v>
      </c>
      <c r="K6997">
        <v>199.07</v>
      </c>
      <c r="L6997">
        <v>12.96</v>
      </c>
      <c r="M6997">
        <v>6.48</v>
      </c>
      <c r="N6997">
        <v>8.4</v>
      </c>
      <c r="O6997" t="s">
        <v>24</v>
      </c>
      <c r="P6997" t="s">
        <v>558</v>
      </c>
      <c r="Q6997" t="s">
        <v>95</v>
      </c>
      <c r="R6997" t="s">
        <v>27</v>
      </c>
      <c r="S6997" t="s">
        <v>57</v>
      </c>
      <c r="T6997" s="1">
        <v>39944</v>
      </c>
    </row>
    <row r="6998" spans="1:20" x14ac:dyDescent="0.25">
      <c r="A6998">
        <v>49986</v>
      </c>
      <c r="B6998">
        <v>40465</v>
      </c>
      <c r="C6998" t="s">
        <v>58</v>
      </c>
      <c r="D6998" t="s">
        <v>21</v>
      </c>
      <c r="E6998" t="s">
        <v>52</v>
      </c>
      <c r="F6998" t="s">
        <v>435</v>
      </c>
      <c r="G6998">
        <v>39</v>
      </c>
      <c r="H6998">
        <v>211.37</v>
      </c>
      <c r="I6998">
        <v>0.5</v>
      </c>
      <c r="J6998">
        <v>0.05</v>
      </c>
      <c r="K6998">
        <v>99.68</v>
      </c>
      <c r="L6998">
        <v>5.68</v>
      </c>
      <c r="M6998">
        <v>2.84</v>
      </c>
      <c r="N6998">
        <v>0.93</v>
      </c>
      <c r="O6998" t="s">
        <v>24</v>
      </c>
      <c r="P6998" t="s">
        <v>1259</v>
      </c>
      <c r="Q6998" t="s">
        <v>64</v>
      </c>
      <c r="R6998" t="s">
        <v>67</v>
      </c>
      <c r="S6998" t="s">
        <v>55</v>
      </c>
      <c r="T6998" s="1">
        <v>40467</v>
      </c>
    </row>
    <row r="6999" spans="1:20" x14ac:dyDescent="0.25">
      <c r="A6999">
        <v>49987</v>
      </c>
      <c r="B6999">
        <v>40562</v>
      </c>
      <c r="C6999" t="s">
        <v>36</v>
      </c>
      <c r="D6999" t="s">
        <v>42</v>
      </c>
      <c r="E6999" t="s">
        <v>92</v>
      </c>
      <c r="F6999" t="s">
        <v>1382</v>
      </c>
      <c r="G6999">
        <v>15</v>
      </c>
      <c r="H6999">
        <v>3620.6</v>
      </c>
      <c r="I6999">
        <v>0.54</v>
      </c>
      <c r="J6999">
        <v>0.05</v>
      </c>
      <c r="K6999">
        <v>1837.18</v>
      </c>
      <c r="L6999">
        <v>249.96</v>
      </c>
      <c r="M6999">
        <v>114.98</v>
      </c>
      <c r="N6999">
        <v>58.72</v>
      </c>
      <c r="O6999" t="s">
        <v>48</v>
      </c>
      <c r="P6999" t="s">
        <v>351</v>
      </c>
      <c r="Q6999" t="s">
        <v>95</v>
      </c>
      <c r="R6999" t="s">
        <v>67</v>
      </c>
      <c r="S6999" t="s">
        <v>49</v>
      </c>
      <c r="T6999" s="1">
        <v>40565</v>
      </c>
    </row>
    <row r="7000" spans="1:20" x14ac:dyDescent="0.25">
      <c r="A7000">
        <v>49987</v>
      </c>
      <c r="B7000">
        <v>40562</v>
      </c>
      <c r="C7000" t="s">
        <v>36</v>
      </c>
      <c r="D7000" t="s">
        <v>42</v>
      </c>
      <c r="E7000" t="s">
        <v>46</v>
      </c>
      <c r="F7000" t="s">
        <v>536</v>
      </c>
      <c r="G7000">
        <v>4</v>
      </c>
      <c r="H7000">
        <v>1321.26</v>
      </c>
      <c r="I7000">
        <v>0.35</v>
      </c>
      <c r="J7000">
        <v>0.03</v>
      </c>
      <c r="K7000">
        <v>418.66</v>
      </c>
      <c r="L7000">
        <v>327.08</v>
      </c>
      <c r="M7000">
        <v>212.6</v>
      </c>
      <c r="N7000">
        <v>52.2</v>
      </c>
      <c r="O7000" t="s">
        <v>48</v>
      </c>
      <c r="P7000" t="s">
        <v>351</v>
      </c>
      <c r="Q7000" t="s">
        <v>95</v>
      </c>
      <c r="R7000" t="s">
        <v>67</v>
      </c>
      <c r="S7000" t="s">
        <v>49</v>
      </c>
      <c r="T7000" s="1">
        <v>40565</v>
      </c>
    </row>
    <row r="7001" spans="1:20" x14ac:dyDescent="0.25">
      <c r="A7001">
        <v>49987</v>
      </c>
      <c r="B7001">
        <v>40562</v>
      </c>
      <c r="C7001" t="s">
        <v>36</v>
      </c>
      <c r="D7001" t="s">
        <v>37</v>
      </c>
      <c r="E7001" t="s">
        <v>50</v>
      </c>
      <c r="F7001" t="s">
        <v>1007</v>
      </c>
      <c r="G7001">
        <v>14</v>
      </c>
      <c r="H7001">
        <v>559.9</v>
      </c>
      <c r="I7001">
        <v>0.49</v>
      </c>
      <c r="J7001">
        <v>0.03</v>
      </c>
      <c r="K7001">
        <v>265.05</v>
      </c>
      <c r="L7001">
        <v>41.16</v>
      </c>
      <c r="M7001">
        <v>20.99</v>
      </c>
      <c r="N7001">
        <v>0.99</v>
      </c>
      <c r="O7001" t="s">
        <v>24</v>
      </c>
      <c r="P7001" t="s">
        <v>351</v>
      </c>
      <c r="Q7001" t="s">
        <v>41</v>
      </c>
      <c r="R7001" t="s">
        <v>67</v>
      </c>
      <c r="S7001" t="s">
        <v>55</v>
      </c>
      <c r="T7001" s="1">
        <v>40564</v>
      </c>
    </row>
    <row r="7002" spans="1:20" x14ac:dyDescent="0.25">
      <c r="A7002">
        <v>49988</v>
      </c>
      <c r="B7002">
        <v>40532</v>
      </c>
      <c r="C7002" t="s">
        <v>36</v>
      </c>
      <c r="D7002" t="s">
        <v>21</v>
      </c>
      <c r="E7002" t="s">
        <v>22</v>
      </c>
      <c r="F7002" t="s">
        <v>1362</v>
      </c>
      <c r="G7002">
        <v>43</v>
      </c>
      <c r="H7002">
        <v>12878.95</v>
      </c>
      <c r="I7002">
        <v>0.44</v>
      </c>
      <c r="J7002">
        <v>0</v>
      </c>
      <c r="K7002">
        <v>5651.34</v>
      </c>
      <c r="L7002">
        <v>298.7</v>
      </c>
      <c r="M7002">
        <v>167.27</v>
      </c>
      <c r="N7002">
        <v>35</v>
      </c>
      <c r="O7002" t="s">
        <v>24</v>
      </c>
      <c r="P7002" t="s">
        <v>74</v>
      </c>
      <c r="Q7002" t="s">
        <v>75</v>
      </c>
      <c r="R7002" t="s">
        <v>61</v>
      </c>
      <c r="S7002" t="s">
        <v>28</v>
      </c>
      <c r="T7002" s="1">
        <v>40535</v>
      </c>
    </row>
    <row r="7003" spans="1:20" x14ac:dyDescent="0.25">
      <c r="A7003">
        <v>49988</v>
      </c>
      <c r="B7003">
        <v>40532</v>
      </c>
      <c r="C7003" t="s">
        <v>36</v>
      </c>
      <c r="D7003" t="s">
        <v>42</v>
      </c>
      <c r="E7003" t="s">
        <v>46</v>
      </c>
      <c r="F7003" t="s">
        <v>912</v>
      </c>
      <c r="G7003">
        <v>33</v>
      </c>
      <c r="H7003">
        <v>20676</v>
      </c>
      <c r="I7003">
        <v>0.41</v>
      </c>
      <c r="J7003">
        <v>0.08</v>
      </c>
      <c r="K7003">
        <v>7401.14</v>
      </c>
      <c r="L7003">
        <v>679.63</v>
      </c>
      <c r="M7003">
        <v>400.98</v>
      </c>
      <c r="N7003">
        <v>42.52</v>
      </c>
      <c r="O7003" t="s">
        <v>48</v>
      </c>
      <c r="P7003" t="s">
        <v>74</v>
      </c>
      <c r="Q7003" t="s">
        <v>75</v>
      </c>
      <c r="R7003" t="s">
        <v>61</v>
      </c>
      <c r="S7003" t="s">
        <v>49</v>
      </c>
      <c r="T7003" s="1">
        <v>40534</v>
      </c>
    </row>
    <row r="7004" spans="1:20" x14ac:dyDescent="0.25">
      <c r="A7004">
        <v>49988</v>
      </c>
      <c r="B7004">
        <v>40532</v>
      </c>
      <c r="C7004" t="s">
        <v>36</v>
      </c>
      <c r="D7004" t="s">
        <v>37</v>
      </c>
      <c r="E7004" t="s">
        <v>50</v>
      </c>
      <c r="F7004" t="s">
        <v>2071</v>
      </c>
      <c r="G7004">
        <v>33</v>
      </c>
      <c r="H7004">
        <v>11218.95</v>
      </c>
      <c r="I7004">
        <v>0.4</v>
      </c>
      <c r="J7004">
        <v>0.01</v>
      </c>
      <c r="K7004">
        <v>4418.49</v>
      </c>
      <c r="L7004">
        <v>343.32</v>
      </c>
      <c r="M7004">
        <v>205.99</v>
      </c>
      <c r="N7004">
        <v>2.79</v>
      </c>
      <c r="O7004" t="s">
        <v>24</v>
      </c>
      <c r="P7004" t="s">
        <v>74</v>
      </c>
      <c r="Q7004" t="s">
        <v>75</v>
      </c>
      <c r="R7004" t="s">
        <v>61</v>
      </c>
      <c r="S7004" t="s">
        <v>57</v>
      </c>
      <c r="T7004" s="1">
        <v>40535</v>
      </c>
    </row>
    <row r="7005" spans="1:20" x14ac:dyDescent="0.25">
      <c r="A7005">
        <v>49989</v>
      </c>
      <c r="B7005">
        <v>40294</v>
      </c>
      <c r="C7005" t="s">
        <v>29</v>
      </c>
      <c r="D7005" t="s">
        <v>37</v>
      </c>
      <c r="E7005" t="s">
        <v>38</v>
      </c>
      <c r="F7005" t="s">
        <v>636</v>
      </c>
      <c r="G7005">
        <v>6</v>
      </c>
      <c r="H7005">
        <v>2803.29</v>
      </c>
      <c r="I7005">
        <v>0.38</v>
      </c>
      <c r="J7005">
        <v>0.04</v>
      </c>
      <c r="K7005">
        <v>990.29</v>
      </c>
      <c r="L7005">
        <v>485.44</v>
      </c>
      <c r="M7005">
        <v>300.97000000000003</v>
      </c>
      <c r="N7005">
        <v>7.18</v>
      </c>
      <c r="O7005" t="s">
        <v>24</v>
      </c>
      <c r="P7005" t="s">
        <v>1418</v>
      </c>
      <c r="Q7005" t="s">
        <v>64</v>
      </c>
      <c r="R7005" t="s">
        <v>27</v>
      </c>
      <c r="S7005" t="s">
        <v>57</v>
      </c>
      <c r="T7005" s="1">
        <v>40295</v>
      </c>
    </row>
    <row r="7006" spans="1:20" x14ac:dyDescent="0.25">
      <c r="A7006">
        <v>49990</v>
      </c>
      <c r="B7006">
        <v>40061</v>
      </c>
      <c r="C7006" t="s">
        <v>29</v>
      </c>
      <c r="D7006" t="s">
        <v>37</v>
      </c>
      <c r="E7006" t="s">
        <v>87</v>
      </c>
      <c r="F7006" t="s">
        <v>1063</v>
      </c>
      <c r="G7006">
        <v>11</v>
      </c>
      <c r="H7006">
        <v>8257.99</v>
      </c>
      <c r="I7006">
        <v>0.41</v>
      </c>
      <c r="J7006">
        <v>0</v>
      </c>
      <c r="K7006">
        <v>3379.75</v>
      </c>
      <c r="L7006">
        <v>749.39</v>
      </c>
      <c r="M7006">
        <v>442.14</v>
      </c>
      <c r="N7006">
        <v>14.7</v>
      </c>
      <c r="O7006" t="s">
        <v>48</v>
      </c>
      <c r="P7006" t="s">
        <v>1389</v>
      </c>
      <c r="Q7006" t="s">
        <v>41</v>
      </c>
      <c r="R7006" t="s">
        <v>34</v>
      </c>
      <c r="S7006" t="s">
        <v>132</v>
      </c>
      <c r="T7006" s="1">
        <v>40061</v>
      </c>
    </row>
    <row r="7007" spans="1:20" x14ac:dyDescent="0.25">
      <c r="A7007">
        <v>50016</v>
      </c>
      <c r="B7007">
        <v>39908</v>
      </c>
      <c r="C7007" t="s">
        <v>36</v>
      </c>
      <c r="D7007" t="s">
        <v>37</v>
      </c>
      <c r="E7007" t="s">
        <v>50</v>
      </c>
      <c r="F7007" t="s">
        <v>1480</v>
      </c>
      <c r="G7007">
        <v>15</v>
      </c>
      <c r="H7007">
        <v>2077.87</v>
      </c>
      <c r="I7007">
        <v>0.41</v>
      </c>
      <c r="J7007">
        <v>0.05</v>
      </c>
      <c r="K7007">
        <v>787.03</v>
      </c>
      <c r="L7007">
        <v>145.75</v>
      </c>
      <c r="M7007">
        <v>85.99</v>
      </c>
      <c r="N7007">
        <v>0.99</v>
      </c>
      <c r="O7007" t="s">
        <v>24</v>
      </c>
      <c r="P7007" t="s">
        <v>324</v>
      </c>
      <c r="Q7007" t="s">
        <v>41</v>
      </c>
      <c r="R7007" t="s">
        <v>67</v>
      </c>
      <c r="S7007" t="s">
        <v>55</v>
      </c>
      <c r="T7007" s="1">
        <v>39910</v>
      </c>
    </row>
    <row r="7008" spans="1:20" x14ac:dyDescent="0.25">
      <c r="A7008">
        <v>50017</v>
      </c>
      <c r="B7008">
        <v>41233</v>
      </c>
      <c r="C7008" t="s">
        <v>20</v>
      </c>
      <c r="D7008" t="s">
        <v>21</v>
      </c>
      <c r="E7008" t="s">
        <v>52</v>
      </c>
      <c r="F7008" t="s">
        <v>182</v>
      </c>
      <c r="G7008">
        <v>43</v>
      </c>
      <c r="H7008">
        <v>2393.2199999999998</v>
      </c>
      <c r="I7008">
        <v>0.42</v>
      </c>
      <c r="J7008">
        <v>7.0000000000000007E-2</v>
      </c>
      <c r="K7008">
        <v>897.29</v>
      </c>
      <c r="L7008">
        <v>59.62</v>
      </c>
      <c r="M7008">
        <v>34.58</v>
      </c>
      <c r="N7008">
        <v>8.99</v>
      </c>
      <c r="O7008" t="s">
        <v>24</v>
      </c>
      <c r="P7008" t="s">
        <v>1541</v>
      </c>
      <c r="Q7008" t="s">
        <v>64</v>
      </c>
      <c r="R7008" t="s">
        <v>61</v>
      </c>
      <c r="S7008" t="s">
        <v>35</v>
      </c>
      <c r="T7008" s="1">
        <v>41235</v>
      </c>
    </row>
    <row r="7009" spans="1:20" x14ac:dyDescent="0.25">
      <c r="A7009">
        <v>50017</v>
      </c>
      <c r="B7009">
        <v>41233</v>
      </c>
      <c r="C7009" t="s">
        <v>20</v>
      </c>
      <c r="D7009" t="s">
        <v>21</v>
      </c>
      <c r="E7009" t="s">
        <v>22</v>
      </c>
      <c r="F7009" t="s">
        <v>1644</v>
      </c>
      <c r="G7009">
        <v>24</v>
      </c>
      <c r="H7009">
        <v>3439.08</v>
      </c>
      <c r="I7009">
        <v>0.43</v>
      </c>
      <c r="J7009">
        <v>0.1</v>
      </c>
      <c r="K7009">
        <v>1248.1600000000001</v>
      </c>
      <c r="L7009">
        <v>157.6</v>
      </c>
      <c r="M7009">
        <v>89.83</v>
      </c>
      <c r="N7009">
        <v>35</v>
      </c>
      <c r="O7009" t="s">
        <v>24</v>
      </c>
      <c r="P7009" t="s">
        <v>1541</v>
      </c>
      <c r="Q7009" t="s">
        <v>64</v>
      </c>
      <c r="R7009" t="s">
        <v>61</v>
      </c>
      <c r="S7009" t="s">
        <v>28</v>
      </c>
      <c r="T7009" s="1">
        <v>41233</v>
      </c>
    </row>
    <row r="7010" spans="1:20" x14ac:dyDescent="0.25">
      <c r="A7010">
        <v>50048</v>
      </c>
      <c r="B7010">
        <v>40196</v>
      </c>
      <c r="C7010" t="s">
        <v>36</v>
      </c>
      <c r="D7010" t="s">
        <v>21</v>
      </c>
      <c r="E7010" t="s">
        <v>52</v>
      </c>
      <c r="F7010" t="s">
        <v>970</v>
      </c>
      <c r="G7010">
        <v>14</v>
      </c>
      <c r="H7010">
        <v>58.97</v>
      </c>
      <c r="I7010">
        <v>0.43</v>
      </c>
      <c r="J7010">
        <v>0.09</v>
      </c>
      <c r="K7010">
        <v>21.55</v>
      </c>
      <c r="L7010">
        <v>4.53</v>
      </c>
      <c r="M7010">
        <v>2.58</v>
      </c>
      <c r="N7010">
        <v>1.3</v>
      </c>
      <c r="O7010" t="s">
        <v>24</v>
      </c>
      <c r="P7010" t="s">
        <v>1087</v>
      </c>
      <c r="Q7010" t="s">
        <v>41</v>
      </c>
      <c r="R7010" t="s">
        <v>34</v>
      </c>
      <c r="S7010" t="s">
        <v>55</v>
      </c>
      <c r="T7010" s="1">
        <v>40198</v>
      </c>
    </row>
    <row r="7011" spans="1:20" x14ac:dyDescent="0.25">
      <c r="A7011">
        <v>50048</v>
      </c>
      <c r="B7011">
        <v>40196</v>
      </c>
      <c r="C7011" t="s">
        <v>36</v>
      </c>
      <c r="D7011" t="s">
        <v>21</v>
      </c>
      <c r="E7011" t="s">
        <v>30</v>
      </c>
      <c r="F7011" t="s">
        <v>1085</v>
      </c>
      <c r="G7011">
        <v>1</v>
      </c>
      <c r="H7011">
        <v>21.37</v>
      </c>
      <c r="I7011">
        <v>0.5</v>
      </c>
      <c r="J7011">
        <v>0.05</v>
      </c>
      <c r="K7011">
        <v>6.16</v>
      </c>
      <c r="L7011">
        <v>13.68</v>
      </c>
      <c r="M7011">
        <v>6.84</v>
      </c>
      <c r="N7011">
        <v>8.3699999999999992</v>
      </c>
      <c r="O7011" t="s">
        <v>24</v>
      </c>
      <c r="P7011" t="s">
        <v>1087</v>
      </c>
      <c r="Q7011" t="s">
        <v>41</v>
      </c>
      <c r="R7011" t="s">
        <v>34</v>
      </c>
      <c r="S7011" t="s">
        <v>35</v>
      </c>
      <c r="T7011" s="1">
        <v>40198</v>
      </c>
    </row>
    <row r="7012" spans="1:20" x14ac:dyDescent="0.25">
      <c r="A7012">
        <v>50051</v>
      </c>
      <c r="B7012">
        <v>40090</v>
      </c>
      <c r="C7012" t="s">
        <v>79</v>
      </c>
      <c r="D7012" t="s">
        <v>21</v>
      </c>
      <c r="E7012" t="s">
        <v>120</v>
      </c>
      <c r="F7012" t="s">
        <v>1376</v>
      </c>
      <c r="G7012">
        <v>17</v>
      </c>
      <c r="H7012">
        <v>168.61</v>
      </c>
      <c r="I7012">
        <v>0.43</v>
      </c>
      <c r="J7012">
        <v>0.02</v>
      </c>
      <c r="K7012">
        <v>67.62</v>
      </c>
      <c r="L7012">
        <v>9.6999999999999993</v>
      </c>
      <c r="M7012">
        <v>5.53</v>
      </c>
      <c r="N7012">
        <v>6.98</v>
      </c>
      <c r="O7012" t="s">
        <v>24</v>
      </c>
      <c r="P7012" t="s">
        <v>301</v>
      </c>
      <c r="Q7012" t="s">
        <v>64</v>
      </c>
      <c r="R7012" t="s">
        <v>34</v>
      </c>
      <c r="S7012" t="s">
        <v>57</v>
      </c>
      <c r="T7012" s="1">
        <v>40092</v>
      </c>
    </row>
    <row r="7013" spans="1:20" x14ac:dyDescent="0.25">
      <c r="A7013">
        <v>50051</v>
      </c>
      <c r="B7013">
        <v>40090</v>
      </c>
      <c r="C7013" t="s">
        <v>79</v>
      </c>
      <c r="D7013" t="s">
        <v>42</v>
      </c>
      <c r="E7013" t="s">
        <v>43</v>
      </c>
      <c r="F7013" t="s">
        <v>1413</v>
      </c>
      <c r="G7013">
        <v>4</v>
      </c>
      <c r="H7013">
        <v>285.77999999999997</v>
      </c>
      <c r="I7013">
        <v>0.4</v>
      </c>
      <c r="J7013">
        <v>0.09</v>
      </c>
      <c r="K7013">
        <v>85.7</v>
      </c>
      <c r="L7013">
        <v>69.12</v>
      </c>
      <c r="M7013">
        <v>41.47</v>
      </c>
      <c r="N7013">
        <v>34.200000000000003</v>
      </c>
      <c r="O7013" t="s">
        <v>24</v>
      </c>
      <c r="P7013" t="s">
        <v>301</v>
      </c>
      <c r="Q7013" t="s">
        <v>64</v>
      </c>
      <c r="R7013" t="s">
        <v>34</v>
      </c>
      <c r="S7013" t="s">
        <v>55</v>
      </c>
      <c r="T7013" s="1">
        <v>40092</v>
      </c>
    </row>
    <row r="7014" spans="1:20" x14ac:dyDescent="0.25">
      <c r="A7014">
        <v>50051</v>
      </c>
      <c r="B7014">
        <v>40090</v>
      </c>
      <c r="C7014" t="s">
        <v>79</v>
      </c>
      <c r="D7014" t="s">
        <v>42</v>
      </c>
      <c r="E7014" t="s">
        <v>43</v>
      </c>
      <c r="F7014" t="s">
        <v>1939</v>
      </c>
      <c r="G7014">
        <v>15</v>
      </c>
      <c r="H7014">
        <v>595.80999999999995</v>
      </c>
      <c r="I7014">
        <v>0.53</v>
      </c>
      <c r="J7014">
        <v>0.03</v>
      </c>
      <c r="K7014">
        <v>303.83</v>
      </c>
      <c r="L7014">
        <v>40.51</v>
      </c>
      <c r="M7014">
        <v>19.04</v>
      </c>
      <c r="N7014">
        <v>6.38</v>
      </c>
      <c r="O7014" t="s">
        <v>71</v>
      </c>
      <c r="P7014" t="s">
        <v>301</v>
      </c>
      <c r="Q7014" t="s">
        <v>64</v>
      </c>
      <c r="R7014" t="s">
        <v>34</v>
      </c>
      <c r="S7014" t="s">
        <v>57</v>
      </c>
      <c r="T7014" s="1">
        <v>40090</v>
      </c>
    </row>
    <row r="7015" spans="1:20" x14ac:dyDescent="0.25">
      <c r="A7015">
        <v>50054</v>
      </c>
      <c r="B7015">
        <v>40427</v>
      </c>
      <c r="C7015" t="s">
        <v>29</v>
      </c>
      <c r="D7015" t="s">
        <v>37</v>
      </c>
      <c r="E7015" t="s">
        <v>87</v>
      </c>
      <c r="F7015" t="s">
        <v>1206</v>
      </c>
      <c r="G7015">
        <v>50</v>
      </c>
      <c r="H7015">
        <v>8791.0400000000009</v>
      </c>
      <c r="I7015">
        <v>0.43</v>
      </c>
      <c r="J7015">
        <v>0</v>
      </c>
      <c r="K7015">
        <v>3771.55</v>
      </c>
      <c r="L7015">
        <v>175.42</v>
      </c>
      <c r="M7015">
        <v>99.99</v>
      </c>
      <c r="N7015">
        <v>19.989999999999998</v>
      </c>
      <c r="O7015" t="s">
        <v>24</v>
      </c>
      <c r="P7015" t="s">
        <v>1445</v>
      </c>
      <c r="Q7015" t="s">
        <v>41</v>
      </c>
      <c r="R7015" t="s">
        <v>34</v>
      </c>
      <c r="S7015" t="s">
        <v>57</v>
      </c>
      <c r="T7015" s="1">
        <v>40429</v>
      </c>
    </row>
    <row r="7016" spans="1:20" x14ac:dyDescent="0.25">
      <c r="A7016">
        <v>50054</v>
      </c>
      <c r="B7016">
        <v>40427</v>
      </c>
      <c r="C7016" t="s">
        <v>29</v>
      </c>
      <c r="D7016" t="s">
        <v>21</v>
      </c>
      <c r="E7016" t="s">
        <v>22</v>
      </c>
      <c r="F7016" t="s">
        <v>1753</v>
      </c>
      <c r="G7016">
        <v>41</v>
      </c>
      <c r="H7016">
        <v>2738.52</v>
      </c>
      <c r="I7016">
        <v>0.51</v>
      </c>
      <c r="J7016">
        <v>0.02</v>
      </c>
      <c r="K7016">
        <v>1364.89</v>
      </c>
      <c r="L7016">
        <v>67.94</v>
      </c>
      <c r="M7016">
        <v>33.29</v>
      </c>
      <c r="N7016">
        <v>8.74</v>
      </c>
      <c r="O7016" t="s">
        <v>24</v>
      </c>
      <c r="P7016" t="s">
        <v>1445</v>
      </c>
      <c r="Q7016" t="s">
        <v>41</v>
      </c>
      <c r="R7016" t="s">
        <v>34</v>
      </c>
      <c r="S7016" t="s">
        <v>57</v>
      </c>
      <c r="T7016" s="1">
        <v>40429</v>
      </c>
    </row>
    <row r="7017" spans="1:20" x14ac:dyDescent="0.25">
      <c r="A7017">
        <v>50055</v>
      </c>
      <c r="B7017">
        <v>41200</v>
      </c>
      <c r="C7017" t="s">
        <v>79</v>
      </c>
      <c r="D7017" t="s">
        <v>21</v>
      </c>
      <c r="E7017" t="s">
        <v>120</v>
      </c>
      <c r="F7017" t="s">
        <v>135</v>
      </c>
      <c r="G7017">
        <v>1</v>
      </c>
      <c r="H7017">
        <v>18.37</v>
      </c>
      <c r="I7017">
        <v>0.49</v>
      </c>
      <c r="J7017">
        <v>0</v>
      </c>
      <c r="K7017">
        <v>5.19</v>
      </c>
      <c r="L7017">
        <v>10.59</v>
      </c>
      <c r="M7017">
        <v>5.4</v>
      </c>
      <c r="N7017">
        <v>7.78</v>
      </c>
      <c r="O7017" t="s">
        <v>24</v>
      </c>
      <c r="P7017" t="s">
        <v>519</v>
      </c>
      <c r="Q7017" t="s">
        <v>41</v>
      </c>
      <c r="R7017" t="s">
        <v>27</v>
      </c>
      <c r="S7017" t="s">
        <v>57</v>
      </c>
      <c r="T7017" s="1">
        <v>41202</v>
      </c>
    </row>
    <row r="7018" spans="1:20" x14ac:dyDescent="0.25">
      <c r="A7018">
        <v>50055</v>
      </c>
      <c r="B7018">
        <v>41200</v>
      </c>
      <c r="C7018" t="s">
        <v>79</v>
      </c>
      <c r="D7018" t="s">
        <v>21</v>
      </c>
      <c r="E7018" t="s">
        <v>84</v>
      </c>
      <c r="F7018" t="s">
        <v>1919</v>
      </c>
      <c r="G7018">
        <v>11</v>
      </c>
      <c r="H7018">
        <v>128.74</v>
      </c>
      <c r="I7018">
        <v>0.46</v>
      </c>
      <c r="J7018">
        <v>0.09</v>
      </c>
      <c r="K7018">
        <v>50.35</v>
      </c>
      <c r="L7018">
        <v>12.37</v>
      </c>
      <c r="M7018">
        <v>6.68</v>
      </c>
      <c r="N7018">
        <v>4.91</v>
      </c>
      <c r="O7018" t="s">
        <v>24</v>
      </c>
      <c r="P7018" t="s">
        <v>519</v>
      </c>
      <c r="Q7018" t="s">
        <v>41</v>
      </c>
      <c r="R7018" t="s">
        <v>27</v>
      </c>
      <c r="S7018" t="s">
        <v>57</v>
      </c>
      <c r="T7018" s="1">
        <v>41202</v>
      </c>
    </row>
    <row r="7019" spans="1:20" x14ac:dyDescent="0.25">
      <c r="A7019">
        <v>50081</v>
      </c>
      <c r="B7019">
        <v>40120</v>
      </c>
      <c r="C7019" t="s">
        <v>29</v>
      </c>
      <c r="D7019" t="s">
        <v>42</v>
      </c>
      <c r="E7019" t="s">
        <v>92</v>
      </c>
      <c r="F7019" t="s">
        <v>1136</v>
      </c>
      <c r="G7019">
        <v>7</v>
      </c>
      <c r="H7019">
        <v>1130.8699999999999</v>
      </c>
      <c r="I7019">
        <v>0.55000000000000004</v>
      </c>
      <c r="J7019">
        <v>0</v>
      </c>
      <c r="K7019">
        <v>607.27</v>
      </c>
      <c r="L7019">
        <v>157.72999999999999</v>
      </c>
      <c r="M7019">
        <v>70.98</v>
      </c>
      <c r="N7019">
        <v>26.74</v>
      </c>
      <c r="O7019" t="s">
        <v>48</v>
      </c>
      <c r="P7019" t="s">
        <v>336</v>
      </c>
      <c r="Q7019" t="s">
        <v>41</v>
      </c>
      <c r="R7019" t="s">
        <v>34</v>
      </c>
      <c r="S7019" t="s">
        <v>49</v>
      </c>
      <c r="T7019" s="1">
        <v>40121</v>
      </c>
    </row>
    <row r="7020" spans="1:20" x14ac:dyDescent="0.25">
      <c r="A7020">
        <v>50083</v>
      </c>
      <c r="B7020">
        <v>40641</v>
      </c>
      <c r="C7020" t="s">
        <v>29</v>
      </c>
      <c r="D7020" t="s">
        <v>37</v>
      </c>
      <c r="E7020" t="s">
        <v>87</v>
      </c>
      <c r="F7020" t="s">
        <v>1795</v>
      </c>
      <c r="G7020">
        <v>33</v>
      </c>
      <c r="H7020">
        <v>24306.95</v>
      </c>
      <c r="I7020">
        <v>0.46</v>
      </c>
      <c r="J7020">
        <v>0.01</v>
      </c>
      <c r="K7020">
        <v>11026.68</v>
      </c>
      <c r="L7020">
        <v>742.54</v>
      </c>
      <c r="M7020">
        <v>400.97</v>
      </c>
      <c r="N7020">
        <v>48.26</v>
      </c>
      <c r="O7020" t="s">
        <v>48</v>
      </c>
      <c r="P7020" t="s">
        <v>933</v>
      </c>
      <c r="Q7020" t="s">
        <v>64</v>
      </c>
      <c r="R7020" t="s">
        <v>27</v>
      </c>
      <c r="S7020" t="s">
        <v>49</v>
      </c>
      <c r="T7020" s="1">
        <v>40643</v>
      </c>
    </row>
    <row r="7021" spans="1:20" x14ac:dyDescent="0.25">
      <c r="A7021">
        <v>50087</v>
      </c>
      <c r="B7021">
        <v>40313</v>
      </c>
      <c r="C7021" t="s">
        <v>29</v>
      </c>
      <c r="D7021" t="s">
        <v>21</v>
      </c>
      <c r="E7021" t="s">
        <v>72</v>
      </c>
      <c r="F7021" t="s">
        <v>780</v>
      </c>
      <c r="G7021">
        <v>17</v>
      </c>
      <c r="H7021">
        <v>103.71</v>
      </c>
      <c r="I7021">
        <v>0.47</v>
      </c>
      <c r="J7021">
        <v>0.03</v>
      </c>
      <c r="K7021">
        <v>46.43</v>
      </c>
      <c r="L7021">
        <v>6.21</v>
      </c>
      <c r="M7021">
        <v>3.29</v>
      </c>
      <c r="N7021">
        <v>1.35</v>
      </c>
      <c r="O7021" t="s">
        <v>24</v>
      </c>
      <c r="P7021" t="s">
        <v>597</v>
      </c>
      <c r="Q7021" t="s">
        <v>41</v>
      </c>
      <c r="R7021" t="s">
        <v>34</v>
      </c>
      <c r="S7021" t="s">
        <v>55</v>
      </c>
      <c r="T7021" s="1">
        <v>40315</v>
      </c>
    </row>
    <row r="7022" spans="1:20" x14ac:dyDescent="0.25">
      <c r="A7022">
        <v>50117</v>
      </c>
      <c r="B7022">
        <v>40697</v>
      </c>
      <c r="C7022" t="s">
        <v>58</v>
      </c>
      <c r="D7022" t="s">
        <v>21</v>
      </c>
      <c r="E7022" t="s">
        <v>80</v>
      </c>
      <c r="F7022" t="s">
        <v>81</v>
      </c>
      <c r="G7022">
        <v>17</v>
      </c>
      <c r="H7022">
        <v>83.29</v>
      </c>
      <c r="I7022">
        <v>0.46</v>
      </c>
      <c r="J7022">
        <v>0.09</v>
      </c>
      <c r="K7022">
        <v>33.659999999999997</v>
      </c>
      <c r="L7022">
        <v>5.35</v>
      </c>
      <c r="M7022">
        <v>2.89</v>
      </c>
      <c r="N7022">
        <v>0.5</v>
      </c>
      <c r="O7022" t="s">
        <v>24</v>
      </c>
      <c r="P7022" t="s">
        <v>310</v>
      </c>
      <c r="Q7022" t="s">
        <v>83</v>
      </c>
      <c r="R7022" t="s">
        <v>27</v>
      </c>
      <c r="S7022" t="s">
        <v>57</v>
      </c>
      <c r="T7022" s="1">
        <v>40699</v>
      </c>
    </row>
    <row r="7023" spans="1:20" x14ac:dyDescent="0.25">
      <c r="A7023">
        <v>50118</v>
      </c>
      <c r="B7023">
        <v>40255</v>
      </c>
      <c r="C7023" t="s">
        <v>29</v>
      </c>
      <c r="D7023" t="s">
        <v>42</v>
      </c>
      <c r="E7023" t="s">
        <v>46</v>
      </c>
      <c r="F7023" t="s">
        <v>1518</v>
      </c>
      <c r="G7023">
        <v>19</v>
      </c>
      <c r="H7023">
        <v>553.88</v>
      </c>
      <c r="I7023">
        <v>0.45</v>
      </c>
      <c r="J7023">
        <v>0</v>
      </c>
      <c r="K7023">
        <v>236.76</v>
      </c>
      <c r="L7023">
        <v>27.69</v>
      </c>
      <c r="M7023">
        <v>15.23</v>
      </c>
      <c r="N7023">
        <v>27.75</v>
      </c>
      <c r="O7023" t="s">
        <v>48</v>
      </c>
      <c r="P7023" t="s">
        <v>1373</v>
      </c>
      <c r="Q7023" t="s">
        <v>83</v>
      </c>
      <c r="R7023" t="s">
        <v>34</v>
      </c>
      <c r="S7023" t="s">
        <v>49</v>
      </c>
      <c r="T7023" s="1">
        <v>40256</v>
      </c>
    </row>
    <row r="7024" spans="1:20" x14ac:dyDescent="0.25">
      <c r="A7024">
        <v>50144</v>
      </c>
      <c r="B7024">
        <v>41067</v>
      </c>
      <c r="C7024" t="s">
        <v>58</v>
      </c>
      <c r="D7024" t="s">
        <v>21</v>
      </c>
      <c r="E7024" t="s">
        <v>120</v>
      </c>
      <c r="F7024" t="s">
        <v>1335</v>
      </c>
      <c r="G7024">
        <v>36</v>
      </c>
      <c r="H7024">
        <v>8348.9699999999993</v>
      </c>
      <c r="I7024">
        <v>0.53</v>
      </c>
      <c r="J7024">
        <v>0.1</v>
      </c>
      <c r="K7024">
        <v>3984.62</v>
      </c>
      <c r="L7024">
        <v>257.39999999999998</v>
      </c>
      <c r="M7024">
        <v>120.98</v>
      </c>
      <c r="N7024">
        <v>9.07</v>
      </c>
      <c r="O7024" t="s">
        <v>71</v>
      </c>
      <c r="P7024" t="s">
        <v>97</v>
      </c>
      <c r="Q7024" t="s">
        <v>64</v>
      </c>
      <c r="R7024" t="s">
        <v>61</v>
      </c>
      <c r="S7024" t="s">
        <v>57</v>
      </c>
      <c r="T7024" s="1">
        <v>41067</v>
      </c>
    </row>
    <row r="7025" spans="1:20" x14ac:dyDescent="0.25">
      <c r="A7025">
        <v>50145</v>
      </c>
      <c r="B7025">
        <v>40600</v>
      </c>
      <c r="C7025" t="s">
        <v>36</v>
      </c>
      <c r="D7025" t="s">
        <v>42</v>
      </c>
      <c r="E7025" t="s">
        <v>43</v>
      </c>
      <c r="F7025" t="s">
        <v>1512</v>
      </c>
      <c r="G7025">
        <v>18</v>
      </c>
      <c r="H7025">
        <v>605.08000000000004</v>
      </c>
      <c r="I7025">
        <v>0.47</v>
      </c>
      <c r="J7025">
        <v>0.06</v>
      </c>
      <c r="K7025">
        <v>262.33999999999997</v>
      </c>
      <c r="L7025">
        <v>35.549999999999997</v>
      </c>
      <c r="M7025">
        <v>18.84</v>
      </c>
      <c r="N7025">
        <v>3.62</v>
      </c>
      <c r="O7025" t="s">
        <v>24</v>
      </c>
      <c r="P7025" t="s">
        <v>1399</v>
      </c>
      <c r="Q7025" t="s">
        <v>41</v>
      </c>
      <c r="R7025" t="s">
        <v>34</v>
      </c>
      <c r="S7025" t="s">
        <v>55</v>
      </c>
      <c r="T7025" s="1">
        <v>40601</v>
      </c>
    </row>
    <row r="7026" spans="1:20" x14ac:dyDescent="0.25">
      <c r="A7026">
        <v>50145</v>
      </c>
      <c r="B7026">
        <v>40600</v>
      </c>
      <c r="C7026" t="s">
        <v>36</v>
      </c>
      <c r="D7026" t="s">
        <v>42</v>
      </c>
      <c r="E7026" t="s">
        <v>43</v>
      </c>
      <c r="F7026" t="s">
        <v>1319</v>
      </c>
      <c r="G7026">
        <v>9</v>
      </c>
      <c r="H7026">
        <v>774.88</v>
      </c>
      <c r="I7026">
        <v>0.45</v>
      </c>
      <c r="J7026">
        <v>0</v>
      </c>
      <c r="K7026">
        <v>345.65</v>
      </c>
      <c r="L7026">
        <v>85.35</v>
      </c>
      <c r="M7026">
        <v>46.94</v>
      </c>
      <c r="N7026">
        <v>6.77</v>
      </c>
      <c r="O7026" t="s">
        <v>24</v>
      </c>
      <c r="P7026" t="s">
        <v>1399</v>
      </c>
      <c r="Q7026" t="s">
        <v>41</v>
      </c>
      <c r="R7026" t="s">
        <v>34</v>
      </c>
      <c r="S7026" t="s">
        <v>57</v>
      </c>
      <c r="T7026" s="1">
        <v>40600</v>
      </c>
    </row>
    <row r="7027" spans="1:20" x14ac:dyDescent="0.25">
      <c r="A7027">
        <v>50146</v>
      </c>
      <c r="B7027">
        <v>40399</v>
      </c>
      <c r="C7027" t="s">
        <v>29</v>
      </c>
      <c r="D7027" t="s">
        <v>37</v>
      </c>
      <c r="E7027" t="s">
        <v>50</v>
      </c>
      <c r="F7027" t="s">
        <v>76</v>
      </c>
      <c r="G7027">
        <v>32</v>
      </c>
      <c r="H7027">
        <v>5337.68</v>
      </c>
      <c r="I7027">
        <v>0.51</v>
      </c>
      <c r="J7027">
        <v>0.05</v>
      </c>
      <c r="K7027">
        <v>2583.21</v>
      </c>
      <c r="L7027">
        <v>175.49</v>
      </c>
      <c r="M7027">
        <v>85.99</v>
      </c>
      <c r="N7027">
        <v>2.79</v>
      </c>
      <c r="O7027" t="s">
        <v>24</v>
      </c>
      <c r="P7027" t="s">
        <v>1728</v>
      </c>
      <c r="Q7027" t="s">
        <v>33</v>
      </c>
      <c r="R7027" t="s">
        <v>67</v>
      </c>
      <c r="S7027" t="s">
        <v>57</v>
      </c>
      <c r="T7027" s="1">
        <v>40399</v>
      </c>
    </row>
    <row r="7028" spans="1:20" x14ac:dyDescent="0.25">
      <c r="A7028">
        <v>50147</v>
      </c>
      <c r="B7028">
        <v>40094</v>
      </c>
      <c r="C7028" t="s">
        <v>79</v>
      </c>
      <c r="D7028" t="s">
        <v>21</v>
      </c>
      <c r="E7028" t="s">
        <v>139</v>
      </c>
      <c r="F7028" t="s">
        <v>1559</v>
      </c>
      <c r="G7028">
        <v>42</v>
      </c>
      <c r="H7028">
        <v>3061.55</v>
      </c>
      <c r="I7028">
        <v>0.53</v>
      </c>
      <c r="J7028">
        <v>0.05</v>
      </c>
      <c r="K7028">
        <v>1539.45</v>
      </c>
      <c r="L7028">
        <v>76.36</v>
      </c>
      <c r="M7028">
        <v>35.89</v>
      </c>
      <c r="N7028">
        <v>14.72</v>
      </c>
      <c r="O7028" t="s">
        <v>24</v>
      </c>
      <c r="P7028" t="s">
        <v>770</v>
      </c>
      <c r="Q7028" t="s">
        <v>41</v>
      </c>
      <c r="R7028" t="s">
        <v>61</v>
      </c>
      <c r="S7028" t="s">
        <v>57</v>
      </c>
      <c r="T7028" s="1">
        <v>40095</v>
      </c>
    </row>
    <row r="7029" spans="1:20" x14ac:dyDescent="0.25">
      <c r="A7029">
        <v>50147</v>
      </c>
      <c r="B7029">
        <v>40094</v>
      </c>
      <c r="C7029" t="s">
        <v>79</v>
      </c>
      <c r="D7029" t="s">
        <v>21</v>
      </c>
      <c r="E7029" t="s">
        <v>84</v>
      </c>
      <c r="F7029" t="s">
        <v>1030</v>
      </c>
      <c r="G7029">
        <v>13</v>
      </c>
      <c r="H7029">
        <v>258.38</v>
      </c>
      <c r="I7029">
        <v>0.41</v>
      </c>
      <c r="J7029">
        <v>0</v>
      </c>
      <c r="K7029">
        <v>103.71</v>
      </c>
      <c r="L7029">
        <v>19.46</v>
      </c>
      <c r="M7029">
        <v>11.48</v>
      </c>
      <c r="N7029">
        <v>5.43</v>
      </c>
      <c r="O7029" t="s">
        <v>24</v>
      </c>
      <c r="P7029" t="s">
        <v>770</v>
      </c>
      <c r="Q7029" t="s">
        <v>41</v>
      </c>
      <c r="R7029" t="s">
        <v>61</v>
      </c>
      <c r="S7029" t="s">
        <v>57</v>
      </c>
      <c r="T7029" s="1">
        <v>40094</v>
      </c>
    </row>
    <row r="7030" spans="1:20" x14ac:dyDescent="0.25">
      <c r="A7030">
        <v>50148</v>
      </c>
      <c r="B7030">
        <v>40940</v>
      </c>
      <c r="C7030" t="s">
        <v>79</v>
      </c>
      <c r="D7030" t="s">
        <v>37</v>
      </c>
      <c r="E7030" t="s">
        <v>87</v>
      </c>
      <c r="F7030" t="s">
        <v>1527</v>
      </c>
      <c r="G7030">
        <v>9</v>
      </c>
      <c r="H7030">
        <v>31727.040000000001</v>
      </c>
      <c r="I7030">
        <v>0.45</v>
      </c>
      <c r="J7030">
        <v>0</v>
      </c>
      <c r="K7030">
        <v>14270.87</v>
      </c>
      <c r="L7030">
        <v>3523.67</v>
      </c>
      <c r="M7030">
        <v>1938.02</v>
      </c>
      <c r="N7030">
        <v>13.99</v>
      </c>
      <c r="O7030" t="s">
        <v>24</v>
      </c>
      <c r="P7030" t="s">
        <v>464</v>
      </c>
      <c r="Q7030" t="s">
        <v>33</v>
      </c>
      <c r="R7030" t="s">
        <v>67</v>
      </c>
      <c r="S7030" t="s">
        <v>45</v>
      </c>
      <c r="T7030" s="1">
        <v>40942</v>
      </c>
    </row>
    <row r="7031" spans="1:20" x14ac:dyDescent="0.25">
      <c r="A7031">
        <v>50181</v>
      </c>
      <c r="B7031">
        <v>41059</v>
      </c>
      <c r="C7031" t="s">
        <v>36</v>
      </c>
      <c r="D7031" t="s">
        <v>42</v>
      </c>
      <c r="E7031" t="s">
        <v>192</v>
      </c>
      <c r="F7031" t="s">
        <v>1198</v>
      </c>
      <c r="G7031">
        <v>2</v>
      </c>
      <c r="H7031">
        <v>456.66</v>
      </c>
      <c r="I7031">
        <v>0.39</v>
      </c>
      <c r="J7031">
        <v>0.04</v>
      </c>
      <c r="K7031">
        <v>156.05000000000001</v>
      </c>
      <c r="L7031">
        <v>222.93</v>
      </c>
      <c r="M7031">
        <v>135.99</v>
      </c>
      <c r="N7031">
        <v>28.63</v>
      </c>
      <c r="O7031" t="s">
        <v>48</v>
      </c>
      <c r="P7031" t="s">
        <v>880</v>
      </c>
      <c r="Q7031" t="s">
        <v>64</v>
      </c>
      <c r="R7031" t="s">
        <v>27</v>
      </c>
      <c r="S7031" t="s">
        <v>132</v>
      </c>
      <c r="T7031" s="1">
        <v>41060</v>
      </c>
    </row>
    <row r="7032" spans="1:20" x14ac:dyDescent="0.25">
      <c r="A7032">
        <v>50183</v>
      </c>
      <c r="B7032">
        <v>40322</v>
      </c>
      <c r="C7032" t="s">
        <v>36</v>
      </c>
      <c r="D7032" t="s">
        <v>21</v>
      </c>
      <c r="E7032" t="s">
        <v>139</v>
      </c>
      <c r="F7032" t="s">
        <v>765</v>
      </c>
      <c r="G7032">
        <v>20</v>
      </c>
      <c r="H7032">
        <v>171.79</v>
      </c>
      <c r="I7032">
        <v>0.39</v>
      </c>
      <c r="J7032">
        <v>0.09</v>
      </c>
      <c r="K7032">
        <v>54.89</v>
      </c>
      <c r="L7032">
        <v>9.15</v>
      </c>
      <c r="M7032">
        <v>5.58</v>
      </c>
      <c r="N7032">
        <v>5.3</v>
      </c>
      <c r="O7032" t="s">
        <v>71</v>
      </c>
      <c r="P7032" t="s">
        <v>150</v>
      </c>
      <c r="Q7032" t="s">
        <v>83</v>
      </c>
      <c r="R7032" t="s">
        <v>27</v>
      </c>
      <c r="S7032" t="s">
        <v>57</v>
      </c>
      <c r="T7032" s="1">
        <v>40323</v>
      </c>
    </row>
    <row r="7033" spans="1:20" x14ac:dyDescent="0.25">
      <c r="A7033">
        <v>50208</v>
      </c>
      <c r="B7033">
        <v>40565</v>
      </c>
      <c r="C7033" t="s">
        <v>79</v>
      </c>
      <c r="D7033" t="s">
        <v>21</v>
      </c>
      <c r="E7033" t="s">
        <v>120</v>
      </c>
      <c r="F7033" t="s">
        <v>1953</v>
      </c>
      <c r="G7033">
        <v>4</v>
      </c>
      <c r="H7033">
        <v>55.73</v>
      </c>
      <c r="I7033">
        <v>0.54</v>
      </c>
      <c r="J7033">
        <v>0.1</v>
      </c>
      <c r="K7033">
        <v>23.84</v>
      </c>
      <c r="L7033">
        <v>13.54</v>
      </c>
      <c r="M7033">
        <v>6.23</v>
      </c>
      <c r="N7033">
        <v>6.97</v>
      </c>
      <c r="O7033" t="s">
        <v>71</v>
      </c>
      <c r="P7033" t="s">
        <v>1466</v>
      </c>
      <c r="Q7033" t="s">
        <v>95</v>
      </c>
      <c r="R7033" t="s">
        <v>34</v>
      </c>
      <c r="S7033" t="s">
        <v>57</v>
      </c>
      <c r="T7033" s="1">
        <v>40566</v>
      </c>
    </row>
    <row r="7034" spans="1:20" x14ac:dyDescent="0.25">
      <c r="A7034">
        <v>50209</v>
      </c>
      <c r="B7034">
        <v>40431</v>
      </c>
      <c r="C7034" t="s">
        <v>36</v>
      </c>
      <c r="D7034" t="s">
        <v>21</v>
      </c>
      <c r="E7034" t="s">
        <v>84</v>
      </c>
      <c r="F7034" t="s">
        <v>1372</v>
      </c>
      <c r="G7034">
        <v>34</v>
      </c>
      <c r="H7034">
        <v>3459.11</v>
      </c>
      <c r="I7034">
        <v>0.47</v>
      </c>
      <c r="J7034">
        <v>0.03</v>
      </c>
      <c r="K7034">
        <v>1566</v>
      </c>
      <c r="L7034">
        <v>104.68</v>
      </c>
      <c r="M7034">
        <v>55.48</v>
      </c>
      <c r="N7034">
        <v>6.79</v>
      </c>
      <c r="O7034" t="s">
        <v>71</v>
      </c>
      <c r="P7034" t="s">
        <v>958</v>
      </c>
      <c r="Q7034" t="s">
        <v>95</v>
      </c>
      <c r="R7034" t="s">
        <v>67</v>
      </c>
      <c r="S7034" t="s">
        <v>57</v>
      </c>
      <c r="T7034" s="1">
        <v>40433</v>
      </c>
    </row>
    <row r="7035" spans="1:20" x14ac:dyDescent="0.25">
      <c r="A7035">
        <v>50209</v>
      </c>
      <c r="B7035">
        <v>40431</v>
      </c>
      <c r="C7035" t="s">
        <v>36</v>
      </c>
      <c r="D7035" t="s">
        <v>21</v>
      </c>
      <c r="E7035" t="s">
        <v>22</v>
      </c>
      <c r="F7035" t="s">
        <v>720</v>
      </c>
      <c r="G7035">
        <v>2</v>
      </c>
      <c r="H7035">
        <v>77.84</v>
      </c>
      <c r="I7035">
        <v>0.37</v>
      </c>
      <c r="J7035">
        <v>0</v>
      </c>
      <c r="K7035">
        <v>24.54</v>
      </c>
      <c r="L7035">
        <v>33.159999999999997</v>
      </c>
      <c r="M7035">
        <v>20.89</v>
      </c>
      <c r="N7035">
        <v>11.52</v>
      </c>
      <c r="O7035" t="s">
        <v>24</v>
      </c>
      <c r="P7035" t="s">
        <v>958</v>
      </c>
      <c r="Q7035" t="s">
        <v>95</v>
      </c>
      <c r="R7035" t="s">
        <v>67</v>
      </c>
      <c r="S7035" t="s">
        <v>57</v>
      </c>
      <c r="T7035" s="1">
        <v>40432</v>
      </c>
    </row>
    <row r="7036" spans="1:20" x14ac:dyDescent="0.25">
      <c r="A7036">
        <v>50210</v>
      </c>
      <c r="B7036">
        <v>40378</v>
      </c>
      <c r="C7036" t="s">
        <v>20</v>
      </c>
      <c r="D7036" t="s">
        <v>21</v>
      </c>
      <c r="E7036" t="s">
        <v>80</v>
      </c>
      <c r="F7036" t="s">
        <v>895</v>
      </c>
      <c r="G7036">
        <v>47</v>
      </c>
      <c r="H7036">
        <v>353</v>
      </c>
      <c r="I7036">
        <v>0.5</v>
      </c>
      <c r="J7036">
        <v>0</v>
      </c>
      <c r="K7036">
        <v>176.25</v>
      </c>
      <c r="L7036">
        <v>7.5</v>
      </c>
      <c r="M7036">
        <v>3.75</v>
      </c>
      <c r="N7036">
        <v>0.5</v>
      </c>
      <c r="O7036" t="s">
        <v>24</v>
      </c>
      <c r="P7036" t="s">
        <v>1740</v>
      </c>
      <c r="Q7036" t="s">
        <v>33</v>
      </c>
      <c r="R7036" t="s">
        <v>61</v>
      </c>
      <c r="S7036" t="s">
        <v>57</v>
      </c>
      <c r="T7036" s="1">
        <v>40383</v>
      </c>
    </row>
    <row r="7037" spans="1:20" x14ac:dyDescent="0.25">
      <c r="A7037">
        <v>50210</v>
      </c>
      <c r="B7037">
        <v>40378</v>
      </c>
      <c r="C7037" t="s">
        <v>20</v>
      </c>
      <c r="D7037" t="s">
        <v>21</v>
      </c>
      <c r="E7037" t="s">
        <v>72</v>
      </c>
      <c r="F7037" t="s">
        <v>73</v>
      </c>
      <c r="G7037">
        <v>15</v>
      </c>
      <c r="H7037">
        <v>63.23</v>
      </c>
      <c r="I7037">
        <v>0.54</v>
      </c>
      <c r="J7037">
        <v>0</v>
      </c>
      <c r="K7037">
        <v>32.75</v>
      </c>
      <c r="L7037">
        <v>4.04</v>
      </c>
      <c r="M7037">
        <v>1.86</v>
      </c>
      <c r="N7037">
        <v>2.58</v>
      </c>
      <c r="O7037" t="s">
        <v>24</v>
      </c>
      <c r="P7037" t="s">
        <v>1740</v>
      </c>
      <c r="Q7037" t="s">
        <v>33</v>
      </c>
      <c r="R7037" t="s">
        <v>61</v>
      </c>
      <c r="S7037" t="s">
        <v>55</v>
      </c>
      <c r="T7037" s="1">
        <v>40387</v>
      </c>
    </row>
    <row r="7038" spans="1:20" x14ac:dyDescent="0.25">
      <c r="A7038">
        <v>50242</v>
      </c>
      <c r="B7038">
        <v>40378</v>
      </c>
      <c r="C7038" t="s">
        <v>29</v>
      </c>
      <c r="D7038" t="s">
        <v>37</v>
      </c>
      <c r="E7038" t="s">
        <v>50</v>
      </c>
      <c r="F7038" t="s">
        <v>1355</v>
      </c>
      <c r="G7038">
        <v>8</v>
      </c>
      <c r="H7038">
        <v>2377.88</v>
      </c>
      <c r="I7038">
        <v>0.36</v>
      </c>
      <c r="J7038">
        <v>0.08</v>
      </c>
      <c r="K7038">
        <v>720.97</v>
      </c>
      <c r="L7038">
        <v>321.86</v>
      </c>
      <c r="M7038">
        <v>205.99</v>
      </c>
      <c r="N7038">
        <v>8.99</v>
      </c>
      <c r="O7038" t="s">
        <v>24</v>
      </c>
      <c r="P7038" t="s">
        <v>635</v>
      </c>
      <c r="Q7038" t="s">
        <v>41</v>
      </c>
      <c r="R7038" t="s">
        <v>34</v>
      </c>
      <c r="S7038" t="s">
        <v>57</v>
      </c>
      <c r="T7038" s="1">
        <v>40380</v>
      </c>
    </row>
    <row r="7039" spans="1:20" x14ac:dyDescent="0.25">
      <c r="A7039">
        <v>50246</v>
      </c>
      <c r="B7039">
        <v>40408</v>
      </c>
      <c r="C7039" t="s">
        <v>79</v>
      </c>
      <c r="D7039" t="s">
        <v>21</v>
      </c>
      <c r="E7039" t="s">
        <v>84</v>
      </c>
      <c r="F7039" t="s">
        <v>909</v>
      </c>
      <c r="G7039">
        <v>14</v>
      </c>
      <c r="H7039">
        <v>151.01</v>
      </c>
      <c r="I7039">
        <v>0.4</v>
      </c>
      <c r="J7039">
        <v>0.05</v>
      </c>
      <c r="K7039">
        <v>52.92</v>
      </c>
      <c r="L7039">
        <v>10.8</v>
      </c>
      <c r="M7039">
        <v>6.48</v>
      </c>
      <c r="N7039">
        <v>7.37</v>
      </c>
      <c r="O7039" t="s">
        <v>71</v>
      </c>
      <c r="P7039" t="s">
        <v>1403</v>
      </c>
      <c r="Q7039" t="s">
        <v>33</v>
      </c>
      <c r="R7039" t="s">
        <v>34</v>
      </c>
      <c r="S7039" t="s">
        <v>57</v>
      </c>
      <c r="T7039" s="1">
        <v>40409</v>
      </c>
    </row>
    <row r="7040" spans="1:20" x14ac:dyDescent="0.25">
      <c r="A7040">
        <v>50275</v>
      </c>
      <c r="B7040">
        <v>40152</v>
      </c>
      <c r="C7040" t="s">
        <v>79</v>
      </c>
      <c r="D7040" t="s">
        <v>37</v>
      </c>
      <c r="E7040" t="s">
        <v>87</v>
      </c>
      <c r="F7040" t="s">
        <v>1527</v>
      </c>
      <c r="G7040">
        <v>5</v>
      </c>
      <c r="H7040">
        <v>14474.6</v>
      </c>
      <c r="I7040">
        <v>0.35</v>
      </c>
      <c r="J7040">
        <v>0.03</v>
      </c>
      <c r="K7040">
        <v>4770.51</v>
      </c>
      <c r="L7040">
        <v>2981.57</v>
      </c>
      <c r="M7040">
        <v>1938.02</v>
      </c>
      <c r="N7040">
        <v>13.99</v>
      </c>
      <c r="O7040" t="s">
        <v>71</v>
      </c>
      <c r="P7040" t="s">
        <v>1235</v>
      </c>
      <c r="Q7040" t="s">
        <v>41</v>
      </c>
      <c r="R7040" t="s">
        <v>61</v>
      </c>
      <c r="S7040" t="s">
        <v>45</v>
      </c>
      <c r="T7040" s="1">
        <v>40153</v>
      </c>
    </row>
    <row r="7041" spans="1:20" x14ac:dyDescent="0.25">
      <c r="A7041">
        <v>50275</v>
      </c>
      <c r="B7041">
        <v>40152</v>
      </c>
      <c r="C7041" t="s">
        <v>79</v>
      </c>
      <c r="D7041" t="s">
        <v>21</v>
      </c>
      <c r="E7041" t="s">
        <v>84</v>
      </c>
      <c r="F7041" t="s">
        <v>1881</v>
      </c>
      <c r="G7041">
        <v>31</v>
      </c>
      <c r="H7041">
        <v>365.91</v>
      </c>
      <c r="I7041">
        <v>0.47</v>
      </c>
      <c r="J7041">
        <v>0.05</v>
      </c>
      <c r="K7041">
        <v>159.19</v>
      </c>
      <c r="L7041">
        <v>12.23</v>
      </c>
      <c r="M7041">
        <v>6.48</v>
      </c>
      <c r="N7041">
        <v>5.84</v>
      </c>
      <c r="O7041" t="s">
        <v>24</v>
      </c>
      <c r="P7041" t="s">
        <v>1235</v>
      </c>
      <c r="Q7041" t="s">
        <v>41</v>
      </c>
      <c r="R7041" t="s">
        <v>61</v>
      </c>
      <c r="S7041" t="s">
        <v>57</v>
      </c>
      <c r="T7041" s="1">
        <v>40153</v>
      </c>
    </row>
    <row r="7042" spans="1:20" x14ac:dyDescent="0.25">
      <c r="A7042">
        <v>50276</v>
      </c>
      <c r="B7042">
        <v>40588</v>
      </c>
      <c r="C7042" t="s">
        <v>29</v>
      </c>
      <c r="D7042" t="s">
        <v>21</v>
      </c>
      <c r="E7042" t="s">
        <v>52</v>
      </c>
      <c r="F7042" t="s">
        <v>907</v>
      </c>
      <c r="G7042">
        <v>34</v>
      </c>
      <c r="H7042">
        <v>645.58000000000004</v>
      </c>
      <c r="I7042">
        <v>0.42</v>
      </c>
      <c r="J7042">
        <v>0.05</v>
      </c>
      <c r="K7042">
        <v>250.52</v>
      </c>
      <c r="L7042">
        <v>19.91</v>
      </c>
      <c r="M7042">
        <v>11.55</v>
      </c>
      <c r="N7042">
        <v>2.36</v>
      </c>
      <c r="O7042" t="s">
        <v>24</v>
      </c>
      <c r="P7042" t="s">
        <v>1869</v>
      </c>
      <c r="Q7042" t="s">
        <v>95</v>
      </c>
      <c r="R7042" t="s">
        <v>27</v>
      </c>
      <c r="S7042" t="s">
        <v>55</v>
      </c>
      <c r="T7042" s="1">
        <v>40589</v>
      </c>
    </row>
    <row r="7043" spans="1:20" x14ac:dyDescent="0.25">
      <c r="A7043">
        <v>50278</v>
      </c>
      <c r="B7043">
        <v>40323</v>
      </c>
      <c r="C7043" t="s">
        <v>36</v>
      </c>
      <c r="D7043" t="s">
        <v>21</v>
      </c>
      <c r="E7043" t="s">
        <v>120</v>
      </c>
      <c r="F7043" t="s">
        <v>1758</v>
      </c>
      <c r="G7043">
        <v>2</v>
      </c>
      <c r="H7043">
        <v>83.76</v>
      </c>
      <c r="I7043">
        <v>0.44</v>
      </c>
      <c r="J7043">
        <v>0</v>
      </c>
      <c r="K7043">
        <v>32.97</v>
      </c>
      <c r="L7043">
        <v>37.46</v>
      </c>
      <c r="M7043">
        <v>20.98</v>
      </c>
      <c r="N7043">
        <v>8.83</v>
      </c>
      <c r="O7043" t="s">
        <v>24</v>
      </c>
      <c r="P7043" t="s">
        <v>967</v>
      </c>
      <c r="Q7043" t="s">
        <v>83</v>
      </c>
      <c r="R7043" t="s">
        <v>34</v>
      </c>
      <c r="S7043" t="s">
        <v>57</v>
      </c>
      <c r="T7043" s="1">
        <v>40323</v>
      </c>
    </row>
    <row r="7044" spans="1:20" x14ac:dyDescent="0.25">
      <c r="A7044">
        <v>50278</v>
      </c>
      <c r="B7044">
        <v>40323</v>
      </c>
      <c r="C7044" t="s">
        <v>36</v>
      </c>
      <c r="D7044" t="s">
        <v>42</v>
      </c>
      <c r="E7044" t="s">
        <v>46</v>
      </c>
      <c r="F7044" t="s">
        <v>339</v>
      </c>
      <c r="G7044">
        <v>20</v>
      </c>
      <c r="H7044">
        <v>3178.5</v>
      </c>
      <c r="I7044">
        <v>0.36</v>
      </c>
      <c r="J7044">
        <v>0.01</v>
      </c>
      <c r="K7044">
        <v>1102.5</v>
      </c>
      <c r="L7044">
        <v>157.5</v>
      </c>
      <c r="M7044">
        <v>100.8</v>
      </c>
      <c r="N7044">
        <v>60</v>
      </c>
      <c r="O7044" t="s">
        <v>48</v>
      </c>
      <c r="P7044" t="s">
        <v>967</v>
      </c>
      <c r="Q7044" t="s">
        <v>83</v>
      </c>
      <c r="R7044" t="s">
        <v>34</v>
      </c>
      <c r="S7044" t="s">
        <v>132</v>
      </c>
      <c r="T7044" s="1">
        <v>40325</v>
      </c>
    </row>
    <row r="7045" spans="1:20" x14ac:dyDescent="0.25">
      <c r="A7045">
        <v>50304</v>
      </c>
      <c r="B7045">
        <v>40209</v>
      </c>
      <c r="C7045" t="s">
        <v>58</v>
      </c>
      <c r="D7045" t="s">
        <v>21</v>
      </c>
      <c r="E7045" t="s">
        <v>139</v>
      </c>
      <c r="F7045" t="s">
        <v>1499</v>
      </c>
      <c r="G7045">
        <v>22</v>
      </c>
      <c r="H7045">
        <v>1491.19</v>
      </c>
      <c r="I7045">
        <v>0.43</v>
      </c>
      <c r="J7045">
        <v>0.04</v>
      </c>
      <c r="K7045">
        <v>601.79999999999995</v>
      </c>
      <c r="L7045">
        <v>70.14</v>
      </c>
      <c r="M7045">
        <v>39.979999999999997</v>
      </c>
      <c r="N7045">
        <v>9.83</v>
      </c>
      <c r="O7045" t="s">
        <v>24</v>
      </c>
      <c r="P7045" t="s">
        <v>69</v>
      </c>
      <c r="Q7045" t="s">
        <v>41</v>
      </c>
      <c r="R7045" t="s">
        <v>34</v>
      </c>
      <c r="S7045" t="s">
        <v>57</v>
      </c>
      <c r="T7045" s="1">
        <v>40211</v>
      </c>
    </row>
    <row r="7046" spans="1:20" x14ac:dyDescent="0.25">
      <c r="A7046">
        <v>50304</v>
      </c>
      <c r="B7046">
        <v>40209</v>
      </c>
      <c r="C7046" t="s">
        <v>58</v>
      </c>
      <c r="D7046" t="s">
        <v>42</v>
      </c>
      <c r="E7046" t="s">
        <v>46</v>
      </c>
      <c r="F7046" t="s">
        <v>1518</v>
      </c>
      <c r="G7046">
        <v>3</v>
      </c>
      <c r="H7046">
        <v>100.09</v>
      </c>
      <c r="I7046">
        <v>0.4</v>
      </c>
      <c r="J7046">
        <v>0.05</v>
      </c>
      <c r="K7046">
        <v>26.65</v>
      </c>
      <c r="L7046">
        <v>25.38</v>
      </c>
      <c r="M7046">
        <v>15.23</v>
      </c>
      <c r="N7046">
        <v>27.75</v>
      </c>
      <c r="O7046" t="s">
        <v>48</v>
      </c>
      <c r="P7046" t="s">
        <v>69</v>
      </c>
      <c r="Q7046" t="s">
        <v>41</v>
      </c>
      <c r="R7046" t="s">
        <v>34</v>
      </c>
      <c r="S7046" t="s">
        <v>49</v>
      </c>
      <c r="T7046" s="1">
        <v>40211</v>
      </c>
    </row>
    <row r="7047" spans="1:20" x14ac:dyDescent="0.25">
      <c r="A7047">
        <v>50306</v>
      </c>
      <c r="B7047">
        <v>40683</v>
      </c>
      <c r="C7047" t="s">
        <v>79</v>
      </c>
      <c r="D7047" t="s">
        <v>21</v>
      </c>
      <c r="E7047" t="s">
        <v>120</v>
      </c>
      <c r="F7047" t="s">
        <v>2068</v>
      </c>
      <c r="G7047">
        <v>34</v>
      </c>
      <c r="H7047">
        <v>3310.79</v>
      </c>
      <c r="I7047">
        <v>0.4</v>
      </c>
      <c r="J7047">
        <v>0.09</v>
      </c>
      <c r="K7047">
        <v>1123.92</v>
      </c>
      <c r="L7047">
        <v>106.63</v>
      </c>
      <c r="M7047">
        <v>63.98</v>
      </c>
      <c r="N7047">
        <v>11.55</v>
      </c>
      <c r="O7047" t="s">
        <v>24</v>
      </c>
      <c r="P7047" t="s">
        <v>1678</v>
      </c>
      <c r="Q7047" t="s">
        <v>64</v>
      </c>
      <c r="R7047" t="s">
        <v>27</v>
      </c>
      <c r="S7047" t="s">
        <v>57</v>
      </c>
      <c r="T7047" s="1">
        <v>40685</v>
      </c>
    </row>
    <row r="7048" spans="1:20" x14ac:dyDescent="0.25">
      <c r="A7048">
        <v>50307</v>
      </c>
      <c r="B7048">
        <v>40466</v>
      </c>
      <c r="C7048" t="s">
        <v>20</v>
      </c>
      <c r="D7048" t="s">
        <v>37</v>
      </c>
      <c r="E7048" t="s">
        <v>38</v>
      </c>
      <c r="F7048" t="s">
        <v>1162</v>
      </c>
      <c r="G7048">
        <v>31</v>
      </c>
      <c r="H7048">
        <v>797.88</v>
      </c>
      <c r="I7048">
        <v>0.36</v>
      </c>
      <c r="J7048">
        <v>0.06</v>
      </c>
      <c r="K7048">
        <v>254.01</v>
      </c>
      <c r="L7048">
        <v>27.31</v>
      </c>
      <c r="M7048">
        <v>17.48</v>
      </c>
      <c r="N7048">
        <v>1.99</v>
      </c>
      <c r="O7048" t="s">
        <v>24</v>
      </c>
      <c r="P7048" t="s">
        <v>1094</v>
      </c>
      <c r="Q7048" t="s">
        <v>64</v>
      </c>
      <c r="R7048" t="s">
        <v>34</v>
      </c>
      <c r="S7048" t="s">
        <v>35</v>
      </c>
      <c r="T7048" s="1">
        <v>40466</v>
      </c>
    </row>
    <row r="7049" spans="1:20" x14ac:dyDescent="0.25">
      <c r="A7049">
        <v>50307</v>
      </c>
      <c r="B7049">
        <v>40466</v>
      </c>
      <c r="C7049" t="s">
        <v>20</v>
      </c>
      <c r="D7049" t="s">
        <v>21</v>
      </c>
      <c r="E7049" t="s">
        <v>84</v>
      </c>
      <c r="F7049" t="s">
        <v>1496</v>
      </c>
      <c r="G7049">
        <v>32</v>
      </c>
      <c r="H7049">
        <v>3528.19</v>
      </c>
      <c r="I7049">
        <v>0.53</v>
      </c>
      <c r="J7049">
        <v>0.06</v>
      </c>
      <c r="K7049">
        <v>1758.72</v>
      </c>
      <c r="L7049">
        <v>116.94</v>
      </c>
      <c r="M7049">
        <v>54.96</v>
      </c>
      <c r="N7049">
        <v>10.75</v>
      </c>
      <c r="O7049" t="s">
        <v>71</v>
      </c>
      <c r="P7049" t="s">
        <v>1094</v>
      </c>
      <c r="Q7049" t="s">
        <v>64</v>
      </c>
      <c r="R7049" t="s">
        <v>34</v>
      </c>
      <c r="S7049" t="s">
        <v>57</v>
      </c>
      <c r="T7049" s="1">
        <v>40468</v>
      </c>
    </row>
    <row r="7050" spans="1:20" x14ac:dyDescent="0.25">
      <c r="A7050">
        <v>50308</v>
      </c>
      <c r="B7050">
        <v>41200</v>
      </c>
      <c r="C7050" t="s">
        <v>20</v>
      </c>
      <c r="D7050" t="s">
        <v>21</v>
      </c>
      <c r="E7050" t="s">
        <v>80</v>
      </c>
      <c r="F7050" t="s">
        <v>702</v>
      </c>
      <c r="G7050">
        <v>19</v>
      </c>
      <c r="H7050">
        <v>155.97999999999999</v>
      </c>
      <c r="I7050">
        <v>0.46</v>
      </c>
      <c r="J7050">
        <v>0.1</v>
      </c>
      <c r="K7050">
        <v>62.19</v>
      </c>
      <c r="L7050">
        <v>9.09</v>
      </c>
      <c r="M7050">
        <v>4.91</v>
      </c>
      <c r="N7050">
        <v>0.5</v>
      </c>
      <c r="O7050" t="s">
        <v>24</v>
      </c>
      <c r="P7050" t="s">
        <v>130</v>
      </c>
      <c r="Q7050" t="s">
        <v>75</v>
      </c>
      <c r="R7050" t="s">
        <v>61</v>
      </c>
      <c r="S7050" t="s">
        <v>57</v>
      </c>
      <c r="T7050" s="1">
        <v>41207</v>
      </c>
    </row>
    <row r="7051" spans="1:20" x14ac:dyDescent="0.25">
      <c r="A7051">
        <v>50309</v>
      </c>
      <c r="B7051">
        <v>40617</v>
      </c>
      <c r="C7051" t="s">
        <v>20</v>
      </c>
      <c r="D7051" t="s">
        <v>21</v>
      </c>
      <c r="E7051" t="s">
        <v>22</v>
      </c>
      <c r="F7051" t="s">
        <v>1722</v>
      </c>
      <c r="G7051">
        <v>36</v>
      </c>
      <c r="H7051">
        <v>445.87</v>
      </c>
      <c r="I7051">
        <v>0.47</v>
      </c>
      <c r="J7051">
        <v>0.08</v>
      </c>
      <c r="K7051">
        <v>184.9</v>
      </c>
      <c r="L7051">
        <v>13.17</v>
      </c>
      <c r="M7051">
        <v>6.98</v>
      </c>
      <c r="N7051">
        <v>9.69</v>
      </c>
      <c r="O7051" t="s">
        <v>24</v>
      </c>
      <c r="P7051" t="s">
        <v>1297</v>
      </c>
      <c r="Q7051" t="s">
        <v>64</v>
      </c>
      <c r="R7051" t="s">
        <v>27</v>
      </c>
      <c r="S7051" t="s">
        <v>57</v>
      </c>
      <c r="T7051" s="1">
        <v>40624</v>
      </c>
    </row>
    <row r="7052" spans="1:20" x14ac:dyDescent="0.25">
      <c r="A7052">
        <v>50310</v>
      </c>
      <c r="B7052">
        <v>40040</v>
      </c>
      <c r="C7052" t="s">
        <v>79</v>
      </c>
      <c r="D7052" t="s">
        <v>21</v>
      </c>
      <c r="E7052" t="s">
        <v>126</v>
      </c>
      <c r="F7052" t="s">
        <v>1552</v>
      </c>
      <c r="G7052">
        <v>42</v>
      </c>
      <c r="H7052">
        <v>3576.53</v>
      </c>
      <c r="I7052">
        <v>0.53</v>
      </c>
      <c r="J7052">
        <v>7.0000000000000007E-2</v>
      </c>
      <c r="K7052">
        <v>1766.75</v>
      </c>
      <c r="L7052">
        <v>91.45</v>
      </c>
      <c r="M7052">
        <v>42.98</v>
      </c>
      <c r="N7052">
        <v>4.62</v>
      </c>
      <c r="O7052" t="s">
        <v>71</v>
      </c>
      <c r="P7052" t="s">
        <v>1951</v>
      </c>
      <c r="Q7052" t="s">
        <v>33</v>
      </c>
      <c r="R7052" t="s">
        <v>34</v>
      </c>
      <c r="S7052" t="s">
        <v>57</v>
      </c>
      <c r="T7052" s="1">
        <v>40042</v>
      </c>
    </row>
    <row r="7053" spans="1:20" x14ac:dyDescent="0.25">
      <c r="A7053">
        <v>50310</v>
      </c>
      <c r="B7053">
        <v>40040</v>
      </c>
      <c r="C7053" t="s">
        <v>79</v>
      </c>
      <c r="D7053" t="s">
        <v>42</v>
      </c>
      <c r="E7053" t="s">
        <v>192</v>
      </c>
      <c r="F7053" t="s">
        <v>764</v>
      </c>
      <c r="G7053">
        <v>43</v>
      </c>
      <c r="H7053">
        <v>6992.89</v>
      </c>
      <c r="I7053">
        <v>0.46</v>
      </c>
      <c r="J7053">
        <v>0.03</v>
      </c>
      <c r="K7053">
        <v>3081.32</v>
      </c>
      <c r="L7053">
        <v>166.65</v>
      </c>
      <c r="M7053">
        <v>89.99</v>
      </c>
      <c r="N7053">
        <v>42</v>
      </c>
      <c r="O7053" t="s">
        <v>48</v>
      </c>
      <c r="P7053" t="s">
        <v>1951</v>
      </c>
      <c r="Q7053" t="s">
        <v>33</v>
      </c>
      <c r="R7053" t="s">
        <v>34</v>
      </c>
      <c r="S7053" t="s">
        <v>132</v>
      </c>
      <c r="T7053" s="1">
        <v>40043</v>
      </c>
    </row>
    <row r="7054" spans="1:20" x14ac:dyDescent="0.25">
      <c r="A7054">
        <v>50310</v>
      </c>
      <c r="B7054">
        <v>40040</v>
      </c>
      <c r="C7054" t="s">
        <v>79</v>
      </c>
      <c r="D7054" t="s">
        <v>37</v>
      </c>
      <c r="E7054" t="s">
        <v>38</v>
      </c>
      <c r="F7054" t="s">
        <v>1159</v>
      </c>
      <c r="G7054">
        <v>22</v>
      </c>
      <c r="H7054">
        <v>975.9</v>
      </c>
      <c r="I7054">
        <v>0.54</v>
      </c>
      <c r="J7054">
        <v>0.03</v>
      </c>
      <c r="K7054">
        <v>511</v>
      </c>
      <c r="L7054">
        <v>45.54</v>
      </c>
      <c r="M7054">
        <v>20.95</v>
      </c>
      <c r="N7054">
        <v>4</v>
      </c>
      <c r="O7054" t="s">
        <v>24</v>
      </c>
      <c r="P7054" t="s">
        <v>1951</v>
      </c>
      <c r="Q7054" t="s">
        <v>33</v>
      </c>
      <c r="R7054" t="s">
        <v>34</v>
      </c>
      <c r="S7054" t="s">
        <v>57</v>
      </c>
      <c r="T7054" s="1">
        <v>40042</v>
      </c>
    </row>
    <row r="7055" spans="1:20" x14ac:dyDescent="0.25">
      <c r="A7055">
        <v>50336</v>
      </c>
      <c r="B7055">
        <v>40121</v>
      </c>
      <c r="C7055" t="s">
        <v>29</v>
      </c>
      <c r="D7055" t="s">
        <v>21</v>
      </c>
      <c r="E7055" t="s">
        <v>120</v>
      </c>
      <c r="F7055" t="s">
        <v>2012</v>
      </c>
      <c r="G7055">
        <v>9</v>
      </c>
      <c r="H7055">
        <v>102.95</v>
      </c>
      <c r="I7055">
        <v>0.47</v>
      </c>
      <c r="J7055">
        <v>0</v>
      </c>
      <c r="K7055">
        <v>46.05</v>
      </c>
      <c r="L7055">
        <v>10.89</v>
      </c>
      <c r="M7055">
        <v>5.77</v>
      </c>
      <c r="N7055">
        <v>4.97</v>
      </c>
      <c r="O7055" t="s">
        <v>24</v>
      </c>
      <c r="P7055" t="s">
        <v>1259</v>
      </c>
      <c r="Q7055" t="s">
        <v>64</v>
      </c>
      <c r="R7055" t="s">
        <v>67</v>
      </c>
      <c r="S7055" t="s">
        <v>57</v>
      </c>
      <c r="T7055" s="1">
        <v>40122</v>
      </c>
    </row>
    <row r="7056" spans="1:20" x14ac:dyDescent="0.25">
      <c r="A7056">
        <v>50337</v>
      </c>
      <c r="B7056">
        <v>39919</v>
      </c>
      <c r="C7056" t="s">
        <v>29</v>
      </c>
      <c r="D7056" t="s">
        <v>21</v>
      </c>
      <c r="E7056" t="s">
        <v>120</v>
      </c>
      <c r="F7056" t="s">
        <v>456</v>
      </c>
      <c r="G7056">
        <v>37</v>
      </c>
      <c r="H7056">
        <v>230.07</v>
      </c>
      <c r="I7056">
        <v>0.55000000000000004</v>
      </c>
      <c r="J7056">
        <v>0</v>
      </c>
      <c r="K7056">
        <v>125.72</v>
      </c>
      <c r="L7056">
        <v>6.18</v>
      </c>
      <c r="M7056">
        <v>2.78</v>
      </c>
      <c r="N7056">
        <v>1.49</v>
      </c>
      <c r="O7056" t="s">
        <v>71</v>
      </c>
      <c r="P7056" t="s">
        <v>1819</v>
      </c>
      <c r="Q7056" t="s">
        <v>33</v>
      </c>
      <c r="R7056" t="s">
        <v>67</v>
      </c>
      <c r="S7056" t="s">
        <v>57</v>
      </c>
      <c r="T7056" s="1">
        <v>39920</v>
      </c>
    </row>
    <row r="7057" spans="1:20" x14ac:dyDescent="0.25">
      <c r="A7057">
        <v>50337</v>
      </c>
      <c r="B7057">
        <v>39919</v>
      </c>
      <c r="C7057" t="s">
        <v>29</v>
      </c>
      <c r="D7057" t="s">
        <v>37</v>
      </c>
      <c r="E7057" t="s">
        <v>87</v>
      </c>
      <c r="F7057" t="s">
        <v>651</v>
      </c>
      <c r="G7057">
        <v>6</v>
      </c>
      <c r="H7057">
        <v>23772.38</v>
      </c>
      <c r="I7057">
        <v>0.42</v>
      </c>
      <c r="J7057">
        <v>0.1</v>
      </c>
      <c r="K7057">
        <v>8441.84</v>
      </c>
      <c r="L7057">
        <v>4396.79</v>
      </c>
      <c r="M7057">
        <v>2550.14</v>
      </c>
      <c r="N7057">
        <v>29.7</v>
      </c>
      <c r="O7057" t="s">
        <v>48</v>
      </c>
      <c r="P7057" t="s">
        <v>1819</v>
      </c>
      <c r="Q7057" t="s">
        <v>33</v>
      </c>
      <c r="R7057" t="s">
        <v>67</v>
      </c>
      <c r="S7057" t="s">
        <v>132</v>
      </c>
      <c r="T7057" s="1">
        <v>39921</v>
      </c>
    </row>
    <row r="7058" spans="1:20" x14ac:dyDescent="0.25">
      <c r="A7058">
        <v>50338</v>
      </c>
      <c r="B7058">
        <v>39895</v>
      </c>
      <c r="C7058" t="s">
        <v>29</v>
      </c>
      <c r="D7058" t="s">
        <v>37</v>
      </c>
      <c r="E7058" t="s">
        <v>87</v>
      </c>
      <c r="F7058" t="s">
        <v>302</v>
      </c>
      <c r="G7058">
        <v>36</v>
      </c>
      <c r="H7058">
        <v>875.85</v>
      </c>
      <c r="I7058">
        <v>0.42</v>
      </c>
      <c r="J7058">
        <v>0</v>
      </c>
      <c r="K7058">
        <v>364.7</v>
      </c>
      <c r="L7058">
        <v>24.12</v>
      </c>
      <c r="M7058">
        <v>13.99</v>
      </c>
      <c r="N7058">
        <v>7.51</v>
      </c>
      <c r="O7058" t="s">
        <v>24</v>
      </c>
      <c r="P7058" t="s">
        <v>845</v>
      </c>
      <c r="Q7058" t="s">
        <v>95</v>
      </c>
      <c r="R7058" t="s">
        <v>34</v>
      </c>
      <c r="S7058" t="s">
        <v>45</v>
      </c>
      <c r="T7058" s="1">
        <v>39897</v>
      </c>
    </row>
    <row r="7059" spans="1:20" x14ac:dyDescent="0.25">
      <c r="A7059">
        <v>50370</v>
      </c>
      <c r="B7059">
        <v>41219</v>
      </c>
      <c r="C7059" t="s">
        <v>58</v>
      </c>
      <c r="D7059" t="s">
        <v>21</v>
      </c>
      <c r="E7059" t="s">
        <v>120</v>
      </c>
      <c r="F7059" t="s">
        <v>347</v>
      </c>
      <c r="G7059">
        <v>25</v>
      </c>
      <c r="H7059">
        <v>226.24</v>
      </c>
      <c r="I7059">
        <v>0.52</v>
      </c>
      <c r="J7059">
        <v>0</v>
      </c>
      <c r="K7059">
        <v>114.83</v>
      </c>
      <c r="L7059">
        <v>8.83</v>
      </c>
      <c r="M7059">
        <v>4.24</v>
      </c>
      <c r="N7059">
        <v>5.41</v>
      </c>
      <c r="O7059" t="s">
        <v>71</v>
      </c>
      <c r="P7059" t="s">
        <v>1233</v>
      </c>
      <c r="Q7059" t="s">
        <v>41</v>
      </c>
      <c r="R7059" t="s">
        <v>34</v>
      </c>
      <c r="S7059" t="s">
        <v>57</v>
      </c>
      <c r="T7059" s="1">
        <v>41220</v>
      </c>
    </row>
    <row r="7060" spans="1:20" x14ac:dyDescent="0.25">
      <c r="A7060">
        <v>50373</v>
      </c>
      <c r="B7060">
        <v>39996</v>
      </c>
      <c r="C7060" t="s">
        <v>58</v>
      </c>
      <c r="D7060" t="s">
        <v>21</v>
      </c>
      <c r="E7060" t="s">
        <v>22</v>
      </c>
      <c r="F7060" t="s">
        <v>1667</v>
      </c>
      <c r="G7060">
        <v>9</v>
      </c>
      <c r="H7060">
        <v>2504.92</v>
      </c>
      <c r="I7060">
        <v>0.45</v>
      </c>
      <c r="J7060">
        <v>0.06</v>
      </c>
      <c r="K7060">
        <v>1030.98</v>
      </c>
      <c r="L7060">
        <v>293.73</v>
      </c>
      <c r="M7060">
        <v>161.55000000000001</v>
      </c>
      <c r="N7060">
        <v>19.989999999999998</v>
      </c>
      <c r="O7060" t="s">
        <v>24</v>
      </c>
      <c r="P7060" t="s">
        <v>711</v>
      </c>
      <c r="Q7060" t="s">
        <v>64</v>
      </c>
      <c r="R7060" t="s">
        <v>27</v>
      </c>
      <c r="S7060" t="s">
        <v>57</v>
      </c>
      <c r="T7060" s="1">
        <v>39997</v>
      </c>
    </row>
    <row r="7061" spans="1:20" x14ac:dyDescent="0.25">
      <c r="A7061">
        <v>50374</v>
      </c>
      <c r="B7061">
        <v>39963</v>
      </c>
      <c r="C7061" t="s">
        <v>29</v>
      </c>
      <c r="D7061" t="s">
        <v>21</v>
      </c>
      <c r="E7061" t="s">
        <v>120</v>
      </c>
      <c r="F7061" t="s">
        <v>1335</v>
      </c>
      <c r="G7061">
        <v>30</v>
      </c>
      <c r="H7061">
        <v>5396.46</v>
      </c>
      <c r="I7061">
        <v>0.36</v>
      </c>
      <c r="J7061">
        <v>0.05</v>
      </c>
      <c r="K7061">
        <v>1757.99</v>
      </c>
      <c r="L7061">
        <v>189.03</v>
      </c>
      <c r="M7061">
        <v>120.98</v>
      </c>
      <c r="N7061">
        <v>9.07</v>
      </c>
      <c r="O7061" t="s">
        <v>24</v>
      </c>
      <c r="P7061" t="s">
        <v>455</v>
      </c>
      <c r="Q7061" t="s">
        <v>83</v>
      </c>
      <c r="R7061" t="s">
        <v>61</v>
      </c>
      <c r="S7061" t="s">
        <v>57</v>
      </c>
      <c r="T7061" s="1">
        <v>39964</v>
      </c>
    </row>
    <row r="7062" spans="1:20" x14ac:dyDescent="0.25">
      <c r="A7062">
        <v>50403</v>
      </c>
      <c r="B7062">
        <v>41041</v>
      </c>
      <c r="C7062" t="s">
        <v>29</v>
      </c>
      <c r="D7062" t="s">
        <v>21</v>
      </c>
      <c r="E7062" t="s">
        <v>84</v>
      </c>
      <c r="F7062" t="s">
        <v>1241</v>
      </c>
      <c r="G7062">
        <v>22</v>
      </c>
      <c r="H7062">
        <v>229.46</v>
      </c>
      <c r="I7062">
        <v>0.38</v>
      </c>
      <c r="J7062">
        <v>0.08</v>
      </c>
      <c r="K7062">
        <v>74.3</v>
      </c>
      <c r="L7062">
        <v>11.26</v>
      </c>
      <c r="M7062">
        <v>6.98</v>
      </c>
      <c r="N7062">
        <v>1.6</v>
      </c>
      <c r="O7062" t="s">
        <v>24</v>
      </c>
      <c r="P7062" t="s">
        <v>1378</v>
      </c>
      <c r="Q7062" t="s">
        <v>41</v>
      </c>
      <c r="R7062" t="s">
        <v>34</v>
      </c>
      <c r="S7062" t="s">
        <v>55</v>
      </c>
      <c r="T7062" s="1">
        <v>41042</v>
      </c>
    </row>
    <row r="7063" spans="1:20" x14ac:dyDescent="0.25">
      <c r="A7063">
        <v>50403</v>
      </c>
      <c r="B7063">
        <v>41041</v>
      </c>
      <c r="C7063" t="s">
        <v>29</v>
      </c>
      <c r="D7063" t="s">
        <v>21</v>
      </c>
      <c r="E7063" t="s">
        <v>120</v>
      </c>
      <c r="F7063" t="s">
        <v>826</v>
      </c>
      <c r="G7063">
        <v>38</v>
      </c>
      <c r="H7063">
        <v>419.45</v>
      </c>
      <c r="I7063">
        <v>0.38</v>
      </c>
      <c r="J7063">
        <v>0.05</v>
      </c>
      <c r="K7063">
        <v>143.6</v>
      </c>
      <c r="L7063">
        <v>11.45</v>
      </c>
      <c r="M7063">
        <v>7.1</v>
      </c>
      <c r="N7063">
        <v>6.05</v>
      </c>
      <c r="O7063" t="s">
        <v>24</v>
      </c>
      <c r="P7063" t="s">
        <v>1378</v>
      </c>
      <c r="Q7063" t="s">
        <v>33</v>
      </c>
      <c r="R7063" t="s">
        <v>34</v>
      </c>
      <c r="S7063" t="s">
        <v>57</v>
      </c>
      <c r="T7063" s="1">
        <v>41043</v>
      </c>
    </row>
    <row r="7064" spans="1:20" x14ac:dyDescent="0.25">
      <c r="A7064">
        <v>50404</v>
      </c>
      <c r="B7064">
        <v>40628</v>
      </c>
      <c r="C7064" t="s">
        <v>36</v>
      </c>
      <c r="D7064" t="s">
        <v>21</v>
      </c>
      <c r="E7064" t="s">
        <v>22</v>
      </c>
      <c r="F7064" t="s">
        <v>2031</v>
      </c>
      <c r="G7064">
        <v>18</v>
      </c>
      <c r="H7064">
        <v>5635.62</v>
      </c>
      <c r="I7064">
        <v>0.36</v>
      </c>
      <c r="J7064">
        <v>0.05</v>
      </c>
      <c r="K7064">
        <v>1835.73</v>
      </c>
      <c r="L7064">
        <v>328.98</v>
      </c>
      <c r="M7064">
        <v>210.55</v>
      </c>
      <c r="N7064">
        <v>9.99</v>
      </c>
      <c r="O7064" t="s">
        <v>24</v>
      </c>
      <c r="P7064" t="s">
        <v>336</v>
      </c>
      <c r="Q7064" t="s">
        <v>41</v>
      </c>
      <c r="R7064" t="s">
        <v>34</v>
      </c>
      <c r="S7064" t="s">
        <v>57</v>
      </c>
      <c r="T7064" s="1">
        <v>40629</v>
      </c>
    </row>
    <row r="7065" spans="1:20" x14ac:dyDescent="0.25">
      <c r="A7065">
        <v>50404</v>
      </c>
      <c r="B7065">
        <v>40628</v>
      </c>
      <c r="C7065" t="s">
        <v>36</v>
      </c>
      <c r="D7065" t="s">
        <v>42</v>
      </c>
      <c r="E7065" t="s">
        <v>46</v>
      </c>
      <c r="F7065" t="s">
        <v>2006</v>
      </c>
      <c r="G7065">
        <v>10</v>
      </c>
      <c r="H7065">
        <v>2765.12</v>
      </c>
      <c r="I7065">
        <v>0.35</v>
      </c>
      <c r="J7065">
        <v>0.04</v>
      </c>
      <c r="K7065">
        <v>870.62</v>
      </c>
      <c r="L7065">
        <v>280.85000000000002</v>
      </c>
      <c r="M7065">
        <v>182.55</v>
      </c>
      <c r="N7065">
        <v>69</v>
      </c>
      <c r="O7065" t="s">
        <v>24</v>
      </c>
      <c r="P7065" t="s">
        <v>336</v>
      </c>
      <c r="Q7065" t="s">
        <v>41</v>
      </c>
      <c r="R7065" t="s">
        <v>34</v>
      </c>
      <c r="S7065" t="s">
        <v>28</v>
      </c>
      <c r="T7065" s="1">
        <v>40630</v>
      </c>
    </row>
    <row r="7066" spans="1:20" x14ac:dyDescent="0.25">
      <c r="A7066">
        <v>50405</v>
      </c>
      <c r="B7066">
        <v>40726</v>
      </c>
      <c r="C7066" t="s">
        <v>79</v>
      </c>
      <c r="D7066" t="s">
        <v>21</v>
      </c>
      <c r="E7066" t="s">
        <v>22</v>
      </c>
      <c r="F7066" t="s">
        <v>1448</v>
      </c>
      <c r="G7066">
        <v>8</v>
      </c>
      <c r="H7066">
        <v>1457.87</v>
      </c>
      <c r="I7066">
        <v>0.43</v>
      </c>
      <c r="J7066">
        <v>7.0000000000000007E-2</v>
      </c>
      <c r="K7066">
        <v>560.99</v>
      </c>
      <c r="L7066">
        <v>194.79</v>
      </c>
      <c r="M7066">
        <v>111.03</v>
      </c>
      <c r="N7066">
        <v>8.64</v>
      </c>
      <c r="O7066" t="s">
        <v>24</v>
      </c>
      <c r="P7066" t="s">
        <v>989</v>
      </c>
      <c r="Q7066" t="s">
        <v>41</v>
      </c>
      <c r="R7066" t="s">
        <v>27</v>
      </c>
      <c r="S7066" t="s">
        <v>57</v>
      </c>
      <c r="T7066" s="1">
        <v>40726</v>
      </c>
    </row>
    <row r="7067" spans="1:20" x14ac:dyDescent="0.25">
      <c r="A7067">
        <v>50432</v>
      </c>
      <c r="B7067">
        <v>39971</v>
      </c>
      <c r="C7067" t="s">
        <v>20</v>
      </c>
      <c r="D7067" t="s">
        <v>42</v>
      </c>
      <c r="E7067" t="s">
        <v>192</v>
      </c>
      <c r="F7067" t="s">
        <v>1530</v>
      </c>
      <c r="G7067">
        <v>7</v>
      </c>
      <c r="H7067">
        <v>3829.09</v>
      </c>
      <c r="I7067">
        <v>0.48</v>
      </c>
      <c r="J7067">
        <v>0.02</v>
      </c>
      <c r="K7067">
        <v>1764.68</v>
      </c>
      <c r="L7067">
        <v>548.04</v>
      </c>
      <c r="M7067">
        <v>284.98</v>
      </c>
      <c r="N7067">
        <v>69.55</v>
      </c>
      <c r="O7067" t="s">
        <v>48</v>
      </c>
      <c r="P7067" t="s">
        <v>320</v>
      </c>
      <c r="Q7067" t="s">
        <v>95</v>
      </c>
      <c r="R7067" t="s">
        <v>27</v>
      </c>
      <c r="S7067" t="s">
        <v>132</v>
      </c>
      <c r="T7067" s="1">
        <v>39976</v>
      </c>
    </row>
    <row r="7068" spans="1:20" x14ac:dyDescent="0.25">
      <c r="A7068">
        <v>50432</v>
      </c>
      <c r="B7068">
        <v>39971</v>
      </c>
      <c r="C7068" t="s">
        <v>20</v>
      </c>
      <c r="D7068" t="s">
        <v>21</v>
      </c>
      <c r="E7068" t="s">
        <v>84</v>
      </c>
      <c r="F7068" t="s">
        <v>334</v>
      </c>
      <c r="G7068">
        <v>45</v>
      </c>
      <c r="H7068">
        <v>3779.66</v>
      </c>
      <c r="I7068">
        <v>0.39</v>
      </c>
      <c r="J7068">
        <v>0.08</v>
      </c>
      <c r="K7068">
        <v>1268.76</v>
      </c>
      <c r="L7068">
        <v>90.95</v>
      </c>
      <c r="M7068">
        <v>55.48</v>
      </c>
      <c r="N7068">
        <v>14.3</v>
      </c>
      <c r="O7068" t="s">
        <v>24</v>
      </c>
      <c r="P7068" t="s">
        <v>320</v>
      </c>
      <c r="Q7068" t="s">
        <v>95</v>
      </c>
      <c r="R7068" t="s">
        <v>27</v>
      </c>
      <c r="S7068" t="s">
        <v>57</v>
      </c>
      <c r="T7068" s="1">
        <v>39973</v>
      </c>
    </row>
    <row r="7069" spans="1:20" x14ac:dyDescent="0.25">
      <c r="A7069">
        <v>50433</v>
      </c>
      <c r="B7069">
        <v>40927</v>
      </c>
      <c r="C7069" t="s">
        <v>58</v>
      </c>
      <c r="D7069" t="s">
        <v>37</v>
      </c>
      <c r="E7069" t="s">
        <v>87</v>
      </c>
      <c r="F7069" t="s">
        <v>235</v>
      </c>
      <c r="G7069">
        <v>50</v>
      </c>
      <c r="H7069">
        <v>14246.65</v>
      </c>
      <c r="I7069">
        <v>0.54</v>
      </c>
      <c r="J7069">
        <v>0.1</v>
      </c>
      <c r="K7069">
        <v>6956.3</v>
      </c>
      <c r="L7069">
        <v>316.2</v>
      </c>
      <c r="M7069">
        <v>145.44999999999999</v>
      </c>
      <c r="N7069">
        <v>17.850000000000001</v>
      </c>
      <c r="O7069" t="s">
        <v>48</v>
      </c>
      <c r="P7069" t="s">
        <v>172</v>
      </c>
      <c r="Q7069" t="s">
        <v>64</v>
      </c>
      <c r="R7069" t="s">
        <v>61</v>
      </c>
      <c r="S7069" t="s">
        <v>132</v>
      </c>
      <c r="T7069" s="1">
        <v>40929</v>
      </c>
    </row>
    <row r="7070" spans="1:20" x14ac:dyDescent="0.25">
      <c r="A7070">
        <v>50464</v>
      </c>
      <c r="B7070">
        <v>40813</v>
      </c>
      <c r="C7070" t="s">
        <v>58</v>
      </c>
      <c r="D7070" t="s">
        <v>21</v>
      </c>
      <c r="E7070" t="s">
        <v>120</v>
      </c>
      <c r="F7070" t="s">
        <v>1152</v>
      </c>
      <c r="G7070">
        <v>7</v>
      </c>
      <c r="H7070">
        <v>203.15</v>
      </c>
      <c r="I7070">
        <v>0.52</v>
      </c>
      <c r="J7070">
        <v>7.0000000000000007E-2</v>
      </c>
      <c r="K7070">
        <v>94.83</v>
      </c>
      <c r="L7070">
        <v>30.1</v>
      </c>
      <c r="M7070">
        <v>14.45</v>
      </c>
      <c r="N7070">
        <v>7.17</v>
      </c>
      <c r="O7070" t="s">
        <v>24</v>
      </c>
      <c r="P7070" t="s">
        <v>1092</v>
      </c>
      <c r="Q7070" t="s">
        <v>41</v>
      </c>
      <c r="R7070" t="s">
        <v>34</v>
      </c>
      <c r="S7070" t="s">
        <v>57</v>
      </c>
      <c r="T7070" s="1">
        <v>40816</v>
      </c>
    </row>
    <row r="7071" spans="1:20" x14ac:dyDescent="0.25">
      <c r="A7071">
        <v>50465</v>
      </c>
      <c r="B7071">
        <v>40613</v>
      </c>
      <c r="C7071" t="s">
        <v>79</v>
      </c>
      <c r="D7071" t="s">
        <v>21</v>
      </c>
      <c r="E7071" t="s">
        <v>22</v>
      </c>
      <c r="F7071" t="s">
        <v>1086</v>
      </c>
      <c r="G7071">
        <v>29</v>
      </c>
      <c r="H7071">
        <v>2810.11</v>
      </c>
      <c r="I7071">
        <v>0.54</v>
      </c>
      <c r="J7071">
        <v>0.1</v>
      </c>
      <c r="K7071">
        <v>1356.72</v>
      </c>
      <c r="L7071">
        <v>106.33</v>
      </c>
      <c r="M7071">
        <v>48.91</v>
      </c>
      <c r="N7071">
        <v>35</v>
      </c>
      <c r="O7071" t="s">
        <v>24</v>
      </c>
      <c r="P7071" t="s">
        <v>255</v>
      </c>
      <c r="Q7071" t="s">
        <v>41</v>
      </c>
      <c r="R7071" t="s">
        <v>27</v>
      </c>
      <c r="S7071" t="s">
        <v>28</v>
      </c>
      <c r="T7071" s="1">
        <v>40615</v>
      </c>
    </row>
    <row r="7072" spans="1:20" x14ac:dyDescent="0.25">
      <c r="A7072">
        <v>50466</v>
      </c>
      <c r="B7072">
        <v>41088</v>
      </c>
      <c r="C7072" t="s">
        <v>58</v>
      </c>
      <c r="D7072" t="s">
        <v>21</v>
      </c>
      <c r="E7072" t="s">
        <v>120</v>
      </c>
      <c r="F7072" t="s">
        <v>1949</v>
      </c>
      <c r="G7072">
        <v>32</v>
      </c>
      <c r="H7072">
        <v>14817.17</v>
      </c>
      <c r="I7072">
        <v>0.54</v>
      </c>
      <c r="J7072">
        <v>0.05</v>
      </c>
      <c r="K7072">
        <v>7634.8</v>
      </c>
      <c r="L7072">
        <v>486.91</v>
      </c>
      <c r="M7072">
        <v>223.98</v>
      </c>
      <c r="N7072">
        <v>15.01</v>
      </c>
      <c r="O7072" t="s">
        <v>71</v>
      </c>
      <c r="P7072" t="s">
        <v>1033</v>
      </c>
      <c r="Q7072" t="s">
        <v>41</v>
      </c>
      <c r="R7072" t="s">
        <v>61</v>
      </c>
      <c r="S7072" t="s">
        <v>57</v>
      </c>
      <c r="T7072" s="1">
        <v>41090</v>
      </c>
    </row>
    <row r="7073" spans="1:20" x14ac:dyDescent="0.25">
      <c r="A7073">
        <v>50469</v>
      </c>
      <c r="B7073">
        <v>40348</v>
      </c>
      <c r="C7073" t="s">
        <v>29</v>
      </c>
      <c r="D7073" t="s">
        <v>37</v>
      </c>
      <c r="E7073" t="s">
        <v>87</v>
      </c>
      <c r="F7073" t="s">
        <v>1255</v>
      </c>
      <c r="G7073">
        <v>44</v>
      </c>
      <c r="H7073">
        <v>1766.55</v>
      </c>
      <c r="I7073">
        <v>0.55000000000000004</v>
      </c>
      <c r="J7073">
        <v>0</v>
      </c>
      <c r="K7073">
        <v>966.92</v>
      </c>
      <c r="L7073">
        <v>39.96</v>
      </c>
      <c r="M7073">
        <v>17.98</v>
      </c>
      <c r="N7073">
        <v>8.51</v>
      </c>
      <c r="O7073" t="s">
        <v>24</v>
      </c>
      <c r="P7073" t="s">
        <v>1641</v>
      </c>
      <c r="Q7073" t="s">
        <v>41</v>
      </c>
      <c r="R7073" t="s">
        <v>67</v>
      </c>
      <c r="S7073" t="s">
        <v>45</v>
      </c>
      <c r="T7073" s="1">
        <v>40349</v>
      </c>
    </row>
    <row r="7074" spans="1:20" x14ac:dyDescent="0.25">
      <c r="A7074">
        <v>50470</v>
      </c>
      <c r="B7074">
        <v>40413</v>
      </c>
      <c r="C7074" t="s">
        <v>20</v>
      </c>
      <c r="D7074" t="s">
        <v>21</v>
      </c>
      <c r="E7074" t="s">
        <v>52</v>
      </c>
      <c r="F7074" t="s">
        <v>1388</v>
      </c>
      <c r="G7074">
        <v>38</v>
      </c>
      <c r="H7074">
        <v>1379.67</v>
      </c>
      <c r="I7074">
        <v>0.42</v>
      </c>
      <c r="J7074">
        <v>0.09</v>
      </c>
      <c r="K7074">
        <v>497.06</v>
      </c>
      <c r="L7074">
        <v>39.64</v>
      </c>
      <c r="M7074">
        <v>22.99</v>
      </c>
      <c r="N7074">
        <v>8.99</v>
      </c>
      <c r="O7074" t="s">
        <v>24</v>
      </c>
      <c r="P7074" t="s">
        <v>1497</v>
      </c>
      <c r="Q7074" t="s">
        <v>33</v>
      </c>
      <c r="R7074" t="s">
        <v>27</v>
      </c>
      <c r="S7074" t="s">
        <v>35</v>
      </c>
      <c r="T7074" s="1">
        <v>40418</v>
      </c>
    </row>
    <row r="7075" spans="1:20" x14ac:dyDescent="0.25">
      <c r="A7075">
        <v>50471</v>
      </c>
      <c r="B7075">
        <v>40911</v>
      </c>
      <c r="C7075" t="s">
        <v>20</v>
      </c>
      <c r="D7075" t="s">
        <v>42</v>
      </c>
      <c r="E7075" t="s">
        <v>192</v>
      </c>
      <c r="F7075" t="s">
        <v>1538</v>
      </c>
      <c r="G7075">
        <v>25</v>
      </c>
      <c r="H7075">
        <v>11134.99</v>
      </c>
      <c r="I7075">
        <v>0.5</v>
      </c>
      <c r="J7075">
        <v>0.02</v>
      </c>
      <c r="K7075">
        <v>5440.08</v>
      </c>
      <c r="L7075">
        <v>453.34</v>
      </c>
      <c r="M7075">
        <v>226.67</v>
      </c>
      <c r="N7075">
        <v>28.16</v>
      </c>
      <c r="O7075" t="s">
        <v>48</v>
      </c>
      <c r="P7075" t="s">
        <v>1416</v>
      </c>
      <c r="Q7075" t="s">
        <v>95</v>
      </c>
      <c r="R7075" t="s">
        <v>34</v>
      </c>
      <c r="S7075" t="s">
        <v>132</v>
      </c>
      <c r="T7075" s="1">
        <v>40913</v>
      </c>
    </row>
    <row r="7076" spans="1:20" x14ac:dyDescent="0.25">
      <c r="A7076">
        <v>50499</v>
      </c>
      <c r="B7076">
        <v>40828</v>
      </c>
      <c r="C7076" t="s">
        <v>29</v>
      </c>
      <c r="D7076" t="s">
        <v>21</v>
      </c>
      <c r="E7076" t="s">
        <v>126</v>
      </c>
      <c r="F7076" t="s">
        <v>762</v>
      </c>
      <c r="G7076">
        <v>18</v>
      </c>
      <c r="H7076">
        <v>2685.32</v>
      </c>
      <c r="I7076">
        <v>0.36</v>
      </c>
      <c r="J7076">
        <v>0.06</v>
      </c>
      <c r="K7076">
        <v>852.02</v>
      </c>
      <c r="L7076">
        <v>157.78</v>
      </c>
      <c r="M7076">
        <v>100.98</v>
      </c>
      <c r="N7076">
        <v>15.66</v>
      </c>
      <c r="O7076" t="s">
        <v>48</v>
      </c>
      <c r="P7076" t="s">
        <v>1759</v>
      </c>
      <c r="Q7076" t="s">
        <v>41</v>
      </c>
      <c r="R7076" t="s">
        <v>27</v>
      </c>
      <c r="S7076" t="s">
        <v>132</v>
      </c>
      <c r="T7076" s="1">
        <v>40829</v>
      </c>
    </row>
    <row r="7077" spans="1:20" x14ac:dyDescent="0.25">
      <c r="A7077">
        <v>50500</v>
      </c>
      <c r="B7077">
        <v>40792</v>
      </c>
      <c r="C7077" t="s">
        <v>20</v>
      </c>
      <c r="D7077" t="s">
        <v>21</v>
      </c>
      <c r="E7077" t="s">
        <v>84</v>
      </c>
      <c r="F7077" t="s">
        <v>1144</v>
      </c>
      <c r="G7077">
        <v>11</v>
      </c>
      <c r="H7077">
        <v>118.07</v>
      </c>
      <c r="I7077">
        <v>0.49</v>
      </c>
      <c r="J7077">
        <v>0</v>
      </c>
      <c r="K7077">
        <v>57.39</v>
      </c>
      <c r="L7077">
        <v>10.65</v>
      </c>
      <c r="M7077">
        <v>5.43</v>
      </c>
      <c r="N7077">
        <v>0.95</v>
      </c>
      <c r="O7077" t="s">
        <v>24</v>
      </c>
      <c r="P7077" t="s">
        <v>726</v>
      </c>
      <c r="Q7077" t="s">
        <v>95</v>
      </c>
      <c r="R7077" t="s">
        <v>67</v>
      </c>
      <c r="S7077" t="s">
        <v>55</v>
      </c>
      <c r="T7077" s="1">
        <v>40796</v>
      </c>
    </row>
    <row r="7078" spans="1:20" x14ac:dyDescent="0.25">
      <c r="A7078">
        <v>50500</v>
      </c>
      <c r="B7078">
        <v>40792</v>
      </c>
      <c r="C7078" t="s">
        <v>20</v>
      </c>
      <c r="D7078" t="s">
        <v>21</v>
      </c>
      <c r="E7078" t="s">
        <v>72</v>
      </c>
      <c r="F7078" t="s">
        <v>1912</v>
      </c>
      <c r="G7078">
        <v>45</v>
      </c>
      <c r="H7078">
        <v>162.53</v>
      </c>
      <c r="I7078">
        <v>0.36</v>
      </c>
      <c r="J7078">
        <v>7.0000000000000007E-2</v>
      </c>
      <c r="K7078">
        <v>50.36</v>
      </c>
      <c r="L7078">
        <v>3.86</v>
      </c>
      <c r="M7078">
        <v>2.4700000000000002</v>
      </c>
      <c r="N7078">
        <v>1.02</v>
      </c>
      <c r="O7078" t="s">
        <v>71</v>
      </c>
      <c r="P7078" t="s">
        <v>726</v>
      </c>
      <c r="Q7078" t="s">
        <v>95</v>
      </c>
      <c r="R7078" t="s">
        <v>67</v>
      </c>
      <c r="S7078" t="s">
        <v>55</v>
      </c>
      <c r="T7078" s="1">
        <v>40792</v>
      </c>
    </row>
    <row r="7079" spans="1:20" x14ac:dyDescent="0.25">
      <c r="A7079">
        <v>50501</v>
      </c>
      <c r="B7079">
        <v>39962</v>
      </c>
      <c r="C7079" t="s">
        <v>36</v>
      </c>
      <c r="D7079" t="s">
        <v>37</v>
      </c>
      <c r="E7079" t="s">
        <v>87</v>
      </c>
      <c r="F7079" t="s">
        <v>1108</v>
      </c>
      <c r="G7079">
        <v>31</v>
      </c>
      <c r="H7079">
        <v>1449.93</v>
      </c>
      <c r="I7079">
        <v>0.49</v>
      </c>
      <c r="J7079">
        <v>0.01</v>
      </c>
      <c r="K7079">
        <v>699.94</v>
      </c>
      <c r="L7079">
        <v>47.04</v>
      </c>
      <c r="M7079">
        <v>23.99</v>
      </c>
      <c r="N7079">
        <v>6.3</v>
      </c>
      <c r="O7079" t="s">
        <v>24</v>
      </c>
      <c r="P7079" t="s">
        <v>587</v>
      </c>
      <c r="Q7079" t="s">
        <v>41</v>
      </c>
      <c r="R7079" t="s">
        <v>34</v>
      </c>
      <c r="S7079" t="s">
        <v>45</v>
      </c>
      <c r="T7079" s="1">
        <v>39964</v>
      </c>
    </row>
    <row r="7080" spans="1:20" x14ac:dyDescent="0.25">
      <c r="A7080">
        <v>50503</v>
      </c>
      <c r="B7080">
        <v>41234</v>
      </c>
      <c r="C7080" t="s">
        <v>79</v>
      </c>
      <c r="D7080" t="s">
        <v>37</v>
      </c>
      <c r="E7080" t="s">
        <v>50</v>
      </c>
      <c r="F7080" t="s">
        <v>1509</v>
      </c>
      <c r="G7080">
        <v>28</v>
      </c>
      <c r="H7080">
        <v>2720.5</v>
      </c>
      <c r="I7080">
        <v>0.35</v>
      </c>
      <c r="J7080">
        <v>0.05</v>
      </c>
      <c r="K7080">
        <v>852.79</v>
      </c>
      <c r="L7080">
        <v>101.52</v>
      </c>
      <c r="M7080">
        <v>65.989999999999995</v>
      </c>
      <c r="N7080">
        <v>19.989999999999998</v>
      </c>
      <c r="O7080" t="s">
        <v>24</v>
      </c>
      <c r="P7080" t="s">
        <v>145</v>
      </c>
      <c r="Q7080" t="s">
        <v>33</v>
      </c>
      <c r="R7080" t="s">
        <v>61</v>
      </c>
      <c r="S7080" t="s">
        <v>57</v>
      </c>
      <c r="T7080" s="1">
        <v>41236</v>
      </c>
    </row>
    <row r="7081" spans="1:20" x14ac:dyDescent="0.25">
      <c r="A7081">
        <v>50532</v>
      </c>
      <c r="B7081">
        <v>41135</v>
      </c>
      <c r="C7081" t="s">
        <v>79</v>
      </c>
      <c r="D7081" t="s">
        <v>21</v>
      </c>
      <c r="E7081" t="s">
        <v>120</v>
      </c>
      <c r="F7081" t="s">
        <v>531</v>
      </c>
      <c r="G7081">
        <v>10</v>
      </c>
      <c r="H7081">
        <v>501.99</v>
      </c>
      <c r="I7081">
        <v>0.51</v>
      </c>
      <c r="J7081">
        <v>0.02</v>
      </c>
      <c r="K7081">
        <v>249.5</v>
      </c>
      <c r="L7081">
        <v>50.92</v>
      </c>
      <c r="M7081">
        <v>24.95</v>
      </c>
      <c r="N7081">
        <v>2.99</v>
      </c>
      <c r="O7081" t="s">
        <v>24</v>
      </c>
      <c r="P7081" t="s">
        <v>1965</v>
      </c>
      <c r="Q7081" t="s">
        <v>41</v>
      </c>
      <c r="R7081" t="s">
        <v>27</v>
      </c>
      <c r="S7081" t="s">
        <v>57</v>
      </c>
      <c r="T7081" s="1">
        <v>41137</v>
      </c>
    </row>
    <row r="7082" spans="1:20" x14ac:dyDescent="0.25">
      <c r="A7082">
        <v>50532</v>
      </c>
      <c r="B7082">
        <v>41135</v>
      </c>
      <c r="C7082" t="s">
        <v>79</v>
      </c>
      <c r="D7082" t="s">
        <v>21</v>
      </c>
      <c r="E7082" t="s">
        <v>84</v>
      </c>
      <c r="F7082" t="s">
        <v>871</v>
      </c>
      <c r="G7082">
        <v>22</v>
      </c>
      <c r="H7082">
        <v>158.32</v>
      </c>
      <c r="I7082">
        <v>0.49</v>
      </c>
      <c r="J7082">
        <v>0.09</v>
      </c>
      <c r="K7082">
        <v>69.02</v>
      </c>
      <c r="L7082">
        <v>7.84</v>
      </c>
      <c r="M7082">
        <v>4</v>
      </c>
      <c r="N7082">
        <v>1.3</v>
      </c>
      <c r="O7082" t="s">
        <v>24</v>
      </c>
      <c r="P7082" t="s">
        <v>1965</v>
      </c>
      <c r="Q7082" t="s">
        <v>41</v>
      </c>
      <c r="R7082" t="s">
        <v>27</v>
      </c>
      <c r="S7082" t="s">
        <v>55</v>
      </c>
      <c r="T7082" s="1">
        <v>41136</v>
      </c>
    </row>
    <row r="7083" spans="1:20" x14ac:dyDescent="0.25">
      <c r="A7083">
        <v>50533</v>
      </c>
      <c r="B7083">
        <v>40694</v>
      </c>
      <c r="C7083" t="s">
        <v>29</v>
      </c>
      <c r="D7083" t="s">
        <v>21</v>
      </c>
      <c r="E7083" t="s">
        <v>22</v>
      </c>
      <c r="F7083" t="s">
        <v>1145</v>
      </c>
      <c r="G7083">
        <v>32</v>
      </c>
      <c r="H7083">
        <v>3848.08</v>
      </c>
      <c r="I7083">
        <v>0.49</v>
      </c>
      <c r="J7083">
        <v>0.06</v>
      </c>
      <c r="K7083">
        <v>1744.28</v>
      </c>
      <c r="L7083">
        <v>126.76</v>
      </c>
      <c r="M7083">
        <v>64.650000000000006</v>
      </c>
      <c r="N7083">
        <v>35</v>
      </c>
      <c r="O7083" t="s">
        <v>71</v>
      </c>
      <c r="P7083" t="s">
        <v>1358</v>
      </c>
      <c r="Q7083" t="s">
        <v>64</v>
      </c>
      <c r="R7083" t="s">
        <v>27</v>
      </c>
      <c r="S7083" t="s">
        <v>28</v>
      </c>
      <c r="T7083" s="1">
        <v>40696</v>
      </c>
    </row>
    <row r="7084" spans="1:20" x14ac:dyDescent="0.25">
      <c r="A7084">
        <v>50533</v>
      </c>
      <c r="B7084">
        <v>40694</v>
      </c>
      <c r="C7084" t="s">
        <v>29</v>
      </c>
      <c r="D7084" t="s">
        <v>42</v>
      </c>
      <c r="E7084" t="s">
        <v>46</v>
      </c>
      <c r="F7084" t="s">
        <v>1518</v>
      </c>
      <c r="G7084">
        <v>3</v>
      </c>
      <c r="H7084">
        <v>105.19</v>
      </c>
      <c r="I7084">
        <v>0.41</v>
      </c>
      <c r="J7084">
        <v>0</v>
      </c>
      <c r="K7084">
        <v>31.75</v>
      </c>
      <c r="L7084">
        <v>25.81</v>
      </c>
      <c r="M7084">
        <v>15.23</v>
      </c>
      <c r="N7084">
        <v>27.75</v>
      </c>
      <c r="O7084" t="s">
        <v>48</v>
      </c>
      <c r="P7084" t="s">
        <v>1358</v>
      </c>
      <c r="Q7084" t="s">
        <v>64</v>
      </c>
      <c r="R7084" t="s">
        <v>27</v>
      </c>
      <c r="S7084" t="s">
        <v>49</v>
      </c>
      <c r="T7084" s="1">
        <v>40695</v>
      </c>
    </row>
    <row r="7085" spans="1:20" x14ac:dyDescent="0.25">
      <c r="A7085">
        <v>50563</v>
      </c>
      <c r="B7085">
        <v>40740</v>
      </c>
      <c r="C7085" t="s">
        <v>36</v>
      </c>
      <c r="D7085" t="s">
        <v>21</v>
      </c>
      <c r="E7085" t="s">
        <v>22</v>
      </c>
      <c r="F7085" t="s">
        <v>2031</v>
      </c>
      <c r="G7085">
        <v>2</v>
      </c>
      <c r="H7085">
        <v>625.44000000000005</v>
      </c>
      <c r="I7085">
        <v>0.35</v>
      </c>
      <c r="J7085">
        <v>0.05</v>
      </c>
      <c r="K7085">
        <v>194.35</v>
      </c>
      <c r="L7085">
        <v>323.92</v>
      </c>
      <c r="M7085">
        <v>210.55</v>
      </c>
      <c r="N7085">
        <v>9.99</v>
      </c>
      <c r="O7085" t="s">
        <v>71</v>
      </c>
      <c r="P7085" t="s">
        <v>1317</v>
      </c>
      <c r="Q7085" t="s">
        <v>33</v>
      </c>
      <c r="R7085" t="s">
        <v>27</v>
      </c>
      <c r="S7085" t="s">
        <v>57</v>
      </c>
      <c r="T7085" s="1">
        <v>40741</v>
      </c>
    </row>
    <row r="7086" spans="1:20" x14ac:dyDescent="0.25">
      <c r="A7086">
        <v>50563</v>
      </c>
      <c r="B7086">
        <v>40740</v>
      </c>
      <c r="C7086" t="s">
        <v>36</v>
      </c>
      <c r="D7086" t="s">
        <v>37</v>
      </c>
      <c r="E7086" t="s">
        <v>50</v>
      </c>
      <c r="F7086" t="s">
        <v>776</v>
      </c>
      <c r="G7086">
        <v>20</v>
      </c>
      <c r="H7086">
        <v>4948.47</v>
      </c>
      <c r="I7086">
        <v>0.49</v>
      </c>
      <c r="J7086">
        <v>0</v>
      </c>
      <c r="K7086">
        <v>2420.98</v>
      </c>
      <c r="L7086">
        <v>247.04</v>
      </c>
      <c r="M7086">
        <v>125.99</v>
      </c>
      <c r="N7086">
        <v>7.69</v>
      </c>
      <c r="O7086" t="s">
        <v>71</v>
      </c>
      <c r="P7086" t="s">
        <v>1317</v>
      </c>
      <c r="Q7086" t="s">
        <v>33</v>
      </c>
      <c r="R7086" t="s">
        <v>27</v>
      </c>
      <c r="S7086" t="s">
        <v>57</v>
      </c>
      <c r="T7086" s="1">
        <v>40741</v>
      </c>
    </row>
    <row r="7087" spans="1:20" x14ac:dyDescent="0.25">
      <c r="A7087">
        <v>50564</v>
      </c>
      <c r="B7087">
        <v>40970</v>
      </c>
      <c r="C7087" t="s">
        <v>36</v>
      </c>
      <c r="D7087" t="s">
        <v>21</v>
      </c>
      <c r="E7087" t="s">
        <v>120</v>
      </c>
      <c r="F7087" t="s">
        <v>1532</v>
      </c>
      <c r="G7087">
        <v>30</v>
      </c>
      <c r="H7087">
        <v>24075.37</v>
      </c>
      <c r="I7087">
        <v>0.55000000000000004</v>
      </c>
      <c r="J7087">
        <v>7.0000000000000007E-2</v>
      </c>
      <c r="K7087">
        <v>12415.68</v>
      </c>
      <c r="L7087">
        <v>862.2</v>
      </c>
      <c r="M7087">
        <v>387.99</v>
      </c>
      <c r="N7087">
        <v>19.989999999999998</v>
      </c>
      <c r="O7087" t="s">
        <v>24</v>
      </c>
      <c r="P7087" t="s">
        <v>1076</v>
      </c>
      <c r="Q7087" t="s">
        <v>64</v>
      </c>
      <c r="R7087" t="s">
        <v>61</v>
      </c>
      <c r="S7087" t="s">
        <v>57</v>
      </c>
      <c r="T7087" s="1">
        <v>40972</v>
      </c>
    </row>
    <row r="7088" spans="1:20" x14ac:dyDescent="0.25">
      <c r="A7088">
        <v>50565</v>
      </c>
      <c r="B7088">
        <v>41151</v>
      </c>
      <c r="C7088" t="s">
        <v>36</v>
      </c>
      <c r="D7088" t="s">
        <v>21</v>
      </c>
      <c r="E7088" t="s">
        <v>139</v>
      </c>
      <c r="F7088" t="s">
        <v>1141</v>
      </c>
      <c r="G7088">
        <v>43</v>
      </c>
      <c r="H7088">
        <v>1157.95</v>
      </c>
      <c r="I7088">
        <v>0.42</v>
      </c>
      <c r="J7088">
        <v>0.09</v>
      </c>
      <c r="K7088">
        <v>415.42</v>
      </c>
      <c r="L7088">
        <v>29.28</v>
      </c>
      <c r="M7088">
        <v>16.98</v>
      </c>
      <c r="N7088">
        <v>12.39</v>
      </c>
      <c r="O7088" t="s">
        <v>24</v>
      </c>
      <c r="P7088" t="s">
        <v>330</v>
      </c>
      <c r="Q7088" t="s">
        <v>83</v>
      </c>
      <c r="R7088" t="s">
        <v>34</v>
      </c>
      <c r="S7088" t="s">
        <v>57</v>
      </c>
      <c r="T7088" s="1">
        <v>41151</v>
      </c>
    </row>
    <row r="7089" spans="1:20" x14ac:dyDescent="0.25">
      <c r="A7089">
        <v>50566</v>
      </c>
      <c r="B7089">
        <v>40793</v>
      </c>
      <c r="C7089" t="s">
        <v>29</v>
      </c>
      <c r="D7089" t="s">
        <v>21</v>
      </c>
      <c r="E7089" t="s">
        <v>126</v>
      </c>
      <c r="F7089" t="s">
        <v>757</v>
      </c>
      <c r="G7089">
        <v>48</v>
      </c>
      <c r="H7089">
        <v>684.49</v>
      </c>
      <c r="I7089">
        <v>0.45</v>
      </c>
      <c r="J7089">
        <v>0.1</v>
      </c>
      <c r="K7089">
        <v>264.83</v>
      </c>
      <c r="L7089">
        <v>15.76</v>
      </c>
      <c r="M7089">
        <v>8.67</v>
      </c>
      <c r="N7089">
        <v>3.5</v>
      </c>
      <c r="O7089" t="s">
        <v>24</v>
      </c>
      <c r="P7089" t="s">
        <v>1517</v>
      </c>
      <c r="Q7089" t="s">
        <v>64</v>
      </c>
      <c r="R7089" t="s">
        <v>34</v>
      </c>
      <c r="S7089" t="s">
        <v>57</v>
      </c>
      <c r="T7089" s="1">
        <v>40795</v>
      </c>
    </row>
    <row r="7090" spans="1:20" x14ac:dyDescent="0.25">
      <c r="A7090">
        <v>50567</v>
      </c>
      <c r="B7090">
        <v>40944</v>
      </c>
      <c r="C7090" t="s">
        <v>79</v>
      </c>
      <c r="D7090" t="s">
        <v>42</v>
      </c>
      <c r="E7090" t="s">
        <v>192</v>
      </c>
      <c r="F7090" t="s">
        <v>878</v>
      </c>
      <c r="G7090">
        <v>22</v>
      </c>
      <c r="H7090">
        <v>2840.81</v>
      </c>
      <c r="I7090">
        <v>0.5</v>
      </c>
      <c r="J7090">
        <v>0.1</v>
      </c>
      <c r="K7090">
        <v>1249.25</v>
      </c>
      <c r="L7090">
        <v>141.96</v>
      </c>
      <c r="M7090">
        <v>70.98</v>
      </c>
      <c r="N7090">
        <v>30</v>
      </c>
      <c r="O7090" t="s">
        <v>48</v>
      </c>
      <c r="P7090" t="s">
        <v>1991</v>
      </c>
      <c r="Q7090" t="s">
        <v>75</v>
      </c>
      <c r="R7090" t="s">
        <v>61</v>
      </c>
      <c r="S7090" t="s">
        <v>132</v>
      </c>
      <c r="T7090" s="1">
        <v>40945</v>
      </c>
    </row>
    <row r="7091" spans="1:20" x14ac:dyDescent="0.25">
      <c r="A7091">
        <v>50594</v>
      </c>
      <c r="B7091">
        <v>40315</v>
      </c>
      <c r="C7091" t="s">
        <v>20</v>
      </c>
      <c r="D7091" t="s">
        <v>21</v>
      </c>
      <c r="E7091" t="s">
        <v>52</v>
      </c>
      <c r="F7091" t="s">
        <v>960</v>
      </c>
      <c r="G7091">
        <v>39</v>
      </c>
      <c r="H7091">
        <v>374.85</v>
      </c>
      <c r="I7091">
        <v>0.54</v>
      </c>
      <c r="J7091">
        <v>0.05</v>
      </c>
      <c r="K7091">
        <v>192.35</v>
      </c>
      <c r="L7091">
        <v>10.07</v>
      </c>
      <c r="M7091">
        <v>4.63</v>
      </c>
      <c r="N7091">
        <v>1.93</v>
      </c>
      <c r="O7091" t="s">
        <v>24</v>
      </c>
      <c r="P7091" t="s">
        <v>1728</v>
      </c>
      <c r="Q7091" t="s">
        <v>33</v>
      </c>
      <c r="R7091" t="s">
        <v>67</v>
      </c>
      <c r="S7091" t="s">
        <v>55</v>
      </c>
      <c r="T7091" s="1">
        <v>40317</v>
      </c>
    </row>
    <row r="7092" spans="1:20" x14ac:dyDescent="0.25">
      <c r="A7092">
        <v>50594</v>
      </c>
      <c r="B7092">
        <v>40315</v>
      </c>
      <c r="C7092" t="s">
        <v>20</v>
      </c>
      <c r="D7092" t="s">
        <v>37</v>
      </c>
      <c r="E7092" t="s">
        <v>50</v>
      </c>
      <c r="F7092" t="s">
        <v>76</v>
      </c>
      <c r="G7092">
        <v>48</v>
      </c>
      <c r="H7092">
        <v>4908.5600000000004</v>
      </c>
      <c r="I7092">
        <v>0.36</v>
      </c>
      <c r="J7092">
        <v>0.01</v>
      </c>
      <c r="K7092">
        <v>1732.24</v>
      </c>
      <c r="L7092">
        <v>103.11</v>
      </c>
      <c r="M7092">
        <v>65.989999999999995</v>
      </c>
      <c r="N7092">
        <v>8.8000000000000007</v>
      </c>
      <c r="O7092" t="s">
        <v>24</v>
      </c>
      <c r="P7092" t="s">
        <v>1728</v>
      </c>
      <c r="Q7092" t="s">
        <v>33</v>
      </c>
      <c r="R7092" t="s">
        <v>67</v>
      </c>
      <c r="S7092" t="s">
        <v>57</v>
      </c>
      <c r="T7092" s="1">
        <v>40324</v>
      </c>
    </row>
    <row r="7093" spans="1:20" x14ac:dyDescent="0.25">
      <c r="A7093">
        <v>50625</v>
      </c>
      <c r="B7093">
        <v>39926</v>
      </c>
      <c r="C7093" t="s">
        <v>79</v>
      </c>
      <c r="D7093" t="s">
        <v>21</v>
      </c>
      <c r="E7093" t="s">
        <v>80</v>
      </c>
      <c r="F7093" t="s">
        <v>1925</v>
      </c>
      <c r="G7093">
        <v>10</v>
      </c>
      <c r="H7093">
        <v>46.18</v>
      </c>
      <c r="I7093">
        <v>0.42</v>
      </c>
      <c r="J7093">
        <v>0.08</v>
      </c>
      <c r="K7093">
        <v>16.88</v>
      </c>
      <c r="L7093">
        <v>4.97</v>
      </c>
      <c r="M7093">
        <v>2.88</v>
      </c>
      <c r="N7093">
        <v>0.5</v>
      </c>
      <c r="O7093" t="s">
        <v>24</v>
      </c>
      <c r="P7093" t="s">
        <v>377</v>
      </c>
      <c r="Q7093" t="s">
        <v>33</v>
      </c>
      <c r="R7093" t="s">
        <v>67</v>
      </c>
      <c r="S7093" t="s">
        <v>57</v>
      </c>
      <c r="T7093" s="1">
        <v>39927</v>
      </c>
    </row>
    <row r="7094" spans="1:20" x14ac:dyDescent="0.25">
      <c r="A7094">
        <v>50626</v>
      </c>
      <c r="B7094">
        <v>40106</v>
      </c>
      <c r="C7094" t="s">
        <v>79</v>
      </c>
      <c r="D7094" t="s">
        <v>42</v>
      </c>
      <c r="E7094" t="s">
        <v>92</v>
      </c>
      <c r="F7094" t="s">
        <v>1619</v>
      </c>
      <c r="G7094">
        <v>18</v>
      </c>
      <c r="H7094">
        <v>5252.23</v>
      </c>
      <c r="I7094">
        <v>0.41</v>
      </c>
      <c r="J7094">
        <v>0</v>
      </c>
      <c r="K7094">
        <v>2138.6999999999998</v>
      </c>
      <c r="L7094">
        <v>289.8</v>
      </c>
      <c r="M7094">
        <v>170.98</v>
      </c>
      <c r="N7094">
        <v>35.89</v>
      </c>
      <c r="O7094" t="s">
        <v>48</v>
      </c>
      <c r="P7094" t="s">
        <v>158</v>
      </c>
      <c r="Q7094" t="s">
        <v>95</v>
      </c>
      <c r="R7094" t="s">
        <v>67</v>
      </c>
      <c r="S7094" t="s">
        <v>49</v>
      </c>
      <c r="T7094" s="1">
        <v>40107</v>
      </c>
    </row>
    <row r="7095" spans="1:20" x14ac:dyDescent="0.25">
      <c r="A7095">
        <v>50626</v>
      </c>
      <c r="B7095">
        <v>40106</v>
      </c>
      <c r="C7095" t="s">
        <v>79</v>
      </c>
      <c r="D7095" t="s">
        <v>37</v>
      </c>
      <c r="E7095" t="s">
        <v>387</v>
      </c>
      <c r="F7095" t="s">
        <v>1573</v>
      </c>
      <c r="G7095">
        <v>42</v>
      </c>
      <c r="H7095">
        <v>46546.79</v>
      </c>
      <c r="I7095">
        <v>0.48</v>
      </c>
      <c r="J7095">
        <v>0.04</v>
      </c>
      <c r="K7095">
        <v>21322.720000000001</v>
      </c>
      <c r="L7095">
        <v>1153.83</v>
      </c>
      <c r="M7095">
        <v>599.99</v>
      </c>
      <c r="N7095">
        <v>24.49</v>
      </c>
      <c r="O7095" t="s">
        <v>24</v>
      </c>
      <c r="P7095" t="s">
        <v>158</v>
      </c>
      <c r="Q7095" t="s">
        <v>95</v>
      </c>
      <c r="R7095" t="s">
        <v>67</v>
      </c>
      <c r="S7095" t="s">
        <v>28</v>
      </c>
      <c r="T7095" s="1">
        <v>40108</v>
      </c>
    </row>
    <row r="7096" spans="1:20" x14ac:dyDescent="0.25">
      <c r="A7096">
        <v>50656</v>
      </c>
      <c r="B7096">
        <v>40111</v>
      </c>
      <c r="C7096" t="s">
        <v>58</v>
      </c>
      <c r="D7096" t="s">
        <v>21</v>
      </c>
      <c r="E7096" t="s">
        <v>126</v>
      </c>
      <c r="F7096" t="s">
        <v>1080</v>
      </c>
      <c r="G7096">
        <v>42</v>
      </c>
      <c r="H7096">
        <v>345.04</v>
      </c>
      <c r="I7096">
        <v>0.46</v>
      </c>
      <c r="J7096">
        <v>0</v>
      </c>
      <c r="K7096">
        <v>156.35</v>
      </c>
      <c r="L7096">
        <v>8.09</v>
      </c>
      <c r="M7096">
        <v>4.37</v>
      </c>
      <c r="N7096">
        <v>5.15</v>
      </c>
      <c r="O7096" t="s">
        <v>24</v>
      </c>
      <c r="P7096" t="s">
        <v>1471</v>
      </c>
      <c r="Q7096" t="s">
        <v>33</v>
      </c>
      <c r="R7096" t="s">
        <v>67</v>
      </c>
      <c r="S7096" t="s">
        <v>57</v>
      </c>
      <c r="T7096" s="1">
        <v>40113</v>
      </c>
    </row>
    <row r="7097" spans="1:20" x14ac:dyDescent="0.25">
      <c r="A7097">
        <v>50656</v>
      </c>
      <c r="B7097">
        <v>40111</v>
      </c>
      <c r="C7097" t="s">
        <v>58</v>
      </c>
      <c r="D7097" t="s">
        <v>42</v>
      </c>
      <c r="E7097" t="s">
        <v>192</v>
      </c>
      <c r="F7097" t="s">
        <v>500</v>
      </c>
      <c r="G7097">
        <v>31</v>
      </c>
      <c r="H7097">
        <v>25261.040000000001</v>
      </c>
      <c r="I7097">
        <v>0.39</v>
      </c>
      <c r="J7097">
        <v>0.01</v>
      </c>
      <c r="K7097">
        <v>9674.66</v>
      </c>
      <c r="L7097">
        <v>821.28</v>
      </c>
      <c r="M7097">
        <v>500.98</v>
      </c>
      <c r="N7097">
        <v>56</v>
      </c>
      <c r="O7097" t="s">
        <v>48</v>
      </c>
      <c r="P7097" t="s">
        <v>1471</v>
      </c>
      <c r="Q7097" t="s">
        <v>33</v>
      </c>
      <c r="R7097" t="s">
        <v>67</v>
      </c>
      <c r="S7097" t="s">
        <v>132</v>
      </c>
      <c r="T7097" s="1">
        <v>40112</v>
      </c>
    </row>
    <row r="7098" spans="1:20" x14ac:dyDescent="0.25">
      <c r="A7098">
        <v>50656</v>
      </c>
      <c r="B7098">
        <v>40111</v>
      </c>
      <c r="C7098" t="s">
        <v>58</v>
      </c>
      <c r="D7098" t="s">
        <v>42</v>
      </c>
      <c r="E7098" t="s">
        <v>43</v>
      </c>
      <c r="F7098" t="s">
        <v>755</v>
      </c>
      <c r="G7098">
        <v>39</v>
      </c>
      <c r="H7098">
        <v>1073.6199999999999</v>
      </c>
      <c r="I7098">
        <v>0.55000000000000004</v>
      </c>
      <c r="J7098">
        <v>0.02</v>
      </c>
      <c r="K7098">
        <v>577.84</v>
      </c>
      <c r="L7098">
        <v>27.96</v>
      </c>
      <c r="M7098">
        <v>12.58</v>
      </c>
      <c r="N7098">
        <v>5.16</v>
      </c>
      <c r="O7098" t="s">
        <v>24</v>
      </c>
      <c r="P7098" t="s">
        <v>1471</v>
      </c>
      <c r="Q7098" t="s">
        <v>33</v>
      </c>
      <c r="R7098" t="s">
        <v>67</v>
      </c>
      <c r="S7098" t="s">
        <v>57</v>
      </c>
      <c r="T7098" s="1">
        <v>40111</v>
      </c>
    </row>
    <row r="7099" spans="1:20" x14ac:dyDescent="0.25">
      <c r="A7099">
        <v>50656</v>
      </c>
      <c r="B7099">
        <v>40111</v>
      </c>
      <c r="C7099" t="s">
        <v>58</v>
      </c>
      <c r="D7099" t="s">
        <v>42</v>
      </c>
      <c r="E7099" t="s">
        <v>43</v>
      </c>
      <c r="F7099" t="s">
        <v>891</v>
      </c>
      <c r="G7099">
        <v>15</v>
      </c>
      <c r="H7099">
        <v>224.85</v>
      </c>
      <c r="I7099">
        <v>0.53</v>
      </c>
      <c r="J7099">
        <v>0.1</v>
      </c>
      <c r="K7099">
        <v>105.67</v>
      </c>
      <c r="L7099">
        <v>16.38</v>
      </c>
      <c r="M7099">
        <v>7.7</v>
      </c>
      <c r="N7099">
        <v>3.68</v>
      </c>
      <c r="O7099" t="s">
        <v>24</v>
      </c>
      <c r="P7099" t="s">
        <v>1471</v>
      </c>
      <c r="Q7099" t="s">
        <v>33</v>
      </c>
      <c r="R7099" t="s">
        <v>67</v>
      </c>
      <c r="S7099" t="s">
        <v>55</v>
      </c>
      <c r="T7099" s="1">
        <v>40112</v>
      </c>
    </row>
    <row r="7100" spans="1:20" x14ac:dyDescent="0.25">
      <c r="A7100">
        <v>50657</v>
      </c>
      <c r="B7100">
        <v>40895</v>
      </c>
      <c r="C7100" t="s">
        <v>36</v>
      </c>
      <c r="D7100" t="s">
        <v>21</v>
      </c>
      <c r="E7100" t="s">
        <v>120</v>
      </c>
      <c r="F7100" t="s">
        <v>1529</v>
      </c>
      <c r="G7100">
        <v>40</v>
      </c>
      <c r="H7100">
        <v>596.01</v>
      </c>
      <c r="I7100">
        <v>0.5</v>
      </c>
      <c r="J7100">
        <v>0.01</v>
      </c>
      <c r="K7100">
        <v>289.3</v>
      </c>
      <c r="L7100">
        <v>14.76</v>
      </c>
      <c r="M7100">
        <v>7.38</v>
      </c>
      <c r="N7100">
        <v>11.51</v>
      </c>
      <c r="O7100" t="s">
        <v>24</v>
      </c>
      <c r="P7100" t="s">
        <v>421</v>
      </c>
      <c r="Q7100" t="s">
        <v>95</v>
      </c>
      <c r="R7100" t="s">
        <v>34</v>
      </c>
      <c r="S7100" t="s">
        <v>57</v>
      </c>
      <c r="T7100" s="1">
        <v>40896</v>
      </c>
    </row>
    <row r="7101" spans="1:20" x14ac:dyDescent="0.25">
      <c r="A7101">
        <v>50657</v>
      </c>
      <c r="B7101">
        <v>40895</v>
      </c>
      <c r="C7101" t="s">
        <v>36</v>
      </c>
      <c r="D7101" t="s">
        <v>21</v>
      </c>
      <c r="E7101" t="s">
        <v>84</v>
      </c>
      <c r="F7101" t="s">
        <v>1271</v>
      </c>
      <c r="G7101">
        <v>16</v>
      </c>
      <c r="H7101">
        <v>104.67</v>
      </c>
      <c r="I7101">
        <v>0.48</v>
      </c>
      <c r="J7101">
        <v>0.1</v>
      </c>
      <c r="K7101">
        <v>43.38</v>
      </c>
      <c r="L7101">
        <v>7.13</v>
      </c>
      <c r="M7101">
        <v>3.71</v>
      </c>
      <c r="N7101">
        <v>1.93</v>
      </c>
      <c r="O7101" t="s">
        <v>71</v>
      </c>
      <c r="P7101" t="s">
        <v>421</v>
      </c>
      <c r="Q7101" t="s">
        <v>95</v>
      </c>
      <c r="R7101" t="s">
        <v>34</v>
      </c>
      <c r="S7101" t="s">
        <v>55</v>
      </c>
      <c r="T7101" s="1">
        <v>40897</v>
      </c>
    </row>
    <row r="7102" spans="1:20" x14ac:dyDescent="0.25">
      <c r="A7102">
        <v>50657</v>
      </c>
      <c r="B7102">
        <v>40895</v>
      </c>
      <c r="C7102" t="s">
        <v>36</v>
      </c>
      <c r="D7102" t="s">
        <v>42</v>
      </c>
      <c r="E7102" t="s">
        <v>46</v>
      </c>
      <c r="F7102" t="s">
        <v>854</v>
      </c>
      <c r="G7102">
        <v>49</v>
      </c>
      <c r="H7102">
        <v>14376.87</v>
      </c>
      <c r="I7102">
        <v>0.49</v>
      </c>
      <c r="J7102">
        <v>0.01</v>
      </c>
      <c r="K7102">
        <v>6962.84</v>
      </c>
      <c r="L7102">
        <v>296.04000000000002</v>
      </c>
      <c r="M7102">
        <v>150.97999999999999</v>
      </c>
      <c r="N7102">
        <v>16.010000000000002</v>
      </c>
      <c r="O7102" t="s">
        <v>48</v>
      </c>
      <c r="P7102" t="s">
        <v>421</v>
      </c>
      <c r="Q7102" t="s">
        <v>95</v>
      </c>
      <c r="R7102" t="s">
        <v>34</v>
      </c>
      <c r="S7102" t="s">
        <v>49</v>
      </c>
      <c r="T7102" s="1">
        <v>40897</v>
      </c>
    </row>
    <row r="7103" spans="1:20" x14ac:dyDescent="0.25">
      <c r="A7103">
        <v>50663</v>
      </c>
      <c r="B7103">
        <v>40491</v>
      </c>
      <c r="C7103" t="s">
        <v>58</v>
      </c>
      <c r="D7103" t="s">
        <v>21</v>
      </c>
      <c r="E7103" t="s">
        <v>126</v>
      </c>
      <c r="F7103" t="s">
        <v>459</v>
      </c>
      <c r="G7103">
        <v>26</v>
      </c>
      <c r="H7103">
        <v>3037.02</v>
      </c>
      <c r="I7103">
        <v>0.48</v>
      </c>
      <c r="J7103">
        <v>0.02</v>
      </c>
      <c r="K7103">
        <v>1402.54</v>
      </c>
      <c r="L7103">
        <v>117.27</v>
      </c>
      <c r="M7103">
        <v>60.98</v>
      </c>
      <c r="N7103">
        <v>49</v>
      </c>
      <c r="O7103" t="s">
        <v>71</v>
      </c>
      <c r="P7103" t="s">
        <v>293</v>
      </c>
      <c r="Q7103" t="s">
        <v>64</v>
      </c>
      <c r="R7103" t="s">
        <v>67</v>
      </c>
      <c r="S7103" t="s">
        <v>28</v>
      </c>
      <c r="T7103" s="1">
        <v>40492</v>
      </c>
    </row>
    <row r="7104" spans="1:20" x14ac:dyDescent="0.25">
      <c r="A7104">
        <v>50688</v>
      </c>
      <c r="B7104">
        <v>40893</v>
      </c>
      <c r="C7104" t="s">
        <v>58</v>
      </c>
      <c r="D7104" t="s">
        <v>21</v>
      </c>
      <c r="E7104" t="s">
        <v>30</v>
      </c>
      <c r="F7104" t="s">
        <v>109</v>
      </c>
      <c r="G7104">
        <v>50</v>
      </c>
      <c r="H7104">
        <v>1197.3</v>
      </c>
      <c r="I7104">
        <v>0.5</v>
      </c>
      <c r="J7104">
        <v>0.08</v>
      </c>
      <c r="K7104">
        <v>545.16</v>
      </c>
      <c r="L7104">
        <v>25.96</v>
      </c>
      <c r="M7104">
        <v>12.98</v>
      </c>
      <c r="N7104">
        <v>3.14</v>
      </c>
      <c r="O7104" t="s">
        <v>24</v>
      </c>
      <c r="P7104" t="s">
        <v>1018</v>
      </c>
      <c r="Q7104" t="s">
        <v>83</v>
      </c>
      <c r="R7104" t="s">
        <v>61</v>
      </c>
      <c r="S7104" t="s">
        <v>35</v>
      </c>
      <c r="T7104" s="1">
        <v>40894</v>
      </c>
    </row>
    <row r="7105" spans="1:20" x14ac:dyDescent="0.25">
      <c r="A7105">
        <v>50692</v>
      </c>
      <c r="B7105">
        <v>40438</v>
      </c>
      <c r="C7105" t="s">
        <v>36</v>
      </c>
      <c r="D7105" t="s">
        <v>21</v>
      </c>
      <c r="E7105" t="s">
        <v>120</v>
      </c>
      <c r="F7105" t="s">
        <v>1475</v>
      </c>
      <c r="G7105">
        <v>28</v>
      </c>
      <c r="H7105">
        <v>485.52</v>
      </c>
      <c r="I7105">
        <v>0.36</v>
      </c>
      <c r="J7105">
        <v>0</v>
      </c>
      <c r="K7105">
        <v>172.94</v>
      </c>
      <c r="L7105">
        <v>17.16</v>
      </c>
      <c r="M7105">
        <v>10.98</v>
      </c>
      <c r="N7105">
        <v>5.14</v>
      </c>
      <c r="O7105" t="s">
        <v>24</v>
      </c>
      <c r="P7105" t="s">
        <v>1798</v>
      </c>
      <c r="Q7105" t="s">
        <v>75</v>
      </c>
      <c r="R7105" t="s">
        <v>34</v>
      </c>
      <c r="S7105" t="s">
        <v>57</v>
      </c>
      <c r="T7105" s="1">
        <v>40440</v>
      </c>
    </row>
    <row r="7106" spans="1:20" x14ac:dyDescent="0.25">
      <c r="A7106">
        <v>50692</v>
      </c>
      <c r="B7106">
        <v>40438</v>
      </c>
      <c r="C7106" t="s">
        <v>36</v>
      </c>
      <c r="D7106" t="s">
        <v>42</v>
      </c>
      <c r="E7106" t="s">
        <v>46</v>
      </c>
      <c r="F7106" t="s">
        <v>164</v>
      </c>
      <c r="G7106">
        <v>47</v>
      </c>
      <c r="H7106">
        <v>8513.43</v>
      </c>
      <c r="I7106">
        <v>0.35</v>
      </c>
      <c r="J7106">
        <v>0.06</v>
      </c>
      <c r="K7106">
        <v>2610.46</v>
      </c>
      <c r="L7106">
        <v>191.52</v>
      </c>
      <c r="M7106">
        <v>124.49</v>
      </c>
      <c r="N7106">
        <v>51.94</v>
      </c>
      <c r="O7106" t="s">
        <v>48</v>
      </c>
      <c r="P7106" t="s">
        <v>1798</v>
      </c>
      <c r="Q7106" t="s">
        <v>75</v>
      </c>
      <c r="R7106" t="s">
        <v>34</v>
      </c>
      <c r="S7106" t="s">
        <v>49</v>
      </c>
      <c r="T7106" s="1">
        <v>40440</v>
      </c>
    </row>
    <row r="7107" spans="1:20" x14ac:dyDescent="0.25">
      <c r="A7107">
        <v>50721</v>
      </c>
      <c r="B7107">
        <v>40966</v>
      </c>
      <c r="C7107" t="s">
        <v>36</v>
      </c>
      <c r="D7107" t="s">
        <v>21</v>
      </c>
      <c r="E7107" t="s">
        <v>120</v>
      </c>
      <c r="F7107" t="s">
        <v>662</v>
      </c>
      <c r="G7107">
        <v>33</v>
      </c>
      <c r="H7107">
        <v>15117</v>
      </c>
      <c r="I7107">
        <v>0.36</v>
      </c>
      <c r="J7107">
        <v>0.04</v>
      </c>
      <c r="K7107">
        <v>5032.34</v>
      </c>
      <c r="L7107">
        <v>476.55</v>
      </c>
      <c r="M7107">
        <v>304.99</v>
      </c>
      <c r="N7107">
        <v>19.989999999999998</v>
      </c>
      <c r="O7107" t="s">
        <v>24</v>
      </c>
      <c r="P7107" t="s">
        <v>172</v>
      </c>
      <c r="Q7107" t="s">
        <v>64</v>
      </c>
      <c r="R7107" t="s">
        <v>61</v>
      </c>
      <c r="S7107" t="s">
        <v>57</v>
      </c>
      <c r="T7107" s="1">
        <v>40968</v>
      </c>
    </row>
    <row r="7108" spans="1:20" x14ac:dyDescent="0.25">
      <c r="A7108">
        <v>50725</v>
      </c>
      <c r="B7108">
        <v>40505</v>
      </c>
      <c r="C7108" t="s">
        <v>79</v>
      </c>
      <c r="D7108" t="s">
        <v>42</v>
      </c>
      <c r="E7108" t="s">
        <v>192</v>
      </c>
      <c r="F7108" t="s">
        <v>1744</v>
      </c>
      <c r="G7108">
        <v>1</v>
      </c>
      <c r="H7108">
        <v>211.6</v>
      </c>
      <c r="I7108">
        <v>0.45</v>
      </c>
      <c r="J7108">
        <v>0.1</v>
      </c>
      <c r="K7108">
        <v>70.62</v>
      </c>
      <c r="L7108">
        <v>201.78</v>
      </c>
      <c r="M7108">
        <v>110.98</v>
      </c>
      <c r="N7108">
        <v>30</v>
      </c>
      <c r="O7108" t="s">
        <v>48</v>
      </c>
      <c r="P7108" t="s">
        <v>326</v>
      </c>
      <c r="Q7108" t="s">
        <v>75</v>
      </c>
      <c r="R7108" t="s">
        <v>67</v>
      </c>
      <c r="S7108" t="s">
        <v>132</v>
      </c>
      <c r="T7108" s="1">
        <v>40506</v>
      </c>
    </row>
    <row r="7109" spans="1:20" x14ac:dyDescent="0.25">
      <c r="A7109">
        <v>50725</v>
      </c>
      <c r="B7109">
        <v>40505</v>
      </c>
      <c r="C7109" t="s">
        <v>79</v>
      </c>
      <c r="D7109" t="s">
        <v>37</v>
      </c>
      <c r="E7109" t="s">
        <v>50</v>
      </c>
      <c r="F7109" t="s">
        <v>1920</v>
      </c>
      <c r="G7109">
        <v>19</v>
      </c>
      <c r="H7109">
        <v>5128.3</v>
      </c>
      <c r="I7109">
        <v>0.45</v>
      </c>
      <c r="J7109">
        <v>0.05</v>
      </c>
      <c r="K7109">
        <v>2155.5</v>
      </c>
      <c r="L7109">
        <v>283.62</v>
      </c>
      <c r="M7109">
        <v>155.99</v>
      </c>
      <c r="N7109">
        <v>8.99</v>
      </c>
      <c r="O7109" t="s">
        <v>24</v>
      </c>
      <c r="P7109" t="s">
        <v>326</v>
      </c>
      <c r="Q7109" t="s">
        <v>95</v>
      </c>
      <c r="R7109" t="s">
        <v>67</v>
      </c>
      <c r="S7109" t="s">
        <v>57</v>
      </c>
      <c r="T7109" s="1">
        <v>40507</v>
      </c>
    </row>
    <row r="7110" spans="1:20" x14ac:dyDescent="0.25">
      <c r="A7110">
        <v>50726</v>
      </c>
      <c r="B7110">
        <v>40847</v>
      </c>
      <c r="C7110" t="s">
        <v>20</v>
      </c>
      <c r="D7110" t="s">
        <v>42</v>
      </c>
      <c r="E7110" t="s">
        <v>192</v>
      </c>
      <c r="F7110" t="s">
        <v>1175</v>
      </c>
      <c r="G7110">
        <v>45</v>
      </c>
      <c r="H7110">
        <v>17416.259999999998</v>
      </c>
      <c r="I7110">
        <v>0.48</v>
      </c>
      <c r="J7110">
        <v>0</v>
      </c>
      <c r="K7110">
        <v>8348.4</v>
      </c>
      <c r="L7110">
        <v>386.5</v>
      </c>
      <c r="M7110">
        <v>200.98</v>
      </c>
      <c r="N7110">
        <v>23.76</v>
      </c>
      <c r="O7110" t="s">
        <v>48</v>
      </c>
      <c r="P7110" t="s">
        <v>32</v>
      </c>
      <c r="Q7110" t="s">
        <v>33</v>
      </c>
      <c r="R7110" t="s">
        <v>34</v>
      </c>
      <c r="S7110" t="s">
        <v>132</v>
      </c>
      <c r="T7110" s="1">
        <v>40851</v>
      </c>
    </row>
    <row r="7111" spans="1:20" x14ac:dyDescent="0.25">
      <c r="A7111">
        <v>50726</v>
      </c>
      <c r="B7111">
        <v>40847</v>
      </c>
      <c r="C7111" t="s">
        <v>20</v>
      </c>
      <c r="D7111" t="s">
        <v>21</v>
      </c>
      <c r="E7111" t="s">
        <v>80</v>
      </c>
      <c r="F7111" t="s">
        <v>839</v>
      </c>
      <c r="G7111">
        <v>21</v>
      </c>
      <c r="H7111">
        <v>153.18</v>
      </c>
      <c r="I7111">
        <v>0.47</v>
      </c>
      <c r="J7111">
        <v>7.0000000000000007E-2</v>
      </c>
      <c r="K7111">
        <v>65.459999999999994</v>
      </c>
      <c r="L7111">
        <v>7.79</v>
      </c>
      <c r="M7111">
        <v>4.13</v>
      </c>
      <c r="N7111">
        <v>0.99</v>
      </c>
      <c r="O7111" t="s">
        <v>71</v>
      </c>
      <c r="P7111" t="s">
        <v>32</v>
      </c>
      <c r="Q7111" t="s">
        <v>33</v>
      </c>
      <c r="R7111" t="s">
        <v>34</v>
      </c>
      <c r="S7111" t="s">
        <v>57</v>
      </c>
      <c r="T7111" s="1">
        <v>40847</v>
      </c>
    </row>
    <row r="7112" spans="1:20" x14ac:dyDescent="0.25">
      <c r="A7112">
        <v>50754</v>
      </c>
      <c r="B7112">
        <v>40156</v>
      </c>
      <c r="C7112" t="s">
        <v>29</v>
      </c>
      <c r="D7112" t="s">
        <v>37</v>
      </c>
      <c r="E7112" t="s">
        <v>50</v>
      </c>
      <c r="F7112" t="s">
        <v>51</v>
      </c>
      <c r="G7112">
        <v>9</v>
      </c>
      <c r="H7112">
        <v>135.02000000000001</v>
      </c>
      <c r="I7112">
        <v>0.48</v>
      </c>
      <c r="J7112">
        <v>0.06</v>
      </c>
      <c r="K7112">
        <v>58.08</v>
      </c>
      <c r="L7112">
        <v>15.37</v>
      </c>
      <c r="M7112">
        <v>7.99</v>
      </c>
      <c r="N7112">
        <v>5.03</v>
      </c>
      <c r="O7112" t="s">
        <v>24</v>
      </c>
      <c r="P7112" t="s">
        <v>1742</v>
      </c>
      <c r="Q7112" t="s">
        <v>83</v>
      </c>
      <c r="R7112" t="s">
        <v>67</v>
      </c>
      <c r="S7112" t="s">
        <v>45</v>
      </c>
      <c r="T7112" s="1">
        <v>40157</v>
      </c>
    </row>
    <row r="7113" spans="1:20" x14ac:dyDescent="0.25">
      <c r="A7113">
        <v>50756</v>
      </c>
      <c r="B7113">
        <v>40430</v>
      </c>
      <c r="C7113" t="s">
        <v>29</v>
      </c>
      <c r="D7113" t="s">
        <v>37</v>
      </c>
      <c r="E7113" t="s">
        <v>38</v>
      </c>
      <c r="F7113" t="s">
        <v>1185</v>
      </c>
      <c r="G7113">
        <v>19</v>
      </c>
      <c r="H7113">
        <v>798.82</v>
      </c>
      <c r="I7113">
        <v>0.42</v>
      </c>
      <c r="J7113">
        <v>0.08</v>
      </c>
      <c r="K7113">
        <v>293.04000000000002</v>
      </c>
      <c r="L7113">
        <v>45.36</v>
      </c>
      <c r="M7113">
        <v>26.31</v>
      </c>
      <c r="N7113">
        <v>5.89</v>
      </c>
      <c r="O7113" t="s">
        <v>24</v>
      </c>
      <c r="P7113" t="s">
        <v>335</v>
      </c>
      <c r="Q7113" t="s">
        <v>41</v>
      </c>
      <c r="R7113" t="s">
        <v>61</v>
      </c>
      <c r="S7113" t="s">
        <v>57</v>
      </c>
      <c r="T7113" s="1">
        <v>40431</v>
      </c>
    </row>
    <row r="7114" spans="1:20" x14ac:dyDescent="0.25">
      <c r="A7114">
        <v>50756</v>
      </c>
      <c r="B7114">
        <v>40430</v>
      </c>
      <c r="C7114" t="s">
        <v>29</v>
      </c>
      <c r="D7114" t="s">
        <v>21</v>
      </c>
      <c r="E7114" t="s">
        <v>80</v>
      </c>
      <c r="F7114" t="s">
        <v>577</v>
      </c>
      <c r="G7114">
        <v>2</v>
      </c>
      <c r="H7114">
        <v>25.19</v>
      </c>
      <c r="I7114">
        <v>0.42</v>
      </c>
      <c r="J7114">
        <v>0.02</v>
      </c>
      <c r="K7114">
        <v>10.08</v>
      </c>
      <c r="L7114">
        <v>12.6</v>
      </c>
      <c r="M7114">
        <v>7.31</v>
      </c>
      <c r="N7114">
        <v>0.49</v>
      </c>
      <c r="O7114" t="s">
        <v>24</v>
      </c>
      <c r="P7114" t="s">
        <v>335</v>
      </c>
      <c r="Q7114" t="s">
        <v>41</v>
      </c>
      <c r="R7114" t="s">
        <v>61</v>
      </c>
      <c r="S7114" t="s">
        <v>57</v>
      </c>
      <c r="T7114" s="1">
        <v>40430</v>
      </c>
    </row>
    <row r="7115" spans="1:20" x14ac:dyDescent="0.25">
      <c r="A7115">
        <v>50758</v>
      </c>
      <c r="B7115">
        <v>41102</v>
      </c>
      <c r="C7115" t="s">
        <v>79</v>
      </c>
      <c r="D7115" t="s">
        <v>21</v>
      </c>
      <c r="E7115" t="s">
        <v>84</v>
      </c>
      <c r="F7115" t="s">
        <v>869</v>
      </c>
      <c r="G7115">
        <v>17</v>
      </c>
      <c r="H7115">
        <v>238.78</v>
      </c>
      <c r="I7115">
        <v>0.52</v>
      </c>
      <c r="J7115">
        <v>0.02</v>
      </c>
      <c r="K7115">
        <v>118.29</v>
      </c>
      <c r="L7115">
        <v>13.92</v>
      </c>
      <c r="M7115">
        <v>6.68</v>
      </c>
      <c r="N7115">
        <v>6.93</v>
      </c>
      <c r="O7115" t="s">
        <v>71</v>
      </c>
      <c r="P7115" t="s">
        <v>370</v>
      </c>
      <c r="Q7115" t="s">
        <v>64</v>
      </c>
      <c r="R7115" t="s">
        <v>34</v>
      </c>
      <c r="S7115" t="s">
        <v>57</v>
      </c>
      <c r="T7115" s="1">
        <v>41104</v>
      </c>
    </row>
    <row r="7116" spans="1:20" x14ac:dyDescent="0.25">
      <c r="A7116">
        <v>50759</v>
      </c>
      <c r="B7116">
        <v>40256</v>
      </c>
      <c r="C7116" t="s">
        <v>20</v>
      </c>
      <c r="D7116" t="s">
        <v>37</v>
      </c>
      <c r="E7116" t="s">
        <v>50</v>
      </c>
      <c r="F7116" t="s">
        <v>247</v>
      </c>
      <c r="G7116">
        <v>46</v>
      </c>
      <c r="H7116">
        <v>4487.66</v>
      </c>
      <c r="I7116">
        <v>0.39</v>
      </c>
      <c r="J7116">
        <v>0.1</v>
      </c>
      <c r="K7116">
        <v>1443.13</v>
      </c>
      <c r="L7116">
        <v>108.18</v>
      </c>
      <c r="M7116">
        <v>65.989999999999995</v>
      </c>
      <c r="N7116">
        <v>8.99</v>
      </c>
      <c r="O7116" t="s">
        <v>24</v>
      </c>
      <c r="P7116" t="s">
        <v>1416</v>
      </c>
      <c r="Q7116" t="s">
        <v>75</v>
      </c>
      <c r="R7116" t="s">
        <v>34</v>
      </c>
      <c r="S7116" t="s">
        <v>57</v>
      </c>
      <c r="T7116" s="1">
        <v>40261</v>
      </c>
    </row>
    <row r="7117" spans="1:20" x14ac:dyDescent="0.25">
      <c r="A7117">
        <v>50784</v>
      </c>
      <c r="B7117">
        <v>40949</v>
      </c>
      <c r="C7117" t="s">
        <v>36</v>
      </c>
      <c r="D7117" t="s">
        <v>37</v>
      </c>
      <c r="E7117" t="s">
        <v>38</v>
      </c>
      <c r="F7117" t="s">
        <v>903</v>
      </c>
      <c r="G7117">
        <v>20</v>
      </c>
      <c r="H7117">
        <v>1382.06</v>
      </c>
      <c r="I7117">
        <v>0.54</v>
      </c>
      <c r="J7117">
        <v>0.04</v>
      </c>
      <c r="K7117">
        <v>716.96</v>
      </c>
      <c r="L7117">
        <v>71.7</v>
      </c>
      <c r="M7117">
        <v>32.979999999999997</v>
      </c>
      <c r="N7117">
        <v>5.5</v>
      </c>
      <c r="O7117" t="s">
        <v>24</v>
      </c>
      <c r="P7117" t="s">
        <v>1773</v>
      </c>
      <c r="Q7117" t="s">
        <v>41</v>
      </c>
      <c r="R7117" t="s">
        <v>34</v>
      </c>
      <c r="S7117" t="s">
        <v>57</v>
      </c>
      <c r="T7117" s="1">
        <v>40950</v>
      </c>
    </row>
    <row r="7118" spans="1:20" x14ac:dyDescent="0.25">
      <c r="A7118">
        <v>50786</v>
      </c>
      <c r="B7118">
        <v>40098</v>
      </c>
      <c r="C7118" t="s">
        <v>20</v>
      </c>
      <c r="D7118" t="s">
        <v>37</v>
      </c>
      <c r="E7118" t="s">
        <v>87</v>
      </c>
      <c r="F7118" t="s">
        <v>676</v>
      </c>
      <c r="G7118">
        <v>4</v>
      </c>
      <c r="H7118">
        <v>849.49</v>
      </c>
      <c r="I7118">
        <v>0.46</v>
      </c>
      <c r="J7118">
        <v>0.06</v>
      </c>
      <c r="K7118">
        <v>355.53</v>
      </c>
      <c r="L7118">
        <v>222.2</v>
      </c>
      <c r="M7118">
        <v>119.99</v>
      </c>
      <c r="N7118">
        <v>14</v>
      </c>
      <c r="O7118" t="s">
        <v>48</v>
      </c>
      <c r="P7118" t="s">
        <v>1511</v>
      </c>
      <c r="Q7118" t="s">
        <v>83</v>
      </c>
      <c r="R7118" t="s">
        <v>67</v>
      </c>
      <c r="S7118" t="s">
        <v>132</v>
      </c>
      <c r="T7118" s="1">
        <v>40105</v>
      </c>
    </row>
    <row r="7119" spans="1:20" x14ac:dyDescent="0.25">
      <c r="A7119">
        <v>50789</v>
      </c>
      <c r="B7119">
        <v>40614</v>
      </c>
      <c r="C7119" t="s">
        <v>29</v>
      </c>
      <c r="D7119" t="s">
        <v>21</v>
      </c>
      <c r="E7119" t="s">
        <v>120</v>
      </c>
      <c r="F7119" t="s">
        <v>1532</v>
      </c>
      <c r="G7119">
        <v>23</v>
      </c>
      <c r="H7119">
        <v>13632.52</v>
      </c>
      <c r="I7119">
        <v>0.41</v>
      </c>
      <c r="J7119">
        <v>0.1</v>
      </c>
      <c r="K7119">
        <v>4688.76</v>
      </c>
      <c r="L7119">
        <v>657.61</v>
      </c>
      <c r="M7119">
        <v>387.99</v>
      </c>
      <c r="N7119">
        <v>19.989999999999998</v>
      </c>
      <c r="O7119" t="s">
        <v>24</v>
      </c>
      <c r="P7119" t="s">
        <v>1642</v>
      </c>
      <c r="Q7119" t="s">
        <v>41</v>
      </c>
      <c r="R7119" t="s">
        <v>67</v>
      </c>
      <c r="S7119" t="s">
        <v>57</v>
      </c>
      <c r="T7119" s="1">
        <v>40616</v>
      </c>
    </row>
    <row r="7120" spans="1:20" x14ac:dyDescent="0.25">
      <c r="A7120">
        <v>50790</v>
      </c>
      <c r="B7120">
        <v>40740</v>
      </c>
      <c r="C7120" t="s">
        <v>58</v>
      </c>
      <c r="D7120" t="s">
        <v>42</v>
      </c>
      <c r="E7120" t="s">
        <v>43</v>
      </c>
      <c r="F7120" t="s">
        <v>259</v>
      </c>
      <c r="G7120">
        <v>47</v>
      </c>
      <c r="H7120">
        <v>438.28</v>
      </c>
      <c r="I7120">
        <v>0.46</v>
      </c>
      <c r="J7120">
        <v>0</v>
      </c>
      <c r="K7120">
        <v>198.98</v>
      </c>
      <c r="L7120">
        <v>9.1999999999999993</v>
      </c>
      <c r="M7120">
        <v>4.97</v>
      </c>
      <c r="N7120">
        <v>5.71</v>
      </c>
      <c r="O7120" t="s">
        <v>24</v>
      </c>
      <c r="P7120" t="s">
        <v>1315</v>
      </c>
      <c r="Q7120" t="s">
        <v>33</v>
      </c>
      <c r="R7120" t="s">
        <v>61</v>
      </c>
      <c r="S7120" t="s">
        <v>45</v>
      </c>
      <c r="T7120" s="1">
        <v>40742</v>
      </c>
    </row>
    <row r="7121" spans="1:20" x14ac:dyDescent="0.25">
      <c r="A7121">
        <v>50816</v>
      </c>
      <c r="B7121">
        <v>39899</v>
      </c>
      <c r="C7121" t="s">
        <v>36</v>
      </c>
      <c r="D7121" t="s">
        <v>21</v>
      </c>
      <c r="E7121" t="s">
        <v>126</v>
      </c>
      <c r="F7121" t="s">
        <v>1613</v>
      </c>
      <c r="G7121">
        <v>25</v>
      </c>
      <c r="H7121">
        <v>623.42999999999995</v>
      </c>
      <c r="I7121">
        <v>0.55000000000000004</v>
      </c>
      <c r="J7121">
        <v>7.0000000000000007E-2</v>
      </c>
      <c r="K7121">
        <v>319.2</v>
      </c>
      <c r="L7121">
        <v>26.6</v>
      </c>
      <c r="M7121">
        <v>11.97</v>
      </c>
      <c r="N7121">
        <v>4.9800000000000004</v>
      </c>
      <c r="O7121" t="s">
        <v>24</v>
      </c>
      <c r="P7121" t="s">
        <v>1423</v>
      </c>
      <c r="Q7121" t="s">
        <v>33</v>
      </c>
      <c r="R7121" t="s">
        <v>27</v>
      </c>
      <c r="S7121" t="s">
        <v>57</v>
      </c>
      <c r="T7121" s="1">
        <v>39901</v>
      </c>
    </row>
    <row r="7122" spans="1:20" x14ac:dyDescent="0.25">
      <c r="A7122">
        <v>50816</v>
      </c>
      <c r="B7122">
        <v>39899</v>
      </c>
      <c r="C7122" t="s">
        <v>36</v>
      </c>
      <c r="D7122" t="s">
        <v>21</v>
      </c>
      <c r="E7122" t="s">
        <v>120</v>
      </c>
      <c r="F7122" t="s">
        <v>1452</v>
      </c>
      <c r="G7122">
        <v>26</v>
      </c>
      <c r="H7122">
        <v>1532.4</v>
      </c>
      <c r="I7122">
        <v>0.53</v>
      </c>
      <c r="J7122">
        <v>0.03</v>
      </c>
      <c r="K7122">
        <v>789.13</v>
      </c>
      <c r="L7122">
        <v>60.7</v>
      </c>
      <c r="M7122">
        <v>28.53</v>
      </c>
      <c r="N7122">
        <v>1.49</v>
      </c>
      <c r="O7122" t="s">
        <v>24</v>
      </c>
      <c r="P7122" t="s">
        <v>1423</v>
      </c>
      <c r="Q7122" t="s">
        <v>33</v>
      </c>
      <c r="R7122" t="s">
        <v>27</v>
      </c>
      <c r="S7122" t="s">
        <v>57</v>
      </c>
      <c r="T7122" s="1">
        <v>39901</v>
      </c>
    </row>
    <row r="7123" spans="1:20" x14ac:dyDescent="0.25">
      <c r="A7123">
        <v>50816</v>
      </c>
      <c r="B7123">
        <v>39899</v>
      </c>
      <c r="C7123" t="s">
        <v>36</v>
      </c>
      <c r="D7123" t="s">
        <v>37</v>
      </c>
      <c r="E7123" t="s">
        <v>38</v>
      </c>
      <c r="F7123" t="s">
        <v>725</v>
      </c>
      <c r="G7123">
        <v>6</v>
      </c>
      <c r="H7123">
        <v>176.53</v>
      </c>
      <c r="I7123">
        <v>0.48</v>
      </c>
      <c r="J7123">
        <v>0.01</v>
      </c>
      <c r="K7123">
        <v>82.86</v>
      </c>
      <c r="L7123">
        <v>29.38</v>
      </c>
      <c r="M7123">
        <v>15.28</v>
      </c>
      <c r="N7123">
        <v>1.99</v>
      </c>
      <c r="O7123" t="s">
        <v>24</v>
      </c>
      <c r="P7123" t="s">
        <v>1423</v>
      </c>
      <c r="Q7123" t="s">
        <v>33</v>
      </c>
      <c r="R7123" t="s">
        <v>27</v>
      </c>
      <c r="S7123" t="s">
        <v>35</v>
      </c>
      <c r="T7123" s="1">
        <v>39901</v>
      </c>
    </row>
    <row r="7124" spans="1:20" x14ac:dyDescent="0.25">
      <c r="A7124">
        <v>50818</v>
      </c>
      <c r="B7124">
        <v>41188</v>
      </c>
      <c r="C7124" t="s">
        <v>79</v>
      </c>
      <c r="D7124" t="s">
        <v>37</v>
      </c>
      <c r="E7124" t="s">
        <v>50</v>
      </c>
      <c r="F7124" t="s">
        <v>1355</v>
      </c>
      <c r="G7124">
        <v>34</v>
      </c>
      <c r="H7124">
        <v>10014.219999999999</v>
      </c>
      <c r="I7124">
        <v>0.37</v>
      </c>
      <c r="J7124">
        <v>0.1</v>
      </c>
      <c r="K7124">
        <v>3001.57</v>
      </c>
      <c r="L7124">
        <v>326.97000000000003</v>
      </c>
      <c r="M7124">
        <v>205.99</v>
      </c>
      <c r="N7124">
        <v>8.99</v>
      </c>
      <c r="O7124" t="s">
        <v>24</v>
      </c>
      <c r="P7124" t="s">
        <v>2014</v>
      </c>
      <c r="Q7124" t="s">
        <v>41</v>
      </c>
      <c r="R7124" t="s">
        <v>27</v>
      </c>
      <c r="S7124" t="s">
        <v>57</v>
      </c>
      <c r="T7124" s="1">
        <v>41190</v>
      </c>
    </row>
    <row r="7125" spans="1:20" x14ac:dyDescent="0.25">
      <c r="A7125">
        <v>50822</v>
      </c>
      <c r="B7125">
        <v>40946</v>
      </c>
      <c r="C7125" t="s">
        <v>79</v>
      </c>
      <c r="D7125" t="s">
        <v>42</v>
      </c>
      <c r="E7125" t="s">
        <v>192</v>
      </c>
      <c r="F7125" t="s">
        <v>450</v>
      </c>
      <c r="G7125">
        <v>6</v>
      </c>
      <c r="H7125">
        <v>2736.27</v>
      </c>
      <c r="I7125">
        <v>0.45</v>
      </c>
      <c r="J7125">
        <v>0.1</v>
      </c>
      <c r="K7125">
        <v>1054.58</v>
      </c>
      <c r="L7125">
        <v>502.18</v>
      </c>
      <c r="M7125">
        <v>276.2</v>
      </c>
      <c r="N7125">
        <v>24.49</v>
      </c>
      <c r="O7125" t="s">
        <v>24</v>
      </c>
      <c r="P7125" t="s">
        <v>383</v>
      </c>
      <c r="Q7125" t="s">
        <v>33</v>
      </c>
      <c r="R7125" t="s">
        <v>27</v>
      </c>
      <c r="S7125" t="s">
        <v>28</v>
      </c>
      <c r="T7125" s="1">
        <v>40947</v>
      </c>
    </row>
    <row r="7126" spans="1:20" x14ac:dyDescent="0.25">
      <c r="A7126">
        <v>50822</v>
      </c>
      <c r="B7126">
        <v>40946</v>
      </c>
      <c r="C7126" t="s">
        <v>79</v>
      </c>
      <c r="D7126" t="s">
        <v>37</v>
      </c>
      <c r="E7126" t="s">
        <v>38</v>
      </c>
      <c r="F7126" t="s">
        <v>793</v>
      </c>
      <c r="G7126">
        <v>37</v>
      </c>
      <c r="H7126">
        <v>498.56</v>
      </c>
      <c r="I7126">
        <v>0.4</v>
      </c>
      <c r="J7126">
        <v>0.01</v>
      </c>
      <c r="K7126">
        <v>195.29</v>
      </c>
      <c r="L7126">
        <v>13.53</v>
      </c>
      <c r="M7126">
        <v>8.1199999999999992</v>
      </c>
      <c r="N7126">
        <v>2.83</v>
      </c>
      <c r="O7126" t="s">
        <v>71</v>
      </c>
      <c r="P7126" t="s">
        <v>383</v>
      </c>
      <c r="Q7126" t="s">
        <v>33</v>
      </c>
      <c r="R7126" t="s">
        <v>27</v>
      </c>
      <c r="S7126" t="s">
        <v>35</v>
      </c>
      <c r="T7126" s="1">
        <v>40947</v>
      </c>
    </row>
    <row r="7127" spans="1:20" x14ac:dyDescent="0.25">
      <c r="A7127">
        <v>50823</v>
      </c>
      <c r="B7127">
        <v>40015</v>
      </c>
      <c r="C7127" t="s">
        <v>20</v>
      </c>
      <c r="D7127" t="s">
        <v>37</v>
      </c>
      <c r="E7127" t="s">
        <v>38</v>
      </c>
      <c r="F7127" t="s">
        <v>1567</v>
      </c>
      <c r="G7127">
        <v>12</v>
      </c>
      <c r="H7127">
        <v>2333.7600000000002</v>
      </c>
      <c r="I7127">
        <v>0.5</v>
      </c>
      <c r="J7127">
        <v>0.04</v>
      </c>
      <c r="K7127">
        <v>1114.82</v>
      </c>
      <c r="L7127">
        <v>201.96</v>
      </c>
      <c r="M7127">
        <v>100.98</v>
      </c>
      <c r="N7127">
        <v>7.18</v>
      </c>
      <c r="O7127" t="s">
        <v>24</v>
      </c>
      <c r="P7127" t="s">
        <v>998</v>
      </c>
      <c r="Q7127" t="s">
        <v>64</v>
      </c>
      <c r="R7127" t="s">
        <v>61</v>
      </c>
      <c r="S7127" t="s">
        <v>57</v>
      </c>
      <c r="T7127" s="1">
        <v>40020</v>
      </c>
    </row>
    <row r="7128" spans="1:20" x14ac:dyDescent="0.25">
      <c r="A7128">
        <v>50849</v>
      </c>
      <c r="B7128">
        <v>41186</v>
      </c>
      <c r="C7128" t="s">
        <v>20</v>
      </c>
      <c r="D7128" t="s">
        <v>21</v>
      </c>
      <c r="E7128" t="s">
        <v>84</v>
      </c>
      <c r="F7128" t="s">
        <v>1405</v>
      </c>
      <c r="G7128">
        <v>47</v>
      </c>
      <c r="H7128">
        <v>658.9</v>
      </c>
      <c r="I7128">
        <v>0.55000000000000004</v>
      </c>
      <c r="J7128">
        <v>0.04</v>
      </c>
      <c r="K7128">
        <v>345.17</v>
      </c>
      <c r="L7128">
        <v>14.4</v>
      </c>
      <c r="M7128">
        <v>6.48</v>
      </c>
      <c r="N7128">
        <v>9.17</v>
      </c>
      <c r="O7128" t="s">
        <v>71</v>
      </c>
      <c r="P7128" t="s">
        <v>1348</v>
      </c>
      <c r="Q7128" t="s">
        <v>33</v>
      </c>
      <c r="R7128" t="s">
        <v>61</v>
      </c>
      <c r="S7128" t="s">
        <v>57</v>
      </c>
      <c r="T7128" s="1">
        <v>41191</v>
      </c>
    </row>
    <row r="7129" spans="1:20" x14ac:dyDescent="0.25">
      <c r="A7129">
        <v>50850</v>
      </c>
      <c r="B7129">
        <v>39939</v>
      </c>
      <c r="C7129" t="s">
        <v>58</v>
      </c>
      <c r="D7129" t="s">
        <v>21</v>
      </c>
      <c r="E7129" t="s">
        <v>120</v>
      </c>
      <c r="F7129" t="s">
        <v>322</v>
      </c>
      <c r="G7129">
        <v>37</v>
      </c>
      <c r="H7129">
        <v>3303.69</v>
      </c>
      <c r="I7129">
        <v>0.54</v>
      </c>
      <c r="J7129">
        <v>0</v>
      </c>
      <c r="K7129">
        <v>1779.96</v>
      </c>
      <c r="L7129">
        <v>89.09</v>
      </c>
      <c r="M7129">
        <v>40.98</v>
      </c>
      <c r="N7129">
        <v>7.47</v>
      </c>
      <c r="O7129" t="s">
        <v>24</v>
      </c>
      <c r="P7129" t="s">
        <v>1554</v>
      </c>
      <c r="Q7129" t="s">
        <v>41</v>
      </c>
      <c r="R7129" t="s">
        <v>27</v>
      </c>
      <c r="S7129" t="s">
        <v>57</v>
      </c>
      <c r="T7129" s="1">
        <v>39941</v>
      </c>
    </row>
    <row r="7130" spans="1:20" x14ac:dyDescent="0.25">
      <c r="A7130">
        <v>50850</v>
      </c>
      <c r="B7130">
        <v>39939</v>
      </c>
      <c r="C7130" t="s">
        <v>58</v>
      </c>
      <c r="D7130" t="s">
        <v>42</v>
      </c>
      <c r="E7130" t="s">
        <v>46</v>
      </c>
      <c r="F7130" t="s">
        <v>1835</v>
      </c>
      <c r="G7130">
        <v>2</v>
      </c>
      <c r="H7130">
        <v>1679.36</v>
      </c>
      <c r="I7130">
        <v>0.49</v>
      </c>
      <c r="J7130">
        <v>0.02</v>
      </c>
      <c r="K7130">
        <v>769.33</v>
      </c>
      <c r="L7130">
        <v>818.43</v>
      </c>
      <c r="M7130">
        <v>417.4</v>
      </c>
      <c r="N7130">
        <v>75.23</v>
      </c>
      <c r="O7130" t="s">
        <v>48</v>
      </c>
      <c r="P7130" t="s">
        <v>1554</v>
      </c>
      <c r="Q7130" t="s">
        <v>41</v>
      </c>
      <c r="R7130" t="s">
        <v>27</v>
      </c>
      <c r="S7130" t="s">
        <v>49</v>
      </c>
      <c r="T7130" s="1">
        <v>39940</v>
      </c>
    </row>
    <row r="7131" spans="1:20" x14ac:dyDescent="0.25">
      <c r="A7131">
        <v>50852</v>
      </c>
      <c r="B7131">
        <v>40706</v>
      </c>
      <c r="C7131" t="s">
        <v>79</v>
      </c>
      <c r="D7131" t="s">
        <v>21</v>
      </c>
      <c r="E7131" t="s">
        <v>120</v>
      </c>
      <c r="F7131" t="s">
        <v>1529</v>
      </c>
      <c r="G7131">
        <v>24</v>
      </c>
      <c r="H7131">
        <v>318.31</v>
      </c>
      <c r="I7131">
        <v>0.44</v>
      </c>
      <c r="J7131">
        <v>0.03</v>
      </c>
      <c r="K7131">
        <v>129.68</v>
      </c>
      <c r="L7131">
        <v>13.18</v>
      </c>
      <c r="M7131">
        <v>7.38</v>
      </c>
      <c r="N7131">
        <v>11.51</v>
      </c>
      <c r="O7131" t="s">
        <v>24</v>
      </c>
      <c r="P7131" t="s">
        <v>1956</v>
      </c>
      <c r="Q7131" t="s">
        <v>41</v>
      </c>
      <c r="R7131" t="s">
        <v>27</v>
      </c>
      <c r="S7131" t="s">
        <v>57</v>
      </c>
      <c r="T7131" s="1">
        <v>40707</v>
      </c>
    </row>
    <row r="7132" spans="1:20" x14ac:dyDescent="0.25">
      <c r="A7132">
        <v>50854</v>
      </c>
      <c r="B7132">
        <v>40894</v>
      </c>
      <c r="C7132" t="s">
        <v>58</v>
      </c>
      <c r="D7132" t="s">
        <v>21</v>
      </c>
      <c r="E7132" t="s">
        <v>120</v>
      </c>
      <c r="F7132" t="s">
        <v>1455</v>
      </c>
      <c r="G7132">
        <v>27</v>
      </c>
      <c r="H7132">
        <v>255.05</v>
      </c>
      <c r="I7132">
        <v>0.5</v>
      </c>
      <c r="J7132">
        <v>7.0000000000000007E-2</v>
      </c>
      <c r="K7132">
        <v>115.64</v>
      </c>
      <c r="L7132">
        <v>9.9600000000000009</v>
      </c>
      <c r="M7132">
        <v>4.9800000000000004</v>
      </c>
      <c r="N7132">
        <v>4.95</v>
      </c>
      <c r="O7132" t="s">
        <v>24</v>
      </c>
      <c r="P7132" t="s">
        <v>1517</v>
      </c>
      <c r="Q7132" t="s">
        <v>64</v>
      </c>
      <c r="R7132" t="s">
        <v>34</v>
      </c>
      <c r="S7132" t="s">
        <v>57</v>
      </c>
      <c r="T7132" s="1">
        <v>40894</v>
      </c>
    </row>
    <row r="7133" spans="1:20" x14ac:dyDescent="0.25">
      <c r="A7133">
        <v>50854</v>
      </c>
      <c r="B7133">
        <v>40894</v>
      </c>
      <c r="C7133" t="s">
        <v>58</v>
      </c>
      <c r="D7133" t="s">
        <v>37</v>
      </c>
      <c r="E7133" t="s">
        <v>87</v>
      </c>
      <c r="F7133" t="s">
        <v>174</v>
      </c>
      <c r="G7133">
        <v>12</v>
      </c>
      <c r="H7133">
        <v>8851.85</v>
      </c>
      <c r="I7133">
        <v>0.38</v>
      </c>
      <c r="J7133">
        <v>0.09</v>
      </c>
      <c r="K7133">
        <v>2811.95</v>
      </c>
      <c r="L7133">
        <v>808.03</v>
      </c>
      <c r="M7133">
        <v>500.98</v>
      </c>
      <c r="N7133">
        <v>28.14</v>
      </c>
      <c r="O7133" t="s">
        <v>48</v>
      </c>
      <c r="P7133" t="s">
        <v>1517</v>
      </c>
      <c r="Q7133" t="s">
        <v>64</v>
      </c>
      <c r="R7133" t="s">
        <v>34</v>
      </c>
      <c r="S7133" t="s">
        <v>132</v>
      </c>
      <c r="T7133" s="1">
        <v>40896</v>
      </c>
    </row>
    <row r="7134" spans="1:20" x14ac:dyDescent="0.25">
      <c r="A7134">
        <v>50854</v>
      </c>
      <c r="B7134">
        <v>40894</v>
      </c>
      <c r="C7134" t="s">
        <v>58</v>
      </c>
      <c r="D7134" t="s">
        <v>21</v>
      </c>
      <c r="E7134" t="s">
        <v>30</v>
      </c>
      <c r="F7134" t="s">
        <v>1580</v>
      </c>
      <c r="G7134">
        <v>42</v>
      </c>
      <c r="H7134">
        <v>777.46</v>
      </c>
      <c r="I7134">
        <v>0.44</v>
      </c>
      <c r="J7134">
        <v>0.06</v>
      </c>
      <c r="K7134">
        <v>312.93</v>
      </c>
      <c r="L7134">
        <v>19.61</v>
      </c>
      <c r="M7134">
        <v>10.98</v>
      </c>
      <c r="N7134">
        <v>3.37</v>
      </c>
      <c r="O7134" t="s">
        <v>71</v>
      </c>
      <c r="P7134" t="s">
        <v>1517</v>
      </c>
      <c r="Q7134" t="s">
        <v>64</v>
      </c>
      <c r="R7134" t="s">
        <v>34</v>
      </c>
      <c r="S7134" t="s">
        <v>35</v>
      </c>
      <c r="T7134" s="1">
        <v>40894</v>
      </c>
    </row>
    <row r="7135" spans="1:20" x14ac:dyDescent="0.25">
      <c r="A7135">
        <v>50882</v>
      </c>
      <c r="B7135">
        <v>40421</v>
      </c>
      <c r="C7135" t="s">
        <v>36</v>
      </c>
      <c r="D7135" t="s">
        <v>21</v>
      </c>
      <c r="E7135" t="s">
        <v>30</v>
      </c>
      <c r="F7135" t="s">
        <v>1068</v>
      </c>
      <c r="G7135">
        <v>37</v>
      </c>
      <c r="H7135">
        <v>557.41999999999996</v>
      </c>
      <c r="I7135">
        <v>0.37</v>
      </c>
      <c r="J7135">
        <v>0.08</v>
      </c>
      <c r="K7135">
        <v>174.23</v>
      </c>
      <c r="L7135">
        <v>16.239999999999998</v>
      </c>
      <c r="M7135">
        <v>10.23</v>
      </c>
      <c r="N7135">
        <v>4.68</v>
      </c>
      <c r="O7135" t="s">
        <v>24</v>
      </c>
      <c r="P7135" t="s">
        <v>1749</v>
      </c>
      <c r="Q7135" t="s">
        <v>33</v>
      </c>
      <c r="R7135" t="s">
        <v>67</v>
      </c>
      <c r="S7135" t="s">
        <v>35</v>
      </c>
      <c r="T7135" s="1">
        <v>40421</v>
      </c>
    </row>
    <row r="7136" spans="1:20" x14ac:dyDescent="0.25">
      <c r="A7136">
        <v>50883</v>
      </c>
      <c r="B7136">
        <v>41061</v>
      </c>
      <c r="C7136" t="s">
        <v>20</v>
      </c>
      <c r="D7136" t="s">
        <v>42</v>
      </c>
      <c r="E7136" t="s">
        <v>192</v>
      </c>
      <c r="F7136" t="s">
        <v>1431</v>
      </c>
      <c r="G7136">
        <v>35</v>
      </c>
      <c r="H7136">
        <v>11431.74</v>
      </c>
      <c r="I7136">
        <v>0.45</v>
      </c>
      <c r="J7136">
        <v>0.01</v>
      </c>
      <c r="K7136">
        <v>5067.4399999999996</v>
      </c>
      <c r="L7136">
        <v>329.05</v>
      </c>
      <c r="M7136">
        <v>180.98</v>
      </c>
      <c r="N7136">
        <v>30</v>
      </c>
      <c r="O7136" t="s">
        <v>48</v>
      </c>
      <c r="P7136" t="s">
        <v>86</v>
      </c>
      <c r="Q7136" t="s">
        <v>64</v>
      </c>
      <c r="R7136" t="s">
        <v>34</v>
      </c>
      <c r="S7136" t="s">
        <v>132</v>
      </c>
      <c r="T7136" s="1">
        <v>41061</v>
      </c>
    </row>
    <row r="7137" spans="1:20" x14ac:dyDescent="0.25">
      <c r="A7137">
        <v>50914</v>
      </c>
      <c r="B7137">
        <v>41093</v>
      </c>
      <c r="C7137" t="s">
        <v>58</v>
      </c>
      <c r="D7137" t="s">
        <v>37</v>
      </c>
      <c r="E7137" t="s">
        <v>50</v>
      </c>
      <c r="F7137" t="s">
        <v>1414</v>
      </c>
      <c r="G7137">
        <v>49</v>
      </c>
      <c r="H7137">
        <v>18274.490000000002</v>
      </c>
      <c r="I7137">
        <v>0.49</v>
      </c>
      <c r="J7137">
        <v>0.03</v>
      </c>
      <c r="K7137">
        <v>8661.99</v>
      </c>
      <c r="L7137">
        <v>384.29</v>
      </c>
      <c r="M7137">
        <v>195.99</v>
      </c>
      <c r="N7137">
        <v>8.99</v>
      </c>
      <c r="O7137" t="s">
        <v>24</v>
      </c>
      <c r="P7137" t="s">
        <v>270</v>
      </c>
      <c r="Q7137" t="s">
        <v>83</v>
      </c>
      <c r="R7137" t="s">
        <v>34</v>
      </c>
      <c r="S7137" t="s">
        <v>57</v>
      </c>
      <c r="T7137" s="1">
        <v>41093</v>
      </c>
    </row>
    <row r="7138" spans="1:20" x14ac:dyDescent="0.25">
      <c r="A7138">
        <v>50917</v>
      </c>
      <c r="B7138">
        <v>40015</v>
      </c>
      <c r="C7138" t="s">
        <v>20</v>
      </c>
      <c r="D7138" t="s">
        <v>37</v>
      </c>
      <c r="E7138" t="s">
        <v>38</v>
      </c>
      <c r="F7138" t="s">
        <v>1583</v>
      </c>
      <c r="G7138">
        <v>33</v>
      </c>
      <c r="H7138">
        <v>2588.0100000000002</v>
      </c>
      <c r="I7138">
        <v>0.45</v>
      </c>
      <c r="J7138">
        <v>0.02</v>
      </c>
      <c r="K7138">
        <v>1134.68</v>
      </c>
      <c r="L7138">
        <v>79.959999999999994</v>
      </c>
      <c r="M7138">
        <v>43.98</v>
      </c>
      <c r="N7138">
        <v>1.99</v>
      </c>
      <c r="O7138" t="s">
        <v>24</v>
      </c>
      <c r="P7138" t="s">
        <v>560</v>
      </c>
      <c r="Q7138" t="s">
        <v>64</v>
      </c>
      <c r="R7138" t="s">
        <v>67</v>
      </c>
      <c r="S7138" t="s">
        <v>35</v>
      </c>
      <c r="T7138" s="1">
        <v>40019</v>
      </c>
    </row>
    <row r="7139" spans="1:20" x14ac:dyDescent="0.25">
      <c r="A7139">
        <v>50945</v>
      </c>
      <c r="B7139">
        <v>40550</v>
      </c>
      <c r="C7139" t="s">
        <v>58</v>
      </c>
      <c r="D7139" t="s">
        <v>37</v>
      </c>
      <c r="E7139" t="s">
        <v>50</v>
      </c>
      <c r="F7139" t="s">
        <v>602</v>
      </c>
      <c r="G7139">
        <v>27</v>
      </c>
      <c r="H7139">
        <v>1816.37</v>
      </c>
      <c r="I7139">
        <v>0.47</v>
      </c>
      <c r="J7139">
        <v>0.01</v>
      </c>
      <c r="K7139">
        <v>843.39</v>
      </c>
      <c r="L7139">
        <v>67.91</v>
      </c>
      <c r="M7139">
        <v>35.99</v>
      </c>
      <c r="N7139">
        <v>1.25</v>
      </c>
      <c r="O7139" t="s">
        <v>24</v>
      </c>
      <c r="P7139" t="s">
        <v>1323</v>
      </c>
      <c r="Q7139" t="s">
        <v>95</v>
      </c>
      <c r="R7139" t="s">
        <v>61</v>
      </c>
      <c r="S7139" t="s">
        <v>35</v>
      </c>
      <c r="T7139" s="1">
        <v>40552</v>
      </c>
    </row>
    <row r="7140" spans="1:20" x14ac:dyDescent="0.25">
      <c r="A7140">
        <v>50949</v>
      </c>
      <c r="B7140">
        <v>40578</v>
      </c>
      <c r="C7140" t="s">
        <v>79</v>
      </c>
      <c r="D7140" t="s">
        <v>21</v>
      </c>
      <c r="E7140" t="s">
        <v>72</v>
      </c>
      <c r="F7140" t="s">
        <v>1587</v>
      </c>
      <c r="G7140">
        <v>32</v>
      </c>
      <c r="H7140">
        <v>125.25</v>
      </c>
      <c r="I7140">
        <v>0.49</v>
      </c>
      <c r="J7140">
        <v>0.09</v>
      </c>
      <c r="K7140">
        <v>54.71</v>
      </c>
      <c r="L7140">
        <v>4.2699999999999996</v>
      </c>
      <c r="M7140">
        <v>2.1800000000000002</v>
      </c>
      <c r="N7140">
        <v>0.78</v>
      </c>
      <c r="O7140" t="s">
        <v>71</v>
      </c>
      <c r="P7140" t="s">
        <v>1006</v>
      </c>
      <c r="Q7140" t="s">
        <v>64</v>
      </c>
      <c r="R7140" t="s">
        <v>34</v>
      </c>
      <c r="S7140" t="s">
        <v>55</v>
      </c>
      <c r="T7140" s="1">
        <v>40579</v>
      </c>
    </row>
    <row r="7141" spans="1:20" x14ac:dyDescent="0.25">
      <c r="A7141">
        <v>50949</v>
      </c>
      <c r="B7141">
        <v>40578</v>
      </c>
      <c r="C7141" t="s">
        <v>79</v>
      </c>
      <c r="D7141" t="s">
        <v>37</v>
      </c>
      <c r="E7141" t="s">
        <v>50</v>
      </c>
      <c r="F7141" t="s">
        <v>462</v>
      </c>
      <c r="G7141">
        <v>46</v>
      </c>
      <c r="H7141">
        <v>10890.22</v>
      </c>
      <c r="I7141">
        <v>0.51</v>
      </c>
      <c r="J7141">
        <v>0.08</v>
      </c>
      <c r="K7141">
        <v>5085.88</v>
      </c>
      <c r="L7141">
        <v>257.12</v>
      </c>
      <c r="M7141">
        <v>125.99</v>
      </c>
      <c r="N7141">
        <v>8.8000000000000007</v>
      </c>
      <c r="O7141" t="s">
        <v>24</v>
      </c>
      <c r="P7141" t="s">
        <v>1006</v>
      </c>
      <c r="Q7141" t="s">
        <v>64</v>
      </c>
      <c r="R7141" t="s">
        <v>34</v>
      </c>
      <c r="S7141" t="s">
        <v>57</v>
      </c>
      <c r="T7141" s="1">
        <v>40580</v>
      </c>
    </row>
    <row r="7142" spans="1:20" x14ac:dyDescent="0.25">
      <c r="A7142">
        <v>50950</v>
      </c>
      <c r="B7142">
        <v>41273</v>
      </c>
      <c r="C7142" t="s">
        <v>29</v>
      </c>
      <c r="D7142" t="s">
        <v>42</v>
      </c>
      <c r="E7142" t="s">
        <v>192</v>
      </c>
      <c r="F7142" t="s">
        <v>1435</v>
      </c>
      <c r="G7142">
        <v>6</v>
      </c>
      <c r="H7142">
        <v>678.92</v>
      </c>
      <c r="I7142">
        <v>0.47</v>
      </c>
      <c r="J7142">
        <v>0.06</v>
      </c>
      <c r="K7142">
        <v>283.04000000000002</v>
      </c>
      <c r="L7142">
        <v>115.06</v>
      </c>
      <c r="M7142">
        <v>60.98</v>
      </c>
      <c r="N7142">
        <v>30</v>
      </c>
      <c r="O7142" t="s">
        <v>48</v>
      </c>
      <c r="P7142" t="s">
        <v>1285</v>
      </c>
      <c r="Q7142" t="s">
        <v>33</v>
      </c>
      <c r="R7142" t="s">
        <v>34</v>
      </c>
      <c r="S7142" t="s">
        <v>132</v>
      </c>
      <c r="T7142" s="1">
        <v>41273</v>
      </c>
    </row>
    <row r="7143" spans="1:20" x14ac:dyDescent="0.25">
      <c r="A7143">
        <v>50950</v>
      </c>
      <c r="B7143">
        <v>41273</v>
      </c>
      <c r="C7143" t="s">
        <v>29</v>
      </c>
      <c r="D7143" t="s">
        <v>21</v>
      </c>
      <c r="E7143" t="s">
        <v>22</v>
      </c>
      <c r="F7143" t="s">
        <v>442</v>
      </c>
      <c r="G7143">
        <v>35</v>
      </c>
      <c r="H7143">
        <v>927.6</v>
      </c>
      <c r="I7143">
        <v>0.54</v>
      </c>
      <c r="J7143">
        <v>0.1</v>
      </c>
      <c r="K7143">
        <v>451.29</v>
      </c>
      <c r="L7143">
        <v>29.3</v>
      </c>
      <c r="M7143">
        <v>13.48</v>
      </c>
      <c r="N7143">
        <v>4.51</v>
      </c>
      <c r="O7143" t="s">
        <v>71</v>
      </c>
      <c r="P7143" t="s">
        <v>1285</v>
      </c>
      <c r="Q7143" t="s">
        <v>33</v>
      </c>
      <c r="R7143" t="s">
        <v>34</v>
      </c>
      <c r="S7143" t="s">
        <v>57</v>
      </c>
      <c r="T7143" s="1">
        <v>41273</v>
      </c>
    </row>
    <row r="7144" spans="1:20" x14ac:dyDescent="0.25">
      <c r="A7144">
        <v>50977</v>
      </c>
      <c r="B7144">
        <v>41071</v>
      </c>
      <c r="C7144" t="s">
        <v>20</v>
      </c>
      <c r="D7144" t="s">
        <v>21</v>
      </c>
      <c r="E7144" t="s">
        <v>84</v>
      </c>
      <c r="F7144" t="s">
        <v>90</v>
      </c>
      <c r="G7144">
        <v>1</v>
      </c>
      <c r="H7144">
        <v>43.03</v>
      </c>
      <c r="I7144">
        <v>0.47</v>
      </c>
      <c r="J7144">
        <v>0.05</v>
      </c>
      <c r="K7144">
        <v>15.03</v>
      </c>
      <c r="L7144">
        <v>35.79</v>
      </c>
      <c r="M7144">
        <v>18.97</v>
      </c>
      <c r="N7144">
        <v>9.0299999999999994</v>
      </c>
      <c r="O7144" t="s">
        <v>71</v>
      </c>
      <c r="P7144" t="s">
        <v>797</v>
      </c>
      <c r="Q7144" t="s">
        <v>33</v>
      </c>
      <c r="R7144" t="s">
        <v>67</v>
      </c>
      <c r="S7144" t="s">
        <v>57</v>
      </c>
      <c r="T7144" s="1">
        <v>41071</v>
      </c>
    </row>
    <row r="7145" spans="1:20" x14ac:dyDescent="0.25">
      <c r="A7145">
        <v>50978</v>
      </c>
      <c r="B7145">
        <v>40999</v>
      </c>
      <c r="C7145" t="s">
        <v>36</v>
      </c>
      <c r="D7145" t="s">
        <v>21</v>
      </c>
      <c r="E7145" t="s">
        <v>22</v>
      </c>
      <c r="F7145" t="s">
        <v>2031</v>
      </c>
      <c r="G7145">
        <v>4</v>
      </c>
      <c r="H7145">
        <v>1300.46</v>
      </c>
      <c r="I7145">
        <v>0.38</v>
      </c>
      <c r="J7145">
        <v>0.05</v>
      </c>
      <c r="K7145">
        <v>448.27</v>
      </c>
      <c r="L7145">
        <v>339.6</v>
      </c>
      <c r="M7145">
        <v>210.55</v>
      </c>
      <c r="N7145">
        <v>9.99</v>
      </c>
      <c r="O7145" t="s">
        <v>24</v>
      </c>
      <c r="P7145" t="s">
        <v>1511</v>
      </c>
      <c r="Q7145" t="s">
        <v>83</v>
      </c>
      <c r="R7145" t="s">
        <v>34</v>
      </c>
      <c r="S7145" t="s">
        <v>57</v>
      </c>
      <c r="T7145" s="1">
        <v>41001</v>
      </c>
    </row>
    <row r="7146" spans="1:20" x14ac:dyDescent="0.25">
      <c r="A7146">
        <v>50981</v>
      </c>
      <c r="B7146">
        <v>40029</v>
      </c>
      <c r="C7146" t="s">
        <v>58</v>
      </c>
      <c r="D7146" t="s">
        <v>37</v>
      </c>
      <c r="E7146" t="s">
        <v>50</v>
      </c>
      <c r="F7146" t="s">
        <v>56</v>
      </c>
      <c r="G7146">
        <v>42</v>
      </c>
      <c r="H7146">
        <v>10641.88</v>
      </c>
      <c r="I7146">
        <v>0.39</v>
      </c>
      <c r="J7146">
        <v>0.01</v>
      </c>
      <c r="K7146">
        <v>4081.31</v>
      </c>
      <c r="L7146">
        <v>255.72</v>
      </c>
      <c r="M7146">
        <v>155.99</v>
      </c>
      <c r="N7146">
        <v>8.99</v>
      </c>
      <c r="O7146" t="s">
        <v>24</v>
      </c>
      <c r="P7146" t="s">
        <v>269</v>
      </c>
      <c r="Q7146" t="s">
        <v>64</v>
      </c>
      <c r="R7146" t="s">
        <v>34</v>
      </c>
      <c r="S7146" t="s">
        <v>57</v>
      </c>
      <c r="T7146" s="1">
        <v>40029</v>
      </c>
    </row>
    <row r="7147" spans="1:20" x14ac:dyDescent="0.25">
      <c r="A7147">
        <v>50982</v>
      </c>
      <c r="B7147">
        <v>41015</v>
      </c>
      <c r="C7147" t="s">
        <v>36</v>
      </c>
      <c r="D7147" t="s">
        <v>21</v>
      </c>
      <c r="E7147" t="s">
        <v>80</v>
      </c>
      <c r="F7147" t="s">
        <v>895</v>
      </c>
      <c r="G7147">
        <v>23</v>
      </c>
      <c r="H7147">
        <v>128.53</v>
      </c>
      <c r="I7147">
        <v>0.36</v>
      </c>
      <c r="J7147">
        <v>0.05</v>
      </c>
      <c r="K7147">
        <v>41.78</v>
      </c>
      <c r="L7147">
        <v>5.86</v>
      </c>
      <c r="M7147">
        <v>3.75</v>
      </c>
      <c r="N7147">
        <v>0.5</v>
      </c>
      <c r="O7147" t="s">
        <v>24</v>
      </c>
      <c r="P7147" t="s">
        <v>1725</v>
      </c>
      <c r="Q7147" t="s">
        <v>75</v>
      </c>
      <c r="R7147" t="s">
        <v>67</v>
      </c>
      <c r="S7147" t="s">
        <v>57</v>
      </c>
      <c r="T7147" s="1">
        <v>41016</v>
      </c>
    </row>
    <row r="7148" spans="1:20" x14ac:dyDescent="0.25">
      <c r="A7148">
        <v>50983</v>
      </c>
      <c r="B7148">
        <v>40722</v>
      </c>
      <c r="C7148" t="s">
        <v>58</v>
      </c>
      <c r="D7148" t="s">
        <v>21</v>
      </c>
      <c r="E7148" t="s">
        <v>22</v>
      </c>
      <c r="F7148" t="s">
        <v>1278</v>
      </c>
      <c r="G7148">
        <v>39</v>
      </c>
      <c r="H7148">
        <v>5532.64</v>
      </c>
      <c r="I7148">
        <v>0.46</v>
      </c>
      <c r="J7148">
        <v>0.06</v>
      </c>
      <c r="K7148">
        <v>2339.42</v>
      </c>
      <c r="L7148">
        <v>149.96</v>
      </c>
      <c r="M7148">
        <v>80.98</v>
      </c>
      <c r="N7148">
        <v>35</v>
      </c>
      <c r="O7148" t="s">
        <v>24</v>
      </c>
      <c r="P7148" t="s">
        <v>1353</v>
      </c>
      <c r="Q7148" t="s">
        <v>83</v>
      </c>
      <c r="R7148" t="s">
        <v>61</v>
      </c>
      <c r="S7148" t="s">
        <v>28</v>
      </c>
      <c r="T7148" s="1">
        <v>40723</v>
      </c>
    </row>
    <row r="7149" spans="1:20" x14ac:dyDescent="0.25">
      <c r="A7149">
        <v>50983</v>
      </c>
      <c r="B7149">
        <v>40722</v>
      </c>
      <c r="C7149" t="s">
        <v>58</v>
      </c>
      <c r="D7149" t="s">
        <v>21</v>
      </c>
      <c r="E7149" t="s">
        <v>22</v>
      </c>
      <c r="F7149" t="s">
        <v>2008</v>
      </c>
      <c r="G7149">
        <v>15</v>
      </c>
      <c r="H7149">
        <v>439.17</v>
      </c>
      <c r="I7149">
        <v>0.49</v>
      </c>
      <c r="J7149">
        <v>0.05</v>
      </c>
      <c r="K7149">
        <v>200.72</v>
      </c>
      <c r="L7149">
        <v>30.41</v>
      </c>
      <c r="M7149">
        <v>15.51</v>
      </c>
      <c r="N7149">
        <v>5.8</v>
      </c>
      <c r="O7149" t="s">
        <v>24</v>
      </c>
      <c r="P7149" t="s">
        <v>1353</v>
      </c>
      <c r="Q7149" t="s">
        <v>83</v>
      </c>
      <c r="R7149" t="s">
        <v>61</v>
      </c>
      <c r="S7149" t="s">
        <v>57</v>
      </c>
      <c r="T7149" s="1">
        <v>40724</v>
      </c>
    </row>
    <row r="7150" spans="1:20" x14ac:dyDescent="0.25">
      <c r="A7150">
        <v>51008</v>
      </c>
      <c r="B7150">
        <v>40775</v>
      </c>
      <c r="C7150" t="s">
        <v>36</v>
      </c>
      <c r="D7150" t="s">
        <v>21</v>
      </c>
      <c r="E7150" t="s">
        <v>30</v>
      </c>
      <c r="F7150" t="s">
        <v>1425</v>
      </c>
      <c r="G7150">
        <v>20</v>
      </c>
      <c r="H7150">
        <v>405.3</v>
      </c>
      <c r="I7150">
        <v>0.37</v>
      </c>
      <c r="J7150">
        <v>0.02</v>
      </c>
      <c r="K7150">
        <v>143.11000000000001</v>
      </c>
      <c r="L7150">
        <v>20.440000000000001</v>
      </c>
      <c r="M7150">
        <v>12.88</v>
      </c>
      <c r="N7150">
        <v>4.59</v>
      </c>
      <c r="O7150" t="s">
        <v>24</v>
      </c>
      <c r="P7150" t="s">
        <v>1997</v>
      </c>
      <c r="Q7150" t="s">
        <v>75</v>
      </c>
      <c r="R7150" t="s">
        <v>67</v>
      </c>
      <c r="S7150" t="s">
        <v>55</v>
      </c>
      <c r="T7150" s="1">
        <v>40777</v>
      </c>
    </row>
    <row r="7151" spans="1:20" x14ac:dyDescent="0.25">
      <c r="A7151">
        <v>51009</v>
      </c>
      <c r="B7151">
        <v>40852</v>
      </c>
      <c r="C7151" t="s">
        <v>29</v>
      </c>
      <c r="D7151" t="s">
        <v>42</v>
      </c>
      <c r="E7151" t="s">
        <v>43</v>
      </c>
      <c r="F7151" t="s">
        <v>1621</v>
      </c>
      <c r="G7151">
        <v>10</v>
      </c>
      <c r="H7151">
        <v>87.85</v>
      </c>
      <c r="I7151">
        <v>0.53</v>
      </c>
      <c r="J7151">
        <v>0.09</v>
      </c>
      <c r="K7151">
        <v>39.130000000000003</v>
      </c>
      <c r="L7151">
        <v>8.89</v>
      </c>
      <c r="M7151">
        <v>4.18</v>
      </c>
      <c r="N7151">
        <v>6.92</v>
      </c>
      <c r="O7151" t="s">
        <v>24</v>
      </c>
      <c r="P7151" t="s">
        <v>1598</v>
      </c>
      <c r="Q7151" t="s">
        <v>41</v>
      </c>
      <c r="R7151" t="s">
        <v>34</v>
      </c>
      <c r="S7151" t="s">
        <v>57</v>
      </c>
      <c r="T7151" s="1">
        <v>40854</v>
      </c>
    </row>
    <row r="7152" spans="1:20" x14ac:dyDescent="0.25">
      <c r="A7152">
        <v>51011</v>
      </c>
      <c r="B7152">
        <v>40335</v>
      </c>
      <c r="C7152" t="s">
        <v>20</v>
      </c>
      <c r="D7152" t="s">
        <v>37</v>
      </c>
      <c r="E7152" t="s">
        <v>50</v>
      </c>
      <c r="F7152" t="s">
        <v>608</v>
      </c>
      <c r="G7152">
        <v>41</v>
      </c>
      <c r="H7152">
        <v>9703.8799999999992</v>
      </c>
      <c r="I7152">
        <v>0.4</v>
      </c>
      <c r="J7152">
        <v>0.09</v>
      </c>
      <c r="K7152">
        <v>3304.39</v>
      </c>
      <c r="L7152">
        <v>259.98</v>
      </c>
      <c r="M7152">
        <v>155.99</v>
      </c>
      <c r="N7152">
        <v>3.9</v>
      </c>
      <c r="O7152" t="s">
        <v>24</v>
      </c>
      <c r="P7152" t="s">
        <v>797</v>
      </c>
      <c r="Q7152" t="s">
        <v>33</v>
      </c>
      <c r="R7152" t="s">
        <v>67</v>
      </c>
      <c r="S7152" t="s">
        <v>57</v>
      </c>
      <c r="T7152" s="1">
        <v>40337</v>
      </c>
    </row>
    <row r="7153" spans="1:20" x14ac:dyDescent="0.25">
      <c r="A7153">
        <v>51041</v>
      </c>
      <c r="B7153">
        <v>40388</v>
      </c>
      <c r="C7153" t="s">
        <v>36</v>
      </c>
      <c r="D7153" t="s">
        <v>37</v>
      </c>
      <c r="E7153" t="s">
        <v>50</v>
      </c>
      <c r="F7153" t="s">
        <v>76</v>
      </c>
      <c r="G7153">
        <v>47</v>
      </c>
      <c r="H7153">
        <v>5475.89</v>
      </c>
      <c r="I7153">
        <v>0.45</v>
      </c>
      <c r="J7153">
        <v>0.03</v>
      </c>
      <c r="K7153">
        <v>2368.44</v>
      </c>
      <c r="L7153">
        <v>119.98</v>
      </c>
      <c r="M7153">
        <v>65.989999999999995</v>
      </c>
      <c r="N7153">
        <v>5.92</v>
      </c>
      <c r="O7153" t="s">
        <v>24</v>
      </c>
      <c r="P7153" t="s">
        <v>1871</v>
      </c>
      <c r="Q7153" t="s">
        <v>41</v>
      </c>
      <c r="R7153" t="s">
        <v>61</v>
      </c>
      <c r="S7153" t="s">
        <v>57</v>
      </c>
      <c r="T7153" s="1">
        <v>40389</v>
      </c>
    </row>
    <row r="7154" spans="1:20" x14ac:dyDescent="0.25">
      <c r="A7154">
        <v>51044</v>
      </c>
      <c r="B7154">
        <v>40926</v>
      </c>
      <c r="C7154" t="s">
        <v>20</v>
      </c>
      <c r="D7154" t="s">
        <v>21</v>
      </c>
      <c r="E7154" t="s">
        <v>139</v>
      </c>
      <c r="F7154" t="s">
        <v>140</v>
      </c>
      <c r="G7154">
        <v>17</v>
      </c>
      <c r="H7154">
        <v>310.51</v>
      </c>
      <c r="I7154">
        <v>0.51</v>
      </c>
      <c r="J7154">
        <v>0.1</v>
      </c>
      <c r="K7154">
        <v>140.82</v>
      </c>
      <c r="L7154">
        <v>20.2</v>
      </c>
      <c r="M7154">
        <v>9.9</v>
      </c>
      <c r="N7154">
        <v>1.39</v>
      </c>
      <c r="O7154" t="s">
        <v>24</v>
      </c>
      <c r="P7154" t="s">
        <v>411</v>
      </c>
      <c r="Q7154" t="s">
        <v>41</v>
      </c>
      <c r="R7154" t="s">
        <v>67</v>
      </c>
      <c r="S7154" t="s">
        <v>57</v>
      </c>
      <c r="T7154" s="1">
        <v>40926</v>
      </c>
    </row>
    <row r="7155" spans="1:20" x14ac:dyDescent="0.25">
      <c r="A7155">
        <v>51044</v>
      </c>
      <c r="B7155">
        <v>40926</v>
      </c>
      <c r="C7155" t="s">
        <v>20</v>
      </c>
      <c r="D7155" t="s">
        <v>42</v>
      </c>
      <c r="E7155" t="s">
        <v>192</v>
      </c>
      <c r="F7155" t="s">
        <v>1024</v>
      </c>
      <c r="G7155">
        <v>26</v>
      </c>
      <c r="H7155">
        <v>2529.9</v>
      </c>
      <c r="I7155">
        <v>0.51</v>
      </c>
      <c r="J7155">
        <v>7.0000000000000007E-2</v>
      </c>
      <c r="K7155">
        <v>1190.23</v>
      </c>
      <c r="L7155">
        <v>104.04</v>
      </c>
      <c r="M7155">
        <v>50.98</v>
      </c>
      <c r="N7155">
        <v>14.19</v>
      </c>
      <c r="O7155" t="s">
        <v>48</v>
      </c>
      <c r="P7155" t="s">
        <v>411</v>
      </c>
      <c r="Q7155" t="s">
        <v>41</v>
      </c>
      <c r="R7155" t="s">
        <v>67</v>
      </c>
      <c r="S7155" t="s">
        <v>132</v>
      </c>
      <c r="T7155" s="1">
        <v>40930</v>
      </c>
    </row>
    <row r="7156" spans="1:20" x14ac:dyDescent="0.25">
      <c r="A7156">
        <v>51044</v>
      </c>
      <c r="B7156">
        <v>40926</v>
      </c>
      <c r="C7156" t="s">
        <v>20</v>
      </c>
      <c r="D7156" t="s">
        <v>21</v>
      </c>
      <c r="E7156" t="s">
        <v>52</v>
      </c>
      <c r="F7156" t="s">
        <v>268</v>
      </c>
      <c r="G7156">
        <v>19</v>
      </c>
      <c r="H7156">
        <v>229.69</v>
      </c>
      <c r="I7156">
        <v>0.52</v>
      </c>
      <c r="J7156">
        <v>0.01</v>
      </c>
      <c r="K7156">
        <v>117.9</v>
      </c>
      <c r="L7156">
        <v>12.17</v>
      </c>
      <c r="M7156">
        <v>5.84</v>
      </c>
      <c r="N7156">
        <v>0.83</v>
      </c>
      <c r="O7156" t="s">
        <v>24</v>
      </c>
      <c r="P7156" t="s">
        <v>411</v>
      </c>
      <c r="Q7156" t="s">
        <v>41</v>
      </c>
      <c r="R7156" t="s">
        <v>67</v>
      </c>
      <c r="S7156" t="s">
        <v>55</v>
      </c>
      <c r="T7156" s="1">
        <v>40933</v>
      </c>
    </row>
    <row r="7157" spans="1:20" x14ac:dyDescent="0.25">
      <c r="A7157">
        <v>51047</v>
      </c>
      <c r="B7157">
        <v>39913</v>
      </c>
      <c r="C7157" t="s">
        <v>79</v>
      </c>
      <c r="D7157" t="s">
        <v>42</v>
      </c>
      <c r="E7157" t="s">
        <v>43</v>
      </c>
      <c r="F7157" t="s">
        <v>1186</v>
      </c>
      <c r="G7157">
        <v>28</v>
      </c>
      <c r="H7157">
        <v>84.03</v>
      </c>
      <c r="I7157">
        <v>0.39</v>
      </c>
      <c r="J7157">
        <v>0.02</v>
      </c>
      <c r="K7157">
        <v>29.89</v>
      </c>
      <c r="L7157">
        <v>2.89</v>
      </c>
      <c r="M7157">
        <v>1.76</v>
      </c>
      <c r="N7157">
        <v>4.8600000000000003</v>
      </c>
      <c r="O7157" t="s">
        <v>71</v>
      </c>
      <c r="P7157" t="s">
        <v>1027</v>
      </c>
      <c r="Q7157" t="s">
        <v>75</v>
      </c>
      <c r="R7157" t="s">
        <v>34</v>
      </c>
      <c r="S7157" t="s">
        <v>57</v>
      </c>
      <c r="T7157" s="1">
        <v>39914</v>
      </c>
    </row>
    <row r="7158" spans="1:20" x14ac:dyDescent="0.25">
      <c r="A7158">
        <v>51047</v>
      </c>
      <c r="B7158">
        <v>39913</v>
      </c>
      <c r="C7158" t="s">
        <v>79</v>
      </c>
      <c r="D7158" t="s">
        <v>42</v>
      </c>
      <c r="E7158" t="s">
        <v>43</v>
      </c>
      <c r="F7158" t="s">
        <v>1413</v>
      </c>
      <c r="G7158">
        <v>38</v>
      </c>
      <c r="H7158">
        <v>2864.91</v>
      </c>
      <c r="I7158">
        <v>0.46</v>
      </c>
      <c r="J7158">
        <v>0.03</v>
      </c>
      <c r="K7158">
        <v>1254.8499999999999</v>
      </c>
      <c r="L7158">
        <v>76.8</v>
      </c>
      <c r="M7158">
        <v>41.47</v>
      </c>
      <c r="N7158">
        <v>34.200000000000003</v>
      </c>
      <c r="O7158" t="s">
        <v>24</v>
      </c>
      <c r="P7158" t="s">
        <v>1027</v>
      </c>
      <c r="Q7158" t="s">
        <v>75</v>
      </c>
      <c r="R7158" t="s">
        <v>34</v>
      </c>
      <c r="S7158" t="s">
        <v>55</v>
      </c>
      <c r="T7158" s="1">
        <v>39914</v>
      </c>
    </row>
    <row r="7159" spans="1:20" x14ac:dyDescent="0.25">
      <c r="A7159">
        <v>51072</v>
      </c>
      <c r="B7159">
        <v>40088</v>
      </c>
      <c r="C7159" t="s">
        <v>58</v>
      </c>
      <c r="D7159" t="s">
        <v>21</v>
      </c>
      <c r="E7159" t="s">
        <v>22</v>
      </c>
      <c r="F7159" t="s">
        <v>1667</v>
      </c>
      <c r="G7159">
        <v>43</v>
      </c>
      <c r="H7159">
        <v>10874.13</v>
      </c>
      <c r="I7159">
        <v>0.36</v>
      </c>
      <c r="J7159">
        <v>0</v>
      </c>
      <c r="K7159">
        <v>3907.49</v>
      </c>
      <c r="L7159">
        <v>252.42</v>
      </c>
      <c r="M7159">
        <v>161.55000000000001</v>
      </c>
      <c r="N7159">
        <v>19.989999999999998</v>
      </c>
      <c r="O7159" t="s">
        <v>24</v>
      </c>
      <c r="P7159" t="s">
        <v>965</v>
      </c>
      <c r="Q7159" t="s">
        <v>33</v>
      </c>
      <c r="R7159" t="s">
        <v>27</v>
      </c>
      <c r="S7159" t="s">
        <v>57</v>
      </c>
      <c r="T7159" s="1">
        <v>40090</v>
      </c>
    </row>
    <row r="7160" spans="1:20" x14ac:dyDescent="0.25">
      <c r="A7160">
        <v>51073</v>
      </c>
      <c r="B7160">
        <v>40312</v>
      </c>
      <c r="C7160" t="s">
        <v>29</v>
      </c>
      <c r="D7160" t="s">
        <v>42</v>
      </c>
      <c r="E7160" t="s">
        <v>43</v>
      </c>
      <c r="F7160" t="s">
        <v>485</v>
      </c>
      <c r="G7160">
        <v>17</v>
      </c>
      <c r="H7160">
        <v>4590.49</v>
      </c>
      <c r="I7160">
        <v>0.49</v>
      </c>
      <c r="J7160">
        <v>0</v>
      </c>
      <c r="K7160">
        <v>2237.34</v>
      </c>
      <c r="L7160">
        <v>268.58999999999997</v>
      </c>
      <c r="M7160">
        <v>136.97999999999999</v>
      </c>
      <c r="N7160">
        <v>24.49</v>
      </c>
      <c r="O7160" t="s">
        <v>71</v>
      </c>
      <c r="P7160" t="s">
        <v>1810</v>
      </c>
      <c r="Q7160" t="s">
        <v>33</v>
      </c>
      <c r="R7160" t="s">
        <v>34</v>
      </c>
      <c r="S7160" t="s">
        <v>28</v>
      </c>
      <c r="T7160" s="1">
        <v>40314</v>
      </c>
    </row>
    <row r="7161" spans="1:20" x14ac:dyDescent="0.25">
      <c r="A7161">
        <v>51073</v>
      </c>
      <c r="B7161">
        <v>40312</v>
      </c>
      <c r="C7161" t="s">
        <v>29</v>
      </c>
      <c r="D7161" t="s">
        <v>42</v>
      </c>
      <c r="E7161" t="s">
        <v>43</v>
      </c>
      <c r="F7161" t="s">
        <v>68</v>
      </c>
      <c r="G7161">
        <v>49</v>
      </c>
      <c r="H7161">
        <v>2335.5700000000002</v>
      </c>
      <c r="I7161">
        <v>0.35</v>
      </c>
      <c r="J7161">
        <v>0</v>
      </c>
      <c r="K7161">
        <v>816.08</v>
      </c>
      <c r="L7161">
        <v>47.58</v>
      </c>
      <c r="M7161">
        <v>30.93</v>
      </c>
      <c r="N7161">
        <v>3.92</v>
      </c>
      <c r="O7161" t="s">
        <v>24</v>
      </c>
      <c r="P7161" t="s">
        <v>1810</v>
      </c>
      <c r="Q7161" t="s">
        <v>33</v>
      </c>
      <c r="R7161" t="s">
        <v>34</v>
      </c>
      <c r="S7161" t="s">
        <v>35</v>
      </c>
      <c r="T7161" s="1">
        <v>40313</v>
      </c>
    </row>
    <row r="7162" spans="1:20" x14ac:dyDescent="0.25">
      <c r="A7162">
        <v>51075</v>
      </c>
      <c r="B7162">
        <v>40505</v>
      </c>
      <c r="C7162" t="s">
        <v>29</v>
      </c>
      <c r="D7162" t="s">
        <v>37</v>
      </c>
      <c r="E7162" t="s">
        <v>50</v>
      </c>
      <c r="F7162" t="s">
        <v>1514</v>
      </c>
      <c r="G7162">
        <v>43</v>
      </c>
      <c r="H7162">
        <v>2513.13</v>
      </c>
      <c r="I7162">
        <v>0.42</v>
      </c>
      <c r="J7162">
        <v>0.06</v>
      </c>
      <c r="K7162">
        <v>960.56</v>
      </c>
      <c r="L7162">
        <v>62.05</v>
      </c>
      <c r="M7162">
        <v>35.99</v>
      </c>
      <c r="N7162">
        <v>5</v>
      </c>
      <c r="O7162" t="s">
        <v>71</v>
      </c>
      <c r="P7162" t="s">
        <v>198</v>
      </c>
      <c r="Q7162" t="s">
        <v>41</v>
      </c>
      <c r="R7162" t="s">
        <v>27</v>
      </c>
      <c r="S7162" t="s">
        <v>55</v>
      </c>
      <c r="T7162" s="1">
        <v>40507</v>
      </c>
    </row>
    <row r="7163" spans="1:20" x14ac:dyDescent="0.25">
      <c r="A7163">
        <v>51107</v>
      </c>
      <c r="B7163">
        <v>41177</v>
      </c>
      <c r="C7163" t="s">
        <v>29</v>
      </c>
      <c r="D7163" t="s">
        <v>21</v>
      </c>
      <c r="E7163" t="s">
        <v>120</v>
      </c>
      <c r="F7163" t="s">
        <v>1895</v>
      </c>
      <c r="G7163">
        <v>36</v>
      </c>
      <c r="H7163">
        <v>1244.4100000000001</v>
      </c>
      <c r="I7163">
        <v>0.38</v>
      </c>
      <c r="J7163">
        <v>0</v>
      </c>
      <c r="K7163">
        <v>471.74</v>
      </c>
      <c r="L7163">
        <v>34.479999999999997</v>
      </c>
      <c r="M7163">
        <v>21.38</v>
      </c>
      <c r="N7163">
        <v>2.99</v>
      </c>
      <c r="O7163" t="s">
        <v>24</v>
      </c>
      <c r="P7163" t="s">
        <v>287</v>
      </c>
      <c r="Q7163" t="s">
        <v>95</v>
      </c>
      <c r="R7163" t="s">
        <v>34</v>
      </c>
      <c r="S7163" t="s">
        <v>57</v>
      </c>
      <c r="T7163" s="1">
        <v>41178</v>
      </c>
    </row>
    <row r="7164" spans="1:20" x14ac:dyDescent="0.25">
      <c r="A7164">
        <v>51109</v>
      </c>
      <c r="B7164">
        <v>41221</v>
      </c>
      <c r="C7164" t="s">
        <v>36</v>
      </c>
      <c r="D7164" t="s">
        <v>21</v>
      </c>
      <c r="E7164" t="s">
        <v>84</v>
      </c>
      <c r="F7164" t="s">
        <v>871</v>
      </c>
      <c r="G7164">
        <v>28</v>
      </c>
      <c r="H7164">
        <v>196.79</v>
      </c>
      <c r="I7164">
        <v>0.45</v>
      </c>
      <c r="J7164">
        <v>0.04</v>
      </c>
      <c r="K7164">
        <v>83.49</v>
      </c>
      <c r="L7164">
        <v>7.27</v>
      </c>
      <c r="M7164">
        <v>4</v>
      </c>
      <c r="N7164">
        <v>1.3</v>
      </c>
      <c r="O7164" t="s">
        <v>24</v>
      </c>
      <c r="P7164" t="s">
        <v>1623</v>
      </c>
      <c r="Q7164" t="s">
        <v>64</v>
      </c>
      <c r="R7164" t="s">
        <v>61</v>
      </c>
      <c r="S7164" t="s">
        <v>55</v>
      </c>
      <c r="T7164" s="1">
        <v>41223</v>
      </c>
    </row>
    <row r="7165" spans="1:20" x14ac:dyDescent="0.25">
      <c r="A7165">
        <v>51111</v>
      </c>
      <c r="B7165">
        <v>40948</v>
      </c>
      <c r="C7165" t="s">
        <v>29</v>
      </c>
      <c r="D7165" t="s">
        <v>37</v>
      </c>
      <c r="E7165" t="s">
        <v>50</v>
      </c>
      <c r="F7165" t="s">
        <v>76</v>
      </c>
      <c r="G7165">
        <v>1</v>
      </c>
      <c r="H7165">
        <v>132.72</v>
      </c>
      <c r="I7165">
        <v>0.49</v>
      </c>
      <c r="J7165">
        <v>0.02</v>
      </c>
      <c r="K7165">
        <v>60.81</v>
      </c>
      <c r="L7165">
        <v>129.38999999999999</v>
      </c>
      <c r="M7165">
        <v>65.989999999999995</v>
      </c>
      <c r="N7165">
        <v>5.92</v>
      </c>
      <c r="O7165" t="s">
        <v>24</v>
      </c>
      <c r="P7165" t="s">
        <v>1029</v>
      </c>
      <c r="Q7165" t="s">
        <v>95</v>
      </c>
      <c r="R7165" t="s">
        <v>61</v>
      </c>
      <c r="S7165" t="s">
        <v>57</v>
      </c>
      <c r="T7165" s="1">
        <v>40950</v>
      </c>
    </row>
    <row r="7166" spans="1:20" x14ac:dyDescent="0.25">
      <c r="A7166">
        <v>51140</v>
      </c>
      <c r="B7166">
        <v>41166</v>
      </c>
      <c r="C7166" t="s">
        <v>20</v>
      </c>
      <c r="D7166" t="s">
        <v>21</v>
      </c>
      <c r="E7166" t="s">
        <v>126</v>
      </c>
      <c r="F7166" t="s">
        <v>1080</v>
      </c>
      <c r="G7166">
        <v>28</v>
      </c>
      <c r="H7166">
        <v>222.68</v>
      </c>
      <c r="I7166">
        <v>0.46</v>
      </c>
      <c r="J7166">
        <v>0.04</v>
      </c>
      <c r="K7166">
        <v>95.17</v>
      </c>
      <c r="L7166">
        <v>8.09</v>
      </c>
      <c r="M7166">
        <v>4.37</v>
      </c>
      <c r="N7166">
        <v>5.15</v>
      </c>
      <c r="O7166" t="s">
        <v>24</v>
      </c>
      <c r="P7166" t="s">
        <v>269</v>
      </c>
      <c r="Q7166" t="s">
        <v>64</v>
      </c>
      <c r="R7166" t="s">
        <v>34</v>
      </c>
      <c r="S7166" t="s">
        <v>57</v>
      </c>
      <c r="T7166" s="1">
        <v>41166</v>
      </c>
    </row>
    <row r="7167" spans="1:20" x14ac:dyDescent="0.25">
      <c r="A7167">
        <v>51140</v>
      </c>
      <c r="B7167">
        <v>41166</v>
      </c>
      <c r="C7167" t="s">
        <v>20</v>
      </c>
      <c r="D7167" t="s">
        <v>37</v>
      </c>
      <c r="E7167" t="s">
        <v>38</v>
      </c>
      <c r="F7167" t="s">
        <v>791</v>
      </c>
      <c r="G7167">
        <v>14</v>
      </c>
      <c r="H7167">
        <v>980.64</v>
      </c>
      <c r="I7167">
        <v>0.36</v>
      </c>
      <c r="J7167">
        <v>0.01</v>
      </c>
      <c r="K7167">
        <v>345.99</v>
      </c>
      <c r="L7167">
        <v>70.61</v>
      </c>
      <c r="M7167">
        <v>45.19</v>
      </c>
      <c r="N7167">
        <v>1.99</v>
      </c>
      <c r="O7167" t="s">
        <v>24</v>
      </c>
      <c r="P7167" t="s">
        <v>269</v>
      </c>
      <c r="Q7167" t="s">
        <v>64</v>
      </c>
      <c r="R7167" t="s">
        <v>34</v>
      </c>
      <c r="S7167" t="s">
        <v>35</v>
      </c>
      <c r="T7167" s="1">
        <v>41170</v>
      </c>
    </row>
    <row r="7168" spans="1:20" x14ac:dyDescent="0.25">
      <c r="A7168">
        <v>51140</v>
      </c>
      <c r="B7168">
        <v>41166</v>
      </c>
      <c r="C7168" t="s">
        <v>20</v>
      </c>
      <c r="D7168" t="s">
        <v>42</v>
      </c>
      <c r="E7168" t="s">
        <v>43</v>
      </c>
      <c r="F7168" t="s">
        <v>485</v>
      </c>
      <c r="G7168">
        <v>3</v>
      </c>
      <c r="H7168">
        <v>779.28</v>
      </c>
      <c r="I7168">
        <v>0.51</v>
      </c>
      <c r="J7168">
        <v>0.1</v>
      </c>
      <c r="K7168">
        <v>343.85</v>
      </c>
      <c r="L7168">
        <v>279.55</v>
      </c>
      <c r="M7168">
        <v>136.97999999999999</v>
      </c>
      <c r="N7168">
        <v>24.49</v>
      </c>
      <c r="O7168" t="s">
        <v>24</v>
      </c>
      <c r="P7168" t="s">
        <v>269</v>
      </c>
      <c r="Q7168" t="s">
        <v>64</v>
      </c>
      <c r="R7168" t="s">
        <v>34</v>
      </c>
      <c r="S7168" t="s">
        <v>28</v>
      </c>
      <c r="T7168" s="1">
        <v>41173</v>
      </c>
    </row>
    <row r="7169" spans="1:20" x14ac:dyDescent="0.25">
      <c r="A7169">
        <v>51169</v>
      </c>
      <c r="B7169">
        <v>40536</v>
      </c>
      <c r="C7169" t="s">
        <v>36</v>
      </c>
      <c r="D7169" t="s">
        <v>42</v>
      </c>
      <c r="E7169" t="s">
        <v>43</v>
      </c>
      <c r="F7169" t="s">
        <v>485</v>
      </c>
      <c r="G7169">
        <v>2</v>
      </c>
      <c r="H7169">
        <v>431.01</v>
      </c>
      <c r="I7169">
        <v>0.38</v>
      </c>
      <c r="J7169">
        <v>0.08</v>
      </c>
      <c r="K7169">
        <v>132.56</v>
      </c>
      <c r="L7169">
        <v>220.94</v>
      </c>
      <c r="M7169">
        <v>136.97999999999999</v>
      </c>
      <c r="N7169">
        <v>24.49</v>
      </c>
      <c r="O7169" t="s">
        <v>24</v>
      </c>
      <c r="P7169" t="s">
        <v>1802</v>
      </c>
      <c r="Q7169" t="s">
        <v>83</v>
      </c>
      <c r="R7169" t="s">
        <v>61</v>
      </c>
      <c r="S7169" t="s">
        <v>28</v>
      </c>
      <c r="T7169" s="1">
        <v>40538</v>
      </c>
    </row>
    <row r="7170" spans="1:20" x14ac:dyDescent="0.25">
      <c r="A7170">
        <v>51171</v>
      </c>
      <c r="B7170">
        <v>40350</v>
      </c>
      <c r="C7170" t="s">
        <v>36</v>
      </c>
      <c r="D7170" t="s">
        <v>21</v>
      </c>
      <c r="E7170" t="s">
        <v>120</v>
      </c>
      <c r="F7170" t="s">
        <v>806</v>
      </c>
      <c r="G7170">
        <v>34</v>
      </c>
      <c r="H7170">
        <v>1270.6199999999999</v>
      </c>
      <c r="I7170">
        <v>0.4</v>
      </c>
      <c r="J7170">
        <v>0.01</v>
      </c>
      <c r="K7170">
        <v>494.6</v>
      </c>
      <c r="L7170">
        <v>37.299999999999997</v>
      </c>
      <c r="M7170">
        <v>22.38</v>
      </c>
      <c r="N7170">
        <v>15.1</v>
      </c>
      <c r="O7170" t="s">
        <v>24</v>
      </c>
      <c r="P7170" t="s">
        <v>1158</v>
      </c>
      <c r="Q7170" t="s">
        <v>33</v>
      </c>
      <c r="R7170" t="s">
        <v>27</v>
      </c>
      <c r="S7170" t="s">
        <v>57</v>
      </c>
      <c r="T7170" s="1">
        <v>40352</v>
      </c>
    </row>
    <row r="7171" spans="1:20" x14ac:dyDescent="0.25">
      <c r="A7171">
        <v>51175</v>
      </c>
      <c r="B7171">
        <v>41135</v>
      </c>
      <c r="C7171" t="s">
        <v>36</v>
      </c>
      <c r="D7171" t="s">
        <v>21</v>
      </c>
      <c r="E7171" t="s">
        <v>126</v>
      </c>
      <c r="F7171" t="s">
        <v>1977</v>
      </c>
      <c r="G7171">
        <v>28</v>
      </c>
      <c r="H7171">
        <v>2000.51</v>
      </c>
      <c r="I7171">
        <v>0.45</v>
      </c>
      <c r="J7171">
        <v>0.06</v>
      </c>
      <c r="K7171">
        <v>828.13</v>
      </c>
      <c r="L7171">
        <v>75.84</v>
      </c>
      <c r="M7171">
        <v>41.71</v>
      </c>
      <c r="N7171">
        <v>4.5</v>
      </c>
      <c r="O7171" t="s">
        <v>24</v>
      </c>
      <c r="P7171" t="s">
        <v>1700</v>
      </c>
      <c r="Q7171" t="s">
        <v>95</v>
      </c>
      <c r="R7171" t="s">
        <v>67</v>
      </c>
      <c r="S7171" t="s">
        <v>57</v>
      </c>
      <c r="T7171" s="1">
        <v>41135</v>
      </c>
    </row>
    <row r="7172" spans="1:20" x14ac:dyDescent="0.25">
      <c r="A7172">
        <v>51175</v>
      </c>
      <c r="B7172">
        <v>41135</v>
      </c>
      <c r="C7172" t="s">
        <v>36</v>
      </c>
      <c r="D7172" t="s">
        <v>37</v>
      </c>
      <c r="E7172" t="s">
        <v>387</v>
      </c>
      <c r="F7172" t="s">
        <v>388</v>
      </c>
      <c r="G7172">
        <v>3</v>
      </c>
      <c r="H7172">
        <v>3441.39</v>
      </c>
      <c r="I7172">
        <v>0.41</v>
      </c>
      <c r="J7172">
        <v>0.04</v>
      </c>
      <c r="K7172">
        <v>1316.93</v>
      </c>
      <c r="L7172">
        <v>1186.42</v>
      </c>
      <c r="M7172">
        <v>699.99</v>
      </c>
      <c r="N7172">
        <v>24.49</v>
      </c>
      <c r="O7172" t="s">
        <v>24</v>
      </c>
      <c r="P7172" t="s">
        <v>1700</v>
      </c>
      <c r="Q7172" t="s">
        <v>95</v>
      </c>
      <c r="R7172" t="s">
        <v>67</v>
      </c>
      <c r="S7172" t="s">
        <v>28</v>
      </c>
      <c r="T7172" s="1">
        <v>41136</v>
      </c>
    </row>
    <row r="7173" spans="1:20" x14ac:dyDescent="0.25">
      <c r="A7173">
        <v>51200</v>
      </c>
      <c r="B7173">
        <v>40865</v>
      </c>
      <c r="C7173" t="s">
        <v>79</v>
      </c>
      <c r="D7173" t="s">
        <v>37</v>
      </c>
      <c r="E7173" t="s">
        <v>38</v>
      </c>
      <c r="F7173" t="s">
        <v>689</v>
      </c>
      <c r="G7173">
        <v>29</v>
      </c>
      <c r="H7173">
        <v>2851.72</v>
      </c>
      <c r="I7173">
        <v>0.45</v>
      </c>
      <c r="J7173">
        <v>0</v>
      </c>
      <c r="K7173">
        <v>1280.8</v>
      </c>
      <c r="L7173">
        <v>98.15</v>
      </c>
      <c r="M7173">
        <v>53.98</v>
      </c>
      <c r="N7173">
        <v>5.5</v>
      </c>
      <c r="O7173" t="s">
        <v>24</v>
      </c>
      <c r="P7173" t="s">
        <v>745</v>
      </c>
      <c r="Q7173" t="s">
        <v>33</v>
      </c>
      <c r="R7173" t="s">
        <v>27</v>
      </c>
      <c r="S7173" t="s">
        <v>57</v>
      </c>
      <c r="T7173" s="1">
        <v>40868</v>
      </c>
    </row>
    <row r="7174" spans="1:20" x14ac:dyDescent="0.25">
      <c r="A7174">
        <v>51201</v>
      </c>
      <c r="B7174">
        <v>40893</v>
      </c>
      <c r="C7174" t="s">
        <v>36</v>
      </c>
      <c r="D7174" t="s">
        <v>21</v>
      </c>
      <c r="E7174" t="s">
        <v>120</v>
      </c>
      <c r="F7174" t="s">
        <v>1529</v>
      </c>
      <c r="G7174">
        <v>42</v>
      </c>
      <c r="H7174">
        <v>491.45</v>
      </c>
      <c r="I7174">
        <v>0.38</v>
      </c>
      <c r="J7174">
        <v>0.04</v>
      </c>
      <c r="K7174">
        <v>169.98</v>
      </c>
      <c r="L7174">
        <v>11.9</v>
      </c>
      <c r="M7174">
        <v>7.38</v>
      </c>
      <c r="N7174">
        <v>11.51</v>
      </c>
      <c r="O7174" t="s">
        <v>24</v>
      </c>
      <c r="P7174" t="s">
        <v>69</v>
      </c>
      <c r="Q7174" t="s">
        <v>41</v>
      </c>
      <c r="R7174" t="s">
        <v>34</v>
      </c>
      <c r="S7174" t="s">
        <v>57</v>
      </c>
      <c r="T7174" s="1">
        <v>40893</v>
      </c>
    </row>
    <row r="7175" spans="1:20" x14ac:dyDescent="0.25">
      <c r="A7175">
        <v>51202</v>
      </c>
      <c r="B7175">
        <v>41012</v>
      </c>
      <c r="C7175" t="s">
        <v>36</v>
      </c>
      <c r="D7175" t="s">
        <v>21</v>
      </c>
      <c r="E7175" t="s">
        <v>84</v>
      </c>
      <c r="F7175" t="s">
        <v>964</v>
      </c>
      <c r="G7175">
        <v>4</v>
      </c>
      <c r="H7175">
        <v>43.27</v>
      </c>
      <c r="I7175">
        <v>0.39</v>
      </c>
      <c r="J7175">
        <v>0.06</v>
      </c>
      <c r="K7175">
        <v>12.51</v>
      </c>
      <c r="L7175">
        <v>9.48</v>
      </c>
      <c r="M7175">
        <v>5.78</v>
      </c>
      <c r="N7175">
        <v>7.64</v>
      </c>
      <c r="O7175" t="s">
        <v>24</v>
      </c>
      <c r="P7175" t="s">
        <v>320</v>
      </c>
      <c r="Q7175" t="s">
        <v>95</v>
      </c>
      <c r="R7175" t="s">
        <v>27</v>
      </c>
      <c r="S7175" t="s">
        <v>57</v>
      </c>
      <c r="T7175" s="1">
        <v>41014</v>
      </c>
    </row>
    <row r="7176" spans="1:20" x14ac:dyDescent="0.25">
      <c r="A7176">
        <v>51202</v>
      </c>
      <c r="B7176">
        <v>41012</v>
      </c>
      <c r="C7176" t="s">
        <v>36</v>
      </c>
      <c r="D7176" t="s">
        <v>21</v>
      </c>
      <c r="E7176" t="s">
        <v>84</v>
      </c>
      <c r="F7176" t="s">
        <v>1968</v>
      </c>
      <c r="G7176">
        <v>34</v>
      </c>
      <c r="H7176">
        <v>310.51</v>
      </c>
      <c r="I7176">
        <v>0.47</v>
      </c>
      <c r="J7176">
        <v>0.1</v>
      </c>
      <c r="K7176">
        <v>125.33</v>
      </c>
      <c r="L7176">
        <v>9.9600000000000009</v>
      </c>
      <c r="M7176">
        <v>5.28</v>
      </c>
      <c r="N7176">
        <v>5.66</v>
      </c>
      <c r="O7176" t="s">
        <v>24</v>
      </c>
      <c r="P7176" t="s">
        <v>320</v>
      </c>
      <c r="Q7176" t="s">
        <v>95</v>
      </c>
      <c r="R7176" t="s">
        <v>27</v>
      </c>
      <c r="S7176" t="s">
        <v>57</v>
      </c>
      <c r="T7176" s="1">
        <v>41013</v>
      </c>
    </row>
    <row r="7177" spans="1:20" x14ac:dyDescent="0.25">
      <c r="A7177">
        <v>51203</v>
      </c>
      <c r="B7177">
        <v>40898</v>
      </c>
      <c r="C7177" t="s">
        <v>36</v>
      </c>
      <c r="D7177" t="s">
        <v>42</v>
      </c>
      <c r="E7177" t="s">
        <v>46</v>
      </c>
      <c r="F7177" t="s">
        <v>1064</v>
      </c>
      <c r="G7177">
        <v>49</v>
      </c>
      <c r="H7177">
        <v>51791.91</v>
      </c>
      <c r="I7177">
        <v>0.52</v>
      </c>
      <c r="J7177">
        <v>0.08</v>
      </c>
      <c r="K7177">
        <v>24748.19</v>
      </c>
      <c r="L7177">
        <v>1147.8800000000001</v>
      </c>
      <c r="M7177">
        <v>550.98</v>
      </c>
      <c r="N7177">
        <v>45.7</v>
      </c>
      <c r="O7177" t="s">
        <v>48</v>
      </c>
      <c r="P7177" t="s">
        <v>1915</v>
      </c>
      <c r="Q7177" t="s">
        <v>95</v>
      </c>
      <c r="R7177" t="s">
        <v>61</v>
      </c>
      <c r="S7177" t="s">
        <v>49</v>
      </c>
      <c r="T7177" s="1">
        <v>40899</v>
      </c>
    </row>
    <row r="7178" spans="1:20" x14ac:dyDescent="0.25">
      <c r="A7178">
        <v>51205</v>
      </c>
      <c r="B7178">
        <v>41253</v>
      </c>
      <c r="C7178" t="s">
        <v>36</v>
      </c>
      <c r="D7178" t="s">
        <v>21</v>
      </c>
      <c r="E7178" t="s">
        <v>120</v>
      </c>
      <c r="F7178" t="s">
        <v>786</v>
      </c>
      <c r="G7178">
        <v>17</v>
      </c>
      <c r="H7178">
        <v>379.47</v>
      </c>
      <c r="I7178">
        <v>0.44</v>
      </c>
      <c r="J7178">
        <v>0.04</v>
      </c>
      <c r="K7178">
        <v>157.49</v>
      </c>
      <c r="L7178">
        <v>23.16</v>
      </c>
      <c r="M7178">
        <v>12.97</v>
      </c>
      <c r="N7178">
        <v>1.49</v>
      </c>
      <c r="O7178" t="s">
        <v>71</v>
      </c>
      <c r="P7178" t="s">
        <v>1790</v>
      </c>
      <c r="Q7178" t="s">
        <v>64</v>
      </c>
      <c r="R7178" t="s">
        <v>61</v>
      </c>
      <c r="S7178" t="s">
        <v>57</v>
      </c>
      <c r="T7178" s="1">
        <v>41254</v>
      </c>
    </row>
    <row r="7179" spans="1:20" x14ac:dyDescent="0.25">
      <c r="A7179">
        <v>51205</v>
      </c>
      <c r="B7179">
        <v>41253</v>
      </c>
      <c r="C7179" t="s">
        <v>36</v>
      </c>
      <c r="D7179" t="s">
        <v>21</v>
      </c>
      <c r="E7179" t="s">
        <v>139</v>
      </c>
      <c r="F7179" t="s">
        <v>1499</v>
      </c>
      <c r="G7179">
        <v>5</v>
      </c>
      <c r="H7179">
        <v>354.49</v>
      </c>
      <c r="I7179">
        <v>0.42</v>
      </c>
      <c r="J7179">
        <v>0</v>
      </c>
      <c r="K7179">
        <v>144.76</v>
      </c>
      <c r="L7179">
        <v>68.930000000000007</v>
      </c>
      <c r="M7179">
        <v>39.979999999999997</v>
      </c>
      <c r="N7179">
        <v>9.83</v>
      </c>
      <c r="O7179" t="s">
        <v>24</v>
      </c>
      <c r="P7179" t="s">
        <v>1790</v>
      </c>
      <c r="Q7179" t="s">
        <v>64</v>
      </c>
      <c r="R7179" t="s">
        <v>61</v>
      </c>
      <c r="S7179" t="s">
        <v>57</v>
      </c>
      <c r="T7179" s="1">
        <v>41254</v>
      </c>
    </row>
    <row r="7180" spans="1:20" x14ac:dyDescent="0.25">
      <c r="A7180">
        <v>51233</v>
      </c>
      <c r="B7180">
        <v>40156</v>
      </c>
      <c r="C7180" t="s">
        <v>20</v>
      </c>
      <c r="D7180" t="s">
        <v>42</v>
      </c>
      <c r="E7180" t="s">
        <v>43</v>
      </c>
      <c r="F7180" t="s">
        <v>863</v>
      </c>
      <c r="G7180">
        <v>3</v>
      </c>
      <c r="H7180">
        <v>41.3</v>
      </c>
      <c r="I7180">
        <v>0.42</v>
      </c>
      <c r="J7180">
        <v>0.05</v>
      </c>
      <c r="K7180">
        <v>14.53</v>
      </c>
      <c r="L7180">
        <v>13.09</v>
      </c>
      <c r="M7180">
        <v>7.59</v>
      </c>
      <c r="N7180">
        <v>4</v>
      </c>
      <c r="O7180" t="s">
        <v>24</v>
      </c>
      <c r="P7180" t="s">
        <v>1915</v>
      </c>
      <c r="Q7180" t="s">
        <v>95</v>
      </c>
      <c r="R7180" t="s">
        <v>34</v>
      </c>
      <c r="S7180" t="s">
        <v>55</v>
      </c>
      <c r="T7180" s="1">
        <v>40156</v>
      </c>
    </row>
    <row r="7181" spans="1:20" x14ac:dyDescent="0.25">
      <c r="A7181">
        <v>51237</v>
      </c>
      <c r="B7181">
        <v>40978</v>
      </c>
      <c r="C7181" t="s">
        <v>79</v>
      </c>
      <c r="D7181" t="s">
        <v>37</v>
      </c>
      <c r="E7181" t="s">
        <v>50</v>
      </c>
      <c r="F7181" t="s">
        <v>76</v>
      </c>
      <c r="G7181">
        <v>26</v>
      </c>
      <c r="H7181">
        <v>11059.33</v>
      </c>
      <c r="I7181">
        <v>0.53</v>
      </c>
      <c r="J7181">
        <v>0.03</v>
      </c>
      <c r="K7181">
        <v>5697.6</v>
      </c>
      <c r="L7181">
        <v>438.28</v>
      </c>
      <c r="M7181">
        <v>205.99</v>
      </c>
      <c r="N7181">
        <v>5.99</v>
      </c>
      <c r="O7181" t="s">
        <v>24</v>
      </c>
      <c r="P7181" t="s">
        <v>427</v>
      </c>
      <c r="Q7181" t="s">
        <v>64</v>
      </c>
      <c r="R7181" t="s">
        <v>27</v>
      </c>
      <c r="S7181" t="s">
        <v>57</v>
      </c>
      <c r="T7181" s="1">
        <v>40980</v>
      </c>
    </row>
    <row r="7182" spans="1:20" x14ac:dyDescent="0.25">
      <c r="A7182">
        <v>51239</v>
      </c>
      <c r="B7182">
        <v>40962</v>
      </c>
      <c r="C7182" t="s">
        <v>20</v>
      </c>
      <c r="D7182" t="s">
        <v>42</v>
      </c>
      <c r="E7182" t="s">
        <v>46</v>
      </c>
      <c r="F7182" t="s">
        <v>2082</v>
      </c>
      <c r="G7182">
        <v>48</v>
      </c>
      <c r="H7182">
        <v>8338.82</v>
      </c>
      <c r="I7182">
        <v>0.55000000000000004</v>
      </c>
      <c r="J7182">
        <v>0.09</v>
      </c>
      <c r="K7182">
        <v>4184.8999999999996</v>
      </c>
      <c r="L7182">
        <v>189.53</v>
      </c>
      <c r="M7182">
        <v>85.29</v>
      </c>
      <c r="N7182">
        <v>60</v>
      </c>
      <c r="O7182" t="s">
        <v>48</v>
      </c>
      <c r="P7182" t="s">
        <v>1059</v>
      </c>
      <c r="Q7182" t="s">
        <v>33</v>
      </c>
      <c r="R7182" t="s">
        <v>67</v>
      </c>
      <c r="S7182" t="s">
        <v>132</v>
      </c>
      <c r="T7182" s="1">
        <v>40964</v>
      </c>
    </row>
    <row r="7183" spans="1:20" x14ac:dyDescent="0.25">
      <c r="A7183">
        <v>51266</v>
      </c>
      <c r="B7183">
        <v>39897</v>
      </c>
      <c r="C7183" t="s">
        <v>29</v>
      </c>
      <c r="D7183" t="s">
        <v>37</v>
      </c>
      <c r="E7183" t="s">
        <v>87</v>
      </c>
      <c r="F7183" t="s">
        <v>88</v>
      </c>
      <c r="G7183">
        <v>11</v>
      </c>
      <c r="H7183">
        <v>2912.81</v>
      </c>
      <c r="I7183">
        <v>0.45</v>
      </c>
      <c r="J7183">
        <v>0.04</v>
      </c>
      <c r="K7183">
        <v>1238.04</v>
      </c>
      <c r="L7183">
        <v>274.51</v>
      </c>
      <c r="M7183">
        <v>150.97999999999999</v>
      </c>
      <c r="N7183">
        <v>13.99</v>
      </c>
      <c r="O7183" t="s">
        <v>24</v>
      </c>
      <c r="P7183" t="s">
        <v>1399</v>
      </c>
      <c r="Q7183" t="s">
        <v>41</v>
      </c>
      <c r="R7183" t="s">
        <v>34</v>
      </c>
      <c r="S7183" t="s">
        <v>45</v>
      </c>
      <c r="T7183" s="1">
        <v>39899</v>
      </c>
    </row>
    <row r="7184" spans="1:20" x14ac:dyDescent="0.25">
      <c r="A7184">
        <v>51266</v>
      </c>
      <c r="B7184">
        <v>39897</v>
      </c>
      <c r="C7184" t="s">
        <v>29</v>
      </c>
      <c r="D7184" t="s">
        <v>21</v>
      </c>
      <c r="E7184" t="s">
        <v>84</v>
      </c>
      <c r="F7184" t="s">
        <v>90</v>
      </c>
      <c r="G7184">
        <v>30</v>
      </c>
      <c r="H7184">
        <v>932.65</v>
      </c>
      <c r="I7184">
        <v>0.39</v>
      </c>
      <c r="J7184">
        <v>0.01</v>
      </c>
      <c r="K7184">
        <v>354.52</v>
      </c>
      <c r="L7184">
        <v>31.1</v>
      </c>
      <c r="M7184">
        <v>18.97</v>
      </c>
      <c r="N7184">
        <v>9.0299999999999994</v>
      </c>
      <c r="O7184" t="s">
        <v>24</v>
      </c>
      <c r="P7184" t="s">
        <v>1399</v>
      </c>
      <c r="Q7184" t="s">
        <v>41</v>
      </c>
      <c r="R7184" t="s">
        <v>34</v>
      </c>
      <c r="S7184" t="s">
        <v>57</v>
      </c>
      <c r="T7184" s="1">
        <v>39897</v>
      </c>
    </row>
    <row r="7185" spans="1:20" x14ac:dyDescent="0.25">
      <c r="A7185">
        <v>51266</v>
      </c>
      <c r="B7185">
        <v>39897</v>
      </c>
      <c r="C7185" t="s">
        <v>29</v>
      </c>
      <c r="D7185" t="s">
        <v>21</v>
      </c>
      <c r="E7185" t="s">
        <v>84</v>
      </c>
      <c r="F7185" t="s">
        <v>1947</v>
      </c>
      <c r="G7185">
        <v>23</v>
      </c>
      <c r="H7185">
        <v>552.79</v>
      </c>
      <c r="I7185">
        <v>0.5</v>
      </c>
      <c r="J7185">
        <v>0.03</v>
      </c>
      <c r="K7185">
        <v>265.49</v>
      </c>
      <c r="L7185">
        <v>24.56</v>
      </c>
      <c r="M7185">
        <v>12.28</v>
      </c>
      <c r="N7185">
        <v>4.8600000000000003</v>
      </c>
      <c r="O7185" t="s">
        <v>24</v>
      </c>
      <c r="P7185" t="s">
        <v>1399</v>
      </c>
      <c r="Q7185" t="s">
        <v>41</v>
      </c>
      <c r="R7185" t="s">
        <v>34</v>
      </c>
      <c r="S7185" t="s">
        <v>57</v>
      </c>
      <c r="T7185" s="1">
        <v>39898</v>
      </c>
    </row>
    <row r="7186" spans="1:20" x14ac:dyDescent="0.25">
      <c r="A7186">
        <v>51266</v>
      </c>
      <c r="B7186">
        <v>39897</v>
      </c>
      <c r="C7186" t="s">
        <v>29</v>
      </c>
      <c r="D7186" t="s">
        <v>21</v>
      </c>
      <c r="E7186" t="s">
        <v>52</v>
      </c>
      <c r="F7186" t="s">
        <v>1940</v>
      </c>
      <c r="G7186">
        <v>46</v>
      </c>
      <c r="H7186">
        <v>2556.17</v>
      </c>
      <c r="I7186">
        <v>0.4</v>
      </c>
      <c r="J7186">
        <v>0.05</v>
      </c>
      <c r="K7186">
        <v>938.9</v>
      </c>
      <c r="L7186">
        <v>58.32</v>
      </c>
      <c r="M7186">
        <v>34.99</v>
      </c>
      <c r="N7186">
        <v>7.73</v>
      </c>
      <c r="O7186" t="s">
        <v>71</v>
      </c>
      <c r="P7186" t="s">
        <v>1399</v>
      </c>
      <c r="Q7186" t="s">
        <v>41</v>
      </c>
      <c r="R7186" t="s">
        <v>34</v>
      </c>
      <c r="S7186" t="s">
        <v>57</v>
      </c>
      <c r="T7186" s="1">
        <v>39899</v>
      </c>
    </row>
    <row r="7187" spans="1:20" x14ac:dyDescent="0.25">
      <c r="A7187">
        <v>51267</v>
      </c>
      <c r="B7187">
        <v>41032</v>
      </c>
      <c r="C7187" t="s">
        <v>20</v>
      </c>
      <c r="D7187" t="s">
        <v>42</v>
      </c>
      <c r="E7187" t="s">
        <v>92</v>
      </c>
      <c r="F7187" t="s">
        <v>369</v>
      </c>
      <c r="G7187">
        <v>46</v>
      </c>
      <c r="H7187">
        <v>7667.04</v>
      </c>
      <c r="I7187">
        <v>0.44</v>
      </c>
      <c r="J7187">
        <v>0.08</v>
      </c>
      <c r="K7187">
        <v>2986.12</v>
      </c>
      <c r="L7187">
        <v>180.32</v>
      </c>
      <c r="M7187">
        <v>100.98</v>
      </c>
      <c r="N7187">
        <v>35.840000000000003</v>
      </c>
      <c r="O7187" t="s">
        <v>48</v>
      </c>
      <c r="P7187" t="s">
        <v>2002</v>
      </c>
      <c r="Q7187" t="s">
        <v>33</v>
      </c>
      <c r="R7187" t="s">
        <v>61</v>
      </c>
      <c r="S7187" t="s">
        <v>49</v>
      </c>
      <c r="T7187" s="1">
        <v>41037</v>
      </c>
    </row>
    <row r="7188" spans="1:20" x14ac:dyDescent="0.25">
      <c r="A7188">
        <v>51269</v>
      </c>
      <c r="B7188">
        <v>40920</v>
      </c>
      <c r="C7188" t="s">
        <v>36</v>
      </c>
      <c r="D7188" t="s">
        <v>21</v>
      </c>
      <c r="E7188" t="s">
        <v>120</v>
      </c>
      <c r="F7188" t="s">
        <v>143</v>
      </c>
      <c r="G7188">
        <v>2</v>
      </c>
      <c r="H7188">
        <v>38.46</v>
      </c>
      <c r="I7188">
        <v>0.51</v>
      </c>
      <c r="J7188">
        <v>0</v>
      </c>
      <c r="K7188">
        <v>18.09</v>
      </c>
      <c r="L7188">
        <v>17.73</v>
      </c>
      <c r="M7188">
        <v>8.69</v>
      </c>
      <c r="N7188">
        <v>2.99</v>
      </c>
      <c r="O7188" t="s">
        <v>24</v>
      </c>
      <c r="P7188" t="s">
        <v>1049</v>
      </c>
      <c r="Q7188" t="s">
        <v>33</v>
      </c>
      <c r="R7188" t="s">
        <v>27</v>
      </c>
      <c r="S7188" t="s">
        <v>57</v>
      </c>
      <c r="T7188" s="1">
        <v>40921</v>
      </c>
    </row>
    <row r="7189" spans="1:20" x14ac:dyDescent="0.25">
      <c r="A7189">
        <v>51269</v>
      </c>
      <c r="B7189">
        <v>40920</v>
      </c>
      <c r="C7189" t="s">
        <v>58</v>
      </c>
      <c r="D7189" t="s">
        <v>42</v>
      </c>
      <c r="E7189" t="s">
        <v>43</v>
      </c>
      <c r="F7189" t="s">
        <v>503</v>
      </c>
      <c r="G7189">
        <v>20</v>
      </c>
      <c r="H7189">
        <v>668.26</v>
      </c>
      <c r="I7189">
        <v>0.36</v>
      </c>
      <c r="J7189">
        <v>0.08</v>
      </c>
      <c r="K7189">
        <v>201.08</v>
      </c>
      <c r="L7189">
        <v>35.909999999999997</v>
      </c>
      <c r="M7189">
        <v>22.98</v>
      </c>
      <c r="N7189">
        <v>7.58</v>
      </c>
      <c r="O7189" t="s">
        <v>24</v>
      </c>
      <c r="P7189" t="s">
        <v>1049</v>
      </c>
      <c r="Q7189" t="s">
        <v>33</v>
      </c>
      <c r="R7189" t="s">
        <v>27</v>
      </c>
      <c r="S7189" t="s">
        <v>57</v>
      </c>
      <c r="T7189" s="1">
        <v>40921</v>
      </c>
    </row>
    <row r="7190" spans="1:20" x14ac:dyDescent="0.25">
      <c r="A7190">
        <v>51271</v>
      </c>
      <c r="B7190">
        <v>40476</v>
      </c>
      <c r="C7190" t="s">
        <v>36</v>
      </c>
      <c r="D7190" t="s">
        <v>42</v>
      </c>
      <c r="E7190" t="s">
        <v>92</v>
      </c>
      <c r="F7190" t="s">
        <v>949</v>
      </c>
      <c r="G7190">
        <v>31</v>
      </c>
      <c r="H7190">
        <v>8776.85</v>
      </c>
      <c r="I7190">
        <v>0.55000000000000004</v>
      </c>
      <c r="J7190">
        <v>0.1</v>
      </c>
      <c r="K7190">
        <v>4370.38</v>
      </c>
      <c r="L7190">
        <v>313.29000000000002</v>
      </c>
      <c r="M7190">
        <v>140.97999999999999</v>
      </c>
      <c r="N7190">
        <v>36.090000000000003</v>
      </c>
      <c r="O7190" t="s">
        <v>48</v>
      </c>
      <c r="P7190" t="s">
        <v>652</v>
      </c>
      <c r="Q7190" t="s">
        <v>33</v>
      </c>
      <c r="R7190" t="s">
        <v>67</v>
      </c>
      <c r="S7190" t="s">
        <v>49</v>
      </c>
      <c r="T7190" s="1">
        <v>40478</v>
      </c>
    </row>
    <row r="7191" spans="1:20" x14ac:dyDescent="0.25">
      <c r="A7191">
        <v>51271</v>
      </c>
      <c r="B7191">
        <v>40476</v>
      </c>
      <c r="C7191" t="s">
        <v>36</v>
      </c>
      <c r="D7191" t="s">
        <v>37</v>
      </c>
      <c r="E7191" t="s">
        <v>50</v>
      </c>
      <c r="F7191" t="s">
        <v>1736</v>
      </c>
      <c r="G7191">
        <v>16</v>
      </c>
      <c r="H7191">
        <v>5573.83</v>
      </c>
      <c r="I7191">
        <v>0.42</v>
      </c>
      <c r="J7191">
        <v>0.02</v>
      </c>
      <c r="K7191">
        <v>2272.9899999999998</v>
      </c>
      <c r="L7191">
        <v>355.16</v>
      </c>
      <c r="M7191">
        <v>205.99</v>
      </c>
      <c r="N7191">
        <v>5</v>
      </c>
      <c r="O7191" t="s">
        <v>24</v>
      </c>
      <c r="P7191" t="s">
        <v>652</v>
      </c>
      <c r="Q7191" t="s">
        <v>33</v>
      </c>
      <c r="R7191" t="s">
        <v>67</v>
      </c>
      <c r="S7191" t="s">
        <v>57</v>
      </c>
      <c r="T7191" s="1">
        <v>40478</v>
      </c>
    </row>
    <row r="7192" spans="1:20" x14ac:dyDescent="0.25">
      <c r="A7192">
        <v>51297</v>
      </c>
      <c r="B7192">
        <v>41224</v>
      </c>
      <c r="C7192" t="s">
        <v>20</v>
      </c>
      <c r="D7192" t="s">
        <v>21</v>
      </c>
      <c r="E7192" t="s">
        <v>120</v>
      </c>
      <c r="F7192" t="s">
        <v>143</v>
      </c>
      <c r="G7192">
        <v>41</v>
      </c>
      <c r="H7192">
        <v>652.70000000000005</v>
      </c>
      <c r="I7192">
        <v>0.49</v>
      </c>
      <c r="J7192">
        <v>7.0000000000000007E-2</v>
      </c>
      <c r="K7192">
        <v>293.42</v>
      </c>
      <c r="L7192">
        <v>17.04</v>
      </c>
      <c r="M7192">
        <v>8.69</v>
      </c>
      <c r="N7192">
        <v>2.99</v>
      </c>
      <c r="O7192" t="s">
        <v>71</v>
      </c>
      <c r="P7192" t="s">
        <v>745</v>
      </c>
      <c r="Q7192" t="s">
        <v>33</v>
      </c>
      <c r="R7192" t="s">
        <v>27</v>
      </c>
      <c r="S7192" t="s">
        <v>57</v>
      </c>
      <c r="T7192" s="1">
        <v>41233</v>
      </c>
    </row>
    <row r="7193" spans="1:20" x14ac:dyDescent="0.25">
      <c r="A7193">
        <v>51300</v>
      </c>
      <c r="B7193">
        <v>40831</v>
      </c>
      <c r="C7193" t="s">
        <v>79</v>
      </c>
      <c r="D7193" t="s">
        <v>37</v>
      </c>
      <c r="E7193" t="s">
        <v>38</v>
      </c>
      <c r="F7193" t="s">
        <v>879</v>
      </c>
      <c r="G7193">
        <v>43</v>
      </c>
      <c r="H7193">
        <v>527.72</v>
      </c>
      <c r="I7193">
        <v>0.38</v>
      </c>
      <c r="J7193">
        <v>0.09</v>
      </c>
      <c r="K7193">
        <v>167.54</v>
      </c>
      <c r="L7193">
        <v>13.44</v>
      </c>
      <c r="M7193">
        <v>8.33</v>
      </c>
      <c r="N7193">
        <v>1.99</v>
      </c>
      <c r="O7193" t="s">
        <v>24</v>
      </c>
      <c r="P7193" t="s">
        <v>2030</v>
      </c>
      <c r="Q7193" t="s">
        <v>41</v>
      </c>
      <c r="R7193" t="s">
        <v>61</v>
      </c>
      <c r="S7193" t="s">
        <v>35</v>
      </c>
      <c r="T7193" s="1">
        <v>40833</v>
      </c>
    </row>
    <row r="7194" spans="1:20" x14ac:dyDescent="0.25">
      <c r="A7194">
        <v>51302</v>
      </c>
      <c r="B7194">
        <v>40779</v>
      </c>
      <c r="C7194" t="s">
        <v>29</v>
      </c>
      <c r="D7194" t="s">
        <v>21</v>
      </c>
      <c r="E7194" t="s">
        <v>80</v>
      </c>
      <c r="F7194" t="s">
        <v>699</v>
      </c>
      <c r="G7194">
        <v>44</v>
      </c>
      <c r="H7194">
        <v>265.64999999999998</v>
      </c>
      <c r="I7194">
        <v>0.38</v>
      </c>
      <c r="J7194">
        <v>0.03</v>
      </c>
      <c r="K7194">
        <v>93.15</v>
      </c>
      <c r="L7194">
        <v>6.05</v>
      </c>
      <c r="M7194">
        <v>3.75</v>
      </c>
      <c r="N7194">
        <v>7.5</v>
      </c>
      <c r="O7194" t="s">
        <v>24</v>
      </c>
      <c r="P7194" t="s">
        <v>1642</v>
      </c>
      <c r="Q7194" t="s">
        <v>41</v>
      </c>
      <c r="R7194" t="s">
        <v>67</v>
      </c>
      <c r="S7194" t="s">
        <v>57</v>
      </c>
      <c r="T7194" s="1">
        <v>40781</v>
      </c>
    </row>
    <row r="7195" spans="1:20" x14ac:dyDescent="0.25">
      <c r="A7195">
        <v>51328</v>
      </c>
      <c r="B7195">
        <v>40477</v>
      </c>
      <c r="C7195" t="s">
        <v>20</v>
      </c>
      <c r="D7195" t="s">
        <v>42</v>
      </c>
      <c r="E7195" t="s">
        <v>43</v>
      </c>
      <c r="F7195" t="s">
        <v>1842</v>
      </c>
      <c r="G7195">
        <v>38</v>
      </c>
      <c r="H7195">
        <v>1477.56</v>
      </c>
      <c r="I7195">
        <v>0.55000000000000004</v>
      </c>
      <c r="J7195">
        <v>7.0000000000000007E-2</v>
      </c>
      <c r="K7195">
        <v>757.97</v>
      </c>
      <c r="L7195">
        <v>41.56</v>
      </c>
      <c r="M7195">
        <v>18.7</v>
      </c>
      <c r="N7195">
        <v>8.99</v>
      </c>
      <c r="O7195" t="s">
        <v>24</v>
      </c>
      <c r="P7195" t="s">
        <v>231</v>
      </c>
      <c r="Q7195" t="s">
        <v>41</v>
      </c>
      <c r="R7195" t="s">
        <v>67</v>
      </c>
      <c r="S7195" t="s">
        <v>35</v>
      </c>
      <c r="T7195" s="1">
        <v>40482</v>
      </c>
    </row>
    <row r="7196" spans="1:20" x14ac:dyDescent="0.25">
      <c r="A7196">
        <v>51333</v>
      </c>
      <c r="B7196">
        <v>41186</v>
      </c>
      <c r="C7196" t="s">
        <v>29</v>
      </c>
      <c r="D7196" t="s">
        <v>37</v>
      </c>
      <c r="E7196" t="s">
        <v>87</v>
      </c>
      <c r="F7196" t="s">
        <v>1036</v>
      </c>
      <c r="G7196">
        <v>30</v>
      </c>
      <c r="H7196">
        <v>4008.49</v>
      </c>
      <c r="I7196">
        <v>0.45</v>
      </c>
      <c r="J7196">
        <v>0.1</v>
      </c>
      <c r="K7196">
        <v>1545.79</v>
      </c>
      <c r="L7196">
        <v>147.22</v>
      </c>
      <c r="M7196">
        <v>80.97</v>
      </c>
      <c r="N7196">
        <v>33.6</v>
      </c>
      <c r="O7196" t="s">
        <v>48</v>
      </c>
      <c r="P7196" t="s">
        <v>371</v>
      </c>
      <c r="Q7196" t="s">
        <v>41</v>
      </c>
      <c r="R7196" t="s">
        <v>34</v>
      </c>
      <c r="S7196" t="s">
        <v>132</v>
      </c>
      <c r="T7196" s="1">
        <v>41188</v>
      </c>
    </row>
    <row r="7197" spans="1:20" x14ac:dyDescent="0.25">
      <c r="A7197">
        <v>51333</v>
      </c>
      <c r="B7197">
        <v>41186</v>
      </c>
      <c r="C7197" t="s">
        <v>29</v>
      </c>
      <c r="D7197" t="s">
        <v>21</v>
      </c>
      <c r="E7197" t="s">
        <v>84</v>
      </c>
      <c r="F7197" t="s">
        <v>1830</v>
      </c>
      <c r="G7197">
        <v>25</v>
      </c>
      <c r="H7197">
        <v>349.61</v>
      </c>
      <c r="I7197">
        <v>0.38</v>
      </c>
      <c r="J7197">
        <v>7.0000000000000007E-2</v>
      </c>
      <c r="K7197">
        <v>113.25</v>
      </c>
      <c r="L7197">
        <v>14.61</v>
      </c>
      <c r="M7197">
        <v>9.06</v>
      </c>
      <c r="N7197">
        <v>9.86</v>
      </c>
      <c r="O7197" t="s">
        <v>24</v>
      </c>
      <c r="P7197" t="s">
        <v>371</v>
      </c>
      <c r="Q7197" t="s">
        <v>41</v>
      </c>
      <c r="R7197" t="s">
        <v>34</v>
      </c>
      <c r="S7197" t="s">
        <v>57</v>
      </c>
      <c r="T7197" s="1">
        <v>41188</v>
      </c>
    </row>
    <row r="7198" spans="1:20" x14ac:dyDescent="0.25">
      <c r="A7198">
        <v>51360</v>
      </c>
      <c r="B7198">
        <v>40714</v>
      </c>
      <c r="C7198" t="s">
        <v>79</v>
      </c>
      <c r="D7198" t="s">
        <v>21</v>
      </c>
      <c r="E7198" t="s">
        <v>80</v>
      </c>
      <c r="F7198" t="s">
        <v>168</v>
      </c>
      <c r="G7198">
        <v>12</v>
      </c>
      <c r="H7198">
        <v>74.3</v>
      </c>
      <c r="I7198">
        <v>0.4</v>
      </c>
      <c r="J7198">
        <v>0</v>
      </c>
      <c r="K7198">
        <v>29.52</v>
      </c>
      <c r="L7198">
        <v>6.15</v>
      </c>
      <c r="M7198">
        <v>3.69</v>
      </c>
      <c r="N7198">
        <v>0.5</v>
      </c>
      <c r="O7198" t="s">
        <v>24</v>
      </c>
      <c r="P7198" t="s">
        <v>519</v>
      </c>
      <c r="Q7198" t="s">
        <v>41</v>
      </c>
      <c r="R7198" t="s">
        <v>67</v>
      </c>
      <c r="S7198" t="s">
        <v>57</v>
      </c>
      <c r="T7198" s="1">
        <v>40716</v>
      </c>
    </row>
    <row r="7199" spans="1:20" x14ac:dyDescent="0.25">
      <c r="A7199">
        <v>51361</v>
      </c>
      <c r="B7199">
        <v>40620</v>
      </c>
      <c r="C7199" t="s">
        <v>20</v>
      </c>
      <c r="D7199" t="s">
        <v>21</v>
      </c>
      <c r="E7199" t="s">
        <v>84</v>
      </c>
      <c r="F7199" t="s">
        <v>1417</v>
      </c>
      <c r="G7199">
        <v>14</v>
      </c>
      <c r="H7199">
        <v>105.21</v>
      </c>
      <c r="I7199">
        <v>0.41</v>
      </c>
      <c r="J7199">
        <v>0.02</v>
      </c>
      <c r="K7199">
        <v>39.61</v>
      </c>
      <c r="L7199">
        <v>7.25</v>
      </c>
      <c r="M7199">
        <v>4.28</v>
      </c>
      <c r="N7199">
        <v>5.68</v>
      </c>
      <c r="O7199" t="s">
        <v>71</v>
      </c>
      <c r="P7199" t="s">
        <v>282</v>
      </c>
      <c r="Q7199" t="s">
        <v>64</v>
      </c>
      <c r="R7199" t="s">
        <v>34</v>
      </c>
      <c r="S7199" t="s">
        <v>57</v>
      </c>
      <c r="T7199" s="1">
        <v>40622</v>
      </c>
    </row>
    <row r="7200" spans="1:20" x14ac:dyDescent="0.25">
      <c r="A7200">
        <v>51361</v>
      </c>
      <c r="B7200">
        <v>40620</v>
      </c>
      <c r="C7200" t="s">
        <v>58</v>
      </c>
      <c r="D7200" t="s">
        <v>42</v>
      </c>
      <c r="E7200" t="s">
        <v>46</v>
      </c>
      <c r="F7200" t="s">
        <v>940</v>
      </c>
      <c r="G7200">
        <v>50</v>
      </c>
      <c r="H7200">
        <v>37235.53</v>
      </c>
      <c r="I7200">
        <v>0.53</v>
      </c>
      <c r="J7200">
        <v>0</v>
      </c>
      <c r="K7200">
        <v>19703.03</v>
      </c>
      <c r="L7200">
        <v>743.51</v>
      </c>
      <c r="M7200">
        <v>349.45</v>
      </c>
      <c r="N7200">
        <v>60</v>
      </c>
      <c r="O7200" t="s">
        <v>48</v>
      </c>
      <c r="P7200" t="s">
        <v>282</v>
      </c>
      <c r="Q7200" t="s">
        <v>64</v>
      </c>
      <c r="R7200" t="s">
        <v>34</v>
      </c>
      <c r="S7200" t="s">
        <v>132</v>
      </c>
      <c r="T7200" s="1">
        <v>40624</v>
      </c>
    </row>
    <row r="7201" spans="1:20" x14ac:dyDescent="0.25">
      <c r="A7201">
        <v>51362</v>
      </c>
      <c r="B7201">
        <v>40231</v>
      </c>
      <c r="C7201" t="s">
        <v>79</v>
      </c>
      <c r="D7201" t="s">
        <v>37</v>
      </c>
      <c r="E7201" t="s">
        <v>38</v>
      </c>
      <c r="F7201" t="s">
        <v>837</v>
      </c>
      <c r="G7201">
        <v>47</v>
      </c>
      <c r="H7201">
        <v>2915.18</v>
      </c>
      <c r="I7201">
        <v>0.51</v>
      </c>
      <c r="J7201">
        <v>0.02</v>
      </c>
      <c r="K7201">
        <v>1455.59</v>
      </c>
      <c r="L7201">
        <v>63.2</v>
      </c>
      <c r="M7201">
        <v>30.97</v>
      </c>
      <c r="N7201">
        <v>4</v>
      </c>
      <c r="O7201" t="s">
        <v>24</v>
      </c>
      <c r="P7201" t="s">
        <v>1638</v>
      </c>
      <c r="Q7201" t="s">
        <v>33</v>
      </c>
      <c r="R7201" t="s">
        <v>34</v>
      </c>
      <c r="S7201" t="s">
        <v>57</v>
      </c>
      <c r="T7201" s="1">
        <v>40233</v>
      </c>
    </row>
    <row r="7202" spans="1:20" x14ac:dyDescent="0.25">
      <c r="A7202">
        <v>51365</v>
      </c>
      <c r="B7202">
        <v>41128</v>
      </c>
      <c r="C7202" t="s">
        <v>36</v>
      </c>
      <c r="D7202" t="s">
        <v>42</v>
      </c>
      <c r="E7202" t="s">
        <v>43</v>
      </c>
      <c r="F7202" t="s">
        <v>775</v>
      </c>
      <c r="G7202">
        <v>35</v>
      </c>
      <c r="H7202">
        <v>356.79</v>
      </c>
      <c r="I7202">
        <v>0.46</v>
      </c>
      <c r="J7202">
        <v>0.08</v>
      </c>
      <c r="K7202">
        <v>145.07</v>
      </c>
      <c r="L7202">
        <v>10.91</v>
      </c>
      <c r="M7202">
        <v>5.89</v>
      </c>
      <c r="N7202">
        <v>5.57</v>
      </c>
      <c r="O7202" t="s">
        <v>24</v>
      </c>
      <c r="P7202" t="s">
        <v>371</v>
      </c>
      <c r="Q7202" t="s">
        <v>41</v>
      </c>
      <c r="R7202" t="s">
        <v>34</v>
      </c>
      <c r="S7202" t="s">
        <v>57</v>
      </c>
      <c r="T7202" s="1">
        <v>41130</v>
      </c>
    </row>
    <row r="7203" spans="1:20" x14ac:dyDescent="0.25">
      <c r="A7203">
        <v>51365</v>
      </c>
      <c r="B7203">
        <v>41128</v>
      </c>
      <c r="C7203" t="s">
        <v>36</v>
      </c>
      <c r="D7203" t="s">
        <v>42</v>
      </c>
      <c r="E7203" t="s">
        <v>46</v>
      </c>
      <c r="F7203" t="s">
        <v>164</v>
      </c>
      <c r="G7203">
        <v>35</v>
      </c>
      <c r="H7203">
        <v>6376.84</v>
      </c>
      <c r="I7203">
        <v>0.38</v>
      </c>
      <c r="J7203">
        <v>0.1</v>
      </c>
      <c r="K7203">
        <v>1967.75</v>
      </c>
      <c r="L7203">
        <v>200.79</v>
      </c>
      <c r="M7203">
        <v>124.49</v>
      </c>
      <c r="N7203">
        <v>51.94</v>
      </c>
      <c r="O7203" t="s">
        <v>48</v>
      </c>
      <c r="P7203" t="s">
        <v>371</v>
      </c>
      <c r="Q7203" t="s">
        <v>41</v>
      </c>
      <c r="R7203" t="s">
        <v>34</v>
      </c>
      <c r="S7203" t="s">
        <v>49</v>
      </c>
      <c r="T7203" s="1">
        <v>41129</v>
      </c>
    </row>
    <row r="7204" spans="1:20" x14ac:dyDescent="0.25">
      <c r="A7204">
        <v>51392</v>
      </c>
      <c r="B7204">
        <v>40129</v>
      </c>
      <c r="C7204" t="s">
        <v>79</v>
      </c>
      <c r="D7204" t="s">
        <v>37</v>
      </c>
      <c r="E7204" t="s">
        <v>38</v>
      </c>
      <c r="F7204" t="s">
        <v>1185</v>
      </c>
      <c r="G7204">
        <v>10</v>
      </c>
      <c r="H7204">
        <v>494.5</v>
      </c>
      <c r="I7204">
        <v>0.51</v>
      </c>
      <c r="J7204">
        <v>0.09</v>
      </c>
      <c r="K7204">
        <v>225.51</v>
      </c>
      <c r="L7204">
        <v>53.69</v>
      </c>
      <c r="M7204">
        <v>26.31</v>
      </c>
      <c r="N7204">
        <v>5.89</v>
      </c>
      <c r="O7204" t="s">
        <v>24</v>
      </c>
      <c r="P7204" t="s">
        <v>1859</v>
      </c>
      <c r="Q7204" t="s">
        <v>41</v>
      </c>
      <c r="R7204" t="s">
        <v>27</v>
      </c>
      <c r="S7204" t="s">
        <v>57</v>
      </c>
      <c r="T7204" s="1">
        <v>40130</v>
      </c>
    </row>
    <row r="7205" spans="1:20" x14ac:dyDescent="0.25">
      <c r="A7205">
        <v>51395</v>
      </c>
      <c r="B7205">
        <v>40338</v>
      </c>
      <c r="C7205" t="s">
        <v>20</v>
      </c>
      <c r="D7205" t="s">
        <v>21</v>
      </c>
      <c r="E7205" t="s">
        <v>80</v>
      </c>
      <c r="F7205" t="s">
        <v>2003</v>
      </c>
      <c r="G7205">
        <v>26</v>
      </c>
      <c r="H7205">
        <v>161.91</v>
      </c>
      <c r="I7205">
        <v>0.55000000000000004</v>
      </c>
      <c r="J7205">
        <v>0.03</v>
      </c>
      <c r="K7205">
        <v>86.53</v>
      </c>
      <c r="L7205">
        <v>6.4</v>
      </c>
      <c r="M7205">
        <v>2.88</v>
      </c>
      <c r="N7205">
        <v>0.5</v>
      </c>
      <c r="O7205" t="s">
        <v>24</v>
      </c>
      <c r="P7205" t="s">
        <v>358</v>
      </c>
      <c r="Q7205" t="s">
        <v>64</v>
      </c>
      <c r="R7205" t="s">
        <v>34</v>
      </c>
      <c r="S7205" t="s">
        <v>57</v>
      </c>
      <c r="T7205" s="1">
        <v>40343</v>
      </c>
    </row>
    <row r="7206" spans="1:20" x14ac:dyDescent="0.25">
      <c r="A7206">
        <v>51395</v>
      </c>
      <c r="B7206">
        <v>40338</v>
      </c>
      <c r="C7206" t="s">
        <v>20</v>
      </c>
      <c r="D7206" t="s">
        <v>21</v>
      </c>
      <c r="E7206" t="s">
        <v>84</v>
      </c>
      <c r="F7206" t="s">
        <v>493</v>
      </c>
      <c r="G7206">
        <v>10</v>
      </c>
      <c r="H7206">
        <v>102.92</v>
      </c>
      <c r="I7206">
        <v>0.54</v>
      </c>
      <c r="J7206">
        <v>0.1</v>
      </c>
      <c r="K7206">
        <v>47.63</v>
      </c>
      <c r="L7206">
        <v>10.83</v>
      </c>
      <c r="M7206">
        <v>4.9800000000000004</v>
      </c>
      <c r="N7206">
        <v>5.49</v>
      </c>
      <c r="O7206" t="s">
        <v>24</v>
      </c>
      <c r="P7206" t="s">
        <v>358</v>
      </c>
      <c r="Q7206" t="s">
        <v>64</v>
      </c>
      <c r="R7206" t="s">
        <v>34</v>
      </c>
      <c r="S7206" t="s">
        <v>57</v>
      </c>
      <c r="T7206" s="1">
        <v>40342</v>
      </c>
    </row>
    <row r="7207" spans="1:20" x14ac:dyDescent="0.25">
      <c r="A7207">
        <v>51424</v>
      </c>
      <c r="B7207">
        <v>40917</v>
      </c>
      <c r="C7207" t="s">
        <v>29</v>
      </c>
      <c r="D7207" t="s">
        <v>21</v>
      </c>
      <c r="E7207" t="s">
        <v>72</v>
      </c>
      <c r="F7207" t="s">
        <v>828</v>
      </c>
      <c r="G7207">
        <v>48</v>
      </c>
      <c r="H7207">
        <v>222.73</v>
      </c>
      <c r="I7207">
        <v>0.49</v>
      </c>
      <c r="J7207">
        <v>0.1</v>
      </c>
      <c r="K7207">
        <v>96.17</v>
      </c>
      <c r="L7207">
        <v>5.14</v>
      </c>
      <c r="M7207">
        <v>2.62</v>
      </c>
      <c r="N7207">
        <v>0.8</v>
      </c>
      <c r="O7207" t="s">
        <v>24</v>
      </c>
      <c r="P7207" t="s">
        <v>178</v>
      </c>
      <c r="Q7207" t="s">
        <v>33</v>
      </c>
      <c r="R7207" t="s">
        <v>61</v>
      </c>
      <c r="S7207" t="s">
        <v>55</v>
      </c>
      <c r="T7207" s="1">
        <v>40918</v>
      </c>
    </row>
    <row r="7208" spans="1:20" x14ac:dyDescent="0.25">
      <c r="A7208">
        <v>51424</v>
      </c>
      <c r="B7208">
        <v>40917</v>
      </c>
      <c r="C7208" t="s">
        <v>29</v>
      </c>
      <c r="D7208" t="s">
        <v>21</v>
      </c>
      <c r="E7208" t="s">
        <v>22</v>
      </c>
      <c r="F7208" t="s">
        <v>1483</v>
      </c>
      <c r="G7208">
        <v>5</v>
      </c>
      <c r="H7208">
        <v>162.94999999999999</v>
      </c>
      <c r="I7208">
        <v>0.49</v>
      </c>
      <c r="J7208">
        <v>0.05</v>
      </c>
      <c r="K7208">
        <v>72.209999999999994</v>
      </c>
      <c r="L7208">
        <v>32.82</v>
      </c>
      <c r="M7208">
        <v>16.739999999999998</v>
      </c>
      <c r="N7208">
        <v>7.04</v>
      </c>
      <c r="O7208" t="s">
        <v>24</v>
      </c>
      <c r="P7208" t="s">
        <v>178</v>
      </c>
      <c r="Q7208" t="s">
        <v>33</v>
      </c>
      <c r="R7208" t="s">
        <v>61</v>
      </c>
      <c r="S7208" t="s">
        <v>57</v>
      </c>
      <c r="T7208" s="1">
        <v>40919</v>
      </c>
    </row>
    <row r="7209" spans="1:20" x14ac:dyDescent="0.25">
      <c r="A7209">
        <v>51426</v>
      </c>
      <c r="B7209">
        <v>40513</v>
      </c>
      <c r="C7209" t="s">
        <v>79</v>
      </c>
      <c r="D7209" t="s">
        <v>37</v>
      </c>
      <c r="E7209" t="s">
        <v>38</v>
      </c>
      <c r="F7209" t="s">
        <v>879</v>
      </c>
      <c r="G7209">
        <v>41</v>
      </c>
      <c r="H7209">
        <v>522.16999999999996</v>
      </c>
      <c r="I7209">
        <v>0.35</v>
      </c>
      <c r="J7209">
        <v>0.01</v>
      </c>
      <c r="K7209">
        <v>178.65</v>
      </c>
      <c r="L7209">
        <v>12.82</v>
      </c>
      <c r="M7209">
        <v>8.33</v>
      </c>
      <c r="N7209">
        <v>1.99</v>
      </c>
      <c r="O7209" t="s">
        <v>24</v>
      </c>
      <c r="P7209" t="s">
        <v>1419</v>
      </c>
      <c r="Q7209" t="s">
        <v>41</v>
      </c>
      <c r="R7209" t="s">
        <v>67</v>
      </c>
      <c r="S7209" t="s">
        <v>35</v>
      </c>
      <c r="T7209" s="1">
        <v>40514</v>
      </c>
    </row>
    <row r="7210" spans="1:20" x14ac:dyDescent="0.25">
      <c r="A7210">
        <v>51461</v>
      </c>
      <c r="B7210">
        <v>40584</v>
      </c>
      <c r="C7210" t="s">
        <v>29</v>
      </c>
      <c r="D7210" t="s">
        <v>42</v>
      </c>
      <c r="E7210" t="s">
        <v>43</v>
      </c>
      <c r="F7210" t="s">
        <v>1767</v>
      </c>
      <c r="G7210">
        <v>43</v>
      </c>
      <c r="H7210">
        <v>1609.97</v>
      </c>
      <c r="I7210">
        <v>0.5</v>
      </c>
      <c r="J7210">
        <v>7.0000000000000007E-2</v>
      </c>
      <c r="K7210">
        <v>739.23</v>
      </c>
      <c r="L7210">
        <v>39.979999999999997</v>
      </c>
      <c r="M7210">
        <v>19.989999999999998</v>
      </c>
      <c r="N7210">
        <v>11.17</v>
      </c>
      <c r="O7210" t="s">
        <v>24</v>
      </c>
      <c r="P7210" t="s">
        <v>1554</v>
      </c>
      <c r="Q7210" t="s">
        <v>41</v>
      </c>
      <c r="R7210" t="s">
        <v>34</v>
      </c>
      <c r="S7210" t="s">
        <v>28</v>
      </c>
      <c r="T7210" s="1">
        <v>40586</v>
      </c>
    </row>
    <row r="7211" spans="1:20" x14ac:dyDescent="0.25">
      <c r="A7211">
        <v>51462</v>
      </c>
      <c r="B7211">
        <v>40716</v>
      </c>
      <c r="C7211" t="s">
        <v>79</v>
      </c>
      <c r="D7211" t="s">
        <v>21</v>
      </c>
      <c r="E7211" t="s">
        <v>52</v>
      </c>
      <c r="F7211" t="s">
        <v>1082</v>
      </c>
      <c r="G7211">
        <v>15</v>
      </c>
      <c r="H7211">
        <v>728.38</v>
      </c>
      <c r="I7211">
        <v>0.46</v>
      </c>
      <c r="J7211">
        <v>0.08</v>
      </c>
      <c r="K7211">
        <v>297.14</v>
      </c>
      <c r="L7211">
        <v>52.13</v>
      </c>
      <c r="M7211">
        <v>28.15</v>
      </c>
      <c r="N7211">
        <v>8.99</v>
      </c>
      <c r="O7211" t="s">
        <v>71</v>
      </c>
      <c r="P7211" t="s">
        <v>1941</v>
      </c>
      <c r="Q7211" t="s">
        <v>95</v>
      </c>
      <c r="R7211" t="s">
        <v>27</v>
      </c>
      <c r="S7211" t="s">
        <v>35</v>
      </c>
      <c r="T7211" s="1">
        <v>40718</v>
      </c>
    </row>
    <row r="7212" spans="1:20" x14ac:dyDescent="0.25">
      <c r="A7212">
        <v>51463</v>
      </c>
      <c r="B7212">
        <v>40894</v>
      </c>
      <c r="C7212" t="s">
        <v>20</v>
      </c>
      <c r="D7212" t="s">
        <v>21</v>
      </c>
      <c r="E7212" t="s">
        <v>84</v>
      </c>
      <c r="F7212" t="s">
        <v>204</v>
      </c>
      <c r="G7212">
        <v>4</v>
      </c>
      <c r="H7212">
        <v>43.3</v>
      </c>
      <c r="I7212">
        <v>0.45</v>
      </c>
      <c r="J7212">
        <v>0.01</v>
      </c>
      <c r="K7212">
        <v>15.94</v>
      </c>
      <c r="L7212">
        <v>9.0500000000000007</v>
      </c>
      <c r="M7212">
        <v>4.9800000000000004</v>
      </c>
      <c r="N7212">
        <v>7.44</v>
      </c>
      <c r="O7212" t="s">
        <v>24</v>
      </c>
      <c r="P7212" t="s">
        <v>130</v>
      </c>
      <c r="Q7212" t="s">
        <v>75</v>
      </c>
      <c r="R7212" t="s">
        <v>34</v>
      </c>
      <c r="S7212" t="s">
        <v>57</v>
      </c>
      <c r="T7212" s="1">
        <v>40903</v>
      </c>
    </row>
    <row r="7213" spans="1:20" x14ac:dyDescent="0.25">
      <c r="A7213">
        <v>51463</v>
      </c>
      <c r="B7213">
        <v>40894</v>
      </c>
      <c r="C7213" t="s">
        <v>20</v>
      </c>
      <c r="D7213" t="s">
        <v>37</v>
      </c>
      <c r="E7213" t="s">
        <v>50</v>
      </c>
      <c r="F7213" t="s">
        <v>971</v>
      </c>
      <c r="G7213">
        <v>7</v>
      </c>
      <c r="H7213">
        <v>835.37</v>
      </c>
      <c r="I7213">
        <v>0.45</v>
      </c>
      <c r="J7213">
        <v>0.01</v>
      </c>
      <c r="K7213">
        <v>369.54</v>
      </c>
      <c r="L7213">
        <v>119.98</v>
      </c>
      <c r="M7213">
        <v>65.989999999999995</v>
      </c>
      <c r="N7213">
        <v>3.9</v>
      </c>
      <c r="O7213" t="s">
        <v>71</v>
      </c>
      <c r="P7213" t="s">
        <v>130</v>
      </c>
      <c r="Q7213" t="s">
        <v>75</v>
      </c>
      <c r="R7213" t="s">
        <v>34</v>
      </c>
      <c r="S7213" t="s">
        <v>57</v>
      </c>
      <c r="T7213" s="1">
        <v>40894</v>
      </c>
    </row>
    <row r="7214" spans="1:20" x14ac:dyDescent="0.25">
      <c r="A7214">
        <v>51488</v>
      </c>
      <c r="B7214">
        <v>40300</v>
      </c>
      <c r="C7214" t="s">
        <v>36</v>
      </c>
      <c r="D7214" t="s">
        <v>21</v>
      </c>
      <c r="E7214" t="s">
        <v>126</v>
      </c>
      <c r="F7214" t="s">
        <v>1005</v>
      </c>
      <c r="G7214">
        <v>31</v>
      </c>
      <c r="H7214">
        <v>3079.6</v>
      </c>
      <c r="I7214">
        <v>0.5</v>
      </c>
      <c r="J7214">
        <v>0.03</v>
      </c>
      <c r="K7214">
        <v>1485.56</v>
      </c>
      <c r="L7214">
        <v>101.96</v>
      </c>
      <c r="M7214">
        <v>50.98</v>
      </c>
      <c r="N7214">
        <v>13.66</v>
      </c>
      <c r="O7214" t="s">
        <v>24</v>
      </c>
      <c r="P7214" t="s">
        <v>418</v>
      </c>
      <c r="Q7214" t="s">
        <v>95</v>
      </c>
      <c r="R7214" t="s">
        <v>34</v>
      </c>
      <c r="S7214" t="s">
        <v>57</v>
      </c>
      <c r="T7214" s="1">
        <v>40301</v>
      </c>
    </row>
    <row r="7215" spans="1:20" x14ac:dyDescent="0.25">
      <c r="A7215">
        <v>51489</v>
      </c>
      <c r="B7215">
        <v>40971</v>
      </c>
      <c r="C7215" t="s">
        <v>58</v>
      </c>
      <c r="D7215" t="s">
        <v>42</v>
      </c>
      <c r="E7215" t="s">
        <v>43</v>
      </c>
      <c r="F7215" t="s">
        <v>328</v>
      </c>
      <c r="G7215">
        <v>42</v>
      </c>
      <c r="H7215">
        <v>7349.59</v>
      </c>
      <c r="I7215">
        <v>0.39</v>
      </c>
      <c r="J7215">
        <v>0.04</v>
      </c>
      <c r="K7215">
        <v>2674.44</v>
      </c>
      <c r="L7215">
        <v>181.93</v>
      </c>
      <c r="M7215">
        <v>110.98</v>
      </c>
      <c r="N7215">
        <v>13.99</v>
      </c>
      <c r="O7215" t="s">
        <v>24</v>
      </c>
      <c r="P7215" t="s">
        <v>1459</v>
      </c>
      <c r="Q7215" t="s">
        <v>33</v>
      </c>
      <c r="R7215" t="s">
        <v>34</v>
      </c>
      <c r="S7215" t="s">
        <v>45</v>
      </c>
      <c r="T7215" s="1">
        <v>40973</v>
      </c>
    </row>
    <row r="7216" spans="1:20" x14ac:dyDescent="0.25">
      <c r="A7216">
        <v>51489</v>
      </c>
      <c r="B7216">
        <v>40971</v>
      </c>
      <c r="C7216" t="s">
        <v>58</v>
      </c>
      <c r="D7216" t="s">
        <v>21</v>
      </c>
      <c r="E7216" t="s">
        <v>84</v>
      </c>
      <c r="F7216" t="s">
        <v>1934</v>
      </c>
      <c r="G7216">
        <v>5</v>
      </c>
      <c r="H7216">
        <v>59.42</v>
      </c>
      <c r="I7216">
        <v>0.52</v>
      </c>
      <c r="J7216">
        <v>0</v>
      </c>
      <c r="K7216">
        <v>26.98</v>
      </c>
      <c r="L7216">
        <v>10.38</v>
      </c>
      <c r="M7216">
        <v>4.9800000000000004</v>
      </c>
      <c r="N7216">
        <v>7.54</v>
      </c>
      <c r="O7216" t="s">
        <v>24</v>
      </c>
      <c r="P7216" t="s">
        <v>1459</v>
      </c>
      <c r="Q7216" t="s">
        <v>33</v>
      </c>
      <c r="R7216" t="s">
        <v>34</v>
      </c>
      <c r="S7216" t="s">
        <v>57</v>
      </c>
      <c r="T7216" s="1">
        <v>40973</v>
      </c>
    </row>
    <row r="7217" spans="1:20" x14ac:dyDescent="0.25">
      <c r="A7217">
        <v>51489</v>
      </c>
      <c r="B7217">
        <v>40971</v>
      </c>
      <c r="C7217" t="s">
        <v>58</v>
      </c>
      <c r="D7217" t="s">
        <v>21</v>
      </c>
      <c r="E7217" t="s">
        <v>72</v>
      </c>
      <c r="F7217" t="s">
        <v>2063</v>
      </c>
      <c r="G7217">
        <v>22</v>
      </c>
      <c r="H7217">
        <v>64.040000000000006</v>
      </c>
      <c r="I7217">
        <v>0.42</v>
      </c>
      <c r="J7217">
        <v>0.09</v>
      </c>
      <c r="K7217">
        <v>22.66</v>
      </c>
      <c r="L7217">
        <v>3.12</v>
      </c>
      <c r="M7217">
        <v>1.81</v>
      </c>
      <c r="N7217">
        <v>1.56</v>
      </c>
      <c r="O7217" t="s">
        <v>24</v>
      </c>
      <c r="P7217" t="s">
        <v>1459</v>
      </c>
      <c r="Q7217" t="s">
        <v>33</v>
      </c>
      <c r="R7217" t="s">
        <v>34</v>
      </c>
      <c r="S7217" t="s">
        <v>55</v>
      </c>
      <c r="T7217" s="1">
        <v>40971</v>
      </c>
    </row>
    <row r="7218" spans="1:20" x14ac:dyDescent="0.25">
      <c r="A7218">
        <v>51493</v>
      </c>
      <c r="B7218">
        <v>40730</v>
      </c>
      <c r="C7218" t="s">
        <v>20</v>
      </c>
      <c r="D7218" t="s">
        <v>21</v>
      </c>
      <c r="E7218" t="s">
        <v>84</v>
      </c>
      <c r="F7218" t="s">
        <v>1779</v>
      </c>
      <c r="G7218">
        <v>31</v>
      </c>
      <c r="H7218">
        <v>435.83</v>
      </c>
      <c r="I7218">
        <v>0.39</v>
      </c>
      <c r="J7218">
        <v>0.01</v>
      </c>
      <c r="K7218">
        <v>165.31</v>
      </c>
      <c r="L7218">
        <v>14.03</v>
      </c>
      <c r="M7218">
        <v>8.56</v>
      </c>
      <c r="N7218">
        <v>5.16</v>
      </c>
      <c r="O7218" t="s">
        <v>24</v>
      </c>
      <c r="P7218" t="s">
        <v>677</v>
      </c>
      <c r="Q7218" t="s">
        <v>33</v>
      </c>
      <c r="R7218" t="s">
        <v>34</v>
      </c>
      <c r="S7218" t="s">
        <v>55</v>
      </c>
      <c r="T7218" s="1">
        <v>40732</v>
      </c>
    </row>
    <row r="7219" spans="1:20" x14ac:dyDescent="0.25">
      <c r="A7219">
        <v>51494</v>
      </c>
      <c r="B7219">
        <v>40758</v>
      </c>
      <c r="C7219" t="s">
        <v>58</v>
      </c>
      <c r="D7219" t="s">
        <v>37</v>
      </c>
      <c r="E7219" t="s">
        <v>87</v>
      </c>
      <c r="F7219" t="s">
        <v>1116</v>
      </c>
      <c r="G7219">
        <v>42</v>
      </c>
      <c r="H7219">
        <v>1035.04</v>
      </c>
      <c r="I7219">
        <v>0.54</v>
      </c>
      <c r="J7219">
        <v>0.06</v>
      </c>
      <c r="K7219">
        <v>525.47</v>
      </c>
      <c r="L7219">
        <v>26.07</v>
      </c>
      <c r="M7219">
        <v>11.99</v>
      </c>
      <c r="N7219">
        <v>5.99</v>
      </c>
      <c r="O7219" t="s">
        <v>24</v>
      </c>
      <c r="P7219" t="s">
        <v>103</v>
      </c>
      <c r="Q7219" t="s">
        <v>95</v>
      </c>
      <c r="R7219" t="s">
        <v>67</v>
      </c>
      <c r="S7219" t="s">
        <v>45</v>
      </c>
      <c r="T7219" s="1">
        <v>40760</v>
      </c>
    </row>
    <row r="7220" spans="1:20" x14ac:dyDescent="0.25">
      <c r="A7220">
        <v>51524</v>
      </c>
      <c r="B7220">
        <v>40251</v>
      </c>
      <c r="C7220" t="s">
        <v>79</v>
      </c>
      <c r="D7220" t="s">
        <v>21</v>
      </c>
      <c r="E7220" t="s">
        <v>22</v>
      </c>
      <c r="F7220" t="s">
        <v>1362</v>
      </c>
      <c r="G7220">
        <v>16</v>
      </c>
      <c r="H7220">
        <v>4560.41</v>
      </c>
      <c r="I7220">
        <v>0.45</v>
      </c>
      <c r="J7220">
        <v>7.0000000000000007E-2</v>
      </c>
      <c r="K7220">
        <v>1849.09</v>
      </c>
      <c r="L7220">
        <v>304.13</v>
      </c>
      <c r="M7220">
        <v>167.27</v>
      </c>
      <c r="N7220">
        <v>35</v>
      </c>
      <c r="O7220" t="s">
        <v>24</v>
      </c>
      <c r="P7220" t="s">
        <v>86</v>
      </c>
      <c r="Q7220" t="s">
        <v>64</v>
      </c>
      <c r="R7220" t="s">
        <v>27</v>
      </c>
      <c r="S7220" t="s">
        <v>28</v>
      </c>
      <c r="T7220" s="1">
        <v>40252</v>
      </c>
    </row>
    <row r="7221" spans="1:20" x14ac:dyDescent="0.25">
      <c r="A7221">
        <v>51524</v>
      </c>
      <c r="B7221">
        <v>40251</v>
      </c>
      <c r="C7221" t="s">
        <v>79</v>
      </c>
      <c r="D7221" t="s">
        <v>37</v>
      </c>
      <c r="E7221" t="s">
        <v>50</v>
      </c>
      <c r="F7221" t="s">
        <v>1682</v>
      </c>
      <c r="G7221">
        <v>20</v>
      </c>
      <c r="H7221">
        <v>840.59</v>
      </c>
      <c r="I7221">
        <v>0.53</v>
      </c>
      <c r="J7221">
        <v>0.06</v>
      </c>
      <c r="K7221">
        <v>419.8</v>
      </c>
      <c r="L7221">
        <v>44.66</v>
      </c>
      <c r="M7221">
        <v>20.99</v>
      </c>
      <c r="N7221">
        <v>0.99</v>
      </c>
      <c r="O7221" t="s">
        <v>71</v>
      </c>
      <c r="P7221" t="s">
        <v>86</v>
      </c>
      <c r="Q7221" t="s">
        <v>64</v>
      </c>
      <c r="R7221" t="s">
        <v>27</v>
      </c>
      <c r="S7221" t="s">
        <v>35</v>
      </c>
      <c r="T7221" s="1">
        <v>40253</v>
      </c>
    </row>
    <row r="7222" spans="1:20" x14ac:dyDescent="0.25">
      <c r="A7222">
        <v>51525</v>
      </c>
      <c r="B7222">
        <v>40854</v>
      </c>
      <c r="C7222" t="s">
        <v>58</v>
      </c>
      <c r="D7222" t="s">
        <v>37</v>
      </c>
      <c r="E7222" t="s">
        <v>38</v>
      </c>
      <c r="F7222" t="s">
        <v>721</v>
      </c>
      <c r="G7222">
        <v>18</v>
      </c>
      <c r="H7222">
        <v>680.97</v>
      </c>
      <c r="I7222">
        <v>0.49</v>
      </c>
      <c r="J7222">
        <v>0.04</v>
      </c>
      <c r="K7222">
        <v>317.33</v>
      </c>
      <c r="L7222">
        <v>39.18</v>
      </c>
      <c r="M7222">
        <v>19.98</v>
      </c>
      <c r="N7222">
        <v>4</v>
      </c>
      <c r="O7222" t="s">
        <v>71</v>
      </c>
      <c r="P7222" t="s">
        <v>1228</v>
      </c>
      <c r="Q7222" t="s">
        <v>95</v>
      </c>
      <c r="R7222" t="s">
        <v>61</v>
      </c>
      <c r="S7222" t="s">
        <v>57</v>
      </c>
      <c r="T7222" s="1">
        <v>40856</v>
      </c>
    </row>
    <row r="7223" spans="1:20" x14ac:dyDescent="0.25">
      <c r="A7223">
        <v>51525</v>
      </c>
      <c r="B7223">
        <v>40854</v>
      </c>
      <c r="C7223" t="s">
        <v>58</v>
      </c>
      <c r="D7223" t="s">
        <v>21</v>
      </c>
      <c r="E7223" t="s">
        <v>22</v>
      </c>
      <c r="F7223" t="s">
        <v>615</v>
      </c>
      <c r="G7223">
        <v>46</v>
      </c>
      <c r="H7223">
        <v>2861.27</v>
      </c>
      <c r="I7223">
        <v>0.49</v>
      </c>
      <c r="J7223">
        <v>0.09</v>
      </c>
      <c r="K7223">
        <v>1254.0899999999999</v>
      </c>
      <c r="L7223">
        <v>68.16</v>
      </c>
      <c r="M7223">
        <v>34.76</v>
      </c>
      <c r="N7223">
        <v>8.2200000000000006</v>
      </c>
      <c r="O7223" t="s">
        <v>24</v>
      </c>
      <c r="P7223" t="s">
        <v>1228</v>
      </c>
      <c r="Q7223" t="s">
        <v>95</v>
      </c>
      <c r="R7223" t="s">
        <v>61</v>
      </c>
      <c r="S7223" t="s">
        <v>57</v>
      </c>
      <c r="T7223" s="1">
        <v>40856</v>
      </c>
    </row>
    <row r="7224" spans="1:20" x14ac:dyDescent="0.25">
      <c r="A7224">
        <v>51553</v>
      </c>
      <c r="B7224">
        <v>40874</v>
      </c>
      <c r="C7224" t="s">
        <v>29</v>
      </c>
      <c r="D7224" t="s">
        <v>37</v>
      </c>
      <c r="E7224" t="s">
        <v>87</v>
      </c>
      <c r="F7224" t="s">
        <v>668</v>
      </c>
      <c r="G7224">
        <v>3</v>
      </c>
      <c r="H7224">
        <v>39924.61</v>
      </c>
      <c r="I7224">
        <v>0.49</v>
      </c>
      <c r="J7224">
        <v>0</v>
      </c>
      <c r="K7224">
        <v>19551.060000000001</v>
      </c>
      <c r="L7224">
        <v>13300.04</v>
      </c>
      <c r="M7224">
        <v>6783.02</v>
      </c>
      <c r="N7224">
        <v>24.49</v>
      </c>
      <c r="O7224" t="s">
        <v>24</v>
      </c>
      <c r="P7224" t="s">
        <v>1849</v>
      </c>
      <c r="Q7224" t="s">
        <v>33</v>
      </c>
      <c r="R7224" t="s">
        <v>27</v>
      </c>
      <c r="S7224" t="s">
        <v>28</v>
      </c>
      <c r="T7224" s="1">
        <v>40875</v>
      </c>
    </row>
    <row r="7225" spans="1:20" x14ac:dyDescent="0.25">
      <c r="A7225">
        <v>51553</v>
      </c>
      <c r="B7225">
        <v>40874</v>
      </c>
      <c r="C7225" t="s">
        <v>29</v>
      </c>
      <c r="D7225" t="s">
        <v>21</v>
      </c>
      <c r="E7225" t="s">
        <v>84</v>
      </c>
      <c r="F7225" t="s">
        <v>363</v>
      </c>
      <c r="G7225">
        <v>34</v>
      </c>
      <c r="H7225">
        <v>519.17999999999995</v>
      </c>
      <c r="I7225">
        <v>0.4</v>
      </c>
      <c r="J7225">
        <v>0.02</v>
      </c>
      <c r="K7225">
        <v>199.61</v>
      </c>
      <c r="L7225">
        <v>15.45</v>
      </c>
      <c r="M7225">
        <v>9.27</v>
      </c>
      <c r="N7225">
        <v>4.3899999999999997</v>
      </c>
      <c r="O7225" t="s">
        <v>71</v>
      </c>
      <c r="P7225" t="s">
        <v>1849</v>
      </c>
      <c r="Q7225" t="s">
        <v>33</v>
      </c>
      <c r="R7225" t="s">
        <v>27</v>
      </c>
      <c r="S7225" t="s">
        <v>55</v>
      </c>
      <c r="T7225" s="1">
        <v>40876</v>
      </c>
    </row>
    <row r="7226" spans="1:20" x14ac:dyDescent="0.25">
      <c r="A7226">
        <v>51553</v>
      </c>
      <c r="B7226">
        <v>40874</v>
      </c>
      <c r="C7226" t="s">
        <v>29</v>
      </c>
      <c r="D7226" t="s">
        <v>21</v>
      </c>
      <c r="E7226" t="s">
        <v>84</v>
      </c>
      <c r="F7226" t="s">
        <v>2022</v>
      </c>
      <c r="G7226">
        <v>12</v>
      </c>
      <c r="H7226">
        <v>135.74</v>
      </c>
      <c r="I7226">
        <v>0.4</v>
      </c>
      <c r="J7226">
        <v>0.03</v>
      </c>
      <c r="K7226">
        <v>49.43</v>
      </c>
      <c r="L7226">
        <v>11.13</v>
      </c>
      <c r="M7226">
        <v>6.68</v>
      </c>
      <c r="N7226">
        <v>6.15</v>
      </c>
      <c r="O7226" t="s">
        <v>24</v>
      </c>
      <c r="P7226" t="s">
        <v>1849</v>
      </c>
      <c r="Q7226" t="s">
        <v>33</v>
      </c>
      <c r="R7226" t="s">
        <v>27</v>
      </c>
      <c r="S7226" t="s">
        <v>57</v>
      </c>
      <c r="T7226" s="1">
        <v>40876</v>
      </c>
    </row>
    <row r="7227" spans="1:20" x14ac:dyDescent="0.25">
      <c r="A7227">
        <v>51553</v>
      </c>
      <c r="B7227">
        <v>40874</v>
      </c>
      <c r="C7227" t="s">
        <v>29</v>
      </c>
      <c r="D7227" t="s">
        <v>21</v>
      </c>
      <c r="E7227" t="s">
        <v>84</v>
      </c>
      <c r="F7227" t="s">
        <v>481</v>
      </c>
      <c r="G7227">
        <v>13</v>
      </c>
      <c r="H7227">
        <v>111.34</v>
      </c>
      <c r="I7227">
        <v>0.36</v>
      </c>
      <c r="J7227">
        <v>0.1</v>
      </c>
      <c r="K7227">
        <v>30.53</v>
      </c>
      <c r="L7227">
        <v>9.0299999999999994</v>
      </c>
      <c r="M7227">
        <v>5.78</v>
      </c>
      <c r="N7227">
        <v>5.67</v>
      </c>
      <c r="O7227" t="s">
        <v>24</v>
      </c>
      <c r="P7227" t="s">
        <v>1849</v>
      </c>
      <c r="Q7227" t="s">
        <v>33</v>
      </c>
      <c r="R7227" t="s">
        <v>27</v>
      </c>
      <c r="S7227" t="s">
        <v>57</v>
      </c>
      <c r="T7227" s="1">
        <v>40877</v>
      </c>
    </row>
    <row r="7228" spans="1:20" x14ac:dyDescent="0.25">
      <c r="A7228">
        <v>51554</v>
      </c>
      <c r="B7228">
        <v>39898</v>
      </c>
      <c r="C7228" t="s">
        <v>79</v>
      </c>
      <c r="D7228" t="s">
        <v>21</v>
      </c>
      <c r="E7228" t="s">
        <v>126</v>
      </c>
      <c r="F7228" t="s">
        <v>296</v>
      </c>
      <c r="G7228">
        <v>7</v>
      </c>
      <c r="H7228">
        <v>939.97</v>
      </c>
      <c r="I7228">
        <v>0.48</v>
      </c>
      <c r="J7228">
        <v>0.05</v>
      </c>
      <c r="K7228">
        <v>398.3</v>
      </c>
      <c r="L7228">
        <v>132.33000000000001</v>
      </c>
      <c r="M7228">
        <v>68.81</v>
      </c>
      <c r="N7228">
        <v>60</v>
      </c>
      <c r="O7228" t="s">
        <v>48</v>
      </c>
      <c r="P7228" t="s">
        <v>40</v>
      </c>
      <c r="Q7228" t="s">
        <v>41</v>
      </c>
      <c r="R7228" t="s">
        <v>61</v>
      </c>
      <c r="S7228" t="s">
        <v>132</v>
      </c>
      <c r="T7228" s="1">
        <v>39900</v>
      </c>
    </row>
    <row r="7229" spans="1:20" x14ac:dyDescent="0.25">
      <c r="A7229">
        <v>51554</v>
      </c>
      <c r="B7229">
        <v>39898</v>
      </c>
      <c r="C7229" t="s">
        <v>79</v>
      </c>
      <c r="D7229" t="s">
        <v>21</v>
      </c>
      <c r="E7229" t="s">
        <v>22</v>
      </c>
      <c r="F7229" t="s">
        <v>720</v>
      </c>
      <c r="G7229">
        <v>29</v>
      </c>
      <c r="H7229">
        <v>915.27</v>
      </c>
      <c r="I7229">
        <v>0.39</v>
      </c>
      <c r="J7229">
        <v>0.09</v>
      </c>
      <c r="K7229">
        <v>297.94</v>
      </c>
      <c r="L7229">
        <v>34.25</v>
      </c>
      <c r="M7229">
        <v>20.89</v>
      </c>
      <c r="N7229">
        <v>11.52</v>
      </c>
      <c r="O7229" t="s">
        <v>24</v>
      </c>
      <c r="P7229" t="s">
        <v>40</v>
      </c>
      <c r="Q7229" t="s">
        <v>41</v>
      </c>
      <c r="R7229" t="s">
        <v>61</v>
      </c>
      <c r="S7229" t="s">
        <v>57</v>
      </c>
      <c r="T7229" s="1">
        <v>39899</v>
      </c>
    </row>
    <row r="7230" spans="1:20" x14ac:dyDescent="0.25">
      <c r="A7230">
        <v>51556</v>
      </c>
      <c r="B7230">
        <v>41209</v>
      </c>
      <c r="C7230" t="s">
        <v>36</v>
      </c>
      <c r="D7230" t="s">
        <v>21</v>
      </c>
      <c r="E7230" t="s">
        <v>52</v>
      </c>
      <c r="F7230" t="s">
        <v>526</v>
      </c>
      <c r="G7230">
        <v>10</v>
      </c>
      <c r="H7230">
        <v>68.430000000000007</v>
      </c>
      <c r="I7230">
        <v>0.45</v>
      </c>
      <c r="J7230">
        <v>0.01</v>
      </c>
      <c r="K7230">
        <v>28.56</v>
      </c>
      <c r="L7230">
        <v>6.49</v>
      </c>
      <c r="M7230">
        <v>3.57</v>
      </c>
      <c r="N7230">
        <v>4.17</v>
      </c>
      <c r="O7230" t="s">
        <v>71</v>
      </c>
      <c r="P7230" t="s">
        <v>1838</v>
      </c>
      <c r="Q7230" t="s">
        <v>75</v>
      </c>
      <c r="R7230" t="s">
        <v>34</v>
      </c>
      <c r="S7230" t="s">
        <v>35</v>
      </c>
      <c r="T7230" s="1">
        <v>41211</v>
      </c>
    </row>
    <row r="7231" spans="1:20" x14ac:dyDescent="0.25">
      <c r="A7231">
        <v>51557</v>
      </c>
      <c r="B7231">
        <v>40847</v>
      </c>
      <c r="C7231" t="s">
        <v>36</v>
      </c>
      <c r="D7231" t="s">
        <v>21</v>
      </c>
      <c r="E7231" t="s">
        <v>84</v>
      </c>
      <c r="F7231" t="s">
        <v>1836</v>
      </c>
      <c r="G7231">
        <v>36</v>
      </c>
      <c r="H7231">
        <v>2819.79</v>
      </c>
      <c r="I7231">
        <v>0.41</v>
      </c>
      <c r="J7231">
        <v>0.04</v>
      </c>
      <c r="K7231">
        <v>1084.56</v>
      </c>
      <c r="L7231">
        <v>81.42</v>
      </c>
      <c r="M7231">
        <v>48.04</v>
      </c>
      <c r="N7231">
        <v>5.79</v>
      </c>
      <c r="O7231" t="s">
        <v>24</v>
      </c>
      <c r="P7231" t="s">
        <v>343</v>
      </c>
      <c r="Q7231" t="s">
        <v>33</v>
      </c>
      <c r="R7231" t="s">
        <v>34</v>
      </c>
      <c r="S7231" t="s">
        <v>57</v>
      </c>
      <c r="T7231" s="1">
        <v>40849</v>
      </c>
    </row>
    <row r="7232" spans="1:20" x14ac:dyDescent="0.25">
      <c r="A7232">
        <v>51557</v>
      </c>
      <c r="B7232">
        <v>40847</v>
      </c>
      <c r="C7232" t="s">
        <v>36</v>
      </c>
      <c r="D7232" t="s">
        <v>21</v>
      </c>
      <c r="E7232" t="s">
        <v>52</v>
      </c>
      <c r="F7232" t="s">
        <v>1657</v>
      </c>
      <c r="G7232">
        <v>14</v>
      </c>
      <c r="H7232">
        <v>62.2</v>
      </c>
      <c r="I7232">
        <v>0.44</v>
      </c>
      <c r="J7232">
        <v>0.08</v>
      </c>
      <c r="K7232">
        <v>23.4</v>
      </c>
      <c r="L7232">
        <v>4.6399999999999997</v>
      </c>
      <c r="M7232">
        <v>2.6</v>
      </c>
      <c r="N7232">
        <v>2.4</v>
      </c>
      <c r="O7232" t="s">
        <v>24</v>
      </c>
      <c r="P7232" t="s">
        <v>343</v>
      </c>
      <c r="Q7232" t="s">
        <v>33</v>
      </c>
      <c r="R7232" t="s">
        <v>34</v>
      </c>
      <c r="S7232" t="s">
        <v>55</v>
      </c>
      <c r="T7232" s="1">
        <v>40847</v>
      </c>
    </row>
    <row r="7233" spans="1:20" x14ac:dyDescent="0.25">
      <c r="A7233">
        <v>51558</v>
      </c>
      <c r="B7233">
        <v>40266</v>
      </c>
      <c r="C7233" t="s">
        <v>29</v>
      </c>
      <c r="D7233" t="s">
        <v>21</v>
      </c>
      <c r="E7233" t="s">
        <v>84</v>
      </c>
      <c r="F7233" t="s">
        <v>792</v>
      </c>
      <c r="G7233">
        <v>34</v>
      </c>
      <c r="H7233">
        <v>373.24</v>
      </c>
      <c r="I7233">
        <v>0.38</v>
      </c>
      <c r="J7233">
        <v>0</v>
      </c>
      <c r="K7233">
        <v>139.19999999999999</v>
      </c>
      <c r="L7233">
        <v>10.77</v>
      </c>
      <c r="M7233">
        <v>6.68</v>
      </c>
      <c r="N7233">
        <v>6.92</v>
      </c>
      <c r="O7233" t="s">
        <v>24</v>
      </c>
      <c r="P7233" t="s">
        <v>1554</v>
      </c>
      <c r="Q7233" t="s">
        <v>41</v>
      </c>
      <c r="R7233" t="s">
        <v>34</v>
      </c>
      <c r="S7233" t="s">
        <v>57</v>
      </c>
      <c r="T7233" s="1">
        <v>40266</v>
      </c>
    </row>
    <row r="7234" spans="1:20" x14ac:dyDescent="0.25">
      <c r="A7234">
        <v>51558</v>
      </c>
      <c r="B7234">
        <v>40266</v>
      </c>
      <c r="C7234" t="s">
        <v>29</v>
      </c>
      <c r="D7234" t="s">
        <v>42</v>
      </c>
      <c r="E7234" t="s">
        <v>46</v>
      </c>
      <c r="F7234" t="s">
        <v>2082</v>
      </c>
      <c r="G7234">
        <v>47</v>
      </c>
      <c r="H7234">
        <v>7056.88</v>
      </c>
      <c r="I7234">
        <v>0.45</v>
      </c>
      <c r="J7234">
        <v>0.04</v>
      </c>
      <c r="K7234">
        <v>2988.25</v>
      </c>
      <c r="L7234">
        <v>155.07</v>
      </c>
      <c r="M7234">
        <v>85.29</v>
      </c>
      <c r="N7234">
        <v>60</v>
      </c>
      <c r="O7234" t="s">
        <v>48</v>
      </c>
      <c r="P7234" t="s">
        <v>1554</v>
      </c>
      <c r="Q7234" t="s">
        <v>41</v>
      </c>
      <c r="R7234" t="s">
        <v>34</v>
      </c>
      <c r="S7234" t="s">
        <v>132</v>
      </c>
      <c r="T7234" s="1">
        <v>40266</v>
      </c>
    </row>
    <row r="7235" spans="1:20" x14ac:dyDescent="0.25">
      <c r="A7235">
        <v>51559</v>
      </c>
      <c r="B7235">
        <v>40972</v>
      </c>
      <c r="C7235" t="s">
        <v>20</v>
      </c>
      <c r="D7235" t="s">
        <v>21</v>
      </c>
      <c r="E7235" t="s">
        <v>52</v>
      </c>
      <c r="F7235" t="s">
        <v>2056</v>
      </c>
      <c r="G7235">
        <v>34</v>
      </c>
      <c r="H7235">
        <v>1790.35</v>
      </c>
      <c r="I7235">
        <v>0.55000000000000004</v>
      </c>
      <c r="J7235">
        <v>0.09</v>
      </c>
      <c r="K7235">
        <v>902.95</v>
      </c>
      <c r="L7235">
        <v>57.73</v>
      </c>
      <c r="M7235">
        <v>25.98</v>
      </c>
      <c r="N7235">
        <v>4.08</v>
      </c>
      <c r="O7235" t="s">
        <v>24</v>
      </c>
      <c r="P7235" t="s">
        <v>1008</v>
      </c>
      <c r="Q7235" t="s">
        <v>64</v>
      </c>
      <c r="R7235" t="s">
        <v>67</v>
      </c>
      <c r="S7235" t="s">
        <v>35</v>
      </c>
      <c r="T7235" s="1">
        <v>40981</v>
      </c>
    </row>
    <row r="7236" spans="1:20" x14ac:dyDescent="0.25">
      <c r="A7236">
        <v>51584</v>
      </c>
      <c r="B7236">
        <v>40468</v>
      </c>
      <c r="C7236" t="s">
        <v>58</v>
      </c>
      <c r="D7236" t="s">
        <v>42</v>
      </c>
      <c r="E7236" t="s">
        <v>192</v>
      </c>
      <c r="F7236" t="s">
        <v>1744</v>
      </c>
      <c r="G7236">
        <v>48</v>
      </c>
      <c r="H7236">
        <v>10370.719999999999</v>
      </c>
      <c r="I7236">
        <v>0.49</v>
      </c>
      <c r="J7236">
        <v>0.01</v>
      </c>
      <c r="K7236">
        <v>5013.68</v>
      </c>
      <c r="L7236">
        <v>217.61</v>
      </c>
      <c r="M7236">
        <v>110.98</v>
      </c>
      <c r="N7236">
        <v>30</v>
      </c>
      <c r="O7236" t="s">
        <v>48</v>
      </c>
      <c r="P7236" t="s">
        <v>543</v>
      </c>
      <c r="Q7236" t="s">
        <v>33</v>
      </c>
      <c r="R7236" t="s">
        <v>34</v>
      </c>
      <c r="S7236" t="s">
        <v>132</v>
      </c>
      <c r="T7236" s="1">
        <v>40469</v>
      </c>
    </row>
    <row r="7237" spans="1:20" x14ac:dyDescent="0.25">
      <c r="A7237">
        <v>51619</v>
      </c>
      <c r="B7237">
        <v>40058</v>
      </c>
      <c r="C7237" t="s">
        <v>29</v>
      </c>
      <c r="D7237" t="s">
        <v>21</v>
      </c>
      <c r="E7237" t="s">
        <v>52</v>
      </c>
      <c r="F7237" t="s">
        <v>157</v>
      </c>
      <c r="G7237">
        <v>46</v>
      </c>
      <c r="H7237">
        <v>162.66</v>
      </c>
      <c r="I7237">
        <v>0.39</v>
      </c>
      <c r="J7237">
        <v>0.03</v>
      </c>
      <c r="K7237">
        <v>60</v>
      </c>
      <c r="L7237">
        <v>3.62</v>
      </c>
      <c r="M7237">
        <v>2.21</v>
      </c>
      <c r="N7237">
        <v>1</v>
      </c>
      <c r="O7237" t="s">
        <v>24</v>
      </c>
      <c r="P7237" t="s">
        <v>1942</v>
      </c>
      <c r="Q7237" t="s">
        <v>64</v>
      </c>
      <c r="R7237" t="s">
        <v>67</v>
      </c>
      <c r="S7237" t="s">
        <v>55</v>
      </c>
      <c r="T7237" s="1">
        <v>40059</v>
      </c>
    </row>
    <row r="7238" spans="1:20" x14ac:dyDescent="0.25">
      <c r="A7238">
        <v>51619</v>
      </c>
      <c r="B7238">
        <v>40058</v>
      </c>
      <c r="C7238" t="s">
        <v>29</v>
      </c>
      <c r="D7238" t="s">
        <v>21</v>
      </c>
      <c r="E7238" t="s">
        <v>22</v>
      </c>
      <c r="F7238" t="s">
        <v>687</v>
      </c>
      <c r="G7238">
        <v>6</v>
      </c>
      <c r="H7238">
        <v>1939.12</v>
      </c>
      <c r="I7238">
        <v>0.53</v>
      </c>
      <c r="J7238">
        <v>0.09</v>
      </c>
      <c r="K7238">
        <v>927.93</v>
      </c>
      <c r="L7238">
        <v>351.49</v>
      </c>
      <c r="M7238">
        <v>165.2</v>
      </c>
      <c r="N7238">
        <v>19.989999999999998</v>
      </c>
      <c r="O7238" t="s">
        <v>24</v>
      </c>
      <c r="P7238" t="s">
        <v>1942</v>
      </c>
      <c r="Q7238" t="s">
        <v>64</v>
      </c>
      <c r="R7238" t="s">
        <v>67</v>
      </c>
      <c r="S7238" t="s">
        <v>57</v>
      </c>
      <c r="T7238" s="1">
        <v>40059</v>
      </c>
    </row>
    <row r="7239" spans="1:20" x14ac:dyDescent="0.25">
      <c r="A7239">
        <v>51619</v>
      </c>
      <c r="B7239">
        <v>40058</v>
      </c>
      <c r="C7239" t="s">
        <v>29</v>
      </c>
      <c r="D7239" t="s">
        <v>21</v>
      </c>
      <c r="E7239" t="s">
        <v>120</v>
      </c>
      <c r="F7239" t="s">
        <v>630</v>
      </c>
      <c r="G7239">
        <v>2</v>
      </c>
      <c r="H7239">
        <v>19.07</v>
      </c>
      <c r="I7239">
        <v>0.4</v>
      </c>
      <c r="J7239">
        <v>7.0000000000000007E-2</v>
      </c>
      <c r="K7239">
        <v>4.28</v>
      </c>
      <c r="L7239">
        <v>6.48</v>
      </c>
      <c r="M7239">
        <v>3.89</v>
      </c>
      <c r="N7239">
        <v>7.01</v>
      </c>
      <c r="O7239" t="s">
        <v>24</v>
      </c>
      <c r="P7239" t="s">
        <v>1942</v>
      </c>
      <c r="Q7239" t="s">
        <v>64</v>
      </c>
      <c r="R7239" t="s">
        <v>67</v>
      </c>
      <c r="S7239" t="s">
        <v>57</v>
      </c>
      <c r="T7239" s="1">
        <v>40060</v>
      </c>
    </row>
    <row r="7240" spans="1:20" x14ac:dyDescent="0.25">
      <c r="A7240">
        <v>51619</v>
      </c>
      <c r="B7240">
        <v>40058</v>
      </c>
      <c r="C7240" t="s">
        <v>29</v>
      </c>
      <c r="D7240" t="s">
        <v>42</v>
      </c>
      <c r="E7240" t="s">
        <v>192</v>
      </c>
      <c r="F7240" t="s">
        <v>1357</v>
      </c>
      <c r="G7240">
        <v>31</v>
      </c>
      <c r="H7240">
        <v>17943.849999999999</v>
      </c>
      <c r="I7240">
        <v>0.42</v>
      </c>
      <c r="J7240">
        <v>0.06</v>
      </c>
      <c r="K7240">
        <v>6849.55</v>
      </c>
      <c r="L7240">
        <v>613.76</v>
      </c>
      <c r="M7240">
        <v>355.98</v>
      </c>
      <c r="N7240">
        <v>58.92</v>
      </c>
      <c r="O7240" t="s">
        <v>48</v>
      </c>
      <c r="P7240" t="s">
        <v>1942</v>
      </c>
      <c r="Q7240" t="s">
        <v>64</v>
      </c>
      <c r="R7240" t="s">
        <v>67</v>
      </c>
      <c r="S7240" t="s">
        <v>132</v>
      </c>
      <c r="T7240" s="1">
        <v>40059</v>
      </c>
    </row>
    <row r="7241" spans="1:20" x14ac:dyDescent="0.25">
      <c r="A7241">
        <v>51620</v>
      </c>
      <c r="B7241">
        <v>40976</v>
      </c>
      <c r="C7241" t="s">
        <v>79</v>
      </c>
      <c r="D7241" t="s">
        <v>21</v>
      </c>
      <c r="E7241" t="s">
        <v>22</v>
      </c>
      <c r="F7241" t="s">
        <v>442</v>
      </c>
      <c r="G7241">
        <v>12</v>
      </c>
      <c r="H7241">
        <v>300.56</v>
      </c>
      <c r="I7241">
        <v>0.47</v>
      </c>
      <c r="J7241">
        <v>0.03</v>
      </c>
      <c r="K7241">
        <v>134.29</v>
      </c>
      <c r="L7241">
        <v>25.43</v>
      </c>
      <c r="M7241">
        <v>13.48</v>
      </c>
      <c r="N7241">
        <v>4.51</v>
      </c>
      <c r="O7241" t="s">
        <v>24</v>
      </c>
      <c r="P7241" t="s">
        <v>705</v>
      </c>
      <c r="Q7241" t="s">
        <v>75</v>
      </c>
      <c r="R7241" t="s">
        <v>34</v>
      </c>
      <c r="S7241" t="s">
        <v>57</v>
      </c>
      <c r="T7241" s="1">
        <v>40977</v>
      </c>
    </row>
    <row r="7242" spans="1:20" x14ac:dyDescent="0.25">
      <c r="A7242">
        <v>51623</v>
      </c>
      <c r="B7242">
        <v>39826</v>
      </c>
      <c r="C7242" t="s">
        <v>58</v>
      </c>
      <c r="D7242" t="s">
        <v>42</v>
      </c>
      <c r="E7242" t="s">
        <v>43</v>
      </c>
      <c r="F7242" t="s">
        <v>775</v>
      </c>
      <c r="G7242">
        <v>17</v>
      </c>
      <c r="H7242">
        <v>56.47</v>
      </c>
      <c r="I7242">
        <v>0.35</v>
      </c>
      <c r="J7242">
        <v>0.06</v>
      </c>
      <c r="K7242">
        <v>15.78</v>
      </c>
      <c r="L7242">
        <v>3.2</v>
      </c>
      <c r="M7242">
        <v>2.08</v>
      </c>
      <c r="N7242">
        <v>5.33</v>
      </c>
      <c r="O7242" t="s">
        <v>24</v>
      </c>
      <c r="P7242" t="s">
        <v>1992</v>
      </c>
      <c r="Q7242" t="s">
        <v>75</v>
      </c>
      <c r="R7242" t="s">
        <v>61</v>
      </c>
      <c r="S7242" t="s">
        <v>57</v>
      </c>
      <c r="T7242" s="1">
        <v>39826</v>
      </c>
    </row>
    <row r="7243" spans="1:20" x14ac:dyDescent="0.25">
      <c r="A7243">
        <v>51648</v>
      </c>
      <c r="B7243">
        <v>40909</v>
      </c>
      <c r="C7243" t="s">
        <v>20</v>
      </c>
      <c r="D7243" t="s">
        <v>37</v>
      </c>
      <c r="E7243" t="s">
        <v>38</v>
      </c>
      <c r="F7243" t="s">
        <v>1453</v>
      </c>
      <c r="G7243">
        <v>45</v>
      </c>
      <c r="H7243">
        <v>4060.85</v>
      </c>
      <c r="I7243">
        <v>0.46</v>
      </c>
      <c r="J7243">
        <v>0.03</v>
      </c>
      <c r="K7243">
        <v>1791.31</v>
      </c>
      <c r="L7243">
        <v>92.57</v>
      </c>
      <c r="M7243">
        <v>49.99</v>
      </c>
      <c r="N7243">
        <v>19.989999999999998</v>
      </c>
      <c r="O7243" t="s">
        <v>24</v>
      </c>
      <c r="P7243" t="s">
        <v>738</v>
      </c>
      <c r="Q7243" t="s">
        <v>33</v>
      </c>
      <c r="R7243" t="s">
        <v>34</v>
      </c>
      <c r="S7243" t="s">
        <v>57</v>
      </c>
      <c r="T7243" s="1">
        <v>40916</v>
      </c>
    </row>
    <row r="7244" spans="1:20" x14ac:dyDescent="0.25">
      <c r="A7244">
        <v>51648</v>
      </c>
      <c r="B7244">
        <v>40909</v>
      </c>
      <c r="C7244" t="s">
        <v>20</v>
      </c>
      <c r="D7244" t="s">
        <v>21</v>
      </c>
      <c r="E7244" t="s">
        <v>84</v>
      </c>
      <c r="F7244" t="s">
        <v>956</v>
      </c>
      <c r="G7244">
        <v>50</v>
      </c>
      <c r="H7244">
        <v>329.9</v>
      </c>
      <c r="I7244">
        <v>0.44</v>
      </c>
      <c r="J7244">
        <v>0.08</v>
      </c>
      <c r="K7244">
        <v>127.93</v>
      </c>
      <c r="L7244">
        <v>7.11</v>
      </c>
      <c r="M7244">
        <v>3.98</v>
      </c>
      <c r="N7244">
        <v>2.97</v>
      </c>
      <c r="O7244" t="s">
        <v>24</v>
      </c>
      <c r="P7244" t="s">
        <v>738</v>
      </c>
      <c r="Q7244" t="s">
        <v>33</v>
      </c>
      <c r="R7244" t="s">
        <v>34</v>
      </c>
      <c r="S7244" t="s">
        <v>55</v>
      </c>
      <c r="T7244" s="1">
        <v>40914</v>
      </c>
    </row>
    <row r="7245" spans="1:20" x14ac:dyDescent="0.25">
      <c r="A7245">
        <v>51650</v>
      </c>
      <c r="B7245">
        <v>40695</v>
      </c>
      <c r="C7245" t="s">
        <v>36</v>
      </c>
      <c r="D7245" t="s">
        <v>21</v>
      </c>
      <c r="E7245" t="s">
        <v>84</v>
      </c>
      <c r="F7245" t="s">
        <v>1244</v>
      </c>
      <c r="G7245">
        <v>25</v>
      </c>
      <c r="H7245">
        <v>812.18</v>
      </c>
      <c r="I7245">
        <v>0.43</v>
      </c>
      <c r="J7245">
        <v>0.08</v>
      </c>
      <c r="K7245">
        <v>306.70999999999998</v>
      </c>
      <c r="L7245">
        <v>35.049999999999997</v>
      </c>
      <c r="M7245">
        <v>19.98</v>
      </c>
      <c r="N7245">
        <v>5.97</v>
      </c>
      <c r="O7245" t="s">
        <v>24</v>
      </c>
      <c r="P7245" t="s">
        <v>1955</v>
      </c>
      <c r="Q7245" t="s">
        <v>41</v>
      </c>
      <c r="R7245" t="s">
        <v>67</v>
      </c>
      <c r="S7245" t="s">
        <v>57</v>
      </c>
      <c r="T7245" s="1">
        <v>40697</v>
      </c>
    </row>
    <row r="7246" spans="1:20" x14ac:dyDescent="0.25">
      <c r="A7246">
        <v>51650</v>
      </c>
      <c r="B7246">
        <v>40695</v>
      </c>
      <c r="C7246" t="s">
        <v>36</v>
      </c>
      <c r="D7246" t="s">
        <v>37</v>
      </c>
      <c r="E7246" t="s">
        <v>87</v>
      </c>
      <c r="F7246" t="s">
        <v>1732</v>
      </c>
      <c r="G7246">
        <v>43</v>
      </c>
      <c r="H7246">
        <v>18196.830000000002</v>
      </c>
      <c r="I7246">
        <v>0.41</v>
      </c>
      <c r="J7246">
        <v>0.08</v>
      </c>
      <c r="K7246">
        <v>6517.06</v>
      </c>
      <c r="L7246">
        <v>459.27</v>
      </c>
      <c r="M7246">
        <v>270.97000000000003</v>
      </c>
      <c r="N7246">
        <v>28.06</v>
      </c>
      <c r="O7246" t="s">
        <v>48</v>
      </c>
      <c r="P7246" t="s">
        <v>1955</v>
      </c>
      <c r="Q7246" t="s">
        <v>41</v>
      </c>
      <c r="R7246" t="s">
        <v>67</v>
      </c>
      <c r="S7246" t="s">
        <v>132</v>
      </c>
      <c r="T7246" s="1">
        <v>40697</v>
      </c>
    </row>
    <row r="7247" spans="1:20" x14ac:dyDescent="0.25">
      <c r="A7247">
        <v>51650</v>
      </c>
      <c r="B7247">
        <v>40695</v>
      </c>
      <c r="C7247" t="s">
        <v>36</v>
      </c>
      <c r="D7247" t="s">
        <v>21</v>
      </c>
      <c r="E7247" t="s">
        <v>52</v>
      </c>
      <c r="F7247" t="s">
        <v>746</v>
      </c>
      <c r="G7247">
        <v>19</v>
      </c>
      <c r="H7247">
        <v>83.38</v>
      </c>
      <c r="I7247">
        <v>0.39</v>
      </c>
      <c r="J7247">
        <v>0.1</v>
      </c>
      <c r="K7247">
        <v>26.56</v>
      </c>
      <c r="L7247">
        <v>4.82</v>
      </c>
      <c r="M7247">
        <v>2.94</v>
      </c>
      <c r="N7247">
        <v>0.96</v>
      </c>
      <c r="O7247" t="s">
        <v>24</v>
      </c>
      <c r="P7247" t="s">
        <v>1955</v>
      </c>
      <c r="Q7247" t="s">
        <v>41</v>
      </c>
      <c r="R7247" t="s">
        <v>67</v>
      </c>
      <c r="S7247" t="s">
        <v>55</v>
      </c>
      <c r="T7247" s="1">
        <v>40697</v>
      </c>
    </row>
    <row r="7248" spans="1:20" x14ac:dyDescent="0.25">
      <c r="A7248">
        <v>51652</v>
      </c>
      <c r="B7248">
        <v>40642</v>
      </c>
      <c r="C7248" t="s">
        <v>29</v>
      </c>
      <c r="D7248" t="s">
        <v>21</v>
      </c>
      <c r="E7248" t="s">
        <v>80</v>
      </c>
      <c r="F7248" t="s">
        <v>239</v>
      </c>
      <c r="G7248">
        <v>37</v>
      </c>
      <c r="H7248">
        <v>279.76</v>
      </c>
      <c r="I7248">
        <v>0.36</v>
      </c>
      <c r="J7248">
        <v>0.03</v>
      </c>
      <c r="K7248">
        <v>95.01</v>
      </c>
      <c r="L7248">
        <v>7.78</v>
      </c>
      <c r="M7248">
        <v>4.9800000000000004</v>
      </c>
      <c r="N7248">
        <v>0.49</v>
      </c>
      <c r="O7248" t="s">
        <v>71</v>
      </c>
      <c r="P7248" t="s">
        <v>1955</v>
      </c>
      <c r="Q7248" t="s">
        <v>41</v>
      </c>
      <c r="R7248" t="s">
        <v>61</v>
      </c>
      <c r="S7248" t="s">
        <v>57</v>
      </c>
      <c r="T7248" s="1">
        <v>40644</v>
      </c>
    </row>
    <row r="7249" spans="1:20" x14ac:dyDescent="0.25">
      <c r="A7249">
        <v>51652</v>
      </c>
      <c r="B7249">
        <v>40642</v>
      </c>
      <c r="C7249" t="s">
        <v>29</v>
      </c>
      <c r="D7249" t="s">
        <v>21</v>
      </c>
      <c r="E7249" t="s">
        <v>22</v>
      </c>
      <c r="F7249" t="s">
        <v>555</v>
      </c>
      <c r="G7249">
        <v>38</v>
      </c>
      <c r="H7249">
        <v>7797.55</v>
      </c>
      <c r="I7249">
        <v>0.36</v>
      </c>
      <c r="J7249">
        <v>7.0000000000000007E-2</v>
      </c>
      <c r="K7249">
        <v>2425.2600000000002</v>
      </c>
      <c r="L7249">
        <v>220.08</v>
      </c>
      <c r="M7249">
        <v>140.85</v>
      </c>
      <c r="N7249">
        <v>19.989999999999998</v>
      </c>
      <c r="O7249" t="s">
        <v>71</v>
      </c>
      <c r="P7249" t="s">
        <v>1955</v>
      </c>
      <c r="Q7249" t="s">
        <v>41</v>
      </c>
      <c r="R7249" t="s">
        <v>61</v>
      </c>
      <c r="S7249" t="s">
        <v>57</v>
      </c>
      <c r="T7249" s="1">
        <v>40643</v>
      </c>
    </row>
    <row r="7250" spans="1:20" x14ac:dyDescent="0.25">
      <c r="A7250">
        <v>51687</v>
      </c>
      <c r="B7250">
        <v>40797</v>
      </c>
      <c r="C7250" t="s">
        <v>20</v>
      </c>
      <c r="D7250" t="s">
        <v>21</v>
      </c>
      <c r="E7250" t="s">
        <v>139</v>
      </c>
      <c r="F7250" t="s">
        <v>765</v>
      </c>
      <c r="G7250">
        <v>42</v>
      </c>
      <c r="H7250">
        <v>443.07</v>
      </c>
      <c r="I7250">
        <v>0.47</v>
      </c>
      <c r="J7250">
        <v>0.01</v>
      </c>
      <c r="K7250">
        <v>203.41</v>
      </c>
      <c r="L7250">
        <v>10.53</v>
      </c>
      <c r="M7250">
        <v>5.58</v>
      </c>
      <c r="N7250">
        <v>5.3</v>
      </c>
      <c r="O7250" t="s">
        <v>24</v>
      </c>
      <c r="P7250" t="s">
        <v>1368</v>
      </c>
      <c r="Q7250" t="s">
        <v>41</v>
      </c>
      <c r="R7250" t="s">
        <v>27</v>
      </c>
      <c r="S7250" t="s">
        <v>57</v>
      </c>
      <c r="T7250" s="1">
        <v>40799</v>
      </c>
    </row>
    <row r="7251" spans="1:20" x14ac:dyDescent="0.25">
      <c r="A7251">
        <v>51713</v>
      </c>
      <c r="B7251">
        <v>40621</v>
      </c>
      <c r="C7251" t="s">
        <v>29</v>
      </c>
      <c r="D7251" t="s">
        <v>21</v>
      </c>
      <c r="E7251" t="s">
        <v>72</v>
      </c>
      <c r="F7251" t="s">
        <v>2046</v>
      </c>
      <c r="G7251">
        <v>35</v>
      </c>
      <c r="H7251">
        <v>214.74</v>
      </c>
      <c r="I7251">
        <v>0.4</v>
      </c>
      <c r="J7251">
        <v>0.02</v>
      </c>
      <c r="K7251">
        <v>82.9</v>
      </c>
      <c r="L7251">
        <v>6.23</v>
      </c>
      <c r="M7251">
        <v>3.74</v>
      </c>
      <c r="N7251">
        <v>0.94</v>
      </c>
      <c r="O7251" t="s">
        <v>24</v>
      </c>
      <c r="P7251" t="s">
        <v>1094</v>
      </c>
      <c r="Q7251" t="s">
        <v>64</v>
      </c>
      <c r="R7251" t="s">
        <v>34</v>
      </c>
      <c r="S7251" t="s">
        <v>55</v>
      </c>
      <c r="T7251" s="1">
        <v>40622</v>
      </c>
    </row>
    <row r="7252" spans="1:20" x14ac:dyDescent="0.25">
      <c r="A7252">
        <v>51714</v>
      </c>
      <c r="B7252">
        <v>40061</v>
      </c>
      <c r="C7252" t="s">
        <v>29</v>
      </c>
      <c r="D7252" t="s">
        <v>21</v>
      </c>
      <c r="E7252" t="s">
        <v>84</v>
      </c>
      <c r="F7252" t="s">
        <v>179</v>
      </c>
      <c r="G7252">
        <v>33</v>
      </c>
      <c r="H7252">
        <v>382.96</v>
      </c>
      <c r="I7252">
        <v>0.51</v>
      </c>
      <c r="J7252">
        <v>0.03</v>
      </c>
      <c r="K7252">
        <v>186.85</v>
      </c>
      <c r="L7252">
        <v>11.8</v>
      </c>
      <c r="M7252">
        <v>5.78</v>
      </c>
      <c r="N7252">
        <v>5.37</v>
      </c>
      <c r="O7252" t="s">
        <v>24</v>
      </c>
      <c r="P7252" t="s">
        <v>936</v>
      </c>
      <c r="Q7252" t="s">
        <v>33</v>
      </c>
      <c r="R7252" t="s">
        <v>61</v>
      </c>
      <c r="S7252" t="s">
        <v>57</v>
      </c>
      <c r="T7252" s="1">
        <v>40062</v>
      </c>
    </row>
    <row r="7253" spans="1:20" x14ac:dyDescent="0.25">
      <c r="A7253">
        <v>51747</v>
      </c>
      <c r="B7253">
        <v>41095</v>
      </c>
      <c r="C7253" t="s">
        <v>79</v>
      </c>
      <c r="D7253" t="s">
        <v>21</v>
      </c>
      <c r="E7253" t="s">
        <v>80</v>
      </c>
      <c r="F7253" t="s">
        <v>380</v>
      </c>
      <c r="G7253">
        <v>3</v>
      </c>
      <c r="H7253">
        <v>17.190000000000001</v>
      </c>
      <c r="I7253">
        <v>0.35</v>
      </c>
      <c r="J7253">
        <v>0.02</v>
      </c>
      <c r="K7253">
        <v>5.62</v>
      </c>
      <c r="L7253">
        <v>5.68</v>
      </c>
      <c r="M7253">
        <v>3.69</v>
      </c>
      <c r="N7253">
        <v>0.5</v>
      </c>
      <c r="O7253" t="s">
        <v>24</v>
      </c>
      <c r="P7253" t="s">
        <v>1791</v>
      </c>
      <c r="Q7253" t="s">
        <v>64</v>
      </c>
      <c r="R7253" t="s">
        <v>27</v>
      </c>
      <c r="S7253" t="s">
        <v>57</v>
      </c>
      <c r="T7253" s="1">
        <v>41096</v>
      </c>
    </row>
    <row r="7254" spans="1:20" x14ac:dyDescent="0.25">
      <c r="A7254">
        <v>51777</v>
      </c>
      <c r="B7254">
        <v>40593</v>
      </c>
      <c r="C7254" t="s">
        <v>79</v>
      </c>
      <c r="D7254" t="s">
        <v>21</v>
      </c>
      <c r="E7254" t="s">
        <v>120</v>
      </c>
      <c r="F7254" t="s">
        <v>346</v>
      </c>
      <c r="G7254">
        <v>4</v>
      </c>
      <c r="H7254">
        <v>5259.55</v>
      </c>
      <c r="I7254">
        <v>0.37</v>
      </c>
      <c r="J7254">
        <v>0.08</v>
      </c>
      <c r="K7254">
        <v>1651.6</v>
      </c>
      <c r="L7254">
        <v>1423.79</v>
      </c>
      <c r="M7254">
        <v>896.99</v>
      </c>
      <c r="N7254">
        <v>19.989999999999998</v>
      </c>
      <c r="O7254" t="s">
        <v>24</v>
      </c>
      <c r="P7254" t="s">
        <v>1632</v>
      </c>
      <c r="Q7254" t="s">
        <v>41</v>
      </c>
      <c r="R7254" t="s">
        <v>27</v>
      </c>
      <c r="S7254" t="s">
        <v>57</v>
      </c>
      <c r="T7254" s="1">
        <v>40594</v>
      </c>
    </row>
    <row r="7255" spans="1:20" x14ac:dyDescent="0.25">
      <c r="A7255">
        <v>51777</v>
      </c>
      <c r="B7255">
        <v>40593</v>
      </c>
      <c r="C7255" t="s">
        <v>79</v>
      </c>
      <c r="D7255" t="s">
        <v>37</v>
      </c>
      <c r="E7255" t="s">
        <v>38</v>
      </c>
      <c r="F7255" t="s">
        <v>1885</v>
      </c>
      <c r="G7255">
        <v>13</v>
      </c>
      <c r="H7255">
        <v>2134.5100000000002</v>
      </c>
      <c r="I7255">
        <v>0.42</v>
      </c>
      <c r="J7255">
        <v>0.06</v>
      </c>
      <c r="K7255">
        <v>814.72</v>
      </c>
      <c r="L7255">
        <v>174.09</v>
      </c>
      <c r="M7255">
        <v>100.97</v>
      </c>
      <c r="N7255">
        <v>7.18</v>
      </c>
      <c r="O7255" t="s">
        <v>24</v>
      </c>
      <c r="P7255" t="s">
        <v>1632</v>
      </c>
      <c r="Q7255" t="s">
        <v>41</v>
      </c>
      <c r="R7255" t="s">
        <v>27</v>
      </c>
      <c r="S7255" t="s">
        <v>57</v>
      </c>
      <c r="T7255" s="1">
        <v>40595</v>
      </c>
    </row>
    <row r="7256" spans="1:20" x14ac:dyDescent="0.25">
      <c r="A7256">
        <v>51780</v>
      </c>
      <c r="B7256">
        <v>40383</v>
      </c>
      <c r="C7256" t="s">
        <v>20</v>
      </c>
      <c r="D7256" t="s">
        <v>21</v>
      </c>
      <c r="E7256" t="s">
        <v>120</v>
      </c>
      <c r="F7256" t="s">
        <v>905</v>
      </c>
      <c r="G7256">
        <v>42</v>
      </c>
      <c r="H7256">
        <v>585.32000000000005</v>
      </c>
      <c r="I7256">
        <v>0.42</v>
      </c>
      <c r="J7256">
        <v>0.01</v>
      </c>
      <c r="K7256">
        <v>238.7</v>
      </c>
      <c r="L7256">
        <v>13.86</v>
      </c>
      <c r="M7256">
        <v>8.0399999999999991</v>
      </c>
      <c r="N7256">
        <v>8.94</v>
      </c>
      <c r="O7256" t="s">
        <v>71</v>
      </c>
      <c r="P7256" t="s">
        <v>1903</v>
      </c>
      <c r="Q7256" t="s">
        <v>64</v>
      </c>
      <c r="R7256" t="s">
        <v>67</v>
      </c>
      <c r="S7256" t="s">
        <v>57</v>
      </c>
      <c r="T7256" s="1">
        <v>40390</v>
      </c>
    </row>
    <row r="7257" spans="1:20" x14ac:dyDescent="0.25">
      <c r="A7257">
        <v>51780</v>
      </c>
      <c r="B7257">
        <v>40383</v>
      </c>
      <c r="C7257" t="s">
        <v>20</v>
      </c>
      <c r="D7257" t="s">
        <v>21</v>
      </c>
      <c r="E7257" t="s">
        <v>126</v>
      </c>
      <c r="F7257" t="s">
        <v>296</v>
      </c>
      <c r="G7257">
        <v>26</v>
      </c>
      <c r="H7257">
        <v>3638.12</v>
      </c>
      <c r="I7257">
        <v>0.52</v>
      </c>
      <c r="J7257">
        <v>0.04</v>
      </c>
      <c r="K7257">
        <v>1789.06</v>
      </c>
      <c r="L7257">
        <v>143.35</v>
      </c>
      <c r="M7257">
        <v>68.81</v>
      </c>
      <c r="N7257">
        <v>60</v>
      </c>
      <c r="O7257" t="s">
        <v>48</v>
      </c>
      <c r="P7257" t="s">
        <v>1903</v>
      </c>
      <c r="Q7257" t="s">
        <v>41</v>
      </c>
      <c r="R7257" t="s">
        <v>67</v>
      </c>
      <c r="S7257" t="s">
        <v>132</v>
      </c>
      <c r="T7257" s="1">
        <v>40385</v>
      </c>
    </row>
    <row r="7258" spans="1:20" x14ac:dyDescent="0.25">
      <c r="A7258">
        <v>51780</v>
      </c>
      <c r="B7258">
        <v>40383</v>
      </c>
      <c r="C7258" t="s">
        <v>20</v>
      </c>
      <c r="D7258" t="s">
        <v>21</v>
      </c>
      <c r="E7258" t="s">
        <v>80</v>
      </c>
      <c r="F7258" t="s">
        <v>1597</v>
      </c>
      <c r="G7258">
        <v>11</v>
      </c>
      <c r="H7258">
        <v>61.14</v>
      </c>
      <c r="I7258">
        <v>0.48</v>
      </c>
      <c r="J7258">
        <v>0.09</v>
      </c>
      <c r="K7258">
        <v>25.99</v>
      </c>
      <c r="L7258">
        <v>6.06</v>
      </c>
      <c r="M7258">
        <v>3.15</v>
      </c>
      <c r="N7258">
        <v>0.5</v>
      </c>
      <c r="O7258" t="s">
        <v>24</v>
      </c>
      <c r="P7258" t="s">
        <v>1903</v>
      </c>
      <c r="Q7258" t="s">
        <v>41</v>
      </c>
      <c r="R7258" t="s">
        <v>67</v>
      </c>
      <c r="S7258" t="s">
        <v>57</v>
      </c>
      <c r="T7258" s="1">
        <v>40390</v>
      </c>
    </row>
    <row r="7259" spans="1:20" x14ac:dyDescent="0.25">
      <c r="A7259">
        <v>51780</v>
      </c>
      <c r="B7259">
        <v>40383</v>
      </c>
      <c r="C7259" t="s">
        <v>20</v>
      </c>
      <c r="D7259" t="s">
        <v>21</v>
      </c>
      <c r="E7259" t="s">
        <v>84</v>
      </c>
      <c r="F7259" t="s">
        <v>2039</v>
      </c>
      <c r="G7259">
        <v>44</v>
      </c>
      <c r="H7259">
        <v>321.45999999999998</v>
      </c>
      <c r="I7259">
        <v>0.45</v>
      </c>
      <c r="J7259">
        <v>0.05</v>
      </c>
      <c r="K7259">
        <v>134.4</v>
      </c>
      <c r="L7259">
        <v>7.64</v>
      </c>
      <c r="M7259">
        <v>4.2</v>
      </c>
      <c r="N7259">
        <v>2.2599999999999998</v>
      </c>
      <c r="O7259" t="s">
        <v>71</v>
      </c>
      <c r="P7259" t="s">
        <v>1903</v>
      </c>
      <c r="Q7259" t="s">
        <v>41</v>
      </c>
      <c r="R7259" t="s">
        <v>67</v>
      </c>
      <c r="S7259" t="s">
        <v>55</v>
      </c>
      <c r="T7259" s="1">
        <v>40383</v>
      </c>
    </row>
    <row r="7260" spans="1:20" x14ac:dyDescent="0.25">
      <c r="A7260">
        <v>51783</v>
      </c>
      <c r="B7260">
        <v>40858</v>
      </c>
      <c r="C7260" t="s">
        <v>79</v>
      </c>
      <c r="D7260" t="s">
        <v>42</v>
      </c>
      <c r="E7260" t="s">
        <v>46</v>
      </c>
      <c r="F7260" t="s">
        <v>514</v>
      </c>
      <c r="G7260">
        <v>10</v>
      </c>
      <c r="H7260">
        <v>2846.62</v>
      </c>
      <c r="I7260">
        <v>0.37</v>
      </c>
      <c r="J7260">
        <v>0.01</v>
      </c>
      <c r="K7260">
        <v>1024.51</v>
      </c>
      <c r="L7260">
        <v>284.58999999999997</v>
      </c>
      <c r="M7260">
        <v>179.29</v>
      </c>
      <c r="N7260">
        <v>29.21</v>
      </c>
      <c r="O7260" t="s">
        <v>48</v>
      </c>
      <c r="P7260" t="s">
        <v>1370</v>
      </c>
      <c r="Q7260" t="s">
        <v>95</v>
      </c>
      <c r="R7260" t="s">
        <v>67</v>
      </c>
      <c r="S7260" t="s">
        <v>49</v>
      </c>
      <c r="T7260" s="1">
        <v>40860</v>
      </c>
    </row>
    <row r="7261" spans="1:20" x14ac:dyDescent="0.25">
      <c r="A7261">
        <v>51783</v>
      </c>
      <c r="B7261">
        <v>40858</v>
      </c>
      <c r="C7261" t="s">
        <v>79</v>
      </c>
      <c r="D7261" t="s">
        <v>42</v>
      </c>
      <c r="E7261" t="s">
        <v>46</v>
      </c>
      <c r="F7261" t="s">
        <v>47</v>
      </c>
      <c r="G7261">
        <v>47</v>
      </c>
      <c r="H7261">
        <v>7493.37</v>
      </c>
      <c r="I7261">
        <v>0.55000000000000004</v>
      </c>
      <c r="J7261">
        <v>0</v>
      </c>
      <c r="K7261">
        <v>4072.24</v>
      </c>
      <c r="L7261">
        <v>157.53</v>
      </c>
      <c r="M7261">
        <v>70.89</v>
      </c>
      <c r="N7261">
        <v>89.3</v>
      </c>
      <c r="O7261" t="s">
        <v>48</v>
      </c>
      <c r="P7261" t="s">
        <v>1370</v>
      </c>
      <c r="Q7261" t="s">
        <v>75</v>
      </c>
      <c r="R7261" t="s">
        <v>67</v>
      </c>
      <c r="S7261" t="s">
        <v>49</v>
      </c>
      <c r="T7261" s="1">
        <v>40860</v>
      </c>
    </row>
    <row r="7262" spans="1:20" x14ac:dyDescent="0.25">
      <c r="A7262">
        <v>51783</v>
      </c>
      <c r="B7262">
        <v>40858</v>
      </c>
      <c r="C7262" t="s">
        <v>79</v>
      </c>
      <c r="D7262" t="s">
        <v>21</v>
      </c>
      <c r="E7262" t="s">
        <v>84</v>
      </c>
      <c r="F7262" t="s">
        <v>1836</v>
      </c>
      <c r="G7262">
        <v>13</v>
      </c>
      <c r="H7262">
        <v>1169.1099999999999</v>
      </c>
      <c r="I7262">
        <v>0.49</v>
      </c>
      <c r="J7262">
        <v>0.05</v>
      </c>
      <c r="K7262">
        <v>538.79999999999995</v>
      </c>
      <c r="L7262">
        <v>94.2</v>
      </c>
      <c r="M7262">
        <v>48.04</v>
      </c>
      <c r="N7262">
        <v>5.79</v>
      </c>
      <c r="O7262" t="s">
        <v>24</v>
      </c>
      <c r="P7262" t="s">
        <v>1370</v>
      </c>
      <c r="Q7262" t="s">
        <v>64</v>
      </c>
      <c r="R7262" t="s">
        <v>67</v>
      </c>
      <c r="S7262" t="s">
        <v>57</v>
      </c>
      <c r="T7262" s="1">
        <v>40860</v>
      </c>
    </row>
    <row r="7263" spans="1:20" x14ac:dyDescent="0.25">
      <c r="A7263">
        <v>51813</v>
      </c>
      <c r="B7263">
        <v>41264</v>
      </c>
      <c r="C7263" t="s">
        <v>29</v>
      </c>
      <c r="D7263" t="s">
        <v>21</v>
      </c>
      <c r="E7263" t="s">
        <v>22</v>
      </c>
      <c r="F7263" t="s">
        <v>1504</v>
      </c>
      <c r="G7263">
        <v>13</v>
      </c>
      <c r="H7263">
        <v>2718.5</v>
      </c>
      <c r="I7263">
        <v>0.5</v>
      </c>
      <c r="J7263">
        <v>7.0000000000000007E-2</v>
      </c>
      <c r="K7263">
        <v>1240.76</v>
      </c>
      <c r="L7263">
        <v>221.96</v>
      </c>
      <c r="M7263">
        <v>110.98</v>
      </c>
      <c r="N7263">
        <v>35</v>
      </c>
      <c r="O7263" t="s">
        <v>24</v>
      </c>
      <c r="P7263" t="s">
        <v>358</v>
      </c>
      <c r="Q7263" t="s">
        <v>64</v>
      </c>
      <c r="R7263" t="s">
        <v>34</v>
      </c>
      <c r="S7263" t="s">
        <v>28</v>
      </c>
      <c r="T7263" s="1">
        <v>41266</v>
      </c>
    </row>
    <row r="7264" spans="1:20" x14ac:dyDescent="0.25">
      <c r="A7264">
        <v>51814</v>
      </c>
      <c r="B7264">
        <v>40445</v>
      </c>
      <c r="C7264" t="s">
        <v>58</v>
      </c>
      <c r="D7264" t="s">
        <v>21</v>
      </c>
      <c r="E7264" t="s">
        <v>120</v>
      </c>
      <c r="F7264" t="s">
        <v>692</v>
      </c>
      <c r="G7264">
        <v>13</v>
      </c>
      <c r="H7264">
        <v>200.4</v>
      </c>
      <c r="I7264">
        <v>0.5</v>
      </c>
      <c r="J7264">
        <v>0.04</v>
      </c>
      <c r="K7264">
        <v>93.77</v>
      </c>
      <c r="L7264">
        <v>15.68</v>
      </c>
      <c r="M7264">
        <v>7.84</v>
      </c>
      <c r="N7264">
        <v>4.71</v>
      </c>
      <c r="O7264" t="s">
        <v>24</v>
      </c>
      <c r="P7264" t="s">
        <v>709</v>
      </c>
      <c r="Q7264" t="s">
        <v>41</v>
      </c>
      <c r="R7264" t="s">
        <v>61</v>
      </c>
      <c r="S7264" t="s">
        <v>57</v>
      </c>
      <c r="T7264" s="1">
        <v>40447</v>
      </c>
    </row>
    <row r="7265" spans="1:20" x14ac:dyDescent="0.25">
      <c r="A7265">
        <v>51815</v>
      </c>
      <c r="B7265">
        <v>39959</v>
      </c>
      <c r="C7265" t="s">
        <v>20</v>
      </c>
      <c r="D7265" t="s">
        <v>21</v>
      </c>
      <c r="E7265" t="s">
        <v>120</v>
      </c>
      <c r="F7265" t="s">
        <v>1766</v>
      </c>
      <c r="G7265">
        <v>37</v>
      </c>
      <c r="H7265">
        <v>405.52</v>
      </c>
      <c r="I7265">
        <v>0.45</v>
      </c>
      <c r="J7265">
        <v>0.01</v>
      </c>
      <c r="K7265">
        <v>175.82</v>
      </c>
      <c r="L7265">
        <v>10.8</v>
      </c>
      <c r="M7265">
        <v>5.94</v>
      </c>
      <c r="N7265">
        <v>9.92</v>
      </c>
      <c r="O7265" t="s">
        <v>24</v>
      </c>
      <c r="P7265" t="s">
        <v>1531</v>
      </c>
      <c r="Q7265" t="s">
        <v>33</v>
      </c>
      <c r="R7265" t="s">
        <v>27</v>
      </c>
      <c r="S7265" t="s">
        <v>57</v>
      </c>
      <c r="T7265" s="1">
        <v>39966</v>
      </c>
    </row>
    <row r="7266" spans="1:20" x14ac:dyDescent="0.25">
      <c r="A7266">
        <v>51815</v>
      </c>
      <c r="B7266">
        <v>39959</v>
      </c>
      <c r="C7266" t="s">
        <v>20</v>
      </c>
      <c r="D7266" t="s">
        <v>37</v>
      </c>
      <c r="E7266" t="s">
        <v>50</v>
      </c>
      <c r="F7266" t="s">
        <v>524</v>
      </c>
      <c r="G7266">
        <v>21</v>
      </c>
      <c r="H7266">
        <v>5404.82</v>
      </c>
      <c r="I7266">
        <v>0.52</v>
      </c>
      <c r="J7266">
        <v>0.02</v>
      </c>
      <c r="K7266">
        <v>2756.03</v>
      </c>
      <c r="L7266">
        <v>262.48</v>
      </c>
      <c r="M7266">
        <v>125.99</v>
      </c>
      <c r="N7266">
        <v>3</v>
      </c>
      <c r="O7266" t="s">
        <v>24</v>
      </c>
      <c r="P7266" t="s">
        <v>1531</v>
      </c>
      <c r="Q7266" t="s">
        <v>33</v>
      </c>
      <c r="R7266" t="s">
        <v>27</v>
      </c>
      <c r="S7266" t="s">
        <v>57</v>
      </c>
      <c r="T7266" s="1">
        <v>39959</v>
      </c>
    </row>
    <row r="7267" spans="1:20" x14ac:dyDescent="0.25">
      <c r="A7267">
        <v>51842</v>
      </c>
      <c r="B7267">
        <v>40875</v>
      </c>
      <c r="C7267" t="s">
        <v>20</v>
      </c>
      <c r="D7267" t="s">
        <v>21</v>
      </c>
      <c r="E7267" t="s">
        <v>84</v>
      </c>
      <c r="F7267" t="s">
        <v>584</v>
      </c>
      <c r="G7267">
        <v>1</v>
      </c>
      <c r="H7267">
        <v>99.79</v>
      </c>
      <c r="I7267">
        <v>0.49</v>
      </c>
      <c r="J7267">
        <v>0.02</v>
      </c>
      <c r="K7267">
        <v>45.07</v>
      </c>
      <c r="L7267">
        <v>95.9</v>
      </c>
      <c r="M7267">
        <v>48.91</v>
      </c>
      <c r="N7267">
        <v>5.81</v>
      </c>
      <c r="O7267" t="s">
        <v>24</v>
      </c>
      <c r="P7267" t="s">
        <v>1240</v>
      </c>
      <c r="Q7267" t="s">
        <v>33</v>
      </c>
      <c r="R7267" t="s">
        <v>34</v>
      </c>
      <c r="S7267" t="s">
        <v>57</v>
      </c>
      <c r="T7267" s="1">
        <v>40880</v>
      </c>
    </row>
    <row r="7268" spans="1:20" x14ac:dyDescent="0.25">
      <c r="A7268">
        <v>51842</v>
      </c>
      <c r="B7268">
        <v>40875</v>
      </c>
      <c r="C7268" t="s">
        <v>20</v>
      </c>
      <c r="D7268" t="s">
        <v>21</v>
      </c>
      <c r="E7268" t="s">
        <v>22</v>
      </c>
      <c r="F7268" t="s">
        <v>1302</v>
      </c>
      <c r="G7268">
        <v>4</v>
      </c>
      <c r="H7268">
        <v>615.38</v>
      </c>
      <c r="I7268">
        <v>0.35</v>
      </c>
      <c r="J7268">
        <v>7.0000000000000007E-2</v>
      </c>
      <c r="K7268">
        <v>174.74</v>
      </c>
      <c r="L7268">
        <v>156.02000000000001</v>
      </c>
      <c r="M7268">
        <v>101.41</v>
      </c>
      <c r="N7268">
        <v>35</v>
      </c>
      <c r="O7268" t="s">
        <v>24</v>
      </c>
      <c r="P7268" t="s">
        <v>1240</v>
      </c>
      <c r="Q7268" t="s">
        <v>33</v>
      </c>
      <c r="R7268" t="s">
        <v>34</v>
      </c>
      <c r="S7268" t="s">
        <v>28</v>
      </c>
      <c r="T7268" s="1">
        <v>40879</v>
      </c>
    </row>
    <row r="7269" spans="1:20" x14ac:dyDescent="0.25">
      <c r="A7269">
        <v>51872</v>
      </c>
      <c r="B7269">
        <v>41022</v>
      </c>
      <c r="C7269" t="s">
        <v>79</v>
      </c>
      <c r="D7269" t="s">
        <v>42</v>
      </c>
      <c r="E7269" t="s">
        <v>192</v>
      </c>
      <c r="F7269" t="s">
        <v>1962</v>
      </c>
      <c r="G7269">
        <v>10</v>
      </c>
      <c r="H7269">
        <v>4740.66</v>
      </c>
      <c r="I7269">
        <v>0.54</v>
      </c>
      <c r="J7269">
        <v>0.09</v>
      </c>
      <c r="K7269">
        <v>2332.17</v>
      </c>
      <c r="L7269">
        <v>518.26</v>
      </c>
      <c r="M7269">
        <v>238.4</v>
      </c>
      <c r="N7269">
        <v>24.49</v>
      </c>
      <c r="O7269" t="s">
        <v>24</v>
      </c>
      <c r="P7269" t="s">
        <v>1728</v>
      </c>
      <c r="Q7269" t="s">
        <v>33</v>
      </c>
      <c r="R7269" t="s">
        <v>67</v>
      </c>
      <c r="S7269" t="s">
        <v>28</v>
      </c>
      <c r="T7269" s="1">
        <v>41023</v>
      </c>
    </row>
    <row r="7270" spans="1:20" x14ac:dyDescent="0.25">
      <c r="A7270">
        <v>51872</v>
      </c>
      <c r="B7270">
        <v>41022</v>
      </c>
      <c r="C7270" t="s">
        <v>79</v>
      </c>
      <c r="D7270" t="s">
        <v>37</v>
      </c>
      <c r="E7270" t="s">
        <v>50</v>
      </c>
      <c r="F7270" t="s">
        <v>607</v>
      </c>
      <c r="G7270">
        <v>11</v>
      </c>
      <c r="H7270">
        <v>1752.9</v>
      </c>
      <c r="I7270">
        <v>0.46</v>
      </c>
      <c r="J7270">
        <v>0</v>
      </c>
      <c r="K7270">
        <v>805.76</v>
      </c>
      <c r="L7270">
        <v>159.24</v>
      </c>
      <c r="M7270">
        <v>85.99</v>
      </c>
      <c r="N7270">
        <v>1.25</v>
      </c>
      <c r="O7270" t="s">
        <v>71</v>
      </c>
      <c r="P7270" t="s">
        <v>1728</v>
      </c>
      <c r="Q7270" t="s">
        <v>33</v>
      </c>
      <c r="R7270" t="s">
        <v>67</v>
      </c>
      <c r="S7270" t="s">
        <v>35</v>
      </c>
      <c r="T7270" s="1">
        <v>41024</v>
      </c>
    </row>
    <row r="7271" spans="1:20" x14ac:dyDescent="0.25">
      <c r="A7271">
        <v>51872</v>
      </c>
      <c r="B7271">
        <v>41022</v>
      </c>
      <c r="C7271" t="s">
        <v>79</v>
      </c>
      <c r="D7271" t="s">
        <v>37</v>
      </c>
      <c r="E7271" t="s">
        <v>50</v>
      </c>
      <c r="F7271" t="s">
        <v>608</v>
      </c>
      <c r="G7271">
        <v>37</v>
      </c>
      <c r="H7271">
        <v>9522.0300000000007</v>
      </c>
      <c r="I7271">
        <v>0.43</v>
      </c>
      <c r="J7271">
        <v>0.06</v>
      </c>
      <c r="K7271">
        <v>3746.5</v>
      </c>
      <c r="L7271">
        <v>273.67</v>
      </c>
      <c r="M7271">
        <v>155.99</v>
      </c>
      <c r="N7271">
        <v>3.9</v>
      </c>
      <c r="O7271" t="s">
        <v>24</v>
      </c>
      <c r="P7271" t="s">
        <v>1728</v>
      </c>
      <c r="Q7271" t="s">
        <v>33</v>
      </c>
      <c r="R7271" t="s">
        <v>67</v>
      </c>
      <c r="S7271" t="s">
        <v>57</v>
      </c>
      <c r="T7271" s="1">
        <v>41025</v>
      </c>
    </row>
    <row r="7272" spans="1:20" x14ac:dyDescent="0.25">
      <c r="A7272">
        <v>51873</v>
      </c>
      <c r="B7272">
        <v>39939</v>
      </c>
      <c r="C7272" t="s">
        <v>36</v>
      </c>
      <c r="D7272" t="s">
        <v>21</v>
      </c>
      <c r="E7272" t="s">
        <v>84</v>
      </c>
      <c r="F7272" t="s">
        <v>1268</v>
      </c>
      <c r="G7272">
        <v>29</v>
      </c>
      <c r="H7272">
        <v>480.68</v>
      </c>
      <c r="I7272">
        <v>0.47</v>
      </c>
      <c r="J7272">
        <v>0.04</v>
      </c>
      <c r="K7272">
        <v>214.34</v>
      </c>
      <c r="L7272">
        <v>17.190000000000001</v>
      </c>
      <c r="M7272">
        <v>9.11</v>
      </c>
      <c r="N7272">
        <v>2.15</v>
      </c>
      <c r="O7272" t="s">
        <v>24</v>
      </c>
      <c r="P7272" t="s">
        <v>326</v>
      </c>
      <c r="Q7272" t="s">
        <v>95</v>
      </c>
      <c r="R7272" t="s">
        <v>67</v>
      </c>
      <c r="S7272" t="s">
        <v>55</v>
      </c>
      <c r="T7272" s="1">
        <v>39939</v>
      </c>
    </row>
    <row r="7273" spans="1:20" x14ac:dyDescent="0.25">
      <c r="A7273">
        <v>51876</v>
      </c>
      <c r="B7273">
        <v>40974</v>
      </c>
      <c r="C7273" t="s">
        <v>58</v>
      </c>
      <c r="D7273" t="s">
        <v>37</v>
      </c>
      <c r="E7273" t="s">
        <v>50</v>
      </c>
      <c r="F7273" t="s">
        <v>1272</v>
      </c>
      <c r="G7273">
        <v>2</v>
      </c>
      <c r="H7273">
        <v>178.76</v>
      </c>
      <c r="I7273">
        <v>0.42</v>
      </c>
      <c r="J7273">
        <v>0.1</v>
      </c>
      <c r="K7273">
        <v>61.78</v>
      </c>
      <c r="L7273">
        <v>96.53</v>
      </c>
      <c r="M7273">
        <v>55.99</v>
      </c>
      <c r="N7273">
        <v>5</v>
      </c>
      <c r="O7273" t="s">
        <v>24</v>
      </c>
      <c r="P7273" t="s">
        <v>1104</v>
      </c>
      <c r="Q7273" t="s">
        <v>41</v>
      </c>
      <c r="R7273" t="s">
        <v>67</v>
      </c>
      <c r="S7273" t="s">
        <v>35</v>
      </c>
      <c r="T7273" s="1">
        <v>40975</v>
      </c>
    </row>
    <row r="7274" spans="1:20" x14ac:dyDescent="0.25">
      <c r="A7274">
        <v>51879</v>
      </c>
      <c r="B7274">
        <v>40414</v>
      </c>
      <c r="C7274" t="s">
        <v>29</v>
      </c>
      <c r="D7274" t="s">
        <v>42</v>
      </c>
      <c r="E7274" t="s">
        <v>43</v>
      </c>
      <c r="F7274" t="s">
        <v>2083</v>
      </c>
      <c r="G7274">
        <v>26</v>
      </c>
      <c r="H7274">
        <v>2132.7800000000002</v>
      </c>
      <c r="I7274">
        <v>0.38</v>
      </c>
      <c r="J7274">
        <v>0.03</v>
      </c>
      <c r="K7274">
        <v>762.35</v>
      </c>
      <c r="L7274">
        <v>83.77</v>
      </c>
      <c r="M7274">
        <v>51.94</v>
      </c>
      <c r="N7274">
        <v>19.989999999999998</v>
      </c>
      <c r="O7274" t="s">
        <v>24</v>
      </c>
      <c r="P7274" t="s">
        <v>221</v>
      </c>
      <c r="Q7274" t="s">
        <v>33</v>
      </c>
      <c r="R7274" t="s">
        <v>34</v>
      </c>
      <c r="S7274" t="s">
        <v>57</v>
      </c>
      <c r="T7274" s="1">
        <v>40416</v>
      </c>
    </row>
    <row r="7275" spans="1:20" x14ac:dyDescent="0.25">
      <c r="A7275">
        <v>51879</v>
      </c>
      <c r="B7275">
        <v>40414</v>
      </c>
      <c r="C7275" t="s">
        <v>29</v>
      </c>
      <c r="D7275" t="s">
        <v>21</v>
      </c>
      <c r="E7275" t="s">
        <v>84</v>
      </c>
      <c r="F7275" t="s">
        <v>1172</v>
      </c>
      <c r="G7275">
        <v>46</v>
      </c>
      <c r="H7275">
        <v>1525.16</v>
      </c>
      <c r="I7275">
        <v>0.4</v>
      </c>
      <c r="J7275">
        <v>0.01</v>
      </c>
      <c r="K7275">
        <v>597.4</v>
      </c>
      <c r="L7275">
        <v>33.299999999999997</v>
      </c>
      <c r="M7275">
        <v>19.98</v>
      </c>
      <c r="N7275">
        <v>8.68</v>
      </c>
      <c r="O7275" t="s">
        <v>24</v>
      </c>
      <c r="P7275" t="s">
        <v>221</v>
      </c>
      <c r="Q7275" t="s">
        <v>33</v>
      </c>
      <c r="R7275" t="s">
        <v>34</v>
      </c>
      <c r="S7275" t="s">
        <v>57</v>
      </c>
      <c r="T7275" s="1">
        <v>40415</v>
      </c>
    </row>
    <row r="7276" spans="1:20" x14ac:dyDescent="0.25">
      <c r="A7276">
        <v>51906</v>
      </c>
      <c r="B7276">
        <v>40787</v>
      </c>
      <c r="C7276" t="s">
        <v>36</v>
      </c>
      <c r="D7276" t="s">
        <v>37</v>
      </c>
      <c r="E7276" t="s">
        <v>38</v>
      </c>
      <c r="F7276" t="s">
        <v>317</v>
      </c>
      <c r="G7276">
        <v>24</v>
      </c>
      <c r="H7276">
        <v>401.41</v>
      </c>
      <c r="I7276">
        <v>0.51</v>
      </c>
      <c r="J7276">
        <v>0.04</v>
      </c>
      <c r="K7276">
        <v>194.75</v>
      </c>
      <c r="L7276">
        <v>17.27</v>
      </c>
      <c r="M7276">
        <v>8.4600000000000009</v>
      </c>
      <c r="N7276">
        <v>3.62</v>
      </c>
      <c r="O7276" t="s">
        <v>24</v>
      </c>
      <c r="P7276" t="s">
        <v>187</v>
      </c>
      <c r="Q7276" t="s">
        <v>33</v>
      </c>
      <c r="R7276" t="s">
        <v>61</v>
      </c>
      <c r="S7276" t="s">
        <v>35</v>
      </c>
      <c r="T7276" s="1">
        <v>40788</v>
      </c>
    </row>
    <row r="7277" spans="1:20" x14ac:dyDescent="0.25">
      <c r="A7277">
        <v>51937</v>
      </c>
      <c r="B7277">
        <v>39871</v>
      </c>
      <c r="C7277" t="s">
        <v>36</v>
      </c>
      <c r="D7277" t="s">
        <v>21</v>
      </c>
      <c r="E7277" t="s">
        <v>126</v>
      </c>
      <c r="F7277" t="s">
        <v>494</v>
      </c>
      <c r="G7277">
        <v>39</v>
      </c>
      <c r="H7277">
        <v>19534.79</v>
      </c>
      <c r="I7277">
        <v>0.44</v>
      </c>
      <c r="J7277">
        <v>0.05</v>
      </c>
      <c r="K7277">
        <v>8002.09</v>
      </c>
      <c r="L7277">
        <v>526.11</v>
      </c>
      <c r="M7277">
        <v>294.62</v>
      </c>
      <c r="N7277">
        <v>42.52</v>
      </c>
      <c r="O7277" t="s">
        <v>48</v>
      </c>
      <c r="P7277" t="s">
        <v>695</v>
      </c>
      <c r="Q7277" t="s">
        <v>64</v>
      </c>
      <c r="R7277" t="s">
        <v>34</v>
      </c>
      <c r="S7277" t="s">
        <v>132</v>
      </c>
      <c r="T7277" s="1">
        <v>39871</v>
      </c>
    </row>
    <row r="7278" spans="1:20" x14ac:dyDescent="0.25">
      <c r="A7278">
        <v>51938</v>
      </c>
      <c r="B7278">
        <v>40680</v>
      </c>
      <c r="C7278" t="s">
        <v>20</v>
      </c>
      <c r="D7278" t="s">
        <v>37</v>
      </c>
      <c r="E7278" t="s">
        <v>50</v>
      </c>
      <c r="F7278" t="s">
        <v>76</v>
      </c>
      <c r="G7278">
        <v>5</v>
      </c>
      <c r="H7278">
        <v>960.72</v>
      </c>
      <c r="I7278">
        <v>0.38</v>
      </c>
      <c r="J7278">
        <v>0.06</v>
      </c>
      <c r="K7278">
        <v>325.14</v>
      </c>
      <c r="L7278">
        <v>203.21</v>
      </c>
      <c r="M7278">
        <v>125.99</v>
      </c>
      <c r="N7278">
        <v>5.63</v>
      </c>
      <c r="O7278" t="s">
        <v>24</v>
      </c>
      <c r="P7278" t="s">
        <v>367</v>
      </c>
      <c r="Q7278" t="s">
        <v>83</v>
      </c>
      <c r="R7278" t="s">
        <v>34</v>
      </c>
      <c r="S7278" t="s">
        <v>57</v>
      </c>
      <c r="T7278" s="1">
        <v>40684</v>
      </c>
    </row>
    <row r="7279" spans="1:20" x14ac:dyDescent="0.25">
      <c r="A7279">
        <v>51940</v>
      </c>
      <c r="B7279">
        <v>41199</v>
      </c>
      <c r="C7279" t="s">
        <v>36</v>
      </c>
      <c r="D7279" t="s">
        <v>37</v>
      </c>
      <c r="E7279" t="s">
        <v>38</v>
      </c>
      <c r="F7279" t="s">
        <v>540</v>
      </c>
      <c r="G7279">
        <v>11</v>
      </c>
      <c r="H7279">
        <v>133.13999999999999</v>
      </c>
      <c r="I7279">
        <v>0.53</v>
      </c>
      <c r="J7279">
        <v>0.08</v>
      </c>
      <c r="K7279">
        <v>62.98</v>
      </c>
      <c r="L7279">
        <v>12.72</v>
      </c>
      <c r="M7279">
        <v>5.98</v>
      </c>
      <c r="N7279">
        <v>4.38</v>
      </c>
      <c r="O7279" t="s">
        <v>24</v>
      </c>
      <c r="P7279" t="s">
        <v>1905</v>
      </c>
      <c r="Q7279" t="s">
        <v>64</v>
      </c>
      <c r="R7279" t="s">
        <v>34</v>
      </c>
      <c r="S7279" t="s">
        <v>35</v>
      </c>
      <c r="T7279" s="1">
        <v>41200</v>
      </c>
    </row>
    <row r="7280" spans="1:20" x14ac:dyDescent="0.25">
      <c r="A7280">
        <v>51943</v>
      </c>
      <c r="B7280">
        <v>39927</v>
      </c>
      <c r="C7280" t="s">
        <v>36</v>
      </c>
      <c r="D7280" t="s">
        <v>21</v>
      </c>
      <c r="E7280" t="s">
        <v>84</v>
      </c>
      <c r="F7280" t="s">
        <v>1830</v>
      </c>
      <c r="G7280">
        <v>11</v>
      </c>
      <c r="H7280">
        <v>177.71</v>
      </c>
      <c r="I7280">
        <v>0.43</v>
      </c>
      <c r="J7280">
        <v>0.04</v>
      </c>
      <c r="K7280">
        <v>68.19</v>
      </c>
      <c r="L7280">
        <v>15.89</v>
      </c>
      <c r="M7280">
        <v>9.06</v>
      </c>
      <c r="N7280">
        <v>9.86</v>
      </c>
      <c r="O7280" t="s">
        <v>24</v>
      </c>
      <c r="P7280" t="s">
        <v>138</v>
      </c>
      <c r="Q7280" t="s">
        <v>75</v>
      </c>
      <c r="R7280" t="s">
        <v>61</v>
      </c>
      <c r="S7280" t="s">
        <v>57</v>
      </c>
      <c r="T7280" s="1">
        <v>39928</v>
      </c>
    </row>
    <row r="7281" spans="1:20" x14ac:dyDescent="0.25">
      <c r="A7281">
        <v>51943</v>
      </c>
      <c r="B7281">
        <v>39927</v>
      </c>
      <c r="C7281" t="s">
        <v>36</v>
      </c>
      <c r="D7281" t="s">
        <v>21</v>
      </c>
      <c r="E7281" t="s">
        <v>120</v>
      </c>
      <c r="F7281" t="s">
        <v>1125</v>
      </c>
      <c r="G7281">
        <v>13</v>
      </c>
      <c r="H7281">
        <v>370.72</v>
      </c>
      <c r="I7281">
        <v>0.51</v>
      </c>
      <c r="J7281">
        <v>0.04</v>
      </c>
      <c r="K7281">
        <v>177.94</v>
      </c>
      <c r="L7281">
        <v>29.12</v>
      </c>
      <c r="M7281">
        <v>14.27</v>
      </c>
      <c r="N7281">
        <v>7.27</v>
      </c>
      <c r="O7281" t="s">
        <v>24</v>
      </c>
      <c r="P7281" t="s">
        <v>138</v>
      </c>
      <c r="Q7281" t="s">
        <v>75</v>
      </c>
      <c r="R7281" t="s">
        <v>61</v>
      </c>
      <c r="S7281" t="s">
        <v>57</v>
      </c>
      <c r="T7281" s="1">
        <v>39928</v>
      </c>
    </row>
    <row r="7282" spans="1:20" x14ac:dyDescent="0.25">
      <c r="A7282">
        <v>51943</v>
      </c>
      <c r="B7282">
        <v>39927</v>
      </c>
      <c r="C7282" t="s">
        <v>36</v>
      </c>
      <c r="D7282" t="s">
        <v>21</v>
      </c>
      <c r="E7282" t="s">
        <v>80</v>
      </c>
      <c r="F7282" t="s">
        <v>702</v>
      </c>
      <c r="G7282">
        <v>28</v>
      </c>
      <c r="H7282">
        <v>278.32</v>
      </c>
      <c r="I7282">
        <v>0.52</v>
      </c>
      <c r="J7282">
        <v>0.03</v>
      </c>
      <c r="K7282">
        <v>140.34</v>
      </c>
      <c r="L7282">
        <v>10.23</v>
      </c>
      <c r="M7282">
        <v>4.91</v>
      </c>
      <c r="N7282">
        <v>0.5</v>
      </c>
      <c r="O7282" t="s">
        <v>24</v>
      </c>
      <c r="P7282" t="s">
        <v>138</v>
      </c>
      <c r="Q7282" t="s">
        <v>75</v>
      </c>
      <c r="R7282" t="s">
        <v>61</v>
      </c>
      <c r="S7282" t="s">
        <v>57</v>
      </c>
      <c r="T7282" s="1">
        <v>39930</v>
      </c>
    </row>
    <row r="7283" spans="1:20" x14ac:dyDescent="0.25">
      <c r="A7283">
        <v>51968</v>
      </c>
      <c r="B7283">
        <v>40061</v>
      </c>
      <c r="C7283" t="s">
        <v>79</v>
      </c>
      <c r="D7283" t="s">
        <v>37</v>
      </c>
      <c r="E7283" t="s">
        <v>50</v>
      </c>
      <c r="F7283" t="s">
        <v>1480</v>
      </c>
      <c r="G7283">
        <v>43</v>
      </c>
      <c r="H7283">
        <v>6642.92</v>
      </c>
      <c r="I7283">
        <v>0.46</v>
      </c>
      <c r="J7283">
        <v>0.03</v>
      </c>
      <c r="K7283">
        <v>2944.36</v>
      </c>
      <c r="L7283">
        <v>159.24</v>
      </c>
      <c r="M7283">
        <v>85.99</v>
      </c>
      <c r="N7283">
        <v>0.99</v>
      </c>
      <c r="O7283" t="s">
        <v>24</v>
      </c>
      <c r="P7283" t="s">
        <v>2079</v>
      </c>
      <c r="Q7283" t="s">
        <v>33</v>
      </c>
      <c r="R7283" t="s">
        <v>61</v>
      </c>
      <c r="S7283" t="s">
        <v>55</v>
      </c>
      <c r="T7283" s="1">
        <v>40062</v>
      </c>
    </row>
    <row r="7284" spans="1:20" x14ac:dyDescent="0.25">
      <c r="A7284">
        <v>51969</v>
      </c>
      <c r="B7284">
        <v>40790</v>
      </c>
      <c r="C7284" t="s">
        <v>36</v>
      </c>
      <c r="D7284" t="s">
        <v>21</v>
      </c>
      <c r="E7284" t="s">
        <v>84</v>
      </c>
      <c r="F7284" t="s">
        <v>747</v>
      </c>
      <c r="G7284">
        <v>16</v>
      </c>
      <c r="H7284">
        <v>369.2</v>
      </c>
      <c r="I7284">
        <v>0.48</v>
      </c>
      <c r="J7284">
        <v>0.04</v>
      </c>
      <c r="K7284">
        <v>166.25</v>
      </c>
      <c r="L7284">
        <v>23.62</v>
      </c>
      <c r="M7284">
        <v>12.28</v>
      </c>
      <c r="N7284">
        <v>6.47</v>
      </c>
      <c r="O7284" t="s">
        <v>24</v>
      </c>
      <c r="P7284" t="s">
        <v>943</v>
      </c>
      <c r="Q7284" t="s">
        <v>33</v>
      </c>
      <c r="R7284" t="s">
        <v>67</v>
      </c>
      <c r="S7284" t="s">
        <v>57</v>
      </c>
      <c r="T7284" s="1">
        <v>40790</v>
      </c>
    </row>
    <row r="7285" spans="1:20" x14ac:dyDescent="0.25">
      <c r="A7285">
        <v>51969</v>
      </c>
      <c r="B7285">
        <v>40790</v>
      </c>
      <c r="C7285" t="s">
        <v>36</v>
      </c>
      <c r="D7285" t="s">
        <v>37</v>
      </c>
      <c r="E7285" t="s">
        <v>50</v>
      </c>
      <c r="F7285" t="s">
        <v>76</v>
      </c>
      <c r="G7285">
        <v>33</v>
      </c>
      <c r="H7285">
        <v>3024.04</v>
      </c>
      <c r="I7285">
        <v>0.35</v>
      </c>
      <c r="J7285">
        <v>0.1</v>
      </c>
      <c r="K7285">
        <v>837.57</v>
      </c>
      <c r="L7285">
        <v>101.52</v>
      </c>
      <c r="M7285">
        <v>65.989999999999995</v>
      </c>
      <c r="N7285">
        <v>8.8000000000000007</v>
      </c>
      <c r="O7285" t="s">
        <v>24</v>
      </c>
      <c r="P7285" t="s">
        <v>943</v>
      </c>
      <c r="Q7285" t="s">
        <v>33</v>
      </c>
      <c r="R7285" t="s">
        <v>67</v>
      </c>
      <c r="S7285" t="s">
        <v>57</v>
      </c>
      <c r="T7285" s="1">
        <v>40793</v>
      </c>
    </row>
    <row r="7286" spans="1:20" x14ac:dyDescent="0.25">
      <c r="A7286">
        <v>51970</v>
      </c>
      <c r="B7286">
        <v>40919</v>
      </c>
      <c r="C7286" t="s">
        <v>29</v>
      </c>
      <c r="D7286" t="s">
        <v>37</v>
      </c>
      <c r="E7286" t="s">
        <v>87</v>
      </c>
      <c r="F7286" t="s">
        <v>241</v>
      </c>
      <c r="G7286">
        <v>1</v>
      </c>
      <c r="H7286">
        <v>288.12</v>
      </c>
      <c r="I7286">
        <v>0.53</v>
      </c>
      <c r="J7286">
        <v>0.06</v>
      </c>
      <c r="K7286">
        <v>115.99</v>
      </c>
      <c r="L7286">
        <v>246.79</v>
      </c>
      <c r="M7286">
        <v>115.99</v>
      </c>
      <c r="N7286">
        <v>56.14</v>
      </c>
      <c r="O7286" t="s">
        <v>48</v>
      </c>
      <c r="P7286" t="s">
        <v>310</v>
      </c>
      <c r="Q7286" t="s">
        <v>83</v>
      </c>
      <c r="R7286" t="s">
        <v>27</v>
      </c>
      <c r="S7286" t="s">
        <v>132</v>
      </c>
      <c r="T7286" s="1">
        <v>40921</v>
      </c>
    </row>
    <row r="7287" spans="1:20" x14ac:dyDescent="0.25">
      <c r="A7287">
        <v>51971</v>
      </c>
      <c r="B7287">
        <v>40819</v>
      </c>
      <c r="C7287" t="s">
        <v>29</v>
      </c>
      <c r="D7287" t="s">
        <v>21</v>
      </c>
      <c r="E7287" t="s">
        <v>22</v>
      </c>
      <c r="F7287" t="s">
        <v>1723</v>
      </c>
      <c r="G7287">
        <v>39</v>
      </c>
      <c r="H7287">
        <v>2175.3200000000002</v>
      </c>
      <c r="I7287">
        <v>0.42</v>
      </c>
      <c r="J7287">
        <v>0.02</v>
      </c>
      <c r="K7287">
        <v>873.6</v>
      </c>
      <c r="L7287">
        <v>56</v>
      </c>
      <c r="M7287">
        <v>32.479999999999997</v>
      </c>
      <c r="N7287">
        <v>35</v>
      </c>
      <c r="O7287" t="s">
        <v>24</v>
      </c>
      <c r="P7287" t="s">
        <v>229</v>
      </c>
      <c r="Q7287" t="s">
        <v>83</v>
      </c>
      <c r="R7287" t="s">
        <v>61</v>
      </c>
      <c r="S7287" t="s">
        <v>28</v>
      </c>
      <c r="T7287" s="1">
        <v>40821</v>
      </c>
    </row>
    <row r="7288" spans="1:20" x14ac:dyDescent="0.25">
      <c r="A7288">
        <v>51971</v>
      </c>
      <c r="B7288">
        <v>40819</v>
      </c>
      <c r="C7288" t="s">
        <v>29</v>
      </c>
      <c r="D7288" t="s">
        <v>42</v>
      </c>
      <c r="E7288" t="s">
        <v>46</v>
      </c>
      <c r="F7288" t="s">
        <v>2006</v>
      </c>
      <c r="G7288">
        <v>22</v>
      </c>
      <c r="H7288">
        <v>6360.89</v>
      </c>
      <c r="I7288">
        <v>0.4</v>
      </c>
      <c r="J7288">
        <v>0.06</v>
      </c>
      <c r="K7288">
        <v>2275.79</v>
      </c>
      <c r="L7288">
        <v>304.25</v>
      </c>
      <c r="M7288">
        <v>182.55</v>
      </c>
      <c r="N7288">
        <v>69</v>
      </c>
      <c r="O7288" t="s">
        <v>24</v>
      </c>
      <c r="P7288" t="s">
        <v>229</v>
      </c>
      <c r="Q7288" t="s">
        <v>83</v>
      </c>
      <c r="R7288" t="s">
        <v>61</v>
      </c>
      <c r="S7288" t="s">
        <v>28</v>
      </c>
      <c r="T7288" s="1">
        <v>40821</v>
      </c>
    </row>
    <row r="7289" spans="1:20" x14ac:dyDescent="0.25">
      <c r="A7289">
        <v>51974</v>
      </c>
      <c r="B7289">
        <v>40569</v>
      </c>
      <c r="C7289" t="s">
        <v>36</v>
      </c>
      <c r="D7289" t="s">
        <v>21</v>
      </c>
      <c r="E7289" t="s">
        <v>126</v>
      </c>
      <c r="F7289" t="s">
        <v>1274</v>
      </c>
      <c r="G7289">
        <v>10</v>
      </c>
      <c r="H7289">
        <v>2368.71</v>
      </c>
      <c r="I7289">
        <v>0.5</v>
      </c>
      <c r="J7289">
        <v>0.05</v>
      </c>
      <c r="K7289">
        <v>1110.42</v>
      </c>
      <c r="L7289">
        <v>246.76</v>
      </c>
      <c r="M7289">
        <v>123.38</v>
      </c>
      <c r="N7289">
        <v>24.49</v>
      </c>
      <c r="O7289" t="s">
        <v>24</v>
      </c>
      <c r="P7289" t="s">
        <v>1380</v>
      </c>
      <c r="Q7289" t="s">
        <v>41</v>
      </c>
      <c r="R7289" t="s">
        <v>27</v>
      </c>
      <c r="S7289" t="s">
        <v>28</v>
      </c>
      <c r="T7289" s="1">
        <v>40570</v>
      </c>
    </row>
    <row r="7290" spans="1:20" x14ac:dyDescent="0.25">
      <c r="A7290">
        <v>51974</v>
      </c>
      <c r="B7290">
        <v>40569</v>
      </c>
      <c r="C7290" t="s">
        <v>36</v>
      </c>
      <c r="D7290" t="s">
        <v>21</v>
      </c>
      <c r="E7290" t="s">
        <v>120</v>
      </c>
      <c r="F7290" t="s">
        <v>344</v>
      </c>
      <c r="G7290">
        <v>2</v>
      </c>
      <c r="H7290">
        <v>39.54</v>
      </c>
      <c r="I7290">
        <v>0.51</v>
      </c>
      <c r="J7290">
        <v>0.05</v>
      </c>
      <c r="K7290">
        <v>16.149999999999999</v>
      </c>
      <c r="L7290">
        <v>17.55</v>
      </c>
      <c r="M7290">
        <v>8.6</v>
      </c>
      <c r="N7290">
        <v>6.19</v>
      </c>
      <c r="O7290" t="s">
        <v>24</v>
      </c>
      <c r="P7290" t="s">
        <v>1380</v>
      </c>
      <c r="Q7290" t="s">
        <v>41</v>
      </c>
      <c r="R7290" t="s">
        <v>27</v>
      </c>
      <c r="S7290" t="s">
        <v>57</v>
      </c>
      <c r="T7290" s="1">
        <v>40570</v>
      </c>
    </row>
    <row r="7291" spans="1:20" x14ac:dyDescent="0.25">
      <c r="A7291">
        <v>51975</v>
      </c>
      <c r="B7291">
        <v>40165</v>
      </c>
      <c r="C7291" t="s">
        <v>20</v>
      </c>
      <c r="D7291" t="s">
        <v>37</v>
      </c>
      <c r="E7291" t="s">
        <v>50</v>
      </c>
      <c r="F7291" t="s">
        <v>1846</v>
      </c>
      <c r="G7291">
        <v>12</v>
      </c>
      <c r="H7291">
        <v>2090.3200000000002</v>
      </c>
      <c r="I7291">
        <v>0.4</v>
      </c>
      <c r="J7291">
        <v>0.1</v>
      </c>
      <c r="K7291">
        <v>695.94</v>
      </c>
      <c r="L7291">
        <v>193.32</v>
      </c>
      <c r="M7291">
        <v>115.99</v>
      </c>
      <c r="N7291">
        <v>2.5</v>
      </c>
      <c r="O7291" t="s">
        <v>24</v>
      </c>
      <c r="P7291" t="s">
        <v>709</v>
      </c>
      <c r="Q7291" t="s">
        <v>41</v>
      </c>
      <c r="R7291" t="s">
        <v>61</v>
      </c>
      <c r="S7291" t="s">
        <v>57</v>
      </c>
      <c r="T7291" s="1">
        <v>40169</v>
      </c>
    </row>
    <row r="7292" spans="1:20" x14ac:dyDescent="0.25">
      <c r="A7292">
        <v>52002</v>
      </c>
      <c r="B7292">
        <v>39968</v>
      </c>
      <c r="C7292" t="s">
        <v>36</v>
      </c>
      <c r="D7292" t="s">
        <v>42</v>
      </c>
      <c r="E7292" t="s">
        <v>46</v>
      </c>
      <c r="F7292" t="s">
        <v>356</v>
      </c>
      <c r="G7292">
        <v>11</v>
      </c>
      <c r="H7292">
        <v>4037.84</v>
      </c>
      <c r="I7292">
        <v>0.43</v>
      </c>
      <c r="J7292">
        <v>0.06</v>
      </c>
      <c r="K7292">
        <v>1561.95</v>
      </c>
      <c r="L7292">
        <v>383.77</v>
      </c>
      <c r="M7292">
        <v>218.75</v>
      </c>
      <c r="N7292">
        <v>69.64</v>
      </c>
      <c r="O7292" t="s">
        <v>48</v>
      </c>
      <c r="P7292" t="s">
        <v>1511</v>
      </c>
      <c r="Q7292" t="s">
        <v>83</v>
      </c>
      <c r="R7292" t="s">
        <v>34</v>
      </c>
      <c r="S7292" t="s">
        <v>49</v>
      </c>
      <c r="T7292" s="1">
        <v>39969</v>
      </c>
    </row>
    <row r="7293" spans="1:20" x14ac:dyDescent="0.25">
      <c r="A7293">
        <v>52003</v>
      </c>
      <c r="B7293">
        <v>40957</v>
      </c>
      <c r="C7293" t="s">
        <v>20</v>
      </c>
      <c r="D7293" t="s">
        <v>42</v>
      </c>
      <c r="E7293" t="s">
        <v>46</v>
      </c>
      <c r="F7293" t="s">
        <v>536</v>
      </c>
      <c r="G7293">
        <v>11</v>
      </c>
      <c r="H7293">
        <v>3915.38</v>
      </c>
      <c r="I7293">
        <v>0.41</v>
      </c>
      <c r="J7293">
        <v>0.04</v>
      </c>
      <c r="K7293">
        <v>1466.58</v>
      </c>
      <c r="L7293">
        <v>360.34</v>
      </c>
      <c r="M7293">
        <v>212.6</v>
      </c>
      <c r="N7293">
        <v>110.2</v>
      </c>
      <c r="O7293" t="s">
        <v>48</v>
      </c>
      <c r="P7293" t="s">
        <v>660</v>
      </c>
      <c r="Q7293" t="s">
        <v>33</v>
      </c>
      <c r="R7293" t="s">
        <v>67</v>
      </c>
      <c r="S7293" t="s">
        <v>49</v>
      </c>
      <c r="T7293" s="1">
        <v>40964</v>
      </c>
    </row>
    <row r="7294" spans="1:20" x14ac:dyDescent="0.25">
      <c r="A7294">
        <v>52003</v>
      </c>
      <c r="B7294">
        <v>40957</v>
      </c>
      <c r="C7294" t="s">
        <v>20</v>
      </c>
      <c r="D7294" t="s">
        <v>37</v>
      </c>
      <c r="E7294" t="s">
        <v>50</v>
      </c>
      <c r="F7294" t="s">
        <v>1272</v>
      </c>
      <c r="G7294">
        <v>2</v>
      </c>
      <c r="H7294">
        <v>206.56</v>
      </c>
      <c r="I7294">
        <v>0.5</v>
      </c>
      <c r="J7294">
        <v>0.1</v>
      </c>
      <c r="K7294">
        <v>89.58</v>
      </c>
      <c r="L7294">
        <v>111.98</v>
      </c>
      <c r="M7294">
        <v>55.99</v>
      </c>
      <c r="N7294">
        <v>5</v>
      </c>
      <c r="O7294" t="s">
        <v>24</v>
      </c>
      <c r="P7294" t="s">
        <v>660</v>
      </c>
      <c r="Q7294" t="s">
        <v>33</v>
      </c>
      <c r="R7294" t="s">
        <v>67</v>
      </c>
      <c r="S7294" t="s">
        <v>35</v>
      </c>
      <c r="T7294" s="1">
        <v>40957</v>
      </c>
    </row>
    <row r="7295" spans="1:20" x14ac:dyDescent="0.25">
      <c r="A7295">
        <v>52006</v>
      </c>
      <c r="B7295">
        <v>39988</v>
      </c>
      <c r="C7295" t="s">
        <v>79</v>
      </c>
      <c r="D7295" t="s">
        <v>42</v>
      </c>
      <c r="E7295" t="s">
        <v>43</v>
      </c>
      <c r="F7295" t="s">
        <v>1404</v>
      </c>
      <c r="G7295">
        <v>42</v>
      </c>
      <c r="H7295">
        <v>713.24</v>
      </c>
      <c r="I7295">
        <v>0.5</v>
      </c>
      <c r="J7295">
        <v>0</v>
      </c>
      <c r="K7295">
        <v>351.54</v>
      </c>
      <c r="L7295">
        <v>16.739999999999998</v>
      </c>
      <c r="M7295">
        <v>8.3699999999999992</v>
      </c>
      <c r="N7295">
        <v>10.16</v>
      </c>
      <c r="O7295" t="s">
        <v>24</v>
      </c>
      <c r="P7295" t="s">
        <v>876</v>
      </c>
      <c r="Q7295" t="s">
        <v>95</v>
      </c>
      <c r="R7295" t="s">
        <v>34</v>
      </c>
      <c r="S7295" t="s">
        <v>28</v>
      </c>
      <c r="T7295" s="1">
        <v>39990</v>
      </c>
    </row>
    <row r="7296" spans="1:20" x14ac:dyDescent="0.25">
      <c r="A7296">
        <v>52006</v>
      </c>
      <c r="B7296">
        <v>39988</v>
      </c>
      <c r="C7296" t="s">
        <v>79</v>
      </c>
      <c r="D7296" t="s">
        <v>21</v>
      </c>
      <c r="E7296" t="s">
        <v>52</v>
      </c>
      <c r="F7296" t="s">
        <v>1630</v>
      </c>
      <c r="G7296">
        <v>39</v>
      </c>
      <c r="H7296">
        <v>802.56</v>
      </c>
      <c r="I7296">
        <v>0.54</v>
      </c>
      <c r="J7296">
        <v>0.1</v>
      </c>
      <c r="K7296">
        <v>390.95</v>
      </c>
      <c r="L7296">
        <v>22.78</v>
      </c>
      <c r="M7296">
        <v>10.48</v>
      </c>
      <c r="N7296">
        <v>2.89</v>
      </c>
      <c r="O7296" t="s">
        <v>24</v>
      </c>
      <c r="P7296" t="s">
        <v>876</v>
      </c>
      <c r="Q7296" t="s">
        <v>64</v>
      </c>
      <c r="R7296" t="s">
        <v>34</v>
      </c>
      <c r="S7296" t="s">
        <v>35</v>
      </c>
      <c r="T7296" s="1">
        <v>39989</v>
      </c>
    </row>
    <row r="7297" spans="1:20" x14ac:dyDescent="0.25">
      <c r="A7297">
        <v>52007</v>
      </c>
      <c r="B7297">
        <v>41013</v>
      </c>
      <c r="C7297" t="s">
        <v>79</v>
      </c>
      <c r="D7297" t="s">
        <v>21</v>
      </c>
      <c r="E7297" t="s">
        <v>80</v>
      </c>
      <c r="F7297" t="s">
        <v>1925</v>
      </c>
      <c r="G7297">
        <v>25</v>
      </c>
      <c r="H7297">
        <v>122.76</v>
      </c>
      <c r="I7297">
        <v>0.47</v>
      </c>
      <c r="J7297">
        <v>0.1</v>
      </c>
      <c r="K7297">
        <v>50.26</v>
      </c>
      <c r="L7297">
        <v>5.43</v>
      </c>
      <c r="M7297">
        <v>2.88</v>
      </c>
      <c r="N7297">
        <v>0.5</v>
      </c>
      <c r="O7297" t="s">
        <v>24</v>
      </c>
      <c r="P7297" t="s">
        <v>478</v>
      </c>
      <c r="Q7297" t="s">
        <v>64</v>
      </c>
      <c r="R7297" t="s">
        <v>67</v>
      </c>
      <c r="S7297" t="s">
        <v>57</v>
      </c>
      <c r="T7297" s="1">
        <v>41013</v>
      </c>
    </row>
    <row r="7298" spans="1:20" x14ac:dyDescent="0.25">
      <c r="A7298">
        <v>52007</v>
      </c>
      <c r="B7298">
        <v>41013</v>
      </c>
      <c r="C7298" t="s">
        <v>79</v>
      </c>
      <c r="D7298" t="s">
        <v>42</v>
      </c>
      <c r="E7298" t="s">
        <v>46</v>
      </c>
      <c r="F7298" t="s">
        <v>1064</v>
      </c>
      <c r="G7298">
        <v>19</v>
      </c>
      <c r="H7298">
        <v>16942.419999999998</v>
      </c>
      <c r="I7298">
        <v>0.43</v>
      </c>
      <c r="J7298">
        <v>0.08</v>
      </c>
      <c r="K7298">
        <v>6428.1</v>
      </c>
      <c r="L7298">
        <v>966.63</v>
      </c>
      <c r="M7298">
        <v>550.98</v>
      </c>
      <c r="N7298">
        <v>45.7</v>
      </c>
      <c r="O7298" t="s">
        <v>48</v>
      </c>
      <c r="P7298" t="s">
        <v>478</v>
      </c>
      <c r="Q7298" t="s">
        <v>64</v>
      </c>
      <c r="R7298" t="s">
        <v>67</v>
      </c>
      <c r="S7298" t="s">
        <v>49</v>
      </c>
      <c r="T7298" s="1">
        <v>41014</v>
      </c>
    </row>
    <row r="7299" spans="1:20" x14ac:dyDescent="0.25">
      <c r="A7299">
        <v>52035</v>
      </c>
      <c r="B7299">
        <v>40144</v>
      </c>
      <c r="C7299" t="s">
        <v>36</v>
      </c>
      <c r="D7299" t="s">
        <v>37</v>
      </c>
      <c r="E7299" t="s">
        <v>387</v>
      </c>
      <c r="F7299" t="s">
        <v>388</v>
      </c>
      <c r="G7299">
        <v>29</v>
      </c>
      <c r="H7299">
        <v>43781.64</v>
      </c>
      <c r="I7299">
        <v>0.55000000000000004</v>
      </c>
      <c r="J7299">
        <v>0.03</v>
      </c>
      <c r="K7299">
        <v>23457.439999999999</v>
      </c>
      <c r="L7299">
        <v>1555.53</v>
      </c>
      <c r="M7299">
        <v>699.99</v>
      </c>
      <c r="N7299">
        <v>24.49</v>
      </c>
      <c r="O7299" t="s">
        <v>24</v>
      </c>
      <c r="P7299" t="s">
        <v>738</v>
      </c>
      <c r="Q7299" t="s">
        <v>33</v>
      </c>
      <c r="R7299" t="s">
        <v>34</v>
      </c>
      <c r="S7299" t="s">
        <v>28</v>
      </c>
      <c r="T7299" s="1">
        <v>40147</v>
      </c>
    </row>
    <row r="7300" spans="1:20" x14ac:dyDescent="0.25">
      <c r="A7300">
        <v>52039</v>
      </c>
      <c r="B7300">
        <v>41123</v>
      </c>
      <c r="C7300" t="s">
        <v>58</v>
      </c>
      <c r="D7300" t="s">
        <v>37</v>
      </c>
      <c r="E7300" t="s">
        <v>38</v>
      </c>
      <c r="F7300" t="s">
        <v>432</v>
      </c>
      <c r="G7300">
        <v>48</v>
      </c>
      <c r="H7300">
        <v>3174.64</v>
      </c>
      <c r="I7300">
        <v>0.38</v>
      </c>
      <c r="J7300">
        <v>0</v>
      </c>
      <c r="K7300">
        <v>1205.6099999999999</v>
      </c>
      <c r="L7300">
        <v>66.099999999999994</v>
      </c>
      <c r="M7300">
        <v>40.98</v>
      </c>
      <c r="N7300">
        <v>1.99</v>
      </c>
      <c r="O7300" t="s">
        <v>24</v>
      </c>
      <c r="P7300" t="s">
        <v>1824</v>
      </c>
      <c r="Q7300" t="s">
        <v>75</v>
      </c>
      <c r="R7300" t="s">
        <v>34</v>
      </c>
      <c r="S7300" t="s">
        <v>35</v>
      </c>
      <c r="T7300" s="1">
        <v>41125</v>
      </c>
    </row>
    <row r="7301" spans="1:20" x14ac:dyDescent="0.25">
      <c r="A7301">
        <v>52068</v>
      </c>
      <c r="B7301">
        <v>40921</v>
      </c>
      <c r="C7301" t="s">
        <v>29</v>
      </c>
      <c r="D7301" t="s">
        <v>21</v>
      </c>
      <c r="E7301" t="s">
        <v>120</v>
      </c>
      <c r="F7301" t="s">
        <v>290</v>
      </c>
      <c r="G7301">
        <v>31</v>
      </c>
      <c r="H7301">
        <v>330.35</v>
      </c>
      <c r="I7301">
        <v>0.52</v>
      </c>
      <c r="J7301">
        <v>0.04</v>
      </c>
      <c r="K7301">
        <v>163.68</v>
      </c>
      <c r="L7301">
        <v>11</v>
      </c>
      <c r="M7301">
        <v>5.28</v>
      </c>
      <c r="N7301">
        <v>2.99</v>
      </c>
      <c r="O7301" t="s">
        <v>24</v>
      </c>
      <c r="P7301" t="s">
        <v>122</v>
      </c>
      <c r="Q7301" t="s">
        <v>41</v>
      </c>
      <c r="R7301" t="s">
        <v>34</v>
      </c>
      <c r="S7301" t="s">
        <v>57</v>
      </c>
      <c r="T7301" s="1">
        <v>40921</v>
      </c>
    </row>
    <row r="7302" spans="1:20" x14ac:dyDescent="0.25">
      <c r="A7302">
        <v>52068</v>
      </c>
      <c r="B7302">
        <v>40921</v>
      </c>
      <c r="C7302" t="s">
        <v>29</v>
      </c>
      <c r="D7302" t="s">
        <v>37</v>
      </c>
      <c r="E7302" t="s">
        <v>87</v>
      </c>
      <c r="F7302" t="s">
        <v>1971</v>
      </c>
      <c r="G7302">
        <v>47</v>
      </c>
      <c r="H7302">
        <v>45447.47</v>
      </c>
      <c r="I7302">
        <v>0.47</v>
      </c>
      <c r="J7302">
        <v>0.01</v>
      </c>
      <c r="K7302">
        <v>21109.279999999999</v>
      </c>
      <c r="L7302">
        <v>976.38</v>
      </c>
      <c r="M7302">
        <v>517.48</v>
      </c>
      <c r="N7302">
        <v>16.63</v>
      </c>
      <c r="O7302" t="s">
        <v>48</v>
      </c>
      <c r="P7302" t="s">
        <v>122</v>
      </c>
      <c r="Q7302" t="s">
        <v>41</v>
      </c>
      <c r="R7302" t="s">
        <v>34</v>
      </c>
      <c r="S7302" t="s">
        <v>49</v>
      </c>
      <c r="T7302" s="1">
        <v>40921</v>
      </c>
    </row>
    <row r="7303" spans="1:20" x14ac:dyDescent="0.25">
      <c r="A7303">
        <v>52068</v>
      </c>
      <c r="B7303">
        <v>40921</v>
      </c>
      <c r="C7303" t="s">
        <v>29</v>
      </c>
      <c r="D7303" t="s">
        <v>42</v>
      </c>
      <c r="E7303" t="s">
        <v>92</v>
      </c>
      <c r="F7303" t="s">
        <v>1197</v>
      </c>
      <c r="G7303">
        <v>21</v>
      </c>
      <c r="H7303">
        <v>2139.34</v>
      </c>
      <c r="I7303">
        <v>0.46</v>
      </c>
      <c r="J7303">
        <v>7.0000000000000007E-2</v>
      </c>
      <c r="K7303">
        <v>881.79</v>
      </c>
      <c r="L7303">
        <v>107.67</v>
      </c>
      <c r="M7303">
        <v>58.14</v>
      </c>
      <c r="N7303">
        <v>36.61</v>
      </c>
      <c r="O7303" t="s">
        <v>48</v>
      </c>
      <c r="P7303" t="s">
        <v>122</v>
      </c>
      <c r="Q7303" t="s">
        <v>41</v>
      </c>
      <c r="R7303" t="s">
        <v>34</v>
      </c>
      <c r="S7303" t="s">
        <v>49</v>
      </c>
      <c r="T7303" s="1">
        <v>40922</v>
      </c>
    </row>
    <row r="7304" spans="1:20" x14ac:dyDescent="0.25">
      <c r="A7304">
        <v>52068</v>
      </c>
      <c r="B7304">
        <v>40921</v>
      </c>
      <c r="C7304" t="s">
        <v>29</v>
      </c>
      <c r="D7304" t="s">
        <v>42</v>
      </c>
      <c r="E7304" t="s">
        <v>192</v>
      </c>
      <c r="F7304" t="s">
        <v>1322</v>
      </c>
      <c r="G7304">
        <v>17</v>
      </c>
      <c r="H7304">
        <v>698.93</v>
      </c>
      <c r="I7304">
        <v>0.4</v>
      </c>
      <c r="J7304">
        <v>7.0000000000000007E-2</v>
      </c>
      <c r="K7304">
        <v>242.91</v>
      </c>
      <c r="L7304">
        <v>43.3</v>
      </c>
      <c r="M7304">
        <v>25.98</v>
      </c>
      <c r="N7304">
        <v>14.36</v>
      </c>
      <c r="O7304" t="s">
        <v>48</v>
      </c>
      <c r="P7304" t="s">
        <v>122</v>
      </c>
      <c r="Q7304" t="s">
        <v>41</v>
      </c>
      <c r="R7304" t="s">
        <v>34</v>
      </c>
      <c r="S7304" t="s">
        <v>132</v>
      </c>
      <c r="T7304" s="1">
        <v>40923</v>
      </c>
    </row>
    <row r="7305" spans="1:20" x14ac:dyDescent="0.25">
      <c r="A7305">
        <v>52070</v>
      </c>
      <c r="B7305">
        <v>40148</v>
      </c>
      <c r="C7305" t="s">
        <v>29</v>
      </c>
      <c r="D7305" t="s">
        <v>21</v>
      </c>
      <c r="E7305" t="s">
        <v>52</v>
      </c>
      <c r="F7305" t="s">
        <v>1364</v>
      </c>
      <c r="G7305">
        <v>29</v>
      </c>
      <c r="H7305">
        <v>143.32</v>
      </c>
      <c r="I7305">
        <v>0.55000000000000004</v>
      </c>
      <c r="J7305">
        <v>0.06</v>
      </c>
      <c r="K7305">
        <v>72</v>
      </c>
      <c r="L7305">
        <v>5.07</v>
      </c>
      <c r="M7305">
        <v>2.2799999999999998</v>
      </c>
      <c r="N7305">
        <v>5.2</v>
      </c>
      <c r="O7305" t="s">
        <v>24</v>
      </c>
      <c r="P7305" t="s">
        <v>1092</v>
      </c>
      <c r="Q7305" t="s">
        <v>41</v>
      </c>
      <c r="R7305" t="s">
        <v>34</v>
      </c>
      <c r="S7305" t="s">
        <v>55</v>
      </c>
      <c r="T7305" s="1">
        <v>40150</v>
      </c>
    </row>
    <row r="7306" spans="1:20" x14ac:dyDescent="0.25">
      <c r="A7306">
        <v>52071</v>
      </c>
      <c r="B7306">
        <v>40874</v>
      </c>
      <c r="C7306" t="s">
        <v>29</v>
      </c>
      <c r="D7306" t="s">
        <v>21</v>
      </c>
      <c r="E7306" t="s">
        <v>120</v>
      </c>
      <c r="F7306" t="s">
        <v>1120</v>
      </c>
      <c r="G7306">
        <v>14</v>
      </c>
      <c r="H7306">
        <v>266.58</v>
      </c>
      <c r="I7306">
        <v>0.53</v>
      </c>
      <c r="J7306">
        <v>0.01</v>
      </c>
      <c r="K7306">
        <v>137.08000000000001</v>
      </c>
      <c r="L7306">
        <v>18.829999999999998</v>
      </c>
      <c r="M7306">
        <v>8.85</v>
      </c>
      <c r="N7306">
        <v>5.6</v>
      </c>
      <c r="O7306" t="s">
        <v>24</v>
      </c>
      <c r="P7306" t="s">
        <v>686</v>
      </c>
      <c r="Q7306" t="s">
        <v>64</v>
      </c>
      <c r="R7306" t="s">
        <v>67</v>
      </c>
      <c r="S7306" t="s">
        <v>57</v>
      </c>
      <c r="T7306" s="1">
        <v>40876</v>
      </c>
    </row>
    <row r="7307" spans="1:20" x14ac:dyDescent="0.25">
      <c r="A7307">
        <v>52071</v>
      </c>
      <c r="B7307">
        <v>40874</v>
      </c>
      <c r="C7307" t="s">
        <v>29</v>
      </c>
      <c r="D7307" t="s">
        <v>42</v>
      </c>
      <c r="E7307" t="s">
        <v>43</v>
      </c>
      <c r="F7307" t="s">
        <v>1021</v>
      </c>
      <c r="G7307">
        <v>1</v>
      </c>
      <c r="H7307">
        <v>17.149999999999999</v>
      </c>
      <c r="I7307">
        <v>0.38</v>
      </c>
      <c r="J7307">
        <v>0.05</v>
      </c>
      <c r="K7307">
        <v>4.24</v>
      </c>
      <c r="L7307">
        <v>12.84</v>
      </c>
      <c r="M7307">
        <v>7.96</v>
      </c>
      <c r="N7307">
        <v>4.95</v>
      </c>
      <c r="O7307" t="s">
        <v>24</v>
      </c>
      <c r="P7307" t="s">
        <v>686</v>
      </c>
      <c r="Q7307" t="s">
        <v>64</v>
      </c>
      <c r="R7307" t="s">
        <v>67</v>
      </c>
      <c r="S7307" t="s">
        <v>57</v>
      </c>
      <c r="T7307" s="1">
        <v>40876</v>
      </c>
    </row>
    <row r="7308" spans="1:20" x14ac:dyDescent="0.25">
      <c r="A7308">
        <v>52098</v>
      </c>
      <c r="B7308">
        <v>40247</v>
      </c>
      <c r="C7308" t="s">
        <v>79</v>
      </c>
      <c r="D7308" t="s">
        <v>42</v>
      </c>
      <c r="E7308" t="s">
        <v>192</v>
      </c>
      <c r="F7308" t="s">
        <v>1856</v>
      </c>
      <c r="G7308">
        <v>19</v>
      </c>
      <c r="H7308">
        <v>1659.75</v>
      </c>
      <c r="I7308">
        <v>0.55000000000000004</v>
      </c>
      <c r="J7308">
        <v>0</v>
      </c>
      <c r="K7308">
        <v>907.06</v>
      </c>
      <c r="L7308">
        <v>86.8</v>
      </c>
      <c r="M7308">
        <v>39.06</v>
      </c>
      <c r="N7308">
        <v>10.55</v>
      </c>
      <c r="O7308" t="s">
        <v>24</v>
      </c>
      <c r="P7308" t="s">
        <v>1182</v>
      </c>
      <c r="Q7308" t="s">
        <v>64</v>
      </c>
      <c r="R7308" t="s">
        <v>34</v>
      </c>
      <c r="S7308" t="s">
        <v>132</v>
      </c>
      <c r="T7308" s="1">
        <v>40247</v>
      </c>
    </row>
    <row r="7309" spans="1:20" x14ac:dyDescent="0.25">
      <c r="A7309">
        <v>52102</v>
      </c>
      <c r="B7309">
        <v>40433</v>
      </c>
      <c r="C7309" t="s">
        <v>79</v>
      </c>
      <c r="D7309" t="s">
        <v>21</v>
      </c>
      <c r="E7309" t="s">
        <v>52</v>
      </c>
      <c r="F7309" t="s">
        <v>394</v>
      </c>
      <c r="G7309">
        <v>8</v>
      </c>
      <c r="H7309">
        <v>158.08000000000001</v>
      </c>
      <c r="I7309">
        <v>0.39</v>
      </c>
      <c r="J7309">
        <v>0.03</v>
      </c>
      <c r="K7309">
        <v>56.51</v>
      </c>
      <c r="L7309">
        <v>19.62</v>
      </c>
      <c r="M7309">
        <v>11.97</v>
      </c>
      <c r="N7309">
        <v>5.81</v>
      </c>
      <c r="O7309" t="s">
        <v>24</v>
      </c>
      <c r="P7309" t="s">
        <v>617</v>
      </c>
      <c r="Q7309" t="s">
        <v>64</v>
      </c>
      <c r="R7309" t="s">
        <v>34</v>
      </c>
      <c r="S7309" t="s">
        <v>35</v>
      </c>
      <c r="T7309" s="1">
        <v>40433</v>
      </c>
    </row>
    <row r="7310" spans="1:20" x14ac:dyDescent="0.25">
      <c r="A7310">
        <v>52128</v>
      </c>
      <c r="B7310">
        <v>40504</v>
      </c>
      <c r="C7310" t="s">
        <v>29</v>
      </c>
      <c r="D7310" t="s">
        <v>37</v>
      </c>
      <c r="E7310" t="s">
        <v>38</v>
      </c>
      <c r="F7310" t="s">
        <v>2084</v>
      </c>
      <c r="G7310">
        <v>11</v>
      </c>
      <c r="H7310">
        <v>19.47</v>
      </c>
      <c r="I7310">
        <v>0.36</v>
      </c>
      <c r="J7310">
        <v>0.03</v>
      </c>
      <c r="K7310">
        <v>5.62</v>
      </c>
      <c r="L7310">
        <v>1.55</v>
      </c>
      <c r="M7310">
        <v>0.99</v>
      </c>
      <c r="N7310">
        <v>2.96</v>
      </c>
      <c r="O7310" t="s">
        <v>24</v>
      </c>
      <c r="P7310" t="s">
        <v>277</v>
      </c>
      <c r="Q7310" t="s">
        <v>33</v>
      </c>
      <c r="R7310" t="s">
        <v>67</v>
      </c>
      <c r="S7310" t="s">
        <v>35</v>
      </c>
      <c r="T7310" s="1">
        <v>40505</v>
      </c>
    </row>
    <row r="7311" spans="1:20" x14ac:dyDescent="0.25">
      <c r="A7311">
        <v>52130</v>
      </c>
      <c r="B7311">
        <v>41157</v>
      </c>
      <c r="C7311" t="s">
        <v>20</v>
      </c>
      <c r="D7311" t="s">
        <v>21</v>
      </c>
      <c r="E7311" t="s">
        <v>120</v>
      </c>
      <c r="F7311" t="s">
        <v>498</v>
      </c>
      <c r="G7311">
        <v>13</v>
      </c>
      <c r="H7311">
        <v>90.56</v>
      </c>
      <c r="I7311">
        <v>0.37</v>
      </c>
      <c r="J7311">
        <v>0</v>
      </c>
      <c r="K7311">
        <v>31.53</v>
      </c>
      <c r="L7311">
        <v>6.56</v>
      </c>
      <c r="M7311">
        <v>4.13</v>
      </c>
      <c r="N7311">
        <v>5.34</v>
      </c>
      <c r="O7311" t="s">
        <v>24</v>
      </c>
      <c r="P7311" t="s">
        <v>198</v>
      </c>
      <c r="Q7311" t="s">
        <v>41</v>
      </c>
      <c r="R7311" t="s">
        <v>67</v>
      </c>
      <c r="S7311" t="s">
        <v>57</v>
      </c>
      <c r="T7311" s="1">
        <v>41159</v>
      </c>
    </row>
    <row r="7312" spans="1:20" x14ac:dyDescent="0.25">
      <c r="A7312">
        <v>52130</v>
      </c>
      <c r="B7312">
        <v>41157</v>
      </c>
      <c r="C7312" t="s">
        <v>20</v>
      </c>
      <c r="D7312" t="s">
        <v>42</v>
      </c>
      <c r="E7312" t="s">
        <v>43</v>
      </c>
      <c r="F7312" t="s">
        <v>553</v>
      </c>
      <c r="G7312">
        <v>36</v>
      </c>
      <c r="H7312">
        <v>2616.6999999999998</v>
      </c>
      <c r="I7312">
        <v>0.49</v>
      </c>
      <c r="J7312">
        <v>0.1</v>
      </c>
      <c r="K7312">
        <v>1125.68</v>
      </c>
      <c r="L7312">
        <v>80.180000000000007</v>
      </c>
      <c r="M7312">
        <v>40.89</v>
      </c>
      <c r="N7312">
        <v>18.98</v>
      </c>
      <c r="O7312" t="s">
        <v>24</v>
      </c>
      <c r="P7312" t="s">
        <v>198</v>
      </c>
      <c r="Q7312" t="s">
        <v>41</v>
      </c>
      <c r="R7312" t="s">
        <v>67</v>
      </c>
      <c r="S7312" t="s">
        <v>57</v>
      </c>
      <c r="T7312" s="1">
        <v>41159</v>
      </c>
    </row>
    <row r="7313" spans="1:20" x14ac:dyDescent="0.25">
      <c r="A7313">
        <v>52135</v>
      </c>
      <c r="B7313">
        <v>40261</v>
      </c>
      <c r="C7313" t="s">
        <v>20</v>
      </c>
      <c r="D7313" t="s">
        <v>37</v>
      </c>
      <c r="E7313" t="s">
        <v>38</v>
      </c>
      <c r="F7313" t="s">
        <v>1673</v>
      </c>
      <c r="G7313">
        <v>38</v>
      </c>
      <c r="H7313">
        <v>6309.02</v>
      </c>
      <c r="I7313">
        <v>0.42</v>
      </c>
      <c r="J7313">
        <v>0.04</v>
      </c>
      <c r="K7313">
        <v>2489.41</v>
      </c>
      <c r="L7313">
        <v>172.4</v>
      </c>
      <c r="M7313">
        <v>99.99</v>
      </c>
      <c r="N7313">
        <v>19.989999999999998</v>
      </c>
      <c r="O7313" t="s">
        <v>24</v>
      </c>
      <c r="P7313" t="s">
        <v>470</v>
      </c>
      <c r="Q7313" t="s">
        <v>64</v>
      </c>
      <c r="R7313" t="s">
        <v>27</v>
      </c>
      <c r="S7313" t="s">
        <v>57</v>
      </c>
      <c r="T7313" s="1">
        <v>40263</v>
      </c>
    </row>
    <row r="7314" spans="1:20" x14ac:dyDescent="0.25">
      <c r="A7314">
        <v>52160</v>
      </c>
      <c r="B7314">
        <v>40727</v>
      </c>
      <c r="C7314" t="s">
        <v>58</v>
      </c>
      <c r="D7314" t="s">
        <v>21</v>
      </c>
      <c r="E7314" t="s">
        <v>72</v>
      </c>
      <c r="F7314" t="s">
        <v>1587</v>
      </c>
      <c r="G7314">
        <v>5</v>
      </c>
      <c r="H7314">
        <v>17.59</v>
      </c>
      <c r="I7314">
        <v>0.41</v>
      </c>
      <c r="J7314">
        <v>0.09</v>
      </c>
      <c r="K7314">
        <v>5.91</v>
      </c>
      <c r="L7314">
        <v>3.69</v>
      </c>
      <c r="M7314">
        <v>2.1800000000000002</v>
      </c>
      <c r="N7314">
        <v>0.78</v>
      </c>
      <c r="O7314" t="s">
        <v>71</v>
      </c>
      <c r="P7314" t="s">
        <v>599</v>
      </c>
      <c r="Q7314" t="s">
        <v>41</v>
      </c>
      <c r="R7314" t="s">
        <v>34</v>
      </c>
      <c r="S7314" t="s">
        <v>55</v>
      </c>
      <c r="T7314" s="1">
        <v>40730</v>
      </c>
    </row>
    <row r="7315" spans="1:20" x14ac:dyDescent="0.25">
      <c r="A7315">
        <v>52160</v>
      </c>
      <c r="B7315">
        <v>40727</v>
      </c>
      <c r="C7315" t="s">
        <v>58</v>
      </c>
      <c r="D7315" t="s">
        <v>37</v>
      </c>
      <c r="E7315" t="s">
        <v>50</v>
      </c>
      <c r="F7315" t="s">
        <v>461</v>
      </c>
      <c r="G7315">
        <v>6</v>
      </c>
      <c r="H7315">
        <v>1330.98</v>
      </c>
      <c r="I7315">
        <v>0.48</v>
      </c>
      <c r="J7315">
        <v>0.09</v>
      </c>
      <c r="K7315">
        <v>566.96</v>
      </c>
      <c r="L7315">
        <v>242.29</v>
      </c>
      <c r="M7315">
        <v>125.99</v>
      </c>
      <c r="N7315">
        <v>8.08</v>
      </c>
      <c r="O7315" t="s">
        <v>24</v>
      </c>
      <c r="P7315" t="s">
        <v>599</v>
      </c>
      <c r="Q7315" t="s">
        <v>41</v>
      </c>
      <c r="R7315" t="s">
        <v>34</v>
      </c>
      <c r="S7315" t="s">
        <v>57</v>
      </c>
      <c r="T7315" s="1">
        <v>40729</v>
      </c>
    </row>
    <row r="7316" spans="1:20" x14ac:dyDescent="0.25">
      <c r="A7316">
        <v>52162</v>
      </c>
      <c r="B7316">
        <v>40848</v>
      </c>
      <c r="C7316" t="s">
        <v>29</v>
      </c>
      <c r="D7316" t="s">
        <v>42</v>
      </c>
      <c r="E7316" t="s">
        <v>92</v>
      </c>
      <c r="F7316" t="s">
        <v>313</v>
      </c>
      <c r="G7316">
        <v>39</v>
      </c>
      <c r="H7316">
        <v>509.74</v>
      </c>
      <c r="I7316">
        <v>0.53</v>
      </c>
      <c r="J7316">
        <v>7.0000000000000007E-2</v>
      </c>
      <c r="K7316">
        <v>247.34</v>
      </c>
      <c r="L7316">
        <v>13.79</v>
      </c>
      <c r="M7316">
        <v>6.48</v>
      </c>
      <c r="N7316">
        <v>9.68</v>
      </c>
      <c r="O7316" t="s">
        <v>24</v>
      </c>
      <c r="P7316" t="s">
        <v>1182</v>
      </c>
      <c r="Q7316" t="s">
        <v>64</v>
      </c>
      <c r="R7316" t="s">
        <v>61</v>
      </c>
      <c r="S7316" t="s">
        <v>49</v>
      </c>
      <c r="T7316" s="1">
        <v>40848</v>
      </c>
    </row>
    <row r="7317" spans="1:20" x14ac:dyDescent="0.25">
      <c r="A7317">
        <v>52162</v>
      </c>
      <c r="B7317">
        <v>40848</v>
      </c>
      <c r="C7317" t="s">
        <v>29</v>
      </c>
      <c r="D7317" t="s">
        <v>42</v>
      </c>
      <c r="E7317" t="s">
        <v>192</v>
      </c>
      <c r="F7317" t="s">
        <v>1601</v>
      </c>
      <c r="G7317">
        <v>47</v>
      </c>
      <c r="H7317">
        <v>245.09</v>
      </c>
      <c r="I7317">
        <v>0.41</v>
      </c>
      <c r="J7317">
        <v>7.0000000000000007E-2</v>
      </c>
      <c r="K7317">
        <v>89.11</v>
      </c>
      <c r="L7317">
        <v>5.58</v>
      </c>
      <c r="M7317">
        <v>3.29</v>
      </c>
      <c r="N7317">
        <v>1.35</v>
      </c>
      <c r="O7317" t="s">
        <v>24</v>
      </c>
      <c r="P7317" t="s">
        <v>1182</v>
      </c>
      <c r="Q7317" t="s">
        <v>64</v>
      </c>
      <c r="R7317" t="s">
        <v>61</v>
      </c>
      <c r="S7317" t="s">
        <v>132</v>
      </c>
      <c r="T7317" s="1">
        <v>40849</v>
      </c>
    </row>
    <row r="7318" spans="1:20" x14ac:dyDescent="0.25">
      <c r="A7318">
        <v>52164</v>
      </c>
      <c r="B7318">
        <v>41012</v>
      </c>
      <c r="C7318" t="s">
        <v>29</v>
      </c>
      <c r="D7318" t="s">
        <v>37</v>
      </c>
      <c r="E7318" t="s">
        <v>50</v>
      </c>
      <c r="F7318" t="s">
        <v>76</v>
      </c>
      <c r="G7318">
        <v>30</v>
      </c>
      <c r="H7318">
        <v>3254.21</v>
      </c>
      <c r="I7318">
        <v>0.39</v>
      </c>
      <c r="J7318">
        <v>0</v>
      </c>
      <c r="K7318">
        <v>1265.71</v>
      </c>
      <c r="L7318">
        <v>108.18</v>
      </c>
      <c r="M7318">
        <v>65.989999999999995</v>
      </c>
      <c r="N7318">
        <v>8.8000000000000007</v>
      </c>
      <c r="O7318" t="s">
        <v>24</v>
      </c>
      <c r="P7318" t="s">
        <v>427</v>
      </c>
      <c r="Q7318" t="s">
        <v>64</v>
      </c>
      <c r="R7318" t="s">
        <v>27</v>
      </c>
      <c r="S7318" t="s">
        <v>57</v>
      </c>
      <c r="T7318" s="1">
        <v>41014</v>
      </c>
    </row>
    <row r="7319" spans="1:20" x14ac:dyDescent="0.25">
      <c r="A7319">
        <v>52193</v>
      </c>
      <c r="B7319">
        <v>40242</v>
      </c>
      <c r="C7319" t="s">
        <v>29</v>
      </c>
      <c r="D7319" t="s">
        <v>21</v>
      </c>
      <c r="E7319" t="s">
        <v>80</v>
      </c>
      <c r="F7319" t="s">
        <v>1045</v>
      </c>
      <c r="G7319">
        <v>1</v>
      </c>
      <c r="H7319">
        <v>5.27</v>
      </c>
      <c r="I7319">
        <v>0.42</v>
      </c>
      <c r="J7319">
        <v>0.04</v>
      </c>
      <c r="K7319">
        <v>1.89</v>
      </c>
      <c r="L7319">
        <v>4.97</v>
      </c>
      <c r="M7319">
        <v>2.88</v>
      </c>
      <c r="N7319">
        <v>0.5</v>
      </c>
      <c r="O7319" t="s">
        <v>71</v>
      </c>
      <c r="P7319" t="s">
        <v>1904</v>
      </c>
      <c r="Q7319" t="s">
        <v>83</v>
      </c>
      <c r="R7319" t="s">
        <v>34</v>
      </c>
      <c r="S7319" t="s">
        <v>57</v>
      </c>
      <c r="T7319" s="1">
        <v>40244</v>
      </c>
    </row>
    <row r="7320" spans="1:20" x14ac:dyDescent="0.25">
      <c r="A7320">
        <v>52193</v>
      </c>
      <c r="B7320">
        <v>40242</v>
      </c>
      <c r="C7320" t="s">
        <v>29</v>
      </c>
      <c r="D7320" t="s">
        <v>21</v>
      </c>
      <c r="E7320" t="s">
        <v>52</v>
      </c>
      <c r="F7320" t="s">
        <v>746</v>
      </c>
      <c r="G7320">
        <v>47</v>
      </c>
      <c r="H7320">
        <v>204.94</v>
      </c>
      <c r="I7320">
        <v>0.37</v>
      </c>
      <c r="J7320">
        <v>7.0000000000000007E-2</v>
      </c>
      <c r="K7320">
        <v>65.8</v>
      </c>
      <c r="L7320">
        <v>4.67</v>
      </c>
      <c r="M7320">
        <v>2.94</v>
      </c>
      <c r="N7320">
        <v>0.96</v>
      </c>
      <c r="O7320" t="s">
        <v>24</v>
      </c>
      <c r="P7320" t="s">
        <v>1904</v>
      </c>
      <c r="Q7320" t="s">
        <v>83</v>
      </c>
      <c r="R7320" t="s">
        <v>34</v>
      </c>
      <c r="S7320" t="s">
        <v>55</v>
      </c>
      <c r="T7320" s="1">
        <v>40244</v>
      </c>
    </row>
    <row r="7321" spans="1:20" x14ac:dyDescent="0.25">
      <c r="A7321">
        <v>52194</v>
      </c>
      <c r="B7321">
        <v>40523</v>
      </c>
      <c r="C7321" t="s">
        <v>58</v>
      </c>
      <c r="D7321" t="s">
        <v>21</v>
      </c>
      <c r="E7321" t="s">
        <v>120</v>
      </c>
      <c r="F7321" t="s">
        <v>121</v>
      </c>
      <c r="G7321">
        <v>25</v>
      </c>
      <c r="H7321">
        <v>1231.8900000000001</v>
      </c>
      <c r="I7321">
        <v>0.54</v>
      </c>
      <c r="J7321">
        <v>0.1</v>
      </c>
      <c r="K7321">
        <v>595.91</v>
      </c>
      <c r="L7321">
        <v>54.17</v>
      </c>
      <c r="M7321">
        <v>24.92</v>
      </c>
      <c r="N7321">
        <v>12.98</v>
      </c>
      <c r="O7321" t="s">
        <v>24</v>
      </c>
      <c r="P7321" t="s">
        <v>1324</v>
      </c>
      <c r="Q7321" t="s">
        <v>75</v>
      </c>
      <c r="R7321" t="s">
        <v>61</v>
      </c>
      <c r="S7321" t="s">
        <v>57</v>
      </c>
      <c r="T7321" s="1">
        <v>40524</v>
      </c>
    </row>
    <row r="7322" spans="1:20" x14ac:dyDescent="0.25">
      <c r="A7322">
        <v>52194</v>
      </c>
      <c r="B7322">
        <v>40523</v>
      </c>
      <c r="C7322" t="s">
        <v>58</v>
      </c>
      <c r="D7322" t="s">
        <v>42</v>
      </c>
      <c r="E7322" t="s">
        <v>92</v>
      </c>
      <c r="F7322" t="s">
        <v>217</v>
      </c>
      <c r="G7322">
        <v>12</v>
      </c>
      <c r="H7322">
        <v>2786.73</v>
      </c>
      <c r="I7322">
        <v>0.48</v>
      </c>
      <c r="J7322">
        <v>0.03</v>
      </c>
      <c r="K7322">
        <v>1256.33</v>
      </c>
      <c r="L7322">
        <v>232.65</v>
      </c>
      <c r="M7322">
        <v>120.98</v>
      </c>
      <c r="N7322">
        <v>78.64</v>
      </c>
      <c r="O7322" t="s">
        <v>48</v>
      </c>
      <c r="P7322" t="s">
        <v>1324</v>
      </c>
      <c r="Q7322" t="s">
        <v>75</v>
      </c>
      <c r="R7322" t="s">
        <v>61</v>
      </c>
      <c r="S7322" t="s">
        <v>49</v>
      </c>
      <c r="T7322" s="1">
        <v>40524</v>
      </c>
    </row>
    <row r="7323" spans="1:20" x14ac:dyDescent="0.25">
      <c r="A7323">
        <v>52195</v>
      </c>
      <c r="B7323">
        <v>40842</v>
      </c>
      <c r="C7323" t="s">
        <v>29</v>
      </c>
      <c r="D7323" t="s">
        <v>21</v>
      </c>
      <c r="E7323" t="s">
        <v>120</v>
      </c>
      <c r="F7323" t="s">
        <v>1152</v>
      </c>
      <c r="G7323">
        <v>19</v>
      </c>
      <c r="H7323">
        <v>453.31</v>
      </c>
      <c r="I7323">
        <v>0.44</v>
      </c>
      <c r="J7323">
        <v>0.09</v>
      </c>
      <c r="K7323">
        <v>171.59</v>
      </c>
      <c r="L7323">
        <v>25.8</v>
      </c>
      <c r="M7323">
        <v>14.45</v>
      </c>
      <c r="N7323">
        <v>7.17</v>
      </c>
      <c r="O7323" t="s">
        <v>24</v>
      </c>
      <c r="P7323" t="s">
        <v>838</v>
      </c>
      <c r="Q7323" t="s">
        <v>95</v>
      </c>
      <c r="R7323" t="s">
        <v>27</v>
      </c>
      <c r="S7323" t="s">
        <v>57</v>
      </c>
      <c r="T7323" s="1">
        <v>40843</v>
      </c>
    </row>
    <row r="7324" spans="1:20" x14ac:dyDescent="0.25">
      <c r="A7324">
        <v>52196</v>
      </c>
      <c r="B7324">
        <v>40208</v>
      </c>
      <c r="C7324" t="s">
        <v>29</v>
      </c>
      <c r="D7324" t="s">
        <v>21</v>
      </c>
      <c r="E7324" t="s">
        <v>80</v>
      </c>
      <c r="F7324" t="s">
        <v>200</v>
      </c>
      <c r="G7324">
        <v>1</v>
      </c>
      <c r="H7324">
        <v>7.02</v>
      </c>
      <c r="I7324">
        <v>0.53</v>
      </c>
      <c r="J7324">
        <v>0.08</v>
      </c>
      <c r="K7324">
        <v>2.95</v>
      </c>
      <c r="L7324">
        <v>6.55</v>
      </c>
      <c r="M7324">
        <v>3.08</v>
      </c>
      <c r="N7324">
        <v>0.99</v>
      </c>
      <c r="O7324" t="s">
        <v>24</v>
      </c>
      <c r="P7324" t="s">
        <v>566</v>
      </c>
      <c r="Q7324" t="s">
        <v>33</v>
      </c>
      <c r="R7324" t="s">
        <v>34</v>
      </c>
      <c r="S7324" t="s">
        <v>57</v>
      </c>
      <c r="T7324" s="1">
        <v>40209</v>
      </c>
    </row>
    <row r="7325" spans="1:20" x14ac:dyDescent="0.25">
      <c r="A7325">
        <v>52196</v>
      </c>
      <c r="B7325">
        <v>40208</v>
      </c>
      <c r="C7325" t="s">
        <v>29</v>
      </c>
      <c r="D7325" t="s">
        <v>37</v>
      </c>
      <c r="E7325" t="s">
        <v>50</v>
      </c>
      <c r="F7325" t="s">
        <v>971</v>
      </c>
      <c r="G7325">
        <v>10</v>
      </c>
      <c r="H7325">
        <v>999.16</v>
      </c>
      <c r="I7325">
        <v>0.39</v>
      </c>
      <c r="J7325">
        <v>0.08</v>
      </c>
      <c r="K7325">
        <v>335.36</v>
      </c>
      <c r="L7325">
        <v>108.18</v>
      </c>
      <c r="M7325">
        <v>65.989999999999995</v>
      </c>
      <c r="N7325">
        <v>3.9</v>
      </c>
      <c r="O7325" t="s">
        <v>24</v>
      </c>
      <c r="P7325" t="s">
        <v>566</v>
      </c>
      <c r="Q7325" t="s">
        <v>33</v>
      </c>
      <c r="R7325" t="s">
        <v>34</v>
      </c>
      <c r="S7325" t="s">
        <v>57</v>
      </c>
      <c r="T7325" s="1">
        <v>40210</v>
      </c>
    </row>
    <row r="7326" spans="1:20" x14ac:dyDescent="0.25">
      <c r="A7326">
        <v>52197</v>
      </c>
      <c r="B7326">
        <v>41125</v>
      </c>
      <c r="C7326" t="s">
        <v>58</v>
      </c>
      <c r="D7326" t="s">
        <v>21</v>
      </c>
      <c r="E7326" t="s">
        <v>72</v>
      </c>
      <c r="F7326" t="s">
        <v>263</v>
      </c>
      <c r="G7326">
        <v>23</v>
      </c>
      <c r="H7326">
        <v>165.53</v>
      </c>
      <c r="I7326">
        <v>0.45</v>
      </c>
      <c r="J7326">
        <v>0.01</v>
      </c>
      <c r="K7326">
        <v>72.680000000000007</v>
      </c>
      <c r="L7326">
        <v>7.18</v>
      </c>
      <c r="M7326">
        <v>3.95</v>
      </c>
      <c r="N7326">
        <v>2</v>
      </c>
      <c r="O7326" t="s">
        <v>24</v>
      </c>
      <c r="P7326" t="s">
        <v>661</v>
      </c>
      <c r="Q7326" t="s">
        <v>41</v>
      </c>
      <c r="R7326" t="s">
        <v>34</v>
      </c>
      <c r="S7326" t="s">
        <v>55</v>
      </c>
      <c r="T7326" s="1">
        <v>41126</v>
      </c>
    </row>
    <row r="7327" spans="1:20" x14ac:dyDescent="0.25">
      <c r="A7327">
        <v>52197</v>
      </c>
      <c r="B7327">
        <v>41125</v>
      </c>
      <c r="C7327" t="s">
        <v>58</v>
      </c>
      <c r="D7327" t="s">
        <v>21</v>
      </c>
      <c r="E7327" t="s">
        <v>22</v>
      </c>
      <c r="F7327" t="s">
        <v>647</v>
      </c>
      <c r="G7327">
        <v>6</v>
      </c>
      <c r="H7327">
        <v>588.61</v>
      </c>
      <c r="I7327">
        <v>0.37</v>
      </c>
      <c r="J7327">
        <v>0.06</v>
      </c>
      <c r="K7327">
        <v>191.85</v>
      </c>
      <c r="L7327">
        <v>103.14</v>
      </c>
      <c r="M7327">
        <v>64.98</v>
      </c>
      <c r="N7327">
        <v>6.88</v>
      </c>
      <c r="O7327" t="s">
        <v>24</v>
      </c>
      <c r="P7327" t="s">
        <v>661</v>
      </c>
      <c r="Q7327" t="s">
        <v>41</v>
      </c>
      <c r="R7327" t="s">
        <v>34</v>
      </c>
      <c r="S7327" t="s">
        <v>57</v>
      </c>
      <c r="T7327" s="1">
        <v>41127</v>
      </c>
    </row>
    <row r="7328" spans="1:20" x14ac:dyDescent="0.25">
      <c r="A7328">
        <v>52199</v>
      </c>
      <c r="B7328">
        <v>40569</v>
      </c>
      <c r="C7328" t="s">
        <v>79</v>
      </c>
      <c r="D7328" t="s">
        <v>21</v>
      </c>
      <c r="E7328" t="s">
        <v>120</v>
      </c>
      <c r="F7328" t="s">
        <v>1202</v>
      </c>
      <c r="G7328">
        <v>19</v>
      </c>
      <c r="H7328">
        <v>139.09</v>
      </c>
      <c r="I7328">
        <v>0.35</v>
      </c>
      <c r="J7328">
        <v>0.05</v>
      </c>
      <c r="K7328">
        <v>42.27</v>
      </c>
      <c r="L7328">
        <v>7.42</v>
      </c>
      <c r="M7328">
        <v>4.82</v>
      </c>
      <c r="N7328">
        <v>5.24</v>
      </c>
      <c r="O7328" t="s">
        <v>24</v>
      </c>
      <c r="P7328" t="s">
        <v>1056</v>
      </c>
      <c r="Q7328" t="s">
        <v>33</v>
      </c>
      <c r="R7328" t="s">
        <v>34</v>
      </c>
      <c r="S7328" t="s">
        <v>57</v>
      </c>
      <c r="T7328" s="1">
        <v>40570</v>
      </c>
    </row>
    <row r="7329" spans="1:20" x14ac:dyDescent="0.25">
      <c r="A7329">
        <v>52225</v>
      </c>
      <c r="B7329">
        <v>41011</v>
      </c>
      <c r="C7329" t="s">
        <v>58</v>
      </c>
      <c r="D7329" t="s">
        <v>42</v>
      </c>
      <c r="E7329" t="s">
        <v>43</v>
      </c>
      <c r="F7329" t="s">
        <v>980</v>
      </c>
      <c r="G7329">
        <v>10</v>
      </c>
      <c r="H7329">
        <v>215.09</v>
      </c>
      <c r="I7329">
        <v>0.43</v>
      </c>
      <c r="J7329">
        <v>0.01</v>
      </c>
      <c r="K7329">
        <v>90.04</v>
      </c>
      <c r="L7329">
        <v>21.44</v>
      </c>
      <c r="M7329">
        <v>12.22</v>
      </c>
      <c r="N7329">
        <v>2.85</v>
      </c>
      <c r="O7329" t="s">
        <v>24</v>
      </c>
      <c r="P7329" t="s">
        <v>1812</v>
      </c>
      <c r="Q7329" t="s">
        <v>41</v>
      </c>
      <c r="R7329" t="s">
        <v>34</v>
      </c>
      <c r="S7329" t="s">
        <v>35</v>
      </c>
      <c r="T7329" s="1">
        <v>41012</v>
      </c>
    </row>
    <row r="7330" spans="1:20" x14ac:dyDescent="0.25">
      <c r="A7330">
        <v>52225</v>
      </c>
      <c r="B7330">
        <v>41011</v>
      </c>
      <c r="C7330" t="s">
        <v>58</v>
      </c>
      <c r="D7330" t="s">
        <v>21</v>
      </c>
      <c r="E7330" t="s">
        <v>84</v>
      </c>
      <c r="F7330" t="s">
        <v>1496</v>
      </c>
      <c r="G7330">
        <v>33</v>
      </c>
      <c r="H7330">
        <v>3799.33</v>
      </c>
      <c r="I7330">
        <v>0.55000000000000004</v>
      </c>
      <c r="J7330">
        <v>0.06</v>
      </c>
      <c r="K7330">
        <v>1974.9</v>
      </c>
      <c r="L7330">
        <v>122.13</v>
      </c>
      <c r="M7330">
        <v>54.96</v>
      </c>
      <c r="N7330">
        <v>10.75</v>
      </c>
      <c r="O7330" t="s">
        <v>24</v>
      </c>
      <c r="P7330" t="s">
        <v>1812</v>
      </c>
      <c r="Q7330" t="s">
        <v>41</v>
      </c>
      <c r="R7330" t="s">
        <v>34</v>
      </c>
      <c r="S7330" t="s">
        <v>57</v>
      </c>
      <c r="T7330" s="1">
        <v>41012</v>
      </c>
    </row>
    <row r="7331" spans="1:20" x14ac:dyDescent="0.25">
      <c r="A7331">
        <v>52227</v>
      </c>
      <c r="B7331">
        <v>39856</v>
      </c>
      <c r="C7331" t="s">
        <v>79</v>
      </c>
      <c r="D7331" t="s">
        <v>21</v>
      </c>
      <c r="E7331" t="s">
        <v>84</v>
      </c>
      <c r="F7331" t="s">
        <v>85</v>
      </c>
      <c r="G7331">
        <v>37</v>
      </c>
      <c r="H7331">
        <v>414.93</v>
      </c>
      <c r="I7331">
        <v>0.44</v>
      </c>
      <c r="J7331">
        <v>0.05</v>
      </c>
      <c r="K7331">
        <v>166.98</v>
      </c>
      <c r="L7331">
        <v>11.57</v>
      </c>
      <c r="M7331">
        <v>6.48</v>
      </c>
      <c r="N7331">
        <v>8.19</v>
      </c>
      <c r="O7331" t="s">
        <v>24</v>
      </c>
      <c r="P7331" t="s">
        <v>1749</v>
      </c>
      <c r="Q7331" t="s">
        <v>83</v>
      </c>
      <c r="R7331" t="s">
        <v>67</v>
      </c>
      <c r="S7331" t="s">
        <v>57</v>
      </c>
      <c r="T7331" s="1">
        <v>39859</v>
      </c>
    </row>
    <row r="7332" spans="1:20" x14ac:dyDescent="0.25">
      <c r="A7332">
        <v>52230</v>
      </c>
      <c r="B7332">
        <v>41151</v>
      </c>
      <c r="C7332" t="s">
        <v>58</v>
      </c>
      <c r="D7332" t="s">
        <v>42</v>
      </c>
      <c r="E7332" t="s">
        <v>192</v>
      </c>
      <c r="F7332" t="s">
        <v>1174</v>
      </c>
      <c r="G7332">
        <v>29</v>
      </c>
      <c r="H7332">
        <v>5746.06</v>
      </c>
      <c r="I7332">
        <v>0.54</v>
      </c>
      <c r="J7332">
        <v>0.06</v>
      </c>
      <c r="K7332">
        <v>2904.44</v>
      </c>
      <c r="L7332">
        <v>208.65</v>
      </c>
      <c r="M7332">
        <v>95.98</v>
      </c>
      <c r="N7332">
        <v>58.2</v>
      </c>
      <c r="O7332" t="s">
        <v>48</v>
      </c>
      <c r="P7332" t="s">
        <v>1985</v>
      </c>
      <c r="Q7332" t="s">
        <v>33</v>
      </c>
      <c r="R7332" t="s">
        <v>67</v>
      </c>
      <c r="S7332" t="s">
        <v>132</v>
      </c>
      <c r="T7332" s="1">
        <v>41153</v>
      </c>
    </row>
    <row r="7333" spans="1:20" x14ac:dyDescent="0.25">
      <c r="A7333">
        <v>52256</v>
      </c>
      <c r="B7333">
        <v>40486</v>
      </c>
      <c r="C7333" t="s">
        <v>29</v>
      </c>
      <c r="D7333" t="s">
        <v>37</v>
      </c>
      <c r="E7333" t="s">
        <v>50</v>
      </c>
      <c r="F7333" t="s">
        <v>76</v>
      </c>
      <c r="G7333">
        <v>23</v>
      </c>
      <c r="H7333">
        <v>2199.13</v>
      </c>
      <c r="I7333">
        <v>0.35</v>
      </c>
      <c r="J7333">
        <v>0.06</v>
      </c>
      <c r="K7333">
        <v>677.16</v>
      </c>
      <c r="L7333">
        <v>101.52</v>
      </c>
      <c r="M7333">
        <v>65.989999999999995</v>
      </c>
      <c r="N7333">
        <v>4.2</v>
      </c>
      <c r="O7333" t="s">
        <v>24</v>
      </c>
      <c r="P7333" t="s">
        <v>1704</v>
      </c>
      <c r="Q7333" t="s">
        <v>64</v>
      </c>
      <c r="R7333" t="s">
        <v>34</v>
      </c>
      <c r="S7333" t="s">
        <v>57</v>
      </c>
      <c r="T7333" s="1">
        <v>40488</v>
      </c>
    </row>
    <row r="7334" spans="1:20" x14ac:dyDescent="0.25">
      <c r="A7334">
        <v>52258</v>
      </c>
      <c r="B7334">
        <v>39854</v>
      </c>
      <c r="C7334" t="s">
        <v>20</v>
      </c>
      <c r="D7334" t="s">
        <v>42</v>
      </c>
      <c r="E7334" t="s">
        <v>43</v>
      </c>
      <c r="F7334" t="s">
        <v>980</v>
      </c>
      <c r="G7334">
        <v>5</v>
      </c>
      <c r="H7334">
        <v>125.05</v>
      </c>
      <c r="I7334">
        <v>0.52</v>
      </c>
      <c r="J7334">
        <v>0.04</v>
      </c>
      <c r="K7334">
        <v>61.1</v>
      </c>
      <c r="L7334">
        <v>25.46</v>
      </c>
      <c r="M7334">
        <v>12.22</v>
      </c>
      <c r="N7334">
        <v>2.85</v>
      </c>
      <c r="O7334" t="s">
        <v>24</v>
      </c>
      <c r="P7334" t="s">
        <v>255</v>
      </c>
      <c r="Q7334" t="s">
        <v>41</v>
      </c>
      <c r="R7334" t="s">
        <v>27</v>
      </c>
      <c r="S7334" t="s">
        <v>35</v>
      </c>
      <c r="T7334" s="1">
        <v>39861</v>
      </c>
    </row>
    <row r="7335" spans="1:20" x14ac:dyDescent="0.25">
      <c r="A7335">
        <v>52261</v>
      </c>
      <c r="B7335">
        <v>40654</v>
      </c>
      <c r="C7335" t="s">
        <v>29</v>
      </c>
      <c r="D7335" t="s">
        <v>42</v>
      </c>
      <c r="E7335" t="s">
        <v>46</v>
      </c>
      <c r="F7335" t="s">
        <v>536</v>
      </c>
      <c r="G7335">
        <v>49</v>
      </c>
      <c r="H7335">
        <v>19684.990000000002</v>
      </c>
      <c r="I7335">
        <v>0.48</v>
      </c>
      <c r="J7335">
        <v>0.02</v>
      </c>
      <c r="K7335">
        <v>9215.39</v>
      </c>
      <c r="L7335">
        <v>408.85</v>
      </c>
      <c r="M7335">
        <v>212.6</v>
      </c>
      <c r="N7335">
        <v>52.2</v>
      </c>
      <c r="O7335" t="s">
        <v>48</v>
      </c>
      <c r="P7335" t="s">
        <v>1353</v>
      </c>
      <c r="Q7335" t="s">
        <v>83</v>
      </c>
      <c r="R7335" t="s">
        <v>61</v>
      </c>
      <c r="S7335" t="s">
        <v>49</v>
      </c>
      <c r="T7335" s="1">
        <v>40655</v>
      </c>
    </row>
    <row r="7336" spans="1:20" x14ac:dyDescent="0.25">
      <c r="A7336">
        <v>52288</v>
      </c>
      <c r="B7336">
        <v>40765</v>
      </c>
      <c r="C7336" t="s">
        <v>36</v>
      </c>
      <c r="D7336" t="s">
        <v>42</v>
      </c>
      <c r="E7336" t="s">
        <v>43</v>
      </c>
      <c r="F7336" t="s">
        <v>1781</v>
      </c>
      <c r="G7336">
        <v>19</v>
      </c>
      <c r="H7336">
        <v>3042.71</v>
      </c>
      <c r="I7336">
        <v>0.54</v>
      </c>
      <c r="J7336">
        <v>7.0000000000000007E-2</v>
      </c>
      <c r="K7336">
        <v>1527.61</v>
      </c>
      <c r="L7336">
        <v>171.07</v>
      </c>
      <c r="M7336">
        <v>78.69</v>
      </c>
      <c r="N7336">
        <v>19.989999999999998</v>
      </c>
      <c r="O7336" t="s">
        <v>24</v>
      </c>
      <c r="P7336" t="s">
        <v>1157</v>
      </c>
      <c r="Q7336" t="s">
        <v>33</v>
      </c>
      <c r="R7336" t="s">
        <v>61</v>
      </c>
      <c r="S7336" t="s">
        <v>57</v>
      </c>
      <c r="T7336" s="1">
        <v>40766</v>
      </c>
    </row>
    <row r="7337" spans="1:20" x14ac:dyDescent="0.25">
      <c r="A7337">
        <v>52290</v>
      </c>
      <c r="B7337">
        <v>41050</v>
      </c>
      <c r="C7337" t="s">
        <v>20</v>
      </c>
      <c r="D7337" t="s">
        <v>21</v>
      </c>
      <c r="E7337" t="s">
        <v>120</v>
      </c>
      <c r="F7337" t="s">
        <v>1170</v>
      </c>
      <c r="G7337">
        <v>7</v>
      </c>
      <c r="H7337">
        <v>2204.41</v>
      </c>
      <c r="I7337">
        <v>0.49</v>
      </c>
      <c r="J7337">
        <v>0.08</v>
      </c>
      <c r="K7337">
        <v>973.49</v>
      </c>
      <c r="L7337">
        <v>339.2</v>
      </c>
      <c r="M7337">
        <v>172.99</v>
      </c>
      <c r="N7337">
        <v>19.989999999999998</v>
      </c>
      <c r="O7337" t="s">
        <v>24</v>
      </c>
      <c r="P7337" t="s">
        <v>985</v>
      </c>
      <c r="Q7337" t="s">
        <v>75</v>
      </c>
      <c r="R7337" t="s">
        <v>27</v>
      </c>
      <c r="S7337" t="s">
        <v>57</v>
      </c>
      <c r="T7337" s="1">
        <v>41054</v>
      </c>
    </row>
    <row r="7338" spans="1:20" x14ac:dyDescent="0.25">
      <c r="A7338">
        <v>52290</v>
      </c>
      <c r="B7338">
        <v>41050</v>
      </c>
      <c r="C7338" t="s">
        <v>20</v>
      </c>
      <c r="D7338" t="s">
        <v>37</v>
      </c>
      <c r="E7338" t="s">
        <v>50</v>
      </c>
      <c r="F7338" t="s">
        <v>1586</v>
      </c>
      <c r="G7338">
        <v>28</v>
      </c>
      <c r="H7338">
        <v>2603.35</v>
      </c>
      <c r="I7338">
        <v>0.36</v>
      </c>
      <c r="J7338">
        <v>0.1</v>
      </c>
      <c r="K7338">
        <v>750.64</v>
      </c>
      <c r="L7338">
        <v>103.11</v>
      </c>
      <c r="M7338">
        <v>65.989999999999995</v>
      </c>
      <c r="N7338">
        <v>4.99</v>
      </c>
      <c r="O7338" t="s">
        <v>24</v>
      </c>
      <c r="P7338" t="s">
        <v>985</v>
      </c>
      <c r="Q7338" t="s">
        <v>75</v>
      </c>
      <c r="R7338" t="s">
        <v>27</v>
      </c>
      <c r="S7338" t="s">
        <v>57</v>
      </c>
      <c r="T7338" s="1">
        <v>41059</v>
      </c>
    </row>
    <row r="7339" spans="1:20" x14ac:dyDescent="0.25">
      <c r="A7339">
        <v>52291</v>
      </c>
      <c r="B7339">
        <v>40115</v>
      </c>
      <c r="C7339" t="s">
        <v>58</v>
      </c>
      <c r="D7339" t="s">
        <v>21</v>
      </c>
      <c r="E7339" t="s">
        <v>52</v>
      </c>
      <c r="F7339" t="s">
        <v>586</v>
      </c>
      <c r="G7339">
        <v>48</v>
      </c>
      <c r="H7339">
        <v>511.25</v>
      </c>
      <c r="I7339">
        <v>0.46</v>
      </c>
      <c r="J7339">
        <v>0.04</v>
      </c>
      <c r="K7339">
        <v>223.25</v>
      </c>
      <c r="L7339">
        <v>11.07</v>
      </c>
      <c r="M7339">
        <v>5.98</v>
      </c>
      <c r="N7339">
        <v>0.96</v>
      </c>
      <c r="O7339" t="s">
        <v>24</v>
      </c>
      <c r="P7339" t="s">
        <v>155</v>
      </c>
      <c r="Q7339" t="s">
        <v>75</v>
      </c>
      <c r="R7339" t="s">
        <v>34</v>
      </c>
      <c r="S7339" t="s">
        <v>55</v>
      </c>
      <c r="T7339" s="1">
        <v>40117</v>
      </c>
    </row>
    <row r="7340" spans="1:20" x14ac:dyDescent="0.25">
      <c r="A7340">
        <v>52291</v>
      </c>
      <c r="B7340">
        <v>40115</v>
      </c>
      <c r="C7340" t="s">
        <v>58</v>
      </c>
      <c r="D7340" t="s">
        <v>37</v>
      </c>
      <c r="E7340" t="s">
        <v>50</v>
      </c>
      <c r="F7340" t="s">
        <v>1501</v>
      </c>
      <c r="G7340">
        <v>5</v>
      </c>
      <c r="H7340">
        <v>180.13</v>
      </c>
      <c r="I7340">
        <v>0.42</v>
      </c>
      <c r="J7340">
        <v>0.01</v>
      </c>
      <c r="K7340">
        <v>74.19</v>
      </c>
      <c r="L7340">
        <v>36.19</v>
      </c>
      <c r="M7340">
        <v>20.99</v>
      </c>
      <c r="N7340">
        <v>0.99</v>
      </c>
      <c r="O7340" t="s">
        <v>24</v>
      </c>
      <c r="P7340" t="s">
        <v>155</v>
      </c>
      <c r="Q7340" t="s">
        <v>75</v>
      </c>
      <c r="R7340" t="s">
        <v>34</v>
      </c>
      <c r="S7340" t="s">
        <v>55</v>
      </c>
      <c r="T7340" s="1">
        <v>40116</v>
      </c>
    </row>
    <row r="7341" spans="1:20" x14ac:dyDescent="0.25">
      <c r="A7341">
        <v>52292</v>
      </c>
      <c r="B7341">
        <v>40454</v>
      </c>
      <c r="C7341" t="s">
        <v>29</v>
      </c>
      <c r="D7341" t="s">
        <v>42</v>
      </c>
      <c r="E7341" t="s">
        <v>192</v>
      </c>
      <c r="F7341" t="s">
        <v>892</v>
      </c>
      <c r="G7341">
        <v>18</v>
      </c>
      <c r="H7341">
        <v>4059.42</v>
      </c>
      <c r="I7341">
        <v>0.45</v>
      </c>
      <c r="J7341">
        <v>0.06</v>
      </c>
      <c r="K7341">
        <v>1671.78</v>
      </c>
      <c r="L7341">
        <v>238.15</v>
      </c>
      <c r="M7341">
        <v>130.97999999999999</v>
      </c>
      <c r="N7341">
        <v>30</v>
      </c>
      <c r="O7341" t="s">
        <v>48</v>
      </c>
      <c r="P7341" t="s">
        <v>373</v>
      </c>
      <c r="Q7341" t="s">
        <v>33</v>
      </c>
      <c r="R7341" t="s">
        <v>61</v>
      </c>
      <c r="S7341" t="s">
        <v>132</v>
      </c>
      <c r="T7341" s="1">
        <v>40455</v>
      </c>
    </row>
    <row r="7342" spans="1:20" x14ac:dyDescent="0.25">
      <c r="A7342">
        <v>52293</v>
      </c>
      <c r="B7342">
        <v>40648</v>
      </c>
      <c r="C7342" t="s">
        <v>36</v>
      </c>
      <c r="D7342" t="s">
        <v>21</v>
      </c>
      <c r="E7342" t="s">
        <v>84</v>
      </c>
      <c r="F7342" t="s">
        <v>620</v>
      </c>
      <c r="G7342">
        <v>4</v>
      </c>
      <c r="H7342">
        <v>56.6</v>
      </c>
      <c r="I7342">
        <v>0.53</v>
      </c>
      <c r="J7342">
        <v>0.08</v>
      </c>
      <c r="K7342">
        <v>24.82</v>
      </c>
      <c r="L7342">
        <v>13.79</v>
      </c>
      <c r="M7342">
        <v>6.48</v>
      </c>
      <c r="N7342">
        <v>5.86</v>
      </c>
      <c r="O7342" t="s">
        <v>24</v>
      </c>
      <c r="P7342" t="s">
        <v>1279</v>
      </c>
      <c r="Q7342" t="s">
        <v>33</v>
      </c>
      <c r="R7342" t="s">
        <v>67</v>
      </c>
      <c r="S7342" t="s">
        <v>57</v>
      </c>
      <c r="T7342" s="1">
        <v>40649</v>
      </c>
    </row>
    <row r="7343" spans="1:20" x14ac:dyDescent="0.25">
      <c r="A7343">
        <v>52320</v>
      </c>
      <c r="B7343">
        <v>41176</v>
      </c>
      <c r="C7343" t="s">
        <v>20</v>
      </c>
      <c r="D7343" t="s">
        <v>21</v>
      </c>
      <c r="E7343" t="s">
        <v>52</v>
      </c>
      <c r="F7343" t="s">
        <v>1352</v>
      </c>
      <c r="G7343">
        <v>41</v>
      </c>
      <c r="H7343">
        <v>184.24</v>
      </c>
      <c r="I7343">
        <v>0.42</v>
      </c>
      <c r="J7343">
        <v>0.1</v>
      </c>
      <c r="K7343">
        <v>65.150000000000006</v>
      </c>
      <c r="L7343">
        <v>4.97</v>
      </c>
      <c r="M7343">
        <v>2.88</v>
      </c>
      <c r="N7343">
        <v>1.01</v>
      </c>
      <c r="O7343" t="s">
        <v>24</v>
      </c>
      <c r="P7343" t="s">
        <v>1269</v>
      </c>
      <c r="Q7343" t="s">
        <v>33</v>
      </c>
      <c r="R7343" t="s">
        <v>61</v>
      </c>
      <c r="S7343" t="s">
        <v>55</v>
      </c>
      <c r="T7343" s="1">
        <v>41180</v>
      </c>
    </row>
    <row r="7344" spans="1:20" x14ac:dyDescent="0.25">
      <c r="A7344">
        <v>52321</v>
      </c>
      <c r="B7344">
        <v>40852</v>
      </c>
      <c r="C7344" t="s">
        <v>36</v>
      </c>
      <c r="D7344" t="s">
        <v>21</v>
      </c>
      <c r="E7344" t="s">
        <v>22</v>
      </c>
      <c r="F7344" t="s">
        <v>1588</v>
      </c>
      <c r="G7344">
        <v>48</v>
      </c>
      <c r="H7344">
        <v>981.75</v>
      </c>
      <c r="I7344">
        <v>0.42</v>
      </c>
      <c r="J7344">
        <v>0.04</v>
      </c>
      <c r="K7344">
        <v>386.18</v>
      </c>
      <c r="L7344">
        <v>21.17</v>
      </c>
      <c r="M7344">
        <v>12.28</v>
      </c>
      <c r="N7344">
        <v>6.13</v>
      </c>
      <c r="O7344" t="s">
        <v>24</v>
      </c>
      <c r="P7344" t="s">
        <v>1398</v>
      </c>
      <c r="Q7344" t="s">
        <v>83</v>
      </c>
      <c r="R7344" t="s">
        <v>27</v>
      </c>
      <c r="S7344" t="s">
        <v>57</v>
      </c>
      <c r="T7344" s="1">
        <v>40854</v>
      </c>
    </row>
    <row r="7345" spans="1:20" x14ac:dyDescent="0.25">
      <c r="A7345">
        <v>52321</v>
      </c>
      <c r="B7345">
        <v>40852</v>
      </c>
      <c r="C7345" t="s">
        <v>36</v>
      </c>
      <c r="D7345" t="s">
        <v>42</v>
      </c>
      <c r="E7345" t="s">
        <v>46</v>
      </c>
      <c r="F7345" t="s">
        <v>940</v>
      </c>
      <c r="G7345">
        <v>45</v>
      </c>
      <c r="H7345">
        <v>26820.51</v>
      </c>
      <c r="I7345">
        <v>0.43</v>
      </c>
      <c r="J7345">
        <v>0.03</v>
      </c>
      <c r="K7345">
        <v>11035.26</v>
      </c>
      <c r="L7345">
        <v>613.07000000000005</v>
      </c>
      <c r="M7345">
        <v>349.45</v>
      </c>
      <c r="N7345">
        <v>60</v>
      </c>
      <c r="O7345" t="s">
        <v>48</v>
      </c>
      <c r="P7345" t="s">
        <v>1398</v>
      </c>
      <c r="Q7345" t="s">
        <v>83</v>
      </c>
      <c r="R7345" t="s">
        <v>27</v>
      </c>
      <c r="S7345" t="s">
        <v>132</v>
      </c>
      <c r="T7345" s="1">
        <v>40852</v>
      </c>
    </row>
    <row r="7346" spans="1:20" x14ac:dyDescent="0.25">
      <c r="A7346">
        <v>52322</v>
      </c>
      <c r="B7346">
        <v>40211</v>
      </c>
      <c r="C7346" t="s">
        <v>20</v>
      </c>
      <c r="D7346" t="s">
        <v>21</v>
      </c>
      <c r="E7346" t="s">
        <v>72</v>
      </c>
      <c r="F7346" t="s">
        <v>263</v>
      </c>
      <c r="G7346">
        <v>1</v>
      </c>
      <c r="H7346">
        <v>7.93</v>
      </c>
      <c r="I7346">
        <v>0.4</v>
      </c>
      <c r="J7346">
        <v>0.1</v>
      </c>
      <c r="K7346">
        <v>1.98</v>
      </c>
      <c r="L7346">
        <v>6.58</v>
      </c>
      <c r="M7346">
        <v>3.95</v>
      </c>
      <c r="N7346">
        <v>2</v>
      </c>
      <c r="O7346" t="s">
        <v>24</v>
      </c>
      <c r="P7346" t="s">
        <v>444</v>
      </c>
      <c r="Q7346" t="s">
        <v>64</v>
      </c>
      <c r="R7346" t="s">
        <v>67</v>
      </c>
      <c r="S7346" t="s">
        <v>55</v>
      </c>
      <c r="T7346" s="1">
        <v>40218</v>
      </c>
    </row>
    <row r="7347" spans="1:20" x14ac:dyDescent="0.25">
      <c r="A7347">
        <v>52324</v>
      </c>
      <c r="B7347">
        <v>41089</v>
      </c>
      <c r="C7347" t="s">
        <v>29</v>
      </c>
      <c r="D7347" t="s">
        <v>42</v>
      </c>
      <c r="E7347" t="s">
        <v>192</v>
      </c>
      <c r="F7347" t="s">
        <v>1431</v>
      </c>
      <c r="G7347">
        <v>4</v>
      </c>
      <c r="H7347">
        <v>1324.7</v>
      </c>
      <c r="I7347">
        <v>0.48</v>
      </c>
      <c r="J7347">
        <v>7.0000000000000007E-2</v>
      </c>
      <c r="K7347">
        <v>570.78</v>
      </c>
      <c r="L7347">
        <v>348.04</v>
      </c>
      <c r="M7347">
        <v>180.98</v>
      </c>
      <c r="N7347">
        <v>30</v>
      </c>
      <c r="O7347" t="s">
        <v>48</v>
      </c>
      <c r="P7347" t="s">
        <v>314</v>
      </c>
      <c r="Q7347" t="s">
        <v>64</v>
      </c>
      <c r="R7347" t="s">
        <v>27</v>
      </c>
      <c r="S7347" t="s">
        <v>132</v>
      </c>
      <c r="T7347" s="1">
        <v>41090</v>
      </c>
    </row>
    <row r="7348" spans="1:20" x14ac:dyDescent="0.25">
      <c r="A7348">
        <v>52325</v>
      </c>
      <c r="B7348">
        <v>41104</v>
      </c>
      <c r="C7348" t="s">
        <v>29</v>
      </c>
      <c r="D7348" t="s">
        <v>21</v>
      </c>
      <c r="E7348" t="s">
        <v>120</v>
      </c>
      <c r="F7348" t="s">
        <v>1949</v>
      </c>
      <c r="G7348">
        <v>23</v>
      </c>
      <c r="H7348">
        <v>8570.25</v>
      </c>
      <c r="I7348">
        <v>0.44</v>
      </c>
      <c r="J7348">
        <v>7.0000000000000007E-2</v>
      </c>
      <c r="K7348">
        <v>3403.7</v>
      </c>
      <c r="L7348">
        <v>399.96</v>
      </c>
      <c r="M7348">
        <v>223.98</v>
      </c>
      <c r="N7348">
        <v>15.01</v>
      </c>
      <c r="O7348" t="s">
        <v>24</v>
      </c>
      <c r="P7348" t="s">
        <v>1996</v>
      </c>
      <c r="Q7348" t="s">
        <v>64</v>
      </c>
      <c r="R7348" t="s">
        <v>34</v>
      </c>
      <c r="S7348" t="s">
        <v>57</v>
      </c>
      <c r="T7348" s="1">
        <v>41104</v>
      </c>
    </row>
    <row r="7349" spans="1:20" x14ac:dyDescent="0.25">
      <c r="A7349">
        <v>52326</v>
      </c>
      <c r="B7349">
        <v>40394</v>
      </c>
      <c r="C7349" t="s">
        <v>20</v>
      </c>
      <c r="D7349" t="s">
        <v>21</v>
      </c>
      <c r="E7349" t="s">
        <v>120</v>
      </c>
      <c r="F7349" t="s">
        <v>750</v>
      </c>
      <c r="G7349">
        <v>41</v>
      </c>
      <c r="H7349">
        <v>231.34</v>
      </c>
      <c r="I7349">
        <v>0.35</v>
      </c>
      <c r="J7349">
        <v>0.06</v>
      </c>
      <c r="K7349">
        <v>69.69</v>
      </c>
      <c r="L7349">
        <v>5.86</v>
      </c>
      <c r="M7349">
        <v>3.81</v>
      </c>
      <c r="N7349">
        <v>5.44</v>
      </c>
      <c r="O7349" t="s">
        <v>24</v>
      </c>
      <c r="P7349" t="s">
        <v>875</v>
      </c>
      <c r="Q7349" t="s">
        <v>33</v>
      </c>
      <c r="R7349" t="s">
        <v>67</v>
      </c>
      <c r="S7349" t="s">
        <v>57</v>
      </c>
      <c r="T7349" s="1">
        <v>40398</v>
      </c>
    </row>
    <row r="7350" spans="1:20" x14ac:dyDescent="0.25">
      <c r="A7350">
        <v>52327</v>
      </c>
      <c r="B7350">
        <v>40897</v>
      </c>
      <c r="C7350" t="s">
        <v>79</v>
      </c>
      <c r="D7350" t="s">
        <v>37</v>
      </c>
      <c r="E7350" t="s">
        <v>38</v>
      </c>
      <c r="F7350" t="s">
        <v>399</v>
      </c>
      <c r="G7350">
        <v>27</v>
      </c>
      <c r="H7350">
        <v>7271.72</v>
      </c>
      <c r="I7350">
        <v>0.49</v>
      </c>
      <c r="J7350">
        <v>0.1</v>
      </c>
      <c r="K7350">
        <v>3148.26</v>
      </c>
      <c r="L7350">
        <v>298.98</v>
      </c>
      <c r="M7350">
        <v>152.47999999999999</v>
      </c>
      <c r="N7350">
        <v>6.5</v>
      </c>
      <c r="O7350" t="s">
        <v>24</v>
      </c>
      <c r="P7350" t="s">
        <v>1806</v>
      </c>
      <c r="Q7350" t="s">
        <v>64</v>
      </c>
      <c r="R7350" t="s">
        <v>61</v>
      </c>
      <c r="S7350" t="s">
        <v>57</v>
      </c>
      <c r="T7350" s="1">
        <v>40898</v>
      </c>
    </row>
    <row r="7351" spans="1:20" x14ac:dyDescent="0.25">
      <c r="A7351">
        <v>52327</v>
      </c>
      <c r="B7351">
        <v>40897</v>
      </c>
      <c r="C7351" t="s">
        <v>79</v>
      </c>
      <c r="D7351" t="s">
        <v>21</v>
      </c>
      <c r="E7351" t="s">
        <v>84</v>
      </c>
      <c r="F7351" t="s">
        <v>1450</v>
      </c>
      <c r="G7351">
        <v>5</v>
      </c>
      <c r="H7351">
        <v>44.02</v>
      </c>
      <c r="I7351">
        <v>0.43</v>
      </c>
      <c r="J7351">
        <v>0.1</v>
      </c>
      <c r="K7351">
        <v>14.42</v>
      </c>
      <c r="L7351">
        <v>8.74</v>
      </c>
      <c r="M7351">
        <v>4.9800000000000004</v>
      </c>
      <c r="N7351">
        <v>4.7</v>
      </c>
      <c r="O7351" t="s">
        <v>24</v>
      </c>
      <c r="P7351" t="s">
        <v>1806</v>
      </c>
      <c r="Q7351" t="s">
        <v>64</v>
      </c>
      <c r="R7351" t="s">
        <v>61</v>
      </c>
      <c r="S7351" t="s">
        <v>57</v>
      </c>
      <c r="T7351" s="1">
        <v>40899</v>
      </c>
    </row>
    <row r="7352" spans="1:20" x14ac:dyDescent="0.25">
      <c r="A7352">
        <v>52357</v>
      </c>
      <c r="B7352">
        <v>40059</v>
      </c>
      <c r="C7352" t="s">
        <v>29</v>
      </c>
      <c r="D7352" t="s">
        <v>21</v>
      </c>
      <c r="E7352" t="s">
        <v>139</v>
      </c>
      <c r="F7352" t="s">
        <v>961</v>
      </c>
      <c r="G7352">
        <v>49</v>
      </c>
      <c r="H7352">
        <v>901.5</v>
      </c>
      <c r="I7352">
        <v>0.43</v>
      </c>
      <c r="J7352">
        <v>0.05</v>
      </c>
      <c r="K7352">
        <v>358.68</v>
      </c>
      <c r="L7352">
        <v>19.260000000000002</v>
      </c>
      <c r="M7352">
        <v>10.98</v>
      </c>
      <c r="N7352">
        <v>4.8</v>
      </c>
      <c r="O7352" t="s">
        <v>24</v>
      </c>
      <c r="P7352" t="s">
        <v>813</v>
      </c>
      <c r="Q7352" t="s">
        <v>33</v>
      </c>
      <c r="R7352" t="s">
        <v>34</v>
      </c>
      <c r="S7352" t="s">
        <v>57</v>
      </c>
      <c r="T7352" s="1">
        <v>40061</v>
      </c>
    </row>
    <row r="7353" spans="1:20" x14ac:dyDescent="0.25">
      <c r="A7353">
        <v>52386</v>
      </c>
      <c r="B7353">
        <v>39818</v>
      </c>
      <c r="C7353" t="s">
        <v>36</v>
      </c>
      <c r="D7353" t="s">
        <v>37</v>
      </c>
      <c r="E7353" t="s">
        <v>87</v>
      </c>
      <c r="F7353" t="s">
        <v>1746</v>
      </c>
      <c r="G7353">
        <v>6</v>
      </c>
      <c r="H7353">
        <v>1447.05</v>
      </c>
      <c r="I7353">
        <v>0.53</v>
      </c>
      <c r="J7353">
        <v>0.08</v>
      </c>
      <c r="K7353">
        <v>694.93</v>
      </c>
      <c r="L7353">
        <v>257.38</v>
      </c>
      <c r="M7353">
        <v>120.97</v>
      </c>
      <c r="N7353">
        <v>26.3</v>
      </c>
      <c r="O7353" t="s">
        <v>48</v>
      </c>
      <c r="P7353" t="s">
        <v>455</v>
      </c>
      <c r="Q7353" t="s">
        <v>83</v>
      </c>
      <c r="R7353" t="s">
        <v>61</v>
      </c>
      <c r="S7353" t="s">
        <v>132</v>
      </c>
      <c r="T7353" s="1">
        <v>39820</v>
      </c>
    </row>
    <row r="7354" spans="1:20" x14ac:dyDescent="0.25">
      <c r="A7354">
        <v>52389</v>
      </c>
      <c r="B7354">
        <v>40837</v>
      </c>
      <c r="C7354" t="s">
        <v>58</v>
      </c>
      <c r="D7354" t="s">
        <v>21</v>
      </c>
      <c r="E7354" t="s">
        <v>52</v>
      </c>
      <c r="F7354" t="s">
        <v>861</v>
      </c>
      <c r="G7354">
        <v>31</v>
      </c>
      <c r="H7354">
        <v>1253.3900000000001</v>
      </c>
      <c r="I7354">
        <v>0.51</v>
      </c>
      <c r="J7354">
        <v>0.08</v>
      </c>
      <c r="K7354">
        <v>581.62</v>
      </c>
      <c r="L7354">
        <v>43.63</v>
      </c>
      <c r="M7354">
        <v>21.38</v>
      </c>
      <c r="N7354">
        <v>8.99</v>
      </c>
      <c r="O7354" t="s">
        <v>24</v>
      </c>
      <c r="P7354" t="s">
        <v>1922</v>
      </c>
      <c r="Q7354" t="s">
        <v>95</v>
      </c>
      <c r="R7354" t="s">
        <v>34</v>
      </c>
      <c r="S7354" t="s">
        <v>35</v>
      </c>
      <c r="T7354" s="1">
        <v>40837</v>
      </c>
    </row>
    <row r="7355" spans="1:20" x14ac:dyDescent="0.25">
      <c r="A7355">
        <v>52391</v>
      </c>
      <c r="B7355">
        <v>40159</v>
      </c>
      <c r="C7355" t="s">
        <v>36</v>
      </c>
      <c r="D7355" t="s">
        <v>21</v>
      </c>
      <c r="E7355" t="s">
        <v>84</v>
      </c>
      <c r="F7355" t="s">
        <v>1860</v>
      </c>
      <c r="G7355">
        <v>36</v>
      </c>
      <c r="H7355">
        <v>1803.21</v>
      </c>
      <c r="I7355">
        <v>0.44</v>
      </c>
      <c r="J7355">
        <v>0.04</v>
      </c>
      <c r="K7355">
        <v>749.31</v>
      </c>
      <c r="L7355">
        <v>52.04</v>
      </c>
      <c r="M7355">
        <v>29.14</v>
      </c>
      <c r="N7355">
        <v>4.8600000000000003</v>
      </c>
      <c r="O7355" t="s">
        <v>24</v>
      </c>
      <c r="P7355" t="s">
        <v>491</v>
      </c>
      <c r="Q7355" t="s">
        <v>64</v>
      </c>
      <c r="R7355" t="s">
        <v>34</v>
      </c>
      <c r="S7355" t="s">
        <v>55</v>
      </c>
      <c r="T7355" s="1">
        <v>40161</v>
      </c>
    </row>
    <row r="7356" spans="1:20" x14ac:dyDescent="0.25">
      <c r="A7356">
        <v>52391</v>
      </c>
      <c r="B7356">
        <v>40159</v>
      </c>
      <c r="C7356" t="s">
        <v>36</v>
      </c>
      <c r="D7356" t="s">
        <v>21</v>
      </c>
      <c r="E7356" t="s">
        <v>22</v>
      </c>
      <c r="F7356" t="s">
        <v>720</v>
      </c>
      <c r="G7356">
        <v>39</v>
      </c>
      <c r="H7356">
        <v>1608.35</v>
      </c>
      <c r="I7356">
        <v>0.5</v>
      </c>
      <c r="J7356">
        <v>0.02</v>
      </c>
      <c r="K7356">
        <v>782.12</v>
      </c>
      <c r="L7356">
        <v>41.78</v>
      </c>
      <c r="M7356">
        <v>20.89</v>
      </c>
      <c r="N7356">
        <v>11.52</v>
      </c>
      <c r="O7356" t="s">
        <v>24</v>
      </c>
      <c r="P7356" t="s">
        <v>491</v>
      </c>
      <c r="Q7356" t="s">
        <v>64</v>
      </c>
      <c r="R7356" t="s">
        <v>34</v>
      </c>
      <c r="S7356" t="s">
        <v>57</v>
      </c>
      <c r="T7356" s="1">
        <v>40161</v>
      </c>
    </row>
    <row r="7357" spans="1:20" x14ac:dyDescent="0.25">
      <c r="A7357">
        <v>52416</v>
      </c>
      <c r="B7357">
        <v>39844</v>
      </c>
      <c r="C7357" t="s">
        <v>29</v>
      </c>
      <c r="D7357" t="s">
        <v>21</v>
      </c>
      <c r="E7357" t="s">
        <v>84</v>
      </c>
      <c r="F7357" t="s">
        <v>137</v>
      </c>
      <c r="G7357">
        <v>6</v>
      </c>
      <c r="H7357">
        <v>102.6</v>
      </c>
      <c r="I7357">
        <v>0.55000000000000004</v>
      </c>
      <c r="J7357">
        <v>0.05</v>
      </c>
      <c r="K7357">
        <v>50.93</v>
      </c>
      <c r="L7357">
        <v>16.98</v>
      </c>
      <c r="M7357">
        <v>7.64</v>
      </c>
      <c r="N7357">
        <v>5.83</v>
      </c>
      <c r="O7357" t="s">
        <v>24</v>
      </c>
      <c r="P7357" t="s">
        <v>1410</v>
      </c>
      <c r="Q7357" t="s">
        <v>64</v>
      </c>
      <c r="R7357" t="s">
        <v>34</v>
      </c>
      <c r="S7357" t="s">
        <v>55</v>
      </c>
      <c r="T7357" s="1">
        <v>39846</v>
      </c>
    </row>
    <row r="7358" spans="1:20" x14ac:dyDescent="0.25">
      <c r="A7358">
        <v>52416</v>
      </c>
      <c r="B7358">
        <v>39844</v>
      </c>
      <c r="C7358" t="s">
        <v>29</v>
      </c>
      <c r="D7358" t="s">
        <v>42</v>
      </c>
      <c r="E7358" t="s">
        <v>46</v>
      </c>
      <c r="F7358" t="s">
        <v>356</v>
      </c>
      <c r="G7358">
        <v>40</v>
      </c>
      <c r="H7358">
        <v>16869.64</v>
      </c>
      <c r="I7358">
        <v>0.5</v>
      </c>
      <c r="J7358">
        <v>0.04</v>
      </c>
      <c r="K7358">
        <v>8050</v>
      </c>
      <c r="L7358">
        <v>437.5</v>
      </c>
      <c r="M7358">
        <v>218.75</v>
      </c>
      <c r="N7358">
        <v>69.64</v>
      </c>
      <c r="O7358" t="s">
        <v>48</v>
      </c>
      <c r="P7358" t="s">
        <v>1410</v>
      </c>
      <c r="Q7358" t="s">
        <v>64</v>
      </c>
      <c r="R7358" t="s">
        <v>34</v>
      </c>
      <c r="S7358" t="s">
        <v>49</v>
      </c>
      <c r="T7358" s="1">
        <v>39845</v>
      </c>
    </row>
    <row r="7359" spans="1:20" x14ac:dyDescent="0.25">
      <c r="A7359">
        <v>52419</v>
      </c>
      <c r="B7359">
        <v>41170</v>
      </c>
      <c r="C7359" t="s">
        <v>36</v>
      </c>
      <c r="D7359" t="s">
        <v>21</v>
      </c>
      <c r="E7359" t="s">
        <v>22</v>
      </c>
      <c r="F7359" t="s">
        <v>1448</v>
      </c>
      <c r="G7359">
        <v>32</v>
      </c>
      <c r="H7359">
        <v>5996.04</v>
      </c>
      <c r="I7359">
        <v>0.46</v>
      </c>
      <c r="J7359">
        <v>0.09</v>
      </c>
      <c r="K7359">
        <v>2434.44</v>
      </c>
      <c r="L7359">
        <v>205.61</v>
      </c>
      <c r="M7359">
        <v>111.03</v>
      </c>
      <c r="N7359">
        <v>8.64</v>
      </c>
      <c r="O7359" t="s">
        <v>24</v>
      </c>
      <c r="P7359" t="s">
        <v>1773</v>
      </c>
      <c r="Q7359" t="s">
        <v>41</v>
      </c>
      <c r="R7359" t="s">
        <v>34</v>
      </c>
      <c r="S7359" t="s">
        <v>57</v>
      </c>
      <c r="T7359" s="1">
        <v>41171</v>
      </c>
    </row>
    <row r="7360" spans="1:20" x14ac:dyDescent="0.25">
      <c r="A7360">
        <v>52423</v>
      </c>
      <c r="B7360">
        <v>40644</v>
      </c>
      <c r="C7360" t="s">
        <v>58</v>
      </c>
      <c r="D7360" t="s">
        <v>37</v>
      </c>
      <c r="E7360" t="s">
        <v>38</v>
      </c>
      <c r="F7360" t="s">
        <v>914</v>
      </c>
      <c r="G7360">
        <v>49</v>
      </c>
      <c r="H7360">
        <v>2835.97</v>
      </c>
      <c r="I7360">
        <v>0.4</v>
      </c>
      <c r="J7360">
        <v>0.02</v>
      </c>
      <c r="K7360">
        <v>1098.8900000000001</v>
      </c>
      <c r="L7360">
        <v>59.02</v>
      </c>
      <c r="M7360">
        <v>35.409999999999997</v>
      </c>
      <c r="N7360">
        <v>1.99</v>
      </c>
      <c r="O7360" t="s">
        <v>24</v>
      </c>
      <c r="P7360" t="s">
        <v>1605</v>
      </c>
      <c r="Q7360" t="s">
        <v>33</v>
      </c>
      <c r="R7360" t="s">
        <v>61</v>
      </c>
      <c r="S7360" t="s">
        <v>35</v>
      </c>
      <c r="T7360" s="1">
        <v>40646</v>
      </c>
    </row>
    <row r="7361" spans="1:20" x14ac:dyDescent="0.25">
      <c r="A7361">
        <v>52423</v>
      </c>
      <c r="B7361">
        <v>40644</v>
      </c>
      <c r="C7361" t="s">
        <v>58</v>
      </c>
      <c r="D7361" t="s">
        <v>21</v>
      </c>
      <c r="E7361" t="s">
        <v>22</v>
      </c>
      <c r="F7361" t="s">
        <v>213</v>
      </c>
      <c r="G7361">
        <v>25</v>
      </c>
      <c r="H7361">
        <v>1799.97</v>
      </c>
      <c r="I7361">
        <v>0.41</v>
      </c>
      <c r="J7361">
        <v>0.01</v>
      </c>
      <c r="K7361">
        <v>724.75</v>
      </c>
      <c r="L7361">
        <v>72.47</v>
      </c>
      <c r="M7361">
        <v>42.76</v>
      </c>
      <c r="N7361">
        <v>6.22</v>
      </c>
      <c r="O7361" t="s">
        <v>24</v>
      </c>
      <c r="P7361" t="s">
        <v>1605</v>
      </c>
      <c r="Q7361" t="s">
        <v>33</v>
      </c>
      <c r="R7361" t="s">
        <v>61</v>
      </c>
      <c r="S7361" t="s">
        <v>57</v>
      </c>
      <c r="T7361" s="1">
        <v>40645</v>
      </c>
    </row>
    <row r="7362" spans="1:20" x14ac:dyDescent="0.25">
      <c r="A7362">
        <v>52448</v>
      </c>
      <c r="B7362">
        <v>40431</v>
      </c>
      <c r="C7362" t="s">
        <v>29</v>
      </c>
      <c r="D7362" t="s">
        <v>42</v>
      </c>
      <c r="E7362" t="s">
        <v>192</v>
      </c>
      <c r="F7362" t="s">
        <v>222</v>
      </c>
      <c r="G7362">
        <v>22</v>
      </c>
      <c r="H7362">
        <v>12959.88</v>
      </c>
      <c r="I7362">
        <v>0.48</v>
      </c>
      <c r="J7362">
        <v>0.05</v>
      </c>
      <c r="K7362">
        <v>5839.37</v>
      </c>
      <c r="L7362">
        <v>617.27</v>
      </c>
      <c r="M7362">
        <v>320.98</v>
      </c>
      <c r="N7362">
        <v>58.95</v>
      </c>
      <c r="O7362" t="s">
        <v>48</v>
      </c>
      <c r="P7362" t="s">
        <v>1043</v>
      </c>
      <c r="Q7362" t="s">
        <v>33</v>
      </c>
      <c r="R7362" t="s">
        <v>34</v>
      </c>
      <c r="S7362" t="s">
        <v>132</v>
      </c>
      <c r="T7362" s="1">
        <v>40432</v>
      </c>
    </row>
    <row r="7363" spans="1:20" x14ac:dyDescent="0.25">
      <c r="A7363">
        <v>52480</v>
      </c>
      <c r="B7363">
        <v>40386</v>
      </c>
      <c r="C7363" t="s">
        <v>29</v>
      </c>
      <c r="D7363" t="s">
        <v>42</v>
      </c>
      <c r="E7363" t="s">
        <v>43</v>
      </c>
      <c r="F7363" t="s">
        <v>840</v>
      </c>
      <c r="G7363">
        <v>47</v>
      </c>
      <c r="H7363">
        <v>1702.81</v>
      </c>
      <c r="I7363">
        <v>0.42</v>
      </c>
      <c r="J7363">
        <v>0.08</v>
      </c>
      <c r="K7363">
        <v>625.98</v>
      </c>
      <c r="L7363">
        <v>39.17</v>
      </c>
      <c r="M7363">
        <v>22.72</v>
      </c>
      <c r="N7363">
        <v>8.99</v>
      </c>
      <c r="O7363" t="s">
        <v>24</v>
      </c>
      <c r="P7363" t="s">
        <v>99</v>
      </c>
      <c r="Q7363" t="s">
        <v>75</v>
      </c>
      <c r="R7363" t="s">
        <v>61</v>
      </c>
      <c r="S7363" t="s">
        <v>35</v>
      </c>
      <c r="T7363" s="1">
        <v>40388</v>
      </c>
    </row>
    <row r="7364" spans="1:20" x14ac:dyDescent="0.25">
      <c r="A7364">
        <v>52482</v>
      </c>
      <c r="B7364">
        <v>40574</v>
      </c>
      <c r="C7364" t="s">
        <v>58</v>
      </c>
      <c r="D7364" t="s">
        <v>21</v>
      </c>
      <c r="E7364" t="s">
        <v>126</v>
      </c>
      <c r="F7364" t="s">
        <v>511</v>
      </c>
      <c r="G7364">
        <v>21</v>
      </c>
      <c r="H7364">
        <v>1353.57</v>
      </c>
      <c r="I7364">
        <v>0.4</v>
      </c>
      <c r="J7364">
        <v>0.06</v>
      </c>
      <c r="K7364">
        <v>487.66</v>
      </c>
      <c r="L7364">
        <v>68.3</v>
      </c>
      <c r="M7364">
        <v>40.98</v>
      </c>
      <c r="N7364">
        <v>5.33</v>
      </c>
      <c r="O7364" t="s">
        <v>71</v>
      </c>
      <c r="P7364" t="s">
        <v>1554</v>
      </c>
      <c r="Q7364" t="s">
        <v>41</v>
      </c>
      <c r="R7364" t="s">
        <v>34</v>
      </c>
      <c r="S7364" t="s">
        <v>57</v>
      </c>
      <c r="T7364" s="1">
        <v>40574</v>
      </c>
    </row>
    <row r="7365" spans="1:20" x14ac:dyDescent="0.25">
      <c r="A7365">
        <v>52482</v>
      </c>
      <c r="B7365">
        <v>40574</v>
      </c>
      <c r="C7365" t="s">
        <v>58</v>
      </c>
      <c r="D7365" t="s">
        <v>42</v>
      </c>
      <c r="E7365" t="s">
        <v>43</v>
      </c>
      <c r="F7365" t="s">
        <v>1617</v>
      </c>
      <c r="G7365">
        <v>30</v>
      </c>
      <c r="H7365">
        <v>1173.6300000000001</v>
      </c>
      <c r="I7365">
        <v>0.43</v>
      </c>
      <c r="J7365">
        <v>0</v>
      </c>
      <c r="K7365">
        <v>503.1</v>
      </c>
      <c r="L7365">
        <v>39</v>
      </c>
      <c r="M7365">
        <v>22.23</v>
      </c>
      <c r="N7365">
        <v>3.63</v>
      </c>
      <c r="O7365" t="s">
        <v>24</v>
      </c>
      <c r="P7365" t="s">
        <v>1554</v>
      </c>
      <c r="Q7365" t="s">
        <v>41</v>
      </c>
      <c r="R7365" t="s">
        <v>34</v>
      </c>
      <c r="S7365" t="s">
        <v>35</v>
      </c>
      <c r="T7365" s="1">
        <v>40576</v>
      </c>
    </row>
    <row r="7366" spans="1:20" x14ac:dyDescent="0.25">
      <c r="A7366">
        <v>52486</v>
      </c>
      <c r="B7366">
        <v>40547</v>
      </c>
      <c r="C7366" t="s">
        <v>29</v>
      </c>
      <c r="D7366" t="s">
        <v>37</v>
      </c>
      <c r="E7366" t="s">
        <v>38</v>
      </c>
      <c r="F7366" t="s">
        <v>636</v>
      </c>
      <c r="G7366">
        <v>41</v>
      </c>
      <c r="H7366">
        <v>17919.75</v>
      </c>
      <c r="I7366">
        <v>0.38</v>
      </c>
      <c r="J7366">
        <v>0.1</v>
      </c>
      <c r="K7366">
        <v>5572.8</v>
      </c>
      <c r="L7366">
        <v>485.44</v>
      </c>
      <c r="M7366">
        <v>300.97000000000003</v>
      </c>
      <c r="N7366">
        <v>7.18</v>
      </c>
      <c r="O7366" t="s">
        <v>24</v>
      </c>
      <c r="P7366" t="s">
        <v>138</v>
      </c>
      <c r="Q7366" t="s">
        <v>75</v>
      </c>
      <c r="R7366" t="s">
        <v>61</v>
      </c>
      <c r="S7366" t="s">
        <v>57</v>
      </c>
      <c r="T7366" s="1">
        <v>40548</v>
      </c>
    </row>
    <row r="7367" spans="1:20" x14ac:dyDescent="0.25">
      <c r="A7367">
        <v>52487</v>
      </c>
      <c r="B7367">
        <v>39965</v>
      </c>
      <c r="C7367" t="s">
        <v>58</v>
      </c>
      <c r="D7367" t="s">
        <v>21</v>
      </c>
      <c r="E7367" t="s">
        <v>139</v>
      </c>
      <c r="F7367" t="s">
        <v>1658</v>
      </c>
      <c r="G7367">
        <v>17</v>
      </c>
      <c r="H7367">
        <v>264.14</v>
      </c>
      <c r="I7367">
        <v>0.54</v>
      </c>
      <c r="J7367">
        <v>0.09</v>
      </c>
      <c r="K7367">
        <v>129.38</v>
      </c>
      <c r="L7367">
        <v>16.91</v>
      </c>
      <c r="M7367">
        <v>7.78</v>
      </c>
      <c r="N7367">
        <v>2.5</v>
      </c>
      <c r="O7367" t="s">
        <v>24</v>
      </c>
      <c r="P7367" t="s">
        <v>1069</v>
      </c>
      <c r="Q7367" t="s">
        <v>41</v>
      </c>
      <c r="R7367" t="s">
        <v>34</v>
      </c>
      <c r="S7367" t="s">
        <v>57</v>
      </c>
      <c r="T7367" s="1">
        <v>39966</v>
      </c>
    </row>
    <row r="7368" spans="1:20" x14ac:dyDescent="0.25">
      <c r="A7368">
        <v>52512</v>
      </c>
      <c r="B7368">
        <v>40731</v>
      </c>
      <c r="C7368" t="s">
        <v>36</v>
      </c>
      <c r="D7368" t="s">
        <v>21</v>
      </c>
      <c r="E7368" t="s">
        <v>126</v>
      </c>
      <c r="F7368" t="s">
        <v>1613</v>
      </c>
      <c r="G7368">
        <v>4</v>
      </c>
      <c r="H7368">
        <v>88.77</v>
      </c>
      <c r="I7368">
        <v>0.48</v>
      </c>
      <c r="J7368">
        <v>0.09</v>
      </c>
      <c r="K7368">
        <v>35.909999999999997</v>
      </c>
      <c r="L7368">
        <v>23.02</v>
      </c>
      <c r="M7368">
        <v>11.97</v>
      </c>
      <c r="N7368">
        <v>4.9800000000000004</v>
      </c>
      <c r="O7368" t="s">
        <v>24</v>
      </c>
      <c r="P7368" t="s">
        <v>293</v>
      </c>
      <c r="Q7368" t="s">
        <v>64</v>
      </c>
      <c r="R7368" t="s">
        <v>67</v>
      </c>
      <c r="S7368" t="s">
        <v>57</v>
      </c>
      <c r="T7368" s="1">
        <v>40733</v>
      </c>
    </row>
    <row r="7369" spans="1:20" x14ac:dyDescent="0.25">
      <c r="A7369">
        <v>52512</v>
      </c>
      <c r="B7369">
        <v>40731</v>
      </c>
      <c r="C7369" t="s">
        <v>36</v>
      </c>
      <c r="D7369" t="s">
        <v>21</v>
      </c>
      <c r="E7369" t="s">
        <v>120</v>
      </c>
      <c r="F7369" t="s">
        <v>749</v>
      </c>
      <c r="G7369">
        <v>32</v>
      </c>
      <c r="H7369">
        <v>277.57</v>
      </c>
      <c r="I7369">
        <v>0.38</v>
      </c>
      <c r="J7369">
        <v>0.08</v>
      </c>
      <c r="K7369">
        <v>88.88</v>
      </c>
      <c r="L7369">
        <v>9.26</v>
      </c>
      <c r="M7369">
        <v>5.74</v>
      </c>
      <c r="N7369">
        <v>5.01</v>
      </c>
      <c r="O7369" t="s">
        <v>71</v>
      </c>
      <c r="P7369" t="s">
        <v>293</v>
      </c>
      <c r="Q7369" t="s">
        <v>64</v>
      </c>
      <c r="R7369" t="s">
        <v>67</v>
      </c>
      <c r="S7369" t="s">
        <v>57</v>
      </c>
      <c r="T7369" s="1">
        <v>40733</v>
      </c>
    </row>
    <row r="7370" spans="1:20" x14ac:dyDescent="0.25">
      <c r="A7370">
        <v>52516</v>
      </c>
      <c r="B7370">
        <v>40913</v>
      </c>
      <c r="C7370" t="s">
        <v>36</v>
      </c>
      <c r="D7370" t="s">
        <v>37</v>
      </c>
      <c r="E7370" t="s">
        <v>87</v>
      </c>
      <c r="F7370" t="s">
        <v>1430</v>
      </c>
      <c r="G7370">
        <v>50</v>
      </c>
      <c r="H7370">
        <v>10670.64</v>
      </c>
      <c r="I7370">
        <v>0.48</v>
      </c>
      <c r="J7370">
        <v>0.08</v>
      </c>
      <c r="K7370">
        <v>4615</v>
      </c>
      <c r="L7370">
        <v>230.75</v>
      </c>
      <c r="M7370">
        <v>119.99</v>
      </c>
      <c r="N7370">
        <v>56.14</v>
      </c>
      <c r="O7370" t="s">
        <v>48</v>
      </c>
      <c r="P7370" t="s">
        <v>1443</v>
      </c>
      <c r="Q7370" t="s">
        <v>64</v>
      </c>
      <c r="R7370" t="s">
        <v>34</v>
      </c>
      <c r="S7370" t="s">
        <v>49</v>
      </c>
      <c r="T7370" s="1">
        <v>40913</v>
      </c>
    </row>
    <row r="7371" spans="1:20" x14ac:dyDescent="0.25">
      <c r="A7371">
        <v>52516</v>
      </c>
      <c r="B7371">
        <v>40913</v>
      </c>
      <c r="C7371" t="s">
        <v>36</v>
      </c>
      <c r="D7371" t="s">
        <v>21</v>
      </c>
      <c r="E7371" t="s">
        <v>30</v>
      </c>
      <c r="F7371" t="s">
        <v>1068</v>
      </c>
      <c r="G7371">
        <v>19</v>
      </c>
      <c r="H7371">
        <v>377.22</v>
      </c>
      <c r="I7371">
        <v>0.52</v>
      </c>
      <c r="J7371">
        <v>0.08</v>
      </c>
      <c r="K7371">
        <v>178.17</v>
      </c>
      <c r="L7371">
        <v>21.31</v>
      </c>
      <c r="M7371">
        <v>10.23</v>
      </c>
      <c r="N7371">
        <v>4.68</v>
      </c>
      <c r="O7371" t="s">
        <v>71</v>
      </c>
      <c r="P7371" t="s">
        <v>1443</v>
      </c>
      <c r="Q7371" t="s">
        <v>64</v>
      </c>
      <c r="R7371" t="s">
        <v>34</v>
      </c>
      <c r="S7371" t="s">
        <v>35</v>
      </c>
      <c r="T7371" s="1">
        <v>40916</v>
      </c>
    </row>
    <row r="7372" spans="1:20" x14ac:dyDescent="0.25">
      <c r="A7372">
        <v>52518</v>
      </c>
      <c r="B7372">
        <v>41002</v>
      </c>
      <c r="C7372" t="s">
        <v>58</v>
      </c>
      <c r="D7372" t="s">
        <v>37</v>
      </c>
      <c r="E7372" t="s">
        <v>38</v>
      </c>
      <c r="F7372" t="s">
        <v>1159</v>
      </c>
      <c r="G7372">
        <v>8</v>
      </c>
      <c r="H7372">
        <v>339.2</v>
      </c>
      <c r="I7372">
        <v>0.54</v>
      </c>
      <c r="J7372">
        <v>0.08</v>
      </c>
      <c r="K7372">
        <v>167.6</v>
      </c>
      <c r="L7372">
        <v>45.54</v>
      </c>
      <c r="M7372">
        <v>20.95</v>
      </c>
      <c r="N7372">
        <v>4</v>
      </c>
      <c r="O7372" t="s">
        <v>24</v>
      </c>
      <c r="P7372" t="s">
        <v>464</v>
      </c>
      <c r="Q7372" t="s">
        <v>33</v>
      </c>
      <c r="R7372" t="s">
        <v>67</v>
      </c>
      <c r="S7372" t="s">
        <v>57</v>
      </c>
      <c r="T7372" s="1">
        <v>41003</v>
      </c>
    </row>
    <row r="7373" spans="1:20" x14ac:dyDescent="0.25">
      <c r="A7373">
        <v>52519</v>
      </c>
      <c r="B7373">
        <v>41028</v>
      </c>
      <c r="C7373" t="s">
        <v>36</v>
      </c>
      <c r="D7373" t="s">
        <v>21</v>
      </c>
      <c r="E7373" t="s">
        <v>126</v>
      </c>
      <c r="F7373" t="s">
        <v>993</v>
      </c>
      <c r="G7373">
        <v>6</v>
      </c>
      <c r="H7373">
        <v>186.68</v>
      </c>
      <c r="I7373">
        <v>0.38</v>
      </c>
      <c r="J7373">
        <v>0.09</v>
      </c>
      <c r="K7373">
        <v>57.48</v>
      </c>
      <c r="L7373">
        <v>33.03</v>
      </c>
      <c r="M7373">
        <v>20.48</v>
      </c>
      <c r="N7373">
        <v>6.32</v>
      </c>
      <c r="O7373" t="s">
        <v>24</v>
      </c>
      <c r="P7373" t="s">
        <v>223</v>
      </c>
      <c r="Q7373" t="s">
        <v>75</v>
      </c>
      <c r="R7373" t="s">
        <v>34</v>
      </c>
      <c r="S7373" t="s">
        <v>57</v>
      </c>
      <c r="T7373" s="1">
        <v>41030</v>
      </c>
    </row>
    <row r="7374" spans="1:20" x14ac:dyDescent="0.25">
      <c r="A7374">
        <v>52576</v>
      </c>
      <c r="B7374">
        <v>39900</v>
      </c>
      <c r="C7374" t="s">
        <v>20</v>
      </c>
      <c r="D7374" t="s">
        <v>37</v>
      </c>
      <c r="E7374" t="s">
        <v>87</v>
      </c>
      <c r="F7374" t="s">
        <v>759</v>
      </c>
      <c r="G7374">
        <v>10</v>
      </c>
      <c r="H7374">
        <v>1392.76</v>
      </c>
      <c r="I7374">
        <v>0.36</v>
      </c>
      <c r="J7374">
        <v>0.03</v>
      </c>
      <c r="K7374">
        <v>469.06</v>
      </c>
      <c r="L7374">
        <v>142.13999999999999</v>
      </c>
      <c r="M7374">
        <v>90.97</v>
      </c>
      <c r="N7374">
        <v>14</v>
      </c>
      <c r="O7374" t="s">
        <v>48</v>
      </c>
      <c r="P7374" t="s">
        <v>178</v>
      </c>
      <c r="Q7374" t="s">
        <v>95</v>
      </c>
      <c r="R7374" t="s">
        <v>61</v>
      </c>
      <c r="S7374" t="s">
        <v>132</v>
      </c>
      <c r="T7374" s="1">
        <v>39900</v>
      </c>
    </row>
    <row r="7375" spans="1:20" x14ac:dyDescent="0.25">
      <c r="A7375">
        <v>52578</v>
      </c>
      <c r="B7375">
        <v>40609</v>
      </c>
      <c r="C7375" t="s">
        <v>58</v>
      </c>
      <c r="D7375" t="s">
        <v>42</v>
      </c>
      <c r="E7375" t="s">
        <v>46</v>
      </c>
      <c r="F7375" t="s">
        <v>2074</v>
      </c>
      <c r="G7375">
        <v>38</v>
      </c>
      <c r="H7375">
        <v>13725.92</v>
      </c>
      <c r="I7375">
        <v>0.45</v>
      </c>
      <c r="J7375">
        <v>0.09</v>
      </c>
      <c r="K7375">
        <v>5418.52</v>
      </c>
      <c r="L7375">
        <v>396.09</v>
      </c>
      <c r="M7375">
        <v>217.85</v>
      </c>
      <c r="N7375">
        <v>29.1</v>
      </c>
      <c r="O7375" t="s">
        <v>48</v>
      </c>
      <c r="P7375" t="s">
        <v>1733</v>
      </c>
      <c r="Q7375" t="s">
        <v>33</v>
      </c>
      <c r="R7375" t="s">
        <v>67</v>
      </c>
      <c r="S7375" t="s">
        <v>49</v>
      </c>
      <c r="T7375" s="1">
        <v>40611</v>
      </c>
    </row>
    <row r="7376" spans="1:20" x14ac:dyDescent="0.25">
      <c r="A7376">
        <v>52578</v>
      </c>
      <c r="B7376">
        <v>40609</v>
      </c>
      <c r="C7376" t="s">
        <v>58</v>
      </c>
      <c r="D7376" t="s">
        <v>42</v>
      </c>
      <c r="E7376" t="s">
        <v>46</v>
      </c>
      <c r="F7376" t="s">
        <v>1038</v>
      </c>
      <c r="G7376">
        <v>8</v>
      </c>
      <c r="H7376">
        <v>2635.47</v>
      </c>
      <c r="I7376">
        <v>0.38</v>
      </c>
      <c r="J7376">
        <v>0.05</v>
      </c>
      <c r="K7376">
        <v>891.51</v>
      </c>
      <c r="L7376">
        <v>337.69</v>
      </c>
      <c r="M7376">
        <v>209.37</v>
      </c>
      <c r="N7376">
        <v>69</v>
      </c>
      <c r="O7376" t="s">
        <v>24</v>
      </c>
      <c r="P7376" t="s">
        <v>1733</v>
      </c>
      <c r="Q7376" t="s">
        <v>33</v>
      </c>
      <c r="R7376" t="s">
        <v>67</v>
      </c>
      <c r="S7376" t="s">
        <v>28</v>
      </c>
      <c r="T7376" s="1">
        <v>40612</v>
      </c>
    </row>
    <row r="7377" spans="1:20" x14ac:dyDescent="0.25">
      <c r="A7377">
        <v>52580</v>
      </c>
      <c r="B7377">
        <v>41149</v>
      </c>
      <c r="C7377" t="s">
        <v>36</v>
      </c>
      <c r="D7377" t="s">
        <v>37</v>
      </c>
      <c r="E7377" t="s">
        <v>38</v>
      </c>
      <c r="F7377" t="s">
        <v>477</v>
      </c>
      <c r="G7377">
        <v>16</v>
      </c>
      <c r="H7377">
        <v>562.26</v>
      </c>
      <c r="I7377">
        <v>0.37</v>
      </c>
      <c r="J7377">
        <v>0.04</v>
      </c>
      <c r="K7377">
        <v>192.59</v>
      </c>
      <c r="L7377">
        <v>36.479999999999997</v>
      </c>
      <c r="M7377">
        <v>22.98</v>
      </c>
      <c r="N7377">
        <v>1.99</v>
      </c>
      <c r="O7377" t="s">
        <v>24</v>
      </c>
      <c r="P7377" t="s">
        <v>1378</v>
      </c>
      <c r="Q7377" t="s">
        <v>33</v>
      </c>
      <c r="R7377" t="s">
        <v>34</v>
      </c>
      <c r="S7377" t="s">
        <v>35</v>
      </c>
      <c r="T7377" s="1">
        <v>41151</v>
      </c>
    </row>
    <row r="7378" spans="1:20" x14ac:dyDescent="0.25">
      <c r="A7378">
        <v>52580</v>
      </c>
      <c r="B7378">
        <v>41149</v>
      </c>
      <c r="C7378" t="s">
        <v>36</v>
      </c>
      <c r="D7378" t="s">
        <v>21</v>
      </c>
      <c r="E7378" t="s">
        <v>139</v>
      </c>
      <c r="F7378" t="s">
        <v>149</v>
      </c>
      <c r="G7378">
        <v>23</v>
      </c>
      <c r="H7378">
        <v>285.89</v>
      </c>
      <c r="I7378">
        <v>0.55000000000000004</v>
      </c>
      <c r="J7378">
        <v>0.02</v>
      </c>
      <c r="K7378">
        <v>153.86000000000001</v>
      </c>
      <c r="L7378">
        <v>12.62</v>
      </c>
      <c r="M7378">
        <v>5.68</v>
      </c>
      <c r="N7378">
        <v>1.39</v>
      </c>
      <c r="O7378" t="s">
        <v>24</v>
      </c>
      <c r="P7378" t="s">
        <v>1378</v>
      </c>
      <c r="Q7378" t="s">
        <v>33</v>
      </c>
      <c r="R7378" t="s">
        <v>34</v>
      </c>
      <c r="S7378" t="s">
        <v>57</v>
      </c>
      <c r="T7378" s="1">
        <v>41151</v>
      </c>
    </row>
    <row r="7379" spans="1:20" x14ac:dyDescent="0.25">
      <c r="A7379">
        <v>52608</v>
      </c>
      <c r="B7379">
        <v>39834</v>
      </c>
      <c r="C7379" t="s">
        <v>20</v>
      </c>
      <c r="D7379" t="s">
        <v>21</v>
      </c>
      <c r="E7379" t="s">
        <v>52</v>
      </c>
      <c r="F7379" t="s">
        <v>894</v>
      </c>
      <c r="G7379">
        <v>36</v>
      </c>
      <c r="H7379">
        <v>252.77</v>
      </c>
      <c r="I7379">
        <v>0.46</v>
      </c>
      <c r="J7379">
        <v>0.05</v>
      </c>
      <c r="K7379">
        <v>108.79</v>
      </c>
      <c r="L7379">
        <v>7.37</v>
      </c>
      <c r="M7379">
        <v>3.98</v>
      </c>
      <c r="N7379">
        <v>0.7</v>
      </c>
      <c r="O7379" t="s">
        <v>24</v>
      </c>
      <c r="P7379" t="s">
        <v>1671</v>
      </c>
      <c r="Q7379" t="s">
        <v>41</v>
      </c>
      <c r="R7379" t="s">
        <v>67</v>
      </c>
      <c r="S7379" t="s">
        <v>55</v>
      </c>
      <c r="T7379" s="1">
        <v>39838</v>
      </c>
    </row>
    <row r="7380" spans="1:20" x14ac:dyDescent="0.25">
      <c r="A7380">
        <v>52611</v>
      </c>
      <c r="B7380">
        <v>40658</v>
      </c>
      <c r="C7380" t="s">
        <v>79</v>
      </c>
      <c r="D7380" t="s">
        <v>21</v>
      </c>
      <c r="E7380" t="s">
        <v>72</v>
      </c>
      <c r="F7380" t="s">
        <v>1618</v>
      </c>
      <c r="G7380">
        <v>11</v>
      </c>
      <c r="H7380">
        <v>41.06</v>
      </c>
      <c r="I7380">
        <v>0.45</v>
      </c>
      <c r="J7380">
        <v>0.09</v>
      </c>
      <c r="K7380">
        <v>15.7</v>
      </c>
      <c r="L7380">
        <v>3.96</v>
      </c>
      <c r="M7380">
        <v>2.1800000000000002</v>
      </c>
      <c r="N7380">
        <v>1.38</v>
      </c>
      <c r="O7380" t="s">
        <v>24</v>
      </c>
      <c r="P7380" t="s">
        <v>1526</v>
      </c>
      <c r="Q7380" t="s">
        <v>64</v>
      </c>
      <c r="R7380" t="s">
        <v>34</v>
      </c>
      <c r="S7380" t="s">
        <v>55</v>
      </c>
      <c r="T7380" s="1">
        <v>40658</v>
      </c>
    </row>
    <row r="7381" spans="1:20" x14ac:dyDescent="0.25">
      <c r="A7381">
        <v>52615</v>
      </c>
      <c r="B7381">
        <v>40105</v>
      </c>
      <c r="C7381" t="s">
        <v>20</v>
      </c>
      <c r="D7381" t="s">
        <v>21</v>
      </c>
      <c r="E7381" t="s">
        <v>126</v>
      </c>
      <c r="F7381" t="s">
        <v>249</v>
      </c>
      <c r="G7381">
        <v>4</v>
      </c>
      <c r="H7381">
        <v>77.849999999999994</v>
      </c>
      <c r="I7381">
        <v>0.41</v>
      </c>
      <c r="J7381">
        <v>0.05</v>
      </c>
      <c r="K7381">
        <v>10.93</v>
      </c>
      <c r="L7381">
        <v>7.59</v>
      </c>
      <c r="M7381">
        <v>4.4800000000000004</v>
      </c>
      <c r="N7381">
        <v>49</v>
      </c>
      <c r="O7381" t="s">
        <v>24</v>
      </c>
      <c r="P7381" t="s">
        <v>40</v>
      </c>
      <c r="Q7381" t="s">
        <v>41</v>
      </c>
      <c r="R7381" t="s">
        <v>34</v>
      </c>
      <c r="S7381" t="s">
        <v>28</v>
      </c>
      <c r="T7381" s="1">
        <v>40109</v>
      </c>
    </row>
    <row r="7382" spans="1:20" x14ac:dyDescent="0.25">
      <c r="A7382">
        <v>52615</v>
      </c>
      <c r="B7382">
        <v>40105</v>
      </c>
      <c r="C7382" t="s">
        <v>20</v>
      </c>
      <c r="D7382" t="s">
        <v>21</v>
      </c>
      <c r="E7382" t="s">
        <v>120</v>
      </c>
      <c r="F7382" t="s">
        <v>347</v>
      </c>
      <c r="G7382">
        <v>18</v>
      </c>
      <c r="H7382">
        <v>145.59</v>
      </c>
      <c r="I7382">
        <v>0.51</v>
      </c>
      <c r="J7382">
        <v>0.1</v>
      </c>
      <c r="K7382">
        <v>63.86</v>
      </c>
      <c r="L7382">
        <v>8.65</v>
      </c>
      <c r="M7382">
        <v>4.24</v>
      </c>
      <c r="N7382">
        <v>5.41</v>
      </c>
      <c r="O7382" t="s">
        <v>24</v>
      </c>
      <c r="P7382" t="s">
        <v>40</v>
      </c>
      <c r="Q7382" t="s">
        <v>41</v>
      </c>
      <c r="R7382" t="s">
        <v>34</v>
      </c>
      <c r="S7382" t="s">
        <v>57</v>
      </c>
      <c r="T7382" s="1">
        <v>40109</v>
      </c>
    </row>
    <row r="7383" spans="1:20" x14ac:dyDescent="0.25">
      <c r="A7383">
        <v>52640</v>
      </c>
      <c r="B7383">
        <v>40544</v>
      </c>
      <c r="C7383" t="s">
        <v>79</v>
      </c>
      <c r="D7383" t="s">
        <v>21</v>
      </c>
      <c r="E7383" t="s">
        <v>120</v>
      </c>
      <c r="F7383" t="s">
        <v>2085</v>
      </c>
      <c r="G7383">
        <v>18</v>
      </c>
      <c r="H7383">
        <v>2299.2800000000002</v>
      </c>
      <c r="I7383">
        <v>0.52</v>
      </c>
      <c r="J7383">
        <v>0.05</v>
      </c>
      <c r="K7383">
        <v>1127.6500000000001</v>
      </c>
      <c r="L7383">
        <v>133.29</v>
      </c>
      <c r="M7383">
        <v>63.98</v>
      </c>
      <c r="N7383">
        <v>19.989999999999998</v>
      </c>
      <c r="O7383" t="s">
        <v>71</v>
      </c>
      <c r="P7383" t="s">
        <v>766</v>
      </c>
      <c r="Q7383" t="s">
        <v>41</v>
      </c>
      <c r="R7383" t="s">
        <v>67</v>
      </c>
      <c r="S7383" t="s">
        <v>57</v>
      </c>
      <c r="T7383" s="1">
        <v>40547</v>
      </c>
    </row>
    <row r="7384" spans="1:20" x14ac:dyDescent="0.25">
      <c r="A7384">
        <v>52641</v>
      </c>
      <c r="B7384">
        <v>40459</v>
      </c>
      <c r="C7384" t="s">
        <v>29</v>
      </c>
      <c r="D7384" t="s">
        <v>37</v>
      </c>
      <c r="E7384" t="s">
        <v>50</v>
      </c>
      <c r="F7384" t="s">
        <v>1792</v>
      </c>
      <c r="G7384">
        <v>6</v>
      </c>
      <c r="H7384">
        <v>1536.78</v>
      </c>
      <c r="I7384">
        <v>0.4</v>
      </c>
      <c r="J7384">
        <v>0.02</v>
      </c>
      <c r="K7384">
        <v>592.76</v>
      </c>
      <c r="L7384">
        <v>259.98</v>
      </c>
      <c r="M7384">
        <v>155.99</v>
      </c>
      <c r="N7384">
        <v>8.08</v>
      </c>
      <c r="O7384" t="s">
        <v>24</v>
      </c>
      <c r="P7384" t="s">
        <v>734</v>
      </c>
      <c r="Q7384" t="s">
        <v>41</v>
      </c>
      <c r="R7384" t="s">
        <v>67</v>
      </c>
      <c r="S7384" t="s">
        <v>57</v>
      </c>
      <c r="T7384" s="1">
        <v>40461</v>
      </c>
    </row>
    <row r="7385" spans="1:20" x14ac:dyDescent="0.25">
      <c r="A7385">
        <v>52642</v>
      </c>
      <c r="B7385">
        <v>40708</v>
      </c>
      <c r="C7385" t="s">
        <v>20</v>
      </c>
      <c r="D7385" t="s">
        <v>42</v>
      </c>
      <c r="E7385" t="s">
        <v>192</v>
      </c>
      <c r="F7385" t="s">
        <v>2043</v>
      </c>
      <c r="G7385">
        <v>9</v>
      </c>
      <c r="H7385">
        <v>1377.38</v>
      </c>
      <c r="I7385">
        <v>0.52</v>
      </c>
      <c r="J7385">
        <v>0.01</v>
      </c>
      <c r="K7385">
        <v>678.75</v>
      </c>
      <c r="L7385">
        <v>147.88</v>
      </c>
      <c r="M7385">
        <v>70.98</v>
      </c>
      <c r="N7385">
        <v>59.81</v>
      </c>
      <c r="O7385" t="s">
        <v>48</v>
      </c>
      <c r="P7385" t="s">
        <v>1699</v>
      </c>
      <c r="Q7385" t="s">
        <v>64</v>
      </c>
      <c r="R7385" t="s">
        <v>61</v>
      </c>
      <c r="S7385" t="s">
        <v>132</v>
      </c>
      <c r="T7385" s="1">
        <v>40712</v>
      </c>
    </row>
    <row r="7386" spans="1:20" x14ac:dyDescent="0.25">
      <c r="A7386">
        <v>52642</v>
      </c>
      <c r="B7386">
        <v>40708</v>
      </c>
      <c r="C7386" t="s">
        <v>20</v>
      </c>
      <c r="D7386" t="s">
        <v>37</v>
      </c>
      <c r="E7386" t="s">
        <v>38</v>
      </c>
      <c r="F7386" t="s">
        <v>399</v>
      </c>
      <c r="G7386">
        <v>14</v>
      </c>
      <c r="H7386">
        <v>3838.59</v>
      </c>
      <c r="I7386">
        <v>0.46</v>
      </c>
      <c r="J7386">
        <v>0.03</v>
      </c>
      <c r="K7386">
        <v>1699.87</v>
      </c>
      <c r="L7386">
        <v>282.37</v>
      </c>
      <c r="M7386">
        <v>152.47999999999999</v>
      </c>
      <c r="N7386">
        <v>4</v>
      </c>
      <c r="O7386" t="s">
        <v>24</v>
      </c>
      <c r="P7386" t="s">
        <v>1699</v>
      </c>
      <c r="Q7386" t="s">
        <v>64</v>
      </c>
      <c r="R7386" t="s">
        <v>61</v>
      </c>
      <c r="S7386" t="s">
        <v>57</v>
      </c>
      <c r="T7386" s="1">
        <v>40715</v>
      </c>
    </row>
    <row r="7387" spans="1:20" x14ac:dyDescent="0.25">
      <c r="A7387">
        <v>52642</v>
      </c>
      <c r="B7387">
        <v>40708</v>
      </c>
      <c r="C7387" t="s">
        <v>20</v>
      </c>
      <c r="D7387" t="s">
        <v>21</v>
      </c>
      <c r="E7387" t="s">
        <v>84</v>
      </c>
      <c r="F7387" t="s">
        <v>508</v>
      </c>
      <c r="G7387">
        <v>15</v>
      </c>
      <c r="H7387">
        <v>1278.4100000000001</v>
      </c>
      <c r="I7387">
        <v>0.4</v>
      </c>
      <c r="J7387">
        <v>0.09</v>
      </c>
      <c r="K7387">
        <v>433.85</v>
      </c>
      <c r="L7387">
        <v>93.3</v>
      </c>
      <c r="M7387">
        <v>55.98</v>
      </c>
      <c r="N7387">
        <v>4.8600000000000003</v>
      </c>
      <c r="O7387" t="s">
        <v>24</v>
      </c>
      <c r="P7387" t="s">
        <v>1699</v>
      </c>
      <c r="Q7387" t="s">
        <v>64</v>
      </c>
      <c r="R7387" t="s">
        <v>61</v>
      </c>
      <c r="S7387" t="s">
        <v>57</v>
      </c>
      <c r="T7387" s="1">
        <v>40715</v>
      </c>
    </row>
    <row r="7388" spans="1:20" x14ac:dyDescent="0.25">
      <c r="A7388">
        <v>52645</v>
      </c>
      <c r="B7388">
        <v>40975</v>
      </c>
      <c r="C7388" t="s">
        <v>20</v>
      </c>
      <c r="D7388" t="s">
        <v>21</v>
      </c>
      <c r="E7388" t="s">
        <v>52</v>
      </c>
      <c r="F7388" t="s">
        <v>710</v>
      </c>
      <c r="G7388">
        <v>11</v>
      </c>
      <c r="H7388">
        <v>93.77</v>
      </c>
      <c r="I7388">
        <v>0.36</v>
      </c>
      <c r="J7388">
        <v>0.09</v>
      </c>
      <c r="K7388">
        <v>27.15</v>
      </c>
      <c r="L7388">
        <v>9.14</v>
      </c>
      <c r="M7388">
        <v>5.85</v>
      </c>
      <c r="N7388">
        <v>2.27</v>
      </c>
      <c r="O7388" t="s">
        <v>24</v>
      </c>
      <c r="P7388" t="s">
        <v>491</v>
      </c>
      <c r="Q7388" t="s">
        <v>64</v>
      </c>
      <c r="R7388" t="s">
        <v>34</v>
      </c>
      <c r="S7388" t="s">
        <v>55</v>
      </c>
      <c r="T7388" s="1">
        <v>40980</v>
      </c>
    </row>
    <row r="7389" spans="1:20" x14ac:dyDescent="0.25">
      <c r="A7389">
        <v>52645</v>
      </c>
      <c r="B7389">
        <v>40975</v>
      </c>
      <c r="C7389" t="s">
        <v>20</v>
      </c>
      <c r="D7389" t="s">
        <v>21</v>
      </c>
      <c r="E7389" t="s">
        <v>126</v>
      </c>
      <c r="F7389" t="s">
        <v>272</v>
      </c>
      <c r="G7389">
        <v>10</v>
      </c>
      <c r="H7389">
        <v>1068.05</v>
      </c>
      <c r="I7389">
        <v>0.38</v>
      </c>
      <c r="J7389">
        <v>7.0000000000000007E-2</v>
      </c>
      <c r="K7389">
        <v>354.85</v>
      </c>
      <c r="L7389">
        <v>114.47</v>
      </c>
      <c r="M7389">
        <v>70.97</v>
      </c>
      <c r="N7389">
        <v>3.5</v>
      </c>
      <c r="O7389" t="s">
        <v>24</v>
      </c>
      <c r="P7389" t="s">
        <v>491</v>
      </c>
      <c r="Q7389" t="s">
        <v>64</v>
      </c>
      <c r="R7389" t="s">
        <v>34</v>
      </c>
      <c r="S7389" t="s">
        <v>57</v>
      </c>
      <c r="T7389" s="1">
        <v>40984</v>
      </c>
    </row>
    <row r="7390" spans="1:20" x14ac:dyDescent="0.25">
      <c r="A7390">
        <v>52672</v>
      </c>
      <c r="B7390">
        <v>40551</v>
      </c>
      <c r="C7390" t="s">
        <v>20</v>
      </c>
      <c r="D7390" t="s">
        <v>37</v>
      </c>
      <c r="E7390" t="s">
        <v>50</v>
      </c>
      <c r="F7390" t="s">
        <v>76</v>
      </c>
      <c r="G7390">
        <v>29</v>
      </c>
      <c r="H7390">
        <v>3419.92</v>
      </c>
      <c r="I7390">
        <v>0.49</v>
      </c>
      <c r="J7390">
        <v>0.09</v>
      </c>
      <c r="K7390">
        <v>1500.95</v>
      </c>
      <c r="L7390">
        <v>129.38999999999999</v>
      </c>
      <c r="M7390">
        <v>65.989999999999995</v>
      </c>
      <c r="N7390">
        <v>5.26</v>
      </c>
      <c r="O7390" t="s">
        <v>24</v>
      </c>
      <c r="P7390" t="s">
        <v>519</v>
      </c>
      <c r="Q7390" t="s">
        <v>41</v>
      </c>
      <c r="R7390" t="s">
        <v>61</v>
      </c>
      <c r="S7390" t="s">
        <v>57</v>
      </c>
      <c r="T7390" s="1">
        <v>40556</v>
      </c>
    </row>
    <row r="7391" spans="1:20" x14ac:dyDescent="0.25">
      <c r="A7391">
        <v>52673</v>
      </c>
      <c r="B7391">
        <v>41037</v>
      </c>
      <c r="C7391" t="s">
        <v>79</v>
      </c>
      <c r="D7391" t="s">
        <v>37</v>
      </c>
      <c r="E7391" t="s">
        <v>50</v>
      </c>
      <c r="F7391" t="s">
        <v>76</v>
      </c>
      <c r="G7391">
        <v>14</v>
      </c>
      <c r="H7391">
        <v>4100.76</v>
      </c>
      <c r="I7391">
        <v>0.44</v>
      </c>
      <c r="J7391">
        <v>7.0000000000000007E-2</v>
      </c>
      <c r="K7391">
        <v>1627.91</v>
      </c>
      <c r="L7391">
        <v>314.27</v>
      </c>
      <c r="M7391">
        <v>175.99</v>
      </c>
      <c r="N7391">
        <v>8.99</v>
      </c>
      <c r="O7391" t="s">
        <v>24</v>
      </c>
      <c r="P7391" t="s">
        <v>32</v>
      </c>
      <c r="Q7391" t="s">
        <v>33</v>
      </c>
      <c r="R7391" t="s">
        <v>34</v>
      </c>
      <c r="S7391" t="s">
        <v>57</v>
      </c>
      <c r="T7391" s="1">
        <v>41038</v>
      </c>
    </row>
    <row r="7392" spans="1:20" x14ac:dyDescent="0.25">
      <c r="A7392">
        <v>52673</v>
      </c>
      <c r="B7392">
        <v>41037</v>
      </c>
      <c r="C7392" t="s">
        <v>79</v>
      </c>
      <c r="D7392" t="s">
        <v>21</v>
      </c>
      <c r="E7392" t="s">
        <v>120</v>
      </c>
      <c r="F7392" t="s">
        <v>357</v>
      </c>
      <c r="G7392">
        <v>4</v>
      </c>
      <c r="H7392">
        <v>47.62</v>
      </c>
      <c r="I7392">
        <v>0.53</v>
      </c>
      <c r="J7392">
        <v>0.05</v>
      </c>
      <c r="K7392">
        <v>21.16</v>
      </c>
      <c r="L7392">
        <v>11.02</v>
      </c>
      <c r="M7392">
        <v>5.18</v>
      </c>
      <c r="N7392">
        <v>5.74</v>
      </c>
      <c r="O7392" t="s">
        <v>24</v>
      </c>
      <c r="P7392" t="s">
        <v>32</v>
      </c>
      <c r="Q7392" t="s">
        <v>33</v>
      </c>
      <c r="R7392" t="s">
        <v>34</v>
      </c>
      <c r="S7392" t="s">
        <v>57</v>
      </c>
      <c r="T7392" s="1">
        <v>41039</v>
      </c>
    </row>
    <row r="7393" spans="1:20" x14ac:dyDescent="0.25">
      <c r="A7393">
        <v>52675</v>
      </c>
      <c r="B7393">
        <v>40826</v>
      </c>
      <c r="C7393" t="s">
        <v>79</v>
      </c>
      <c r="D7393" t="s">
        <v>37</v>
      </c>
      <c r="E7393" t="s">
        <v>38</v>
      </c>
      <c r="F7393" t="s">
        <v>1226</v>
      </c>
      <c r="G7393">
        <v>4</v>
      </c>
      <c r="H7393">
        <v>28.81</v>
      </c>
      <c r="I7393">
        <v>0.35</v>
      </c>
      <c r="J7393">
        <v>0.1</v>
      </c>
      <c r="K7393">
        <v>7.34</v>
      </c>
      <c r="L7393">
        <v>7.34</v>
      </c>
      <c r="M7393">
        <v>4.7699999999999996</v>
      </c>
      <c r="N7393">
        <v>2.39</v>
      </c>
      <c r="O7393" t="s">
        <v>24</v>
      </c>
      <c r="P7393" t="s">
        <v>611</v>
      </c>
      <c r="Q7393" t="s">
        <v>33</v>
      </c>
      <c r="R7393" t="s">
        <v>27</v>
      </c>
      <c r="S7393" t="s">
        <v>35</v>
      </c>
      <c r="T7393" s="1">
        <v>40828</v>
      </c>
    </row>
    <row r="7394" spans="1:20" x14ac:dyDescent="0.25">
      <c r="A7394">
        <v>52675</v>
      </c>
      <c r="B7394">
        <v>40826</v>
      </c>
      <c r="C7394" t="s">
        <v>79</v>
      </c>
      <c r="D7394" t="s">
        <v>21</v>
      </c>
      <c r="E7394" t="s">
        <v>52</v>
      </c>
      <c r="F7394" t="s">
        <v>1663</v>
      </c>
      <c r="G7394">
        <v>22</v>
      </c>
      <c r="H7394">
        <v>84.11</v>
      </c>
      <c r="I7394">
        <v>0.42</v>
      </c>
      <c r="J7394">
        <v>0.01</v>
      </c>
      <c r="K7394">
        <v>34.369999999999997</v>
      </c>
      <c r="L7394">
        <v>3.81</v>
      </c>
      <c r="M7394">
        <v>2.21</v>
      </c>
      <c r="N7394">
        <v>1.1200000000000001</v>
      </c>
      <c r="O7394" t="s">
        <v>24</v>
      </c>
      <c r="P7394" t="s">
        <v>611</v>
      </c>
      <c r="Q7394" t="s">
        <v>33</v>
      </c>
      <c r="R7394" t="s">
        <v>27</v>
      </c>
      <c r="S7394" t="s">
        <v>55</v>
      </c>
      <c r="T7394" s="1">
        <v>40828</v>
      </c>
    </row>
    <row r="7395" spans="1:20" x14ac:dyDescent="0.25">
      <c r="A7395">
        <v>52676</v>
      </c>
      <c r="B7395">
        <v>41149</v>
      </c>
      <c r="C7395" t="s">
        <v>36</v>
      </c>
      <c r="D7395" t="s">
        <v>21</v>
      </c>
      <c r="E7395" t="s">
        <v>84</v>
      </c>
      <c r="F7395" t="s">
        <v>1436</v>
      </c>
      <c r="G7395">
        <v>46</v>
      </c>
      <c r="H7395">
        <v>1522.34</v>
      </c>
      <c r="I7395">
        <v>0.4</v>
      </c>
      <c r="J7395">
        <v>0.01</v>
      </c>
      <c r="K7395">
        <v>597.4</v>
      </c>
      <c r="L7395">
        <v>33.299999999999997</v>
      </c>
      <c r="M7395">
        <v>19.98</v>
      </c>
      <c r="N7395">
        <v>5.86</v>
      </c>
      <c r="O7395" t="s">
        <v>24</v>
      </c>
      <c r="P7395" t="s">
        <v>1180</v>
      </c>
      <c r="Q7395" t="s">
        <v>41</v>
      </c>
      <c r="R7395" t="s">
        <v>61</v>
      </c>
      <c r="S7395" t="s">
        <v>57</v>
      </c>
      <c r="T7395" s="1">
        <v>41151</v>
      </c>
    </row>
    <row r="7396" spans="1:20" x14ac:dyDescent="0.25">
      <c r="A7396">
        <v>52678</v>
      </c>
      <c r="B7396">
        <v>41119</v>
      </c>
      <c r="C7396" t="s">
        <v>36</v>
      </c>
      <c r="D7396" t="s">
        <v>21</v>
      </c>
      <c r="E7396" t="s">
        <v>22</v>
      </c>
      <c r="F7396" t="s">
        <v>131</v>
      </c>
      <c r="G7396">
        <v>3</v>
      </c>
      <c r="H7396">
        <v>146.94</v>
      </c>
      <c r="I7396">
        <v>0.37</v>
      </c>
      <c r="J7396">
        <v>0.06</v>
      </c>
      <c r="K7396">
        <v>30.97</v>
      </c>
      <c r="L7396">
        <v>33.299999999999997</v>
      </c>
      <c r="M7396">
        <v>20.98</v>
      </c>
      <c r="N7396">
        <v>53.03</v>
      </c>
      <c r="O7396" t="s">
        <v>48</v>
      </c>
      <c r="P7396" t="s">
        <v>69</v>
      </c>
      <c r="Q7396" t="s">
        <v>41</v>
      </c>
      <c r="R7396" t="s">
        <v>34</v>
      </c>
      <c r="S7396" t="s">
        <v>132</v>
      </c>
      <c r="T7396" s="1">
        <v>41121</v>
      </c>
    </row>
    <row r="7397" spans="1:20" x14ac:dyDescent="0.25">
      <c r="A7397">
        <v>52706</v>
      </c>
      <c r="B7397">
        <v>41099</v>
      </c>
      <c r="C7397" t="s">
        <v>20</v>
      </c>
      <c r="D7397" t="s">
        <v>21</v>
      </c>
      <c r="E7397" t="s">
        <v>120</v>
      </c>
      <c r="F7397" t="s">
        <v>1452</v>
      </c>
      <c r="G7397">
        <v>34</v>
      </c>
      <c r="H7397">
        <v>2068.0500000000002</v>
      </c>
      <c r="I7397">
        <v>0.54</v>
      </c>
      <c r="J7397">
        <v>0.02</v>
      </c>
      <c r="K7397">
        <v>1096.54</v>
      </c>
      <c r="L7397">
        <v>62.02</v>
      </c>
      <c r="M7397">
        <v>28.53</v>
      </c>
      <c r="N7397">
        <v>1.49</v>
      </c>
      <c r="O7397" t="s">
        <v>71</v>
      </c>
      <c r="P7397" t="s">
        <v>1805</v>
      </c>
      <c r="Q7397" t="s">
        <v>33</v>
      </c>
      <c r="R7397" t="s">
        <v>34</v>
      </c>
      <c r="S7397" t="s">
        <v>57</v>
      </c>
      <c r="T7397" s="1">
        <v>41106</v>
      </c>
    </row>
    <row r="7398" spans="1:20" x14ac:dyDescent="0.25">
      <c r="A7398">
        <v>52711</v>
      </c>
      <c r="B7398">
        <v>40809</v>
      </c>
      <c r="C7398" t="s">
        <v>29</v>
      </c>
      <c r="D7398" t="s">
        <v>21</v>
      </c>
      <c r="E7398" t="s">
        <v>72</v>
      </c>
      <c r="F7398" t="s">
        <v>156</v>
      </c>
      <c r="G7398">
        <v>37</v>
      </c>
      <c r="H7398">
        <v>312.39</v>
      </c>
      <c r="I7398">
        <v>0.36</v>
      </c>
      <c r="J7398">
        <v>0.08</v>
      </c>
      <c r="K7398">
        <v>94.05</v>
      </c>
      <c r="L7398">
        <v>9.08</v>
      </c>
      <c r="M7398">
        <v>5.81</v>
      </c>
      <c r="N7398">
        <v>3.37</v>
      </c>
      <c r="O7398" t="s">
        <v>24</v>
      </c>
      <c r="P7398" t="s">
        <v>2049</v>
      </c>
      <c r="Q7398" t="s">
        <v>64</v>
      </c>
      <c r="R7398" t="s">
        <v>61</v>
      </c>
      <c r="S7398" t="s">
        <v>55</v>
      </c>
      <c r="T7398" s="1">
        <v>40809</v>
      </c>
    </row>
    <row r="7399" spans="1:20" x14ac:dyDescent="0.25">
      <c r="A7399">
        <v>52711</v>
      </c>
      <c r="B7399">
        <v>40809</v>
      </c>
      <c r="C7399" t="s">
        <v>29</v>
      </c>
      <c r="D7399" t="s">
        <v>37</v>
      </c>
      <c r="E7399" t="s">
        <v>38</v>
      </c>
      <c r="F7399" t="s">
        <v>837</v>
      </c>
      <c r="G7399">
        <v>7</v>
      </c>
      <c r="H7399">
        <v>359.39</v>
      </c>
      <c r="I7399">
        <v>0.39</v>
      </c>
      <c r="J7399">
        <v>0</v>
      </c>
      <c r="K7399">
        <v>138.6</v>
      </c>
      <c r="L7399">
        <v>50.77</v>
      </c>
      <c r="M7399">
        <v>30.97</v>
      </c>
      <c r="N7399">
        <v>4</v>
      </c>
      <c r="O7399" t="s">
        <v>24</v>
      </c>
      <c r="P7399" t="s">
        <v>2049</v>
      </c>
      <c r="Q7399" t="s">
        <v>95</v>
      </c>
      <c r="R7399" t="s">
        <v>61</v>
      </c>
      <c r="S7399" t="s">
        <v>57</v>
      </c>
      <c r="T7399" s="1">
        <v>40811</v>
      </c>
    </row>
    <row r="7400" spans="1:20" x14ac:dyDescent="0.25">
      <c r="A7400">
        <v>52711</v>
      </c>
      <c r="B7400">
        <v>40809</v>
      </c>
      <c r="C7400" t="s">
        <v>29</v>
      </c>
      <c r="D7400" t="s">
        <v>42</v>
      </c>
      <c r="E7400" t="s">
        <v>43</v>
      </c>
      <c r="F7400" t="s">
        <v>384</v>
      </c>
      <c r="G7400">
        <v>41</v>
      </c>
      <c r="H7400">
        <v>1618.92</v>
      </c>
      <c r="I7400">
        <v>0.55000000000000004</v>
      </c>
      <c r="J7400">
        <v>0</v>
      </c>
      <c r="K7400">
        <v>885.46</v>
      </c>
      <c r="L7400">
        <v>39.270000000000003</v>
      </c>
      <c r="M7400">
        <v>17.670000000000002</v>
      </c>
      <c r="N7400">
        <v>8.99</v>
      </c>
      <c r="O7400" t="s">
        <v>24</v>
      </c>
      <c r="P7400" t="s">
        <v>2049</v>
      </c>
      <c r="Q7400" t="s">
        <v>95</v>
      </c>
      <c r="R7400" t="s">
        <v>61</v>
      </c>
      <c r="S7400" t="s">
        <v>35</v>
      </c>
      <c r="T7400" s="1">
        <v>40811</v>
      </c>
    </row>
    <row r="7401" spans="1:20" x14ac:dyDescent="0.25">
      <c r="A7401">
        <v>52737</v>
      </c>
      <c r="B7401">
        <v>40490</v>
      </c>
      <c r="C7401" t="s">
        <v>29</v>
      </c>
      <c r="D7401" t="s">
        <v>21</v>
      </c>
      <c r="E7401" t="s">
        <v>120</v>
      </c>
      <c r="F7401" t="s">
        <v>1103</v>
      </c>
      <c r="G7401">
        <v>14</v>
      </c>
      <c r="H7401">
        <v>182.93</v>
      </c>
      <c r="I7401">
        <v>0.41</v>
      </c>
      <c r="J7401">
        <v>0.03</v>
      </c>
      <c r="K7401">
        <v>69.25</v>
      </c>
      <c r="L7401">
        <v>13.02</v>
      </c>
      <c r="M7401">
        <v>7.68</v>
      </c>
      <c r="N7401">
        <v>6.16</v>
      </c>
      <c r="O7401" t="s">
        <v>71</v>
      </c>
      <c r="P7401" t="s">
        <v>460</v>
      </c>
      <c r="Q7401" t="s">
        <v>33</v>
      </c>
      <c r="R7401" t="s">
        <v>61</v>
      </c>
      <c r="S7401" t="s">
        <v>57</v>
      </c>
      <c r="T7401" s="1">
        <v>40491</v>
      </c>
    </row>
    <row r="7402" spans="1:20" x14ac:dyDescent="0.25">
      <c r="A7402">
        <v>52743</v>
      </c>
      <c r="B7402">
        <v>40363</v>
      </c>
      <c r="C7402" t="s">
        <v>36</v>
      </c>
      <c r="D7402" t="s">
        <v>37</v>
      </c>
      <c r="E7402" t="s">
        <v>87</v>
      </c>
      <c r="F7402" t="s">
        <v>88</v>
      </c>
      <c r="G7402">
        <v>46</v>
      </c>
      <c r="H7402">
        <v>9889.0300000000007</v>
      </c>
      <c r="I7402">
        <v>0.36</v>
      </c>
      <c r="J7402">
        <v>0.09</v>
      </c>
      <c r="K7402">
        <v>2929.96</v>
      </c>
      <c r="L7402">
        <v>235.91</v>
      </c>
      <c r="M7402">
        <v>150.97999999999999</v>
      </c>
      <c r="N7402">
        <v>13.99</v>
      </c>
      <c r="O7402" t="s">
        <v>24</v>
      </c>
      <c r="P7402" t="s">
        <v>968</v>
      </c>
      <c r="Q7402" t="s">
        <v>83</v>
      </c>
      <c r="R7402" t="s">
        <v>27</v>
      </c>
      <c r="S7402" t="s">
        <v>45</v>
      </c>
      <c r="T7402" s="1">
        <v>40363</v>
      </c>
    </row>
    <row r="7403" spans="1:20" x14ac:dyDescent="0.25">
      <c r="A7403">
        <v>52800</v>
      </c>
      <c r="B7403">
        <v>40461</v>
      </c>
      <c r="C7403" t="s">
        <v>29</v>
      </c>
      <c r="D7403" t="s">
        <v>21</v>
      </c>
      <c r="E7403" t="s">
        <v>72</v>
      </c>
      <c r="F7403" t="s">
        <v>73</v>
      </c>
      <c r="G7403">
        <v>13</v>
      </c>
      <c r="H7403">
        <v>37.119999999999997</v>
      </c>
      <c r="I7403">
        <v>0.37</v>
      </c>
      <c r="J7403">
        <v>0.1</v>
      </c>
      <c r="K7403">
        <v>10.36</v>
      </c>
      <c r="L7403">
        <v>2.95</v>
      </c>
      <c r="M7403">
        <v>1.86</v>
      </c>
      <c r="N7403">
        <v>2.58</v>
      </c>
      <c r="O7403" t="s">
        <v>24</v>
      </c>
      <c r="P7403" t="s">
        <v>501</v>
      </c>
      <c r="Q7403" t="s">
        <v>64</v>
      </c>
      <c r="R7403" t="s">
        <v>27</v>
      </c>
      <c r="S7403" t="s">
        <v>55</v>
      </c>
      <c r="T7403" s="1">
        <v>40462</v>
      </c>
    </row>
    <row r="7404" spans="1:20" x14ac:dyDescent="0.25">
      <c r="A7404">
        <v>52805</v>
      </c>
      <c r="B7404">
        <v>40814</v>
      </c>
      <c r="C7404" t="s">
        <v>36</v>
      </c>
      <c r="D7404" t="s">
        <v>37</v>
      </c>
      <c r="E7404" t="s">
        <v>38</v>
      </c>
      <c r="F7404" t="s">
        <v>807</v>
      </c>
      <c r="G7404">
        <v>20</v>
      </c>
      <c r="H7404">
        <v>1033.73</v>
      </c>
      <c r="I7404">
        <v>0.44</v>
      </c>
      <c r="J7404">
        <v>0.04</v>
      </c>
      <c r="K7404">
        <v>428.43</v>
      </c>
      <c r="L7404">
        <v>53.55</v>
      </c>
      <c r="M7404">
        <v>29.99</v>
      </c>
      <c r="N7404">
        <v>5.5</v>
      </c>
      <c r="O7404" t="s">
        <v>71</v>
      </c>
      <c r="P7404" t="s">
        <v>1541</v>
      </c>
      <c r="Q7404" t="s">
        <v>64</v>
      </c>
      <c r="R7404" t="s">
        <v>34</v>
      </c>
      <c r="S7404" t="s">
        <v>57</v>
      </c>
      <c r="T7404" s="1">
        <v>40814</v>
      </c>
    </row>
    <row r="7405" spans="1:20" x14ac:dyDescent="0.25">
      <c r="A7405">
        <v>52807</v>
      </c>
      <c r="B7405">
        <v>40507</v>
      </c>
      <c r="C7405" t="s">
        <v>79</v>
      </c>
      <c r="D7405" t="s">
        <v>21</v>
      </c>
      <c r="E7405" t="s">
        <v>52</v>
      </c>
      <c r="F7405" t="s">
        <v>634</v>
      </c>
      <c r="G7405">
        <v>28</v>
      </c>
      <c r="H7405">
        <v>1082.5899999999999</v>
      </c>
      <c r="I7405">
        <v>0.43</v>
      </c>
      <c r="J7405">
        <v>0</v>
      </c>
      <c r="K7405">
        <v>464.28</v>
      </c>
      <c r="L7405">
        <v>38.56</v>
      </c>
      <c r="M7405">
        <v>21.98</v>
      </c>
      <c r="N7405">
        <v>2.87</v>
      </c>
      <c r="O7405" t="s">
        <v>24</v>
      </c>
      <c r="P7405" t="s">
        <v>1109</v>
      </c>
      <c r="Q7405" t="s">
        <v>83</v>
      </c>
      <c r="R7405" t="s">
        <v>67</v>
      </c>
      <c r="S7405" t="s">
        <v>35</v>
      </c>
      <c r="T7405" s="1">
        <v>40509</v>
      </c>
    </row>
    <row r="7406" spans="1:20" x14ac:dyDescent="0.25">
      <c r="A7406">
        <v>52833</v>
      </c>
      <c r="B7406">
        <v>40901</v>
      </c>
      <c r="C7406" t="s">
        <v>79</v>
      </c>
      <c r="D7406" t="s">
        <v>21</v>
      </c>
      <c r="E7406" t="s">
        <v>22</v>
      </c>
      <c r="F7406" t="s">
        <v>1318</v>
      </c>
      <c r="G7406">
        <v>8</v>
      </c>
      <c r="H7406">
        <v>561.12</v>
      </c>
      <c r="I7406">
        <v>0.46</v>
      </c>
      <c r="J7406">
        <v>0.02</v>
      </c>
      <c r="K7406">
        <v>246.14</v>
      </c>
      <c r="L7406">
        <v>69.930000000000007</v>
      </c>
      <c r="M7406">
        <v>37.76</v>
      </c>
      <c r="N7406">
        <v>12.9</v>
      </c>
      <c r="O7406" t="s">
        <v>24</v>
      </c>
      <c r="P7406" t="s">
        <v>2036</v>
      </c>
      <c r="Q7406" t="s">
        <v>64</v>
      </c>
      <c r="R7406" t="s">
        <v>67</v>
      </c>
      <c r="S7406" t="s">
        <v>57</v>
      </c>
      <c r="T7406" s="1">
        <v>40902</v>
      </c>
    </row>
    <row r="7407" spans="1:20" x14ac:dyDescent="0.25">
      <c r="A7407">
        <v>52837</v>
      </c>
      <c r="B7407">
        <v>40926</v>
      </c>
      <c r="C7407" t="s">
        <v>58</v>
      </c>
      <c r="D7407" t="s">
        <v>21</v>
      </c>
      <c r="E7407" t="s">
        <v>22</v>
      </c>
      <c r="F7407" t="s">
        <v>144</v>
      </c>
      <c r="G7407">
        <v>32</v>
      </c>
      <c r="H7407">
        <v>9498.2000000000007</v>
      </c>
      <c r="I7407">
        <v>0.4</v>
      </c>
      <c r="J7407">
        <v>0.08</v>
      </c>
      <c r="K7407">
        <v>3296.77</v>
      </c>
      <c r="L7407">
        <v>321.95</v>
      </c>
      <c r="M7407">
        <v>193.17</v>
      </c>
      <c r="N7407">
        <v>19.989999999999998</v>
      </c>
      <c r="O7407" t="s">
        <v>24</v>
      </c>
      <c r="P7407" t="s">
        <v>2020</v>
      </c>
      <c r="Q7407" t="s">
        <v>75</v>
      </c>
      <c r="R7407" t="s">
        <v>34</v>
      </c>
      <c r="S7407" t="s">
        <v>57</v>
      </c>
      <c r="T7407" s="1">
        <v>40928</v>
      </c>
    </row>
    <row r="7408" spans="1:20" x14ac:dyDescent="0.25">
      <c r="A7408">
        <v>52839</v>
      </c>
      <c r="B7408">
        <v>40279</v>
      </c>
      <c r="C7408" t="s">
        <v>36</v>
      </c>
      <c r="D7408" t="s">
        <v>21</v>
      </c>
      <c r="E7408" t="s">
        <v>52</v>
      </c>
      <c r="F7408" t="s">
        <v>1224</v>
      </c>
      <c r="G7408">
        <v>8</v>
      </c>
      <c r="H7408">
        <v>45.27</v>
      </c>
      <c r="I7408">
        <v>0.39</v>
      </c>
      <c r="J7408">
        <v>0.04</v>
      </c>
      <c r="K7408">
        <v>15.06</v>
      </c>
      <c r="L7408">
        <v>5.38</v>
      </c>
      <c r="M7408">
        <v>3.28</v>
      </c>
      <c r="N7408">
        <v>3.97</v>
      </c>
      <c r="O7408" t="s">
        <v>24</v>
      </c>
      <c r="P7408" t="s">
        <v>1862</v>
      </c>
      <c r="Q7408" t="s">
        <v>33</v>
      </c>
      <c r="R7408" t="s">
        <v>61</v>
      </c>
      <c r="S7408" t="s">
        <v>55</v>
      </c>
      <c r="T7408" s="1">
        <v>40279</v>
      </c>
    </row>
    <row r="7409" spans="1:20" x14ac:dyDescent="0.25">
      <c r="A7409">
        <v>52839</v>
      </c>
      <c r="B7409">
        <v>40279</v>
      </c>
      <c r="C7409" t="s">
        <v>36</v>
      </c>
      <c r="D7409" t="s">
        <v>37</v>
      </c>
      <c r="E7409" t="s">
        <v>50</v>
      </c>
      <c r="F7409" t="s">
        <v>1054</v>
      </c>
      <c r="G7409">
        <v>25</v>
      </c>
      <c r="H7409">
        <v>2137.71</v>
      </c>
      <c r="I7409">
        <v>0.41</v>
      </c>
      <c r="J7409">
        <v>0.1</v>
      </c>
      <c r="K7409">
        <v>735.46</v>
      </c>
      <c r="L7409">
        <v>94.9</v>
      </c>
      <c r="M7409">
        <v>55.99</v>
      </c>
      <c r="N7409">
        <v>2.5</v>
      </c>
      <c r="O7409" t="s">
        <v>24</v>
      </c>
      <c r="P7409" t="s">
        <v>1862</v>
      </c>
      <c r="Q7409" t="s">
        <v>33</v>
      </c>
      <c r="R7409" t="s">
        <v>61</v>
      </c>
      <c r="S7409" t="s">
        <v>35</v>
      </c>
      <c r="T7409" s="1">
        <v>40280</v>
      </c>
    </row>
    <row r="7410" spans="1:20" x14ac:dyDescent="0.25">
      <c r="A7410">
        <v>52867</v>
      </c>
      <c r="B7410">
        <v>40038</v>
      </c>
      <c r="C7410" t="s">
        <v>36</v>
      </c>
      <c r="D7410" t="s">
        <v>42</v>
      </c>
      <c r="E7410" t="s">
        <v>46</v>
      </c>
      <c r="F7410" t="s">
        <v>164</v>
      </c>
      <c r="G7410">
        <v>15</v>
      </c>
      <c r="H7410">
        <v>3174.92</v>
      </c>
      <c r="I7410">
        <v>0.42</v>
      </c>
      <c r="J7410">
        <v>0.03</v>
      </c>
      <c r="K7410">
        <v>1255.6300000000001</v>
      </c>
      <c r="L7410">
        <v>214.64</v>
      </c>
      <c r="M7410">
        <v>124.49</v>
      </c>
      <c r="N7410">
        <v>51.94</v>
      </c>
      <c r="O7410" t="s">
        <v>48</v>
      </c>
      <c r="P7410" t="s">
        <v>519</v>
      </c>
      <c r="Q7410" t="s">
        <v>41</v>
      </c>
      <c r="R7410" t="s">
        <v>67</v>
      </c>
      <c r="S7410" t="s">
        <v>49</v>
      </c>
      <c r="T7410" s="1">
        <v>40039</v>
      </c>
    </row>
    <row r="7411" spans="1:20" x14ac:dyDescent="0.25">
      <c r="A7411">
        <v>52868</v>
      </c>
      <c r="B7411">
        <v>40590</v>
      </c>
      <c r="C7411" t="s">
        <v>20</v>
      </c>
      <c r="D7411" t="s">
        <v>37</v>
      </c>
      <c r="E7411" t="s">
        <v>38</v>
      </c>
      <c r="F7411" t="s">
        <v>976</v>
      </c>
      <c r="G7411">
        <v>19</v>
      </c>
      <c r="H7411">
        <v>288.7</v>
      </c>
      <c r="I7411">
        <v>0.55000000000000004</v>
      </c>
      <c r="J7411">
        <v>0.09</v>
      </c>
      <c r="K7411">
        <v>143.13999999999999</v>
      </c>
      <c r="L7411">
        <v>16.38</v>
      </c>
      <c r="M7411">
        <v>7.37</v>
      </c>
      <c r="N7411">
        <v>5.53</v>
      </c>
      <c r="O7411" t="s">
        <v>24</v>
      </c>
      <c r="P7411" t="s">
        <v>748</v>
      </c>
      <c r="Q7411" t="s">
        <v>41</v>
      </c>
      <c r="R7411" t="s">
        <v>34</v>
      </c>
      <c r="S7411" t="s">
        <v>35</v>
      </c>
      <c r="T7411" s="1">
        <v>40592</v>
      </c>
    </row>
    <row r="7412" spans="1:20" x14ac:dyDescent="0.25">
      <c r="A7412">
        <v>52870</v>
      </c>
      <c r="B7412">
        <v>39881</v>
      </c>
      <c r="C7412" t="s">
        <v>29</v>
      </c>
      <c r="D7412" t="s">
        <v>21</v>
      </c>
      <c r="E7412" t="s">
        <v>126</v>
      </c>
      <c r="F7412" t="s">
        <v>1314</v>
      </c>
      <c r="G7412">
        <v>21</v>
      </c>
      <c r="H7412">
        <v>165.14</v>
      </c>
      <c r="I7412">
        <v>0.43</v>
      </c>
      <c r="J7412">
        <v>0.03</v>
      </c>
      <c r="K7412">
        <v>47.89</v>
      </c>
      <c r="L7412">
        <v>5.7</v>
      </c>
      <c r="M7412">
        <v>3.25</v>
      </c>
      <c r="N7412">
        <v>49</v>
      </c>
      <c r="O7412" t="s">
        <v>24</v>
      </c>
      <c r="P7412" t="s">
        <v>1507</v>
      </c>
      <c r="Q7412" t="s">
        <v>33</v>
      </c>
      <c r="R7412" t="s">
        <v>34</v>
      </c>
      <c r="S7412" t="s">
        <v>28</v>
      </c>
      <c r="T7412" s="1">
        <v>39883</v>
      </c>
    </row>
    <row r="7413" spans="1:20" x14ac:dyDescent="0.25">
      <c r="A7413">
        <v>52896</v>
      </c>
      <c r="B7413">
        <v>40473</v>
      </c>
      <c r="C7413" t="s">
        <v>36</v>
      </c>
      <c r="D7413" t="s">
        <v>21</v>
      </c>
      <c r="E7413" t="s">
        <v>84</v>
      </c>
      <c r="F7413" t="s">
        <v>1334</v>
      </c>
      <c r="G7413">
        <v>9</v>
      </c>
      <c r="H7413">
        <v>71.59</v>
      </c>
      <c r="I7413">
        <v>0.39</v>
      </c>
      <c r="J7413">
        <v>0.09</v>
      </c>
      <c r="K7413">
        <v>22.93</v>
      </c>
      <c r="L7413">
        <v>8.49</v>
      </c>
      <c r="M7413">
        <v>5.18</v>
      </c>
      <c r="N7413">
        <v>2.04</v>
      </c>
      <c r="O7413" t="s">
        <v>71</v>
      </c>
      <c r="P7413" t="s">
        <v>358</v>
      </c>
      <c r="Q7413" t="s">
        <v>64</v>
      </c>
      <c r="R7413" t="s">
        <v>61</v>
      </c>
      <c r="S7413" t="s">
        <v>55</v>
      </c>
      <c r="T7413" s="1">
        <v>40475</v>
      </c>
    </row>
    <row r="7414" spans="1:20" x14ac:dyDescent="0.25">
      <c r="A7414">
        <v>52896</v>
      </c>
      <c r="B7414">
        <v>40473</v>
      </c>
      <c r="C7414" t="s">
        <v>36</v>
      </c>
      <c r="D7414" t="s">
        <v>42</v>
      </c>
      <c r="E7414" t="s">
        <v>46</v>
      </c>
      <c r="F7414" t="s">
        <v>1190</v>
      </c>
      <c r="G7414">
        <v>6</v>
      </c>
      <c r="H7414">
        <v>2579.9899999999998</v>
      </c>
      <c r="I7414">
        <v>0.38</v>
      </c>
      <c r="J7414">
        <v>0</v>
      </c>
      <c r="K7414">
        <v>955.06</v>
      </c>
      <c r="L7414">
        <v>418.89</v>
      </c>
      <c r="M7414">
        <v>259.70999999999998</v>
      </c>
      <c r="N7414">
        <v>66.67</v>
      </c>
      <c r="O7414" t="s">
        <v>48</v>
      </c>
      <c r="P7414" t="s">
        <v>358</v>
      </c>
      <c r="Q7414" t="s">
        <v>64</v>
      </c>
      <c r="R7414" t="s">
        <v>61</v>
      </c>
      <c r="S7414" t="s">
        <v>49</v>
      </c>
      <c r="T7414" s="1">
        <v>40474</v>
      </c>
    </row>
    <row r="7415" spans="1:20" x14ac:dyDescent="0.25">
      <c r="A7415">
        <v>52896</v>
      </c>
      <c r="B7415">
        <v>40473</v>
      </c>
      <c r="C7415" t="s">
        <v>36</v>
      </c>
      <c r="D7415" t="s">
        <v>21</v>
      </c>
      <c r="E7415" t="s">
        <v>120</v>
      </c>
      <c r="F7415" t="s">
        <v>1874</v>
      </c>
      <c r="G7415">
        <v>24</v>
      </c>
      <c r="H7415">
        <v>14264.76</v>
      </c>
      <c r="I7415">
        <v>0.38</v>
      </c>
      <c r="J7415">
        <v>0</v>
      </c>
      <c r="K7415">
        <v>5413.01</v>
      </c>
      <c r="L7415">
        <v>593.53</v>
      </c>
      <c r="M7415">
        <v>367.99</v>
      </c>
      <c r="N7415">
        <v>19.989999999999998</v>
      </c>
      <c r="O7415" t="s">
        <v>24</v>
      </c>
      <c r="P7415" t="s">
        <v>358</v>
      </c>
      <c r="Q7415" t="s">
        <v>64</v>
      </c>
      <c r="R7415" t="s">
        <v>61</v>
      </c>
      <c r="S7415" t="s">
        <v>57</v>
      </c>
      <c r="T7415" s="1">
        <v>40476</v>
      </c>
    </row>
    <row r="7416" spans="1:20" x14ac:dyDescent="0.25">
      <c r="A7416">
        <v>52896</v>
      </c>
      <c r="B7416">
        <v>40473</v>
      </c>
      <c r="C7416" t="s">
        <v>36</v>
      </c>
      <c r="D7416" t="s">
        <v>21</v>
      </c>
      <c r="E7416" t="s">
        <v>80</v>
      </c>
      <c r="F7416" t="s">
        <v>575</v>
      </c>
      <c r="G7416">
        <v>49</v>
      </c>
      <c r="H7416">
        <v>384.59</v>
      </c>
      <c r="I7416">
        <v>0.51</v>
      </c>
      <c r="J7416">
        <v>7.0000000000000007E-2</v>
      </c>
      <c r="K7416">
        <v>181.72</v>
      </c>
      <c r="L7416">
        <v>8.43</v>
      </c>
      <c r="M7416">
        <v>4.13</v>
      </c>
      <c r="N7416">
        <v>0.5</v>
      </c>
      <c r="O7416" t="s">
        <v>24</v>
      </c>
      <c r="P7416" t="s">
        <v>358</v>
      </c>
      <c r="Q7416" t="s">
        <v>64</v>
      </c>
      <c r="R7416" t="s">
        <v>61</v>
      </c>
      <c r="S7416" t="s">
        <v>57</v>
      </c>
      <c r="T7416" s="1">
        <v>40476</v>
      </c>
    </row>
    <row r="7417" spans="1:20" x14ac:dyDescent="0.25">
      <c r="A7417">
        <v>52896</v>
      </c>
      <c r="B7417">
        <v>40473</v>
      </c>
      <c r="C7417" t="s">
        <v>36</v>
      </c>
      <c r="D7417" t="s">
        <v>42</v>
      </c>
      <c r="E7417" t="s">
        <v>46</v>
      </c>
      <c r="F7417" t="s">
        <v>912</v>
      </c>
      <c r="G7417">
        <v>36</v>
      </c>
      <c r="H7417">
        <v>25534.95</v>
      </c>
      <c r="I7417">
        <v>0.45</v>
      </c>
      <c r="J7417">
        <v>0.03</v>
      </c>
      <c r="K7417">
        <v>11023.3</v>
      </c>
      <c r="L7417">
        <v>729.05</v>
      </c>
      <c r="M7417">
        <v>400.98</v>
      </c>
      <c r="N7417">
        <v>76.37</v>
      </c>
      <c r="O7417" t="s">
        <v>48</v>
      </c>
      <c r="P7417" t="s">
        <v>358</v>
      </c>
      <c r="Q7417" t="s">
        <v>64</v>
      </c>
      <c r="R7417" t="s">
        <v>61</v>
      </c>
      <c r="S7417" t="s">
        <v>49</v>
      </c>
      <c r="T7417" s="1">
        <v>40475</v>
      </c>
    </row>
    <row r="7418" spans="1:20" x14ac:dyDescent="0.25">
      <c r="A7418">
        <v>52897</v>
      </c>
      <c r="B7418">
        <v>40047</v>
      </c>
      <c r="C7418" t="s">
        <v>79</v>
      </c>
      <c r="D7418" t="s">
        <v>21</v>
      </c>
      <c r="E7418" t="s">
        <v>84</v>
      </c>
      <c r="F7418" t="s">
        <v>618</v>
      </c>
      <c r="G7418">
        <v>40</v>
      </c>
      <c r="H7418">
        <v>3427.29</v>
      </c>
      <c r="I7418">
        <v>0.44</v>
      </c>
      <c r="J7418">
        <v>0</v>
      </c>
      <c r="K7418">
        <v>1505.43</v>
      </c>
      <c r="L7418">
        <v>85.54</v>
      </c>
      <c r="M7418">
        <v>47.9</v>
      </c>
      <c r="N7418">
        <v>5.86</v>
      </c>
      <c r="O7418" t="s">
        <v>24</v>
      </c>
      <c r="P7418" t="s">
        <v>1348</v>
      </c>
      <c r="Q7418" t="s">
        <v>33</v>
      </c>
      <c r="R7418" t="s">
        <v>61</v>
      </c>
      <c r="S7418" t="s">
        <v>57</v>
      </c>
      <c r="T7418" s="1">
        <v>40049</v>
      </c>
    </row>
    <row r="7419" spans="1:20" x14ac:dyDescent="0.25">
      <c r="A7419">
        <v>52900</v>
      </c>
      <c r="B7419">
        <v>40683</v>
      </c>
      <c r="C7419" t="s">
        <v>36</v>
      </c>
      <c r="D7419" t="s">
        <v>21</v>
      </c>
      <c r="E7419" t="s">
        <v>84</v>
      </c>
      <c r="F7419" t="s">
        <v>1747</v>
      </c>
      <c r="G7419">
        <v>16</v>
      </c>
      <c r="H7419">
        <v>200.73</v>
      </c>
      <c r="I7419">
        <v>0.51</v>
      </c>
      <c r="J7419">
        <v>0</v>
      </c>
      <c r="K7419">
        <v>99.59</v>
      </c>
      <c r="L7419">
        <v>12.2</v>
      </c>
      <c r="M7419">
        <v>5.98</v>
      </c>
      <c r="N7419">
        <v>5.46</v>
      </c>
      <c r="O7419" t="s">
        <v>24</v>
      </c>
      <c r="P7419" t="s">
        <v>74</v>
      </c>
      <c r="Q7419" t="s">
        <v>33</v>
      </c>
      <c r="R7419" t="s">
        <v>61</v>
      </c>
      <c r="S7419" t="s">
        <v>57</v>
      </c>
      <c r="T7419" s="1">
        <v>40685</v>
      </c>
    </row>
    <row r="7420" spans="1:20" x14ac:dyDescent="0.25">
      <c r="A7420">
        <v>52929</v>
      </c>
      <c r="B7420">
        <v>40641</v>
      </c>
      <c r="C7420" t="s">
        <v>36</v>
      </c>
      <c r="D7420" t="s">
        <v>37</v>
      </c>
      <c r="E7420" t="s">
        <v>87</v>
      </c>
      <c r="F7420" t="s">
        <v>258</v>
      </c>
      <c r="G7420">
        <v>43</v>
      </c>
      <c r="H7420">
        <v>1074.02</v>
      </c>
      <c r="I7420">
        <v>0.38</v>
      </c>
      <c r="J7420">
        <v>0.04</v>
      </c>
      <c r="K7420">
        <v>377.05</v>
      </c>
      <c r="L7420">
        <v>25.79</v>
      </c>
      <c r="M7420">
        <v>15.99</v>
      </c>
      <c r="N7420">
        <v>9.4</v>
      </c>
      <c r="O7420" t="s">
        <v>71</v>
      </c>
      <c r="P7420" t="s">
        <v>25</v>
      </c>
      <c r="Q7420" t="s">
        <v>83</v>
      </c>
      <c r="R7420" t="s">
        <v>27</v>
      </c>
      <c r="S7420" t="s">
        <v>57</v>
      </c>
      <c r="T7420" s="1">
        <v>40642</v>
      </c>
    </row>
    <row r="7421" spans="1:20" x14ac:dyDescent="0.25">
      <c r="A7421">
        <v>52929</v>
      </c>
      <c r="B7421">
        <v>40641</v>
      </c>
      <c r="C7421" t="s">
        <v>36</v>
      </c>
      <c r="D7421" t="s">
        <v>21</v>
      </c>
      <c r="E7421" t="s">
        <v>52</v>
      </c>
      <c r="F7421" t="s">
        <v>739</v>
      </c>
      <c r="G7421">
        <v>19</v>
      </c>
      <c r="H7421">
        <v>89.28</v>
      </c>
      <c r="I7421">
        <v>0.43</v>
      </c>
      <c r="J7421">
        <v>0.05</v>
      </c>
      <c r="K7421">
        <v>35.21</v>
      </c>
      <c r="L7421">
        <v>4.88</v>
      </c>
      <c r="M7421">
        <v>2.78</v>
      </c>
      <c r="N7421">
        <v>1.25</v>
      </c>
      <c r="O7421" t="s">
        <v>24</v>
      </c>
      <c r="P7421" t="s">
        <v>25</v>
      </c>
      <c r="Q7421" t="s">
        <v>83</v>
      </c>
      <c r="R7421" t="s">
        <v>27</v>
      </c>
      <c r="S7421" t="s">
        <v>55</v>
      </c>
      <c r="T7421" s="1">
        <v>40642</v>
      </c>
    </row>
    <row r="7422" spans="1:20" x14ac:dyDescent="0.25">
      <c r="A7422">
        <v>52929</v>
      </c>
      <c r="B7422">
        <v>40641</v>
      </c>
      <c r="C7422" t="s">
        <v>36</v>
      </c>
      <c r="D7422" t="s">
        <v>21</v>
      </c>
      <c r="E7422" t="s">
        <v>52</v>
      </c>
      <c r="F7422" t="s">
        <v>1477</v>
      </c>
      <c r="G7422">
        <v>7</v>
      </c>
      <c r="H7422">
        <v>77.739999999999995</v>
      </c>
      <c r="I7422">
        <v>0.42</v>
      </c>
      <c r="J7422">
        <v>0.02</v>
      </c>
      <c r="K7422">
        <v>31.23</v>
      </c>
      <c r="L7422">
        <v>11.16</v>
      </c>
      <c r="M7422">
        <v>6.47</v>
      </c>
      <c r="N7422">
        <v>1.22</v>
      </c>
      <c r="O7422" t="s">
        <v>24</v>
      </c>
      <c r="P7422" t="s">
        <v>25</v>
      </c>
      <c r="Q7422" t="s">
        <v>83</v>
      </c>
      <c r="R7422" t="s">
        <v>27</v>
      </c>
      <c r="S7422" t="s">
        <v>55</v>
      </c>
      <c r="T7422" s="1">
        <v>40642</v>
      </c>
    </row>
    <row r="7423" spans="1:20" x14ac:dyDescent="0.25">
      <c r="A7423">
        <v>52929</v>
      </c>
      <c r="B7423">
        <v>40641</v>
      </c>
      <c r="C7423" t="s">
        <v>36</v>
      </c>
      <c r="D7423" t="s">
        <v>21</v>
      </c>
      <c r="E7423" t="s">
        <v>72</v>
      </c>
      <c r="F7423" t="s">
        <v>1053</v>
      </c>
      <c r="G7423">
        <v>20</v>
      </c>
      <c r="H7423">
        <v>139.61000000000001</v>
      </c>
      <c r="I7423">
        <v>0.45</v>
      </c>
      <c r="J7423">
        <v>0.03</v>
      </c>
      <c r="K7423">
        <v>60.02</v>
      </c>
      <c r="L7423">
        <v>7.15</v>
      </c>
      <c r="M7423">
        <v>3.93</v>
      </c>
      <c r="N7423">
        <v>0.99</v>
      </c>
      <c r="O7423" t="s">
        <v>24</v>
      </c>
      <c r="P7423" t="s">
        <v>25</v>
      </c>
      <c r="Q7423" t="s">
        <v>83</v>
      </c>
      <c r="R7423" t="s">
        <v>27</v>
      </c>
      <c r="S7423" t="s">
        <v>55</v>
      </c>
      <c r="T7423" s="1">
        <v>40642</v>
      </c>
    </row>
    <row r="7424" spans="1:20" x14ac:dyDescent="0.25">
      <c r="A7424">
        <v>52930</v>
      </c>
      <c r="B7424">
        <v>40855</v>
      </c>
      <c r="C7424" t="s">
        <v>20</v>
      </c>
      <c r="D7424" t="s">
        <v>21</v>
      </c>
      <c r="E7424" t="s">
        <v>139</v>
      </c>
      <c r="F7424" t="s">
        <v>504</v>
      </c>
      <c r="G7424">
        <v>16</v>
      </c>
      <c r="H7424">
        <v>299.72000000000003</v>
      </c>
      <c r="I7424">
        <v>0.55000000000000004</v>
      </c>
      <c r="J7424">
        <v>0.04</v>
      </c>
      <c r="K7424">
        <v>158.49</v>
      </c>
      <c r="L7424">
        <v>19.420000000000002</v>
      </c>
      <c r="M7424">
        <v>8.74</v>
      </c>
      <c r="N7424">
        <v>1.39</v>
      </c>
      <c r="O7424" t="s">
        <v>24</v>
      </c>
      <c r="P7424" t="s">
        <v>1951</v>
      </c>
      <c r="Q7424" t="s">
        <v>64</v>
      </c>
      <c r="R7424" t="s">
        <v>34</v>
      </c>
      <c r="S7424" t="s">
        <v>57</v>
      </c>
      <c r="T7424" s="1">
        <v>40859</v>
      </c>
    </row>
    <row r="7425" spans="1:20" x14ac:dyDescent="0.25">
      <c r="A7425">
        <v>52930</v>
      </c>
      <c r="B7425">
        <v>40855</v>
      </c>
      <c r="C7425" t="s">
        <v>20</v>
      </c>
      <c r="D7425" t="s">
        <v>21</v>
      </c>
      <c r="E7425" t="s">
        <v>84</v>
      </c>
      <c r="F7425" t="s">
        <v>527</v>
      </c>
      <c r="G7425">
        <v>39</v>
      </c>
      <c r="H7425">
        <v>346.22</v>
      </c>
      <c r="I7425">
        <v>0.4</v>
      </c>
      <c r="J7425">
        <v>0.1</v>
      </c>
      <c r="K7425">
        <v>112.71</v>
      </c>
      <c r="L7425">
        <v>9.6300000000000008</v>
      </c>
      <c r="M7425">
        <v>5.78</v>
      </c>
      <c r="N7425">
        <v>8.09</v>
      </c>
      <c r="O7425" t="s">
        <v>24</v>
      </c>
      <c r="P7425" t="s">
        <v>1951</v>
      </c>
      <c r="Q7425" t="s">
        <v>64</v>
      </c>
      <c r="R7425" t="s">
        <v>34</v>
      </c>
      <c r="S7425" t="s">
        <v>57</v>
      </c>
      <c r="T7425" s="1">
        <v>40860</v>
      </c>
    </row>
    <row r="7426" spans="1:20" x14ac:dyDescent="0.25">
      <c r="A7426">
        <v>52930</v>
      </c>
      <c r="B7426">
        <v>40855</v>
      </c>
      <c r="C7426" t="s">
        <v>20</v>
      </c>
      <c r="D7426" t="s">
        <v>37</v>
      </c>
      <c r="E7426" t="s">
        <v>50</v>
      </c>
      <c r="F7426" t="s">
        <v>1114</v>
      </c>
      <c r="G7426">
        <v>24</v>
      </c>
      <c r="H7426">
        <v>1884.56</v>
      </c>
      <c r="I7426">
        <v>0.35</v>
      </c>
      <c r="J7426">
        <v>0.09</v>
      </c>
      <c r="K7426">
        <v>537.5</v>
      </c>
      <c r="L7426">
        <v>86.14</v>
      </c>
      <c r="M7426">
        <v>55.99</v>
      </c>
      <c r="N7426">
        <v>3.3</v>
      </c>
      <c r="O7426" t="s">
        <v>24</v>
      </c>
      <c r="P7426" t="s">
        <v>1951</v>
      </c>
      <c r="Q7426" t="s">
        <v>64</v>
      </c>
      <c r="R7426" t="s">
        <v>34</v>
      </c>
      <c r="S7426" t="s">
        <v>35</v>
      </c>
      <c r="T7426" s="1">
        <v>40855</v>
      </c>
    </row>
    <row r="7427" spans="1:20" x14ac:dyDescent="0.25">
      <c r="A7427">
        <v>52930</v>
      </c>
      <c r="B7427">
        <v>40855</v>
      </c>
      <c r="C7427" t="s">
        <v>20</v>
      </c>
      <c r="D7427" t="s">
        <v>37</v>
      </c>
      <c r="E7427" t="s">
        <v>50</v>
      </c>
      <c r="F7427" t="s">
        <v>731</v>
      </c>
      <c r="G7427">
        <v>40</v>
      </c>
      <c r="H7427">
        <v>3541.26</v>
      </c>
      <c r="I7427">
        <v>0.38</v>
      </c>
      <c r="J7427">
        <v>0.02</v>
      </c>
      <c r="K7427">
        <v>1300.4100000000001</v>
      </c>
      <c r="L7427">
        <v>90.31</v>
      </c>
      <c r="M7427">
        <v>55.99</v>
      </c>
      <c r="N7427">
        <v>1.25</v>
      </c>
      <c r="O7427" t="s">
        <v>24</v>
      </c>
      <c r="P7427" t="s">
        <v>1951</v>
      </c>
      <c r="Q7427" t="s">
        <v>64</v>
      </c>
      <c r="R7427" t="s">
        <v>34</v>
      </c>
      <c r="S7427" t="s">
        <v>35</v>
      </c>
      <c r="T7427" s="1">
        <v>40855</v>
      </c>
    </row>
    <row r="7428" spans="1:20" x14ac:dyDescent="0.25">
      <c r="A7428">
        <v>52932</v>
      </c>
      <c r="B7428">
        <v>41041</v>
      </c>
      <c r="C7428" t="s">
        <v>20</v>
      </c>
      <c r="D7428" t="s">
        <v>21</v>
      </c>
      <c r="E7428" t="s">
        <v>84</v>
      </c>
      <c r="F7428" t="s">
        <v>663</v>
      </c>
      <c r="G7428">
        <v>3</v>
      </c>
      <c r="H7428">
        <v>45.48</v>
      </c>
      <c r="I7428">
        <v>0.5</v>
      </c>
      <c r="J7428">
        <v>0</v>
      </c>
      <c r="K7428">
        <v>19.440000000000001</v>
      </c>
      <c r="L7428">
        <v>12.96</v>
      </c>
      <c r="M7428">
        <v>6.48</v>
      </c>
      <c r="N7428">
        <v>6.6</v>
      </c>
      <c r="O7428" t="s">
        <v>24</v>
      </c>
      <c r="P7428" t="s">
        <v>444</v>
      </c>
      <c r="Q7428" t="s">
        <v>64</v>
      </c>
      <c r="R7428" t="s">
        <v>61</v>
      </c>
      <c r="S7428" t="s">
        <v>57</v>
      </c>
      <c r="T7428" s="1">
        <v>41046</v>
      </c>
    </row>
    <row r="7429" spans="1:20" x14ac:dyDescent="0.25">
      <c r="A7429">
        <v>52933</v>
      </c>
      <c r="B7429">
        <v>40416</v>
      </c>
      <c r="C7429" t="s">
        <v>20</v>
      </c>
      <c r="D7429" t="s">
        <v>21</v>
      </c>
      <c r="E7429" t="s">
        <v>120</v>
      </c>
      <c r="F7429" t="s">
        <v>2019</v>
      </c>
      <c r="G7429">
        <v>44</v>
      </c>
      <c r="H7429">
        <v>384.76</v>
      </c>
      <c r="I7429">
        <v>0.5</v>
      </c>
      <c r="J7429">
        <v>0.03</v>
      </c>
      <c r="K7429">
        <v>185.71</v>
      </c>
      <c r="L7429">
        <v>8.98</v>
      </c>
      <c r="M7429">
        <v>4.49</v>
      </c>
      <c r="N7429">
        <v>1.49</v>
      </c>
      <c r="O7429" t="s">
        <v>71</v>
      </c>
      <c r="P7429" t="s">
        <v>845</v>
      </c>
      <c r="Q7429" t="s">
        <v>95</v>
      </c>
      <c r="R7429" t="s">
        <v>67</v>
      </c>
      <c r="S7429" t="s">
        <v>57</v>
      </c>
      <c r="T7429" s="1">
        <v>40423</v>
      </c>
    </row>
    <row r="7430" spans="1:20" x14ac:dyDescent="0.25">
      <c r="A7430">
        <v>52934</v>
      </c>
      <c r="B7430">
        <v>40751</v>
      </c>
      <c r="C7430" t="s">
        <v>58</v>
      </c>
      <c r="D7430" t="s">
        <v>21</v>
      </c>
      <c r="E7430" t="s">
        <v>80</v>
      </c>
      <c r="F7430" t="s">
        <v>702</v>
      </c>
      <c r="G7430">
        <v>20</v>
      </c>
      <c r="H7430">
        <v>148.6</v>
      </c>
      <c r="I7430">
        <v>0.39</v>
      </c>
      <c r="J7430">
        <v>0.08</v>
      </c>
      <c r="K7430">
        <v>49.9</v>
      </c>
      <c r="L7430">
        <v>8.0500000000000007</v>
      </c>
      <c r="M7430">
        <v>4.91</v>
      </c>
      <c r="N7430">
        <v>0.5</v>
      </c>
      <c r="O7430" t="s">
        <v>24</v>
      </c>
      <c r="P7430" t="s">
        <v>558</v>
      </c>
      <c r="Q7430" t="s">
        <v>95</v>
      </c>
      <c r="R7430" t="s">
        <v>34</v>
      </c>
      <c r="S7430" t="s">
        <v>57</v>
      </c>
      <c r="T7430" s="1">
        <v>40752</v>
      </c>
    </row>
    <row r="7431" spans="1:20" x14ac:dyDescent="0.25">
      <c r="A7431">
        <v>52964</v>
      </c>
      <c r="B7431">
        <v>40268</v>
      </c>
      <c r="C7431" t="s">
        <v>58</v>
      </c>
      <c r="D7431" t="s">
        <v>42</v>
      </c>
      <c r="E7431" t="s">
        <v>43</v>
      </c>
      <c r="F7431" t="s">
        <v>485</v>
      </c>
      <c r="G7431">
        <v>44</v>
      </c>
      <c r="H7431">
        <v>9926.19</v>
      </c>
      <c r="I7431">
        <v>0.44</v>
      </c>
      <c r="J7431">
        <v>0.08</v>
      </c>
      <c r="K7431">
        <v>3874.58</v>
      </c>
      <c r="L7431">
        <v>244.61</v>
      </c>
      <c r="M7431">
        <v>136.97999999999999</v>
      </c>
      <c r="N7431">
        <v>24.49</v>
      </c>
      <c r="O7431" t="s">
        <v>24</v>
      </c>
      <c r="P7431" t="s">
        <v>367</v>
      </c>
      <c r="Q7431" t="s">
        <v>83</v>
      </c>
      <c r="R7431" t="s">
        <v>34</v>
      </c>
      <c r="S7431" t="s">
        <v>28</v>
      </c>
      <c r="T7431" s="1">
        <v>40269</v>
      </c>
    </row>
    <row r="7432" spans="1:20" x14ac:dyDescent="0.25">
      <c r="A7432">
        <v>52995</v>
      </c>
      <c r="B7432">
        <v>40983</v>
      </c>
      <c r="C7432" t="s">
        <v>29</v>
      </c>
      <c r="D7432" t="s">
        <v>21</v>
      </c>
      <c r="E7432" t="s">
        <v>120</v>
      </c>
      <c r="F7432" t="s">
        <v>573</v>
      </c>
      <c r="G7432">
        <v>8</v>
      </c>
      <c r="H7432">
        <v>50.46</v>
      </c>
      <c r="I7432">
        <v>0.41</v>
      </c>
      <c r="J7432">
        <v>0.03</v>
      </c>
      <c r="K7432">
        <v>17.309999999999999</v>
      </c>
      <c r="L7432">
        <v>5.69</v>
      </c>
      <c r="M7432">
        <v>3.36</v>
      </c>
      <c r="N7432">
        <v>6.27</v>
      </c>
      <c r="O7432" t="s">
        <v>24</v>
      </c>
      <c r="P7432" t="s">
        <v>1014</v>
      </c>
      <c r="Q7432" t="s">
        <v>64</v>
      </c>
      <c r="R7432" t="s">
        <v>67</v>
      </c>
      <c r="S7432" t="s">
        <v>57</v>
      </c>
      <c r="T7432" s="1">
        <v>40983</v>
      </c>
    </row>
    <row r="7433" spans="1:20" x14ac:dyDescent="0.25">
      <c r="A7433">
        <v>52999</v>
      </c>
      <c r="B7433">
        <v>41024</v>
      </c>
      <c r="C7433" t="s">
        <v>29</v>
      </c>
      <c r="D7433" t="s">
        <v>42</v>
      </c>
      <c r="E7433" t="s">
        <v>43</v>
      </c>
      <c r="F7433" t="s">
        <v>863</v>
      </c>
      <c r="G7433">
        <v>5</v>
      </c>
      <c r="H7433">
        <v>84.96</v>
      </c>
      <c r="I7433">
        <v>0.55000000000000004</v>
      </c>
      <c r="J7433">
        <v>0.04</v>
      </c>
      <c r="K7433">
        <v>43.01</v>
      </c>
      <c r="L7433">
        <v>16.87</v>
      </c>
      <c r="M7433">
        <v>7.59</v>
      </c>
      <c r="N7433">
        <v>4</v>
      </c>
      <c r="O7433" t="s">
        <v>71</v>
      </c>
      <c r="P7433" t="s">
        <v>1342</v>
      </c>
      <c r="Q7433" t="s">
        <v>64</v>
      </c>
      <c r="R7433" t="s">
        <v>61</v>
      </c>
      <c r="S7433" t="s">
        <v>55</v>
      </c>
      <c r="T7433" s="1">
        <v>41026</v>
      </c>
    </row>
    <row r="7434" spans="1:20" x14ac:dyDescent="0.25">
      <c r="A7434">
        <v>52999</v>
      </c>
      <c r="B7434">
        <v>41024</v>
      </c>
      <c r="C7434" t="s">
        <v>29</v>
      </c>
      <c r="D7434" t="s">
        <v>21</v>
      </c>
      <c r="E7434" t="s">
        <v>84</v>
      </c>
      <c r="F7434" t="s">
        <v>1268</v>
      </c>
      <c r="G7434">
        <v>39</v>
      </c>
      <c r="H7434">
        <v>720.29</v>
      </c>
      <c r="I7434">
        <v>0.53</v>
      </c>
      <c r="J7434">
        <v>0.05</v>
      </c>
      <c r="K7434">
        <v>362.85</v>
      </c>
      <c r="L7434">
        <v>19.38</v>
      </c>
      <c r="M7434">
        <v>9.11</v>
      </c>
      <c r="N7434">
        <v>2.15</v>
      </c>
      <c r="O7434" t="s">
        <v>24</v>
      </c>
      <c r="P7434" t="s">
        <v>1342</v>
      </c>
      <c r="Q7434" t="s">
        <v>64</v>
      </c>
      <c r="R7434" t="s">
        <v>61</v>
      </c>
      <c r="S7434" t="s">
        <v>55</v>
      </c>
      <c r="T7434" s="1">
        <v>41026</v>
      </c>
    </row>
    <row r="7435" spans="1:20" x14ac:dyDescent="0.25">
      <c r="A7435">
        <v>52999</v>
      </c>
      <c r="B7435">
        <v>41024</v>
      </c>
      <c r="C7435" t="s">
        <v>29</v>
      </c>
      <c r="D7435" t="s">
        <v>21</v>
      </c>
      <c r="E7435" t="s">
        <v>84</v>
      </c>
      <c r="F7435" t="s">
        <v>481</v>
      </c>
      <c r="G7435">
        <v>7</v>
      </c>
      <c r="H7435">
        <v>79.98</v>
      </c>
      <c r="I7435">
        <v>0.51</v>
      </c>
      <c r="J7435">
        <v>0.1</v>
      </c>
      <c r="K7435">
        <v>33.85</v>
      </c>
      <c r="L7435">
        <v>11.8</v>
      </c>
      <c r="M7435">
        <v>5.78</v>
      </c>
      <c r="N7435">
        <v>5.67</v>
      </c>
      <c r="O7435" t="s">
        <v>24</v>
      </c>
      <c r="P7435" t="s">
        <v>1342</v>
      </c>
      <c r="Q7435" t="s">
        <v>64</v>
      </c>
      <c r="R7435" t="s">
        <v>61</v>
      </c>
      <c r="S7435" t="s">
        <v>57</v>
      </c>
      <c r="T7435" s="1">
        <v>41024</v>
      </c>
    </row>
    <row r="7436" spans="1:20" x14ac:dyDescent="0.25">
      <c r="A7436">
        <v>53024</v>
      </c>
      <c r="B7436">
        <v>41041</v>
      </c>
      <c r="C7436" t="s">
        <v>29</v>
      </c>
      <c r="D7436" t="s">
        <v>42</v>
      </c>
      <c r="E7436" t="s">
        <v>43</v>
      </c>
      <c r="F7436" t="s">
        <v>1132</v>
      </c>
      <c r="G7436">
        <v>9</v>
      </c>
      <c r="H7436">
        <v>327.77</v>
      </c>
      <c r="I7436">
        <v>0.47</v>
      </c>
      <c r="J7436">
        <v>0.09</v>
      </c>
      <c r="K7436">
        <v>130.86000000000001</v>
      </c>
      <c r="L7436">
        <v>38.26</v>
      </c>
      <c r="M7436">
        <v>20.28</v>
      </c>
      <c r="N7436">
        <v>14.39</v>
      </c>
      <c r="O7436" t="s">
        <v>24</v>
      </c>
      <c r="P7436" t="s">
        <v>370</v>
      </c>
      <c r="Q7436" t="s">
        <v>64</v>
      </c>
      <c r="R7436" t="s">
        <v>34</v>
      </c>
      <c r="S7436" t="s">
        <v>57</v>
      </c>
      <c r="T7436" s="1">
        <v>41042</v>
      </c>
    </row>
    <row r="7437" spans="1:20" x14ac:dyDescent="0.25">
      <c r="A7437">
        <v>53024</v>
      </c>
      <c r="B7437">
        <v>41041</v>
      </c>
      <c r="C7437" t="s">
        <v>29</v>
      </c>
      <c r="D7437" t="s">
        <v>37</v>
      </c>
      <c r="E7437" t="s">
        <v>50</v>
      </c>
      <c r="F7437" t="s">
        <v>889</v>
      </c>
      <c r="G7437">
        <v>46</v>
      </c>
      <c r="H7437">
        <v>5556.72</v>
      </c>
      <c r="I7437">
        <v>0.55000000000000004</v>
      </c>
      <c r="J7437">
        <v>0.03</v>
      </c>
      <c r="K7437">
        <v>2976.18</v>
      </c>
      <c r="L7437">
        <v>124.42</v>
      </c>
      <c r="M7437">
        <v>55.99</v>
      </c>
      <c r="N7437">
        <v>5</v>
      </c>
      <c r="O7437" t="s">
        <v>24</v>
      </c>
      <c r="P7437" t="s">
        <v>370</v>
      </c>
      <c r="Q7437" t="s">
        <v>64</v>
      </c>
      <c r="R7437" t="s">
        <v>34</v>
      </c>
      <c r="S7437" t="s">
        <v>35</v>
      </c>
      <c r="T7437" s="1">
        <v>41042</v>
      </c>
    </row>
    <row r="7438" spans="1:20" x14ac:dyDescent="0.25">
      <c r="A7438">
        <v>53025</v>
      </c>
      <c r="B7438">
        <v>40254</v>
      </c>
      <c r="C7438" t="s">
        <v>58</v>
      </c>
      <c r="D7438" t="s">
        <v>21</v>
      </c>
      <c r="E7438" t="s">
        <v>84</v>
      </c>
      <c r="F7438" t="s">
        <v>1674</v>
      </c>
      <c r="G7438">
        <v>32</v>
      </c>
      <c r="H7438">
        <v>313</v>
      </c>
      <c r="I7438">
        <v>0.43</v>
      </c>
      <c r="J7438">
        <v>0.09</v>
      </c>
      <c r="K7438">
        <v>114.14</v>
      </c>
      <c r="L7438">
        <v>10.49</v>
      </c>
      <c r="M7438">
        <v>5.98</v>
      </c>
      <c r="N7438">
        <v>7.5</v>
      </c>
      <c r="O7438" t="s">
        <v>24</v>
      </c>
      <c r="P7438" t="s">
        <v>103</v>
      </c>
      <c r="Q7438" t="s">
        <v>95</v>
      </c>
      <c r="R7438" t="s">
        <v>67</v>
      </c>
      <c r="S7438" t="s">
        <v>57</v>
      </c>
      <c r="T7438" s="1">
        <v>40255</v>
      </c>
    </row>
    <row r="7439" spans="1:20" x14ac:dyDescent="0.25">
      <c r="A7439">
        <v>53026</v>
      </c>
      <c r="B7439">
        <v>40965</v>
      </c>
      <c r="C7439" t="s">
        <v>20</v>
      </c>
      <c r="D7439" t="s">
        <v>21</v>
      </c>
      <c r="E7439" t="s">
        <v>30</v>
      </c>
      <c r="F7439" t="s">
        <v>226</v>
      </c>
      <c r="G7439">
        <v>35</v>
      </c>
      <c r="H7439">
        <v>566.80999999999995</v>
      </c>
      <c r="I7439">
        <v>0.45</v>
      </c>
      <c r="J7439">
        <v>0.05</v>
      </c>
      <c r="K7439">
        <v>236.98</v>
      </c>
      <c r="L7439">
        <v>16.93</v>
      </c>
      <c r="M7439">
        <v>9.31</v>
      </c>
      <c r="N7439">
        <v>3.98</v>
      </c>
      <c r="O7439" t="s">
        <v>24</v>
      </c>
      <c r="P7439" t="s">
        <v>1985</v>
      </c>
      <c r="Q7439" t="s">
        <v>33</v>
      </c>
      <c r="R7439" t="s">
        <v>67</v>
      </c>
      <c r="S7439" t="s">
        <v>35</v>
      </c>
      <c r="T7439" s="1">
        <v>40971</v>
      </c>
    </row>
    <row r="7440" spans="1:20" x14ac:dyDescent="0.25">
      <c r="A7440">
        <v>53027</v>
      </c>
      <c r="B7440">
        <v>40477</v>
      </c>
      <c r="C7440" t="s">
        <v>20</v>
      </c>
      <c r="D7440" t="s">
        <v>21</v>
      </c>
      <c r="E7440" t="s">
        <v>139</v>
      </c>
      <c r="F7440" t="s">
        <v>1559</v>
      </c>
      <c r="G7440">
        <v>38</v>
      </c>
      <c r="H7440">
        <v>2328.34</v>
      </c>
      <c r="I7440">
        <v>0.44</v>
      </c>
      <c r="J7440">
        <v>0.05</v>
      </c>
      <c r="K7440">
        <v>949.8</v>
      </c>
      <c r="L7440">
        <v>64.09</v>
      </c>
      <c r="M7440">
        <v>35.89</v>
      </c>
      <c r="N7440">
        <v>14.72</v>
      </c>
      <c r="O7440" t="s">
        <v>24</v>
      </c>
      <c r="P7440" t="s">
        <v>2079</v>
      </c>
      <c r="Q7440" t="s">
        <v>33</v>
      </c>
      <c r="R7440" t="s">
        <v>61</v>
      </c>
      <c r="S7440" t="s">
        <v>57</v>
      </c>
      <c r="T7440" s="1">
        <v>40477</v>
      </c>
    </row>
    <row r="7441" spans="1:20" x14ac:dyDescent="0.25">
      <c r="A7441">
        <v>53029</v>
      </c>
      <c r="B7441">
        <v>40021</v>
      </c>
      <c r="C7441" t="s">
        <v>20</v>
      </c>
      <c r="D7441" t="s">
        <v>21</v>
      </c>
      <c r="E7441" t="s">
        <v>80</v>
      </c>
      <c r="F7441" t="s">
        <v>623</v>
      </c>
      <c r="G7441">
        <v>39</v>
      </c>
      <c r="H7441">
        <v>346.02</v>
      </c>
      <c r="I7441">
        <v>0.36</v>
      </c>
      <c r="J7441">
        <v>0.1</v>
      </c>
      <c r="K7441">
        <v>99.82</v>
      </c>
      <c r="L7441">
        <v>9.84</v>
      </c>
      <c r="M7441">
        <v>6.3</v>
      </c>
      <c r="N7441">
        <v>0.5</v>
      </c>
      <c r="O7441" t="s">
        <v>24</v>
      </c>
      <c r="P7441" t="s">
        <v>1083</v>
      </c>
      <c r="Q7441" t="s">
        <v>41</v>
      </c>
      <c r="R7441" t="s">
        <v>34</v>
      </c>
      <c r="S7441" t="s">
        <v>57</v>
      </c>
      <c r="T7441" s="1">
        <v>40026</v>
      </c>
    </row>
    <row r="7442" spans="1:20" x14ac:dyDescent="0.25">
      <c r="A7442">
        <v>53056</v>
      </c>
      <c r="B7442">
        <v>40850</v>
      </c>
      <c r="C7442" t="s">
        <v>58</v>
      </c>
      <c r="D7442" t="s">
        <v>37</v>
      </c>
      <c r="E7442" t="s">
        <v>87</v>
      </c>
      <c r="F7442" t="s">
        <v>2086</v>
      </c>
      <c r="G7442">
        <v>13</v>
      </c>
      <c r="H7442">
        <v>944.01</v>
      </c>
      <c r="I7442">
        <v>0.47</v>
      </c>
      <c r="J7442">
        <v>7.0000000000000007E-2</v>
      </c>
      <c r="K7442">
        <v>402.17</v>
      </c>
      <c r="L7442">
        <v>77.34</v>
      </c>
      <c r="M7442">
        <v>40.99</v>
      </c>
      <c r="N7442">
        <v>8.9700000000000006</v>
      </c>
      <c r="O7442" t="s">
        <v>24</v>
      </c>
      <c r="P7442" t="s">
        <v>677</v>
      </c>
      <c r="Q7442" t="s">
        <v>33</v>
      </c>
      <c r="R7442" t="s">
        <v>34</v>
      </c>
      <c r="S7442" t="s">
        <v>57</v>
      </c>
      <c r="T7442" s="1">
        <v>40851</v>
      </c>
    </row>
    <row r="7443" spans="1:20" x14ac:dyDescent="0.25">
      <c r="A7443">
        <v>53060</v>
      </c>
      <c r="B7443">
        <v>40259</v>
      </c>
      <c r="C7443" t="s">
        <v>58</v>
      </c>
      <c r="D7443" t="s">
        <v>37</v>
      </c>
      <c r="E7443" t="s">
        <v>38</v>
      </c>
      <c r="F7443" t="s">
        <v>1159</v>
      </c>
      <c r="G7443">
        <v>36</v>
      </c>
      <c r="H7443">
        <v>1363.55</v>
      </c>
      <c r="I7443">
        <v>0.5</v>
      </c>
      <c r="J7443">
        <v>0.1</v>
      </c>
      <c r="K7443">
        <v>603.36</v>
      </c>
      <c r="L7443">
        <v>41.9</v>
      </c>
      <c r="M7443">
        <v>20.95</v>
      </c>
      <c r="N7443">
        <v>5.99</v>
      </c>
      <c r="O7443" t="s">
        <v>24</v>
      </c>
      <c r="P7443" t="s">
        <v>552</v>
      </c>
      <c r="Q7443" t="s">
        <v>33</v>
      </c>
      <c r="R7443" t="s">
        <v>67</v>
      </c>
      <c r="S7443" t="s">
        <v>57</v>
      </c>
      <c r="T7443" s="1">
        <v>40261</v>
      </c>
    </row>
    <row r="7444" spans="1:20" x14ac:dyDescent="0.25">
      <c r="A7444">
        <v>53060</v>
      </c>
      <c r="B7444">
        <v>40259</v>
      </c>
      <c r="C7444" t="s">
        <v>58</v>
      </c>
      <c r="D7444" t="s">
        <v>21</v>
      </c>
      <c r="E7444" t="s">
        <v>84</v>
      </c>
      <c r="F7444" t="s">
        <v>1268</v>
      </c>
      <c r="G7444">
        <v>4</v>
      </c>
      <c r="H7444">
        <v>61.67</v>
      </c>
      <c r="I7444">
        <v>0.4</v>
      </c>
      <c r="J7444">
        <v>0.02</v>
      </c>
      <c r="K7444">
        <v>23.08</v>
      </c>
      <c r="L7444">
        <v>15.18</v>
      </c>
      <c r="M7444">
        <v>9.11</v>
      </c>
      <c r="N7444">
        <v>2.15</v>
      </c>
      <c r="O7444" t="s">
        <v>24</v>
      </c>
      <c r="P7444" t="s">
        <v>552</v>
      </c>
      <c r="Q7444" t="s">
        <v>33</v>
      </c>
      <c r="R7444" t="s">
        <v>67</v>
      </c>
      <c r="S7444" t="s">
        <v>55</v>
      </c>
      <c r="T7444" s="1">
        <v>40261</v>
      </c>
    </row>
    <row r="7445" spans="1:20" x14ac:dyDescent="0.25">
      <c r="A7445">
        <v>53120</v>
      </c>
      <c r="B7445">
        <v>41046</v>
      </c>
      <c r="C7445" t="s">
        <v>29</v>
      </c>
      <c r="D7445" t="s">
        <v>21</v>
      </c>
      <c r="E7445" t="s">
        <v>84</v>
      </c>
      <c r="F7445" t="s">
        <v>522</v>
      </c>
      <c r="G7445">
        <v>5</v>
      </c>
      <c r="H7445">
        <v>43.35</v>
      </c>
      <c r="I7445">
        <v>0.49</v>
      </c>
      <c r="J7445">
        <v>0.09</v>
      </c>
      <c r="K7445">
        <v>18.670000000000002</v>
      </c>
      <c r="L7445">
        <v>9.33</v>
      </c>
      <c r="M7445">
        <v>4.76</v>
      </c>
      <c r="N7445">
        <v>0.88</v>
      </c>
      <c r="O7445" t="s">
        <v>24</v>
      </c>
      <c r="P7445" t="s">
        <v>582</v>
      </c>
      <c r="Q7445" t="s">
        <v>83</v>
      </c>
      <c r="R7445" t="s">
        <v>34</v>
      </c>
      <c r="S7445" t="s">
        <v>55</v>
      </c>
      <c r="T7445" s="1">
        <v>41048</v>
      </c>
    </row>
    <row r="7446" spans="1:20" x14ac:dyDescent="0.25">
      <c r="A7446">
        <v>53123</v>
      </c>
      <c r="B7446">
        <v>40056</v>
      </c>
      <c r="C7446" t="s">
        <v>29</v>
      </c>
      <c r="D7446" t="s">
        <v>21</v>
      </c>
      <c r="E7446" t="s">
        <v>120</v>
      </c>
      <c r="F7446" t="s">
        <v>1475</v>
      </c>
      <c r="G7446">
        <v>25</v>
      </c>
      <c r="H7446">
        <v>450.02</v>
      </c>
      <c r="I7446">
        <v>0.42</v>
      </c>
      <c r="J7446">
        <v>0.06</v>
      </c>
      <c r="K7446">
        <v>170.38</v>
      </c>
      <c r="L7446">
        <v>18.93</v>
      </c>
      <c r="M7446">
        <v>10.98</v>
      </c>
      <c r="N7446">
        <v>5.14</v>
      </c>
      <c r="O7446" t="s">
        <v>24</v>
      </c>
      <c r="P7446" t="s">
        <v>1040</v>
      </c>
      <c r="Q7446" t="s">
        <v>95</v>
      </c>
      <c r="R7446" t="s">
        <v>34</v>
      </c>
      <c r="S7446" t="s">
        <v>57</v>
      </c>
      <c r="T7446" s="1">
        <v>40058</v>
      </c>
    </row>
    <row r="7447" spans="1:20" x14ac:dyDescent="0.25">
      <c r="A7447">
        <v>53127</v>
      </c>
      <c r="B7447">
        <v>40674</v>
      </c>
      <c r="C7447" t="s">
        <v>36</v>
      </c>
      <c r="D7447" t="s">
        <v>21</v>
      </c>
      <c r="E7447" t="s">
        <v>120</v>
      </c>
      <c r="F7447" t="s">
        <v>323</v>
      </c>
      <c r="G7447">
        <v>50</v>
      </c>
      <c r="H7447">
        <v>2742.13</v>
      </c>
      <c r="I7447">
        <v>0.36</v>
      </c>
      <c r="J7447">
        <v>7.0000000000000007E-2</v>
      </c>
      <c r="K7447">
        <v>854.14</v>
      </c>
      <c r="L7447">
        <v>58.91</v>
      </c>
      <c r="M7447">
        <v>37.700000000000003</v>
      </c>
      <c r="N7447">
        <v>2.99</v>
      </c>
      <c r="O7447" t="s">
        <v>24</v>
      </c>
      <c r="P7447" t="s">
        <v>1460</v>
      </c>
      <c r="Q7447" t="s">
        <v>64</v>
      </c>
      <c r="R7447" t="s">
        <v>67</v>
      </c>
      <c r="S7447" t="s">
        <v>57</v>
      </c>
      <c r="T7447" s="1">
        <v>40675</v>
      </c>
    </row>
    <row r="7448" spans="1:20" x14ac:dyDescent="0.25">
      <c r="A7448">
        <v>53127</v>
      </c>
      <c r="B7448">
        <v>40674</v>
      </c>
      <c r="C7448" t="s">
        <v>36</v>
      </c>
      <c r="D7448" t="s">
        <v>37</v>
      </c>
      <c r="E7448" t="s">
        <v>50</v>
      </c>
      <c r="F7448" t="s">
        <v>1509</v>
      </c>
      <c r="G7448">
        <v>49</v>
      </c>
      <c r="H7448">
        <v>5409.17</v>
      </c>
      <c r="I7448">
        <v>0.43</v>
      </c>
      <c r="J7448">
        <v>0.05</v>
      </c>
      <c r="K7448">
        <v>2155.67</v>
      </c>
      <c r="L7448">
        <v>115.77</v>
      </c>
      <c r="M7448">
        <v>65.989999999999995</v>
      </c>
      <c r="N7448">
        <v>19.989999999999998</v>
      </c>
      <c r="O7448" t="s">
        <v>24</v>
      </c>
      <c r="P7448" t="s">
        <v>1460</v>
      </c>
      <c r="Q7448" t="s">
        <v>64</v>
      </c>
      <c r="R7448" t="s">
        <v>67</v>
      </c>
      <c r="S7448" t="s">
        <v>57</v>
      </c>
      <c r="T7448" s="1">
        <v>40676</v>
      </c>
    </row>
    <row r="7449" spans="1:20" x14ac:dyDescent="0.25">
      <c r="A7449">
        <v>53152</v>
      </c>
      <c r="B7449">
        <v>39877</v>
      </c>
      <c r="C7449" t="s">
        <v>79</v>
      </c>
      <c r="D7449" t="s">
        <v>37</v>
      </c>
      <c r="E7449" t="s">
        <v>38</v>
      </c>
      <c r="F7449" t="s">
        <v>1576</v>
      </c>
      <c r="G7449">
        <v>5</v>
      </c>
      <c r="H7449">
        <v>357.33</v>
      </c>
      <c r="I7449">
        <v>0.51</v>
      </c>
      <c r="J7449">
        <v>0.02</v>
      </c>
      <c r="K7449">
        <v>174.9</v>
      </c>
      <c r="L7449">
        <v>71.39</v>
      </c>
      <c r="M7449">
        <v>34.979999999999997</v>
      </c>
      <c r="N7449">
        <v>7.53</v>
      </c>
      <c r="O7449" t="s">
        <v>24</v>
      </c>
      <c r="P7449" t="s">
        <v>223</v>
      </c>
      <c r="Q7449" t="s">
        <v>64</v>
      </c>
      <c r="R7449" t="s">
        <v>34</v>
      </c>
      <c r="S7449" t="s">
        <v>57</v>
      </c>
      <c r="T7449" s="1">
        <v>39879</v>
      </c>
    </row>
    <row r="7450" spans="1:20" x14ac:dyDescent="0.25">
      <c r="A7450">
        <v>53152</v>
      </c>
      <c r="B7450">
        <v>39877</v>
      </c>
      <c r="C7450" t="s">
        <v>79</v>
      </c>
      <c r="D7450" t="s">
        <v>42</v>
      </c>
      <c r="E7450" t="s">
        <v>43</v>
      </c>
      <c r="F7450" t="s">
        <v>1767</v>
      </c>
      <c r="G7450">
        <v>9</v>
      </c>
      <c r="H7450">
        <v>285.19</v>
      </c>
      <c r="I7450">
        <v>0.35</v>
      </c>
      <c r="J7450">
        <v>0.01</v>
      </c>
      <c r="K7450">
        <v>94.11</v>
      </c>
      <c r="L7450">
        <v>30.75</v>
      </c>
      <c r="M7450">
        <v>19.989999999999998</v>
      </c>
      <c r="N7450">
        <v>11.17</v>
      </c>
      <c r="O7450" t="s">
        <v>24</v>
      </c>
      <c r="P7450" t="s">
        <v>223</v>
      </c>
      <c r="Q7450" t="s">
        <v>64</v>
      </c>
      <c r="R7450" t="s">
        <v>34</v>
      </c>
      <c r="S7450" t="s">
        <v>28</v>
      </c>
      <c r="T7450" s="1">
        <v>39880</v>
      </c>
    </row>
    <row r="7451" spans="1:20" x14ac:dyDescent="0.25">
      <c r="A7451">
        <v>53152</v>
      </c>
      <c r="B7451">
        <v>39877</v>
      </c>
      <c r="C7451" t="s">
        <v>79</v>
      </c>
      <c r="D7451" t="s">
        <v>21</v>
      </c>
      <c r="E7451" t="s">
        <v>84</v>
      </c>
      <c r="F7451" t="s">
        <v>1172</v>
      </c>
      <c r="G7451">
        <v>9</v>
      </c>
      <c r="H7451">
        <v>391.77</v>
      </c>
      <c r="I7451">
        <v>0.54</v>
      </c>
      <c r="J7451">
        <v>0.02</v>
      </c>
      <c r="K7451">
        <v>203.27</v>
      </c>
      <c r="L7451">
        <v>43.43</v>
      </c>
      <c r="M7451">
        <v>19.98</v>
      </c>
      <c r="N7451">
        <v>8.68</v>
      </c>
      <c r="O7451" t="s">
        <v>24</v>
      </c>
      <c r="P7451" t="s">
        <v>223</v>
      </c>
      <c r="Q7451" t="s">
        <v>64</v>
      </c>
      <c r="R7451" t="s">
        <v>34</v>
      </c>
      <c r="S7451" t="s">
        <v>57</v>
      </c>
      <c r="T7451" s="1">
        <v>39879</v>
      </c>
    </row>
    <row r="7452" spans="1:20" x14ac:dyDescent="0.25">
      <c r="A7452">
        <v>53152</v>
      </c>
      <c r="B7452">
        <v>39877</v>
      </c>
      <c r="C7452" t="s">
        <v>79</v>
      </c>
      <c r="D7452" t="s">
        <v>37</v>
      </c>
      <c r="E7452" t="s">
        <v>50</v>
      </c>
      <c r="F7452" t="s">
        <v>76</v>
      </c>
      <c r="G7452">
        <v>36</v>
      </c>
      <c r="H7452">
        <v>3683.62</v>
      </c>
      <c r="I7452">
        <v>0.36</v>
      </c>
      <c r="J7452">
        <v>0.01</v>
      </c>
      <c r="K7452">
        <v>1299.18</v>
      </c>
      <c r="L7452">
        <v>103.11</v>
      </c>
      <c r="M7452">
        <v>65.989999999999995</v>
      </c>
      <c r="N7452">
        <v>8.8000000000000007</v>
      </c>
      <c r="O7452" t="s">
        <v>71</v>
      </c>
      <c r="P7452" t="s">
        <v>223</v>
      </c>
      <c r="Q7452" t="s">
        <v>75</v>
      </c>
      <c r="R7452" t="s">
        <v>34</v>
      </c>
      <c r="S7452" t="s">
        <v>57</v>
      </c>
      <c r="T7452" s="1">
        <v>39877</v>
      </c>
    </row>
    <row r="7453" spans="1:20" x14ac:dyDescent="0.25">
      <c r="A7453">
        <v>53153</v>
      </c>
      <c r="B7453">
        <v>40079</v>
      </c>
      <c r="C7453" t="s">
        <v>58</v>
      </c>
      <c r="D7453" t="s">
        <v>21</v>
      </c>
      <c r="E7453" t="s">
        <v>126</v>
      </c>
      <c r="F7453" t="s">
        <v>1927</v>
      </c>
      <c r="G7453">
        <v>29</v>
      </c>
      <c r="H7453">
        <v>885.74</v>
      </c>
      <c r="I7453">
        <v>0.4</v>
      </c>
      <c r="J7453">
        <v>0.1</v>
      </c>
      <c r="K7453">
        <v>293.92</v>
      </c>
      <c r="L7453">
        <v>33.78</v>
      </c>
      <c r="M7453">
        <v>20.27</v>
      </c>
      <c r="N7453">
        <v>3.99</v>
      </c>
      <c r="O7453" t="s">
        <v>24</v>
      </c>
      <c r="P7453" t="s">
        <v>678</v>
      </c>
      <c r="Q7453" t="s">
        <v>41</v>
      </c>
      <c r="R7453" t="s">
        <v>34</v>
      </c>
      <c r="S7453" t="s">
        <v>57</v>
      </c>
      <c r="T7453" s="1">
        <v>40080</v>
      </c>
    </row>
    <row r="7454" spans="1:20" x14ac:dyDescent="0.25">
      <c r="A7454">
        <v>53156</v>
      </c>
      <c r="B7454">
        <v>40978</v>
      </c>
      <c r="C7454" t="s">
        <v>29</v>
      </c>
      <c r="D7454" t="s">
        <v>21</v>
      </c>
      <c r="E7454" t="s">
        <v>80</v>
      </c>
      <c r="F7454" t="s">
        <v>839</v>
      </c>
      <c r="G7454">
        <v>47</v>
      </c>
      <c r="H7454">
        <v>354.96</v>
      </c>
      <c r="I7454">
        <v>0.49</v>
      </c>
      <c r="J7454">
        <v>7.0000000000000007E-2</v>
      </c>
      <c r="K7454">
        <v>159.86000000000001</v>
      </c>
      <c r="L7454">
        <v>8.1</v>
      </c>
      <c r="M7454">
        <v>4.13</v>
      </c>
      <c r="N7454">
        <v>0.99</v>
      </c>
      <c r="O7454" t="s">
        <v>24</v>
      </c>
      <c r="P7454" t="s">
        <v>1308</v>
      </c>
      <c r="Q7454" t="s">
        <v>83</v>
      </c>
      <c r="R7454" t="s">
        <v>34</v>
      </c>
      <c r="S7454" t="s">
        <v>57</v>
      </c>
      <c r="T7454" s="1">
        <v>40979</v>
      </c>
    </row>
    <row r="7455" spans="1:20" x14ac:dyDescent="0.25">
      <c r="A7455">
        <v>53188</v>
      </c>
      <c r="B7455">
        <v>41218</v>
      </c>
      <c r="C7455" t="s">
        <v>36</v>
      </c>
      <c r="D7455" t="s">
        <v>21</v>
      </c>
      <c r="E7455" t="s">
        <v>22</v>
      </c>
      <c r="F7455" t="s">
        <v>1267</v>
      </c>
      <c r="G7455">
        <v>22</v>
      </c>
      <c r="H7455">
        <v>1004.15</v>
      </c>
      <c r="I7455">
        <v>0.39</v>
      </c>
      <c r="J7455">
        <v>7.0000000000000007E-2</v>
      </c>
      <c r="K7455">
        <v>343.23</v>
      </c>
      <c r="L7455">
        <v>48.75</v>
      </c>
      <c r="M7455">
        <v>29.74</v>
      </c>
      <c r="N7455">
        <v>6.64</v>
      </c>
      <c r="O7455" t="s">
        <v>24</v>
      </c>
      <c r="P7455" t="s">
        <v>138</v>
      </c>
      <c r="Q7455" t="s">
        <v>75</v>
      </c>
      <c r="R7455" t="s">
        <v>61</v>
      </c>
      <c r="S7455" t="s">
        <v>57</v>
      </c>
      <c r="T7455" s="1">
        <v>41219</v>
      </c>
    </row>
    <row r="7456" spans="1:20" x14ac:dyDescent="0.25">
      <c r="A7456">
        <v>53189</v>
      </c>
      <c r="B7456">
        <v>40778</v>
      </c>
      <c r="C7456" t="s">
        <v>58</v>
      </c>
      <c r="D7456" t="s">
        <v>21</v>
      </c>
      <c r="E7456" t="s">
        <v>84</v>
      </c>
      <c r="F7456" t="s">
        <v>1123</v>
      </c>
      <c r="G7456">
        <v>29</v>
      </c>
      <c r="H7456">
        <v>405.77</v>
      </c>
      <c r="I7456">
        <v>0.53</v>
      </c>
      <c r="J7456">
        <v>0</v>
      </c>
      <c r="K7456">
        <v>211.91</v>
      </c>
      <c r="L7456">
        <v>13.79</v>
      </c>
      <c r="M7456">
        <v>6.48</v>
      </c>
      <c r="N7456">
        <v>5.94</v>
      </c>
      <c r="O7456" t="s">
        <v>71</v>
      </c>
      <c r="P7456" t="s">
        <v>1681</v>
      </c>
      <c r="Q7456" t="s">
        <v>33</v>
      </c>
      <c r="R7456" t="s">
        <v>34</v>
      </c>
      <c r="S7456" t="s">
        <v>57</v>
      </c>
      <c r="T7456" s="1">
        <v>40778</v>
      </c>
    </row>
    <row r="7457" spans="1:20" x14ac:dyDescent="0.25">
      <c r="A7457">
        <v>53190</v>
      </c>
      <c r="B7457">
        <v>40080</v>
      </c>
      <c r="C7457" t="s">
        <v>79</v>
      </c>
      <c r="D7457" t="s">
        <v>21</v>
      </c>
      <c r="E7457" t="s">
        <v>120</v>
      </c>
      <c r="F7457" t="s">
        <v>1452</v>
      </c>
      <c r="G7457">
        <v>10</v>
      </c>
      <c r="H7457">
        <v>548.79999999999995</v>
      </c>
      <c r="I7457">
        <v>0.51</v>
      </c>
      <c r="J7457">
        <v>0.06</v>
      </c>
      <c r="K7457">
        <v>262.01</v>
      </c>
      <c r="L7457">
        <v>58.22</v>
      </c>
      <c r="M7457">
        <v>28.53</v>
      </c>
      <c r="N7457">
        <v>1.49</v>
      </c>
      <c r="O7457" t="s">
        <v>24</v>
      </c>
      <c r="P7457" t="s">
        <v>1740</v>
      </c>
      <c r="Q7457" t="s">
        <v>33</v>
      </c>
      <c r="R7457" t="s">
        <v>61</v>
      </c>
      <c r="S7457" t="s">
        <v>57</v>
      </c>
      <c r="T7457" s="1">
        <v>40083</v>
      </c>
    </row>
    <row r="7458" spans="1:20" x14ac:dyDescent="0.25">
      <c r="A7458">
        <v>53190</v>
      </c>
      <c r="B7458">
        <v>40080</v>
      </c>
      <c r="C7458" t="s">
        <v>79</v>
      </c>
      <c r="D7458" t="s">
        <v>37</v>
      </c>
      <c r="E7458" t="s">
        <v>50</v>
      </c>
      <c r="F7458" t="s">
        <v>610</v>
      </c>
      <c r="G7458">
        <v>9</v>
      </c>
      <c r="H7458">
        <v>826.33</v>
      </c>
      <c r="I7458">
        <v>0.35</v>
      </c>
      <c r="J7458">
        <v>0.1</v>
      </c>
      <c r="K7458">
        <v>228.43</v>
      </c>
      <c r="L7458">
        <v>101.52</v>
      </c>
      <c r="M7458">
        <v>65.989999999999995</v>
      </c>
      <c r="N7458">
        <v>3.99</v>
      </c>
      <c r="O7458" t="s">
        <v>24</v>
      </c>
      <c r="P7458" t="s">
        <v>1740</v>
      </c>
      <c r="Q7458" t="s">
        <v>33</v>
      </c>
      <c r="R7458" t="s">
        <v>61</v>
      </c>
      <c r="S7458" t="s">
        <v>57</v>
      </c>
      <c r="T7458" s="1">
        <v>40081</v>
      </c>
    </row>
    <row r="7459" spans="1:20" x14ac:dyDescent="0.25">
      <c r="A7459">
        <v>53216</v>
      </c>
      <c r="B7459">
        <v>41247</v>
      </c>
      <c r="C7459" t="s">
        <v>36</v>
      </c>
      <c r="D7459" t="s">
        <v>21</v>
      </c>
      <c r="E7459" t="s">
        <v>84</v>
      </c>
      <c r="F7459" t="s">
        <v>794</v>
      </c>
      <c r="G7459">
        <v>36</v>
      </c>
      <c r="H7459">
        <v>447.3</v>
      </c>
      <c r="I7459">
        <v>0.5</v>
      </c>
      <c r="J7459">
        <v>0.06</v>
      </c>
      <c r="K7459">
        <v>205.29</v>
      </c>
      <c r="L7459">
        <v>12.96</v>
      </c>
      <c r="M7459">
        <v>6.48</v>
      </c>
      <c r="N7459">
        <v>8.73</v>
      </c>
      <c r="O7459" t="s">
        <v>24</v>
      </c>
      <c r="P7459" t="s">
        <v>738</v>
      </c>
      <c r="Q7459" t="s">
        <v>33</v>
      </c>
      <c r="R7459" t="s">
        <v>34</v>
      </c>
      <c r="S7459" t="s">
        <v>57</v>
      </c>
      <c r="T7459" s="1">
        <v>41250</v>
      </c>
    </row>
    <row r="7460" spans="1:20" x14ac:dyDescent="0.25">
      <c r="A7460">
        <v>53221</v>
      </c>
      <c r="B7460">
        <v>40965</v>
      </c>
      <c r="C7460" t="s">
        <v>29</v>
      </c>
      <c r="D7460" t="s">
        <v>42</v>
      </c>
      <c r="E7460" t="s">
        <v>43</v>
      </c>
      <c r="F7460" t="s">
        <v>638</v>
      </c>
      <c r="G7460">
        <v>29</v>
      </c>
      <c r="H7460">
        <v>674.63</v>
      </c>
      <c r="I7460">
        <v>0.39</v>
      </c>
      <c r="J7460">
        <v>0.1</v>
      </c>
      <c r="K7460">
        <v>216.18</v>
      </c>
      <c r="L7460">
        <v>25.7</v>
      </c>
      <c r="M7460">
        <v>15.68</v>
      </c>
      <c r="N7460">
        <v>3.73</v>
      </c>
      <c r="O7460" t="s">
        <v>24</v>
      </c>
      <c r="P7460" t="s">
        <v>431</v>
      </c>
      <c r="Q7460" t="s">
        <v>41</v>
      </c>
      <c r="R7460" t="s">
        <v>34</v>
      </c>
      <c r="S7460" t="s">
        <v>35</v>
      </c>
      <c r="T7460" s="1">
        <v>40966</v>
      </c>
    </row>
    <row r="7461" spans="1:20" x14ac:dyDescent="0.25">
      <c r="A7461">
        <v>53222</v>
      </c>
      <c r="B7461">
        <v>40105</v>
      </c>
      <c r="C7461" t="s">
        <v>20</v>
      </c>
      <c r="D7461" t="s">
        <v>21</v>
      </c>
      <c r="E7461" t="s">
        <v>84</v>
      </c>
      <c r="F7461" t="s">
        <v>605</v>
      </c>
      <c r="G7461">
        <v>2</v>
      </c>
      <c r="H7461">
        <v>28.08</v>
      </c>
      <c r="I7461">
        <v>0.35</v>
      </c>
      <c r="J7461">
        <v>7.0000000000000007E-2</v>
      </c>
      <c r="K7461">
        <v>5.58</v>
      </c>
      <c r="L7461">
        <v>9.9700000000000006</v>
      </c>
      <c r="M7461">
        <v>6.48</v>
      </c>
      <c r="N7461">
        <v>9.5399999999999991</v>
      </c>
      <c r="O7461" t="s">
        <v>24</v>
      </c>
      <c r="P7461" t="s">
        <v>649</v>
      </c>
      <c r="Q7461" t="s">
        <v>95</v>
      </c>
      <c r="R7461" t="s">
        <v>27</v>
      </c>
      <c r="S7461" t="s">
        <v>57</v>
      </c>
      <c r="T7461" s="1">
        <v>40105</v>
      </c>
    </row>
    <row r="7462" spans="1:20" x14ac:dyDescent="0.25">
      <c r="A7462">
        <v>53223</v>
      </c>
      <c r="B7462">
        <v>41104</v>
      </c>
      <c r="C7462" t="s">
        <v>20</v>
      </c>
      <c r="D7462" t="s">
        <v>21</v>
      </c>
      <c r="E7462" t="s">
        <v>120</v>
      </c>
      <c r="F7462" t="s">
        <v>347</v>
      </c>
      <c r="G7462">
        <v>2</v>
      </c>
      <c r="H7462">
        <v>19.59</v>
      </c>
      <c r="I7462">
        <v>0.45</v>
      </c>
      <c r="J7462">
        <v>0.08</v>
      </c>
      <c r="K7462">
        <v>5.7</v>
      </c>
      <c r="L7462">
        <v>7.71</v>
      </c>
      <c r="M7462">
        <v>4.24</v>
      </c>
      <c r="N7462">
        <v>5.41</v>
      </c>
      <c r="O7462" t="s">
        <v>24</v>
      </c>
      <c r="P7462" t="s">
        <v>1288</v>
      </c>
      <c r="Q7462" t="s">
        <v>75</v>
      </c>
      <c r="R7462" t="s">
        <v>34</v>
      </c>
      <c r="S7462" t="s">
        <v>57</v>
      </c>
      <c r="T7462" s="1">
        <v>41111</v>
      </c>
    </row>
    <row r="7463" spans="1:20" x14ac:dyDescent="0.25">
      <c r="A7463">
        <v>53248</v>
      </c>
      <c r="B7463">
        <v>40480</v>
      </c>
      <c r="C7463" t="s">
        <v>58</v>
      </c>
      <c r="D7463" t="s">
        <v>42</v>
      </c>
      <c r="E7463" t="s">
        <v>46</v>
      </c>
      <c r="F7463" t="s">
        <v>1046</v>
      </c>
      <c r="G7463">
        <v>7</v>
      </c>
      <c r="H7463">
        <v>4915.13</v>
      </c>
      <c r="I7463">
        <v>0.53</v>
      </c>
      <c r="J7463">
        <v>0.06</v>
      </c>
      <c r="K7463">
        <v>2437.4699999999998</v>
      </c>
      <c r="L7463">
        <v>740.87</v>
      </c>
      <c r="M7463">
        <v>348.21</v>
      </c>
      <c r="N7463">
        <v>40.19</v>
      </c>
      <c r="O7463" t="s">
        <v>48</v>
      </c>
      <c r="P7463" t="s">
        <v>585</v>
      </c>
      <c r="Q7463" t="s">
        <v>75</v>
      </c>
      <c r="R7463" t="s">
        <v>61</v>
      </c>
      <c r="S7463" t="s">
        <v>49</v>
      </c>
      <c r="T7463" s="1">
        <v>40481</v>
      </c>
    </row>
    <row r="7464" spans="1:20" x14ac:dyDescent="0.25">
      <c r="A7464">
        <v>53254</v>
      </c>
      <c r="B7464">
        <v>40043</v>
      </c>
      <c r="C7464" t="s">
        <v>79</v>
      </c>
      <c r="D7464" t="s">
        <v>37</v>
      </c>
      <c r="E7464" t="s">
        <v>50</v>
      </c>
      <c r="F7464" t="s">
        <v>76</v>
      </c>
      <c r="G7464">
        <v>34</v>
      </c>
      <c r="H7464">
        <v>10321.65</v>
      </c>
      <c r="I7464">
        <v>0.42</v>
      </c>
      <c r="J7464">
        <v>0</v>
      </c>
      <c r="K7464">
        <v>4333</v>
      </c>
      <c r="L7464">
        <v>303.43</v>
      </c>
      <c r="M7464">
        <v>175.99</v>
      </c>
      <c r="N7464">
        <v>4.99</v>
      </c>
      <c r="O7464" t="s">
        <v>24</v>
      </c>
      <c r="P7464" t="s">
        <v>386</v>
      </c>
      <c r="Q7464" t="s">
        <v>64</v>
      </c>
      <c r="R7464" t="s">
        <v>61</v>
      </c>
      <c r="S7464" t="s">
        <v>57</v>
      </c>
      <c r="T7464" s="1">
        <v>40046</v>
      </c>
    </row>
    <row r="7465" spans="1:20" x14ac:dyDescent="0.25">
      <c r="A7465">
        <v>53281</v>
      </c>
      <c r="B7465">
        <v>39905</v>
      </c>
      <c r="C7465" t="s">
        <v>58</v>
      </c>
      <c r="D7465" t="s">
        <v>42</v>
      </c>
      <c r="E7465" t="s">
        <v>192</v>
      </c>
      <c r="F7465" t="s">
        <v>1357</v>
      </c>
      <c r="G7465">
        <v>40</v>
      </c>
      <c r="H7465">
        <v>20527.77</v>
      </c>
      <c r="I7465">
        <v>0.36</v>
      </c>
      <c r="J7465">
        <v>0.08</v>
      </c>
      <c r="K7465">
        <v>6229.65</v>
      </c>
      <c r="L7465">
        <v>556.22</v>
      </c>
      <c r="M7465">
        <v>355.98</v>
      </c>
      <c r="N7465">
        <v>58.92</v>
      </c>
      <c r="O7465" t="s">
        <v>48</v>
      </c>
      <c r="P7465" t="s">
        <v>617</v>
      </c>
      <c r="Q7465" t="s">
        <v>64</v>
      </c>
      <c r="R7465" t="s">
        <v>34</v>
      </c>
      <c r="S7465" t="s">
        <v>132</v>
      </c>
      <c r="T7465" s="1">
        <v>39907</v>
      </c>
    </row>
    <row r="7466" spans="1:20" x14ac:dyDescent="0.25">
      <c r="A7466">
        <v>53283</v>
      </c>
      <c r="B7466">
        <v>40844</v>
      </c>
      <c r="C7466" t="s">
        <v>36</v>
      </c>
      <c r="D7466" t="s">
        <v>37</v>
      </c>
      <c r="E7466" t="s">
        <v>87</v>
      </c>
      <c r="F7466" t="s">
        <v>1834</v>
      </c>
      <c r="G7466">
        <v>2</v>
      </c>
      <c r="H7466">
        <v>34.68</v>
      </c>
      <c r="I7466">
        <v>0.37</v>
      </c>
      <c r="J7466">
        <v>0.04</v>
      </c>
      <c r="K7466">
        <v>9.94</v>
      </c>
      <c r="L7466">
        <v>15.06</v>
      </c>
      <c r="M7466">
        <v>9.49</v>
      </c>
      <c r="N7466">
        <v>5.76</v>
      </c>
      <c r="O7466" t="s">
        <v>24</v>
      </c>
      <c r="P7466" t="s">
        <v>2002</v>
      </c>
      <c r="Q7466" t="s">
        <v>33</v>
      </c>
      <c r="R7466" t="s">
        <v>61</v>
      </c>
      <c r="S7466" t="s">
        <v>45</v>
      </c>
      <c r="T7466" s="1">
        <v>40845</v>
      </c>
    </row>
    <row r="7467" spans="1:20" x14ac:dyDescent="0.25">
      <c r="A7467">
        <v>53285</v>
      </c>
      <c r="B7467">
        <v>41053</v>
      </c>
      <c r="C7467" t="s">
        <v>58</v>
      </c>
      <c r="D7467" t="s">
        <v>21</v>
      </c>
      <c r="E7467" t="s">
        <v>120</v>
      </c>
      <c r="F7467" t="s">
        <v>857</v>
      </c>
      <c r="G7467">
        <v>6</v>
      </c>
      <c r="H7467">
        <v>1640.4</v>
      </c>
      <c r="I7467">
        <v>0.41</v>
      </c>
      <c r="J7467">
        <v>0.04</v>
      </c>
      <c r="K7467">
        <v>624.53</v>
      </c>
      <c r="L7467">
        <v>281.32</v>
      </c>
      <c r="M7467">
        <v>165.98</v>
      </c>
      <c r="N7467">
        <v>19.989999999999998</v>
      </c>
      <c r="O7467" t="s">
        <v>24</v>
      </c>
      <c r="P7467" t="s">
        <v>2025</v>
      </c>
      <c r="Q7467" t="s">
        <v>64</v>
      </c>
      <c r="R7467" t="s">
        <v>61</v>
      </c>
      <c r="S7467" t="s">
        <v>57</v>
      </c>
      <c r="T7467" s="1">
        <v>41055</v>
      </c>
    </row>
    <row r="7468" spans="1:20" x14ac:dyDescent="0.25">
      <c r="A7468">
        <v>53312</v>
      </c>
      <c r="B7468">
        <v>39998</v>
      </c>
      <c r="C7468" t="s">
        <v>79</v>
      </c>
      <c r="D7468" t="s">
        <v>21</v>
      </c>
      <c r="E7468" t="s">
        <v>126</v>
      </c>
      <c r="F7468" t="s">
        <v>127</v>
      </c>
      <c r="G7468">
        <v>23</v>
      </c>
      <c r="H7468">
        <v>17274.37</v>
      </c>
      <c r="I7468">
        <v>0.54</v>
      </c>
      <c r="J7468">
        <v>0.05</v>
      </c>
      <c r="K7468">
        <v>8899.6299999999992</v>
      </c>
      <c r="L7468">
        <v>789.67</v>
      </c>
      <c r="M7468">
        <v>363.25</v>
      </c>
      <c r="N7468">
        <v>19.989999999999998</v>
      </c>
      <c r="O7468" t="s">
        <v>24</v>
      </c>
      <c r="P7468" t="s">
        <v>275</v>
      </c>
      <c r="Q7468" t="s">
        <v>64</v>
      </c>
      <c r="R7468" t="s">
        <v>61</v>
      </c>
      <c r="S7468" t="s">
        <v>57</v>
      </c>
      <c r="T7468" s="1">
        <v>40000</v>
      </c>
    </row>
    <row r="7469" spans="1:20" x14ac:dyDescent="0.25">
      <c r="A7469">
        <v>53312</v>
      </c>
      <c r="B7469">
        <v>39998</v>
      </c>
      <c r="C7469" t="s">
        <v>79</v>
      </c>
      <c r="D7469" t="s">
        <v>21</v>
      </c>
      <c r="E7469" t="s">
        <v>52</v>
      </c>
      <c r="F7469" t="s">
        <v>1706</v>
      </c>
      <c r="G7469">
        <v>30</v>
      </c>
      <c r="H7469">
        <v>188.62</v>
      </c>
      <c r="I7469">
        <v>0.48</v>
      </c>
      <c r="J7469">
        <v>0.06</v>
      </c>
      <c r="K7469">
        <v>80.930000000000007</v>
      </c>
      <c r="L7469">
        <v>6.42</v>
      </c>
      <c r="M7469">
        <v>3.34</v>
      </c>
      <c r="N7469">
        <v>7.49</v>
      </c>
      <c r="O7469" t="s">
        <v>24</v>
      </c>
      <c r="P7469" t="s">
        <v>275</v>
      </c>
      <c r="Q7469" t="s">
        <v>64</v>
      </c>
      <c r="R7469" t="s">
        <v>61</v>
      </c>
      <c r="S7469" t="s">
        <v>55</v>
      </c>
      <c r="T7469" s="1">
        <v>39999</v>
      </c>
    </row>
    <row r="7470" spans="1:20" x14ac:dyDescent="0.25">
      <c r="A7470">
        <v>53314</v>
      </c>
      <c r="B7470">
        <v>40440</v>
      </c>
      <c r="C7470" t="s">
        <v>36</v>
      </c>
      <c r="D7470" t="s">
        <v>42</v>
      </c>
      <c r="E7470" t="s">
        <v>43</v>
      </c>
      <c r="F7470" t="s">
        <v>1781</v>
      </c>
      <c r="G7470">
        <v>33</v>
      </c>
      <c r="H7470">
        <v>4100.63</v>
      </c>
      <c r="I7470">
        <v>0.37</v>
      </c>
      <c r="J7470">
        <v>0.01</v>
      </c>
      <c r="K7470">
        <v>1483.87</v>
      </c>
      <c r="L7470">
        <v>124.9</v>
      </c>
      <c r="M7470">
        <v>78.69</v>
      </c>
      <c r="N7470">
        <v>19.989999999999998</v>
      </c>
      <c r="O7470" t="s">
        <v>24</v>
      </c>
      <c r="P7470" t="s">
        <v>165</v>
      </c>
      <c r="Q7470" t="s">
        <v>64</v>
      </c>
      <c r="R7470" t="s">
        <v>61</v>
      </c>
      <c r="S7470" t="s">
        <v>57</v>
      </c>
      <c r="T7470" s="1">
        <v>40440</v>
      </c>
    </row>
    <row r="7471" spans="1:20" x14ac:dyDescent="0.25">
      <c r="A7471">
        <v>53314</v>
      </c>
      <c r="B7471">
        <v>40440</v>
      </c>
      <c r="C7471" t="s">
        <v>36</v>
      </c>
      <c r="D7471" t="s">
        <v>42</v>
      </c>
      <c r="E7471" t="s">
        <v>46</v>
      </c>
      <c r="F7471" t="s">
        <v>823</v>
      </c>
      <c r="G7471">
        <v>15</v>
      </c>
      <c r="H7471">
        <v>4385.7</v>
      </c>
      <c r="I7471">
        <v>0.52</v>
      </c>
      <c r="J7471">
        <v>0.05</v>
      </c>
      <c r="K7471">
        <v>2144.08</v>
      </c>
      <c r="L7471">
        <v>304.13</v>
      </c>
      <c r="M7471">
        <v>145.97999999999999</v>
      </c>
      <c r="N7471">
        <v>51.92</v>
      </c>
      <c r="O7471" t="s">
        <v>48</v>
      </c>
      <c r="P7471" t="s">
        <v>165</v>
      </c>
      <c r="Q7471" t="s">
        <v>64</v>
      </c>
      <c r="R7471" t="s">
        <v>61</v>
      </c>
      <c r="S7471" t="s">
        <v>49</v>
      </c>
      <c r="T7471" s="1">
        <v>40442</v>
      </c>
    </row>
    <row r="7472" spans="1:20" x14ac:dyDescent="0.25">
      <c r="A7472">
        <v>53344</v>
      </c>
      <c r="B7472">
        <v>40233</v>
      </c>
      <c r="C7472" t="s">
        <v>36</v>
      </c>
      <c r="D7472" t="s">
        <v>21</v>
      </c>
      <c r="E7472" t="s">
        <v>120</v>
      </c>
      <c r="F7472" t="s">
        <v>2087</v>
      </c>
      <c r="G7472">
        <v>36</v>
      </c>
      <c r="H7472">
        <v>295.49</v>
      </c>
      <c r="I7472">
        <v>0.41</v>
      </c>
      <c r="J7472">
        <v>0.03</v>
      </c>
      <c r="K7472">
        <v>113.38</v>
      </c>
      <c r="L7472">
        <v>8.2899999999999991</v>
      </c>
      <c r="M7472">
        <v>4.8899999999999997</v>
      </c>
      <c r="N7472">
        <v>6.07</v>
      </c>
      <c r="O7472" t="s">
        <v>24</v>
      </c>
      <c r="P7472" t="s">
        <v>505</v>
      </c>
      <c r="Q7472" t="s">
        <v>33</v>
      </c>
      <c r="R7472" t="s">
        <v>27</v>
      </c>
      <c r="S7472" t="s">
        <v>57</v>
      </c>
      <c r="T7472" s="1">
        <v>40235</v>
      </c>
    </row>
    <row r="7473" spans="1:20" x14ac:dyDescent="0.25">
      <c r="A7473">
        <v>53349</v>
      </c>
      <c r="B7473">
        <v>40278</v>
      </c>
      <c r="C7473" t="s">
        <v>20</v>
      </c>
      <c r="D7473" t="s">
        <v>42</v>
      </c>
      <c r="E7473" t="s">
        <v>192</v>
      </c>
      <c r="F7473" t="s">
        <v>588</v>
      </c>
      <c r="G7473">
        <v>46</v>
      </c>
      <c r="H7473">
        <v>23237.69</v>
      </c>
      <c r="I7473">
        <v>0.55000000000000004</v>
      </c>
      <c r="J7473">
        <v>7.0000000000000007E-2</v>
      </c>
      <c r="K7473">
        <v>11971.29</v>
      </c>
      <c r="L7473">
        <v>542.17999999999995</v>
      </c>
      <c r="M7473">
        <v>243.98</v>
      </c>
      <c r="N7473">
        <v>43.32</v>
      </c>
      <c r="O7473" t="s">
        <v>48</v>
      </c>
      <c r="P7473" t="s">
        <v>478</v>
      </c>
      <c r="Q7473" t="s">
        <v>64</v>
      </c>
      <c r="R7473" t="s">
        <v>34</v>
      </c>
      <c r="S7473" t="s">
        <v>132</v>
      </c>
      <c r="T7473" s="1">
        <v>40287</v>
      </c>
    </row>
    <row r="7474" spans="1:20" x14ac:dyDescent="0.25">
      <c r="A7474">
        <v>53350</v>
      </c>
      <c r="B7474">
        <v>39978</v>
      </c>
      <c r="C7474" t="s">
        <v>29</v>
      </c>
      <c r="D7474" t="s">
        <v>21</v>
      </c>
      <c r="E7474" t="s">
        <v>120</v>
      </c>
      <c r="F7474" t="s">
        <v>428</v>
      </c>
      <c r="G7474">
        <v>24</v>
      </c>
      <c r="H7474">
        <v>15524.08</v>
      </c>
      <c r="I7474">
        <v>0.55000000000000004</v>
      </c>
      <c r="J7474">
        <v>0.08</v>
      </c>
      <c r="K7474">
        <v>7920.57</v>
      </c>
      <c r="L7474">
        <v>702.18</v>
      </c>
      <c r="M7474">
        <v>315.98</v>
      </c>
      <c r="N7474">
        <v>19.989999999999998</v>
      </c>
      <c r="O7474" t="s">
        <v>24</v>
      </c>
      <c r="P7474" t="s">
        <v>1402</v>
      </c>
      <c r="Q7474" t="s">
        <v>41</v>
      </c>
      <c r="R7474" t="s">
        <v>61</v>
      </c>
      <c r="S7474" t="s">
        <v>57</v>
      </c>
      <c r="T7474" s="1">
        <v>39978</v>
      </c>
    </row>
    <row r="7475" spans="1:20" x14ac:dyDescent="0.25">
      <c r="A7475">
        <v>53378</v>
      </c>
      <c r="B7475">
        <v>41103</v>
      </c>
      <c r="C7475" t="s">
        <v>79</v>
      </c>
      <c r="D7475" t="s">
        <v>37</v>
      </c>
      <c r="E7475" t="s">
        <v>387</v>
      </c>
      <c r="F7475" t="s">
        <v>887</v>
      </c>
      <c r="G7475">
        <v>50</v>
      </c>
      <c r="H7475">
        <v>23286.73</v>
      </c>
      <c r="I7475">
        <v>0.42</v>
      </c>
      <c r="J7475">
        <v>0.1</v>
      </c>
      <c r="K7475">
        <v>8275.59</v>
      </c>
      <c r="L7475">
        <v>517.22</v>
      </c>
      <c r="M7475">
        <v>299.99</v>
      </c>
      <c r="N7475">
        <v>11.64</v>
      </c>
      <c r="O7475" t="s">
        <v>71</v>
      </c>
      <c r="P7475" t="s">
        <v>361</v>
      </c>
      <c r="Q7475" t="s">
        <v>41</v>
      </c>
      <c r="R7475" t="s">
        <v>34</v>
      </c>
      <c r="S7475" t="s">
        <v>28</v>
      </c>
      <c r="T7475" s="1">
        <v>41104</v>
      </c>
    </row>
    <row r="7476" spans="1:20" x14ac:dyDescent="0.25">
      <c r="A7476">
        <v>53378</v>
      </c>
      <c r="B7476">
        <v>41103</v>
      </c>
      <c r="C7476" t="s">
        <v>79</v>
      </c>
      <c r="D7476" t="s">
        <v>42</v>
      </c>
      <c r="E7476" t="s">
        <v>43</v>
      </c>
      <c r="F7476" t="s">
        <v>1138</v>
      </c>
      <c r="G7476">
        <v>38</v>
      </c>
      <c r="H7476">
        <v>2602.4699999999998</v>
      </c>
      <c r="I7476">
        <v>0.53</v>
      </c>
      <c r="J7476">
        <v>0.06</v>
      </c>
      <c r="K7476">
        <v>1291.24</v>
      </c>
      <c r="L7476">
        <v>72.3</v>
      </c>
      <c r="M7476">
        <v>33.979999999999997</v>
      </c>
      <c r="N7476">
        <v>19.989999999999998</v>
      </c>
      <c r="O7476" t="s">
        <v>24</v>
      </c>
      <c r="P7476" t="s">
        <v>361</v>
      </c>
      <c r="Q7476" t="s">
        <v>41</v>
      </c>
      <c r="R7476" t="s">
        <v>34</v>
      </c>
      <c r="S7476" t="s">
        <v>57</v>
      </c>
      <c r="T7476" s="1">
        <v>41104</v>
      </c>
    </row>
    <row r="7477" spans="1:20" x14ac:dyDescent="0.25">
      <c r="A7477">
        <v>53378</v>
      </c>
      <c r="B7477">
        <v>41103</v>
      </c>
      <c r="C7477" t="s">
        <v>79</v>
      </c>
      <c r="D7477" t="s">
        <v>37</v>
      </c>
      <c r="E7477" t="s">
        <v>50</v>
      </c>
      <c r="F7477" t="s">
        <v>1272</v>
      </c>
      <c r="G7477">
        <v>49</v>
      </c>
      <c r="H7477">
        <v>5857.82</v>
      </c>
      <c r="I7477">
        <v>0.55000000000000004</v>
      </c>
      <c r="J7477">
        <v>0.04</v>
      </c>
      <c r="K7477">
        <v>3109.31</v>
      </c>
      <c r="L7477">
        <v>124.42</v>
      </c>
      <c r="M7477">
        <v>55.99</v>
      </c>
      <c r="N7477">
        <v>5</v>
      </c>
      <c r="O7477" t="s">
        <v>24</v>
      </c>
      <c r="P7477" t="s">
        <v>361</v>
      </c>
      <c r="Q7477" t="s">
        <v>41</v>
      </c>
      <c r="R7477" t="s">
        <v>34</v>
      </c>
      <c r="S7477" t="s">
        <v>35</v>
      </c>
      <c r="T7477" s="1">
        <v>41104</v>
      </c>
    </row>
    <row r="7478" spans="1:20" x14ac:dyDescent="0.25">
      <c r="A7478">
        <v>53381</v>
      </c>
      <c r="B7478">
        <v>40447</v>
      </c>
      <c r="C7478" t="s">
        <v>58</v>
      </c>
      <c r="D7478" t="s">
        <v>21</v>
      </c>
      <c r="E7478" t="s">
        <v>139</v>
      </c>
      <c r="F7478" t="s">
        <v>961</v>
      </c>
      <c r="G7478">
        <v>26</v>
      </c>
      <c r="H7478">
        <v>475.84</v>
      </c>
      <c r="I7478">
        <v>0.4</v>
      </c>
      <c r="J7478">
        <v>0.01</v>
      </c>
      <c r="K7478">
        <v>185.56</v>
      </c>
      <c r="L7478">
        <v>18.3</v>
      </c>
      <c r="M7478">
        <v>10.98</v>
      </c>
      <c r="N7478">
        <v>4.8</v>
      </c>
      <c r="O7478" t="s">
        <v>24</v>
      </c>
      <c r="P7478" t="s">
        <v>1653</v>
      </c>
      <c r="Q7478" t="s">
        <v>33</v>
      </c>
      <c r="R7478" t="s">
        <v>34</v>
      </c>
      <c r="S7478" t="s">
        <v>57</v>
      </c>
      <c r="T7478" s="1">
        <v>40448</v>
      </c>
    </row>
    <row r="7479" spans="1:20" x14ac:dyDescent="0.25">
      <c r="A7479">
        <v>53382</v>
      </c>
      <c r="B7479">
        <v>40174</v>
      </c>
      <c r="C7479" t="s">
        <v>29</v>
      </c>
      <c r="D7479" t="s">
        <v>21</v>
      </c>
      <c r="E7479" t="s">
        <v>126</v>
      </c>
      <c r="F7479" t="s">
        <v>1314</v>
      </c>
      <c r="G7479">
        <v>13</v>
      </c>
      <c r="H7479">
        <v>111.34</v>
      </c>
      <c r="I7479">
        <v>0.39</v>
      </c>
      <c r="J7479">
        <v>0.1</v>
      </c>
      <c r="K7479">
        <v>20.09</v>
      </c>
      <c r="L7479">
        <v>5.33</v>
      </c>
      <c r="M7479">
        <v>3.25</v>
      </c>
      <c r="N7479">
        <v>49</v>
      </c>
      <c r="O7479" t="s">
        <v>24</v>
      </c>
      <c r="P7479" t="s">
        <v>1996</v>
      </c>
      <c r="Q7479" t="s">
        <v>64</v>
      </c>
      <c r="R7479" t="s">
        <v>34</v>
      </c>
      <c r="S7479" t="s">
        <v>28</v>
      </c>
      <c r="T7479" s="1">
        <v>40175</v>
      </c>
    </row>
    <row r="7480" spans="1:20" x14ac:dyDescent="0.25">
      <c r="A7480">
        <v>53382</v>
      </c>
      <c r="B7480">
        <v>40174</v>
      </c>
      <c r="C7480" t="s">
        <v>29</v>
      </c>
      <c r="D7480" t="s">
        <v>42</v>
      </c>
      <c r="E7480" t="s">
        <v>192</v>
      </c>
      <c r="F7480" t="s">
        <v>924</v>
      </c>
      <c r="G7480">
        <v>15</v>
      </c>
      <c r="H7480">
        <v>7589.23</v>
      </c>
      <c r="I7480">
        <v>0.4</v>
      </c>
      <c r="J7480">
        <v>0</v>
      </c>
      <c r="K7480">
        <v>3009.8</v>
      </c>
      <c r="L7480">
        <v>501.63</v>
      </c>
      <c r="M7480">
        <v>300.98</v>
      </c>
      <c r="N7480">
        <v>64.73</v>
      </c>
      <c r="O7480" t="s">
        <v>48</v>
      </c>
      <c r="P7480" t="s">
        <v>1996</v>
      </c>
      <c r="Q7480" t="s">
        <v>64</v>
      </c>
      <c r="R7480" t="s">
        <v>34</v>
      </c>
      <c r="S7480" t="s">
        <v>132</v>
      </c>
      <c r="T7480" s="1">
        <v>40175</v>
      </c>
    </row>
    <row r="7481" spans="1:20" x14ac:dyDescent="0.25">
      <c r="A7481">
        <v>53410</v>
      </c>
      <c r="B7481">
        <v>40032</v>
      </c>
      <c r="C7481" t="s">
        <v>58</v>
      </c>
      <c r="D7481" t="s">
        <v>21</v>
      </c>
      <c r="E7481" t="s">
        <v>126</v>
      </c>
      <c r="F7481" t="s">
        <v>559</v>
      </c>
      <c r="G7481">
        <v>44</v>
      </c>
      <c r="H7481">
        <v>1046.96</v>
      </c>
      <c r="I7481">
        <v>0.42</v>
      </c>
      <c r="J7481">
        <v>0.08</v>
      </c>
      <c r="K7481">
        <v>382</v>
      </c>
      <c r="L7481">
        <v>25.53</v>
      </c>
      <c r="M7481">
        <v>14.81</v>
      </c>
      <c r="N7481">
        <v>13.32</v>
      </c>
      <c r="O7481" t="s">
        <v>24</v>
      </c>
      <c r="P7481" t="s">
        <v>1289</v>
      </c>
      <c r="Q7481" t="s">
        <v>41</v>
      </c>
      <c r="R7481" t="s">
        <v>34</v>
      </c>
      <c r="S7481" t="s">
        <v>57</v>
      </c>
      <c r="T7481" s="1">
        <v>40034</v>
      </c>
    </row>
    <row r="7482" spans="1:20" x14ac:dyDescent="0.25">
      <c r="A7482">
        <v>53411</v>
      </c>
      <c r="B7482">
        <v>40876</v>
      </c>
      <c r="C7482" t="s">
        <v>58</v>
      </c>
      <c r="D7482" t="s">
        <v>37</v>
      </c>
      <c r="E7482" t="s">
        <v>38</v>
      </c>
      <c r="F7482" t="s">
        <v>1220</v>
      </c>
      <c r="G7482">
        <v>25</v>
      </c>
      <c r="H7482">
        <v>976.37</v>
      </c>
      <c r="I7482">
        <v>0.35</v>
      </c>
      <c r="J7482">
        <v>0.08</v>
      </c>
      <c r="K7482">
        <v>285.37</v>
      </c>
      <c r="L7482">
        <v>42.28</v>
      </c>
      <c r="M7482">
        <v>27.48</v>
      </c>
      <c r="N7482">
        <v>4</v>
      </c>
      <c r="O7482" t="s">
        <v>24</v>
      </c>
      <c r="P7482" t="s">
        <v>585</v>
      </c>
      <c r="Q7482" t="s">
        <v>75</v>
      </c>
      <c r="R7482" t="s">
        <v>27</v>
      </c>
      <c r="S7482" t="s">
        <v>57</v>
      </c>
      <c r="T7482" s="1">
        <v>40877</v>
      </c>
    </row>
    <row r="7483" spans="1:20" x14ac:dyDescent="0.25">
      <c r="A7483">
        <v>53412</v>
      </c>
      <c r="B7483">
        <v>40071</v>
      </c>
      <c r="C7483" t="s">
        <v>58</v>
      </c>
      <c r="D7483" t="s">
        <v>42</v>
      </c>
      <c r="E7483" t="s">
        <v>43</v>
      </c>
      <c r="F7483" t="s">
        <v>1129</v>
      </c>
      <c r="G7483">
        <v>45</v>
      </c>
      <c r="H7483">
        <v>3929.49</v>
      </c>
      <c r="I7483">
        <v>0.39</v>
      </c>
      <c r="J7483">
        <v>0.02</v>
      </c>
      <c r="K7483">
        <v>1479.39</v>
      </c>
      <c r="L7483">
        <v>88.85</v>
      </c>
      <c r="M7483">
        <v>54.2</v>
      </c>
      <c r="N7483">
        <v>11.1</v>
      </c>
      <c r="O7483" t="s">
        <v>24</v>
      </c>
      <c r="P7483" t="s">
        <v>1151</v>
      </c>
      <c r="Q7483" t="s">
        <v>41</v>
      </c>
      <c r="R7483" t="s">
        <v>27</v>
      </c>
      <c r="S7483" t="s">
        <v>45</v>
      </c>
      <c r="T7483" s="1">
        <v>40072</v>
      </c>
    </row>
    <row r="7484" spans="1:20" x14ac:dyDescent="0.25">
      <c r="A7484">
        <v>53441</v>
      </c>
      <c r="B7484">
        <v>40049</v>
      </c>
      <c r="C7484" t="s">
        <v>79</v>
      </c>
      <c r="D7484" t="s">
        <v>21</v>
      </c>
      <c r="E7484" t="s">
        <v>84</v>
      </c>
      <c r="F7484" t="s">
        <v>1836</v>
      </c>
      <c r="G7484">
        <v>7</v>
      </c>
      <c r="H7484">
        <v>525.97</v>
      </c>
      <c r="I7484">
        <v>0.36</v>
      </c>
      <c r="J7484">
        <v>0.01</v>
      </c>
      <c r="K7484">
        <v>183.9</v>
      </c>
      <c r="L7484">
        <v>75.06</v>
      </c>
      <c r="M7484">
        <v>48.04</v>
      </c>
      <c r="N7484">
        <v>5.79</v>
      </c>
      <c r="O7484" t="s">
        <v>24</v>
      </c>
      <c r="P7484" t="s">
        <v>885</v>
      </c>
      <c r="Q7484" t="s">
        <v>64</v>
      </c>
      <c r="R7484" t="s">
        <v>27</v>
      </c>
      <c r="S7484" t="s">
        <v>57</v>
      </c>
      <c r="T7484" s="1">
        <v>40050</v>
      </c>
    </row>
    <row r="7485" spans="1:20" x14ac:dyDescent="0.25">
      <c r="A7485">
        <v>53443</v>
      </c>
      <c r="B7485">
        <v>40824</v>
      </c>
      <c r="C7485" t="s">
        <v>58</v>
      </c>
      <c r="D7485" t="s">
        <v>21</v>
      </c>
      <c r="E7485" t="s">
        <v>126</v>
      </c>
      <c r="F7485" t="s">
        <v>1552</v>
      </c>
      <c r="G7485">
        <v>35</v>
      </c>
      <c r="H7485">
        <v>3013.22</v>
      </c>
      <c r="I7485">
        <v>0.52</v>
      </c>
      <c r="J7485">
        <v>0.04</v>
      </c>
      <c r="K7485">
        <v>1504.3</v>
      </c>
      <c r="L7485">
        <v>89.54</v>
      </c>
      <c r="M7485">
        <v>42.98</v>
      </c>
      <c r="N7485">
        <v>4.62</v>
      </c>
      <c r="O7485" t="s">
        <v>24</v>
      </c>
      <c r="P7485" t="s">
        <v>1426</v>
      </c>
      <c r="Q7485" t="s">
        <v>33</v>
      </c>
      <c r="R7485" t="s">
        <v>67</v>
      </c>
      <c r="S7485" t="s">
        <v>57</v>
      </c>
      <c r="T7485" s="1">
        <v>40825</v>
      </c>
    </row>
    <row r="7486" spans="1:20" x14ac:dyDescent="0.25">
      <c r="A7486">
        <v>53443</v>
      </c>
      <c r="B7486">
        <v>40824</v>
      </c>
      <c r="C7486" t="s">
        <v>58</v>
      </c>
      <c r="D7486" t="s">
        <v>21</v>
      </c>
      <c r="E7486" t="s">
        <v>80</v>
      </c>
      <c r="F7486" t="s">
        <v>829</v>
      </c>
      <c r="G7486">
        <v>3</v>
      </c>
      <c r="H7486">
        <v>32.21</v>
      </c>
      <c r="I7486">
        <v>0.41</v>
      </c>
      <c r="J7486">
        <v>0.01</v>
      </c>
      <c r="K7486">
        <v>12.81</v>
      </c>
      <c r="L7486">
        <v>10.68</v>
      </c>
      <c r="M7486">
        <v>6.3</v>
      </c>
      <c r="N7486">
        <v>0.5</v>
      </c>
      <c r="O7486" t="s">
        <v>24</v>
      </c>
      <c r="P7486" t="s">
        <v>1426</v>
      </c>
      <c r="Q7486" t="s">
        <v>33</v>
      </c>
      <c r="R7486" t="s">
        <v>67</v>
      </c>
      <c r="S7486" t="s">
        <v>57</v>
      </c>
      <c r="T7486" s="1">
        <v>40826</v>
      </c>
    </row>
    <row r="7487" spans="1:20" x14ac:dyDescent="0.25">
      <c r="A7487">
        <v>53443</v>
      </c>
      <c r="B7487">
        <v>40824</v>
      </c>
      <c r="C7487" t="s">
        <v>58</v>
      </c>
      <c r="D7487" t="s">
        <v>21</v>
      </c>
      <c r="E7487" t="s">
        <v>52</v>
      </c>
      <c r="F7487" t="s">
        <v>1477</v>
      </c>
      <c r="G7487">
        <v>22</v>
      </c>
      <c r="H7487">
        <v>280.08999999999997</v>
      </c>
      <c r="I7487">
        <v>0.51</v>
      </c>
      <c r="J7487">
        <v>0.04</v>
      </c>
      <c r="K7487">
        <v>136.53</v>
      </c>
      <c r="L7487">
        <v>13.2</v>
      </c>
      <c r="M7487">
        <v>6.47</v>
      </c>
      <c r="N7487">
        <v>1.22</v>
      </c>
      <c r="O7487" t="s">
        <v>24</v>
      </c>
      <c r="P7487" t="s">
        <v>1426</v>
      </c>
      <c r="Q7487" t="s">
        <v>33</v>
      </c>
      <c r="R7487" t="s">
        <v>67</v>
      </c>
      <c r="S7487" t="s">
        <v>55</v>
      </c>
      <c r="T7487" s="1">
        <v>40825</v>
      </c>
    </row>
    <row r="7488" spans="1:20" x14ac:dyDescent="0.25">
      <c r="A7488">
        <v>53445</v>
      </c>
      <c r="B7488">
        <v>41206</v>
      </c>
      <c r="C7488" t="s">
        <v>36</v>
      </c>
      <c r="D7488" t="s">
        <v>21</v>
      </c>
      <c r="E7488" t="s">
        <v>52</v>
      </c>
      <c r="F7488" t="s">
        <v>831</v>
      </c>
      <c r="G7488">
        <v>8</v>
      </c>
      <c r="H7488">
        <v>183.23</v>
      </c>
      <c r="I7488">
        <v>0.47</v>
      </c>
      <c r="J7488">
        <v>0.01</v>
      </c>
      <c r="K7488">
        <v>80.959999999999994</v>
      </c>
      <c r="L7488">
        <v>22</v>
      </c>
      <c r="M7488">
        <v>11.66</v>
      </c>
      <c r="N7488">
        <v>8.99</v>
      </c>
      <c r="O7488" t="s">
        <v>24</v>
      </c>
      <c r="P7488" t="s">
        <v>880</v>
      </c>
      <c r="Q7488" t="s">
        <v>64</v>
      </c>
      <c r="R7488" t="s">
        <v>27</v>
      </c>
      <c r="S7488" t="s">
        <v>35</v>
      </c>
      <c r="T7488" s="1">
        <v>41208</v>
      </c>
    </row>
    <row r="7489" spans="1:20" x14ac:dyDescent="0.25">
      <c r="A7489">
        <v>53445</v>
      </c>
      <c r="B7489">
        <v>41206</v>
      </c>
      <c r="C7489" t="s">
        <v>36</v>
      </c>
      <c r="D7489" t="s">
        <v>21</v>
      </c>
      <c r="E7489" t="s">
        <v>72</v>
      </c>
      <c r="F7489" t="s">
        <v>780</v>
      </c>
      <c r="G7489">
        <v>21</v>
      </c>
      <c r="H7489">
        <v>148.54</v>
      </c>
      <c r="I7489">
        <v>0.54</v>
      </c>
      <c r="J7489">
        <v>0.02</v>
      </c>
      <c r="K7489">
        <v>78.099999999999994</v>
      </c>
      <c r="L7489">
        <v>7.15</v>
      </c>
      <c r="M7489">
        <v>3.29</v>
      </c>
      <c r="N7489">
        <v>1.35</v>
      </c>
      <c r="O7489" t="s">
        <v>24</v>
      </c>
      <c r="P7489" t="s">
        <v>880</v>
      </c>
      <c r="Q7489" t="s">
        <v>64</v>
      </c>
      <c r="R7489" t="s">
        <v>27</v>
      </c>
      <c r="S7489" t="s">
        <v>55</v>
      </c>
      <c r="T7489" s="1">
        <v>41208</v>
      </c>
    </row>
    <row r="7490" spans="1:20" x14ac:dyDescent="0.25">
      <c r="A7490">
        <v>53476</v>
      </c>
      <c r="B7490">
        <v>39975</v>
      </c>
      <c r="C7490" t="s">
        <v>29</v>
      </c>
      <c r="D7490" t="s">
        <v>21</v>
      </c>
      <c r="E7490" t="s">
        <v>84</v>
      </c>
      <c r="F7490" t="s">
        <v>1196</v>
      </c>
      <c r="G7490">
        <v>14</v>
      </c>
      <c r="H7490">
        <v>903.79</v>
      </c>
      <c r="I7490">
        <v>0.47</v>
      </c>
      <c r="J7490">
        <v>0.04</v>
      </c>
      <c r="K7490">
        <v>402.54</v>
      </c>
      <c r="L7490">
        <v>66.87</v>
      </c>
      <c r="M7490">
        <v>35.44</v>
      </c>
      <c r="N7490">
        <v>5.09</v>
      </c>
      <c r="O7490" t="s">
        <v>24</v>
      </c>
      <c r="P7490" t="s">
        <v>730</v>
      </c>
      <c r="Q7490" t="s">
        <v>64</v>
      </c>
      <c r="R7490" t="s">
        <v>27</v>
      </c>
      <c r="S7490" t="s">
        <v>57</v>
      </c>
      <c r="T7490" s="1">
        <v>39975</v>
      </c>
    </row>
    <row r="7491" spans="1:20" x14ac:dyDescent="0.25">
      <c r="A7491">
        <v>53476</v>
      </c>
      <c r="B7491">
        <v>39975</v>
      </c>
      <c r="C7491" t="s">
        <v>29</v>
      </c>
      <c r="D7491" t="s">
        <v>21</v>
      </c>
      <c r="E7491" t="s">
        <v>52</v>
      </c>
      <c r="F7491" t="s">
        <v>894</v>
      </c>
      <c r="G7491">
        <v>24</v>
      </c>
      <c r="H7491">
        <v>144.76</v>
      </c>
      <c r="I7491">
        <v>0.39</v>
      </c>
      <c r="J7491">
        <v>0.08</v>
      </c>
      <c r="K7491">
        <v>48.54</v>
      </c>
      <c r="L7491">
        <v>6.52</v>
      </c>
      <c r="M7491">
        <v>3.98</v>
      </c>
      <c r="N7491">
        <v>0.7</v>
      </c>
      <c r="O7491" t="s">
        <v>24</v>
      </c>
      <c r="P7491" t="s">
        <v>730</v>
      </c>
      <c r="Q7491" t="s">
        <v>64</v>
      </c>
      <c r="R7491" t="s">
        <v>27</v>
      </c>
      <c r="S7491" t="s">
        <v>55</v>
      </c>
      <c r="T7491" s="1">
        <v>39978</v>
      </c>
    </row>
    <row r="7492" spans="1:20" x14ac:dyDescent="0.25">
      <c r="A7492">
        <v>53476</v>
      </c>
      <c r="B7492">
        <v>39975</v>
      </c>
      <c r="C7492" t="s">
        <v>29</v>
      </c>
      <c r="D7492" t="s">
        <v>21</v>
      </c>
      <c r="E7492" t="s">
        <v>52</v>
      </c>
      <c r="F7492" t="s">
        <v>453</v>
      </c>
      <c r="G7492">
        <v>47</v>
      </c>
      <c r="H7492">
        <v>137.19</v>
      </c>
      <c r="I7492">
        <v>0.4</v>
      </c>
      <c r="J7492">
        <v>0.01</v>
      </c>
      <c r="K7492">
        <v>53.77</v>
      </c>
      <c r="L7492">
        <v>2.93</v>
      </c>
      <c r="M7492">
        <v>1.76</v>
      </c>
      <c r="N7492">
        <v>0.7</v>
      </c>
      <c r="O7492" t="s">
        <v>24</v>
      </c>
      <c r="P7492" t="s">
        <v>730</v>
      </c>
      <c r="Q7492" t="s">
        <v>64</v>
      </c>
      <c r="R7492" t="s">
        <v>27</v>
      </c>
      <c r="S7492" t="s">
        <v>55</v>
      </c>
      <c r="T7492" s="1">
        <v>39976</v>
      </c>
    </row>
    <row r="7493" spans="1:20" x14ac:dyDescent="0.25">
      <c r="A7493">
        <v>53476</v>
      </c>
      <c r="B7493">
        <v>39975</v>
      </c>
      <c r="C7493" t="s">
        <v>29</v>
      </c>
      <c r="D7493" t="s">
        <v>21</v>
      </c>
      <c r="E7493" t="s">
        <v>22</v>
      </c>
      <c r="F7493" t="s">
        <v>144</v>
      </c>
      <c r="G7493">
        <v>42</v>
      </c>
      <c r="H7493">
        <v>14362.86</v>
      </c>
      <c r="I7493">
        <v>0.44</v>
      </c>
      <c r="J7493">
        <v>0.01</v>
      </c>
      <c r="K7493">
        <v>6229.73</v>
      </c>
      <c r="L7493">
        <v>344.95</v>
      </c>
      <c r="M7493">
        <v>193.17</v>
      </c>
      <c r="N7493">
        <v>19.989999999999998</v>
      </c>
      <c r="O7493" t="s">
        <v>71</v>
      </c>
      <c r="P7493" t="s">
        <v>730</v>
      </c>
      <c r="Q7493" t="s">
        <v>64</v>
      </c>
      <c r="R7493" t="s">
        <v>27</v>
      </c>
      <c r="S7493" t="s">
        <v>57</v>
      </c>
      <c r="T7493" s="1">
        <v>39975</v>
      </c>
    </row>
    <row r="7494" spans="1:20" x14ac:dyDescent="0.25">
      <c r="A7494">
        <v>53477</v>
      </c>
      <c r="B7494">
        <v>41034</v>
      </c>
      <c r="C7494" t="s">
        <v>36</v>
      </c>
      <c r="D7494" t="s">
        <v>42</v>
      </c>
      <c r="E7494" t="s">
        <v>192</v>
      </c>
      <c r="F7494" t="s">
        <v>465</v>
      </c>
      <c r="G7494">
        <v>32</v>
      </c>
      <c r="H7494">
        <v>5315.21</v>
      </c>
      <c r="I7494">
        <v>0.42</v>
      </c>
      <c r="J7494">
        <v>0.01</v>
      </c>
      <c r="K7494">
        <v>2170.46</v>
      </c>
      <c r="L7494">
        <v>165.43</v>
      </c>
      <c r="M7494">
        <v>95.95</v>
      </c>
      <c r="N7494">
        <v>74.349999999999994</v>
      </c>
      <c r="O7494" t="s">
        <v>48</v>
      </c>
      <c r="P7494" t="s">
        <v>1329</v>
      </c>
      <c r="Q7494" t="s">
        <v>41</v>
      </c>
      <c r="R7494" t="s">
        <v>34</v>
      </c>
      <c r="S7494" t="s">
        <v>132</v>
      </c>
      <c r="T7494" s="1">
        <v>41036</v>
      </c>
    </row>
    <row r="7495" spans="1:20" x14ac:dyDescent="0.25">
      <c r="A7495">
        <v>53477</v>
      </c>
      <c r="B7495">
        <v>41034</v>
      </c>
      <c r="C7495" t="s">
        <v>36</v>
      </c>
      <c r="D7495" t="s">
        <v>42</v>
      </c>
      <c r="E7495" t="s">
        <v>192</v>
      </c>
      <c r="F7495" t="s">
        <v>924</v>
      </c>
      <c r="G7495">
        <v>27</v>
      </c>
      <c r="H7495">
        <v>13235.2</v>
      </c>
      <c r="I7495">
        <v>0.42</v>
      </c>
      <c r="J7495">
        <v>0.06</v>
      </c>
      <c r="K7495">
        <v>5044.01</v>
      </c>
      <c r="L7495">
        <v>518.92999999999995</v>
      </c>
      <c r="M7495">
        <v>300.98</v>
      </c>
      <c r="N7495">
        <v>64.73</v>
      </c>
      <c r="O7495" t="s">
        <v>48</v>
      </c>
      <c r="P7495" t="s">
        <v>1329</v>
      </c>
      <c r="Q7495" t="s">
        <v>41</v>
      </c>
      <c r="R7495" t="s">
        <v>34</v>
      </c>
      <c r="S7495" t="s">
        <v>132</v>
      </c>
      <c r="T7495" s="1">
        <v>41035</v>
      </c>
    </row>
    <row r="7496" spans="1:20" x14ac:dyDescent="0.25">
      <c r="A7496">
        <v>53477</v>
      </c>
      <c r="B7496">
        <v>41034</v>
      </c>
      <c r="C7496" t="s">
        <v>36</v>
      </c>
      <c r="D7496" t="s">
        <v>21</v>
      </c>
      <c r="E7496" t="s">
        <v>84</v>
      </c>
      <c r="F7496" t="s">
        <v>815</v>
      </c>
      <c r="G7496">
        <v>36</v>
      </c>
      <c r="H7496">
        <v>2679.85</v>
      </c>
      <c r="I7496">
        <v>0.52</v>
      </c>
      <c r="J7496">
        <v>0.06</v>
      </c>
      <c r="K7496">
        <v>1308.93</v>
      </c>
      <c r="L7496">
        <v>79.040000000000006</v>
      </c>
      <c r="M7496">
        <v>37.94</v>
      </c>
      <c r="N7496">
        <v>5.08</v>
      </c>
      <c r="O7496" t="s">
        <v>24</v>
      </c>
      <c r="P7496" t="s">
        <v>1329</v>
      </c>
      <c r="Q7496" t="s">
        <v>41</v>
      </c>
      <c r="R7496" t="s">
        <v>34</v>
      </c>
      <c r="S7496" t="s">
        <v>55</v>
      </c>
      <c r="T7496" s="1">
        <v>41036</v>
      </c>
    </row>
    <row r="7497" spans="1:20" x14ac:dyDescent="0.25">
      <c r="A7497">
        <v>53477</v>
      </c>
      <c r="B7497">
        <v>41034</v>
      </c>
      <c r="C7497" t="s">
        <v>36</v>
      </c>
      <c r="D7497" t="s">
        <v>21</v>
      </c>
      <c r="E7497" t="s">
        <v>22</v>
      </c>
      <c r="F7497" t="s">
        <v>1667</v>
      </c>
      <c r="G7497">
        <v>28</v>
      </c>
      <c r="H7497">
        <v>8784.08</v>
      </c>
      <c r="I7497">
        <v>0.52</v>
      </c>
      <c r="J7497">
        <v>7.0000000000000007E-2</v>
      </c>
      <c r="K7497">
        <v>4240.6899999999996</v>
      </c>
      <c r="L7497">
        <v>336.56</v>
      </c>
      <c r="M7497">
        <v>161.55000000000001</v>
      </c>
      <c r="N7497">
        <v>19.989999999999998</v>
      </c>
      <c r="O7497" t="s">
        <v>24</v>
      </c>
      <c r="P7497" t="s">
        <v>1329</v>
      </c>
      <c r="Q7497" t="s">
        <v>41</v>
      </c>
      <c r="R7497" t="s">
        <v>34</v>
      </c>
      <c r="S7497" t="s">
        <v>57</v>
      </c>
      <c r="T7497" s="1">
        <v>41036</v>
      </c>
    </row>
    <row r="7498" spans="1:20" x14ac:dyDescent="0.25">
      <c r="A7498">
        <v>53508</v>
      </c>
      <c r="B7498">
        <v>40127</v>
      </c>
      <c r="C7498" t="s">
        <v>36</v>
      </c>
      <c r="D7498" t="s">
        <v>37</v>
      </c>
      <c r="E7498" t="s">
        <v>38</v>
      </c>
      <c r="F7498" t="s">
        <v>1524</v>
      </c>
      <c r="G7498">
        <v>13</v>
      </c>
      <c r="H7498">
        <v>1628.07</v>
      </c>
      <c r="I7498">
        <v>0.37</v>
      </c>
      <c r="J7498">
        <v>0.03</v>
      </c>
      <c r="K7498">
        <v>568.15</v>
      </c>
      <c r="L7498">
        <v>128.54</v>
      </c>
      <c r="M7498">
        <v>80.98</v>
      </c>
      <c r="N7498">
        <v>7.18</v>
      </c>
      <c r="O7498" t="s">
        <v>24</v>
      </c>
      <c r="P7498" t="s">
        <v>1329</v>
      </c>
      <c r="Q7498" t="s">
        <v>41</v>
      </c>
      <c r="R7498" t="s">
        <v>67</v>
      </c>
      <c r="S7498" t="s">
        <v>57</v>
      </c>
      <c r="T7498" s="1">
        <v>40129</v>
      </c>
    </row>
    <row r="7499" spans="1:20" x14ac:dyDescent="0.25">
      <c r="A7499">
        <v>53508</v>
      </c>
      <c r="B7499">
        <v>40127</v>
      </c>
      <c r="C7499" t="s">
        <v>36</v>
      </c>
      <c r="D7499" t="s">
        <v>37</v>
      </c>
      <c r="E7499" t="s">
        <v>87</v>
      </c>
      <c r="F7499" t="s">
        <v>302</v>
      </c>
      <c r="G7499">
        <v>25</v>
      </c>
      <c r="H7499">
        <v>605.26</v>
      </c>
      <c r="I7499">
        <v>0.45</v>
      </c>
      <c r="J7499">
        <v>0.06</v>
      </c>
      <c r="K7499">
        <v>248</v>
      </c>
      <c r="L7499">
        <v>25.44</v>
      </c>
      <c r="M7499">
        <v>13.99</v>
      </c>
      <c r="N7499">
        <v>7.51</v>
      </c>
      <c r="O7499" t="s">
        <v>24</v>
      </c>
      <c r="P7499" t="s">
        <v>1329</v>
      </c>
      <c r="Q7499" t="s">
        <v>41</v>
      </c>
      <c r="R7499" t="s">
        <v>67</v>
      </c>
      <c r="S7499" t="s">
        <v>45</v>
      </c>
      <c r="T7499" s="1">
        <v>40129</v>
      </c>
    </row>
    <row r="7500" spans="1:20" x14ac:dyDescent="0.25">
      <c r="A7500">
        <v>53508</v>
      </c>
      <c r="B7500">
        <v>40127</v>
      </c>
      <c r="C7500" t="s">
        <v>36</v>
      </c>
      <c r="D7500" t="s">
        <v>21</v>
      </c>
      <c r="E7500" t="s">
        <v>84</v>
      </c>
      <c r="F7500" t="s">
        <v>1544</v>
      </c>
      <c r="G7500">
        <v>4</v>
      </c>
      <c r="H7500">
        <v>88.97</v>
      </c>
      <c r="I7500">
        <v>0.35</v>
      </c>
      <c r="J7500">
        <v>0.06</v>
      </c>
      <c r="K7500">
        <v>26.84</v>
      </c>
      <c r="L7500">
        <v>23.14</v>
      </c>
      <c r="M7500">
        <v>15.04</v>
      </c>
      <c r="N7500">
        <v>1.97</v>
      </c>
      <c r="O7500" t="s">
        <v>24</v>
      </c>
      <c r="P7500" t="s">
        <v>1329</v>
      </c>
      <c r="Q7500" t="s">
        <v>41</v>
      </c>
      <c r="R7500" t="s">
        <v>67</v>
      </c>
      <c r="S7500" t="s">
        <v>55</v>
      </c>
      <c r="T7500" s="1">
        <v>40127</v>
      </c>
    </row>
    <row r="7501" spans="1:20" x14ac:dyDescent="0.25">
      <c r="A7501">
        <v>53511</v>
      </c>
      <c r="B7501">
        <v>39864</v>
      </c>
      <c r="C7501" t="s">
        <v>79</v>
      </c>
      <c r="D7501" t="s">
        <v>21</v>
      </c>
      <c r="E7501" t="s">
        <v>120</v>
      </c>
      <c r="F7501" t="s">
        <v>1091</v>
      </c>
      <c r="G7501">
        <v>41</v>
      </c>
      <c r="H7501">
        <v>460.6</v>
      </c>
      <c r="I7501">
        <v>0.51</v>
      </c>
      <c r="J7501">
        <v>7.0000000000000007E-2</v>
      </c>
      <c r="K7501">
        <v>213.9</v>
      </c>
      <c r="L7501">
        <v>11.86</v>
      </c>
      <c r="M7501">
        <v>5.81</v>
      </c>
      <c r="N7501">
        <v>8.49</v>
      </c>
      <c r="O7501" t="s">
        <v>24</v>
      </c>
      <c r="P7501" t="s">
        <v>1423</v>
      </c>
      <c r="Q7501" t="s">
        <v>83</v>
      </c>
      <c r="R7501" t="s">
        <v>27</v>
      </c>
      <c r="S7501" t="s">
        <v>57</v>
      </c>
      <c r="T7501" s="1">
        <v>39866</v>
      </c>
    </row>
    <row r="7502" spans="1:20" x14ac:dyDescent="0.25">
      <c r="A7502">
        <v>53511</v>
      </c>
      <c r="B7502">
        <v>39864</v>
      </c>
      <c r="C7502" t="s">
        <v>79</v>
      </c>
      <c r="D7502" t="s">
        <v>42</v>
      </c>
      <c r="E7502" t="s">
        <v>43</v>
      </c>
      <c r="F7502" t="s">
        <v>417</v>
      </c>
      <c r="G7502">
        <v>49</v>
      </c>
      <c r="H7502">
        <v>972.04</v>
      </c>
      <c r="I7502">
        <v>0.53</v>
      </c>
      <c r="J7502">
        <v>0.04</v>
      </c>
      <c r="K7502">
        <v>492.97</v>
      </c>
      <c r="L7502">
        <v>20.53</v>
      </c>
      <c r="M7502">
        <v>9.65</v>
      </c>
      <c r="N7502">
        <v>6.22</v>
      </c>
      <c r="O7502" t="s">
        <v>24</v>
      </c>
      <c r="P7502" t="s">
        <v>1423</v>
      </c>
      <c r="Q7502" t="s">
        <v>83</v>
      </c>
      <c r="R7502" t="s">
        <v>27</v>
      </c>
      <c r="S7502" t="s">
        <v>57</v>
      </c>
      <c r="T7502" s="1">
        <v>39865</v>
      </c>
    </row>
    <row r="7503" spans="1:20" x14ac:dyDescent="0.25">
      <c r="A7503">
        <v>53536</v>
      </c>
      <c r="B7503">
        <v>41212</v>
      </c>
      <c r="C7503" t="s">
        <v>36</v>
      </c>
      <c r="D7503" t="s">
        <v>42</v>
      </c>
      <c r="E7503" t="s">
        <v>43</v>
      </c>
      <c r="F7503" t="s">
        <v>503</v>
      </c>
      <c r="G7503">
        <v>35</v>
      </c>
      <c r="H7503">
        <v>1175.1099999999999</v>
      </c>
      <c r="I7503">
        <v>0.38</v>
      </c>
      <c r="J7503">
        <v>0.1</v>
      </c>
      <c r="K7503">
        <v>363.23</v>
      </c>
      <c r="L7503">
        <v>37.06</v>
      </c>
      <c r="M7503">
        <v>22.98</v>
      </c>
      <c r="N7503">
        <v>7.58</v>
      </c>
      <c r="O7503" t="s">
        <v>24</v>
      </c>
      <c r="P7503" t="s">
        <v>145</v>
      </c>
      <c r="Q7503" t="s">
        <v>33</v>
      </c>
      <c r="R7503" t="s">
        <v>61</v>
      </c>
      <c r="S7503" t="s">
        <v>57</v>
      </c>
      <c r="T7503" s="1">
        <v>41214</v>
      </c>
    </row>
    <row r="7504" spans="1:20" x14ac:dyDescent="0.25">
      <c r="A7504">
        <v>53536</v>
      </c>
      <c r="B7504">
        <v>41212</v>
      </c>
      <c r="C7504" t="s">
        <v>36</v>
      </c>
      <c r="D7504" t="s">
        <v>42</v>
      </c>
      <c r="E7504" t="s">
        <v>46</v>
      </c>
      <c r="F7504" t="s">
        <v>1680</v>
      </c>
      <c r="G7504">
        <v>5</v>
      </c>
      <c r="H7504">
        <v>1813.95</v>
      </c>
      <c r="I7504">
        <v>0.49</v>
      </c>
      <c r="J7504">
        <v>0</v>
      </c>
      <c r="K7504">
        <v>861.3</v>
      </c>
      <c r="L7504">
        <v>351.55</v>
      </c>
      <c r="M7504">
        <v>179.29</v>
      </c>
      <c r="N7504">
        <v>56.2</v>
      </c>
      <c r="O7504" t="s">
        <v>48</v>
      </c>
      <c r="P7504" t="s">
        <v>145</v>
      </c>
      <c r="Q7504" t="s">
        <v>33</v>
      </c>
      <c r="R7504" t="s">
        <v>61</v>
      </c>
      <c r="S7504" t="s">
        <v>49</v>
      </c>
      <c r="T7504" s="1">
        <v>41214</v>
      </c>
    </row>
    <row r="7505" spans="1:20" x14ac:dyDescent="0.25">
      <c r="A7505">
        <v>53568</v>
      </c>
      <c r="B7505">
        <v>40357</v>
      </c>
      <c r="C7505" t="s">
        <v>79</v>
      </c>
      <c r="D7505" t="s">
        <v>42</v>
      </c>
      <c r="E7505" t="s">
        <v>192</v>
      </c>
      <c r="F7505" t="s">
        <v>735</v>
      </c>
      <c r="G7505">
        <v>34</v>
      </c>
      <c r="H7505">
        <v>7164.09</v>
      </c>
      <c r="I7505">
        <v>0.44</v>
      </c>
      <c r="J7505">
        <v>0.05</v>
      </c>
      <c r="K7505">
        <v>2912.23</v>
      </c>
      <c r="L7505">
        <v>219.63</v>
      </c>
      <c r="M7505">
        <v>122.99</v>
      </c>
      <c r="N7505">
        <v>70.2</v>
      </c>
      <c r="O7505" t="s">
        <v>48</v>
      </c>
      <c r="P7505" t="s">
        <v>1235</v>
      </c>
      <c r="Q7505" t="s">
        <v>41</v>
      </c>
      <c r="R7505" t="s">
        <v>61</v>
      </c>
      <c r="S7505" t="s">
        <v>132</v>
      </c>
      <c r="T7505" s="1">
        <v>40358</v>
      </c>
    </row>
    <row r="7506" spans="1:20" x14ac:dyDescent="0.25">
      <c r="A7506">
        <v>53571</v>
      </c>
      <c r="B7506">
        <v>40983</v>
      </c>
      <c r="C7506" t="s">
        <v>29</v>
      </c>
      <c r="D7506" t="s">
        <v>21</v>
      </c>
      <c r="E7506" t="s">
        <v>120</v>
      </c>
      <c r="F7506" t="s">
        <v>479</v>
      </c>
      <c r="G7506">
        <v>21</v>
      </c>
      <c r="H7506">
        <v>337.84</v>
      </c>
      <c r="I7506">
        <v>0.35</v>
      </c>
      <c r="J7506">
        <v>0.05</v>
      </c>
      <c r="K7506">
        <v>105.74</v>
      </c>
      <c r="L7506">
        <v>16.78</v>
      </c>
      <c r="M7506">
        <v>10.91</v>
      </c>
      <c r="N7506">
        <v>2.99</v>
      </c>
      <c r="O7506" t="s">
        <v>24</v>
      </c>
      <c r="P7506" t="s">
        <v>851</v>
      </c>
      <c r="Q7506" t="s">
        <v>33</v>
      </c>
      <c r="R7506" t="s">
        <v>27</v>
      </c>
      <c r="S7506" t="s">
        <v>57</v>
      </c>
      <c r="T7506" s="1">
        <v>40985</v>
      </c>
    </row>
    <row r="7507" spans="1:20" x14ac:dyDescent="0.25">
      <c r="A7507">
        <v>53572</v>
      </c>
      <c r="B7507">
        <v>40305</v>
      </c>
      <c r="C7507" t="s">
        <v>79</v>
      </c>
      <c r="D7507" t="s">
        <v>21</v>
      </c>
      <c r="E7507" t="s">
        <v>139</v>
      </c>
      <c r="F7507" t="s">
        <v>430</v>
      </c>
      <c r="G7507">
        <v>17</v>
      </c>
      <c r="H7507">
        <v>279.20999999999998</v>
      </c>
      <c r="I7507">
        <v>0.36</v>
      </c>
      <c r="J7507">
        <v>7.0000000000000007E-2</v>
      </c>
      <c r="K7507">
        <v>85.43</v>
      </c>
      <c r="L7507">
        <v>17.329999999999998</v>
      </c>
      <c r="M7507">
        <v>11.09</v>
      </c>
      <c r="N7507">
        <v>5.25</v>
      </c>
      <c r="O7507" t="s">
        <v>24</v>
      </c>
      <c r="P7507" t="s">
        <v>1492</v>
      </c>
      <c r="Q7507" t="s">
        <v>33</v>
      </c>
      <c r="R7507" t="s">
        <v>34</v>
      </c>
      <c r="S7507" t="s">
        <v>57</v>
      </c>
      <c r="T7507" s="1">
        <v>40306</v>
      </c>
    </row>
    <row r="7508" spans="1:20" x14ac:dyDescent="0.25">
      <c r="A7508">
        <v>53573</v>
      </c>
      <c r="B7508">
        <v>39887</v>
      </c>
      <c r="C7508" t="s">
        <v>29</v>
      </c>
      <c r="D7508" t="s">
        <v>42</v>
      </c>
      <c r="E7508" t="s">
        <v>43</v>
      </c>
      <c r="F7508" t="s">
        <v>842</v>
      </c>
      <c r="G7508">
        <v>6</v>
      </c>
      <c r="H7508">
        <v>136.47999999999999</v>
      </c>
      <c r="I7508">
        <v>0.37</v>
      </c>
      <c r="J7508">
        <v>0.03</v>
      </c>
      <c r="K7508">
        <v>45.98</v>
      </c>
      <c r="L7508">
        <v>22.54</v>
      </c>
      <c r="M7508">
        <v>14.2</v>
      </c>
      <c r="N7508">
        <v>5.3</v>
      </c>
      <c r="O7508" t="s">
        <v>24</v>
      </c>
      <c r="P7508" t="s">
        <v>1564</v>
      </c>
      <c r="Q7508" t="s">
        <v>33</v>
      </c>
      <c r="R7508" t="s">
        <v>61</v>
      </c>
      <c r="S7508" t="s">
        <v>55</v>
      </c>
      <c r="T7508" s="1">
        <v>39889</v>
      </c>
    </row>
    <row r="7509" spans="1:20" x14ac:dyDescent="0.25">
      <c r="A7509">
        <v>53574</v>
      </c>
      <c r="B7509">
        <v>41008</v>
      </c>
      <c r="C7509" t="s">
        <v>79</v>
      </c>
      <c r="D7509" t="s">
        <v>21</v>
      </c>
      <c r="E7509" t="s">
        <v>22</v>
      </c>
      <c r="F7509" t="s">
        <v>1278</v>
      </c>
      <c r="G7509">
        <v>8</v>
      </c>
      <c r="H7509">
        <v>1118.46</v>
      </c>
      <c r="I7509">
        <v>0.42</v>
      </c>
      <c r="J7509">
        <v>0.03</v>
      </c>
      <c r="K7509">
        <v>435.62</v>
      </c>
      <c r="L7509">
        <v>139.62</v>
      </c>
      <c r="M7509">
        <v>80.98</v>
      </c>
      <c r="N7509">
        <v>35</v>
      </c>
      <c r="O7509" t="s">
        <v>24</v>
      </c>
      <c r="P7509" t="s">
        <v>1443</v>
      </c>
      <c r="Q7509" t="s">
        <v>64</v>
      </c>
      <c r="R7509" t="s">
        <v>34</v>
      </c>
      <c r="S7509" t="s">
        <v>28</v>
      </c>
      <c r="T7509" s="1">
        <v>41009</v>
      </c>
    </row>
    <row r="7510" spans="1:20" x14ac:dyDescent="0.25">
      <c r="A7510">
        <v>53600</v>
      </c>
      <c r="B7510">
        <v>41100</v>
      </c>
      <c r="C7510" t="s">
        <v>79</v>
      </c>
      <c r="D7510" t="s">
        <v>21</v>
      </c>
      <c r="E7510" t="s">
        <v>120</v>
      </c>
      <c r="F7510" t="s">
        <v>357</v>
      </c>
      <c r="G7510">
        <v>8</v>
      </c>
      <c r="H7510">
        <v>69.540000000000006</v>
      </c>
      <c r="I7510">
        <v>0.37</v>
      </c>
      <c r="J7510">
        <v>0.03</v>
      </c>
      <c r="K7510">
        <v>22.36</v>
      </c>
      <c r="L7510">
        <v>8.2200000000000006</v>
      </c>
      <c r="M7510">
        <v>5.18</v>
      </c>
      <c r="N7510">
        <v>5.74</v>
      </c>
      <c r="O7510" t="s">
        <v>71</v>
      </c>
      <c r="P7510" t="s">
        <v>1764</v>
      </c>
      <c r="Q7510" t="s">
        <v>41</v>
      </c>
      <c r="R7510" t="s">
        <v>27</v>
      </c>
      <c r="S7510" t="s">
        <v>57</v>
      </c>
      <c r="T7510" s="1">
        <v>41101</v>
      </c>
    </row>
    <row r="7511" spans="1:20" x14ac:dyDescent="0.25">
      <c r="A7511">
        <v>53605</v>
      </c>
      <c r="B7511">
        <v>40393</v>
      </c>
      <c r="C7511" t="s">
        <v>79</v>
      </c>
      <c r="D7511" t="s">
        <v>21</v>
      </c>
      <c r="E7511" t="s">
        <v>126</v>
      </c>
      <c r="F7511" t="s">
        <v>1026</v>
      </c>
      <c r="G7511">
        <v>19</v>
      </c>
      <c r="H7511">
        <v>880.85</v>
      </c>
      <c r="I7511">
        <v>0.47</v>
      </c>
      <c r="J7511">
        <v>0.06</v>
      </c>
      <c r="K7511">
        <v>381.86</v>
      </c>
      <c r="L7511">
        <v>49.02</v>
      </c>
      <c r="M7511">
        <v>25.98</v>
      </c>
      <c r="N7511">
        <v>5.37</v>
      </c>
      <c r="O7511" t="s">
        <v>24</v>
      </c>
      <c r="P7511" t="s">
        <v>1236</v>
      </c>
      <c r="Q7511" t="s">
        <v>95</v>
      </c>
      <c r="R7511" t="s">
        <v>67</v>
      </c>
      <c r="S7511" t="s">
        <v>45</v>
      </c>
      <c r="T7511" s="1">
        <v>40395</v>
      </c>
    </row>
    <row r="7512" spans="1:20" x14ac:dyDescent="0.25">
      <c r="A7512">
        <v>53605</v>
      </c>
      <c r="B7512">
        <v>40393</v>
      </c>
      <c r="C7512" t="s">
        <v>79</v>
      </c>
      <c r="D7512" t="s">
        <v>42</v>
      </c>
      <c r="E7512" t="s">
        <v>92</v>
      </c>
      <c r="F7512" t="s">
        <v>1619</v>
      </c>
      <c r="G7512">
        <v>48</v>
      </c>
      <c r="H7512">
        <v>13111.51</v>
      </c>
      <c r="I7512">
        <v>0.41</v>
      </c>
      <c r="J7512">
        <v>0.06</v>
      </c>
      <c r="K7512">
        <v>4868.58</v>
      </c>
      <c r="L7512">
        <v>289.8</v>
      </c>
      <c r="M7512">
        <v>170.98</v>
      </c>
      <c r="N7512">
        <v>35.89</v>
      </c>
      <c r="O7512" t="s">
        <v>48</v>
      </c>
      <c r="P7512" t="s">
        <v>1236</v>
      </c>
      <c r="Q7512" t="s">
        <v>95</v>
      </c>
      <c r="R7512" t="s">
        <v>67</v>
      </c>
      <c r="S7512" t="s">
        <v>49</v>
      </c>
      <c r="T7512" s="1">
        <v>40395</v>
      </c>
    </row>
    <row r="7513" spans="1:20" x14ac:dyDescent="0.25">
      <c r="A7513">
        <v>53605</v>
      </c>
      <c r="B7513">
        <v>40393</v>
      </c>
      <c r="C7513" t="s">
        <v>79</v>
      </c>
      <c r="D7513" t="s">
        <v>42</v>
      </c>
      <c r="E7513" t="s">
        <v>43</v>
      </c>
      <c r="F7513" t="s">
        <v>1413</v>
      </c>
      <c r="G7513">
        <v>1</v>
      </c>
      <c r="H7513">
        <v>100.7</v>
      </c>
      <c r="I7513">
        <v>0.42</v>
      </c>
      <c r="J7513">
        <v>7.0000000000000007E-2</v>
      </c>
      <c r="K7513">
        <v>25.03</v>
      </c>
      <c r="L7513">
        <v>71.5</v>
      </c>
      <c r="M7513">
        <v>41.47</v>
      </c>
      <c r="N7513">
        <v>34.200000000000003</v>
      </c>
      <c r="O7513" t="s">
        <v>24</v>
      </c>
      <c r="P7513" t="s">
        <v>1236</v>
      </c>
      <c r="Q7513" t="s">
        <v>95</v>
      </c>
      <c r="R7513" t="s">
        <v>67</v>
      </c>
      <c r="S7513" t="s">
        <v>55</v>
      </c>
      <c r="T7513" s="1">
        <v>40395</v>
      </c>
    </row>
    <row r="7514" spans="1:20" x14ac:dyDescent="0.25">
      <c r="A7514">
        <v>53635</v>
      </c>
      <c r="B7514">
        <v>41108</v>
      </c>
      <c r="C7514" t="s">
        <v>29</v>
      </c>
      <c r="D7514" t="s">
        <v>21</v>
      </c>
      <c r="E7514" t="s">
        <v>30</v>
      </c>
      <c r="F7514" t="s">
        <v>106</v>
      </c>
      <c r="G7514">
        <v>33</v>
      </c>
      <c r="H7514">
        <v>188.84</v>
      </c>
      <c r="I7514">
        <v>0.49</v>
      </c>
      <c r="J7514">
        <v>0.08</v>
      </c>
      <c r="K7514">
        <v>83.3</v>
      </c>
      <c r="L7514">
        <v>6.16</v>
      </c>
      <c r="M7514">
        <v>3.14</v>
      </c>
      <c r="N7514">
        <v>1.92</v>
      </c>
      <c r="O7514" t="s">
        <v>24</v>
      </c>
      <c r="P7514" t="s">
        <v>987</v>
      </c>
      <c r="Q7514" t="s">
        <v>33</v>
      </c>
      <c r="R7514" t="s">
        <v>27</v>
      </c>
      <c r="S7514" t="s">
        <v>55</v>
      </c>
      <c r="T7514" s="1">
        <v>41110</v>
      </c>
    </row>
    <row r="7515" spans="1:20" x14ac:dyDescent="0.25">
      <c r="A7515">
        <v>53637</v>
      </c>
      <c r="B7515">
        <v>40619</v>
      </c>
      <c r="C7515" t="s">
        <v>36</v>
      </c>
      <c r="D7515" t="s">
        <v>21</v>
      </c>
      <c r="E7515" t="s">
        <v>139</v>
      </c>
      <c r="F7515" t="s">
        <v>1499</v>
      </c>
      <c r="G7515">
        <v>12</v>
      </c>
      <c r="H7515">
        <v>856.47</v>
      </c>
      <c r="I7515">
        <v>0.49</v>
      </c>
      <c r="J7515">
        <v>0.1</v>
      </c>
      <c r="K7515">
        <v>366.88</v>
      </c>
      <c r="L7515">
        <v>78.39</v>
      </c>
      <c r="M7515">
        <v>39.979999999999997</v>
      </c>
      <c r="N7515">
        <v>9.83</v>
      </c>
      <c r="O7515" t="s">
        <v>71</v>
      </c>
      <c r="P7515" t="s">
        <v>1110</v>
      </c>
      <c r="Q7515" t="s">
        <v>64</v>
      </c>
      <c r="R7515" t="s">
        <v>67</v>
      </c>
      <c r="S7515" t="s">
        <v>57</v>
      </c>
      <c r="T7515" s="1">
        <v>40620</v>
      </c>
    </row>
    <row r="7516" spans="1:20" x14ac:dyDescent="0.25">
      <c r="A7516">
        <v>53667</v>
      </c>
      <c r="B7516">
        <v>41046</v>
      </c>
      <c r="C7516" t="s">
        <v>79</v>
      </c>
      <c r="D7516" t="s">
        <v>21</v>
      </c>
      <c r="E7516" t="s">
        <v>120</v>
      </c>
      <c r="F7516" t="s">
        <v>573</v>
      </c>
      <c r="G7516">
        <v>33</v>
      </c>
      <c r="H7516">
        <v>198.74</v>
      </c>
      <c r="I7516">
        <v>0.47</v>
      </c>
      <c r="J7516">
        <v>0.08</v>
      </c>
      <c r="K7516">
        <v>81.59</v>
      </c>
      <c r="L7516">
        <v>6.34</v>
      </c>
      <c r="M7516">
        <v>3.36</v>
      </c>
      <c r="N7516">
        <v>6.27</v>
      </c>
      <c r="O7516" t="s">
        <v>24</v>
      </c>
      <c r="P7516" t="s">
        <v>714</v>
      </c>
      <c r="Q7516" t="s">
        <v>41</v>
      </c>
      <c r="R7516" t="s">
        <v>67</v>
      </c>
      <c r="S7516" t="s">
        <v>57</v>
      </c>
      <c r="T7516" s="1">
        <v>41048</v>
      </c>
    </row>
    <row r="7517" spans="1:20" x14ac:dyDescent="0.25">
      <c r="A7517">
        <v>53667</v>
      </c>
      <c r="B7517">
        <v>41046</v>
      </c>
      <c r="C7517" t="s">
        <v>79</v>
      </c>
      <c r="D7517" t="s">
        <v>37</v>
      </c>
      <c r="E7517" t="s">
        <v>50</v>
      </c>
      <c r="F7517" t="s">
        <v>426</v>
      </c>
      <c r="G7517">
        <v>16</v>
      </c>
      <c r="H7517">
        <v>1140.26</v>
      </c>
      <c r="I7517">
        <v>0.54</v>
      </c>
      <c r="J7517">
        <v>0.09</v>
      </c>
      <c r="K7517">
        <v>563.32000000000005</v>
      </c>
      <c r="L7517">
        <v>78.239999999999995</v>
      </c>
      <c r="M7517">
        <v>35.99</v>
      </c>
      <c r="N7517">
        <v>1.1000000000000001</v>
      </c>
      <c r="O7517" t="s">
        <v>24</v>
      </c>
      <c r="P7517" t="s">
        <v>714</v>
      </c>
      <c r="Q7517" t="s">
        <v>41</v>
      </c>
      <c r="R7517" t="s">
        <v>67</v>
      </c>
      <c r="S7517" t="s">
        <v>57</v>
      </c>
      <c r="T7517" s="1">
        <v>41048</v>
      </c>
    </row>
    <row r="7518" spans="1:20" x14ac:dyDescent="0.25">
      <c r="A7518">
        <v>53668</v>
      </c>
      <c r="B7518">
        <v>40268</v>
      </c>
      <c r="C7518" t="s">
        <v>29</v>
      </c>
      <c r="D7518" t="s">
        <v>21</v>
      </c>
      <c r="E7518" t="s">
        <v>30</v>
      </c>
      <c r="F7518" t="s">
        <v>1580</v>
      </c>
      <c r="G7518">
        <v>9</v>
      </c>
      <c r="H7518">
        <v>161.47999999999999</v>
      </c>
      <c r="I7518">
        <v>0.4</v>
      </c>
      <c r="J7518">
        <v>0.04</v>
      </c>
      <c r="K7518">
        <v>59.29</v>
      </c>
      <c r="L7518">
        <v>18.3</v>
      </c>
      <c r="M7518">
        <v>10.98</v>
      </c>
      <c r="N7518">
        <v>3.37</v>
      </c>
      <c r="O7518" t="s">
        <v>24</v>
      </c>
      <c r="P7518" t="s">
        <v>138</v>
      </c>
      <c r="Q7518" t="s">
        <v>75</v>
      </c>
      <c r="R7518" t="s">
        <v>34</v>
      </c>
      <c r="S7518" t="s">
        <v>35</v>
      </c>
      <c r="T7518" s="1">
        <v>40269</v>
      </c>
    </row>
    <row r="7519" spans="1:20" x14ac:dyDescent="0.25">
      <c r="A7519">
        <v>53671</v>
      </c>
      <c r="B7519">
        <v>40704</v>
      </c>
      <c r="C7519" t="s">
        <v>79</v>
      </c>
      <c r="D7519" t="s">
        <v>21</v>
      </c>
      <c r="E7519" t="s">
        <v>120</v>
      </c>
      <c r="F7519" t="s">
        <v>749</v>
      </c>
      <c r="G7519">
        <v>41</v>
      </c>
      <c r="H7519">
        <v>348.68</v>
      </c>
      <c r="I7519">
        <v>0.37</v>
      </c>
      <c r="J7519">
        <v>0.08</v>
      </c>
      <c r="K7519">
        <v>108.33</v>
      </c>
      <c r="L7519">
        <v>9.11</v>
      </c>
      <c r="M7519">
        <v>5.74</v>
      </c>
      <c r="N7519">
        <v>5.01</v>
      </c>
      <c r="O7519" t="s">
        <v>24</v>
      </c>
      <c r="P7519" t="s">
        <v>1760</v>
      </c>
      <c r="Q7519" t="s">
        <v>64</v>
      </c>
      <c r="R7519" t="s">
        <v>27</v>
      </c>
      <c r="S7519" t="s">
        <v>57</v>
      </c>
      <c r="T7519" s="1">
        <v>40705</v>
      </c>
    </row>
    <row r="7520" spans="1:20" x14ac:dyDescent="0.25">
      <c r="A7520">
        <v>53671</v>
      </c>
      <c r="B7520">
        <v>40704</v>
      </c>
      <c r="C7520" t="s">
        <v>79</v>
      </c>
      <c r="D7520" t="s">
        <v>21</v>
      </c>
      <c r="E7520" t="s">
        <v>22</v>
      </c>
      <c r="F7520" t="s">
        <v>555</v>
      </c>
      <c r="G7520">
        <v>43</v>
      </c>
      <c r="H7520">
        <v>11550.73</v>
      </c>
      <c r="I7520">
        <v>0.48</v>
      </c>
      <c r="J7520">
        <v>0.01</v>
      </c>
      <c r="K7520">
        <v>5474.19</v>
      </c>
      <c r="L7520">
        <v>270.87</v>
      </c>
      <c r="M7520">
        <v>140.85</v>
      </c>
      <c r="N7520">
        <v>19.989999999999998</v>
      </c>
      <c r="O7520" t="s">
        <v>24</v>
      </c>
      <c r="P7520" t="s">
        <v>1760</v>
      </c>
      <c r="Q7520" t="s">
        <v>64</v>
      </c>
      <c r="R7520" t="s">
        <v>27</v>
      </c>
      <c r="S7520" t="s">
        <v>57</v>
      </c>
      <c r="T7520" s="1">
        <v>40705</v>
      </c>
    </row>
    <row r="7521" spans="1:20" x14ac:dyDescent="0.25">
      <c r="A7521">
        <v>53671</v>
      </c>
      <c r="B7521">
        <v>40704</v>
      </c>
      <c r="C7521" t="s">
        <v>79</v>
      </c>
      <c r="D7521" t="s">
        <v>21</v>
      </c>
      <c r="E7521" t="s">
        <v>120</v>
      </c>
      <c r="F7521" t="s">
        <v>1201</v>
      </c>
      <c r="G7521">
        <v>39</v>
      </c>
      <c r="H7521">
        <v>1070.77</v>
      </c>
      <c r="I7521">
        <v>0.46</v>
      </c>
      <c r="J7521">
        <v>0.02</v>
      </c>
      <c r="K7521">
        <v>476.98</v>
      </c>
      <c r="L7521">
        <v>27.8</v>
      </c>
      <c r="M7521">
        <v>15.01</v>
      </c>
      <c r="N7521">
        <v>8.4</v>
      </c>
      <c r="O7521" t="s">
        <v>24</v>
      </c>
      <c r="P7521" t="s">
        <v>1760</v>
      </c>
      <c r="Q7521" t="s">
        <v>64</v>
      </c>
      <c r="R7521" t="s">
        <v>27</v>
      </c>
      <c r="S7521" t="s">
        <v>57</v>
      </c>
      <c r="T7521" s="1">
        <v>40705</v>
      </c>
    </row>
    <row r="7522" spans="1:20" x14ac:dyDescent="0.25">
      <c r="A7522">
        <v>53698</v>
      </c>
      <c r="B7522">
        <v>41076</v>
      </c>
      <c r="C7522" t="s">
        <v>79</v>
      </c>
      <c r="D7522" t="s">
        <v>21</v>
      </c>
      <c r="E7522" t="s">
        <v>52</v>
      </c>
      <c r="F7522" t="s">
        <v>814</v>
      </c>
      <c r="G7522">
        <v>10</v>
      </c>
      <c r="H7522">
        <v>92.03</v>
      </c>
      <c r="I7522">
        <v>0.47</v>
      </c>
      <c r="J7522">
        <v>0</v>
      </c>
      <c r="K7522">
        <v>42.92</v>
      </c>
      <c r="L7522">
        <v>9.1300000000000008</v>
      </c>
      <c r="M7522">
        <v>4.84</v>
      </c>
      <c r="N7522">
        <v>0.71</v>
      </c>
      <c r="O7522" t="s">
        <v>71</v>
      </c>
      <c r="P7522" t="s">
        <v>218</v>
      </c>
      <c r="Q7522" t="s">
        <v>64</v>
      </c>
      <c r="R7522" t="s">
        <v>67</v>
      </c>
      <c r="S7522" t="s">
        <v>55</v>
      </c>
      <c r="T7522" s="1">
        <v>41077</v>
      </c>
    </row>
    <row r="7523" spans="1:20" x14ac:dyDescent="0.25">
      <c r="A7523">
        <v>53703</v>
      </c>
      <c r="B7523">
        <v>40343</v>
      </c>
      <c r="C7523" t="s">
        <v>29</v>
      </c>
      <c r="D7523" t="s">
        <v>21</v>
      </c>
      <c r="E7523" t="s">
        <v>22</v>
      </c>
      <c r="F7523" t="s">
        <v>555</v>
      </c>
      <c r="G7523">
        <v>14</v>
      </c>
      <c r="H7523">
        <v>3109.3</v>
      </c>
      <c r="I7523">
        <v>0.4</v>
      </c>
      <c r="J7523">
        <v>0.06</v>
      </c>
      <c r="K7523">
        <v>1117.4100000000001</v>
      </c>
      <c r="L7523">
        <v>234.75</v>
      </c>
      <c r="M7523">
        <v>140.85</v>
      </c>
      <c r="N7523">
        <v>19.989999999999998</v>
      </c>
      <c r="O7523" t="s">
        <v>24</v>
      </c>
      <c r="P7523" t="s">
        <v>336</v>
      </c>
      <c r="Q7523" t="s">
        <v>41</v>
      </c>
      <c r="R7523" t="s">
        <v>34</v>
      </c>
      <c r="S7523" t="s">
        <v>57</v>
      </c>
      <c r="T7523" s="1">
        <v>40344</v>
      </c>
    </row>
    <row r="7524" spans="1:20" x14ac:dyDescent="0.25">
      <c r="A7524">
        <v>53728</v>
      </c>
      <c r="B7524">
        <v>40838</v>
      </c>
      <c r="C7524" t="s">
        <v>36</v>
      </c>
      <c r="D7524" t="s">
        <v>21</v>
      </c>
      <c r="E7524" t="s">
        <v>120</v>
      </c>
      <c r="F7524" t="s">
        <v>1010</v>
      </c>
      <c r="G7524">
        <v>27</v>
      </c>
      <c r="H7524">
        <v>2919.27</v>
      </c>
      <c r="I7524">
        <v>0.5</v>
      </c>
      <c r="J7524">
        <v>7.0000000000000007E-2</v>
      </c>
      <c r="K7524">
        <v>1349.08</v>
      </c>
      <c r="L7524">
        <v>116.2</v>
      </c>
      <c r="M7524">
        <v>58.1</v>
      </c>
      <c r="N7524">
        <v>1.49</v>
      </c>
      <c r="O7524" t="s">
        <v>24</v>
      </c>
      <c r="P7524" t="s">
        <v>1996</v>
      </c>
      <c r="Q7524" t="s">
        <v>64</v>
      </c>
      <c r="R7524" t="s">
        <v>34</v>
      </c>
      <c r="S7524" t="s">
        <v>57</v>
      </c>
      <c r="T7524" s="1">
        <v>40839</v>
      </c>
    </row>
    <row r="7525" spans="1:20" x14ac:dyDescent="0.25">
      <c r="A7525">
        <v>53730</v>
      </c>
      <c r="B7525">
        <v>41272</v>
      </c>
      <c r="C7525" t="s">
        <v>36</v>
      </c>
      <c r="D7525" t="s">
        <v>21</v>
      </c>
      <c r="E7525" t="s">
        <v>120</v>
      </c>
      <c r="F7525" t="s">
        <v>1669</v>
      </c>
      <c r="G7525">
        <v>40</v>
      </c>
      <c r="H7525">
        <v>288.64999999999998</v>
      </c>
      <c r="I7525">
        <v>0.39</v>
      </c>
      <c r="J7525">
        <v>0.05</v>
      </c>
      <c r="K7525">
        <v>101.22</v>
      </c>
      <c r="L7525">
        <v>7.44</v>
      </c>
      <c r="M7525">
        <v>4.54</v>
      </c>
      <c r="N7525">
        <v>5.83</v>
      </c>
      <c r="O7525" t="s">
        <v>24</v>
      </c>
      <c r="P7525" t="s">
        <v>1798</v>
      </c>
      <c r="Q7525" t="s">
        <v>75</v>
      </c>
      <c r="R7525" t="s">
        <v>34</v>
      </c>
      <c r="S7525" t="s">
        <v>57</v>
      </c>
      <c r="T7525" s="1">
        <v>41273</v>
      </c>
    </row>
    <row r="7526" spans="1:20" x14ac:dyDescent="0.25">
      <c r="A7526">
        <v>53762</v>
      </c>
      <c r="B7526">
        <v>41061</v>
      </c>
      <c r="C7526" t="s">
        <v>58</v>
      </c>
      <c r="D7526" t="s">
        <v>21</v>
      </c>
      <c r="E7526" t="s">
        <v>80</v>
      </c>
      <c r="F7526" t="s">
        <v>239</v>
      </c>
      <c r="G7526">
        <v>28</v>
      </c>
      <c r="H7526">
        <v>254.76</v>
      </c>
      <c r="I7526">
        <v>0.49</v>
      </c>
      <c r="J7526">
        <v>7.0000000000000007E-2</v>
      </c>
      <c r="K7526">
        <v>114.83</v>
      </c>
      <c r="L7526">
        <v>9.76</v>
      </c>
      <c r="M7526">
        <v>4.9800000000000004</v>
      </c>
      <c r="N7526">
        <v>0.49</v>
      </c>
      <c r="O7526" t="s">
        <v>24</v>
      </c>
      <c r="P7526" t="s">
        <v>1505</v>
      </c>
      <c r="Q7526" t="s">
        <v>33</v>
      </c>
      <c r="R7526" t="s">
        <v>67</v>
      </c>
      <c r="S7526" t="s">
        <v>57</v>
      </c>
      <c r="T7526" s="1">
        <v>41062</v>
      </c>
    </row>
    <row r="7527" spans="1:20" x14ac:dyDescent="0.25">
      <c r="A7527">
        <v>53766</v>
      </c>
      <c r="B7527">
        <v>40099</v>
      </c>
      <c r="C7527" t="s">
        <v>29</v>
      </c>
      <c r="D7527" t="s">
        <v>42</v>
      </c>
      <c r="E7527" t="s">
        <v>46</v>
      </c>
      <c r="F7527" t="s">
        <v>823</v>
      </c>
      <c r="G7527">
        <v>22</v>
      </c>
      <c r="H7527">
        <v>5577.22</v>
      </c>
      <c r="I7527">
        <v>0.46</v>
      </c>
      <c r="J7527">
        <v>7.0000000000000007E-2</v>
      </c>
      <c r="K7527">
        <v>2319.46</v>
      </c>
      <c r="L7527">
        <v>270.33</v>
      </c>
      <c r="M7527">
        <v>145.97999999999999</v>
      </c>
      <c r="N7527">
        <v>46.2</v>
      </c>
      <c r="O7527" t="s">
        <v>48</v>
      </c>
      <c r="P7527" t="s">
        <v>1760</v>
      </c>
      <c r="Q7527" t="s">
        <v>64</v>
      </c>
      <c r="R7527" t="s">
        <v>34</v>
      </c>
      <c r="S7527" t="s">
        <v>49</v>
      </c>
      <c r="T7527" s="1">
        <v>40100</v>
      </c>
    </row>
    <row r="7528" spans="1:20" x14ac:dyDescent="0.25">
      <c r="A7528">
        <v>53767</v>
      </c>
      <c r="B7528">
        <v>40781</v>
      </c>
      <c r="C7528" t="s">
        <v>29</v>
      </c>
      <c r="D7528" t="s">
        <v>21</v>
      </c>
      <c r="E7528" t="s">
        <v>84</v>
      </c>
      <c r="F7528" t="s">
        <v>633</v>
      </c>
      <c r="G7528">
        <v>35</v>
      </c>
      <c r="H7528">
        <v>1883.92</v>
      </c>
      <c r="I7528">
        <v>0.44</v>
      </c>
      <c r="J7528">
        <v>0.03</v>
      </c>
      <c r="K7528">
        <v>793.86</v>
      </c>
      <c r="L7528">
        <v>55.32</v>
      </c>
      <c r="M7528">
        <v>30.98</v>
      </c>
      <c r="N7528">
        <v>5.76</v>
      </c>
      <c r="O7528" t="s">
        <v>24</v>
      </c>
      <c r="P7528" t="s">
        <v>250</v>
      </c>
      <c r="Q7528" t="s">
        <v>33</v>
      </c>
      <c r="R7528" t="s">
        <v>27</v>
      </c>
      <c r="S7528" t="s">
        <v>57</v>
      </c>
      <c r="T7528" s="1">
        <v>40782</v>
      </c>
    </row>
    <row r="7529" spans="1:20" x14ac:dyDescent="0.25">
      <c r="A7529">
        <v>53795</v>
      </c>
      <c r="B7529">
        <v>40938</v>
      </c>
      <c r="C7529" t="s">
        <v>36</v>
      </c>
      <c r="D7529" t="s">
        <v>21</v>
      </c>
      <c r="E7529" t="s">
        <v>84</v>
      </c>
      <c r="F7529" t="s">
        <v>1221</v>
      </c>
      <c r="G7529">
        <v>40</v>
      </c>
      <c r="H7529">
        <v>382.48</v>
      </c>
      <c r="I7529">
        <v>0.38</v>
      </c>
      <c r="J7529">
        <v>0.1</v>
      </c>
      <c r="K7529">
        <v>117.06</v>
      </c>
      <c r="L7529">
        <v>10.45</v>
      </c>
      <c r="M7529">
        <v>6.48</v>
      </c>
      <c r="N7529">
        <v>6.22</v>
      </c>
      <c r="O7529" t="s">
        <v>71</v>
      </c>
      <c r="P7529" t="s">
        <v>707</v>
      </c>
      <c r="Q7529" t="s">
        <v>64</v>
      </c>
      <c r="R7529" t="s">
        <v>61</v>
      </c>
      <c r="S7529" t="s">
        <v>57</v>
      </c>
      <c r="T7529" s="1">
        <v>40939</v>
      </c>
    </row>
    <row r="7530" spans="1:20" x14ac:dyDescent="0.25">
      <c r="A7530">
        <v>53795</v>
      </c>
      <c r="B7530">
        <v>40938</v>
      </c>
      <c r="C7530" t="s">
        <v>36</v>
      </c>
      <c r="D7530" t="s">
        <v>37</v>
      </c>
      <c r="E7530" t="s">
        <v>50</v>
      </c>
      <c r="F7530" t="s">
        <v>76</v>
      </c>
      <c r="G7530">
        <v>21</v>
      </c>
      <c r="H7530">
        <v>6520.87</v>
      </c>
      <c r="I7530">
        <v>0.4</v>
      </c>
      <c r="J7530">
        <v>0.05</v>
      </c>
      <c r="K7530">
        <v>2400.88</v>
      </c>
      <c r="L7530">
        <v>326.64999999999998</v>
      </c>
      <c r="M7530">
        <v>195.99</v>
      </c>
      <c r="N7530">
        <v>4.2</v>
      </c>
      <c r="O7530" t="s">
        <v>24</v>
      </c>
      <c r="P7530" t="s">
        <v>707</v>
      </c>
      <c r="Q7530" t="s">
        <v>64</v>
      </c>
      <c r="R7530" t="s">
        <v>61</v>
      </c>
      <c r="S7530" t="s">
        <v>57</v>
      </c>
      <c r="T7530" s="1">
        <v>40940</v>
      </c>
    </row>
    <row r="7531" spans="1:20" x14ac:dyDescent="0.25">
      <c r="A7531">
        <v>53797</v>
      </c>
      <c r="B7531">
        <v>40087</v>
      </c>
      <c r="C7531" t="s">
        <v>58</v>
      </c>
      <c r="D7531" t="s">
        <v>42</v>
      </c>
      <c r="E7531" t="s">
        <v>92</v>
      </c>
      <c r="F7531" t="s">
        <v>1197</v>
      </c>
      <c r="G7531">
        <v>10</v>
      </c>
      <c r="H7531">
        <v>995.92</v>
      </c>
      <c r="I7531">
        <v>0.4</v>
      </c>
      <c r="J7531">
        <v>0.01</v>
      </c>
      <c r="K7531">
        <v>377.91</v>
      </c>
      <c r="L7531">
        <v>96.9</v>
      </c>
      <c r="M7531">
        <v>58.14</v>
      </c>
      <c r="N7531">
        <v>36.61</v>
      </c>
      <c r="O7531" t="s">
        <v>48</v>
      </c>
      <c r="P7531" t="s">
        <v>1398</v>
      </c>
      <c r="Q7531" t="s">
        <v>83</v>
      </c>
      <c r="R7531" t="s">
        <v>27</v>
      </c>
      <c r="S7531" t="s">
        <v>49</v>
      </c>
      <c r="T7531" s="1">
        <v>40087</v>
      </c>
    </row>
    <row r="7532" spans="1:20" x14ac:dyDescent="0.25">
      <c r="A7532">
        <v>53798</v>
      </c>
      <c r="B7532">
        <v>39922</v>
      </c>
      <c r="C7532" t="s">
        <v>20</v>
      </c>
      <c r="D7532" t="s">
        <v>21</v>
      </c>
      <c r="E7532" t="s">
        <v>126</v>
      </c>
      <c r="F7532" t="s">
        <v>1547</v>
      </c>
      <c r="G7532">
        <v>29</v>
      </c>
      <c r="H7532">
        <v>3692.78</v>
      </c>
      <c r="I7532">
        <v>0.38</v>
      </c>
      <c r="J7532">
        <v>0</v>
      </c>
      <c r="K7532">
        <v>1397.94</v>
      </c>
      <c r="L7532">
        <v>126.85</v>
      </c>
      <c r="M7532">
        <v>78.650000000000006</v>
      </c>
      <c r="N7532">
        <v>13.99</v>
      </c>
      <c r="O7532" t="s">
        <v>24</v>
      </c>
      <c r="P7532" t="s">
        <v>950</v>
      </c>
      <c r="Q7532" t="s">
        <v>33</v>
      </c>
      <c r="R7532" t="s">
        <v>34</v>
      </c>
      <c r="S7532" t="s">
        <v>45</v>
      </c>
      <c r="T7532" s="1">
        <v>39929</v>
      </c>
    </row>
    <row r="7533" spans="1:20" x14ac:dyDescent="0.25">
      <c r="A7533">
        <v>53798</v>
      </c>
      <c r="B7533">
        <v>39922</v>
      </c>
      <c r="C7533" t="s">
        <v>20</v>
      </c>
      <c r="D7533" t="s">
        <v>42</v>
      </c>
      <c r="E7533" t="s">
        <v>192</v>
      </c>
      <c r="F7533" t="s">
        <v>735</v>
      </c>
      <c r="G7533">
        <v>41</v>
      </c>
      <c r="H7533">
        <v>8991.7099999999991</v>
      </c>
      <c r="I7533">
        <v>0.48</v>
      </c>
      <c r="J7533">
        <v>0.08</v>
      </c>
      <c r="K7533">
        <v>3878.92</v>
      </c>
      <c r="L7533">
        <v>236.52</v>
      </c>
      <c r="M7533">
        <v>122.99</v>
      </c>
      <c r="N7533">
        <v>70.2</v>
      </c>
      <c r="O7533" t="s">
        <v>48</v>
      </c>
      <c r="P7533" t="s">
        <v>950</v>
      </c>
      <c r="Q7533" t="s">
        <v>33</v>
      </c>
      <c r="R7533" t="s">
        <v>34</v>
      </c>
      <c r="S7533" t="s">
        <v>132</v>
      </c>
      <c r="T7533" s="1">
        <v>39927</v>
      </c>
    </row>
    <row r="7534" spans="1:20" x14ac:dyDescent="0.25">
      <c r="A7534">
        <v>53825</v>
      </c>
      <c r="B7534">
        <v>40642</v>
      </c>
      <c r="C7534" t="s">
        <v>20</v>
      </c>
      <c r="D7534" t="s">
        <v>21</v>
      </c>
      <c r="E7534" t="s">
        <v>84</v>
      </c>
      <c r="F7534" t="s">
        <v>804</v>
      </c>
      <c r="G7534">
        <v>36</v>
      </c>
      <c r="H7534">
        <v>2848.45</v>
      </c>
      <c r="I7534">
        <v>0.44</v>
      </c>
      <c r="J7534">
        <v>0.08</v>
      </c>
      <c r="K7534">
        <v>1111.78</v>
      </c>
      <c r="L7534">
        <v>85.79</v>
      </c>
      <c r="M7534">
        <v>48.04</v>
      </c>
      <c r="N7534">
        <v>7.23</v>
      </c>
      <c r="O7534" t="s">
        <v>24</v>
      </c>
      <c r="P7534" t="s">
        <v>1329</v>
      </c>
      <c r="Q7534" t="s">
        <v>33</v>
      </c>
      <c r="R7534" t="s">
        <v>67</v>
      </c>
      <c r="S7534" t="s">
        <v>57</v>
      </c>
      <c r="T7534" s="1">
        <v>40644</v>
      </c>
    </row>
    <row r="7535" spans="1:20" x14ac:dyDescent="0.25">
      <c r="A7535">
        <v>53863</v>
      </c>
      <c r="B7535">
        <v>40332</v>
      </c>
      <c r="C7535" t="s">
        <v>36</v>
      </c>
      <c r="D7535" t="s">
        <v>21</v>
      </c>
      <c r="E7535" t="s">
        <v>22</v>
      </c>
      <c r="F7535" t="s">
        <v>1667</v>
      </c>
      <c r="G7535">
        <v>46</v>
      </c>
      <c r="H7535">
        <v>12157.78</v>
      </c>
      <c r="I7535">
        <v>0.4</v>
      </c>
      <c r="J7535">
        <v>0.02</v>
      </c>
      <c r="K7535">
        <v>4706.49</v>
      </c>
      <c r="L7535">
        <v>269.25</v>
      </c>
      <c r="M7535">
        <v>161.55000000000001</v>
      </c>
      <c r="N7535">
        <v>19.989999999999998</v>
      </c>
      <c r="O7535" t="s">
        <v>71</v>
      </c>
      <c r="P7535" t="s">
        <v>811</v>
      </c>
      <c r="Q7535" t="s">
        <v>33</v>
      </c>
      <c r="R7535" t="s">
        <v>61</v>
      </c>
      <c r="S7535" t="s">
        <v>57</v>
      </c>
      <c r="T7535" s="1">
        <v>40335</v>
      </c>
    </row>
    <row r="7536" spans="1:20" x14ac:dyDescent="0.25">
      <c r="A7536">
        <v>53891</v>
      </c>
      <c r="B7536">
        <v>39835</v>
      </c>
      <c r="C7536" t="s">
        <v>36</v>
      </c>
      <c r="D7536" t="s">
        <v>21</v>
      </c>
      <c r="E7536" t="s">
        <v>120</v>
      </c>
      <c r="F7536" t="s">
        <v>1502</v>
      </c>
      <c r="G7536">
        <v>36</v>
      </c>
      <c r="H7536">
        <v>919.83</v>
      </c>
      <c r="I7536">
        <v>0.41</v>
      </c>
      <c r="J7536">
        <v>0.02</v>
      </c>
      <c r="K7536">
        <v>362.18</v>
      </c>
      <c r="L7536">
        <v>25.8</v>
      </c>
      <c r="M7536">
        <v>15.22</v>
      </c>
      <c r="N7536">
        <v>9.73</v>
      </c>
      <c r="O7536" t="s">
        <v>24</v>
      </c>
      <c r="P7536" t="s">
        <v>1069</v>
      </c>
      <c r="Q7536" t="s">
        <v>41</v>
      </c>
      <c r="R7536" t="s">
        <v>61</v>
      </c>
      <c r="S7536" t="s">
        <v>57</v>
      </c>
      <c r="T7536" s="1">
        <v>39835</v>
      </c>
    </row>
    <row r="7537" spans="1:20" x14ac:dyDescent="0.25">
      <c r="A7537">
        <v>53891</v>
      </c>
      <c r="B7537">
        <v>39835</v>
      </c>
      <c r="C7537" t="s">
        <v>36</v>
      </c>
      <c r="D7537" t="s">
        <v>37</v>
      </c>
      <c r="E7537" t="s">
        <v>38</v>
      </c>
      <c r="F7537" t="s">
        <v>679</v>
      </c>
      <c r="G7537">
        <v>27</v>
      </c>
      <c r="H7537">
        <v>8711.43</v>
      </c>
      <c r="I7537">
        <v>0.48</v>
      </c>
      <c r="J7537">
        <v>7.0000000000000007E-2</v>
      </c>
      <c r="K7537">
        <v>3831.71</v>
      </c>
      <c r="L7537">
        <v>346.13</v>
      </c>
      <c r="M7537">
        <v>179.99</v>
      </c>
      <c r="N7537">
        <v>19.989999999999998</v>
      </c>
      <c r="O7537" t="s">
        <v>24</v>
      </c>
      <c r="P7537" t="s">
        <v>1069</v>
      </c>
      <c r="Q7537" t="s">
        <v>95</v>
      </c>
      <c r="R7537" t="s">
        <v>61</v>
      </c>
      <c r="S7537" t="s">
        <v>57</v>
      </c>
      <c r="T7537" s="1">
        <v>39836</v>
      </c>
    </row>
    <row r="7538" spans="1:20" x14ac:dyDescent="0.25">
      <c r="A7538">
        <v>53891</v>
      </c>
      <c r="B7538">
        <v>39835</v>
      </c>
      <c r="C7538" t="s">
        <v>36</v>
      </c>
      <c r="D7538" t="s">
        <v>42</v>
      </c>
      <c r="E7538" t="s">
        <v>43</v>
      </c>
      <c r="F7538" t="s">
        <v>1017</v>
      </c>
      <c r="G7538">
        <v>44</v>
      </c>
      <c r="H7538">
        <v>7270.44</v>
      </c>
      <c r="I7538">
        <v>0.45</v>
      </c>
      <c r="J7538">
        <v>0.02</v>
      </c>
      <c r="K7538">
        <v>3172.71</v>
      </c>
      <c r="L7538">
        <v>167.69</v>
      </c>
      <c r="M7538">
        <v>92.23</v>
      </c>
      <c r="N7538">
        <v>39.61</v>
      </c>
      <c r="O7538" t="s">
        <v>71</v>
      </c>
      <c r="P7538" t="s">
        <v>1069</v>
      </c>
      <c r="Q7538" t="s">
        <v>95</v>
      </c>
      <c r="R7538" t="s">
        <v>61</v>
      </c>
      <c r="S7538" t="s">
        <v>45</v>
      </c>
      <c r="T7538" s="1">
        <v>39836</v>
      </c>
    </row>
    <row r="7539" spans="1:20" x14ac:dyDescent="0.25">
      <c r="A7539">
        <v>53891</v>
      </c>
      <c r="B7539">
        <v>39835</v>
      </c>
      <c r="C7539" t="s">
        <v>36</v>
      </c>
      <c r="D7539" t="s">
        <v>37</v>
      </c>
      <c r="E7539" t="s">
        <v>50</v>
      </c>
      <c r="F7539" t="s">
        <v>76</v>
      </c>
      <c r="G7539">
        <v>25</v>
      </c>
      <c r="H7539">
        <v>5214.7299999999996</v>
      </c>
      <c r="I7539">
        <v>0.46</v>
      </c>
      <c r="J7539">
        <v>0.03</v>
      </c>
      <c r="K7539">
        <v>2309.06</v>
      </c>
      <c r="L7539">
        <v>214.8</v>
      </c>
      <c r="M7539">
        <v>115.99</v>
      </c>
      <c r="N7539">
        <v>5.92</v>
      </c>
      <c r="O7539" t="s">
        <v>71</v>
      </c>
      <c r="P7539" t="s">
        <v>1069</v>
      </c>
      <c r="Q7539" t="s">
        <v>95</v>
      </c>
      <c r="R7539" t="s">
        <v>61</v>
      </c>
      <c r="S7539" t="s">
        <v>57</v>
      </c>
      <c r="T7539" s="1">
        <v>39836</v>
      </c>
    </row>
    <row r="7540" spans="1:20" x14ac:dyDescent="0.25">
      <c r="A7540">
        <v>53894</v>
      </c>
      <c r="B7540">
        <v>40001</v>
      </c>
      <c r="C7540" t="s">
        <v>58</v>
      </c>
      <c r="D7540" t="s">
        <v>42</v>
      </c>
      <c r="E7540" t="s">
        <v>43</v>
      </c>
      <c r="F7540" t="s">
        <v>842</v>
      </c>
      <c r="G7540">
        <v>47</v>
      </c>
      <c r="H7540">
        <v>1354</v>
      </c>
      <c r="I7540">
        <v>0.52</v>
      </c>
      <c r="J7540">
        <v>0.03</v>
      </c>
      <c r="K7540">
        <v>681.3</v>
      </c>
      <c r="L7540">
        <v>29.58</v>
      </c>
      <c r="M7540">
        <v>14.2</v>
      </c>
      <c r="N7540">
        <v>5.3</v>
      </c>
      <c r="O7540" t="s">
        <v>24</v>
      </c>
      <c r="P7540" t="s">
        <v>717</v>
      </c>
      <c r="Q7540" t="s">
        <v>95</v>
      </c>
      <c r="R7540" t="s">
        <v>67</v>
      </c>
      <c r="S7540" t="s">
        <v>55</v>
      </c>
      <c r="T7540" s="1">
        <v>40002</v>
      </c>
    </row>
    <row r="7541" spans="1:20" x14ac:dyDescent="0.25">
      <c r="A7541">
        <v>53894</v>
      </c>
      <c r="B7541">
        <v>40001</v>
      </c>
      <c r="C7541" t="s">
        <v>58</v>
      </c>
      <c r="D7541" t="s">
        <v>42</v>
      </c>
      <c r="E7541" t="s">
        <v>46</v>
      </c>
      <c r="F7541" t="s">
        <v>331</v>
      </c>
      <c r="G7541">
        <v>37</v>
      </c>
      <c r="H7541">
        <v>4678.2</v>
      </c>
      <c r="I7541">
        <v>0.45</v>
      </c>
      <c r="J7541">
        <v>0.04</v>
      </c>
      <c r="K7541">
        <v>1968.51</v>
      </c>
      <c r="L7541">
        <v>129.76</v>
      </c>
      <c r="M7541">
        <v>71.37</v>
      </c>
      <c r="N7541">
        <v>69</v>
      </c>
      <c r="O7541" t="s">
        <v>24</v>
      </c>
      <c r="P7541" t="s">
        <v>717</v>
      </c>
      <c r="Q7541" t="s">
        <v>95</v>
      </c>
      <c r="R7541" t="s">
        <v>67</v>
      </c>
      <c r="S7541" t="s">
        <v>28</v>
      </c>
      <c r="T7541" s="1">
        <v>40002</v>
      </c>
    </row>
    <row r="7542" spans="1:20" x14ac:dyDescent="0.25">
      <c r="A7542">
        <v>53894</v>
      </c>
      <c r="B7542">
        <v>40001</v>
      </c>
      <c r="C7542" t="s">
        <v>58</v>
      </c>
      <c r="D7542" t="s">
        <v>37</v>
      </c>
      <c r="E7542" t="s">
        <v>50</v>
      </c>
      <c r="F7542" t="s">
        <v>76</v>
      </c>
      <c r="G7542">
        <v>29</v>
      </c>
      <c r="H7542">
        <v>10208.32</v>
      </c>
      <c r="I7542">
        <v>0.44</v>
      </c>
      <c r="J7542">
        <v>0.02</v>
      </c>
      <c r="K7542">
        <v>4371.53</v>
      </c>
      <c r="L7542">
        <v>358.91</v>
      </c>
      <c r="M7542">
        <v>200.99</v>
      </c>
      <c r="N7542">
        <v>8.08</v>
      </c>
      <c r="O7542" t="s">
        <v>71</v>
      </c>
      <c r="P7542" t="s">
        <v>717</v>
      </c>
      <c r="Q7542" t="s">
        <v>95</v>
      </c>
      <c r="R7542" t="s">
        <v>67</v>
      </c>
      <c r="S7542" t="s">
        <v>57</v>
      </c>
      <c r="T7542" s="1">
        <v>40001</v>
      </c>
    </row>
    <row r="7543" spans="1:20" x14ac:dyDescent="0.25">
      <c r="A7543">
        <v>53895</v>
      </c>
      <c r="B7543">
        <v>40790</v>
      </c>
      <c r="C7543" t="s">
        <v>29</v>
      </c>
      <c r="D7543" t="s">
        <v>21</v>
      </c>
      <c r="E7543" t="s">
        <v>22</v>
      </c>
      <c r="F7543" t="s">
        <v>1070</v>
      </c>
      <c r="G7543">
        <v>21</v>
      </c>
      <c r="H7543">
        <v>14424.88</v>
      </c>
      <c r="I7543">
        <v>0.45</v>
      </c>
      <c r="J7543">
        <v>0.1</v>
      </c>
      <c r="K7543">
        <v>5601.9</v>
      </c>
      <c r="L7543">
        <v>762.16</v>
      </c>
      <c r="M7543">
        <v>419.19</v>
      </c>
      <c r="N7543">
        <v>19.989999999999998</v>
      </c>
      <c r="O7543" t="s">
        <v>24</v>
      </c>
      <c r="P7543" t="s">
        <v>1180</v>
      </c>
      <c r="Q7543" t="s">
        <v>41</v>
      </c>
      <c r="R7543" t="s">
        <v>27</v>
      </c>
      <c r="S7543" t="s">
        <v>57</v>
      </c>
      <c r="T7543" s="1">
        <v>40792</v>
      </c>
    </row>
    <row r="7544" spans="1:20" x14ac:dyDescent="0.25">
      <c r="A7544">
        <v>53920</v>
      </c>
      <c r="B7544">
        <v>39890</v>
      </c>
      <c r="C7544" t="s">
        <v>58</v>
      </c>
      <c r="D7544" t="s">
        <v>21</v>
      </c>
      <c r="E7544" t="s">
        <v>22</v>
      </c>
      <c r="F7544" t="s">
        <v>131</v>
      </c>
      <c r="G7544">
        <v>18</v>
      </c>
      <c r="H7544">
        <v>661.09</v>
      </c>
      <c r="I7544">
        <v>0.41</v>
      </c>
      <c r="J7544">
        <v>0.05</v>
      </c>
      <c r="K7544">
        <v>230.42</v>
      </c>
      <c r="L7544">
        <v>35.56</v>
      </c>
      <c r="M7544">
        <v>20.98</v>
      </c>
      <c r="N7544">
        <v>53.03</v>
      </c>
      <c r="O7544" t="s">
        <v>48</v>
      </c>
      <c r="P7544" t="s">
        <v>1800</v>
      </c>
      <c r="Q7544" t="s">
        <v>83</v>
      </c>
      <c r="R7544" t="s">
        <v>61</v>
      </c>
      <c r="S7544" t="s">
        <v>132</v>
      </c>
      <c r="T7544" s="1">
        <v>39892</v>
      </c>
    </row>
    <row r="7545" spans="1:20" x14ac:dyDescent="0.25">
      <c r="A7545">
        <v>53953</v>
      </c>
      <c r="B7545">
        <v>39899</v>
      </c>
      <c r="C7545" t="s">
        <v>29</v>
      </c>
      <c r="D7545" t="s">
        <v>21</v>
      </c>
      <c r="E7545" t="s">
        <v>84</v>
      </c>
      <c r="F7545" t="s">
        <v>1811</v>
      </c>
      <c r="G7545">
        <v>36</v>
      </c>
      <c r="H7545">
        <v>556.91</v>
      </c>
      <c r="I7545">
        <v>0.46</v>
      </c>
      <c r="J7545">
        <v>7.0000000000000007E-2</v>
      </c>
      <c r="K7545">
        <v>232.7</v>
      </c>
      <c r="L7545">
        <v>16.57</v>
      </c>
      <c r="M7545">
        <v>8.9499999999999993</v>
      </c>
      <c r="N7545">
        <v>2.0099999999999998</v>
      </c>
      <c r="O7545" t="s">
        <v>24</v>
      </c>
      <c r="P7545" t="s">
        <v>1930</v>
      </c>
      <c r="Q7545" t="s">
        <v>95</v>
      </c>
      <c r="R7545" t="s">
        <v>34</v>
      </c>
      <c r="S7545" t="s">
        <v>55</v>
      </c>
      <c r="T7545" s="1">
        <v>39900</v>
      </c>
    </row>
    <row r="7546" spans="1:20" x14ac:dyDescent="0.25">
      <c r="A7546">
        <v>53955</v>
      </c>
      <c r="B7546">
        <v>40606</v>
      </c>
      <c r="C7546" t="s">
        <v>58</v>
      </c>
      <c r="D7546" t="s">
        <v>42</v>
      </c>
      <c r="E7546" t="s">
        <v>192</v>
      </c>
      <c r="F7546" t="s">
        <v>892</v>
      </c>
      <c r="G7546">
        <v>43</v>
      </c>
      <c r="H7546">
        <v>9615.7099999999991</v>
      </c>
      <c r="I7546">
        <v>0.43</v>
      </c>
      <c r="J7546">
        <v>0.04</v>
      </c>
      <c r="K7546">
        <v>3853.57</v>
      </c>
      <c r="L7546">
        <v>229.79</v>
      </c>
      <c r="M7546">
        <v>130.97999999999999</v>
      </c>
      <c r="N7546">
        <v>130</v>
      </c>
      <c r="O7546" t="s">
        <v>48</v>
      </c>
      <c r="P7546" t="s">
        <v>119</v>
      </c>
      <c r="Q7546" t="s">
        <v>41</v>
      </c>
      <c r="R7546" t="s">
        <v>61</v>
      </c>
      <c r="S7546" t="s">
        <v>132</v>
      </c>
      <c r="T7546" s="1">
        <v>40608</v>
      </c>
    </row>
    <row r="7547" spans="1:20" x14ac:dyDescent="0.25">
      <c r="A7547">
        <v>53956</v>
      </c>
      <c r="B7547">
        <v>40763</v>
      </c>
      <c r="C7547" t="s">
        <v>36</v>
      </c>
      <c r="D7547" t="s">
        <v>21</v>
      </c>
      <c r="E7547" t="s">
        <v>84</v>
      </c>
      <c r="F7547" t="s">
        <v>506</v>
      </c>
      <c r="G7547">
        <v>43</v>
      </c>
      <c r="H7547">
        <v>3895.13</v>
      </c>
      <c r="I7547">
        <v>0.55000000000000004</v>
      </c>
      <c r="J7547">
        <v>0.01</v>
      </c>
      <c r="K7547">
        <v>2115.08</v>
      </c>
      <c r="L7547">
        <v>91.09</v>
      </c>
      <c r="M7547">
        <v>40.99</v>
      </c>
      <c r="N7547">
        <v>17.48</v>
      </c>
      <c r="O7547" t="s">
        <v>24</v>
      </c>
      <c r="P7547" t="s">
        <v>533</v>
      </c>
      <c r="Q7547" t="s">
        <v>41</v>
      </c>
      <c r="R7547" t="s">
        <v>67</v>
      </c>
      <c r="S7547" t="s">
        <v>57</v>
      </c>
      <c r="T7547" s="1">
        <v>40764</v>
      </c>
    </row>
    <row r="7548" spans="1:20" x14ac:dyDescent="0.25">
      <c r="A7548">
        <v>53984</v>
      </c>
      <c r="B7548">
        <v>41253</v>
      </c>
      <c r="C7548" t="s">
        <v>79</v>
      </c>
      <c r="D7548" t="s">
        <v>21</v>
      </c>
      <c r="E7548" t="s">
        <v>84</v>
      </c>
      <c r="F7548" t="s">
        <v>289</v>
      </c>
      <c r="G7548">
        <v>23</v>
      </c>
      <c r="H7548">
        <v>274.83</v>
      </c>
      <c r="I7548">
        <v>0.42</v>
      </c>
      <c r="J7548">
        <v>0</v>
      </c>
      <c r="K7548">
        <v>114.59</v>
      </c>
      <c r="L7548">
        <v>11.86</v>
      </c>
      <c r="M7548">
        <v>6.88</v>
      </c>
      <c r="N7548">
        <v>2</v>
      </c>
      <c r="O7548" t="s">
        <v>24</v>
      </c>
      <c r="P7548" t="s">
        <v>419</v>
      </c>
      <c r="Q7548" t="s">
        <v>64</v>
      </c>
      <c r="R7548" t="s">
        <v>34</v>
      </c>
      <c r="S7548" t="s">
        <v>55</v>
      </c>
      <c r="T7548" s="1">
        <v>41254</v>
      </c>
    </row>
    <row r="7549" spans="1:20" x14ac:dyDescent="0.25">
      <c r="A7549">
        <v>53990</v>
      </c>
      <c r="B7549">
        <v>41214</v>
      </c>
      <c r="C7549" t="s">
        <v>29</v>
      </c>
      <c r="D7549" t="s">
        <v>37</v>
      </c>
      <c r="E7549" t="s">
        <v>50</v>
      </c>
      <c r="F7549" t="s">
        <v>920</v>
      </c>
      <c r="G7549">
        <v>44</v>
      </c>
      <c r="H7549">
        <v>7564.14</v>
      </c>
      <c r="I7549">
        <v>0.38</v>
      </c>
      <c r="J7549">
        <v>0.04</v>
      </c>
      <c r="K7549">
        <v>2678.08</v>
      </c>
      <c r="L7549">
        <v>179.02</v>
      </c>
      <c r="M7549">
        <v>110.99</v>
      </c>
      <c r="N7549">
        <v>2.5</v>
      </c>
      <c r="O7549" t="s">
        <v>24</v>
      </c>
      <c r="P7549" t="s">
        <v>270</v>
      </c>
      <c r="Q7549" t="s">
        <v>83</v>
      </c>
      <c r="R7549" t="s">
        <v>34</v>
      </c>
      <c r="S7549" t="s">
        <v>57</v>
      </c>
      <c r="T7549" s="1">
        <v>41215</v>
      </c>
    </row>
    <row r="7550" spans="1:20" x14ac:dyDescent="0.25">
      <c r="A7550">
        <v>54019</v>
      </c>
      <c r="B7550">
        <v>39995</v>
      </c>
      <c r="C7550" t="s">
        <v>20</v>
      </c>
      <c r="D7550" t="s">
        <v>37</v>
      </c>
      <c r="E7550" t="s">
        <v>87</v>
      </c>
      <c r="F7550" t="s">
        <v>1746</v>
      </c>
      <c r="G7550">
        <v>35</v>
      </c>
      <c r="H7550">
        <v>6112.6</v>
      </c>
      <c r="I7550">
        <v>0.36</v>
      </c>
      <c r="J7550">
        <v>0.08</v>
      </c>
      <c r="K7550">
        <v>1852.35</v>
      </c>
      <c r="L7550">
        <v>189.02</v>
      </c>
      <c r="M7550">
        <v>120.97</v>
      </c>
      <c r="N7550">
        <v>26.3</v>
      </c>
      <c r="O7550" t="s">
        <v>48</v>
      </c>
      <c r="P7550" t="s">
        <v>835</v>
      </c>
      <c r="Q7550" t="s">
        <v>33</v>
      </c>
      <c r="R7550" t="s">
        <v>34</v>
      </c>
      <c r="S7550" t="s">
        <v>132</v>
      </c>
      <c r="T7550" s="1">
        <v>40002</v>
      </c>
    </row>
    <row r="7551" spans="1:20" x14ac:dyDescent="0.25">
      <c r="A7551">
        <v>54020</v>
      </c>
      <c r="B7551">
        <v>40939</v>
      </c>
      <c r="C7551" t="s">
        <v>20</v>
      </c>
      <c r="D7551" t="s">
        <v>21</v>
      </c>
      <c r="E7551" t="s">
        <v>84</v>
      </c>
      <c r="F7551" t="s">
        <v>1328</v>
      </c>
      <c r="G7551">
        <v>35</v>
      </c>
      <c r="H7551">
        <v>1006.4</v>
      </c>
      <c r="I7551">
        <v>0.37</v>
      </c>
      <c r="J7551">
        <v>0.05</v>
      </c>
      <c r="K7551">
        <v>337.24</v>
      </c>
      <c r="L7551">
        <v>30.11</v>
      </c>
      <c r="M7551">
        <v>18.97</v>
      </c>
      <c r="N7551">
        <v>5.21</v>
      </c>
      <c r="O7551" t="s">
        <v>24</v>
      </c>
      <c r="P7551" t="s">
        <v>1575</v>
      </c>
      <c r="Q7551" t="s">
        <v>75</v>
      </c>
      <c r="R7551" t="s">
        <v>34</v>
      </c>
      <c r="S7551" t="s">
        <v>57</v>
      </c>
      <c r="T7551" s="1">
        <v>40943</v>
      </c>
    </row>
    <row r="7552" spans="1:20" x14ac:dyDescent="0.25">
      <c r="A7552">
        <v>54020</v>
      </c>
      <c r="B7552">
        <v>40939</v>
      </c>
      <c r="C7552" t="s">
        <v>20</v>
      </c>
      <c r="D7552" t="s">
        <v>21</v>
      </c>
      <c r="E7552" t="s">
        <v>84</v>
      </c>
      <c r="F7552" t="s">
        <v>449</v>
      </c>
      <c r="G7552">
        <v>43</v>
      </c>
      <c r="H7552">
        <v>444.04</v>
      </c>
      <c r="I7552">
        <v>0.42</v>
      </c>
      <c r="J7552">
        <v>0.09</v>
      </c>
      <c r="K7552">
        <v>158.54</v>
      </c>
      <c r="L7552">
        <v>11.17</v>
      </c>
      <c r="M7552">
        <v>6.48</v>
      </c>
      <c r="N7552">
        <v>6.86</v>
      </c>
      <c r="O7552" t="s">
        <v>24</v>
      </c>
      <c r="P7552" t="s">
        <v>1575</v>
      </c>
      <c r="Q7552" t="s">
        <v>75</v>
      </c>
      <c r="R7552" t="s">
        <v>34</v>
      </c>
      <c r="S7552" t="s">
        <v>57</v>
      </c>
      <c r="T7552" s="1">
        <v>40944</v>
      </c>
    </row>
    <row r="7553" spans="1:20" x14ac:dyDescent="0.25">
      <c r="A7553">
        <v>54023</v>
      </c>
      <c r="B7553">
        <v>41112</v>
      </c>
      <c r="C7553" t="s">
        <v>29</v>
      </c>
      <c r="D7553" t="s">
        <v>21</v>
      </c>
      <c r="E7553" t="s">
        <v>120</v>
      </c>
      <c r="F7553" t="s">
        <v>1120</v>
      </c>
      <c r="G7553">
        <v>45</v>
      </c>
      <c r="H7553">
        <v>704.42</v>
      </c>
      <c r="I7553">
        <v>0.47</v>
      </c>
      <c r="J7553">
        <v>7.0000000000000007E-2</v>
      </c>
      <c r="K7553">
        <v>300.57</v>
      </c>
      <c r="L7553">
        <v>16.7</v>
      </c>
      <c r="M7553">
        <v>8.85</v>
      </c>
      <c r="N7553">
        <v>5.6</v>
      </c>
      <c r="O7553" t="s">
        <v>24</v>
      </c>
      <c r="P7553" t="s">
        <v>995</v>
      </c>
      <c r="Q7553" t="s">
        <v>64</v>
      </c>
      <c r="R7553" t="s">
        <v>27</v>
      </c>
      <c r="S7553" t="s">
        <v>57</v>
      </c>
      <c r="T7553" s="1">
        <v>41113</v>
      </c>
    </row>
    <row r="7554" spans="1:20" x14ac:dyDescent="0.25">
      <c r="A7554">
        <v>54051</v>
      </c>
      <c r="B7554">
        <v>40766</v>
      </c>
      <c r="C7554" t="s">
        <v>79</v>
      </c>
      <c r="D7554" t="s">
        <v>42</v>
      </c>
      <c r="E7554" t="s">
        <v>92</v>
      </c>
      <c r="F7554" t="s">
        <v>949</v>
      </c>
      <c r="G7554">
        <v>23</v>
      </c>
      <c r="H7554">
        <v>6732.64</v>
      </c>
      <c r="I7554">
        <v>0.54</v>
      </c>
      <c r="J7554">
        <v>0.05</v>
      </c>
      <c r="K7554">
        <v>3454.01</v>
      </c>
      <c r="L7554">
        <v>306.48</v>
      </c>
      <c r="M7554">
        <v>140.97999999999999</v>
      </c>
      <c r="N7554">
        <v>36.090000000000003</v>
      </c>
      <c r="O7554" t="s">
        <v>48</v>
      </c>
      <c r="P7554" t="s">
        <v>264</v>
      </c>
      <c r="Q7554" t="s">
        <v>33</v>
      </c>
      <c r="R7554" t="s">
        <v>34</v>
      </c>
      <c r="S7554" t="s">
        <v>49</v>
      </c>
      <c r="T7554" s="1">
        <v>40768</v>
      </c>
    </row>
    <row r="7555" spans="1:20" x14ac:dyDescent="0.25">
      <c r="A7555">
        <v>54051</v>
      </c>
      <c r="B7555">
        <v>40766</v>
      </c>
      <c r="C7555" t="s">
        <v>79</v>
      </c>
      <c r="D7555" t="s">
        <v>21</v>
      </c>
      <c r="E7555" t="s">
        <v>80</v>
      </c>
      <c r="F7555" t="s">
        <v>839</v>
      </c>
      <c r="G7555">
        <v>28</v>
      </c>
      <c r="H7555">
        <v>182.16</v>
      </c>
      <c r="I7555">
        <v>0.4</v>
      </c>
      <c r="J7555">
        <v>0.06</v>
      </c>
      <c r="K7555">
        <v>65.53</v>
      </c>
      <c r="L7555">
        <v>6.88</v>
      </c>
      <c r="M7555">
        <v>4.13</v>
      </c>
      <c r="N7555">
        <v>0.99</v>
      </c>
      <c r="O7555" t="s">
        <v>71</v>
      </c>
      <c r="P7555" t="s">
        <v>264</v>
      </c>
      <c r="Q7555" t="s">
        <v>33</v>
      </c>
      <c r="R7555" t="s">
        <v>34</v>
      </c>
      <c r="S7555" t="s">
        <v>57</v>
      </c>
      <c r="T7555" s="1">
        <v>40767</v>
      </c>
    </row>
    <row r="7556" spans="1:20" x14ac:dyDescent="0.25">
      <c r="A7556">
        <v>54053</v>
      </c>
      <c r="B7556">
        <v>40953</v>
      </c>
      <c r="C7556" t="s">
        <v>36</v>
      </c>
      <c r="D7556" t="s">
        <v>37</v>
      </c>
      <c r="E7556" t="s">
        <v>50</v>
      </c>
      <c r="F7556" t="s">
        <v>889</v>
      </c>
      <c r="G7556">
        <v>18</v>
      </c>
      <c r="H7556">
        <v>1862.55</v>
      </c>
      <c r="I7556">
        <v>0.49</v>
      </c>
      <c r="J7556">
        <v>0.06</v>
      </c>
      <c r="K7556">
        <v>849.73</v>
      </c>
      <c r="L7556">
        <v>109.78</v>
      </c>
      <c r="M7556">
        <v>55.99</v>
      </c>
      <c r="N7556">
        <v>5</v>
      </c>
      <c r="O7556" t="s">
        <v>71</v>
      </c>
      <c r="P7556" t="s">
        <v>722</v>
      </c>
      <c r="Q7556" t="s">
        <v>95</v>
      </c>
      <c r="R7556" t="s">
        <v>67</v>
      </c>
      <c r="S7556" t="s">
        <v>35</v>
      </c>
      <c r="T7556" s="1">
        <v>40954</v>
      </c>
    </row>
    <row r="7557" spans="1:20" x14ac:dyDescent="0.25">
      <c r="A7557">
        <v>54053</v>
      </c>
      <c r="B7557">
        <v>40953</v>
      </c>
      <c r="C7557" t="s">
        <v>36</v>
      </c>
      <c r="D7557" t="s">
        <v>37</v>
      </c>
      <c r="E7557" t="s">
        <v>50</v>
      </c>
      <c r="F7557" t="s">
        <v>76</v>
      </c>
      <c r="G7557">
        <v>34</v>
      </c>
      <c r="H7557">
        <v>10874.72</v>
      </c>
      <c r="I7557">
        <v>0.39</v>
      </c>
      <c r="J7557">
        <v>0.03</v>
      </c>
      <c r="K7557">
        <v>4032.98</v>
      </c>
      <c r="L7557">
        <v>329.49</v>
      </c>
      <c r="M7557">
        <v>200.99</v>
      </c>
      <c r="N7557">
        <v>8.08</v>
      </c>
      <c r="O7557" t="s">
        <v>24</v>
      </c>
      <c r="P7557" t="s">
        <v>722</v>
      </c>
      <c r="Q7557" t="s">
        <v>75</v>
      </c>
      <c r="R7557" t="s">
        <v>67</v>
      </c>
      <c r="S7557" t="s">
        <v>57</v>
      </c>
      <c r="T7557" s="1">
        <v>40954</v>
      </c>
    </row>
    <row r="7558" spans="1:20" x14ac:dyDescent="0.25">
      <c r="A7558">
        <v>54055</v>
      </c>
      <c r="B7558">
        <v>39857</v>
      </c>
      <c r="C7558" t="s">
        <v>58</v>
      </c>
      <c r="D7558" t="s">
        <v>42</v>
      </c>
      <c r="E7558" t="s">
        <v>92</v>
      </c>
      <c r="F7558" t="s">
        <v>217</v>
      </c>
      <c r="G7558">
        <v>44</v>
      </c>
      <c r="H7558">
        <v>8084.27</v>
      </c>
      <c r="I7558">
        <v>0.35</v>
      </c>
      <c r="J7558">
        <v>0.02</v>
      </c>
      <c r="K7558">
        <v>2702.51</v>
      </c>
      <c r="L7558">
        <v>186.12</v>
      </c>
      <c r="M7558">
        <v>120.98</v>
      </c>
      <c r="N7558">
        <v>58.64</v>
      </c>
      <c r="O7558" t="s">
        <v>48</v>
      </c>
      <c r="P7558" t="s">
        <v>358</v>
      </c>
      <c r="Q7558" t="s">
        <v>64</v>
      </c>
      <c r="R7558" t="s">
        <v>61</v>
      </c>
      <c r="S7558" t="s">
        <v>49</v>
      </c>
      <c r="T7558" s="1">
        <v>39859</v>
      </c>
    </row>
    <row r="7559" spans="1:20" x14ac:dyDescent="0.25">
      <c r="A7559">
        <v>54081</v>
      </c>
      <c r="B7559">
        <v>40612</v>
      </c>
      <c r="C7559" t="s">
        <v>20</v>
      </c>
      <c r="D7559" t="s">
        <v>37</v>
      </c>
      <c r="E7559" t="s">
        <v>38</v>
      </c>
      <c r="F7559" t="s">
        <v>315</v>
      </c>
      <c r="G7559">
        <v>2</v>
      </c>
      <c r="H7559">
        <v>99.92</v>
      </c>
      <c r="I7559">
        <v>0.43</v>
      </c>
      <c r="J7559">
        <v>0.02</v>
      </c>
      <c r="K7559">
        <v>40.97</v>
      </c>
      <c r="L7559">
        <v>49.96</v>
      </c>
      <c r="M7559">
        <v>28.48</v>
      </c>
      <c r="N7559">
        <v>1.99</v>
      </c>
      <c r="O7559" t="s">
        <v>24</v>
      </c>
      <c r="P7559" t="s">
        <v>1808</v>
      </c>
      <c r="Q7559" t="s">
        <v>33</v>
      </c>
      <c r="R7559" t="s">
        <v>61</v>
      </c>
      <c r="S7559" t="s">
        <v>35</v>
      </c>
      <c r="T7559" s="1">
        <v>40614</v>
      </c>
    </row>
    <row r="7560" spans="1:20" x14ac:dyDescent="0.25">
      <c r="A7560">
        <v>54083</v>
      </c>
      <c r="B7560">
        <v>40745</v>
      </c>
      <c r="C7560" t="s">
        <v>36</v>
      </c>
      <c r="D7560" t="s">
        <v>21</v>
      </c>
      <c r="E7560" t="s">
        <v>126</v>
      </c>
      <c r="F7560" t="s">
        <v>603</v>
      </c>
      <c r="G7560">
        <v>10</v>
      </c>
      <c r="H7560">
        <v>4243.28</v>
      </c>
      <c r="I7560">
        <v>0.39</v>
      </c>
      <c r="J7560">
        <v>0.08</v>
      </c>
      <c r="K7560">
        <v>1421.99</v>
      </c>
      <c r="L7560">
        <v>458.7</v>
      </c>
      <c r="M7560">
        <v>279.81</v>
      </c>
      <c r="N7560">
        <v>23.19</v>
      </c>
      <c r="O7560" t="s">
        <v>48</v>
      </c>
      <c r="P7560" t="s">
        <v>409</v>
      </c>
      <c r="Q7560" t="s">
        <v>83</v>
      </c>
      <c r="R7560" t="s">
        <v>61</v>
      </c>
      <c r="S7560" t="s">
        <v>132</v>
      </c>
      <c r="T7560" s="1">
        <v>40747</v>
      </c>
    </row>
    <row r="7561" spans="1:20" x14ac:dyDescent="0.25">
      <c r="A7561">
        <v>54084</v>
      </c>
      <c r="B7561">
        <v>40796</v>
      </c>
      <c r="C7561" t="s">
        <v>58</v>
      </c>
      <c r="D7561" t="s">
        <v>42</v>
      </c>
      <c r="E7561" t="s">
        <v>192</v>
      </c>
      <c r="F7561" t="s">
        <v>1024</v>
      </c>
      <c r="G7561">
        <v>3</v>
      </c>
      <c r="H7561">
        <v>248.7</v>
      </c>
      <c r="I7561">
        <v>0.4</v>
      </c>
      <c r="J7561">
        <v>0.08</v>
      </c>
      <c r="K7561">
        <v>81.569999999999993</v>
      </c>
      <c r="L7561">
        <v>84.97</v>
      </c>
      <c r="M7561">
        <v>50.98</v>
      </c>
      <c r="N7561">
        <v>14.19</v>
      </c>
      <c r="O7561" t="s">
        <v>48</v>
      </c>
      <c r="P7561" t="s">
        <v>936</v>
      </c>
      <c r="Q7561" t="s">
        <v>33</v>
      </c>
      <c r="R7561" t="s">
        <v>34</v>
      </c>
      <c r="S7561" t="s">
        <v>132</v>
      </c>
      <c r="T7561" s="1">
        <v>40798</v>
      </c>
    </row>
    <row r="7562" spans="1:20" x14ac:dyDescent="0.25">
      <c r="A7562">
        <v>54086</v>
      </c>
      <c r="B7562">
        <v>41158</v>
      </c>
      <c r="C7562" t="s">
        <v>20</v>
      </c>
      <c r="D7562" t="s">
        <v>37</v>
      </c>
      <c r="E7562" t="s">
        <v>87</v>
      </c>
      <c r="F7562" t="s">
        <v>1732</v>
      </c>
      <c r="G7562">
        <v>23</v>
      </c>
      <c r="H7562">
        <v>12492.68</v>
      </c>
      <c r="I7562">
        <v>0.53</v>
      </c>
      <c r="J7562">
        <v>0.06</v>
      </c>
      <c r="K7562">
        <v>6232.31</v>
      </c>
      <c r="L7562">
        <v>576.53</v>
      </c>
      <c r="M7562">
        <v>270.97000000000003</v>
      </c>
      <c r="N7562">
        <v>28.06</v>
      </c>
      <c r="O7562" t="s">
        <v>48</v>
      </c>
      <c r="P7562" t="s">
        <v>622</v>
      </c>
      <c r="Q7562" t="s">
        <v>33</v>
      </c>
      <c r="R7562" t="s">
        <v>27</v>
      </c>
      <c r="S7562" t="s">
        <v>132</v>
      </c>
      <c r="T7562" s="1">
        <v>41160</v>
      </c>
    </row>
    <row r="7563" spans="1:20" x14ac:dyDescent="0.25">
      <c r="A7563">
        <v>54115</v>
      </c>
      <c r="B7563">
        <v>40915</v>
      </c>
      <c r="C7563" t="s">
        <v>20</v>
      </c>
      <c r="D7563" t="s">
        <v>21</v>
      </c>
      <c r="E7563" t="s">
        <v>126</v>
      </c>
      <c r="F7563" t="s">
        <v>1080</v>
      </c>
      <c r="G7563">
        <v>24</v>
      </c>
      <c r="H7563">
        <v>175.37</v>
      </c>
      <c r="I7563">
        <v>0.39</v>
      </c>
      <c r="J7563">
        <v>0.01</v>
      </c>
      <c r="K7563">
        <v>65.34</v>
      </c>
      <c r="L7563">
        <v>7.16</v>
      </c>
      <c r="M7563">
        <v>4.37</v>
      </c>
      <c r="N7563">
        <v>5.15</v>
      </c>
      <c r="O7563" t="s">
        <v>24</v>
      </c>
      <c r="P7563" t="s">
        <v>476</v>
      </c>
      <c r="Q7563" t="s">
        <v>41</v>
      </c>
      <c r="R7563" t="s">
        <v>34</v>
      </c>
      <c r="S7563" t="s">
        <v>57</v>
      </c>
      <c r="T7563" s="1">
        <v>40920</v>
      </c>
    </row>
    <row r="7564" spans="1:20" x14ac:dyDescent="0.25">
      <c r="A7564">
        <v>54115</v>
      </c>
      <c r="B7564">
        <v>40915</v>
      </c>
      <c r="C7564" t="s">
        <v>20</v>
      </c>
      <c r="D7564" t="s">
        <v>21</v>
      </c>
      <c r="E7564" t="s">
        <v>120</v>
      </c>
      <c r="F7564" t="s">
        <v>1455</v>
      </c>
      <c r="G7564">
        <v>39</v>
      </c>
      <c r="H7564">
        <v>374.35</v>
      </c>
      <c r="I7564">
        <v>0.49</v>
      </c>
      <c r="J7564">
        <v>0.03</v>
      </c>
      <c r="K7564">
        <v>175.18</v>
      </c>
      <c r="L7564">
        <v>9.76</v>
      </c>
      <c r="M7564">
        <v>4.9800000000000004</v>
      </c>
      <c r="N7564">
        <v>4.95</v>
      </c>
      <c r="O7564" t="s">
        <v>24</v>
      </c>
      <c r="P7564" t="s">
        <v>476</v>
      </c>
      <c r="Q7564" t="s">
        <v>41</v>
      </c>
      <c r="R7564" t="s">
        <v>34</v>
      </c>
      <c r="S7564" t="s">
        <v>57</v>
      </c>
      <c r="T7564" s="1">
        <v>40920</v>
      </c>
    </row>
    <row r="7565" spans="1:20" x14ac:dyDescent="0.25">
      <c r="A7565">
        <v>54116</v>
      </c>
      <c r="B7565">
        <v>40850</v>
      </c>
      <c r="C7565" t="s">
        <v>58</v>
      </c>
      <c r="D7565" t="s">
        <v>42</v>
      </c>
      <c r="E7565" t="s">
        <v>46</v>
      </c>
      <c r="F7565" t="s">
        <v>854</v>
      </c>
      <c r="G7565">
        <v>22</v>
      </c>
      <c r="H7565">
        <v>6589.93</v>
      </c>
      <c r="I7565">
        <v>0.52</v>
      </c>
      <c r="J7565">
        <v>0.05</v>
      </c>
      <c r="K7565">
        <v>3252.36</v>
      </c>
      <c r="L7565">
        <v>314.54000000000002</v>
      </c>
      <c r="M7565">
        <v>150.97999999999999</v>
      </c>
      <c r="N7565">
        <v>16.010000000000002</v>
      </c>
      <c r="O7565" t="s">
        <v>48</v>
      </c>
      <c r="P7565" t="s">
        <v>153</v>
      </c>
      <c r="Q7565" t="s">
        <v>33</v>
      </c>
      <c r="R7565" t="s">
        <v>27</v>
      </c>
      <c r="S7565" t="s">
        <v>49</v>
      </c>
      <c r="T7565" s="1">
        <v>40851</v>
      </c>
    </row>
    <row r="7566" spans="1:20" x14ac:dyDescent="0.25">
      <c r="A7566">
        <v>54119</v>
      </c>
      <c r="B7566">
        <v>40320</v>
      </c>
      <c r="C7566" t="s">
        <v>79</v>
      </c>
      <c r="D7566" t="s">
        <v>21</v>
      </c>
      <c r="E7566" t="s">
        <v>72</v>
      </c>
      <c r="F7566" t="s">
        <v>156</v>
      </c>
      <c r="G7566">
        <v>45</v>
      </c>
      <c r="H7566">
        <v>421.69</v>
      </c>
      <c r="I7566">
        <v>0.4</v>
      </c>
      <c r="J7566">
        <v>0.04</v>
      </c>
      <c r="K7566">
        <v>156.87</v>
      </c>
      <c r="L7566">
        <v>9.68</v>
      </c>
      <c r="M7566">
        <v>5.81</v>
      </c>
      <c r="N7566">
        <v>3.37</v>
      </c>
      <c r="O7566" t="s">
        <v>71</v>
      </c>
      <c r="P7566" t="s">
        <v>221</v>
      </c>
      <c r="Q7566" t="s">
        <v>33</v>
      </c>
      <c r="R7566" t="s">
        <v>34</v>
      </c>
      <c r="S7566" t="s">
        <v>55</v>
      </c>
      <c r="T7566" s="1">
        <v>40321</v>
      </c>
    </row>
    <row r="7567" spans="1:20" x14ac:dyDescent="0.25">
      <c r="A7567">
        <v>54119</v>
      </c>
      <c r="B7567">
        <v>40320</v>
      </c>
      <c r="C7567" t="s">
        <v>79</v>
      </c>
      <c r="D7567" t="s">
        <v>21</v>
      </c>
      <c r="E7567" t="s">
        <v>22</v>
      </c>
      <c r="F7567" t="s">
        <v>1267</v>
      </c>
      <c r="G7567">
        <v>4</v>
      </c>
      <c r="H7567">
        <v>232.66</v>
      </c>
      <c r="I7567">
        <v>0.5</v>
      </c>
      <c r="J7567">
        <v>0.05</v>
      </c>
      <c r="K7567">
        <v>107.06</v>
      </c>
      <c r="L7567">
        <v>59.48</v>
      </c>
      <c r="M7567">
        <v>29.74</v>
      </c>
      <c r="N7567">
        <v>6.64</v>
      </c>
      <c r="O7567" t="s">
        <v>24</v>
      </c>
      <c r="P7567" t="s">
        <v>221</v>
      </c>
      <c r="Q7567" t="s">
        <v>33</v>
      </c>
      <c r="R7567" t="s">
        <v>34</v>
      </c>
      <c r="S7567" t="s">
        <v>57</v>
      </c>
      <c r="T7567" s="1">
        <v>40323</v>
      </c>
    </row>
    <row r="7568" spans="1:20" x14ac:dyDescent="0.25">
      <c r="A7568">
        <v>54145</v>
      </c>
      <c r="B7568">
        <v>40180</v>
      </c>
      <c r="C7568" t="s">
        <v>20</v>
      </c>
      <c r="D7568" t="s">
        <v>42</v>
      </c>
      <c r="E7568" t="s">
        <v>43</v>
      </c>
      <c r="F7568" t="s">
        <v>775</v>
      </c>
      <c r="G7568">
        <v>34</v>
      </c>
      <c r="H7568">
        <v>140.75</v>
      </c>
      <c r="I7568">
        <v>0.53</v>
      </c>
      <c r="J7568">
        <v>0.1</v>
      </c>
      <c r="K7568">
        <v>64.7</v>
      </c>
      <c r="L7568">
        <v>4.43</v>
      </c>
      <c r="M7568">
        <v>2.08</v>
      </c>
      <c r="N7568">
        <v>5.33</v>
      </c>
      <c r="O7568" t="s">
        <v>24</v>
      </c>
      <c r="P7568" t="s">
        <v>444</v>
      </c>
      <c r="Q7568" t="s">
        <v>64</v>
      </c>
      <c r="R7568" t="s">
        <v>61</v>
      </c>
      <c r="S7568" t="s">
        <v>57</v>
      </c>
      <c r="T7568" s="1">
        <v>40180</v>
      </c>
    </row>
    <row r="7569" spans="1:20" x14ac:dyDescent="0.25">
      <c r="A7569">
        <v>54146</v>
      </c>
      <c r="B7569">
        <v>40469</v>
      </c>
      <c r="C7569" t="s">
        <v>20</v>
      </c>
      <c r="D7569" t="s">
        <v>37</v>
      </c>
      <c r="E7569" t="s">
        <v>38</v>
      </c>
      <c r="F7569" t="s">
        <v>598</v>
      </c>
      <c r="G7569">
        <v>3</v>
      </c>
      <c r="H7569">
        <v>201.14</v>
      </c>
      <c r="I7569">
        <v>0.42</v>
      </c>
      <c r="J7569">
        <v>0.06</v>
      </c>
      <c r="K7569">
        <v>76.27</v>
      </c>
      <c r="L7569">
        <v>70.62</v>
      </c>
      <c r="M7569">
        <v>40.96</v>
      </c>
      <c r="N7569">
        <v>1.99</v>
      </c>
      <c r="O7569" t="s">
        <v>24</v>
      </c>
      <c r="P7569" t="s">
        <v>1563</v>
      </c>
      <c r="Q7569" t="s">
        <v>95</v>
      </c>
      <c r="R7569" t="s">
        <v>34</v>
      </c>
      <c r="S7569" t="s">
        <v>35</v>
      </c>
      <c r="T7569" s="1">
        <v>40474</v>
      </c>
    </row>
    <row r="7570" spans="1:20" x14ac:dyDescent="0.25">
      <c r="A7570">
        <v>54150</v>
      </c>
      <c r="B7570">
        <v>40716</v>
      </c>
      <c r="C7570" t="s">
        <v>58</v>
      </c>
      <c r="D7570" t="s">
        <v>37</v>
      </c>
      <c r="E7570" t="s">
        <v>50</v>
      </c>
      <c r="F7570" t="s">
        <v>1877</v>
      </c>
      <c r="G7570">
        <v>12</v>
      </c>
      <c r="H7570">
        <v>5178.13</v>
      </c>
      <c r="I7570">
        <v>0.55000000000000004</v>
      </c>
      <c r="J7570">
        <v>0.01</v>
      </c>
      <c r="K7570">
        <v>2822.26</v>
      </c>
      <c r="L7570">
        <v>435.53</v>
      </c>
      <c r="M7570">
        <v>195.99</v>
      </c>
      <c r="N7570">
        <v>3.99</v>
      </c>
      <c r="O7570" t="s">
        <v>71</v>
      </c>
      <c r="P7570" t="s">
        <v>2013</v>
      </c>
      <c r="Q7570" t="s">
        <v>41</v>
      </c>
      <c r="R7570" t="s">
        <v>34</v>
      </c>
      <c r="S7570" t="s">
        <v>57</v>
      </c>
      <c r="T7570" s="1">
        <v>40716</v>
      </c>
    </row>
    <row r="7571" spans="1:20" x14ac:dyDescent="0.25">
      <c r="A7571">
        <v>54151</v>
      </c>
      <c r="B7571">
        <v>40058</v>
      </c>
      <c r="C7571" t="s">
        <v>58</v>
      </c>
      <c r="D7571" t="s">
        <v>21</v>
      </c>
      <c r="E7571" t="s">
        <v>84</v>
      </c>
      <c r="F7571" t="s">
        <v>1863</v>
      </c>
      <c r="G7571">
        <v>35</v>
      </c>
      <c r="H7571">
        <v>365.3</v>
      </c>
      <c r="I7571">
        <v>0.47</v>
      </c>
      <c r="J7571">
        <v>0.03</v>
      </c>
      <c r="K7571">
        <v>165.04</v>
      </c>
      <c r="L7571">
        <v>10.72</v>
      </c>
      <c r="M7571">
        <v>5.68</v>
      </c>
      <c r="N7571">
        <v>1.46</v>
      </c>
      <c r="O7571" t="s">
        <v>24</v>
      </c>
      <c r="P7571" t="s">
        <v>1786</v>
      </c>
      <c r="Q7571" t="s">
        <v>64</v>
      </c>
      <c r="R7571" t="s">
        <v>27</v>
      </c>
      <c r="S7571" t="s">
        <v>55</v>
      </c>
      <c r="T7571" s="1">
        <v>40059</v>
      </c>
    </row>
    <row r="7572" spans="1:20" x14ac:dyDescent="0.25">
      <c r="A7572">
        <v>54151</v>
      </c>
      <c r="B7572">
        <v>40058</v>
      </c>
      <c r="C7572" t="s">
        <v>58</v>
      </c>
      <c r="D7572" t="s">
        <v>21</v>
      </c>
      <c r="E7572" t="s">
        <v>52</v>
      </c>
      <c r="F7572" t="s">
        <v>1647</v>
      </c>
      <c r="G7572">
        <v>38</v>
      </c>
      <c r="H7572">
        <v>107.02</v>
      </c>
      <c r="I7572">
        <v>0.44</v>
      </c>
      <c r="J7572">
        <v>7.0000000000000007E-2</v>
      </c>
      <c r="K7572">
        <v>42.18</v>
      </c>
      <c r="L7572">
        <v>3</v>
      </c>
      <c r="M7572">
        <v>1.68</v>
      </c>
      <c r="N7572">
        <v>1</v>
      </c>
      <c r="O7572" t="s">
        <v>24</v>
      </c>
      <c r="P7572" t="s">
        <v>1786</v>
      </c>
      <c r="Q7572" t="s">
        <v>64</v>
      </c>
      <c r="R7572" t="s">
        <v>27</v>
      </c>
      <c r="S7572" t="s">
        <v>55</v>
      </c>
      <c r="T7572" s="1">
        <v>40059</v>
      </c>
    </row>
    <row r="7573" spans="1:20" x14ac:dyDescent="0.25">
      <c r="A7573">
        <v>54176</v>
      </c>
      <c r="B7573">
        <v>40721</v>
      </c>
      <c r="C7573" t="s">
        <v>29</v>
      </c>
      <c r="D7573" t="s">
        <v>37</v>
      </c>
      <c r="E7573" t="s">
        <v>38</v>
      </c>
      <c r="F7573" t="s">
        <v>758</v>
      </c>
      <c r="G7573">
        <v>33</v>
      </c>
      <c r="H7573">
        <v>4040.59</v>
      </c>
      <c r="I7573">
        <v>0.43</v>
      </c>
      <c r="J7573">
        <v>0.06</v>
      </c>
      <c r="K7573">
        <v>1584.73</v>
      </c>
      <c r="L7573">
        <v>129.79</v>
      </c>
      <c r="M7573">
        <v>73.98</v>
      </c>
      <c r="N7573">
        <v>14.52</v>
      </c>
      <c r="O7573" t="s">
        <v>24</v>
      </c>
      <c r="P7573" t="s">
        <v>519</v>
      </c>
      <c r="Q7573" t="s">
        <v>41</v>
      </c>
      <c r="R7573" t="s">
        <v>67</v>
      </c>
      <c r="S7573" t="s">
        <v>57</v>
      </c>
      <c r="T7573" s="1">
        <v>40722</v>
      </c>
    </row>
    <row r="7574" spans="1:20" x14ac:dyDescent="0.25">
      <c r="A7574">
        <v>54177</v>
      </c>
      <c r="B7574">
        <v>40933</v>
      </c>
      <c r="C7574" t="s">
        <v>58</v>
      </c>
      <c r="D7574" t="s">
        <v>21</v>
      </c>
      <c r="E7574" t="s">
        <v>120</v>
      </c>
      <c r="F7574" t="s">
        <v>1286</v>
      </c>
      <c r="G7574">
        <v>12</v>
      </c>
      <c r="H7574">
        <v>927.47</v>
      </c>
      <c r="I7574">
        <v>0.5</v>
      </c>
      <c r="J7574">
        <v>0.1</v>
      </c>
      <c r="K7574">
        <v>410.88</v>
      </c>
      <c r="L7574">
        <v>85.6</v>
      </c>
      <c r="M7574">
        <v>42.8</v>
      </c>
      <c r="N7574">
        <v>2.99</v>
      </c>
      <c r="O7574" t="s">
        <v>24</v>
      </c>
      <c r="P7574" t="s">
        <v>1374</v>
      </c>
      <c r="Q7574" t="s">
        <v>64</v>
      </c>
      <c r="R7574" t="s">
        <v>61</v>
      </c>
      <c r="S7574" t="s">
        <v>57</v>
      </c>
      <c r="T7574" s="1">
        <v>40933</v>
      </c>
    </row>
    <row r="7575" spans="1:20" x14ac:dyDescent="0.25">
      <c r="A7575">
        <v>54177</v>
      </c>
      <c r="B7575">
        <v>40933</v>
      </c>
      <c r="C7575" t="s">
        <v>58</v>
      </c>
      <c r="D7575" t="s">
        <v>21</v>
      </c>
      <c r="E7575" t="s">
        <v>84</v>
      </c>
      <c r="F7575" t="s">
        <v>909</v>
      </c>
      <c r="G7575">
        <v>25</v>
      </c>
      <c r="H7575">
        <v>331.37</v>
      </c>
      <c r="I7575">
        <v>0.55000000000000004</v>
      </c>
      <c r="J7575">
        <v>0.1</v>
      </c>
      <c r="K7575">
        <v>162</v>
      </c>
      <c r="L7575">
        <v>14.4</v>
      </c>
      <c r="M7575">
        <v>6.48</v>
      </c>
      <c r="N7575">
        <v>7.37</v>
      </c>
      <c r="O7575" t="s">
        <v>24</v>
      </c>
      <c r="P7575" t="s">
        <v>1374</v>
      </c>
      <c r="Q7575" t="s">
        <v>64</v>
      </c>
      <c r="R7575" t="s">
        <v>61</v>
      </c>
      <c r="S7575" t="s">
        <v>57</v>
      </c>
      <c r="T7575" s="1">
        <v>40935</v>
      </c>
    </row>
    <row r="7576" spans="1:20" x14ac:dyDescent="0.25">
      <c r="A7576">
        <v>54180</v>
      </c>
      <c r="B7576">
        <v>41204</v>
      </c>
      <c r="C7576" t="s">
        <v>58</v>
      </c>
      <c r="D7576" t="s">
        <v>21</v>
      </c>
      <c r="E7576" t="s">
        <v>52</v>
      </c>
      <c r="F7576" t="s">
        <v>861</v>
      </c>
      <c r="G7576">
        <v>43</v>
      </c>
      <c r="H7576">
        <v>1847.67</v>
      </c>
      <c r="I7576">
        <v>0.54</v>
      </c>
      <c r="J7576">
        <v>0.08</v>
      </c>
      <c r="K7576">
        <v>919.34</v>
      </c>
      <c r="L7576">
        <v>46.48</v>
      </c>
      <c r="M7576">
        <v>21.38</v>
      </c>
      <c r="N7576">
        <v>8.99</v>
      </c>
      <c r="O7576" t="s">
        <v>24</v>
      </c>
      <c r="P7576" t="s">
        <v>1610</v>
      </c>
      <c r="Q7576" t="s">
        <v>33</v>
      </c>
      <c r="R7576" t="s">
        <v>67</v>
      </c>
      <c r="S7576" t="s">
        <v>35</v>
      </c>
      <c r="T7576" s="1">
        <v>41206</v>
      </c>
    </row>
    <row r="7577" spans="1:20" x14ac:dyDescent="0.25">
      <c r="A7577">
        <v>54181</v>
      </c>
      <c r="B7577">
        <v>41047</v>
      </c>
      <c r="C7577" t="s">
        <v>36</v>
      </c>
      <c r="D7577" t="s">
        <v>37</v>
      </c>
      <c r="E7577" t="s">
        <v>87</v>
      </c>
      <c r="F7577" t="s">
        <v>1506</v>
      </c>
      <c r="G7577">
        <v>12</v>
      </c>
      <c r="H7577">
        <v>3896.82</v>
      </c>
      <c r="I7577">
        <v>0.36</v>
      </c>
      <c r="J7577">
        <v>0.03</v>
      </c>
      <c r="K7577">
        <v>1320.72</v>
      </c>
      <c r="L7577">
        <v>333.52</v>
      </c>
      <c r="M7577">
        <v>213.45</v>
      </c>
      <c r="N7577">
        <v>14.7</v>
      </c>
      <c r="O7577" t="s">
        <v>48</v>
      </c>
      <c r="P7577" t="s">
        <v>1745</v>
      </c>
      <c r="Q7577" t="s">
        <v>64</v>
      </c>
      <c r="R7577" t="s">
        <v>61</v>
      </c>
      <c r="S7577" t="s">
        <v>132</v>
      </c>
      <c r="T7577" s="1">
        <v>41049</v>
      </c>
    </row>
    <row r="7578" spans="1:20" x14ac:dyDescent="0.25">
      <c r="A7578">
        <v>54183</v>
      </c>
      <c r="B7578">
        <v>41014</v>
      </c>
      <c r="C7578" t="s">
        <v>58</v>
      </c>
      <c r="D7578" t="s">
        <v>37</v>
      </c>
      <c r="E7578" t="s">
        <v>38</v>
      </c>
      <c r="F7578" t="s">
        <v>1002</v>
      </c>
      <c r="G7578">
        <v>32</v>
      </c>
      <c r="H7578">
        <v>5316.86</v>
      </c>
      <c r="I7578">
        <v>0.51</v>
      </c>
      <c r="J7578">
        <v>0.02</v>
      </c>
      <c r="K7578">
        <v>2655.68</v>
      </c>
      <c r="L7578">
        <v>169.37</v>
      </c>
      <c r="M7578">
        <v>82.99</v>
      </c>
      <c r="N7578">
        <v>5.5</v>
      </c>
      <c r="O7578" t="s">
        <v>71</v>
      </c>
      <c r="P7578" t="s">
        <v>1872</v>
      </c>
      <c r="Q7578" t="s">
        <v>64</v>
      </c>
      <c r="R7578" t="s">
        <v>34</v>
      </c>
      <c r="S7578" t="s">
        <v>57</v>
      </c>
      <c r="T7578" s="1">
        <v>41016</v>
      </c>
    </row>
    <row r="7579" spans="1:20" x14ac:dyDescent="0.25">
      <c r="A7579">
        <v>54183</v>
      </c>
      <c r="B7579">
        <v>41014</v>
      </c>
      <c r="C7579" t="s">
        <v>58</v>
      </c>
      <c r="D7579" t="s">
        <v>21</v>
      </c>
      <c r="E7579" t="s">
        <v>52</v>
      </c>
      <c r="F7579" t="s">
        <v>831</v>
      </c>
      <c r="G7579">
        <v>9</v>
      </c>
      <c r="H7579">
        <v>218.87</v>
      </c>
      <c r="I7579">
        <v>0.51</v>
      </c>
      <c r="J7579">
        <v>0.02</v>
      </c>
      <c r="K7579">
        <v>104.94</v>
      </c>
      <c r="L7579">
        <v>23.8</v>
      </c>
      <c r="M7579">
        <v>11.66</v>
      </c>
      <c r="N7579">
        <v>8.99</v>
      </c>
      <c r="O7579" t="s">
        <v>24</v>
      </c>
      <c r="P7579" t="s">
        <v>1872</v>
      </c>
      <c r="Q7579" t="s">
        <v>64</v>
      </c>
      <c r="R7579" t="s">
        <v>34</v>
      </c>
      <c r="S7579" t="s">
        <v>35</v>
      </c>
      <c r="T7579" s="1">
        <v>41015</v>
      </c>
    </row>
    <row r="7580" spans="1:20" x14ac:dyDescent="0.25">
      <c r="A7580">
        <v>54209</v>
      </c>
      <c r="B7580">
        <v>41136</v>
      </c>
      <c r="C7580" t="s">
        <v>79</v>
      </c>
      <c r="D7580" t="s">
        <v>37</v>
      </c>
      <c r="E7580" t="s">
        <v>50</v>
      </c>
      <c r="F7580" t="s">
        <v>1462</v>
      </c>
      <c r="G7580">
        <v>21</v>
      </c>
      <c r="H7580">
        <v>1457.11</v>
      </c>
      <c r="I7580">
        <v>0.5</v>
      </c>
      <c r="J7580">
        <v>0.04</v>
      </c>
      <c r="K7580">
        <v>695.33</v>
      </c>
      <c r="L7580">
        <v>71.98</v>
      </c>
      <c r="M7580">
        <v>35.99</v>
      </c>
      <c r="N7580">
        <v>5.99</v>
      </c>
      <c r="O7580" t="s">
        <v>24</v>
      </c>
      <c r="P7580" t="s">
        <v>196</v>
      </c>
      <c r="Q7580" t="s">
        <v>64</v>
      </c>
      <c r="R7580" t="s">
        <v>61</v>
      </c>
      <c r="S7580" t="s">
        <v>55</v>
      </c>
      <c r="T7580" s="1">
        <v>41138</v>
      </c>
    </row>
    <row r="7581" spans="1:20" x14ac:dyDescent="0.25">
      <c r="A7581">
        <v>54214</v>
      </c>
      <c r="B7581">
        <v>40910</v>
      </c>
      <c r="C7581" t="s">
        <v>79</v>
      </c>
      <c r="D7581" t="s">
        <v>37</v>
      </c>
      <c r="E7581" t="s">
        <v>387</v>
      </c>
      <c r="F7581" t="s">
        <v>1821</v>
      </c>
      <c r="G7581">
        <v>38</v>
      </c>
      <c r="H7581">
        <v>12603.17</v>
      </c>
      <c r="I7581">
        <v>0.42</v>
      </c>
      <c r="J7581">
        <v>0.04</v>
      </c>
      <c r="K7581">
        <v>4979.0600000000004</v>
      </c>
      <c r="L7581">
        <v>344.81</v>
      </c>
      <c r="M7581">
        <v>199.99</v>
      </c>
      <c r="N7581">
        <v>24.49</v>
      </c>
      <c r="O7581" t="s">
        <v>71</v>
      </c>
      <c r="P7581" t="s">
        <v>1168</v>
      </c>
      <c r="Q7581" t="s">
        <v>33</v>
      </c>
      <c r="R7581" t="s">
        <v>27</v>
      </c>
      <c r="S7581" t="s">
        <v>28</v>
      </c>
      <c r="T7581" s="1">
        <v>40913</v>
      </c>
    </row>
    <row r="7582" spans="1:20" x14ac:dyDescent="0.25">
      <c r="A7582">
        <v>54215</v>
      </c>
      <c r="B7582">
        <v>40837</v>
      </c>
      <c r="C7582" t="s">
        <v>36</v>
      </c>
      <c r="D7582" t="s">
        <v>37</v>
      </c>
      <c r="E7582" t="s">
        <v>38</v>
      </c>
      <c r="F7582" t="s">
        <v>477</v>
      </c>
      <c r="G7582">
        <v>14</v>
      </c>
      <c r="H7582">
        <v>508.3</v>
      </c>
      <c r="I7582">
        <v>0.39</v>
      </c>
      <c r="J7582">
        <v>0.04</v>
      </c>
      <c r="K7582">
        <v>184.59</v>
      </c>
      <c r="L7582">
        <v>37.67</v>
      </c>
      <c r="M7582">
        <v>22.98</v>
      </c>
      <c r="N7582">
        <v>1.99</v>
      </c>
      <c r="O7582" t="s">
        <v>24</v>
      </c>
      <c r="P7582" t="s">
        <v>622</v>
      </c>
      <c r="Q7582" t="s">
        <v>33</v>
      </c>
      <c r="R7582" t="s">
        <v>27</v>
      </c>
      <c r="S7582" t="s">
        <v>35</v>
      </c>
      <c r="T7582" s="1">
        <v>40839</v>
      </c>
    </row>
    <row r="7583" spans="1:20" x14ac:dyDescent="0.25">
      <c r="A7583">
        <v>54243</v>
      </c>
      <c r="B7583">
        <v>40072</v>
      </c>
      <c r="C7583" t="s">
        <v>20</v>
      </c>
      <c r="D7583" t="s">
        <v>42</v>
      </c>
      <c r="E7583" t="s">
        <v>46</v>
      </c>
      <c r="F7583" t="s">
        <v>1783</v>
      </c>
      <c r="G7583">
        <v>6</v>
      </c>
      <c r="H7583">
        <v>1577.85</v>
      </c>
      <c r="I7583">
        <v>0.43</v>
      </c>
      <c r="J7583">
        <v>7.0000000000000007E-2</v>
      </c>
      <c r="K7583">
        <v>584.07000000000005</v>
      </c>
      <c r="L7583">
        <v>270.39999999999998</v>
      </c>
      <c r="M7583">
        <v>154.13</v>
      </c>
      <c r="N7583">
        <v>69</v>
      </c>
      <c r="O7583" t="s">
        <v>71</v>
      </c>
      <c r="P7583" t="s">
        <v>1786</v>
      </c>
      <c r="Q7583" t="s">
        <v>64</v>
      </c>
      <c r="R7583" t="s">
        <v>61</v>
      </c>
      <c r="S7583" t="s">
        <v>28</v>
      </c>
      <c r="T7583" s="1">
        <v>40072</v>
      </c>
    </row>
    <row r="7584" spans="1:20" x14ac:dyDescent="0.25">
      <c r="A7584">
        <v>54245</v>
      </c>
      <c r="B7584">
        <v>40626</v>
      </c>
      <c r="C7584" t="s">
        <v>79</v>
      </c>
      <c r="D7584" t="s">
        <v>37</v>
      </c>
      <c r="E7584" t="s">
        <v>50</v>
      </c>
      <c r="F7584" t="s">
        <v>372</v>
      </c>
      <c r="G7584">
        <v>5</v>
      </c>
      <c r="H7584">
        <v>189.76</v>
      </c>
      <c r="I7584">
        <v>0.49</v>
      </c>
      <c r="J7584">
        <v>0.09</v>
      </c>
      <c r="K7584">
        <v>82.31</v>
      </c>
      <c r="L7584">
        <v>41.16</v>
      </c>
      <c r="M7584">
        <v>20.99</v>
      </c>
      <c r="N7584">
        <v>2.5</v>
      </c>
      <c r="O7584" t="s">
        <v>24</v>
      </c>
      <c r="P7584" t="s">
        <v>1704</v>
      </c>
      <c r="Q7584" t="s">
        <v>64</v>
      </c>
      <c r="R7584" t="s">
        <v>34</v>
      </c>
      <c r="S7584" t="s">
        <v>55</v>
      </c>
      <c r="T7584" s="1">
        <v>40627</v>
      </c>
    </row>
    <row r="7585" spans="1:20" x14ac:dyDescent="0.25">
      <c r="A7585">
        <v>54274</v>
      </c>
      <c r="B7585">
        <v>40505</v>
      </c>
      <c r="C7585" t="s">
        <v>29</v>
      </c>
      <c r="D7585" t="s">
        <v>21</v>
      </c>
      <c r="E7585" t="s">
        <v>126</v>
      </c>
      <c r="F7585" t="s">
        <v>1547</v>
      </c>
      <c r="G7585">
        <v>20</v>
      </c>
      <c r="H7585">
        <v>2504.5700000000002</v>
      </c>
      <c r="I7585">
        <v>0.4</v>
      </c>
      <c r="J7585">
        <v>0.05</v>
      </c>
      <c r="K7585">
        <v>917.58</v>
      </c>
      <c r="L7585">
        <v>131.08000000000001</v>
      </c>
      <c r="M7585">
        <v>78.650000000000006</v>
      </c>
      <c r="N7585">
        <v>13.99</v>
      </c>
      <c r="O7585" t="s">
        <v>24</v>
      </c>
      <c r="P7585" t="s">
        <v>957</v>
      </c>
      <c r="Q7585" t="s">
        <v>83</v>
      </c>
      <c r="R7585" t="s">
        <v>34</v>
      </c>
      <c r="S7585" t="s">
        <v>45</v>
      </c>
      <c r="T7585" s="1">
        <v>40507</v>
      </c>
    </row>
    <row r="7586" spans="1:20" x14ac:dyDescent="0.25">
      <c r="A7586">
        <v>54276</v>
      </c>
      <c r="B7586">
        <v>40215</v>
      </c>
      <c r="C7586" t="s">
        <v>29</v>
      </c>
      <c r="D7586" t="s">
        <v>21</v>
      </c>
      <c r="E7586" t="s">
        <v>84</v>
      </c>
      <c r="F7586" t="s">
        <v>1718</v>
      </c>
      <c r="G7586">
        <v>21</v>
      </c>
      <c r="H7586">
        <v>1493.4</v>
      </c>
      <c r="I7586">
        <v>0.5</v>
      </c>
      <c r="J7586">
        <v>0</v>
      </c>
      <c r="K7586">
        <v>744.24</v>
      </c>
      <c r="L7586">
        <v>70.88</v>
      </c>
      <c r="M7586">
        <v>35.44</v>
      </c>
      <c r="N7586">
        <v>4.92</v>
      </c>
      <c r="O7586" t="s">
        <v>24</v>
      </c>
      <c r="P7586" t="s">
        <v>1803</v>
      </c>
      <c r="Q7586" t="s">
        <v>83</v>
      </c>
      <c r="R7586" t="s">
        <v>27</v>
      </c>
      <c r="S7586" t="s">
        <v>57</v>
      </c>
      <c r="T7586" s="1">
        <v>40216</v>
      </c>
    </row>
    <row r="7587" spans="1:20" x14ac:dyDescent="0.25">
      <c r="A7587">
        <v>54279</v>
      </c>
      <c r="B7587">
        <v>40754</v>
      </c>
      <c r="C7587" t="s">
        <v>36</v>
      </c>
      <c r="D7587" t="s">
        <v>37</v>
      </c>
      <c r="E7587" t="s">
        <v>87</v>
      </c>
      <c r="F7587" t="s">
        <v>697</v>
      </c>
      <c r="G7587">
        <v>41</v>
      </c>
      <c r="H7587">
        <v>21273.86</v>
      </c>
      <c r="I7587">
        <v>0.54</v>
      </c>
      <c r="J7587">
        <v>0.1</v>
      </c>
      <c r="K7587">
        <v>10391.82</v>
      </c>
      <c r="L7587">
        <v>576.04</v>
      </c>
      <c r="M7587">
        <v>264.98</v>
      </c>
      <c r="N7587">
        <v>17.86</v>
      </c>
      <c r="O7587" t="s">
        <v>48</v>
      </c>
      <c r="P7587" t="s">
        <v>1805</v>
      </c>
      <c r="Q7587" t="s">
        <v>33</v>
      </c>
      <c r="R7587" t="s">
        <v>34</v>
      </c>
      <c r="S7587" t="s">
        <v>132</v>
      </c>
      <c r="T7587" s="1">
        <v>40755</v>
      </c>
    </row>
    <row r="7588" spans="1:20" x14ac:dyDescent="0.25">
      <c r="A7588">
        <v>54304</v>
      </c>
      <c r="B7588">
        <v>40226</v>
      </c>
      <c r="C7588" t="s">
        <v>36</v>
      </c>
      <c r="D7588" t="s">
        <v>21</v>
      </c>
      <c r="E7588" t="s">
        <v>126</v>
      </c>
      <c r="F7588" t="s">
        <v>410</v>
      </c>
      <c r="G7588">
        <v>11</v>
      </c>
      <c r="H7588">
        <v>963.89</v>
      </c>
      <c r="I7588">
        <v>0.46</v>
      </c>
      <c r="J7588">
        <v>0.03</v>
      </c>
      <c r="K7588">
        <v>425.52</v>
      </c>
      <c r="L7588">
        <v>89.96</v>
      </c>
      <c r="M7588">
        <v>48.58</v>
      </c>
      <c r="N7588">
        <v>3.99</v>
      </c>
      <c r="O7588" t="s">
        <v>24</v>
      </c>
      <c r="P7588" t="s">
        <v>103</v>
      </c>
      <c r="Q7588" t="s">
        <v>95</v>
      </c>
      <c r="R7588" t="s">
        <v>67</v>
      </c>
      <c r="S7588" t="s">
        <v>57</v>
      </c>
      <c r="T7588" s="1">
        <v>40228</v>
      </c>
    </row>
    <row r="7589" spans="1:20" x14ac:dyDescent="0.25">
      <c r="A7589">
        <v>54307</v>
      </c>
      <c r="B7589">
        <v>40916</v>
      </c>
      <c r="C7589" t="s">
        <v>36</v>
      </c>
      <c r="D7589" t="s">
        <v>21</v>
      </c>
      <c r="E7589" t="s">
        <v>120</v>
      </c>
      <c r="F7589" t="s">
        <v>1183</v>
      </c>
      <c r="G7589">
        <v>41</v>
      </c>
      <c r="H7589">
        <v>355.12</v>
      </c>
      <c r="I7589">
        <v>0.47</v>
      </c>
      <c r="J7589">
        <v>0.08</v>
      </c>
      <c r="K7589">
        <v>148.13</v>
      </c>
      <c r="L7589">
        <v>9.26</v>
      </c>
      <c r="M7589">
        <v>4.91</v>
      </c>
      <c r="N7589">
        <v>5.68</v>
      </c>
      <c r="O7589" t="s">
        <v>24</v>
      </c>
      <c r="P7589" t="s">
        <v>936</v>
      </c>
      <c r="Q7589" t="s">
        <v>33</v>
      </c>
      <c r="R7589" t="s">
        <v>34</v>
      </c>
      <c r="S7589" t="s">
        <v>57</v>
      </c>
      <c r="T7589" s="1">
        <v>40917</v>
      </c>
    </row>
    <row r="7590" spans="1:20" x14ac:dyDescent="0.25">
      <c r="A7590">
        <v>54307</v>
      </c>
      <c r="B7590">
        <v>40916</v>
      </c>
      <c r="C7590" t="s">
        <v>36</v>
      </c>
      <c r="D7590" t="s">
        <v>42</v>
      </c>
      <c r="E7590" t="s">
        <v>43</v>
      </c>
      <c r="F7590" t="s">
        <v>1695</v>
      </c>
      <c r="G7590">
        <v>15</v>
      </c>
      <c r="H7590">
        <v>447.12</v>
      </c>
      <c r="I7590">
        <v>0.49</v>
      </c>
      <c r="J7590">
        <v>0.01</v>
      </c>
      <c r="K7590">
        <v>210.21</v>
      </c>
      <c r="L7590">
        <v>29.2</v>
      </c>
      <c r="M7590">
        <v>14.89</v>
      </c>
      <c r="N7590">
        <v>13.56</v>
      </c>
      <c r="O7590" t="s">
        <v>24</v>
      </c>
      <c r="P7590" t="s">
        <v>936</v>
      </c>
      <c r="Q7590" t="s">
        <v>33</v>
      </c>
      <c r="R7590" t="s">
        <v>34</v>
      </c>
      <c r="S7590" t="s">
        <v>28</v>
      </c>
      <c r="T7590" s="1">
        <v>40917</v>
      </c>
    </row>
    <row r="7591" spans="1:20" x14ac:dyDescent="0.25">
      <c r="A7591">
        <v>54307</v>
      </c>
      <c r="B7591">
        <v>40916</v>
      </c>
      <c r="C7591" t="s">
        <v>36</v>
      </c>
      <c r="D7591" t="s">
        <v>42</v>
      </c>
      <c r="E7591" t="s">
        <v>46</v>
      </c>
      <c r="F7591" t="s">
        <v>300</v>
      </c>
      <c r="G7591">
        <v>14</v>
      </c>
      <c r="H7591">
        <v>7160.9</v>
      </c>
      <c r="I7591">
        <v>0.47</v>
      </c>
      <c r="J7591">
        <v>0.04</v>
      </c>
      <c r="K7591">
        <v>3191.51</v>
      </c>
      <c r="L7591">
        <v>530.15</v>
      </c>
      <c r="M7591">
        <v>280.98</v>
      </c>
      <c r="N7591">
        <v>35.67</v>
      </c>
      <c r="O7591" t="s">
        <v>48</v>
      </c>
      <c r="P7591" t="s">
        <v>936</v>
      </c>
      <c r="Q7591" t="s">
        <v>33</v>
      </c>
      <c r="R7591" t="s">
        <v>34</v>
      </c>
      <c r="S7591" t="s">
        <v>49</v>
      </c>
      <c r="T7591" s="1">
        <v>40917</v>
      </c>
    </row>
    <row r="7592" spans="1:20" x14ac:dyDescent="0.25">
      <c r="A7592">
        <v>54336</v>
      </c>
      <c r="B7592">
        <v>40283</v>
      </c>
      <c r="C7592" t="s">
        <v>79</v>
      </c>
      <c r="D7592" t="s">
        <v>42</v>
      </c>
      <c r="E7592" t="s">
        <v>43</v>
      </c>
      <c r="F7592" t="s">
        <v>1512</v>
      </c>
      <c r="G7592">
        <v>50</v>
      </c>
      <c r="H7592">
        <v>1546.55</v>
      </c>
      <c r="I7592">
        <v>0.42</v>
      </c>
      <c r="J7592">
        <v>0.05</v>
      </c>
      <c r="K7592">
        <v>600.92999999999995</v>
      </c>
      <c r="L7592">
        <v>32.479999999999997</v>
      </c>
      <c r="M7592">
        <v>18.84</v>
      </c>
      <c r="N7592">
        <v>3.62</v>
      </c>
      <c r="O7592" t="s">
        <v>24</v>
      </c>
      <c r="P7592" t="s">
        <v>1572</v>
      </c>
      <c r="Q7592" t="s">
        <v>33</v>
      </c>
      <c r="R7592" t="s">
        <v>34</v>
      </c>
      <c r="S7592" t="s">
        <v>55</v>
      </c>
      <c r="T7592" s="1">
        <v>40285</v>
      </c>
    </row>
    <row r="7593" spans="1:20" x14ac:dyDescent="0.25">
      <c r="A7593">
        <v>54339</v>
      </c>
      <c r="B7593">
        <v>41031</v>
      </c>
      <c r="C7593" t="s">
        <v>20</v>
      </c>
      <c r="D7593" t="s">
        <v>21</v>
      </c>
      <c r="E7593" t="s">
        <v>126</v>
      </c>
      <c r="F7593" t="s">
        <v>283</v>
      </c>
      <c r="G7593">
        <v>48</v>
      </c>
      <c r="H7593">
        <v>5536.26</v>
      </c>
      <c r="I7593">
        <v>0.49</v>
      </c>
      <c r="J7593">
        <v>0.02</v>
      </c>
      <c r="K7593">
        <v>2653.23</v>
      </c>
      <c r="L7593">
        <v>117.61</v>
      </c>
      <c r="M7593">
        <v>59.98</v>
      </c>
      <c r="N7593">
        <v>3.99</v>
      </c>
      <c r="O7593" t="s">
        <v>71</v>
      </c>
      <c r="P7593" t="s">
        <v>491</v>
      </c>
      <c r="Q7593" t="s">
        <v>64</v>
      </c>
      <c r="R7593" t="s">
        <v>34</v>
      </c>
      <c r="S7593" t="s">
        <v>57</v>
      </c>
      <c r="T7593" s="1">
        <v>41038</v>
      </c>
    </row>
    <row r="7594" spans="1:20" x14ac:dyDescent="0.25">
      <c r="A7594">
        <v>54339</v>
      </c>
      <c r="B7594">
        <v>41031</v>
      </c>
      <c r="C7594" t="s">
        <v>20</v>
      </c>
      <c r="D7594" t="s">
        <v>37</v>
      </c>
      <c r="E7594" t="s">
        <v>50</v>
      </c>
      <c r="F7594" t="s">
        <v>76</v>
      </c>
      <c r="G7594">
        <v>41</v>
      </c>
      <c r="H7594">
        <v>4896.18</v>
      </c>
      <c r="I7594">
        <v>0.48</v>
      </c>
      <c r="J7594">
        <v>0.06</v>
      </c>
      <c r="K7594">
        <v>2185.2800000000002</v>
      </c>
      <c r="L7594">
        <v>126.9</v>
      </c>
      <c r="M7594">
        <v>65.989999999999995</v>
      </c>
      <c r="N7594">
        <v>5.31</v>
      </c>
      <c r="O7594" t="s">
        <v>24</v>
      </c>
      <c r="P7594" t="s">
        <v>491</v>
      </c>
      <c r="Q7594" t="s">
        <v>64</v>
      </c>
      <c r="R7594" t="s">
        <v>34</v>
      </c>
      <c r="S7594" t="s">
        <v>57</v>
      </c>
      <c r="T7594" s="1">
        <v>41036</v>
      </c>
    </row>
    <row r="7595" spans="1:20" x14ac:dyDescent="0.25">
      <c r="A7595">
        <v>54342</v>
      </c>
      <c r="B7595">
        <v>39972</v>
      </c>
      <c r="C7595" t="s">
        <v>20</v>
      </c>
      <c r="D7595" t="s">
        <v>37</v>
      </c>
      <c r="E7595" t="s">
        <v>38</v>
      </c>
      <c r="F7595" t="s">
        <v>1885</v>
      </c>
      <c r="G7595">
        <v>35</v>
      </c>
      <c r="H7595">
        <v>5422.1</v>
      </c>
      <c r="I7595">
        <v>0.38</v>
      </c>
      <c r="J7595">
        <v>0.05</v>
      </c>
      <c r="K7595">
        <v>1880.97</v>
      </c>
      <c r="L7595">
        <v>162.85</v>
      </c>
      <c r="M7595">
        <v>100.97</v>
      </c>
      <c r="N7595">
        <v>7.18</v>
      </c>
      <c r="O7595" t="s">
        <v>71</v>
      </c>
      <c r="P7595" t="s">
        <v>1733</v>
      </c>
      <c r="Q7595" t="s">
        <v>33</v>
      </c>
      <c r="R7595" t="s">
        <v>67</v>
      </c>
      <c r="S7595" t="s">
        <v>57</v>
      </c>
      <c r="T7595" s="1">
        <v>39972</v>
      </c>
    </row>
    <row r="7596" spans="1:20" x14ac:dyDescent="0.25">
      <c r="A7596">
        <v>54342</v>
      </c>
      <c r="B7596">
        <v>39972</v>
      </c>
      <c r="C7596" t="s">
        <v>20</v>
      </c>
      <c r="D7596" t="s">
        <v>21</v>
      </c>
      <c r="E7596" t="s">
        <v>52</v>
      </c>
      <c r="F7596" t="s">
        <v>814</v>
      </c>
      <c r="G7596">
        <v>2</v>
      </c>
      <c r="H7596">
        <v>16.010000000000002</v>
      </c>
      <c r="I7596">
        <v>0.38</v>
      </c>
      <c r="J7596">
        <v>0.02</v>
      </c>
      <c r="K7596">
        <v>5.62</v>
      </c>
      <c r="L7596">
        <v>7.81</v>
      </c>
      <c r="M7596">
        <v>4.84</v>
      </c>
      <c r="N7596">
        <v>0.71</v>
      </c>
      <c r="O7596" t="s">
        <v>24</v>
      </c>
      <c r="P7596" t="s">
        <v>1733</v>
      </c>
      <c r="Q7596" t="s">
        <v>33</v>
      </c>
      <c r="R7596" t="s">
        <v>67</v>
      </c>
      <c r="S7596" t="s">
        <v>55</v>
      </c>
      <c r="T7596" s="1">
        <v>39972</v>
      </c>
    </row>
    <row r="7597" spans="1:20" x14ac:dyDescent="0.25">
      <c r="A7597">
        <v>54368</v>
      </c>
      <c r="B7597">
        <v>40848</v>
      </c>
      <c r="C7597" t="s">
        <v>29</v>
      </c>
      <c r="D7597" t="s">
        <v>21</v>
      </c>
      <c r="E7597" t="s">
        <v>84</v>
      </c>
      <c r="F7597" t="s">
        <v>137</v>
      </c>
      <c r="G7597">
        <v>31</v>
      </c>
      <c r="H7597">
        <v>443.07</v>
      </c>
      <c r="I7597">
        <v>0.48</v>
      </c>
      <c r="J7597">
        <v>0.04</v>
      </c>
      <c r="K7597">
        <v>200.4</v>
      </c>
      <c r="L7597">
        <v>14.69</v>
      </c>
      <c r="M7597">
        <v>7.64</v>
      </c>
      <c r="N7597">
        <v>5.83</v>
      </c>
      <c r="O7597" t="s">
        <v>24</v>
      </c>
      <c r="P7597" t="s">
        <v>1157</v>
      </c>
      <c r="Q7597" t="s">
        <v>75</v>
      </c>
      <c r="R7597" t="s">
        <v>27</v>
      </c>
      <c r="S7597" t="s">
        <v>55</v>
      </c>
      <c r="T7597" s="1">
        <v>40850</v>
      </c>
    </row>
    <row r="7598" spans="1:20" x14ac:dyDescent="0.25">
      <c r="A7598">
        <v>54368</v>
      </c>
      <c r="B7598">
        <v>40848</v>
      </c>
      <c r="C7598" t="s">
        <v>29</v>
      </c>
      <c r="D7598" t="s">
        <v>21</v>
      </c>
      <c r="E7598" t="s">
        <v>84</v>
      </c>
      <c r="F7598" t="s">
        <v>493</v>
      </c>
      <c r="G7598">
        <v>16</v>
      </c>
      <c r="H7598">
        <v>158.21</v>
      </c>
      <c r="I7598">
        <v>0.52</v>
      </c>
      <c r="J7598">
        <v>0.08</v>
      </c>
      <c r="K7598">
        <v>73.040000000000006</v>
      </c>
      <c r="L7598">
        <v>10.38</v>
      </c>
      <c r="M7598">
        <v>4.9800000000000004</v>
      </c>
      <c r="N7598">
        <v>5.49</v>
      </c>
      <c r="O7598" t="s">
        <v>24</v>
      </c>
      <c r="P7598" t="s">
        <v>1157</v>
      </c>
      <c r="Q7598" t="s">
        <v>75</v>
      </c>
      <c r="R7598" t="s">
        <v>27</v>
      </c>
      <c r="S7598" t="s">
        <v>57</v>
      </c>
      <c r="T7598" s="1">
        <v>40849</v>
      </c>
    </row>
    <row r="7599" spans="1:20" x14ac:dyDescent="0.25">
      <c r="A7599">
        <v>54368</v>
      </c>
      <c r="B7599">
        <v>40848</v>
      </c>
      <c r="C7599" t="s">
        <v>29</v>
      </c>
      <c r="D7599" t="s">
        <v>37</v>
      </c>
      <c r="E7599" t="s">
        <v>50</v>
      </c>
      <c r="F7599" t="s">
        <v>966</v>
      </c>
      <c r="G7599">
        <v>43</v>
      </c>
      <c r="H7599">
        <v>3762.37</v>
      </c>
      <c r="I7599">
        <v>0.5</v>
      </c>
      <c r="J7599">
        <v>0.05</v>
      </c>
      <c r="K7599">
        <v>1779.81</v>
      </c>
      <c r="L7599">
        <v>91.98</v>
      </c>
      <c r="M7599">
        <v>45.99</v>
      </c>
      <c r="N7599">
        <v>4.99</v>
      </c>
      <c r="O7599" t="s">
        <v>24</v>
      </c>
      <c r="P7599" t="s">
        <v>1157</v>
      </c>
      <c r="Q7599" t="s">
        <v>75</v>
      </c>
      <c r="R7599" t="s">
        <v>27</v>
      </c>
      <c r="S7599" t="s">
        <v>57</v>
      </c>
      <c r="T7599" s="1">
        <v>40849</v>
      </c>
    </row>
    <row r="7600" spans="1:20" x14ac:dyDescent="0.25">
      <c r="A7600">
        <v>54369</v>
      </c>
      <c r="B7600">
        <v>39874</v>
      </c>
      <c r="C7600" t="s">
        <v>29</v>
      </c>
      <c r="D7600" t="s">
        <v>37</v>
      </c>
      <c r="E7600" t="s">
        <v>38</v>
      </c>
      <c r="F7600" t="s">
        <v>879</v>
      </c>
      <c r="G7600">
        <v>47</v>
      </c>
      <c r="H7600">
        <v>834.99</v>
      </c>
      <c r="I7600">
        <v>0.53</v>
      </c>
      <c r="J7600">
        <v>0</v>
      </c>
      <c r="K7600">
        <v>441.49</v>
      </c>
      <c r="L7600">
        <v>17.72</v>
      </c>
      <c r="M7600">
        <v>8.33</v>
      </c>
      <c r="N7600">
        <v>1.99</v>
      </c>
      <c r="O7600" t="s">
        <v>71</v>
      </c>
      <c r="P7600" t="s">
        <v>1995</v>
      </c>
      <c r="Q7600" t="s">
        <v>64</v>
      </c>
      <c r="R7600" t="s">
        <v>67</v>
      </c>
      <c r="S7600" t="s">
        <v>35</v>
      </c>
      <c r="T7600" s="1">
        <v>39876</v>
      </c>
    </row>
    <row r="7601" spans="1:20" x14ac:dyDescent="0.25">
      <c r="A7601">
        <v>54370</v>
      </c>
      <c r="B7601">
        <v>41007</v>
      </c>
      <c r="C7601" t="s">
        <v>29</v>
      </c>
      <c r="D7601" t="s">
        <v>37</v>
      </c>
      <c r="E7601" t="s">
        <v>38</v>
      </c>
      <c r="F7601" t="s">
        <v>422</v>
      </c>
      <c r="G7601">
        <v>49</v>
      </c>
      <c r="H7601">
        <v>9093.16</v>
      </c>
      <c r="I7601">
        <v>0.46</v>
      </c>
      <c r="J7601">
        <v>0</v>
      </c>
      <c r="K7601">
        <v>4173.66</v>
      </c>
      <c r="L7601">
        <v>185.17</v>
      </c>
      <c r="M7601">
        <v>99.99</v>
      </c>
      <c r="N7601">
        <v>19.989999999999998</v>
      </c>
      <c r="O7601" t="s">
        <v>24</v>
      </c>
      <c r="P7601" t="s">
        <v>551</v>
      </c>
      <c r="Q7601" t="s">
        <v>75</v>
      </c>
      <c r="R7601" t="s">
        <v>34</v>
      </c>
      <c r="S7601" t="s">
        <v>57</v>
      </c>
      <c r="T7601" s="1">
        <v>41007</v>
      </c>
    </row>
    <row r="7602" spans="1:20" x14ac:dyDescent="0.25">
      <c r="A7602">
        <v>54371</v>
      </c>
      <c r="B7602">
        <v>40954</v>
      </c>
      <c r="C7602" t="s">
        <v>29</v>
      </c>
      <c r="D7602" t="s">
        <v>21</v>
      </c>
      <c r="E7602" t="s">
        <v>72</v>
      </c>
      <c r="F7602" t="s">
        <v>614</v>
      </c>
      <c r="G7602">
        <v>28</v>
      </c>
      <c r="H7602">
        <v>174.22</v>
      </c>
      <c r="I7602">
        <v>0.39</v>
      </c>
      <c r="J7602">
        <v>0</v>
      </c>
      <c r="K7602">
        <v>67.67</v>
      </c>
      <c r="L7602">
        <v>6.2</v>
      </c>
      <c r="M7602">
        <v>3.78</v>
      </c>
      <c r="N7602">
        <v>0.71</v>
      </c>
      <c r="O7602" t="s">
        <v>24</v>
      </c>
      <c r="P7602" t="s">
        <v>1666</v>
      </c>
      <c r="Q7602" t="s">
        <v>41</v>
      </c>
      <c r="R7602" t="s">
        <v>34</v>
      </c>
      <c r="S7602" t="s">
        <v>55</v>
      </c>
      <c r="T7602" s="1">
        <v>40954</v>
      </c>
    </row>
    <row r="7603" spans="1:20" x14ac:dyDescent="0.25">
      <c r="A7603">
        <v>54371</v>
      </c>
      <c r="B7603">
        <v>40954</v>
      </c>
      <c r="C7603" t="s">
        <v>29</v>
      </c>
      <c r="D7603" t="s">
        <v>21</v>
      </c>
      <c r="E7603" t="s">
        <v>120</v>
      </c>
      <c r="F7603" t="s">
        <v>1890</v>
      </c>
      <c r="G7603">
        <v>7</v>
      </c>
      <c r="H7603">
        <v>179.02</v>
      </c>
      <c r="I7603">
        <v>0.36</v>
      </c>
      <c r="J7603">
        <v>0.05</v>
      </c>
      <c r="K7603">
        <v>56.76</v>
      </c>
      <c r="L7603">
        <v>26.16</v>
      </c>
      <c r="M7603">
        <v>16.739999999999998</v>
      </c>
      <c r="N7603">
        <v>5.08</v>
      </c>
      <c r="O7603" t="s">
        <v>24</v>
      </c>
      <c r="P7603" t="s">
        <v>1666</v>
      </c>
      <c r="Q7603" t="s">
        <v>41</v>
      </c>
      <c r="R7603" t="s">
        <v>34</v>
      </c>
      <c r="S7603" t="s">
        <v>57</v>
      </c>
      <c r="T7603" s="1">
        <v>40956</v>
      </c>
    </row>
    <row r="7604" spans="1:20" x14ac:dyDescent="0.25">
      <c r="A7604">
        <v>54401</v>
      </c>
      <c r="B7604">
        <v>40881</v>
      </c>
      <c r="C7604" t="s">
        <v>36</v>
      </c>
      <c r="D7604" t="s">
        <v>21</v>
      </c>
      <c r="E7604" t="s">
        <v>120</v>
      </c>
      <c r="F7604" t="s">
        <v>1009</v>
      </c>
      <c r="G7604">
        <v>34</v>
      </c>
      <c r="H7604">
        <v>1355.34</v>
      </c>
      <c r="I7604">
        <v>0.51</v>
      </c>
      <c r="J7604">
        <v>7.0000000000000007E-2</v>
      </c>
      <c r="K7604">
        <v>640.53</v>
      </c>
      <c r="L7604">
        <v>42.82</v>
      </c>
      <c r="M7604">
        <v>20.98</v>
      </c>
      <c r="N7604">
        <v>1.49</v>
      </c>
      <c r="O7604" t="s">
        <v>24</v>
      </c>
      <c r="P7604" t="s">
        <v>215</v>
      </c>
      <c r="Q7604" t="s">
        <v>64</v>
      </c>
      <c r="R7604" t="s">
        <v>61</v>
      </c>
      <c r="S7604" t="s">
        <v>57</v>
      </c>
      <c r="T7604" s="1">
        <v>40883</v>
      </c>
    </row>
    <row r="7605" spans="1:20" x14ac:dyDescent="0.25">
      <c r="A7605">
        <v>54407</v>
      </c>
      <c r="B7605">
        <v>40345</v>
      </c>
      <c r="C7605" t="s">
        <v>79</v>
      </c>
      <c r="D7605" t="s">
        <v>21</v>
      </c>
      <c r="E7605" t="s">
        <v>120</v>
      </c>
      <c r="F7605" t="s">
        <v>392</v>
      </c>
      <c r="G7605">
        <v>24</v>
      </c>
      <c r="H7605">
        <v>14934.71</v>
      </c>
      <c r="I7605">
        <v>0.37</v>
      </c>
      <c r="J7605">
        <v>7.0000000000000007E-2</v>
      </c>
      <c r="K7605">
        <v>4811.2</v>
      </c>
      <c r="L7605">
        <v>668.22</v>
      </c>
      <c r="M7605">
        <v>420.98</v>
      </c>
      <c r="N7605">
        <v>19.989999999999998</v>
      </c>
      <c r="O7605" t="s">
        <v>24</v>
      </c>
      <c r="P7605" t="s">
        <v>1039</v>
      </c>
      <c r="Q7605" t="s">
        <v>64</v>
      </c>
      <c r="R7605" t="s">
        <v>34</v>
      </c>
      <c r="S7605" t="s">
        <v>57</v>
      </c>
      <c r="T7605" s="1">
        <v>40346</v>
      </c>
    </row>
    <row r="7606" spans="1:20" x14ac:dyDescent="0.25">
      <c r="A7606">
        <v>54436</v>
      </c>
      <c r="B7606">
        <v>40075</v>
      </c>
      <c r="C7606" t="s">
        <v>36</v>
      </c>
      <c r="D7606" t="s">
        <v>37</v>
      </c>
      <c r="E7606" t="s">
        <v>38</v>
      </c>
      <c r="F7606" t="s">
        <v>163</v>
      </c>
      <c r="G7606">
        <v>17</v>
      </c>
      <c r="H7606">
        <v>1112.8800000000001</v>
      </c>
      <c r="I7606">
        <v>0.42</v>
      </c>
      <c r="J7606">
        <v>0.04</v>
      </c>
      <c r="K7606">
        <v>439.73</v>
      </c>
      <c r="L7606">
        <v>68.069999999999993</v>
      </c>
      <c r="M7606">
        <v>39.479999999999997</v>
      </c>
      <c r="N7606">
        <v>1.99</v>
      </c>
      <c r="O7606" t="s">
        <v>71</v>
      </c>
      <c r="P7606" t="s">
        <v>1666</v>
      </c>
      <c r="Q7606" t="s">
        <v>41</v>
      </c>
      <c r="R7606" t="s">
        <v>34</v>
      </c>
      <c r="S7606" t="s">
        <v>35</v>
      </c>
      <c r="T7606" s="1">
        <v>40075</v>
      </c>
    </row>
    <row r="7607" spans="1:20" x14ac:dyDescent="0.25">
      <c r="A7607">
        <v>54436</v>
      </c>
      <c r="B7607">
        <v>40075</v>
      </c>
      <c r="C7607" t="s">
        <v>36</v>
      </c>
      <c r="D7607" t="s">
        <v>37</v>
      </c>
      <c r="E7607" t="s">
        <v>38</v>
      </c>
      <c r="F7607" t="s">
        <v>793</v>
      </c>
      <c r="G7607">
        <v>37</v>
      </c>
      <c r="H7607">
        <v>569.70000000000005</v>
      </c>
      <c r="I7607">
        <v>0.47</v>
      </c>
      <c r="J7607">
        <v>0</v>
      </c>
      <c r="K7607">
        <v>266.43</v>
      </c>
      <c r="L7607">
        <v>15.32</v>
      </c>
      <c r="M7607">
        <v>8.1199999999999992</v>
      </c>
      <c r="N7607">
        <v>2.83</v>
      </c>
      <c r="O7607" t="s">
        <v>24</v>
      </c>
      <c r="P7607" t="s">
        <v>1666</v>
      </c>
      <c r="Q7607" t="s">
        <v>41</v>
      </c>
      <c r="R7607" t="s">
        <v>34</v>
      </c>
      <c r="S7607" t="s">
        <v>35</v>
      </c>
      <c r="T7607" s="1">
        <v>40076</v>
      </c>
    </row>
    <row r="7608" spans="1:20" x14ac:dyDescent="0.25">
      <c r="A7608">
        <v>54437</v>
      </c>
      <c r="B7608">
        <v>40531</v>
      </c>
      <c r="C7608" t="s">
        <v>36</v>
      </c>
      <c r="D7608" t="s">
        <v>37</v>
      </c>
      <c r="E7608" t="s">
        <v>50</v>
      </c>
      <c r="F7608" t="s">
        <v>1272</v>
      </c>
      <c r="G7608">
        <v>15</v>
      </c>
      <c r="H7608">
        <v>1503.56</v>
      </c>
      <c r="I7608">
        <v>0.49</v>
      </c>
      <c r="J7608">
        <v>0.09</v>
      </c>
      <c r="K7608">
        <v>658.71</v>
      </c>
      <c r="L7608">
        <v>109.78</v>
      </c>
      <c r="M7608">
        <v>55.99</v>
      </c>
      <c r="N7608">
        <v>5</v>
      </c>
      <c r="O7608" t="s">
        <v>24</v>
      </c>
      <c r="P7608" t="s">
        <v>751</v>
      </c>
      <c r="Q7608" t="s">
        <v>41</v>
      </c>
      <c r="R7608" t="s">
        <v>34</v>
      </c>
      <c r="S7608" t="s">
        <v>35</v>
      </c>
      <c r="T7608" s="1">
        <v>40531</v>
      </c>
    </row>
    <row r="7609" spans="1:20" x14ac:dyDescent="0.25">
      <c r="A7609">
        <v>54464</v>
      </c>
      <c r="B7609">
        <v>40057</v>
      </c>
      <c r="C7609" t="s">
        <v>36</v>
      </c>
      <c r="D7609" t="s">
        <v>42</v>
      </c>
      <c r="E7609" t="s">
        <v>43</v>
      </c>
      <c r="F7609" t="s">
        <v>802</v>
      </c>
      <c r="G7609">
        <v>11</v>
      </c>
      <c r="H7609">
        <v>459.61</v>
      </c>
      <c r="I7609">
        <v>0.54</v>
      </c>
      <c r="J7609">
        <v>0.06</v>
      </c>
      <c r="K7609">
        <v>229.34</v>
      </c>
      <c r="L7609">
        <v>43.43</v>
      </c>
      <c r="M7609">
        <v>19.98</v>
      </c>
      <c r="N7609">
        <v>10.49</v>
      </c>
      <c r="O7609" t="s">
        <v>24</v>
      </c>
      <c r="P7609" t="s">
        <v>1259</v>
      </c>
      <c r="Q7609" t="s">
        <v>41</v>
      </c>
      <c r="R7609" t="s">
        <v>67</v>
      </c>
      <c r="S7609" t="s">
        <v>57</v>
      </c>
      <c r="T7609" s="1">
        <v>40059</v>
      </c>
    </row>
    <row r="7610" spans="1:20" x14ac:dyDescent="0.25">
      <c r="A7610">
        <v>54464</v>
      </c>
      <c r="B7610">
        <v>40057</v>
      </c>
      <c r="C7610" t="s">
        <v>36</v>
      </c>
      <c r="D7610" t="s">
        <v>42</v>
      </c>
      <c r="E7610" t="s">
        <v>43</v>
      </c>
      <c r="F7610" t="s">
        <v>1186</v>
      </c>
      <c r="G7610">
        <v>50</v>
      </c>
      <c r="H7610">
        <v>170.08</v>
      </c>
      <c r="I7610">
        <v>0.51</v>
      </c>
      <c r="J7610">
        <v>0.08</v>
      </c>
      <c r="K7610">
        <v>77.22</v>
      </c>
      <c r="L7610">
        <v>3.59</v>
      </c>
      <c r="M7610">
        <v>1.76</v>
      </c>
      <c r="N7610">
        <v>4.8600000000000003</v>
      </c>
      <c r="O7610" t="s">
        <v>24</v>
      </c>
      <c r="P7610" t="s">
        <v>1259</v>
      </c>
      <c r="Q7610" t="s">
        <v>41</v>
      </c>
      <c r="R7610" t="s">
        <v>67</v>
      </c>
      <c r="S7610" t="s">
        <v>57</v>
      </c>
      <c r="T7610" s="1">
        <v>40058</v>
      </c>
    </row>
    <row r="7611" spans="1:20" x14ac:dyDescent="0.25">
      <c r="A7611">
        <v>54467</v>
      </c>
      <c r="B7611">
        <v>40469</v>
      </c>
      <c r="C7611" t="s">
        <v>20</v>
      </c>
      <c r="D7611" t="s">
        <v>21</v>
      </c>
      <c r="E7611" t="s">
        <v>139</v>
      </c>
      <c r="F7611" t="s">
        <v>888</v>
      </c>
      <c r="G7611">
        <v>37</v>
      </c>
      <c r="H7611">
        <v>688.35</v>
      </c>
      <c r="I7611">
        <v>0.41</v>
      </c>
      <c r="J7611">
        <v>0.06</v>
      </c>
      <c r="K7611">
        <v>254.17</v>
      </c>
      <c r="L7611">
        <v>19.63</v>
      </c>
      <c r="M7611">
        <v>11.58</v>
      </c>
      <c r="N7611">
        <v>5.72</v>
      </c>
      <c r="O7611" t="s">
        <v>24</v>
      </c>
      <c r="P7611" t="s">
        <v>688</v>
      </c>
      <c r="Q7611" t="s">
        <v>33</v>
      </c>
      <c r="R7611" t="s">
        <v>27</v>
      </c>
      <c r="S7611" t="s">
        <v>57</v>
      </c>
      <c r="T7611" s="1">
        <v>40471</v>
      </c>
    </row>
    <row r="7612" spans="1:20" x14ac:dyDescent="0.25">
      <c r="A7612">
        <v>54467</v>
      </c>
      <c r="B7612">
        <v>40469</v>
      </c>
      <c r="C7612" t="s">
        <v>20</v>
      </c>
      <c r="D7612" t="s">
        <v>42</v>
      </c>
      <c r="E7612" t="s">
        <v>43</v>
      </c>
      <c r="F7612" t="s">
        <v>1032</v>
      </c>
      <c r="G7612">
        <v>30</v>
      </c>
      <c r="H7612">
        <v>272.32</v>
      </c>
      <c r="I7612">
        <v>0.47</v>
      </c>
      <c r="J7612">
        <v>0.06</v>
      </c>
      <c r="K7612">
        <v>117.89</v>
      </c>
      <c r="L7612">
        <v>9.58</v>
      </c>
      <c r="M7612">
        <v>5.08</v>
      </c>
      <c r="N7612">
        <v>2.0299999999999998</v>
      </c>
      <c r="O7612" t="s">
        <v>24</v>
      </c>
      <c r="P7612" t="s">
        <v>688</v>
      </c>
      <c r="Q7612" t="s">
        <v>33</v>
      </c>
      <c r="R7612" t="s">
        <v>27</v>
      </c>
      <c r="S7612" t="s">
        <v>55</v>
      </c>
      <c r="T7612" s="1">
        <v>40471</v>
      </c>
    </row>
    <row r="7613" spans="1:20" x14ac:dyDescent="0.25">
      <c r="A7613">
        <v>54467</v>
      </c>
      <c r="B7613">
        <v>40469</v>
      </c>
      <c r="C7613" t="s">
        <v>20</v>
      </c>
      <c r="D7613" t="s">
        <v>21</v>
      </c>
      <c r="E7613" t="s">
        <v>126</v>
      </c>
      <c r="F7613" t="s">
        <v>1124</v>
      </c>
      <c r="G7613">
        <v>17</v>
      </c>
      <c r="H7613">
        <v>120.28</v>
      </c>
      <c r="I7613">
        <v>0.44</v>
      </c>
      <c r="J7613">
        <v>0.08</v>
      </c>
      <c r="K7613">
        <v>44.37</v>
      </c>
      <c r="L7613">
        <v>7.25</v>
      </c>
      <c r="M7613">
        <v>4.0599999999999996</v>
      </c>
      <c r="N7613">
        <v>6.89</v>
      </c>
      <c r="O7613" t="s">
        <v>24</v>
      </c>
      <c r="P7613" t="s">
        <v>688</v>
      </c>
      <c r="Q7613" t="s">
        <v>33</v>
      </c>
      <c r="R7613" t="s">
        <v>27</v>
      </c>
      <c r="S7613" t="s">
        <v>57</v>
      </c>
      <c r="T7613" s="1">
        <v>40474</v>
      </c>
    </row>
    <row r="7614" spans="1:20" x14ac:dyDescent="0.25">
      <c r="A7614">
        <v>54468</v>
      </c>
      <c r="B7614">
        <v>40161</v>
      </c>
      <c r="C7614" t="s">
        <v>36</v>
      </c>
      <c r="D7614" t="s">
        <v>21</v>
      </c>
      <c r="E7614" t="s">
        <v>80</v>
      </c>
      <c r="F7614" t="s">
        <v>516</v>
      </c>
      <c r="G7614">
        <v>15</v>
      </c>
      <c r="H7614">
        <v>64.87</v>
      </c>
      <c r="I7614">
        <v>0.41</v>
      </c>
      <c r="J7614">
        <v>0.03</v>
      </c>
      <c r="K7614">
        <v>25.22</v>
      </c>
      <c r="L7614">
        <v>4.42</v>
      </c>
      <c r="M7614">
        <v>2.61</v>
      </c>
      <c r="N7614">
        <v>0.5</v>
      </c>
      <c r="O7614" t="s">
        <v>24</v>
      </c>
      <c r="P7614" t="s">
        <v>101</v>
      </c>
      <c r="Q7614" t="s">
        <v>41</v>
      </c>
      <c r="R7614" t="s">
        <v>67</v>
      </c>
      <c r="S7614" t="s">
        <v>57</v>
      </c>
      <c r="T7614" s="1">
        <v>40162</v>
      </c>
    </row>
    <row r="7615" spans="1:20" x14ac:dyDescent="0.25">
      <c r="A7615">
        <v>54468</v>
      </c>
      <c r="B7615">
        <v>40161</v>
      </c>
      <c r="C7615" t="s">
        <v>36</v>
      </c>
      <c r="D7615" t="s">
        <v>21</v>
      </c>
      <c r="E7615" t="s">
        <v>52</v>
      </c>
      <c r="F7615" t="s">
        <v>1390</v>
      </c>
      <c r="G7615">
        <v>35</v>
      </c>
      <c r="H7615">
        <v>639.23</v>
      </c>
      <c r="I7615">
        <v>0.36</v>
      </c>
      <c r="J7615">
        <v>0.01</v>
      </c>
      <c r="K7615">
        <v>223.18</v>
      </c>
      <c r="L7615">
        <v>18.22</v>
      </c>
      <c r="M7615">
        <v>11.66</v>
      </c>
      <c r="N7615">
        <v>7.95</v>
      </c>
      <c r="O7615" t="s">
        <v>24</v>
      </c>
      <c r="P7615" t="s">
        <v>101</v>
      </c>
      <c r="Q7615" t="s">
        <v>41</v>
      </c>
      <c r="R7615" t="s">
        <v>67</v>
      </c>
      <c r="S7615" t="s">
        <v>35</v>
      </c>
      <c r="T7615" s="1">
        <v>40162</v>
      </c>
    </row>
    <row r="7616" spans="1:20" x14ac:dyDescent="0.25">
      <c r="A7616">
        <v>54497</v>
      </c>
      <c r="B7616">
        <v>40197</v>
      </c>
      <c r="C7616" t="s">
        <v>29</v>
      </c>
      <c r="D7616" t="s">
        <v>21</v>
      </c>
      <c r="E7616" t="s">
        <v>22</v>
      </c>
      <c r="F7616" t="s">
        <v>928</v>
      </c>
      <c r="G7616">
        <v>1</v>
      </c>
      <c r="H7616">
        <v>241.42</v>
      </c>
      <c r="I7616">
        <v>0.4</v>
      </c>
      <c r="J7616">
        <v>7.0000000000000007E-2</v>
      </c>
      <c r="K7616">
        <v>78.569999999999993</v>
      </c>
      <c r="L7616">
        <v>238.1</v>
      </c>
      <c r="M7616">
        <v>142.86000000000001</v>
      </c>
      <c r="N7616">
        <v>19.989999999999998</v>
      </c>
      <c r="O7616" t="s">
        <v>24</v>
      </c>
      <c r="P7616" t="s">
        <v>1557</v>
      </c>
      <c r="Q7616" t="s">
        <v>41</v>
      </c>
      <c r="R7616" t="s">
        <v>61</v>
      </c>
      <c r="S7616" t="s">
        <v>57</v>
      </c>
      <c r="T7616" s="1">
        <v>40200</v>
      </c>
    </row>
    <row r="7617" spans="1:20" x14ac:dyDescent="0.25">
      <c r="A7617">
        <v>54501</v>
      </c>
      <c r="B7617">
        <v>41242</v>
      </c>
      <c r="C7617" t="s">
        <v>58</v>
      </c>
      <c r="D7617" t="s">
        <v>37</v>
      </c>
      <c r="E7617" t="s">
        <v>50</v>
      </c>
      <c r="F7617" t="s">
        <v>1586</v>
      </c>
      <c r="G7617">
        <v>36</v>
      </c>
      <c r="H7617">
        <v>4360.33</v>
      </c>
      <c r="I7617">
        <v>0.46</v>
      </c>
      <c r="J7617">
        <v>0.01</v>
      </c>
      <c r="K7617">
        <v>1979.7</v>
      </c>
      <c r="L7617">
        <v>122.2</v>
      </c>
      <c r="M7617">
        <v>65.989999999999995</v>
      </c>
      <c r="N7617">
        <v>4.99</v>
      </c>
      <c r="O7617" t="s">
        <v>24</v>
      </c>
      <c r="P7617" t="s">
        <v>336</v>
      </c>
      <c r="Q7617" t="s">
        <v>41</v>
      </c>
      <c r="R7617" t="s">
        <v>34</v>
      </c>
      <c r="S7617" t="s">
        <v>57</v>
      </c>
      <c r="T7617" s="1">
        <v>41243</v>
      </c>
    </row>
    <row r="7618" spans="1:20" x14ac:dyDescent="0.25">
      <c r="A7618">
        <v>54501</v>
      </c>
      <c r="B7618">
        <v>41242</v>
      </c>
      <c r="C7618" t="s">
        <v>58</v>
      </c>
      <c r="D7618" t="s">
        <v>37</v>
      </c>
      <c r="E7618" t="s">
        <v>87</v>
      </c>
      <c r="F7618" t="s">
        <v>302</v>
      </c>
      <c r="G7618">
        <v>16</v>
      </c>
      <c r="H7618">
        <v>325.77999999999997</v>
      </c>
      <c r="I7618">
        <v>0.36</v>
      </c>
      <c r="J7618">
        <v>0.09</v>
      </c>
      <c r="K7618">
        <v>94.43</v>
      </c>
      <c r="L7618">
        <v>21.86</v>
      </c>
      <c r="M7618">
        <v>13.99</v>
      </c>
      <c r="N7618">
        <v>7.51</v>
      </c>
      <c r="O7618" t="s">
        <v>24</v>
      </c>
      <c r="P7618" t="s">
        <v>336</v>
      </c>
      <c r="Q7618" t="s">
        <v>41</v>
      </c>
      <c r="R7618" t="s">
        <v>34</v>
      </c>
      <c r="S7618" t="s">
        <v>45</v>
      </c>
      <c r="T7618" s="1">
        <v>41244</v>
      </c>
    </row>
    <row r="7619" spans="1:20" x14ac:dyDescent="0.25">
      <c r="A7619">
        <v>54501</v>
      </c>
      <c r="B7619">
        <v>41242</v>
      </c>
      <c r="C7619" t="s">
        <v>58</v>
      </c>
      <c r="D7619" t="s">
        <v>21</v>
      </c>
      <c r="E7619" t="s">
        <v>22</v>
      </c>
      <c r="F7619" t="s">
        <v>1571</v>
      </c>
      <c r="G7619">
        <v>38</v>
      </c>
      <c r="H7619">
        <v>1258.79</v>
      </c>
      <c r="I7619">
        <v>0.4</v>
      </c>
      <c r="J7619">
        <v>0.05</v>
      </c>
      <c r="K7619">
        <v>450.87</v>
      </c>
      <c r="L7619">
        <v>33.9</v>
      </c>
      <c r="M7619">
        <v>20.34</v>
      </c>
      <c r="N7619">
        <v>35</v>
      </c>
      <c r="O7619" t="s">
        <v>24</v>
      </c>
      <c r="P7619" t="s">
        <v>336</v>
      </c>
      <c r="Q7619" t="s">
        <v>41</v>
      </c>
      <c r="R7619" t="s">
        <v>34</v>
      </c>
      <c r="S7619" t="s">
        <v>28</v>
      </c>
      <c r="T7619" s="1">
        <v>41244</v>
      </c>
    </row>
    <row r="7620" spans="1:20" x14ac:dyDescent="0.25">
      <c r="A7620">
        <v>54528</v>
      </c>
      <c r="B7620">
        <v>40547</v>
      </c>
      <c r="C7620" t="s">
        <v>79</v>
      </c>
      <c r="D7620" t="s">
        <v>21</v>
      </c>
      <c r="E7620" t="s">
        <v>52</v>
      </c>
      <c r="F7620" t="s">
        <v>831</v>
      </c>
      <c r="G7620">
        <v>17</v>
      </c>
      <c r="H7620">
        <v>393.77</v>
      </c>
      <c r="I7620">
        <v>0.49</v>
      </c>
      <c r="J7620">
        <v>0.01</v>
      </c>
      <c r="K7620">
        <v>186.56</v>
      </c>
      <c r="L7620">
        <v>22.86</v>
      </c>
      <c r="M7620">
        <v>11.66</v>
      </c>
      <c r="N7620">
        <v>8.99</v>
      </c>
      <c r="O7620" t="s">
        <v>24</v>
      </c>
      <c r="P7620" t="s">
        <v>1074</v>
      </c>
      <c r="Q7620" t="s">
        <v>83</v>
      </c>
      <c r="R7620" t="s">
        <v>67</v>
      </c>
      <c r="S7620" t="s">
        <v>35</v>
      </c>
      <c r="T7620" s="1">
        <v>40549</v>
      </c>
    </row>
    <row r="7621" spans="1:20" x14ac:dyDescent="0.25">
      <c r="A7621">
        <v>54528</v>
      </c>
      <c r="B7621">
        <v>40547</v>
      </c>
      <c r="C7621" t="s">
        <v>79</v>
      </c>
      <c r="D7621" t="s">
        <v>21</v>
      </c>
      <c r="E7621" t="s">
        <v>52</v>
      </c>
      <c r="F7621" t="s">
        <v>1630</v>
      </c>
      <c r="G7621">
        <v>8</v>
      </c>
      <c r="H7621">
        <v>178.02</v>
      </c>
      <c r="I7621">
        <v>0.55000000000000004</v>
      </c>
      <c r="J7621">
        <v>0.06</v>
      </c>
      <c r="K7621">
        <v>91.29</v>
      </c>
      <c r="L7621">
        <v>23.29</v>
      </c>
      <c r="M7621">
        <v>10.48</v>
      </c>
      <c r="N7621">
        <v>2.89</v>
      </c>
      <c r="O7621" t="s">
        <v>24</v>
      </c>
      <c r="P7621" t="s">
        <v>1074</v>
      </c>
      <c r="Q7621" t="s">
        <v>83</v>
      </c>
      <c r="R7621" t="s">
        <v>67</v>
      </c>
      <c r="S7621" t="s">
        <v>35</v>
      </c>
      <c r="T7621" s="1">
        <v>40549</v>
      </c>
    </row>
    <row r="7622" spans="1:20" x14ac:dyDescent="0.25">
      <c r="A7622">
        <v>54528</v>
      </c>
      <c r="B7622">
        <v>40547</v>
      </c>
      <c r="C7622" t="s">
        <v>79</v>
      </c>
      <c r="D7622" t="s">
        <v>21</v>
      </c>
      <c r="E7622" t="s">
        <v>52</v>
      </c>
      <c r="F7622" t="s">
        <v>1366</v>
      </c>
      <c r="G7622">
        <v>15</v>
      </c>
      <c r="H7622">
        <v>141.33000000000001</v>
      </c>
      <c r="I7622">
        <v>0.37</v>
      </c>
      <c r="J7622">
        <v>0.03</v>
      </c>
      <c r="K7622">
        <v>49.22</v>
      </c>
      <c r="L7622">
        <v>9.65</v>
      </c>
      <c r="M7622">
        <v>6.08</v>
      </c>
      <c r="N7622">
        <v>0.91</v>
      </c>
      <c r="O7622" t="s">
        <v>24</v>
      </c>
      <c r="P7622" t="s">
        <v>1074</v>
      </c>
      <c r="Q7622" t="s">
        <v>75</v>
      </c>
      <c r="R7622" t="s">
        <v>67</v>
      </c>
      <c r="S7622" t="s">
        <v>55</v>
      </c>
      <c r="T7622" s="1">
        <v>40548</v>
      </c>
    </row>
    <row r="7623" spans="1:20" x14ac:dyDescent="0.25">
      <c r="A7623">
        <v>54533</v>
      </c>
      <c r="B7623">
        <v>40895</v>
      </c>
      <c r="C7623" t="s">
        <v>79</v>
      </c>
      <c r="D7623" t="s">
        <v>21</v>
      </c>
      <c r="E7623" t="s">
        <v>120</v>
      </c>
      <c r="F7623" t="s">
        <v>826</v>
      </c>
      <c r="G7623">
        <v>21</v>
      </c>
      <c r="H7623">
        <v>255.41</v>
      </c>
      <c r="I7623">
        <v>0.42</v>
      </c>
      <c r="J7623">
        <v>0.03</v>
      </c>
      <c r="K7623">
        <v>100.26</v>
      </c>
      <c r="L7623">
        <v>12.24</v>
      </c>
      <c r="M7623">
        <v>7.1</v>
      </c>
      <c r="N7623">
        <v>6.05</v>
      </c>
      <c r="O7623" t="s">
        <v>24</v>
      </c>
      <c r="P7623" t="s">
        <v>1233</v>
      </c>
      <c r="Q7623" t="s">
        <v>95</v>
      </c>
      <c r="R7623" t="s">
        <v>34</v>
      </c>
      <c r="S7623" t="s">
        <v>57</v>
      </c>
      <c r="T7623" s="1">
        <v>40896</v>
      </c>
    </row>
    <row r="7624" spans="1:20" x14ac:dyDescent="0.25">
      <c r="A7624">
        <v>54534</v>
      </c>
      <c r="B7624">
        <v>40987</v>
      </c>
      <c r="C7624" t="s">
        <v>29</v>
      </c>
      <c r="D7624" t="s">
        <v>21</v>
      </c>
      <c r="E7624" t="s">
        <v>84</v>
      </c>
      <c r="F7624" t="s">
        <v>718</v>
      </c>
      <c r="G7624">
        <v>16</v>
      </c>
      <c r="H7624">
        <v>190.76</v>
      </c>
      <c r="I7624">
        <v>0.37</v>
      </c>
      <c r="J7624">
        <v>0.01</v>
      </c>
      <c r="K7624">
        <v>67.2</v>
      </c>
      <c r="L7624">
        <v>11.67</v>
      </c>
      <c r="M7624">
        <v>7.35</v>
      </c>
      <c r="N7624">
        <v>5.96</v>
      </c>
      <c r="O7624" t="s">
        <v>24</v>
      </c>
      <c r="P7624" t="s">
        <v>1305</v>
      </c>
      <c r="Q7624" t="s">
        <v>33</v>
      </c>
      <c r="R7624" t="s">
        <v>27</v>
      </c>
      <c r="S7624" t="s">
        <v>57</v>
      </c>
      <c r="T7624" s="1">
        <v>40989</v>
      </c>
    </row>
    <row r="7625" spans="1:20" x14ac:dyDescent="0.25">
      <c r="A7625">
        <v>54560</v>
      </c>
      <c r="B7625">
        <v>40010</v>
      </c>
      <c r="C7625" t="s">
        <v>58</v>
      </c>
      <c r="D7625" t="s">
        <v>37</v>
      </c>
      <c r="E7625" t="s">
        <v>38</v>
      </c>
      <c r="F7625" t="s">
        <v>315</v>
      </c>
      <c r="G7625">
        <v>22</v>
      </c>
      <c r="H7625">
        <v>921.62</v>
      </c>
      <c r="I7625">
        <v>0.38</v>
      </c>
      <c r="J7625">
        <v>0.09</v>
      </c>
      <c r="K7625">
        <v>293.07</v>
      </c>
      <c r="L7625">
        <v>45.94</v>
      </c>
      <c r="M7625">
        <v>28.48</v>
      </c>
      <c r="N7625">
        <v>1.99</v>
      </c>
      <c r="O7625" t="s">
        <v>24</v>
      </c>
      <c r="P7625" t="s">
        <v>1256</v>
      </c>
      <c r="Q7625" t="s">
        <v>33</v>
      </c>
      <c r="R7625" t="s">
        <v>27</v>
      </c>
      <c r="S7625" t="s">
        <v>35</v>
      </c>
      <c r="T7625" s="1">
        <v>40013</v>
      </c>
    </row>
    <row r="7626" spans="1:20" x14ac:dyDescent="0.25">
      <c r="A7626">
        <v>54560</v>
      </c>
      <c r="B7626">
        <v>40010</v>
      </c>
      <c r="C7626" t="s">
        <v>58</v>
      </c>
      <c r="D7626" t="s">
        <v>37</v>
      </c>
      <c r="E7626" t="s">
        <v>50</v>
      </c>
      <c r="F7626" t="s">
        <v>1923</v>
      </c>
      <c r="G7626">
        <v>45</v>
      </c>
      <c r="H7626">
        <v>5361.83</v>
      </c>
      <c r="I7626">
        <v>0.49</v>
      </c>
      <c r="J7626">
        <v>0.08</v>
      </c>
      <c r="K7626">
        <v>2387.29</v>
      </c>
      <c r="L7626">
        <v>129.38999999999999</v>
      </c>
      <c r="M7626">
        <v>65.989999999999995</v>
      </c>
      <c r="N7626">
        <v>4.99</v>
      </c>
      <c r="O7626" t="s">
        <v>71</v>
      </c>
      <c r="P7626" t="s">
        <v>1256</v>
      </c>
      <c r="Q7626" t="s">
        <v>33</v>
      </c>
      <c r="R7626" t="s">
        <v>27</v>
      </c>
      <c r="S7626" t="s">
        <v>57</v>
      </c>
      <c r="T7626" s="1">
        <v>40012</v>
      </c>
    </row>
    <row r="7627" spans="1:20" x14ac:dyDescent="0.25">
      <c r="A7627">
        <v>54563</v>
      </c>
      <c r="B7627">
        <v>40455</v>
      </c>
      <c r="C7627" t="s">
        <v>58</v>
      </c>
      <c r="D7627" t="s">
        <v>42</v>
      </c>
      <c r="E7627" t="s">
        <v>43</v>
      </c>
      <c r="F7627" t="s">
        <v>2001</v>
      </c>
      <c r="G7627">
        <v>24</v>
      </c>
      <c r="H7627">
        <v>772.33</v>
      </c>
      <c r="I7627">
        <v>0.37</v>
      </c>
      <c r="J7627">
        <v>0.01</v>
      </c>
      <c r="K7627">
        <v>277.58</v>
      </c>
      <c r="L7627">
        <v>32.130000000000003</v>
      </c>
      <c r="M7627">
        <v>20.239999999999998</v>
      </c>
      <c r="N7627">
        <v>8.99</v>
      </c>
      <c r="O7627" t="s">
        <v>24</v>
      </c>
      <c r="P7627" t="s">
        <v>2029</v>
      </c>
      <c r="Q7627" t="s">
        <v>64</v>
      </c>
      <c r="R7627" t="s">
        <v>61</v>
      </c>
      <c r="S7627" t="s">
        <v>35</v>
      </c>
      <c r="T7627" s="1">
        <v>40457</v>
      </c>
    </row>
    <row r="7628" spans="1:20" x14ac:dyDescent="0.25">
      <c r="A7628">
        <v>54564</v>
      </c>
      <c r="B7628">
        <v>40518</v>
      </c>
      <c r="C7628" t="s">
        <v>36</v>
      </c>
      <c r="D7628" t="s">
        <v>37</v>
      </c>
      <c r="E7628" t="s">
        <v>50</v>
      </c>
      <c r="F7628" t="s">
        <v>76</v>
      </c>
      <c r="G7628">
        <v>27</v>
      </c>
      <c r="H7628">
        <v>3006.73</v>
      </c>
      <c r="I7628">
        <v>0.43</v>
      </c>
      <c r="J7628">
        <v>0.04</v>
      </c>
      <c r="K7628">
        <v>1219.08</v>
      </c>
      <c r="L7628">
        <v>115.77</v>
      </c>
      <c r="M7628">
        <v>65.989999999999995</v>
      </c>
      <c r="N7628">
        <v>5.92</v>
      </c>
      <c r="O7628" t="s">
        <v>71</v>
      </c>
      <c r="P7628" t="s">
        <v>1778</v>
      </c>
      <c r="Q7628" t="s">
        <v>33</v>
      </c>
      <c r="R7628" t="s">
        <v>34</v>
      </c>
      <c r="S7628" t="s">
        <v>57</v>
      </c>
      <c r="T7628" s="1">
        <v>40520</v>
      </c>
    </row>
    <row r="7629" spans="1:20" x14ac:dyDescent="0.25">
      <c r="A7629">
        <v>54567</v>
      </c>
      <c r="B7629">
        <v>40027</v>
      </c>
      <c r="C7629" t="s">
        <v>79</v>
      </c>
      <c r="D7629" t="s">
        <v>42</v>
      </c>
      <c r="E7629" t="s">
        <v>43</v>
      </c>
      <c r="F7629" t="s">
        <v>1620</v>
      </c>
      <c r="G7629">
        <v>31</v>
      </c>
      <c r="H7629">
        <v>277.95999999999998</v>
      </c>
      <c r="I7629">
        <v>0.35</v>
      </c>
      <c r="J7629">
        <v>0.09</v>
      </c>
      <c r="K7629">
        <v>77.87</v>
      </c>
      <c r="L7629">
        <v>9.66</v>
      </c>
      <c r="M7629">
        <v>6.28</v>
      </c>
      <c r="N7629">
        <v>5.41</v>
      </c>
      <c r="O7629" t="s">
        <v>24</v>
      </c>
      <c r="P7629" t="s">
        <v>743</v>
      </c>
      <c r="Q7629" t="s">
        <v>83</v>
      </c>
      <c r="R7629" t="s">
        <v>27</v>
      </c>
      <c r="S7629" t="s">
        <v>57</v>
      </c>
      <c r="T7629" s="1">
        <v>40029</v>
      </c>
    </row>
    <row r="7630" spans="1:20" x14ac:dyDescent="0.25">
      <c r="A7630">
        <v>54592</v>
      </c>
      <c r="B7630">
        <v>40706</v>
      </c>
      <c r="C7630" t="s">
        <v>20</v>
      </c>
      <c r="D7630" t="s">
        <v>42</v>
      </c>
      <c r="E7630" t="s">
        <v>92</v>
      </c>
      <c r="F7630" t="s">
        <v>1964</v>
      </c>
      <c r="G7630">
        <v>28</v>
      </c>
      <c r="H7630">
        <v>3072.12</v>
      </c>
      <c r="I7630">
        <v>0.38</v>
      </c>
      <c r="J7630">
        <v>0.05</v>
      </c>
      <c r="K7630">
        <v>1057.83</v>
      </c>
      <c r="L7630">
        <v>114.48</v>
      </c>
      <c r="M7630">
        <v>70.98</v>
      </c>
      <c r="N7630">
        <v>26.85</v>
      </c>
      <c r="O7630" t="s">
        <v>48</v>
      </c>
      <c r="P7630" t="s">
        <v>1659</v>
      </c>
      <c r="Q7630" t="s">
        <v>75</v>
      </c>
      <c r="R7630" t="s">
        <v>27</v>
      </c>
      <c r="S7630" t="s">
        <v>49</v>
      </c>
      <c r="T7630" s="1">
        <v>40710</v>
      </c>
    </row>
    <row r="7631" spans="1:20" x14ac:dyDescent="0.25">
      <c r="A7631">
        <v>54592</v>
      </c>
      <c r="B7631">
        <v>40706</v>
      </c>
      <c r="C7631" t="s">
        <v>20</v>
      </c>
      <c r="D7631" t="s">
        <v>42</v>
      </c>
      <c r="E7631" t="s">
        <v>43</v>
      </c>
      <c r="F7631" t="s">
        <v>1621</v>
      </c>
      <c r="G7631">
        <v>34</v>
      </c>
      <c r="H7631">
        <v>236.68</v>
      </c>
      <c r="I7631">
        <v>0.4</v>
      </c>
      <c r="J7631">
        <v>0.03</v>
      </c>
      <c r="K7631">
        <v>87.64</v>
      </c>
      <c r="L7631">
        <v>6.97</v>
      </c>
      <c r="M7631">
        <v>4.18</v>
      </c>
      <c r="N7631">
        <v>6.92</v>
      </c>
      <c r="O7631" t="s">
        <v>24</v>
      </c>
      <c r="P7631" t="s">
        <v>1659</v>
      </c>
      <c r="Q7631" t="s">
        <v>75</v>
      </c>
      <c r="R7631" t="s">
        <v>27</v>
      </c>
      <c r="S7631" t="s">
        <v>57</v>
      </c>
      <c r="T7631" s="1">
        <v>40708</v>
      </c>
    </row>
    <row r="7632" spans="1:20" x14ac:dyDescent="0.25">
      <c r="A7632">
        <v>54595</v>
      </c>
      <c r="B7632">
        <v>39931</v>
      </c>
      <c r="C7632" t="s">
        <v>79</v>
      </c>
      <c r="D7632" t="s">
        <v>21</v>
      </c>
      <c r="E7632" t="s">
        <v>30</v>
      </c>
      <c r="F7632" t="s">
        <v>1731</v>
      </c>
      <c r="G7632">
        <v>30</v>
      </c>
      <c r="H7632">
        <v>547.52</v>
      </c>
      <c r="I7632">
        <v>0.55000000000000004</v>
      </c>
      <c r="J7632">
        <v>0.02</v>
      </c>
      <c r="K7632">
        <v>294.68</v>
      </c>
      <c r="L7632">
        <v>18.53</v>
      </c>
      <c r="M7632">
        <v>8.34</v>
      </c>
      <c r="N7632">
        <v>2.64</v>
      </c>
      <c r="O7632" t="s">
        <v>24</v>
      </c>
      <c r="P7632" t="s">
        <v>1659</v>
      </c>
      <c r="Q7632" t="s">
        <v>64</v>
      </c>
      <c r="R7632" t="s">
        <v>27</v>
      </c>
      <c r="S7632" t="s">
        <v>35</v>
      </c>
      <c r="T7632" s="1">
        <v>39933</v>
      </c>
    </row>
    <row r="7633" spans="1:20" x14ac:dyDescent="0.25">
      <c r="A7633">
        <v>54595</v>
      </c>
      <c r="B7633">
        <v>39931</v>
      </c>
      <c r="C7633" t="s">
        <v>79</v>
      </c>
      <c r="D7633" t="s">
        <v>42</v>
      </c>
      <c r="E7633" t="s">
        <v>192</v>
      </c>
      <c r="F7633" t="s">
        <v>892</v>
      </c>
      <c r="G7633">
        <v>41</v>
      </c>
      <c r="H7633">
        <v>7912.04</v>
      </c>
      <c r="I7633">
        <v>0.38</v>
      </c>
      <c r="J7633">
        <v>0.09</v>
      </c>
      <c r="K7633">
        <v>2511.86</v>
      </c>
      <c r="L7633">
        <v>211.26</v>
      </c>
      <c r="M7633">
        <v>130.97999999999999</v>
      </c>
      <c r="N7633">
        <v>30</v>
      </c>
      <c r="O7633" t="s">
        <v>48</v>
      </c>
      <c r="P7633" t="s">
        <v>1659</v>
      </c>
      <c r="Q7633" t="s">
        <v>64</v>
      </c>
      <c r="R7633" t="s">
        <v>27</v>
      </c>
      <c r="S7633" t="s">
        <v>132</v>
      </c>
      <c r="T7633" s="1">
        <v>39934</v>
      </c>
    </row>
    <row r="7634" spans="1:20" x14ac:dyDescent="0.25">
      <c r="A7634">
        <v>54628</v>
      </c>
      <c r="B7634">
        <v>40334</v>
      </c>
      <c r="C7634" t="s">
        <v>36</v>
      </c>
      <c r="D7634" t="s">
        <v>37</v>
      </c>
      <c r="E7634" t="s">
        <v>38</v>
      </c>
      <c r="F7634" t="s">
        <v>477</v>
      </c>
      <c r="G7634">
        <v>21</v>
      </c>
      <c r="H7634">
        <v>865.07</v>
      </c>
      <c r="I7634">
        <v>0.48</v>
      </c>
      <c r="J7634">
        <v>7.0000000000000007E-2</v>
      </c>
      <c r="K7634">
        <v>380.5</v>
      </c>
      <c r="L7634">
        <v>44.19</v>
      </c>
      <c r="M7634">
        <v>22.98</v>
      </c>
      <c r="N7634">
        <v>1.99</v>
      </c>
      <c r="O7634" t="s">
        <v>24</v>
      </c>
      <c r="P7634" t="s">
        <v>1844</v>
      </c>
      <c r="Q7634" t="s">
        <v>83</v>
      </c>
      <c r="R7634" t="s">
        <v>61</v>
      </c>
      <c r="S7634" t="s">
        <v>35</v>
      </c>
      <c r="T7634" s="1">
        <v>40335</v>
      </c>
    </row>
    <row r="7635" spans="1:20" x14ac:dyDescent="0.25">
      <c r="A7635">
        <v>54630</v>
      </c>
      <c r="B7635">
        <v>41131</v>
      </c>
      <c r="C7635" t="s">
        <v>20</v>
      </c>
      <c r="D7635" t="s">
        <v>21</v>
      </c>
      <c r="E7635" t="s">
        <v>84</v>
      </c>
      <c r="F7635" t="s">
        <v>1221</v>
      </c>
      <c r="G7635">
        <v>11</v>
      </c>
      <c r="H7635">
        <v>155.12</v>
      </c>
      <c r="I7635">
        <v>0.55000000000000004</v>
      </c>
      <c r="J7635">
        <v>0.06</v>
      </c>
      <c r="K7635">
        <v>77.62</v>
      </c>
      <c r="L7635">
        <v>14.4</v>
      </c>
      <c r="M7635">
        <v>6.48</v>
      </c>
      <c r="N7635">
        <v>6.22</v>
      </c>
      <c r="O7635" t="s">
        <v>24</v>
      </c>
      <c r="P7635" t="s">
        <v>1772</v>
      </c>
      <c r="Q7635" t="s">
        <v>83</v>
      </c>
      <c r="R7635" t="s">
        <v>61</v>
      </c>
      <c r="S7635" t="s">
        <v>57</v>
      </c>
      <c r="T7635" s="1">
        <v>41135</v>
      </c>
    </row>
    <row r="7636" spans="1:20" x14ac:dyDescent="0.25">
      <c r="A7636">
        <v>54656</v>
      </c>
      <c r="B7636">
        <v>41232</v>
      </c>
      <c r="C7636" t="s">
        <v>36</v>
      </c>
      <c r="D7636" t="s">
        <v>21</v>
      </c>
      <c r="E7636" t="s">
        <v>120</v>
      </c>
      <c r="F7636" t="s">
        <v>1669</v>
      </c>
      <c r="G7636">
        <v>22</v>
      </c>
      <c r="H7636">
        <v>171.09</v>
      </c>
      <c r="I7636">
        <v>0.45</v>
      </c>
      <c r="J7636">
        <v>0.09</v>
      </c>
      <c r="K7636">
        <v>65.38</v>
      </c>
      <c r="L7636">
        <v>8.25</v>
      </c>
      <c r="M7636">
        <v>4.54</v>
      </c>
      <c r="N7636">
        <v>5.83</v>
      </c>
      <c r="O7636" t="s">
        <v>71</v>
      </c>
      <c r="P7636" t="s">
        <v>1240</v>
      </c>
      <c r="Q7636" t="s">
        <v>33</v>
      </c>
      <c r="R7636" t="s">
        <v>34</v>
      </c>
      <c r="S7636" t="s">
        <v>57</v>
      </c>
      <c r="T7636" s="1">
        <v>41234</v>
      </c>
    </row>
    <row r="7637" spans="1:20" x14ac:dyDescent="0.25">
      <c r="A7637">
        <v>54659</v>
      </c>
      <c r="B7637">
        <v>40770</v>
      </c>
      <c r="C7637" t="s">
        <v>36</v>
      </c>
      <c r="D7637" t="s">
        <v>21</v>
      </c>
      <c r="E7637" t="s">
        <v>84</v>
      </c>
      <c r="F7637" t="s">
        <v>1204</v>
      </c>
      <c r="G7637">
        <v>38</v>
      </c>
      <c r="H7637">
        <v>464.06</v>
      </c>
      <c r="I7637">
        <v>0.48</v>
      </c>
      <c r="J7637">
        <v>0.06</v>
      </c>
      <c r="K7637">
        <v>205.02</v>
      </c>
      <c r="L7637">
        <v>12.85</v>
      </c>
      <c r="M7637">
        <v>6.68</v>
      </c>
      <c r="N7637">
        <v>5.2</v>
      </c>
      <c r="O7637" t="s">
        <v>24</v>
      </c>
      <c r="P7637" t="s">
        <v>551</v>
      </c>
      <c r="Q7637" t="s">
        <v>75</v>
      </c>
      <c r="R7637" t="s">
        <v>34</v>
      </c>
      <c r="S7637" t="s">
        <v>57</v>
      </c>
      <c r="T7637" s="1">
        <v>40770</v>
      </c>
    </row>
    <row r="7638" spans="1:20" x14ac:dyDescent="0.25">
      <c r="A7638">
        <v>54692</v>
      </c>
      <c r="B7638">
        <v>40242</v>
      </c>
      <c r="C7638" t="s">
        <v>79</v>
      </c>
      <c r="D7638" t="s">
        <v>21</v>
      </c>
      <c r="E7638" t="s">
        <v>52</v>
      </c>
      <c r="F7638" t="s">
        <v>2054</v>
      </c>
      <c r="G7638">
        <v>16</v>
      </c>
      <c r="H7638">
        <v>80.7</v>
      </c>
      <c r="I7638">
        <v>0.47</v>
      </c>
      <c r="J7638">
        <v>0.05</v>
      </c>
      <c r="K7638">
        <v>35.25</v>
      </c>
      <c r="L7638">
        <v>5.25</v>
      </c>
      <c r="M7638">
        <v>2.78</v>
      </c>
      <c r="N7638">
        <v>0.97</v>
      </c>
      <c r="O7638" t="s">
        <v>24</v>
      </c>
      <c r="P7638" t="s">
        <v>1845</v>
      </c>
      <c r="Q7638" t="s">
        <v>33</v>
      </c>
      <c r="R7638" t="s">
        <v>61</v>
      </c>
      <c r="S7638" t="s">
        <v>55</v>
      </c>
      <c r="T7638" s="1">
        <v>40242</v>
      </c>
    </row>
    <row r="7639" spans="1:20" x14ac:dyDescent="0.25">
      <c r="A7639">
        <v>54692</v>
      </c>
      <c r="B7639">
        <v>40242</v>
      </c>
      <c r="C7639" t="s">
        <v>79</v>
      </c>
      <c r="D7639" t="s">
        <v>37</v>
      </c>
      <c r="E7639" t="s">
        <v>50</v>
      </c>
      <c r="F7639" t="s">
        <v>76</v>
      </c>
      <c r="G7639">
        <v>27</v>
      </c>
      <c r="H7639">
        <v>4680.92</v>
      </c>
      <c r="I7639">
        <v>0.39</v>
      </c>
      <c r="J7639">
        <v>0.09</v>
      </c>
      <c r="K7639">
        <v>1540.2</v>
      </c>
      <c r="L7639">
        <v>190.15</v>
      </c>
      <c r="M7639">
        <v>115.99</v>
      </c>
      <c r="N7639">
        <v>8.99</v>
      </c>
      <c r="O7639" t="s">
        <v>24</v>
      </c>
      <c r="P7639" t="s">
        <v>1845</v>
      </c>
      <c r="Q7639" t="s">
        <v>33</v>
      </c>
      <c r="R7639" t="s">
        <v>61</v>
      </c>
      <c r="S7639" t="s">
        <v>57</v>
      </c>
      <c r="T7639" s="1">
        <v>40244</v>
      </c>
    </row>
    <row r="7640" spans="1:20" x14ac:dyDescent="0.25">
      <c r="A7640">
        <v>54694</v>
      </c>
      <c r="B7640">
        <v>40075</v>
      </c>
      <c r="C7640" t="s">
        <v>58</v>
      </c>
      <c r="D7640" t="s">
        <v>21</v>
      </c>
      <c r="E7640" t="s">
        <v>139</v>
      </c>
      <c r="F7640" t="s">
        <v>1931</v>
      </c>
      <c r="G7640">
        <v>43</v>
      </c>
      <c r="H7640">
        <v>216.81</v>
      </c>
      <c r="I7640">
        <v>0.5</v>
      </c>
      <c r="J7640">
        <v>0.08</v>
      </c>
      <c r="K7640">
        <v>96.08</v>
      </c>
      <c r="L7640">
        <v>5.32</v>
      </c>
      <c r="M7640">
        <v>2.66</v>
      </c>
      <c r="N7640">
        <v>6.35</v>
      </c>
      <c r="O7640" t="s">
        <v>24</v>
      </c>
      <c r="P7640" t="s">
        <v>1763</v>
      </c>
      <c r="Q7640" t="s">
        <v>64</v>
      </c>
      <c r="R7640" t="s">
        <v>67</v>
      </c>
      <c r="S7640" t="s">
        <v>57</v>
      </c>
      <c r="T7640" s="1">
        <v>40075</v>
      </c>
    </row>
    <row r="7641" spans="1:20" x14ac:dyDescent="0.25">
      <c r="A7641">
        <v>54721</v>
      </c>
      <c r="B7641">
        <v>41200</v>
      </c>
      <c r="C7641" t="s">
        <v>29</v>
      </c>
      <c r="D7641" t="s">
        <v>42</v>
      </c>
      <c r="E7641" t="s">
        <v>92</v>
      </c>
      <c r="F7641" t="s">
        <v>329</v>
      </c>
      <c r="G7641">
        <v>19</v>
      </c>
      <c r="H7641">
        <v>3863.46</v>
      </c>
      <c r="I7641">
        <v>0.5</v>
      </c>
      <c r="J7641">
        <v>0</v>
      </c>
      <c r="K7641">
        <v>1918.62</v>
      </c>
      <c r="L7641">
        <v>201.96</v>
      </c>
      <c r="M7641">
        <v>100.98</v>
      </c>
      <c r="N7641">
        <v>26.22</v>
      </c>
      <c r="O7641" t="s">
        <v>48</v>
      </c>
      <c r="P7641" t="s">
        <v>130</v>
      </c>
      <c r="Q7641" t="s">
        <v>75</v>
      </c>
      <c r="R7641" t="s">
        <v>34</v>
      </c>
      <c r="S7641" t="s">
        <v>49</v>
      </c>
      <c r="T7641" s="1">
        <v>41201</v>
      </c>
    </row>
    <row r="7642" spans="1:20" x14ac:dyDescent="0.25">
      <c r="A7642">
        <v>54727</v>
      </c>
      <c r="B7642">
        <v>40525</v>
      </c>
      <c r="C7642" t="s">
        <v>79</v>
      </c>
      <c r="D7642" t="s">
        <v>21</v>
      </c>
      <c r="E7642" t="s">
        <v>84</v>
      </c>
      <c r="F7642" t="s">
        <v>804</v>
      </c>
      <c r="G7642">
        <v>29</v>
      </c>
      <c r="H7642">
        <v>2361.19</v>
      </c>
      <c r="I7642">
        <v>0.42</v>
      </c>
      <c r="J7642">
        <v>0.02</v>
      </c>
      <c r="K7642">
        <v>960.8</v>
      </c>
      <c r="L7642">
        <v>82.83</v>
      </c>
      <c r="M7642">
        <v>48.04</v>
      </c>
      <c r="N7642">
        <v>7.23</v>
      </c>
      <c r="O7642" t="s">
        <v>24</v>
      </c>
      <c r="P7642" t="s">
        <v>688</v>
      </c>
      <c r="Q7642" t="s">
        <v>33</v>
      </c>
      <c r="R7642" t="s">
        <v>27</v>
      </c>
      <c r="S7642" t="s">
        <v>57</v>
      </c>
      <c r="T7642" s="1">
        <v>40526</v>
      </c>
    </row>
    <row r="7643" spans="1:20" x14ac:dyDescent="0.25">
      <c r="A7643">
        <v>54753</v>
      </c>
      <c r="B7643">
        <v>39921</v>
      </c>
      <c r="C7643" t="s">
        <v>79</v>
      </c>
      <c r="D7643" t="s">
        <v>37</v>
      </c>
      <c r="E7643" t="s">
        <v>50</v>
      </c>
      <c r="F7643" t="s">
        <v>608</v>
      </c>
      <c r="G7643">
        <v>36</v>
      </c>
      <c r="H7643">
        <v>9601.5400000000009</v>
      </c>
      <c r="I7643">
        <v>0.45</v>
      </c>
      <c r="J7643">
        <v>0.06</v>
      </c>
      <c r="K7643">
        <v>3982</v>
      </c>
      <c r="L7643">
        <v>283.62</v>
      </c>
      <c r="M7643">
        <v>155.99</v>
      </c>
      <c r="N7643">
        <v>3.9</v>
      </c>
      <c r="O7643" t="s">
        <v>24</v>
      </c>
      <c r="P7643" t="s">
        <v>1289</v>
      </c>
      <c r="Q7643" t="s">
        <v>41</v>
      </c>
      <c r="R7643" t="s">
        <v>34</v>
      </c>
      <c r="S7643" t="s">
        <v>57</v>
      </c>
      <c r="T7643" s="1">
        <v>39922</v>
      </c>
    </row>
    <row r="7644" spans="1:20" x14ac:dyDescent="0.25">
      <c r="A7644">
        <v>54755</v>
      </c>
      <c r="B7644">
        <v>40154</v>
      </c>
      <c r="C7644" t="s">
        <v>58</v>
      </c>
      <c r="D7644" t="s">
        <v>37</v>
      </c>
      <c r="E7644" t="s">
        <v>38</v>
      </c>
      <c r="F7644" t="s">
        <v>492</v>
      </c>
      <c r="G7644">
        <v>44</v>
      </c>
      <c r="H7644">
        <v>5090.13</v>
      </c>
      <c r="I7644">
        <v>0.36</v>
      </c>
      <c r="J7644">
        <v>0</v>
      </c>
      <c r="K7644">
        <v>1831.01</v>
      </c>
      <c r="L7644">
        <v>115.59</v>
      </c>
      <c r="M7644">
        <v>73.98</v>
      </c>
      <c r="N7644">
        <v>4</v>
      </c>
      <c r="O7644" t="s">
        <v>24</v>
      </c>
      <c r="P7644" t="s">
        <v>682</v>
      </c>
      <c r="Q7644" t="s">
        <v>64</v>
      </c>
      <c r="R7644" t="s">
        <v>61</v>
      </c>
      <c r="S7644" t="s">
        <v>57</v>
      </c>
      <c r="T7644" s="1">
        <v>40157</v>
      </c>
    </row>
    <row r="7645" spans="1:20" x14ac:dyDescent="0.25">
      <c r="A7645">
        <v>54786</v>
      </c>
      <c r="B7645">
        <v>40919</v>
      </c>
      <c r="C7645" t="s">
        <v>29</v>
      </c>
      <c r="D7645" t="s">
        <v>21</v>
      </c>
      <c r="E7645" t="s">
        <v>22</v>
      </c>
      <c r="F7645" t="s">
        <v>442</v>
      </c>
      <c r="G7645">
        <v>30</v>
      </c>
      <c r="H7645">
        <v>680.96</v>
      </c>
      <c r="I7645">
        <v>0.45</v>
      </c>
      <c r="J7645">
        <v>0.08</v>
      </c>
      <c r="K7645">
        <v>272.05</v>
      </c>
      <c r="L7645">
        <v>24.51</v>
      </c>
      <c r="M7645">
        <v>13.48</v>
      </c>
      <c r="N7645">
        <v>4.51</v>
      </c>
      <c r="O7645" t="s">
        <v>24</v>
      </c>
      <c r="P7645" t="s">
        <v>1788</v>
      </c>
      <c r="Q7645" t="s">
        <v>41</v>
      </c>
      <c r="R7645" t="s">
        <v>61</v>
      </c>
      <c r="S7645" t="s">
        <v>57</v>
      </c>
      <c r="T7645" s="1">
        <v>40921</v>
      </c>
    </row>
    <row r="7646" spans="1:20" x14ac:dyDescent="0.25">
      <c r="A7646">
        <v>54787</v>
      </c>
      <c r="B7646">
        <v>40598</v>
      </c>
      <c r="C7646" t="s">
        <v>36</v>
      </c>
      <c r="D7646" t="s">
        <v>21</v>
      </c>
      <c r="E7646" t="s">
        <v>84</v>
      </c>
      <c r="F7646" t="s">
        <v>1715</v>
      </c>
      <c r="G7646">
        <v>7</v>
      </c>
      <c r="H7646">
        <v>347.29</v>
      </c>
      <c r="I7646">
        <v>0.55000000000000004</v>
      </c>
      <c r="J7646">
        <v>7.0000000000000007E-2</v>
      </c>
      <c r="K7646">
        <v>170.54</v>
      </c>
      <c r="L7646">
        <v>50.76</v>
      </c>
      <c r="M7646">
        <v>22.84</v>
      </c>
      <c r="N7646">
        <v>16.87</v>
      </c>
      <c r="O7646" t="s">
        <v>24</v>
      </c>
      <c r="P7646" t="s">
        <v>1780</v>
      </c>
      <c r="Q7646" t="s">
        <v>33</v>
      </c>
      <c r="R7646" t="s">
        <v>61</v>
      </c>
      <c r="S7646" t="s">
        <v>57</v>
      </c>
      <c r="T7646" s="1">
        <v>40599</v>
      </c>
    </row>
    <row r="7647" spans="1:20" x14ac:dyDescent="0.25">
      <c r="A7647">
        <v>54791</v>
      </c>
      <c r="B7647">
        <v>41263</v>
      </c>
      <c r="C7647" t="s">
        <v>36</v>
      </c>
      <c r="D7647" t="s">
        <v>42</v>
      </c>
      <c r="E7647" t="s">
        <v>192</v>
      </c>
      <c r="F7647" t="s">
        <v>542</v>
      </c>
      <c r="G7647">
        <v>45</v>
      </c>
      <c r="H7647">
        <v>6633.39</v>
      </c>
      <c r="I7647">
        <v>0.38</v>
      </c>
      <c r="J7647">
        <v>0</v>
      </c>
      <c r="K7647">
        <v>2509.29</v>
      </c>
      <c r="L7647">
        <v>146.74</v>
      </c>
      <c r="M7647">
        <v>90.98</v>
      </c>
      <c r="N7647">
        <v>30</v>
      </c>
      <c r="O7647" t="s">
        <v>48</v>
      </c>
      <c r="P7647" t="s">
        <v>726</v>
      </c>
      <c r="Q7647" t="s">
        <v>64</v>
      </c>
      <c r="R7647" t="s">
        <v>34</v>
      </c>
      <c r="S7647" t="s">
        <v>132</v>
      </c>
      <c r="T7647" s="1">
        <v>41265</v>
      </c>
    </row>
    <row r="7648" spans="1:20" x14ac:dyDescent="0.25">
      <c r="A7648">
        <v>54791</v>
      </c>
      <c r="B7648">
        <v>41263</v>
      </c>
      <c r="C7648" t="s">
        <v>36</v>
      </c>
      <c r="D7648" t="s">
        <v>42</v>
      </c>
      <c r="E7648" t="s">
        <v>43</v>
      </c>
      <c r="F7648" t="s">
        <v>308</v>
      </c>
      <c r="G7648">
        <v>27</v>
      </c>
      <c r="H7648">
        <v>2224.41</v>
      </c>
      <c r="I7648">
        <v>0.52</v>
      </c>
      <c r="J7648">
        <v>0.01</v>
      </c>
      <c r="K7648">
        <v>1144.3399999999999</v>
      </c>
      <c r="L7648">
        <v>83.1</v>
      </c>
      <c r="M7648">
        <v>39.89</v>
      </c>
      <c r="N7648">
        <v>3.04</v>
      </c>
      <c r="O7648" t="s">
        <v>24</v>
      </c>
      <c r="P7648" t="s">
        <v>726</v>
      </c>
      <c r="Q7648" t="s">
        <v>95</v>
      </c>
      <c r="R7648" t="s">
        <v>34</v>
      </c>
      <c r="S7648" t="s">
        <v>55</v>
      </c>
      <c r="T7648" s="1">
        <v>41264</v>
      </c>
    </row>
    <row r="7649" spans="1:20" x14ac:dyDescent="0.25">
      <c r="A7649">
        <v>54791</v>
      </c>
      <c r="B7649">
        <v>41263</v>
      </c>
      <c r="C7649" t="s">
        <v>36</v>
      </c>
      <c r="D7649" t="s">
        <v>21</v>
      </c>
      <c r="E7649" t="s">
        <v>22</v>
      </c>
      <c r="F7649" t="s">
        <v>1302</v>
      </c>
      <c r="G7649">
        <v>42</v>
      </c>
      <c r="H7649">
        <v>6864.44</v>
      </c>
      <c r="I7649">
        <v>0.42</v>
      </c>
      <c r="J7649">
        <v>7.0000000000000007E-2</v>
      </c>
      <c r="K7649">
        <v>2570.2199999999998</v>
      </c>
      <c r="L7649">
        <v>174.84</v>
      </c>
      <c r="M7649">
        <v>101.41</v>
      </c>
      <c r="N7649">
        <v>35</v>
      </c>
      <c r="O7649" t="s">
        <v>24</v>
      </c>
      <c r="P7649" t="s">
        <v>726</v>
      </c>
      <c r="Q7649" t="s">
        <v>95</v>
      </c>
      <c r="R7649" t="s">
        <v>34</v>
      </c>
      <c r="S7649" t="s">
        <v>28</v>
      </c>
      <c r="T7649" s="1">
        <v>41265</v>
      </c>
    </row>
    <row r="7650" spans="1:20" x14ac:dyDescent="0.25">
      <c r="A7650">
        <v>54819</v>
      </c>
      <c r="B7650">
        <v>40096</v>
      </c>
      <c r="C7650" t="s">
        <v>20</v>
      </c>
      <c r="D7650" t="s">
        <v>42</v>
      </c>
      <c r="E7650" t="s">
        <v>43</v>
      </c>
      <c r="F7650" t="s">
        <v>259</v>
      </c>
      <c r="G7650">
        <v>10</v>
      </c>
      <c r="H7650">
        <v>92.92</v>
      </c>
      <c r="I7650">
        <v>0.47</v>
      </c>
      <c r="J7650">
        <v>7.0000000000000007E-2</v>
      </c>
      <c r="K7650">
        <v>37.51</v>
      </c>
      <c r="L7650">
        <v>9.3800000000000008</v>
      </c>
      <c r="M7650">
        <v>4.97</v>
      </c>
      <c r="N7650">
        <v>5.71</v>
      </c>
      <c r="O7650" t="s">
        <v>24</v>
      </c>
      <c r="P7650" t="s">
        <v>1037</v>
      </c>
      <c r="Q7650" t="s">
        <v>41</v>
      </c>
      <c r="R7650" t="s">
        <v>27</v>
      </c>
      <c r="S7650" t="s">
        <v>45</v>
      </c>
      <c r="T7650" s="1">
        <v>40101</v>
      </c>
    </row>
    <row r="7651" spans="1:20" x14ac:dyDescent="0.25">
      <c r="A7651">
        <v>54819</v>
      </c>
      <c r="B7651">
        <v>40096</v>
      </c>
      <c r="C7651" t="s">
        <v>20</v>
      </c>
      <c r="D7651" t="s">
        <v>21</v>
      </c>
      <c r="E7651" t="s">
        <v>72</v>
      </c>
      <c r="F7651" t="s">
        <v>828</v>
      </c>
      <c r="G7651">
        <v>26</v>
      </c>
      <c r="H7651">
        <v>122.35</v>
      </c>
      <c r="I7651">
        <v>0.49</v>
      </c>
      <c r="J7651">
        <v>0.09</v>
      </c>
      <c r="K7651">
        <v>53.43</v>
      </c>
      <c r="L7651">
        <v>5.14</v>
      </c>
      <c r="M7651">
        <v>2.62</v>
      </c>
      <c r="N7651">
        <v>0.8</v>
      </c>
      <c r="O7651" t="s">
        <v>24</v>
      </c>
      <c r="P7651" t="s">
        <v>1037</v>
      </c>
      <c r="Q7651" t="s">
        <v>41</v>
      </c>
      <c r="R7651" t="s">
        <v>27</v>
      </c>
      <c r="S7651" t="s">
        <v>55</v>
      </c>
      <c r="T7651" s="1">
        <v>40098</v>
      </c>
    </row>
    <row r="7652" spans="1:20" x14ac:dyDescent="0.25">
      <c r="A7652">
        <v>54819</v>
      </c>
      <c r="B7652">
        <v>40096</v>
      </c>
      <c r="C7652" t="s">
        <v>20</v>
      </c>
      <c r="D7652" t="s">
        <v>37</v>
      </c>
      <c r="E7652" t="s">
        <v>50</v>
      </c>
      <c r="F7652" t="s">
        <v>76</v>
      </c>
      <c r="G7652">
        <v>46</v>
      </c>
      <c r="H7652">
        <v>5897.75</v>
      </c>
      <c r="I7652">
        <v>0.5</v>
      </c>
      <c r="J7652">
        <v>0.03</v>
      </c>
      <c r="K7652">
        <v>2853.41</v>
      </c>
      <c r="L7652">
        <v>131.97999999999999</v>
      </c>
      <c r="M7652">
        <v>65.989999999999995</v>
      </c>
      <c r="N7652">
        <v>8.8000000000000007</v>
      </c>
      <c r="O7652" t="s">
        <v>24</v>
      </c>
      <c r="P7652" t="s">
        <v>1037</v>
      </c>
      <c r="Q7652" t="s">
        <v>41</v>
      </c>
      <c r="R7652" t="s">
        <v>27</v>
      </c>
      <c r="S7652" t="s">
        <v>57</v>
      </c>
      <c r="T7652" s="1">
        <v>40096</v>
      </c>
    </row>
    <row r="7653" spans="1:20" x14ac:dyDescent="0.25">
      <c r="A7653">
        <v>54850</v>
      </c>
      <c r="B7653">
        <v>40536</v>
      </c>
      <c r="C7653" t="s">
        <v>29</v>
      </c>
      <c r="D7653" t="s">
        <v>21</v>
      </c>
      <c r="E7653" t="s">
        <v>22</v>
      </c>
      <c r="F7653" t="s">
        <v>176</v>
      </c>
      <c r="G7653">
        <v>16</v>
      </c>
      <c r="H7653">
        <v>5126.9799999999996</v>
      </c>
      <c r="I7653">
        <v>0.48</v>
      </c>
      <c r="J7653">
        <v>7.0000000000000007E-2</v>
      </c>
      <c r="K7653">
        <v>2251.4699999999998</v>
      </c>
      <c r="L7653">
        <v>343.21</v>
      </c>
      <c r="M7653">
        <v>178.47</v>
      </c>
      <c r="N7653">
        <v>19.989999999999998</v>
      </c>
      <c r="O7653" t="s">
        <v>24</v>
      </c>
      <c r="P7653" t="s">
        <v>1790</v>
      </c>
      <c r="Q7653" t="s">
        <v>64</v>
      </c>
      <c r="R7653" t="s">
        <v>61</v>
      </c>
      <c r="S7653" t="s">
        <v>57</v>
      </c>
      <c r="T7653" s="1">
        <v>40536</v>
      </c>
    </row>
    <row r="7654" spans="1:20" x14ac:dyDescent="0.25">
      <c r="A7654">
        <v>54850</v>
      </c>
      <c r="B7654">
        <v>40536</v>
      </c>
      <c r="C7654" t="s">
        <v>29</v>
      </c>
      <c r="D7654" t="s">
        <v>37</v>
      </c>
      <c r="E7654" t="s">
        <v>50</v>
      </c>
      <c r="F7654" t="s">
        <v>125</v>
      </c>
      <c r="G7654">
        <v>9</v>
      </c>
      <c r="H7654">
        <v>1924</v>
      </c>
      <c r="I7654">
        <v>0.42</v>
      </c>
      <c r="J7654">
        <v>0.02</v>
      </c>
      <c r="K7654">
        <v>782.01</v>
      </c>
      <c r="L7654">
        <v>217.22</v>
      </c>
      <c r="M7654">
        <v>125.99</v>
      </c>
      <c r="N7654">
        <v>8.08</v>
      </c>
      <c r="O7654" t="s">
        <v>24</v>
      </c>
      <c r="P7654" t="s">
        <v>1790</v>
      </c>
      <c r="Q7654" t="s">
        <v>64</v>
      </c>
      <c r="R7654" t="s">
        <v>61</v>
      </c>
      <c r="S7654" t="s">
        <v>57</v>
      </c>
      <c r="T7654" s="1">
        <v>40537</v>
      </c>
    </row>
    <row r="7655" spans="1:20" x14ac:dyDescent="0.25">
      <c r="A7655">
        <v>54882</v>
      </c>
      <c r="B7655">
        <v>40580</v>
      </c>
      <c r="C7655" t="s">
        <v>58</v>
      </c>
      <c r="D7655" t="s">
        <v>21</v>
      </c>
      <c r="E7655" t="s">
        <v>80</v>
      </c>
      <c r="F7655" t="s">
        <v>239</v>
      </c>
      <c r="G7655">
        <v>17</v>
      </c>
      <c r="H7655">
        <v>169.81</v>
      </c>
      <c r="I7655">
        <v>0.51</v>
      </c>
      <c r="J7655">
        <v>0.02</v>
      </c>
      <c r="K7655">
        <v>84.66</v>
      </c>
      <c r="L7655">
        <v>10.16</v>
      </c>
      <c r="M7655">
        <v>4.9800000000000004</v>
      </c>
      <c r="N7655">
        <v>0.49</v>
      </c>
      <c r="O7655" t="s">
        <v>24</v>
      </c>
      <c r="P7655" t="s">
        <v>1092</v>
      </c>
      <c r="Q7655" t="s">
        <v>41</v>
      </c>
      <c r="R7655" t="s">
        <v>67</v>
      </c>
      <c r="S7655" t="s">
        <v>57</v>
      </c>
      <c r="T7655" s="1">
        <v>40583</v>
      </c>
    </row>
    <row r="7656" spans="1:20" x14ac:dyDescent="0.25">
      <c r="A7656">
        <v>54882</v>
      </c>
      <c r="B7656">
        <v>40580</v>
      </c>
      <c r="C7656" t="s">
        <v>58</v>
      </c>
      <c r="D7656" t="s">
        <v>21</v>
      </c>
      <c r="E7656" t="s">
        <v>52</v>
      </c>
      <c r="F7656" t="s">
        <v>107</v>
      </c>
      <c r="G7656">
        <v>2</v>
      </c>
      <c r="H7656">
        <v>171.46</v>
      </c>
      <c r="I7656">
        <v>0.55000000000000004</v>
      </c>
      <c r="J7656">
        <v>0.03</v>
      </c>
      <c r="K7656">
        <v>84.47</v>
      </c>
      <c r="L7656">
        <v>81.22</v>
      </c>
      <c r="M7656">
        <v>36.549999999999997</v>
      </c>
      <c r="N7656">
        <v>13.89</v>
      </c>
      <c r="O7656" t="s">
        <v>24</v>
      </c>
      <c r="P7656" t="s">
        <v>1092</v>
      </c>
      <c r="Q7656" t="s">
        <v>41</v>
      </c>
      <c r="R7656" t="s">
        <v>67</v>
      </c>
      <c r="S7656" t="s">
        <v>55</v>
      </c>
      <c r="T7656" s="1">
        <v>40582</v>
      </c>
    </row>
    <row r="7657" spans="1:20" x14ac:dyDescent="0.25">
      <c r="A7657">
        <v>54886</v>
      </c>
      <c r="B7657">
        <v>41125</v>
      </c>
      <c r="C7657" t="s">
        <v>58</v>
      </c>
      <c r="D7657" t="s">
        <v>42</v>
      </c>
      <c r="E7657" t="s">
        <v>43</v>
      </c>
      <c r="F7657" t="s">
        <v>528</v>
      </c>
      <c r="G7657">
        <v>39</v>
      </c>
      <c r="H7657">
        <v>758.24</v>
      </c>
      <c r="I7657">
        <v>0.46</v>
      </c>
      <c r="J7657">
        <v>0.02</v>
      </c>
      <c r="K7657">
        <v>338.12</v>
      </c>
      <c r="L7657">
        <v>19.7</v>
      </c>
      <c r="M7657">
        <v>10.64</v>
      </c>
      <c r="N7657">
        <v>5.16</v>
      </c>
      <c r="O7657" t="s">
        <v>24</v>
      </c>
      <c r="P7657" t="s">
        <v>1993</v>
      </c>
      <c r="Q7657" t="s">
        <v>33</v>
      </c>
      <c r="R7657" t="s">
        <v>27</v>
      </c>
      <c r="S7657" t="s">
        <v>57</v>
      </c>
      <c r="T7657" s="1">
        <v>41126</v>
      </c>
    </row>
    <row r="7658" spans="1:20" x14ac:dyDescent="0.25">
      <c r="A7658">
        <v>54912</v>
      </c>
      <c r="B7658">
        <v>40745</v>
      </c>
      <c r="C7658" t="s">
        <v>20</v>
      </c>
      <c r="D7658" t="s">
        <v>21</v>
      </c>
      <c r="E7658" t="s">
        <v>84</v>
      </c>
      <c r="F7658" t="s">
        <v>1870</v>
      </c>
      <c r="G7658">
        <v>17</v>
      </c>
      <c r="H7658">
        <v>176.49</v>
      </c>
      <c r="I7658">
        <v>0.39</v>
      </c>
      <c r="J7658">
        <v>7.0000000000000007E-2</v>
      </c>
      <c r="K7658">
        <v>59.66</v>
      </c>
      <c r="L7658">
        <v>10.97</v>
      </c>
      <c r="M7658">
        <v>6.69</v>
      </c>
      <c r="N7658">
        <v>3.1</v>
      </c>
      <c r="O7658" t="s">
        <v>24</v>
      </c>
      <c r="P7658" t="s">
        <v>1791</v>
      </c>
      <c r="Q7658" t="s">
        <v>64</v>
      </c>
      <c r="R7658" t="s">
        <v>27</v>
      </c>
      <c r="S7658" t="s">
        <v>55</v>
      </c>
      <c r="T7658" s="1">
        <v>40752</v>
      </c>
    </row>
    <row r="7659" spans="1:20" x14ac:dyDescent="0.25">
      <c r="A7659">
        <v>54913</v>
      </c>
      <c r="B7659">
        <v>40362</v>
      </c>
      <c r="C7659" t="s">
        <v>36</v>
      </c>
      <c r="D7659" t="s">
        <v>21</v>
      </c>
      <c r="E7659" t="s">
        <v>84</v>
      </c>
      <c r="F7659" t="s">
        <v>522</v>
      </c>
      <c r="G7659">
        <v>11</v>
      </c>
      <c r="H7659">
        <v>81.17</v>
      </c>
      <c r="I7659">
        <v>0.4</v>
      </c>
      <c r="J7659">
        <v>0.08</v>
      </c>
      <c r="K7659">
        <v>27.93</v>
      </c>
      <c r="L7659">
        <v>7.93</v>
      </c>
      <c r="M7659">
        <v>4.76</v>
      </c>
      <c r="N7659">
        <v>0.88</v>
      </c>
      <c r="O7659" t="s">
        <v>71</v>
      </c>
      <c r="P7659" t="s">
        <v>941</v>
      </c>
      <c r="Q7659" t="s">
        <v>33</v>
      </c>
      <c r="R7659" t="s">
        <v>67</v>
      </c>
      <c r="S7659" t="s">
        <v>55</v>
      </c>
      <c r="T7659" s="1">
        <v>40364</v>
      </c>
    </row>
    <row r="7660" spans="1:20" x14ac:dyDescent="0.25">
      <c r="A7660">
        <v>54914</v>
      </c>
      <c r="B7660">
        <v>40783</v>
      </c>
      <c r="C7660" t="s">
        <v>58</v>
      </c>
      <c r="D7660" t="s">
        <v>21</v>
      </c>
      <c r="E7660" t="s">
        <v>84</v>
      </c>
      <c r="F7660" t="s">
        <v>1747</v>
      </c>
      <c r="G7660">
        <v>32</v>
      </c>
      <c r="H7660">
        <v>380.21</v>
      </c>
      <c r="I7660">
        <v>0.52</v>
      </c>
      <c r="J7660">
        <v>0.06</v>
      </c>
      <c r="K7660">
        <v>183.39</v>
      </c>
      <c r="L7660">
        <v>12.46</v>
      </c>
      <c r="M7660">
        <v>5.98</v>
      </c>
      <c r="N7660">
        <v>5.46</v>
      </c>
      <c r="O7660" t="s">
        <v>24</v>
      </c>
      <c r="P7660" t="s">
        <v>227</v>
      </c>
      <c r="Q7660" t="s">
        <v>64</v>
      </c>
      <c r="R7660" t="s">
        <v>27</v>
      </c>
      <c r="S7660" t="s">
        <v>57</v>
      </c>
      <c r="T7660" s="1">
        <v>40784</v>
      </c>
    </row>
    <row r="7661" spans="1:20" x14ac:dyDescent="0.25">
      <c r="A7661">
        <v>54914</v>
      </c>
      <c r="B7661">
        <v>40783</v>
      </c>
      <c r="C7661" t="s">
        <v>58</v>
      </c>
      <c r="D7661" t="s">
        <v>21</v>
      </c>
      <c r="E7661" t="s">
        <v>22</v>
      </c>
      <c r="F7661" t="s">
        <v>102</v>
      </c>
      <c r="G7661">
        <v>7</v>
      </c>
      <c r="H7661">
        <v>176.8</v>
      </c>
      <c r="I7661">
        <v>0.52</v>
      </c>
      <c r="J7661">
        <v>0.06</v>
      </c>
      <c r="K7661">
        <v>83.45</v>
      </c>
      <c r="L7661">
        <v>25.92</v>
      </c>
      <c r="M7661">
        <v>12.44</v>
      </c>
      <c r="N7661">
        <v>6.27</v>
      </c>
      <c r="O7661" t="s">
        <v>24</v>
      </c>
      <c r="P7661" t="s">
        <v>227</v>
      </c>
      <c r="Q7661" t="s">
        <v>64</v>
      </c>
      <c r="R7661" t="s">
        <v>27</v>
      </c>
      <c r="S7661" t="s">
        <v>45</v>
      </c>
      <c r="T7661" s="1">
        <v>40785</v>
      </c>
    </row>
    <row r="7662" spans="1:20" x14ac:dyDescent="0.25">
      <c r="A7662">
        <v>54917</v>
      </c>
      <c r="B7662">
        <v>40277</v>
      </c>
      <c r="C7662" t="s">
        <v>36</v>
      </c>
      <c r="D7662" t="s">
        <v>37</v>
      </c>
      <c r="E7662" t="s">
        <v>387</v>
      </c>
      <c r="F7662" t="s">
        <v>1025</v>
      </c>
      <c r="G7662">
        <v>12</v>
      </c>
      <c r="H7662">
        <v>10468.73</v>
      </c>
      <c r="I7662">
        <v>0.46</v>
      </c>
      <c r="J7662">
        <v>0.06</v>
      </c>
      <c r="K7662">
        <v>4444.3599999999997</v>
      </c>
      <c r="L7662">
        <v>925.91</v>
      </c>
      <c r="M7662">
        <v>499.99</v>
      </c>
      <c r="N7662">
        <v>24.49</v>
      </c>
      <c r="O7662" t="s">
        <v>24</v>
      </c>
      <c r="P7662" t="s">
        <v>1531</v>
      </c>
      <c r="Q7662" t="s">
        <v>33</v>
      </c>
      <c r="R7662" t="s">
        <v>27</v>
      </c>
      <c r="S7662" t="s">
        <v>28</v>
      </c>
      <c r="T7662" s="1">
        <v>40278</v>
      </c>
    </row>
    <row r="7663" spans="1:20" x14ac:dyDescent="0.25">
      <c r="A7663">
        <v>54947</v>
      </c>
      <c r="B7663">
        <v>39866</v>
      </c>
      <c r="C7663" t="s">
        <v>29</v>
      </c>
      <c r="D7663" t="s">
        <v>37</v>
      </c>
      <c r="E7663" t="s">
        <v>38</v>
      </c>
      <c r="F7663" t="s">
        <v>98</v>
      </c>
      <c r="G7663">
        <v>27</v>
      </c>
      <c r="H7663">
        <v>245.63</v>
      </c>
      <c r="I7663">
        <v>0.47</v>
      </c>
      <c r="J7663">
        <v>0.05</v>
      </c>
      <c r="K7663">
        <v>106.55</v>
      </c>
      <c r="L7663">
        <v>9.4</v>
      </c>
      <c r="M7663">
        <v>4.9800000000000004</v>
      </c>
      <c r="N7663">
        <v>4.62</v>
      </c>
      <c r="O7663" t="s">
        <v>24</v>
      </c>
      <c r="P7663" t="s">
        <v>1105</v>
      </c>
      <c r="Q7663" t="s">
        <v>33</v>
      </c>
      <c r="R7663" t="s">
        <v>67</v>
      </c>
      <c r="S7663" t="s">
        <v>35</v>
      </c>
      <c r="T7663" s="1">
        <v>39867</v>
      </c>
    </row>
    <row r="7664" spans="1:20" x14ac:dyDescent="0.25">
      <c r="A7664">
        <v>54947</v>
      </c>
      <c r="B7664">
        <v>39866</v>
      </c>
      <c r="C7664" t="s">
        <v>29</v>
      </c>
      <c r="D7664" t="s">
        <v>42</v>
      </c>
      <c r="E7664" t="s">
        <v>43</v>
      </c>
      <c r="F7664" t="s">
        <v>1371</v>
      </c>
      <c r="G7664">
        <v>42</v>
      </c>
      <c r="H7664">
        <v>2940.24</v>
      </c>
      <c r="I7664">
        <v>0.52</v>
      </c>
      <c r="J7664">
        <v>0.02</v>
      </c>
      <c r="K7664">
        <v>1497.56</v>
      </c>
      <c r="L7664">
        <v>71.31</v>
      </c>
      <c r="M7664">
        <v>34.229999999999997</v>
      </c>
      <c r="N7664">
        <v>5.0199999999999996</v>
      </c>
      <c r="O7664" t="s">
        <v>24</v>
      </c>
      <c r="P7664" t="s">
        <v>1105</v>
      </c>
      <c r="Q7664" t="s">
        <v>33</v>
      </c>
      <c r="R7664" t="s">
        <v>67</v>
      </c>
      <c r="S7664" t="s">
        <v>57</v>
      </c>
      <c r="T7664" s="1">
        <v>39868</v>
      </c>
    </row>
    <row r="7665" spans="1:20" x14ac:dyDescent="0.25">
      <c r="A7665">
        <v>54949</v>
      </c>
      <c r="B7665">
        <v>40035</v>
      </c>
      <c r="C7665" t="s">
        <v>20</v>
      </c>
      <c r="D7665" t="s">
        <v>21</v>
      </c>
      <c r="E7665" t="s">
        <v>84</v>
      </c>
      <c r="F7665" t="s">
        <v>654</v>
      </c>
      <c r="G7665">
        <v>32</v>
      </c>
      <c r="H7665">
        <v>335.73</v>
      </c>
      <c r="I7665">
        <v>0.42</v>
      </c>
      <c r="J7665">
        <v>0.08</v>
      </c>
      <c r="K7665">
        <v>121.56</v>
      </c>
      <c r="L7665">
        <v>11.17</v>
      </c>
      <c r="M7665">
        <v>6.48</v>
      </c>
      <c r="N7665">
        <v>6.81</v>
      </c>
      <c r="O7665" t="s">
        <v>24</v>
      </c>
      <c r="P7665" t="s">
        <v>1950</v>
      </c>
      <c r="Q7665" t="s">
        <v>33</v>
      </c>
      <c r="R7665" t="s">
        <v>34</v>
      </c>
      <c r="S7665" t="s">
        <v>57</v>
      </c>
      <c r="T7665" s="1">
        <v>40040</v>
      </c>
    </row>
    <row r="7666" spans="1:20" x14ac:dyDescent="0.25">
      <c r="A7666">
        <v>54949</v>
      </c>
      <c r="B7666">
        <v>40035</v>
      </c>
      <c r="C7666" t="s">
        <v>20</v>
      </c>
      <c r="D7666" t="s">
        <v>21</v>
      </c>
      <c r="E7666" t="s">
        <v>22</v>
      </c>
      <c r="F7666" t="s">
        <v>131</v>
      </c>
      <c r="G7666">
        <v>7</v>
      </c>
      <c r="H7666">
        <v>343.56</v>
      </c>
      <c r="I7666">
        <v>0.54</v>
      </c>
      <c r="J7666">
        <v>0.09</v>
      </c>
      <c r="K7666">
        <v>143.66999999999999</v>
      </c>
      <c r="L7666">
        <v>45.61</v>
      </c>
      <c r="M7666">
        <v>20.98</v>
      </c>
      <c r="N7666">
        <v>53.03</v>
      </c>
      <c r="O7666" t="s">
        <v>48</v>
      </c>
      <c r="P7666" t="s">
        <v>1950</v>
      </c>
      <c r="Q7666" t="s">
        <v>33</v>
      </c>
      <c r="R7666" t="s">
        <v>34</v>
      </c>
      <c r="S7666" t="s">
        <v>132</v>
      </c>
      <c r="T7666" s="1">
        <v>40042</v>
      </c>
    </row>
    <row r="7667" spans="1:20" x14ac:dyDescent="0.25">
      <c r="A7667">
        <v>54950</v>
      </c>
      <c r="B7667">
        <v>40517</v>
      </c>
      <c r="C7667" t="s">
        <v>36</v>
      </c>
      <c r="D7667" t="s">
        <v>21</v>
      </c>
      <c r="E7667" t="s">
        <v>30</v>
      </c>
      <c r="F7667" t="s">
        <v>1906</v>
      </c>
      <c r="G7667">
        <v>26</v>
      </c>
      <c r="H7667">
        <v>338.32</v>
      </c>
      <c r="I7667">
        <v>0.51</v>
      </c>
      <c r="J7667">
        <v>0.08</v>
      </c>
      <c r="K7667">
        <v>156.06</v>
      </c>
      <c r="L7667">
        <v>13.96</v>
      </c>
      <c r="M7667">
        <v>6.84</v>
      </c>
      <c r="N7667">
        <v>4.42</v>
      </c>
      <c r="O7667" t="s">
        <v>24</v>
      </c>
      <c r="P7667" t="s">
        <v>1942</v>
      </c>
      <c r="Q7667" t="s">
        <v>64</v>
      </c>
      <c r="R7667" t="s">
        <v>67</v>
      </c>
      <c r="S7667" t="s">
        <v>35</v>
      </c>
      <c r="T7667" s="1">
        <v>40518</v>
      </c>
    </row>
    <row r="7668" spans="1:20" x14ac:dyDescent="0.25">
      <c r="A7668">
        <v>54950</v>
      </c>
      <c r="B7668">
        <v>40517</v>
      </c>
      <c r="C7668" t="s">
        <v>36</v>
      </c>
      <c r="D7668" t="s">
        <v>42</v>
      </c>
      <c r="E7668" t="s">
        <v>46</v>
      </c>
      <c r="F7668" t="s">
        <v>1933</v>
      </c>
      <c r="G7668">
        <v>22</v>
      </c>
      <c r="H7668">
        <v>14338.62</v>
      </c>
      <c r="I7668">
        <v>0.39</v>
      </c>
      <c r="J7668">
        <v>7.0000000000000007E-2</v>
      </c>
      <c r="K7668">
        <v>4895.8</v>
      </c>
      <c r="L7668">
        <v>695.43</v>
      </c>
      <c r="M7668">
        <v>424.21</v>
      </c>
      <c r="N7668">
        <v>110.2</v>
      </c>
      <c r="O7668" t="s">
        <v>48</v>
      </c>
      <c r="P7668" t="s">
        <v>1942</v>
      </c>
      <c r="Q7668" t="s">
        <v>64</v>
      </c>
      <c r="R7668" t="s">
        <v>67</v>
      </c>
      <c r="S7668" t="s">
        <v>49</v>
      </c>
      <c r="T7668" s="1">
        <v>40518</v>
      </c>
    </row>
    <row r="7669" spans="1:20" x14ac:dyDescent="0.25">
      <c r="A7669">
        <v>54977</v>
      </c>
      <c r="B7669">
        <v>40734</v>
      </c>
      <c r="C7669" t="s">
        <v>20</v>
      </c>
      <c r="D7669" t="s">
        <v>21</v>
      </c>
      <c r="E7669" t="s">
        <v>120</v>
      </c>
      <c r="F7669" t="s">
        <v>567</v>
      </c>
      <c r="G7669">
        <v>24</v>
      </c>
      <c r="H7669">
        <v>596.59</v>
      </c>
      <c r="I7669">
        <v>0.47</v>
      </c>
      <c r="J7669">
        <v>0.1</v>
      </c>
      <c r="K7669">
        <v>242.61</v>
      </c>
      <c r="L7669">
        <v>27.32</v>
      </c>
      <c r="M7669">
        <v>14.48</v>
      </c>
      <c r="N7669">
        <v>6.46</v>
      </c>
      <c r="O7669" t="s">
        <v>24</v>
      </c>
      <c r="P7669" t="s">
        <v>280</v>
      </c>
      <c r="Q7669" t="s">
        <v>33</v>
      </c>
      <c r="R7669" t="s">
        <v>61</v>
      </c>
      <c r="S7669" t="s">
        <v>57</v>
      </c>
      <c r="T7669" s="1">
        <v>40738</v>
      </c>
    </row>
    <row r="7670" spans="1:20" x14ac:dyDescent="0.25">
      <c r="A7670">
        <v>54977</v>
      </c>
      <c r="B7670">
        <v>40734</v>
      </c>
      <c r="C7670" t="s">
        <v>20</v>
      </c>
      <c r="D7670" t="s">
        <v>21</v>
      </c>
      <c r="E7670" t="s">
        <v>52</v>
      </c>
      <c r="F7670" t="s">
        <v>1051</v>
      </c>
      <c r="G7670">
        <v>12</v>
      </c>
      <c r="H7670">
        <v>131.15</v>
      </c>
      <c r="I7670">
        <v>0.51</v>
      </c>
      <c r="J7670">
        <v>0.09</v>
      </c>
      <c r="K7670">
        <v>60.07</v>
      </c>
      <c r="L7670">
        <v>11.92</v>
      </c>
      <c r="M7670">
        <v>5.84</v>
      </c>
      <c r="N7670">
        <v>1</v>
      </c>
      <c r="O7670" t="s">
        <v>24</v>
      </c>
      <c r="P7670" t="s">
        <v>280</v>
      </c>
      <c r="Q7670" t="s">
        <v>33</v>
      </c>
      <c r="R7670" t="s">
        <v>61</v>
      </c>
      <c r="S7670" t="s">
        <v>55</v>
      </c>
      <c r="T7670" s="1">
        <v>40739</v>
      </c>
    </row>
    <row r="7671" spans="1:20" x14ac:dyDescent="0.25">
      <c r="A7671">
        <v>54981</v>
      </c>
      <c r="B7671">
        <v>40950</v>
      </c>
      <c r="C7671" t="s">
        <v>36</v>
      </c>
      <c r="D7671" t="s">
        <v>21</v>
      </c>
      <c r="E7671" t="s">
        <v>120</v>
      </c>
      <c r="F7671" t="s">
        <v>1239</v>
      </c>
      <c r="G7671">
        <v>31</v>
      </c>
      <c r="H7671">
        <v>1687.04</v>
      </c>
      <c r="I7671">
        <v>0.43</v>
      </c>
      <c r="J7671">
        <v>0.03</v>
      </c>
      <c r="K7671">
        <v>690.48</v>
      </c>
      <c r="L7671">
        <v>55.68</v>
      </c>
      <c r="M7671">
        <v>31.74</v>
      </c>
      <c r="N7671">
        <v>12.62</v>
      </c>
      <c r="O7671" t="s">
        <v>24</v>
      </c>
      <c r="P7671" t="s">
        <v>1774</v>
      </c>
      <c r="Q7671" t="s">
        <v>75</v>
      </c>
      <c r="R7671" t="s">
        <v>61</v>
      </c>
      <c r="S7671" t="s">
        <v>57</v>
      </c>
      <c r="T7671" s="1">
        <v>40951</v>
      </c>
    </row>
    <row r="7672" spans="1:20" x14ac:dyDescent="0.25">
      <c r="A7672">
        <v>55011</v>
      </c>
      <c r="B7672">
        <v>40912</v>
      </c>
      <c r="C7672" t="s">
        <v>58</v>
      </c>
      <c r="D7672" t="s">
        <v>21</v>
      </c>
      <c r="E7672" t="s">
        <v>52</v>
      </c>
      <c r="F7672" t="s">
        <v>1910</v>
      </c>
      <c r="G7672">
        <v>48</v>
      </c>
      <c r="H7672">
        <v>940.14</v>
      </c>
      <c r="I7672">
        <v>0.54</v>
      </c>
      <c r="J7672">
        <v>0.09</v>
      </c>
      <c r="K7672">
        <v>462.52</v>
      </c>
      <c r="L7672">
        <v>21.41</v>
      </c>
      <c r="M7672">
        <v>9.85</v>
      </c>
      <c r="N7672">
        <v>4.82</v>
      </c>
      <c r="O7672" t="s">
        <v>24</v>
      </c>
      <c r="P7672" t="s">
        <v>1317</v>
      </c>
      <c r="Q7672" t="s">
        <v>33</v>
      </c>
      <c r="R7672" t="s">
        <v>27</v>
      </c>
      <c r="S7672" t="s">
        <v>55</v>
      </c>
      <c r="T7672" s="1">
        <v>40913</v>
      </c>
    </row>
    <row r="7673" spans="1:20" x14ac:dyDescent="0.25">
      <c r="A7673">
        <v>55011</v>
      </c>
      <c r="B7673">
        <v>40912</v>
      </c>
      <c r="C7673" t="s">
        <v>58</v>
      </c>
      <c r="D7673" t="s">
        <v>21</v>
      </c>
      <c r="E7673" t="s">
        <v>52</v>
      </c>
      <c r="F7673" t="s">
        <v>1469</v>
      </c>
      <c r="G7673">
        <v>18</v>
      </c>
      <c r="H7673">
        <v>117.23</v>
      </c>
      <c r="I7673">
        <v>0.55000000000000004</v>
      </c>
      <c r="J7673">
        <v>0.01</v>
      </c>
      <c r="K7673">
        <v>63.5</v>
      </c>
      <c r="L7673">
        <v>6.53</v>
      </c>
      <c r="M7673">
        <v>2.94</v>
      </c>
      <c r="N7673">
        <v>0.81</v>
      </c>
      <c r="O7673" t="s">
        <v>24</v>
      </c>
      <c r="P7673" t="s">
        <v>1317</v>
      </c>
      <c r="Q7673" t="s">
        <v>33</v>
      </c>
      <c r="R7673" t="s">
        <v>27</v>
      </c>
      <c r="S7673" t="s">
        <v>55</v>
      </c>
      <c r="T7673" s="1">
        <v>40913</v>
      </c>
    </row>
    <row r="7674" spans="1:20" x14ac:dyDescent="0.25">
      <c r="A7674">
        <v>55013</v>
      </c>
      <c r="B7674">
        <v>40736</v>
      </c>
      <c r="C7674" t="s">
        <v>20</v>
      </c>
      <c r="D7674" t="s">
        <v>21</v>
      </c>
      <c r="E7674" t="s">
        <v>80</v>
      </c>
      <c r="F7674" t="s">
        <v>702</v>
      </c>
      <c r="G7674">
        <v>5</v>
      </c>
      <c r="H7674">
        <v>38.69</v>
      </c>
      <c r="I7674">
        <v>0.37</v>
      </c>
      <c r="J7674">
        <v>0.02</v>
      </c>
      <c r="K7674">
        <v>13.64</v>
      </c>
      <c r="L7674">
        <v>7.79</v>
      </c>
      <c r="M7674">
        <v>4.91</v>
      </c>
      <c r="N7674">
        <v>0.5</v>
      </c>
      <c r="O7674" t="s">
        <v>24</v>
      </c>
      <c r="P7674" t="s">
        <v>1691</v>
      </c>
      <c r="Q7674" t="s">
        <v>75</v>
      </c>
      <c r="R7674" t="s">
        <v>61</v>
      </c>
      <c r="S7674" t="s">
        <v>57</v>
      </c>
      <c r="T7674" s="1">
        <v>40743</v>
      </c>
    </row>
    <row r="7675" spans="1:20" x14ac:dyDescent="0.25">
      <c r="A7675">
        <v>55013</v>
      </c>
      <c r="B7675">
        <v>40736</v>
      </c>
      <c r="C7675" t="s">
        <v>20</v>
      </c>
      <c r="D7675" t="s">
        <v>21</v>
      </c>
      <c r="E7675" t="s">
        <v>52</v>
      </c>
      <c r="F7675" t="s">
        <v>629</v>
      </c>
      <c r="G7675">
        <v>14</v>
      </c>
      <c r="H7675">
        <v>477.37</v>
      </c>
      <c r="I7675">
        <v>0.36</v>
      </c>
      <c r="J7675">
        <v>0.02</v>
      </c>
      <c r="K7675">
        <v>163.69999999999999</v>
      </c>
      <c r="L7675">
        <v>34.39</v>
      </c>
      <c r="M7675">
        <v>22.01</v>
      </c>
      <c r="N7675">
        <v>5.53</v>
      </c>
      <c r="O7675" t="s">
        <v>24</v>
      </c>
      <c r="P7675" t="s">
        <v>1691</v>
      </c>
      <c r="Q7675" t="s">
        <v>75</v>
      </c>
      <c r="R7675" t="s">
        <v>61</v>
      </c>
      <c r="S7675" t="s">
        <v>35</v>
      </c>
      <c r="T7675" s="1">
        <v>40741</v>
      </c>
    </row>
    <row r="7676" spans="1:20" x14ac:dyDescent="0.25">
      <c r="A7676">
        <v>55014</v>
      </c>
      <c r="B7676">
        <v>40483</v>
      </c>
      <c r="C7676" t="s">
        <v>36</v>
      </c>
      <c r="D7676" t="s">
        <v>21</v>
      </c>
      <c r="E7676" t="s">
        <v>52</v>
      </c>
      <c r="F7676" t="s">
        <v>710</v>
      </c>
      <c r="G7676">
        <v>38</v>
      </c>
      <c r="H7676">
        <v>374.05</v>
      </c>
      <c r="I7676">
        <v>0.42</v>
      </c>
      <c r="J7676">
        <v>0.03</v>
      </c>
      <c r="K7676">
        <v>149.47999999999999</v>
      </c>
      <c r="L7676">
        <v>10.09</v>
      </c>
      <c r="M7676">
        <v>5.85</v>
      </c>
      <c r="N7676">
        <v>2.27</v>
      </c>
      <c r="O7676" t="s">
        <v>24</v>
      </c>
      <c r="P7676" t="s">
        <v>570</v>
      </c>
      <c r="Q7676" t="s">
        <v>33</v>
      </c>
      <c r="R7676" t="s">
        <v>27</v>
      </c>
      <c r="S7676" t="s">
        <v>55</v>
      </c>
      <c r="T7676" s="1">
        <v>40484</v>
      </c>
    </row>
    <row r="7677" spans="1:20" x14ac:dyDescent="0.25">
      <c r="A7677">
        <v>55040</v>
      </c>
      <c r="B7677">
        <v>39915</v>
      </c>
      <c r="C7677" t="s">
        <v>36</v>
      </c>
      <c r="D7677" t="s">
        <v>21</v>
      </c>
      <c r="E7677" t="s">
        <v>22</v>
      </c>
      <c r="F7677" t="s">
        <v>412</v>
      </c>
      <c r="G7677">
        <v>8</v>
      </c>
      <c r="H7677">
        <v>606.03</v>
      </c>
      <c r="I7677">
        <v>0.55000000000000004</v>
      </c>
      <c r="J7677">
        <v>0.05</v>
      </c>
      <c r="K7677">
        <v>315.64</v>
      </c>
      <c r="L7677">
        <v>78.91</v>
      </c>
      <c r="M7677">
        <v>35.51</v>
      </c>
      <c r="N7677">
        <v>6.31</v>
      </c>
      <c r="O7677" t="s">
        <v>24</v>
      </c>
      <c r="P7677" t="s">
        <v>1539</v>
      </c>
      <c r="Q7677" t="s">
        <v>33</v>
      </c>
      <c r="R7677" t="s">
        <v>67</v>
      </c>
      <c r="S7677" t="s">
        <v>57</v>
      </c>
      <c r="T7677" s="1">
        <v>39917</v>
      </c>
    </row>
    <row r="7678" spans="1:20" x14ac:dyDescent="0.25">
      <c r="A7678">
        <v>55040</v>
      </c>
      <c r="B7678">
        <v>39915</v>
      </c>
      <c r="C7678" t="s">
        <v>36</v>
      </c>
      <c r="D7678" t="s">
        <v>21</v>
      </c>
      <c r="E7678" t="s">
        <v>30</v>
      </c>
      <c r="F7678" t="s">
        <v>1731</v>
      </c>
      <c r="G7678">
        <v>24</v>
      </c>
      <c r="H7678">
        <v>342.53</v>
      </c>
      <c r="I7678">
        <v>0.47</v>
      </c>
      <c r="J7678">
        <v>0.1</v>
      </c>
      <c r="K7678">
        <v>139.72999999999999</v>
      </c>
      <c r="L7678">
        <v>15.74</v>
      </c>
      <c r="M7678">
        <v>8.34</v>
      </c>
      <c r="N7678">
        <v>2.64</v>
      </c>
      <c r="O7678" t="s">
        <v>24</v>
      </c>
      <c r="P7678" t="s">
        <v>1539</v>
      </c>
      <c r="Q7678" t="s">
        <v>33</v>
      </c>
      <c r="R7678" t="s">
        <v>67</v>
      </c>
      <c r="S7678" t="s">
        <v>35</v>
      </c>
      <c r="T7678" s="1">
        <v>39915</v>
      </c>
    </row>
    <row r="7679" spans="1:20" x14ac:dyDescent="0.25">
      <c r="A7679">
        <v>55040</v>
      </c>
      <c r="B7679">
        <v>39915</v>
      </c>
      <c r="C7679" t="s">
        <v>36</v>
      </c>
      <c r="D7679" t="s">
        <v>21</v>
      </c>
      <c r="E7679" t="s">
        <v>120</v>
      </c>
      <c r="F7679" t="s">
        <v>905</v>
      </c>
      <c r="G7679">
        <v>34</v>
      </c>
      <c r="H7679">
        <v>561.36</v>
      </c>
      <c r="I7679">
        <v>0.52</v>
      </c>
      <c r="J7679">
        <v>0.03</v>
      </c>
      <c r="K7679">
        <v>279.06</v>
      </c>
      <c r="L7679">
        <v>16.75</v>
      </c>
      <c r="M7679">
        <v>8.0399999999999991</v>
      </c>
      <c r="N7679">
        <v>8.94</v>
      </c>
      <c r="O7679" t="s">
        <v>24</v>
      </c>
      <c r="P7679" t="s">
        <v>1539</v>
      </c>
      <c r="Q7679" t="s">
        <v>33</v>
      </c>
      <c r="R7679" t="s">
        <v>67</v>
      </c>
      <c r="S7679" t="s">
        <v>57</v>
      </c>
      <c r="T7679" s="1">
        <v>39917</v>
      </c>
    </row>
    <row r="7680" spans="1:20" x14ac:dyDescent="0.25">
      <c r="A7680">
        <v>55040</v>
      </c>
      <c r="B7680">
        <v>39915</v>
      </c>
      <c r="C7680" t="s">
        <v>36</v>
      </c>
      <c r="D7680" t="s">
        <v>37</v>
      </c>
      <c r="E7680" t="s">
        <v>87</v>
      </c>
      <c r="F7680" t="s">
        <v>651</v>
      </c>
      <c r="G7680">
        <v>2</v>
      </c>
      <c r="H7680">
        <v>8261.73</v>
      </c>
      <c r="I7680">
        <v>0.43</v>
      </c>
      <c r="J7680">
        <v>0.08</v>
      </c>
      <c r="K7680">
        <v>3131.75</v>
      </c>
      <c r="L7680">
        <v>4473.93</v>
      </c>
      <c r="M7680">
        <v>2550.14</v>
      </c>
      <c r="N7680">
        <v>29.7</v>
      </c>
      <c r="O7680" t="s">
        <v>48</v>
      </c>
      <c r="P7680" t="s">
        <v>1539</v>
      </c>
      <c r="Q7680" t="s">
        <v>33</v>
      </c>
      <c r="R7680" t="s">
        <v>67</v>
      </c>
      <c r="S7680" t="s">
        <v>132</v>
      </c>
      <c r="T7680" s="1">
        <v>39917</v>
      </c>
    </row>
    <row r="7681" spans="1:20" x14ac:dyDescent="0.25">
      <c r="A7681">
        <v>55042</v>
      </c>
      <c r="B7681">
        <v>40885</v>
      </c>
      <c r="C7681" t="s">
        <v>36</v>
      </c>
      <c r="D7681" t="s">
        <v>21</v>
      </c>
      <c r="E7681" t="s">
        <v>126</v>
      </c>
      <c r="F7681" t="s">
        <v>495</v>
      </c>
      <c r="G7681">
        <v>28</v>
      </c>
      <c r="H7681">
        <v>3007.84</v>
      </c>
      <c r="I7681">
        <v>0.46</v>
      </c>
      <c r="J7681">
        <v>0.05</v>
      </c>
      <c r="K7681">
        <v>1296.18</v>
      </c>
      <c r="L7681">
        <v>112.91</v>
      </c>
      <c r="M7681">
        <v>60.97</v>
      </c>
      <c r="N7681">
        <v>4.5</v>
      </c>
      <c r="O7681" t="s">
        <v>71</v>
      </c>
      <c r="P7681" t="s">
        <v>1299</v>
      </c>
      <c r="Q7681" t="s">
        <v>41</v>
      </c>
      <c r="R7681" t="s">
        <v>61</v>
      </c>
      <c r="S7681" t="s">
        <v>57</v>
      </c>
      <c r="T7681" s="1">
        <v>40887</v>
      </c>
    </row>
    <row r="7682" spans="1:20" x14ac:dyDescent="0.25">
      <c r="A7682">
        <v>55042</v>
      </c>
      <c r="B7682">
        <v>40885</v>
      </c>
      <c r="C7682" t="s">
        <v>36</v>
      </c>
      <c r="D7682" t="s">
        <v>37</v>
      </c>
      <c r="E7682" t="s">
        <v>50</v>
      </c>
      <c r="F7682" t="s">
        <v>76</v>
      </c>
      <c r="G7682">
        <v>38</v>
      </c>
      <c r="H7682">
        <v>3568.02</v>
      </c>
      <c r="I7682">
        <v>0.36</v>
      </c>
      <c r="J7682">
        <v>0.09</v>
      </c>
      <c r="K7682">
        <v>1057.9000000000001</v>
      </c>
      <c r="L7682">
        <v>103.11</v>
      </c>
      <c r="M7682">
        <v>65.989999999999995</v>
      </c>
      <c r="N7682">
        <v>2.5</v>
      </c>
      <c r="O7682" t="s">
        <v>24</v>
      </c>
      <c r="P7682" t="s">
        <v>1299</v>
      </c>
      <c r="Q7682" t="s">
        <v>41</v>
      </c>
      <c r="R7682" t="s">
        <v>61</v>
      </c>
      <c r="S7682" t="s">
        <v>57</v>
      </c>
      <c r="T7682" s="1">
        <v>40886</v>
      </c>
    </row>
    <row r="7683" spans="1:20" x14ac:dyDescent="0.25">
      <c r="A7683">
        <v>55045</v>
      </c>
      <c r="B7683">
        <v>40139</v>
      </c>
      <c r="C7683" t="s">
        <v>36</v>
      </c>
      <c r="D7683" t="s">
        <v>21</v>
      </c>
      <c r="E7683" t="s">
        <v>22</v>
      </c>
      <c r="F7683" t="s">
        <v>1723</v>
      </c>
      <c r="G7683">
        <v>20</v>
      </c>
      <c r="H7683">
        <v>1171.8</v>
      </c>
      <c r="I7683">
        <v>0.48</v>
      </c>
      <c r="J7683">
        <v>0.09</v>
      </c>
      <c r="K7683">
        <v>487.2</v>
      </c>
      <c r="L7683">
        <v>62.46</v>
      </c>
      <c r="M7683">
        <v>32.479999999999997</v>
      </c>
      <c r="N7683">
        <v>35</v>
      </c>
      <c r="O7683" t="s">
        <v>24</v>
      </c>
      <c r="P7683" t="s">
        <v>637</v>
      </c>
      <c r="Q7683" t="s">
        <v>41</v>
      </c>
      <c r="R7683" t="s">
        <v>61</v>
      </c>
      <c r="S7683" t="s">
        <v>28</v>
      </c>
      <c r="T7683" s="1">
        <v>40139</v>
      </c>
    </row>
    <row r="7684" spans="1:20" x14ac:dyDescent="0.25">
      <c r="A7684">
        <v>55046</v>
      </c>
      <c r="B7684">
        <v>39916</v>
      </c>
      <c r="C7684" t="s">
        <v>58</v>
      </c>
      <c r="D7684" t="s">
        <v>21</v>
      </c>
      <c r="E7684" t="s">
        <v>84</v>
      </c>
      <c r="F7684" t="s">
        <v>1222</v>
      </c>
      <c r="G7684">
        <v>2</v>
      </c>
      <c r="H7684">
        <v>33.479999999999997</v>
      </c>
      <c r="I7684">
        <v>0.4</v>
      </c>
      <c r="J7684">
        <v>0.08</v>
      </c>
      <c r="K7684">
        <v>7.77</v>
      </c>
      <c r="L7684">
        <v>12.13</v>
      </c>
      <c r="M7684">
        <v>7.28</v>
      </c>
      <c r="N7684">
        <v>11.15</v>
      </c>
      <c r="O7684" t="s">
        <v>71</v>
      </c>
      <c r="P7684" t="s">
        <v>255</v>
      </c>
      <c r="Q7684" t="s">
        <v>41</v>
      </c>
      <c r="R7684" t="s">
        <v>27</v>
      </c>
      <c r="S7684" t="s">
        <v>57</v>
      </c>
      <c r="T7684" s="1">
        <v>39917</v>
      </c>
    </row>
    <row r="7685" spans="1:20" x14ac:dyDescent="0.25">
      <c r="A7685">
        <v>55073</v>
      </c>
      <c r="B7685">
        <v>40988</v>
      </c>
      <c r="C7685" t="s">
        <v>20</v>
      </c>
      <c r="D7685" t="s">
        <v>37</v>
      </c>
      <c r="E7685" t="s">
        <v>50</v>
      </c>
      <c r="F7685" t="s">
        <v>1649</v>
      </c>
      <c r="G7685">
        <v>40</v>
      </c>
      <c r="H7685">
        <v>4087.12</v>
      </c>
      <c r="I7685">
        <v>0.36</v>
      </c>
      <c r="J7685">
        <v>0.01</v>
      </c>
      <c r="K7685">
        <v>1443.53</v>
      </c>
      <c r="L7685">
        <v>103.11</v>
      </c>
      <c r="M7685">
        <v>65.989999999999995</v>
      </c>
      <c r="N7685">
        <v>3.99</v>
      </c>
      <c r="O7685" t="s">
        <v>24</v>
      </c>
      <c r="P7685" t="s">
        <v>307</v>
      </c>
      <c r="Q7685" t="s">
        <v>64</v>
      </c>
      <c r="R7685" t="s">
        <v>34</v>
      </c>
      <c r="S7685" t="s">
        <v>57</v>
      </c>
      <c r="T7685" s="1">
        <v>40988</v>
      </c>
    </row>
    <row r="7686" spans="1:20" x14ac:dyDescent="0.25">
      <c r="A7686">
        <v>55075</v>
      </c>
      <c r="B7686">
        <v>40575</v>
      </c>
      <c r="C7686" t="s">
        <v>58</v>
      </c>
      <c r="D7686" t="s">
        <v>42</v>
      </c>
      <c r="E7686" t="s">
        <v>192</v>
      </c>
      <c r="F7686" t="s">
        <v>1322</v>
      </c>
      <c r="G7686">
        <v>21</v>
      </c>
      <c r="H7686">
        <v>879.76</v>
      </c>
      <c r="I7686">
        <v>0.42</v>
      </c>
      <c r="J7686">
        <v>0.08</v>
      </c>
      <c r="K7686">
        <v>319.82</v>
      </c>
      <c r="L7686">
        <v>44.79</v>
      </c>
      <c r="M7686">
        <v>25.98</v>
      </c>
      <c r="N7686">
        <v>14.36</v>
      </c>
      <c r="O7686" t="s">
        <v>48</v>
      </c>
      <c r="P7686" t="s">
        <v>1643</v>
      </c>
      <c r="Q7686" t="s">
        <v>95</v>
      </c>
      <c r="R7686" t="s">
        <v>61</v>
      </c>
      <c r="S7686" t="s">
        <v>132</v>
      </c>
      <c r="T7686" s="1">
        <v>40578</v>
      </c>
    </row>
    <row r="7687" spans="1:20" x14ac:dyDescent="0.25">
      <c r="A7687">
        <v>55077</v>
      </c>
      <c r="B7687">
        <v>40820</v>
      </c>
      <c r="C7687" t="s">
        <v>58</v>
      </c>
      <c r="D7687" t="s">
        <v>37</v>
      </c>
      <c r="E7687" t="s">
        <v>38</v>
      </c>
      <c r="F7687" t="s">
        <v>579</v>
      </c>
      <c r="G7687">
        <v>2</v>
      </c>
      <c r="H7687">
        <v>52.01</v>
      </c>
      <c r="I7687">
        <v>0.45</v>
      </c>
      <c r="J7687">
        <v>0.05</v>
      </c>
      <c r="K7687">
        <v>21.06</v>
      </c>
      <c r="L7687">
        <v>26.33</v>
      </c>
      <c r="M7687">
        <v>14.48</v>
      </c>
      <c r="N7687">
        <v>1.99</v>
      </c>
      <c r="O7687" t="s">
        <v>24</v>
      </c>
      <c r="P7687" t="s">
        <v>1288</v>
      </c>
      <c r="Q7687" t="s">
        <v>75</v>
      </c>
      <c r="R7687" t="s">
        <v>34</v>
      </c>
      <c r="S7687" t="s">
        <v>35</v>
      </c>
      <c r="T7687" s="1">
        <v>40822</v>
      </c>
    </row>
    <row r="7688" spans="1:20" x14ac:dyDescent="0.25">
      <c r="A7688">
        <v>55077</v>
      </c>
      <c r="B7688">
        <v>40820</v>
      </c>
      <c r="C7688" t="s">
        <v>58</v>
      </c>
      <c r="D7688" t="s">
        <v>37</v>
      </c>
      <c r="E7688" t="s">
        <v>50</v>
      </c>
      <c r="F7688" t="s">
        <v>1054</v>
      </c>
      <c r="G7688">
        <v>3</v>
      </c>
      <c r="H7688">
        <v>260.05</v>
      </c>
      <c r="I7688">
        <v>0.4</v>
      </c>
      <c r="J7688">
        <v>0.08</v>
      </c>
      <c r="K7688">
        <v>89.58</v>
      </c>
      <c r="L7688">
        <v>93.32</v>
      </c>
      <c r="M7688">
        <v>55.99</v>
      </c>
      <c r="N7688">
        <v>2.5</v>
      </c>
      <c r="O7688" t="s">
        <v>24</v>
      </c>
      <c r="P7688" t="s">
        <v>1288</v>
      </c>
      <c r="Q7688" t="s">
        <v>75</v>
      </c>
      <c r="R7688" t="s">
        <v>34</v>
      </c>
      <c r="S7688" t="s">
        <v>35</v>
      </c>
      <c r="T7688" s="1">
        <v>40822</v>
      </c>
    </row>
    <row r="7689" spans="1:20" x14ac:dyDescent="0.25">
      <c r="A7689">
        <v>55107</v>
      </c>
      <c r="B7689">
        <v>40306</v>
      </c>
      <c r="C7689" t="s">
        <v>20</v>
      </c>
      <c r="D7689" t="s">
        <v>21</v>
      </c>
      <c r="E7689" t="s">
        <v>139</v>
      </c>
      <c r="F7689" t="s">
        <v>149</v>
      </c>
      <c r="G7689">
        <v>32</v>
      </c>
      <c r="H7689">
        <v>304.32</v>
      </c>
      <c r="I7689">
        <v>0.46</v>
      </c>
      <c r="J7689">
        <v>0.1</v>
      </c>
      <c r="K7689">
        <v>121.17</v>
      </c>
      <c r="L7689">
        <v>10.52</v>
      </c>
      <c r="M7689">
        <v>5.68</v>
      </c>
      <c r="N7689">
        <v>1.39</v>
      </c>
      <c r="O7689" t="s">
        <v>24</v>
      </c>
      <c r="P7689" t="s">
        <v>1076</v>
      </c>
      <c r="Q7689" t="s">
        <v>64</v>
      </c>
      <c r="R7689" t="s">
        <v>61</v>
      </c>
      <c r="S7689" t="s">
        <v>57</v>
      </c>
      <c r="T7689" s="1">
        <v>40311</v>
      </c>
    </row>
    <row r="7690" spans="1:20" x14ac:dyDescent="0.25">
      <c r="A7690">
        <v>55136</v>
      </c>
      <c r="B7690">
        <v>40460</v>
      </c>
      <c r="C7690" t="s">
        <v>58</v>
      </c>
      <c r="D7690" t="s">
        <v>21</v>
      </c>
      <c r="E7690" t="s">
        <v>84</v>
      </c>
      <c r="F7690" t="s">
        <v>1450</v>
      </c>
      <c r="G7690">
        <v>29</v>
      </c>
      <c r="H7690">
        <v>232.73</v>
      </c>
      <c r="I7690">
        <v>0.43</v>
      </c>
      <c r="J7690">
        <v>0.1</v>
      </c>
      <c r="K7690">
        <v>83.61</v>
      </c>
      <c r="L7690">
        <v>8.74</v>
      </c>
      <c r="M7690">
        <v>4.9800000000000004</v>
      </c>
      <c r="N7690">
        <v>4.7</v>
      </c>
      <c r="O7690" t="s">
        <v>24</v>
      </c>
      <c r="P7690" t="s">
        <v>942</v>
      </c>
      <c r="Q7690" t="s">
        <v>41</v>
      </c>
      <c r="R7690" t="s">
        <v>61</v>
      </c>
      <c r="S7690" t="s">
        <v>57</v>
      </c>
      <c r="T7690" s="1">
        <v>40462</v>
      </c>
    </row>
    <row r="7691" spans="1:20" x14ac:dyDescent="0.25">
      <c r="A7691">
        <v>55138</v>
      </c>
      <c r="B7691">
        <v>40080</v>
      </c>
      <c r="C7691" t="s">
        <v>36</v>
      </c>
      <c r="D7691" t="s">
        <v>21</v>
      </c>
      <c r="E7691" t="s">
        <v>22</v>
      </c>
      <c r="F7691" t="s">
        <v>1086</v>
      </c>
      <c r="G7691">
        <v>22</v>
      </c>
      <c r="H7691">
        <v>1770.52</v>
      </c>
      <c r="I7691">
        <v>0.38</v>
      </c>
      <c r="J7691">
        <v>0</v>
      </c>
      <c r="K7691">
        <v>659.5</v>
      </c>
      <c r="L7691">
        <v>78.89</v>
      </c>
      <c r="M7691">
        <v>48.91</v>
      </c>
      <c r="N7691">
        <v>35</v>
      </c>
      <c r="O7691" t="s">
        <v>24</v>
      </c>
      <c r="P7691" t="s">
        <v>1785</v>
      </c>
      <c r="Q7691" t="s">
        <v>41</v>
      </c>
      <c r="R7691" t="s">
        <v>34</v>
      </c>
      <c r="S7691" t="s">
        <v>28</v>
      </c>
      <c r="T7691" s="1">
        <v>40081</v>
      </c>
    </row>
    <row r="7692" spans="1:20" x14ac:dyDescent="0.25">
      <c r="A7692">
        <v>55139</v>
      </c>
      <c r="B7692">
        <v>40195</v>
      </c>
      <c r="C7692" t="s">
        <v>29</v>
      </c>
      <c r="D7692" t="s">
        <v>21</v>
      </c>
      <c r="E7692" t="s">
        <v>52</v>
      </c>
      <c r="F7692" t="s">
        <v>1551</v>
      </c>
      <c r="G7692">
        <v>26</v>
      </c>
      <c r="H7692">
        <v>171.54</v>
      </c>
      <c r="I7692">
        <v>0.54</v>
      </c>
      <c r="J7692">
        <v>0.08</v>
      </c>
      <c r="K7692">
        <v>85.28</v>
      </c>
      <c r="L7692">
        <v>7.13</v>
      </c>
      <c r="M7692">
        <v>3.28</v>
      </c>
      <c r="N7692">
        <v>0.98</v>
      </c>
      <c r="O7692" t="s">
        <v>24</v>
      </c>
      <c r="P7692" t="s">
        <v>574</v>
      </c>
      <c r="Q7692" t="s">
        <v>95</v>
      </c>
      <c r="R7692" t="s">
        <v>27</v>
      </c>
      <c r="S7692" t="s">
        <v>55</v>
      </c>
      <c r="T7692" s="1">
        <v>40196</v>
      </c>
    </row>
    <row r="7693" spans="1:20" x14ac:dyDescent="0.25">
      <c r="A7693">
        <v>55139</v>
      </c>
      <c r="B7693">
        <v>40195</v>
      </c>
      <c r="C7693" t="s">
        <v>29</v>
      </c>
      <c r="D7693" t="s">
        <v>21</v>
      </c>
      <c r="E7693" t="s">
        <v>30</v>
      </c>
      <c r="F7693" t="s">
        <v>890</v>
      </c>
      <c r="G7693">
        <v>41</v>
      </c>
      <c r="H7693">
        <v>1002.32</v>
      </c>
      <c r="I7693">
        <v>0.45</v>
      </c>
      <c r="J7693">
        <v>0.04</v>
      </c>
      <c r="K7693">
        <v>424.83</v>
      </c>
      <c r="L7693">
        <v>25.27</v>
      </c>
      <c r="M7693">
        <v>13.9</v>
      </c>
      <c r="N7693">
        <v>7.59</v>
      </c>
      <c r="O7693" t="s">
        <v>24</v>
      </c>
      <c r="P7693" t="s">
        <v>574</v>
      </c>
      <c r="Q7693" t="s">
        <v>33</v>
      </c>
      <c r="R7693" t="s">
        <v>27</v>
      </c>
      <c r="S7693" t="s">
        <v>35</v>
      </c>
      <c r="T7693" s="1">
        <v>40196</v>
      </c>
    </row>
    <row r="7694" spans="1:20" x14ac:dyDescent="0.25">
      <c r="A7694">
        <v>55140</v>
      </c>
      <c r="B7694">
        <v>40363</v>
      </c>
      <c r="C7694" t="s">
        <v>58</v>
      </c>
      <c r="D7694" t="s">
        <v>21</v>
      </c>
      <c r="E7694" t="s">
        <v>126</v>
      </c>
      <c r="F7694" t="s">
        <v>171</v>
      </c>
      <c r="G7694">
        <v>39</v>
      </c>
      <c r="H7694">
        <v>676.69</v>
      </c>
      <c r="I7694">
        <v>0.38</v>
      </c>
      <c r="J7694">
        <v>0.09</v>
      </c>
      <c r="K7694">
        <v>213.43</v>
      </c>
      <c r="L7694">
        <v>18.87</v>
      </c>
      <c r="M7694">
        <v>11.7</v>
      </c>
      <c r="N7694">
        <v>6.96</v>
      </c>
      <c r="O7694" t="s">
        <v>24</v>
      </c>
      <c r="P7694" t="s">
        <v>181</v>
      </c>
      <c r="Q7694" t="s">
        <v>64</v>
      </c>
      <c r="R7694" t="s">
        <v>34</v>
      </c>
      <c r="S7694" t="s">
        <v>45</v>
      </c>
      <c r="T7694" s="1">
        <v>40365</v>
      </c>
    </row>
    <row r="7695" spans="1:20" x14ac:dyDescent="0.25">
      <c r="A7695">
        <v>55170</v>
      </c>
      <c r="B7695">
        <v>41173</v>
      </c>
      <c r="C7695" t="s">
        <v>58</v>
      </c>
      <c r="D7695" t="s">
        <v>21</v>
      </c>
      <c r="E7695" t="s">
        <v>52</v>
      </c>
      <c r="F7695" t="s">
        <v>123</v>
      </c>
      <c r="G7695">
        <v>22</v>
      </c>
      <c r="H7695">
        <v>1866.71</v>
      </c>
      <c r="I7695">
        <v>0.5</v>
      </c>
      <c r="J7695">
        <v>0.04</v>
      </c>
      <c r="K7695">
        <v>890.16</v>
      </c>
      <c r="L7695">
        <v>87.96</v>
      </c>
      <c r="M7695">
        <v>43.98</v>
      </c>
      <c r="N7695">
        <v>8.99</v>
      </c>
      <c r="O7695" t="s">
        <v>71</v>
      </c>
      <c r="P7695" t="s">
        <v>875</v>
      </c>
      <c r="Q7695" t="s">
        <v>33</v>
      </c>
      <c r="R7695" t="s">
        <v>27</v>
      </c>
      <c r="S7695" t="s">
        <v>35</v>
      </c>
      <c r="T7695" s="1">
        <v>41175</v>
      </c>
    </row>
    <row r="7696" spans="1:20" x14ac:dyDescent="0.25">
      <c r="A7696">
        <v>55171</v>
      </c>
      <c r="B7696">
        <v>41208</v>
      </c>
      <c r="C7696" t="s">
        <v>36</v>
      </c>
      <c r="D7696" t="s">
        <v>37</v>
      </c>
      <c r="E7696" t="s">
        <v>38</v>
      </c>
      <c r="F7696" t="s">
        <v>721</v>
      </c>
      <c r="G7696">
        <v>29</v>
      </c>
      <c r="H7696">
        <v>1051.4100000000001</v>
      </c>
      <c r="I7696">
        <v>0.48</v>
      </c>
      <c r="J7696">
        <v>0.06</v>
      </c>
      <c r="K7696">
        <v>467.99</v>
      </c>
      <c r="L7696">
        <v>38.42</v>
      </c>
      <c r="M7696">
        <v>19.98</v>
      </c>
      <c r="N7696">
        <v>4</v>
      </c>
      <c r="O7696" t="s">
        <v>24</v>
      </c>
      <c r="P7696" t="s">
        <v>1550</v>
      </c>
      <c r="Q7696" t="s">
        <v>41</v>
      </c>
      <c r="R7696" t="s">
        <v>61</v>
      </c>
      <c r="S7696" t="s">
        <v>57</v>
      </c>
      <c r="T7696" s="1">
        <v>41209</v>
      </c>
    </row>
    <row r="7697" spans="1:20" x14ac:dyDescent="0.25">
      <c r="A7697">
        <v>55171</v>
      </c>
      <c r="B7697">
        <v>41208</v>
      </c>
      <c r="C7697" t="s">
        <v>36</v>
      </c>
      <c r="D7697" t="s">
        <v>21</v>
      </c>
      <c r="E7697" t="s">
        <v>84</v>
      </c>
      <c r="F7697" t="s">
        <v>927</v>
      </c>
      <c r="G7697">
        <v>43</v>
      </c>
      <c r="H7697">
        <v>510.33</v>
      </c>
      <c r="I7697">
        <v>0.53</v>
      </c>
      <c r="J7697">
        <v>0.05</v>
      </c>
      <c r="K7697">
        <v>253.83</v>
      </c>
      <c r="L7697">
        <v>12.3</v>
      </c>
      <c r="M7697">
        <v>5.78</v>
      </c>
      <c r="N7697">
        <v>7.96</v>
      </c>
      <c r="O7697" t="s">
        <v>24</v>
      </c>
      <c r="P7697" t="s">
        <v>1550</v>
      </c>
      <c r="Q7697" t="s">
        <v>41</v>
      </c>
      <c r="R7697" t="s">
        <v>61</v>
      </c>
      <c r="S7697" t="s">
        <v>57</v>
      </c>
      <c r="T7697" s="1">
        <v>41208</v>
      </c>
    </row>
    <row r="7698" spans="1:20" x14ac:dyDescent="0.25">
      <c r="A7698">
        <v>55172</v>
      </c>
      <c r="B7698">
        <v>40515</v>
      </c>
      <c r="C7698" t="s">
        <v>29</v>
      </c>
      <c r="D7698" t="s">
        <v>37</v>
      </c>
      <c r="E7698" t="s">
        <v>38</v>
      </c>
      <c r="F7698" t="s">
        <v>914</v>
      </c>
      <c r="G7698">
        <v>1</v>
      </c>
      <c r="H7698">
        <v>68.8</v>
      </c>
      <c r="I7698">
        <v>0.47</v>
      </c>
      <c r="J7698">
        <v>0</v>
      </c>
      <c r="K7698">
        <v>31.4</v>
      </c>
      <c r="L7698">
        <v>66.81</v>
      </c>
      <c r="M7698">
        <v>35.409999999999997</v>
      </c>
      <c r="N7698">
        <v>1.99</v>
      </c>
      <c r="O7698" t="s">
        <v>24</v>
      </c>
      <c r="P7698" t="s">
        <v>1594</v>
      </c>
      <c r="Q7698" t="s">
        <v>64</v>
      </c>
      <c r="R7698" t="s">
        <v>34</v>
      </c>
      <c r="S7698" t="s">
        <v>35</v>
      </c>
      <c r="T7698" s="1">
        <v>40516</v>
      </c>
    </row>
    <row r="7699" spans="1:20" x14ac:dyDescent="0.25">
      <c r="A7699">
        <v>55200</v>
      </c>
      <c r="B7699">
        <v>40418</v>
      </c>
      <c r="C7699" t="s">
        <v>79</v>
      </c>
      <c r="D7699" t="s">
        <v>21</v>
      </c>
      <c r="E7699" t="s">
        <v>120</v>
      </c>
      <c r="F7699" t="s">
        <v>1519</v>
      </c>
      <c r="G7699">
        <v>33</v>
      </c>
      <c r="H7699">
        <v>1020.23</v>
      </c>
      <c r="I7699">
        <v>0.51</v>
      </c>
      <c r="J7699">
        <v>0.01</v>
      </c>
      <c r="K7699">
        <v>510.15</v>
      </c>
      <c r="L7699">
        <v>30.92</v>
      </c>
      <c r="M7699">
        <v>15.15</v>
      </c>
      <c r="N7699">
        <v>10.130000000000001</v>
      </c>
      <c r="O7699" t="s">
        <v>24</v>
      </c>
      <c r="P7699" t="s">
        <v>207</v>
      </c>
      <c r="Q7699" t="s">
        <v>41</v>
      </c>
      <c r="R7699" t="s">
        <v>61</v>
      </c>
      <c r="S7699" t="s">
        <v>57</v>
      </c>
      <c r="T7699" s="1">
        <v>40420</v>
      </c>
    </row>
    <row r="7700" spans="1:20" x14ac:dyDescent="0.25">
      <c r="A7700">
        <v>55200</v>
      </c>
      <c r="B7700">
        <v>40418</v>
      </c>
      <c r="C7700" t="s">
        <v>79</v>
      </c>
      <c r="D7700" t="s">
        <v>37</v>
      </c>
      <c r="E7700" t="s">
        <v>50</v>
      </c>
      <c r="F7700" t="s">
        <v>2071</v>
      </c>
      <c r="G7700">
        <v>4</v>
      </c>
      <c r="H7700">
        <v>1376.06</v>
      </c>
      <c r="I7700">
        <v>0.46</v>
      </c>
      <c r="J7700">
        <v>0.1</v>
      </c>
      <c r="K7700">
        <v>549.30999999999995</v>
      </c>
      <c r="L7700">
        <v>381.46</v>
      </c>
      <c r="M7700">
        <v>205.99</v>
      </c>
      <c r="N7700">
        <v>2.79</v>
      </c>
      <c r="O7700" t="s">
        <v>24</v>
      </c>
      <c r="P7700" t="s">
        <v>207</v>
      </c>
      <c r="Q7700" t="s">
        <v>41</v>
      </c>
      <c r="R7700" t="s">
        <v>61</v>
      </c>
      <c r="S7700" t="s">
        <v>57</v>
      </c>
      <c r="T7700" s="1">
        <v>40420</v>
      </c>
    </row>
    <row r="7701" spans="1:20" x14ac:dyDescent="0.25">
      <c r="A7701">
        <v>55202</v>
      </c>
      <c r="B7701">
        <v>40779</v>
      </c>
      <c r="C7701" t="s">
        <v>20</v>
      </c>
      <c r="D7701" t="s">
        <v>21</v>
      </c>
      <c r="E7701" t="s">
        <v>22</v>
      </c>
      <c r="F7701" t="s">
        <v>96</v>
      </c>
      <c r="G7701">
        <v>33</v>
      </c>
      <c r="H7701">
        <v>4711.08</v>
      </c>
      <c r="I7701">
        <v>0.37</v>
      </c>
      <c r="J7701">
        <v>7.0000000000000007E-2</v>
      </c>
      <c r="K7701">
        <v>1508.41</v>
      </c>
      <c r="L7701">
        <v>152.37</v>
      </c>
      <c r="M7701">
        <v>95.99</v>
      </c>
      <c r="N7701">
        <v>35</v>
      </c>
      <c r="O7701" t="s">
        <v>71</v>
      </c>
      <c r="P7701" t="s">
        <v>574</v>
      </c>
      <c r="Q7701" t="s">
        <v>75</v>
      </c>
      <c r="R7701" t="s">
        <v>27</v>
      </c>
      <c r="S7701" t="s">
        <v>28</v>
      </c>
      <c r="T7701" s="1">
        <v>40781</v>
      </c>
    </row>
    <row r="7702" spans="1:20" x14ac:dyDescent="0.25">
      <c r="A7702">
        <v>55202</v>
      </c>
      <c r="B7702">
        <v>40779</v>
      </c>
      <c r="C7702" t="s">
        <v>20</v>
      </c>
      <c r="D7702" t="s">
        <v>37</v>
      </c>
      <c r="E7702" t="s">
        <v>50</v>
      </c>
      <c r="F7702" t="s">
        <v>368</v>
      </c>
      <c r="G7702">
        <v>49</v>
      </c>
      <c r="H7702">
        <v>10827.5</v>
      </c>
      <c r="I7702">
        <v>0.35</v>
      </c>
      <c r="J7702">
        <v>0.08</v>
      </c>
      <c r="K7702">
        <v>3175</v>
      </c>
      <c r="L7702">
        <v>239.98</v>
      </c>
      <c r="M7702">
        <v>155.99</v>
      </c>
      <c r="N7702">
        <v>8.99</v>
      </c>
      <c r="O7702" t="s">
        <v>24</v>
      </c>
      <c r="P7702" t="s">
        <v>574</v>
      </c>
      <c r="Q7702" t="s">
        <v>64</v>
      </c>
      <c r="R7702" t="s">
        <v>27</v>
      </c>
      <c r="S7702" t="s">
        <v>57</v>
      </c>
      <c r="T7702" s="1">
        <v>40786</v>
      </c>
    </row>
    <row r="7703" spans="1:20" x14ac:dyDescent="0.25">
      <c r="A7703">
        <v>55203</v>
      </c>
      <c r="B7703">
        <v>40279</v>
      </c>
      <c r="C7703" t="s">
        <v>20</v>
      </c>
      <c r="D7703" t="s">
        <v>37</v>
      </c>
      <c r="E7703" t="s">
        <v>50</v>
      </c>
      <c r="F7703" t="s">
        <v>76</v>
      </c>
      <c r="G7703">
        <v>18</v>
      </c>
      <c r="H7703">
        <v>2059.38</v>
      </c>
      <c r="I7703">
        <v>0.45</v>
      </c>
      <c r="J7703">
        <v>0.05</v>
      </c>
      <c r="K7703">
        <v>863.87</v>
      </c>
      <c r="L7703">
        <v>119.98</v>
      </c>
      <c r="M7703">
        <v>65.989999999999995</v>
      </c>
      <c r="N7703">
        <v>7.69</v>
      </c>
      <c r="O7703" t="s">
        <v>24</v>
      </c>
      <c r="P7703" t="s">
        <v>1092</v>
      </c>
      <c r="Q7703" t="s">
        <v>33</v>
      </c>
      <c r="R7703" t="s">
        <v>34</v>
      </c>
      <c r="S7703" t="s">
        <v>57</v>
      </c>
      <c r="T7703" s="1">
        <v>40279</v>
      </c>
    </row>
    <row r="7704" spans="1:20" x14ac:dyDescent="0.25">
      <c r="A7704">
        <v>55206</v>
      </c>
      <c r="B7704">
        <v>40849</v>
      </c>
      <c r="C7704" t="s">
        <v>79</v>
      </c>
      <c r="D7704" t="s">
        <v>21</v>
      </c>
      <c r="E7704" t="s">
        <v>120</v>
      </c>
      <c r="F7704" t="s">
        <v>1972</v>
      </c>
      <c r="G7704">
        <v>20</v>
      </c>
      <c r="H7704">
        <v>62.99</v>
      </c>
      <c r="I7704">
        <v>0.4</v>
      </c>
      <c r="J7704">
        <v>0.03</v>
      </c>
      <c r="K7704">
        <v>22.2</v>
      </c>
      <c r="L7704">
        <v>3</v>
      </c>
      <c r="M7704">
        <v>1.8</v>
      </c>
      <c r="N7704">
        <v>4.79</v>
      </c>
      <c r="O7704" t="s">
        <v>71</v>
      </c>
      <c r="P7704" t="s">
        <v>1157</v>
      </c>
      <c r="Q7704" t="s">
        <v>75</v>
      </c>
      <c r="R7704" t="s">
        <v>61</v>
      </c>
      <c r="S7704" t="s">
        <v>57</v>
      </c>
      <c r="T7704" s="1">
        <v>40850</v>
      </c>
    </row>
    <row r="7705" spans="1:20" x14ac:dyDescent="0.25">
      <c r="A7705">
        <v>55234</v>
      </c>
      <c r="B7705">
        <v>40387</v>
      </c>
      <c r="C7705" t="s">
        <v>20</v>
      </c>
      <c r="D7705" t="s">
        <v>37</v>
      </c>
      <c r="E7705" t="s">
        <v>38</v>
      </c>
      <c r="F7705" t="s">
        <v>689</v>
      </c>
      <c r="G7705">
        <v>12</v>
      </c>
      <c r="H7705">
        <v>956.24</v>
      </c>
      <c r="I7705">
        <v>0.38</v>
      </c>
      <c r="J7705">
        <v>0.09</v>
      </c>
      <c r="K7705">
        <v>302.98</v>
      </c>
      <c r="L7705">
        <v>87.06</v>
      </c>
      <c r="M7705">
        <v>53.98</v>
      </c>
      <c r="N7705">
        <v>5.5</v>
      </c>
      <c r="O7705" t="s">
        <v>24</v>
      </c>
      <c r="P7705" t="s">
        <v>2088</v>
      </c>
      <c r="Q7705" t="s">
        <v>41</v>
      </c>
      <c r="R7705" t="s">
        <v>34</v>
      </c>
      <c r="S7705" t="s">
        <v>57</v>
      </c>
      <c r="T7705" s="1">
        <v>40391</v>
      </c>
    </row>
    <row r="7706" spans="1:20" x14ac:dyDescent="0.25">
      <c r="A7706">
        <v>55234</v>
      </c>
      <c r="B7706">
        <v>40387</v>
      </c>
      <c r="C7706" t="s">
        <v>20</v>
      </c>
      <c r="D7706" t="s">
        <v>21</v>
      </c>
      <c r="E7706" t="s">
        <v>52</v>
      </c>
      <c r="F7706" t="s">
        <v>1826</v>
      </c>
      <c r="G7706">
        <v>5</v>
      </c>
      <c r="H7706">
        <v>31.53</v>
      </c>
      <c r="I7706">
        <v>0.51</v>
      </c>
      <c r="J7706">
        <v>0.03</v>
      </c>
      <c r="K7706">
        <v>14.6</v>
      </c>
      <c r="L7706">
        <v>6.08</v>
      </c>
      <c r="M7706">
        <v>2.98</v>
      </c>
      <c r="N7706">
        <v>2.0299999999999998</v>
      </c>
      <c r="O7706" t="s">
        <v>24</v>
      </c>
      <c r="P7706" t="s">
        <v>2088</v>
      </c>
      <c r="Q7706" t="s">
        <v>41</v>
      </c>
      <c r="R7706" t="s">
        <v>34</v>
      </c>
      <c r="S7706" t="s">
        <v>55</v>
      </c>
      <c r="T7706" s="1">
        <v>40389</v>
      </c>
    </row>
    <row r="7707" spans="1:20" x14ac:dyDescent="0.25">
      <c r="A7707">
        <v>55235</v>
      </c>
      <c r="B7707">
        <v>40457</v>
      </c>
      <c r="C7707" t="s">
        <v>20</v>
      </c>
      <c r="D7707" t="s">
        <v>37</v>
      </c>
      <c r="E7707" t="s">
        <v>50</v>
      </c>
      <c r="F7707" t="s">
        <v>76</v>
      </c>
      <c r="G7707">
        <v>33</v>
      </c>
      <c r="H7707">
        <v>4812.3999999999996</v>
      </c>
      <c r="I7707">
        <v>0.41</v>
      </c>
      <c r="J7707">
        <v>0</v>
      </c>
      <c r="K7707">
        <v>1971.94</v>
      </c>
      <c r="L7707">
        <v>145.75</v>
      </c>
      <c r="M7707">
        <v>85.99</v>
      </c>
      <c r="N7707">
        <v>2.79</v>
      </c>
      <c r="O7707" t="s">
        <v>24</v>
      </c>
      <c r="P7707" t="s">
        <v>619</v>
      </c>
      <c r="Q7707" t="s">
        <v>64</v>
      </c>
      <c r="R7707" t="s">
        <v>34</v>
      </c>
      <c r="S7707" t="s">
        <v>57</v>
      </c>
      <c r="T7707" s="1">
        <v>40459</v>
      </c>
    </row>
    <row r="7708" spans="1:20" x14ac:dyDescent="0.25">
      <c r="A7708">
        <v>55239</v>
      </c>
      <c r="B7708">
        <v>41246</v>
      </c>
      <c r="C7708" t="s">
        <v>58</v>
      </c>
      <c r="D7708" t="s">
        <v>21</v>
      </c>
      <c r="E7708" t="s">
        <v>84</v>
      </c>
      <c r="F7708" t="s">
        <v>238</v>
      </c>
      <c r="G7708">
        <v>13</v>
      </c>
      <c r="H7708">
        <v>137.93</v>
      </c>
      <c r="I7708">
        <v>0.41</v>
      </c>
      <c r="J7708">
        <v>7.0000000000000007E-2</v>
      </c>
      <c r="K7708">
        <v>48.55</v>
      </c>
      <c r="L7708">
        <v>10.98</v>
      </c>
      <c r="M7708">
        <v>6.48</v>
      </c>
      <c r="N7708">
        <v>5.14</v>
      </c>
      <c r="O7708" t="s">
        <v>71</v>
      </c>
      <c r="P7708" t="s">
        <v>1407</v>
      </c>
      <c r="Q7708" t="s">
        <v>95</v>
      </c>
      <c r="R7708" t="s">
        <v>67</v>
      </c>
      <c r="S7708" t="s">
        <v>57</v>
      </c>
      <c r="T7708" s="1">
        <v>41247</v>
      </c>
    </row>
    <row r="7709" spans="1:20" x14ac:dyDescent="0.25">
      <c r="A7709">
        <v>55239</v>
      </c>
      <c r="B7709">
        <v>41246</v>
      </c>
      <c r="C7709" t="s">
        <v>58</v>
      </c>
      <c r="D7709" t="s">
        <v>42</v>
      </c>
      <c r="E7709" t="s">
        <v>46</v>
      </c>
      <c r="F7709" t="s">
        <v>1038</v>
      </c>
      <c r="G7709">
        <v>6</v>
      </c>
      <c r="H7709">
        <v>2688.35</v>
      </c>
      <c r="I7709">
        <v>0.53</v>
      </c>
      <c r="J7709">
        <v>0.02</v>
      </c>
      <c r="K7709">
        <v>1363.13</v>
      </c>
      <c r="L7709">
        <v>445.47</v>
      </c>
      <c r="M7709">
        <v>209.37</v>
      </c>
      <c r="N7709">
        <v>69</v>
      </c>
      <c r="O7709" t="s">
        <v>71</v>
      </c>
      <c r="P7709" t="s">
        <v>1407</v>
      </c>
      <c r="Q7709" t="s">
        <v>75</v>
      </c>
      <c r="R7709" t="s">
        <v>67</v>
      </c>
      <c r="S7709" t="s">
        <v>28</v>
      </c>
      <c r="T7709" s="1">
        <v>41246</v>
      </c>
    </row>
    <row r="7710" spans="1:20" x14ac:dyDescent="0.25">
      <c r="A7710">
        <v>55265</v>
      </c>
      <c r="B7710">
        <v>40079</v>
      </c>
      <c r="C7710" t="s">
        <v>20</v>
      </c>
      <c r="D7710" t="s">
        <v>37</v>
      </c>
      <c r="E7710" t="s">
        <v>50</v>
      </c>
      <c r="F7710" t="s">
        <v>1007</v>
      </c>
      <c r="G7710">
        <v>39</v>
      </c>
      <c r="H7710">
        <v>1604.1</v>
      </c>
      <c r="I7710">
        <v>0.52</v>
      </c>
      <c r="J7710">
        <v>0.06</v>
      </c>
      <c r="K7710">
        <v>784.5</v>
      </c>
      <c r="L7710">
        <v>43.73</v>
      </c>
      <c r="M7710">
        <v>20.99</v>
      </c>
      <c r="N7710">
        <v>0.99</v>
      </c>
      <c r="O7710" t="s">
        <v>24</v>
      </c>
      <c r="P7710" t="s">
        <v>1443</v>
      </c>
      <c r="Q7710" t="s">
        <v>64</v>
      </c>
      <c r="R7710" t="s">
        <v>34</v>
      </c>
      <c r="S7710" t="s">
        <v>55</v>
      </c>
      <c r="T7710" s="1">
        <v>40084</v>
      </c>
    </row>
    <row r="7711" spans="1:20" x14ac:dyDescent="0.25">
      <c r="A7711">
        <v>55268</v>
      </c>
      <c r="B7711">
        <v>40985</v>
      </c>
      <c r="C7711" t="s">
        <v>36</v>
      </c>
      <c r="D7711" t="s">
        <v>37</v>
      </c>
      <c r="E7711" t="s">
        <v>38</v>
      </c>
      <c r="F7711" t="s">
        <v>407</v>
      </c>
      <c r="G7711">
        <v>11</v>
      </c>
      <c r="H7711">
        <v>82.25</v>
      </c>
      <c r="I7711">
        <v>0.36</v>
      </c>
      <c r="J7711">
        <v>0.08</v>
      </c>
      <c r="K7711">
        <v>23.53</v>
      </c>
      <c r="L7711">
        <v>7.64</v>
      </c>
      <c r="M7711">
        <v>4.8899999999999997</v>
      </c>
      <c r="N7711">
        <v>4.93</v>
      </c>
      <c r="O7711" t="s">
        <v>71</v>
      </c>
      <c r="P7711" t="s">
        <v>1228</v>
      </c>
      <c r="Q7711" t="s">
        <v>95</v>
      </c>
      <c r="R7711" t="s">
        <v>61</v>
      </c>
      <c r="S7711" t="s">
        <v>35</v>
      </c>
      <c r="T7711" s="1">
        <v>40986</v>
      </c>
    </row>
    <row r="7712" spans="1:20" x14ac:dyDescent="0.25">
      <c r="A7712">
        <v>55269</v>
      </c>
      <c r="B7712">
        <v>40244</v>
      </c>
      <c r="C7712" t="s">
        <v>79</v>
      </c>
      <c r="D7712" t="s">
        <v>21</v>
      </c>
      <c r="E7712" t="s">
        <v>84</v>
      </c>
      <c r="F7712" t="s">
        <v>1734</v>
      </c>
      <c r="G7712">
        <v>1</v>
      </c>
      <c r="H7712">
        <v>79.040000000000006</v>
      </c>
      <c r="I7712">
        <v>0.5</v>
      </c>
      <c r="J7712">
        <v>0</v>
      </c>
      <c r="K7712">
        <v>30.98</v>
      </c>
      <c r="L7712">
        <v>61.96</v>
      </c>
      <c r="M7712">
        <v>30.98</v>
      </c>
      <c r="N7712">
        <v>17.079999999999998</v>
      </c>
      <c r="O7712" t="s">
        <v>24</v>
      </c>
      <c r="P7712" t="s">
        <v>1358</v>
      </c>
      <c r="Q7712" t="s">
        <v>64</v>
      </c>
      <c r="R7712" t="s">
        <v>27</v>
      </c>
      <c r="S7712" t="s">
        <v>57</v>
      </c>
      <c r="T7712" s="1">
        <v>40245</v>
      </c>
    </row>
    <row r="7713" spans="1:20" x14ac:dyDescent="0.25">
      <c r="A7713">
        <v>55270</v>
      </c>
      <c r="B7713">
        <v>40200</v>
      </c>
      <c r="C7713" t="s">
        <v>79</v>
      </c>
      <c r="D7713" t="s">
        <v>21</v>
      </c>
      <c r="E7713" t="s">
        <v>120</v>
      </c>
      <c r="F7713" t="s">
        <v>972</v>
      </c>
      <c r="G7713">
        <v>1</v>
      </c>
      <c r="H7713">
        <v>65.83</v>
      </c>
      <c r="I7713">
        <v>0.52</v>
      </c>
      <c r="J7713">
        <v>0.02</v>
      </c>
      <c r="K7713">
        <v>30.39</v>
      </c>
      <c r="L7713">
        <v>60.77</v>
      </c>
      <c r="M7713">
        <v>29.17</v>
      </c>
      <c r="N7713">
        <v>6.27</v>
      </c>
      <c r="O7713" t="s">
        <v>24</v>
      </c>
      <c r="P7713" t="s">
        <v>275</v>
      </c>
      <c r="Q7713" t="s">
        <v>64</v>
      </c>
      <c r="R7713" t="s">
        <v>61</v>
      </c>
      <c r="S7713" t="s">
        <v>57</v>
      </c>
      <c r="T7713" s="1">
        <v>40201</v>
      </c>
    </row>
    <row r="7714" spans="1:20" x14ac:dyDescent="0.25">
      <c r="A7714">
        <v>55271</v>
      </c>
      <c r="B7714">
        <v>40613</v>
      </c>
      <c r="C7714" t="s">
        <v>79</v>
      </c>
      <c r="D7714" t="s">
        <v>42</v>
      </c>
      <c r="E7714" t="s">
        <v>192</v>
      </c>
      <c r="F7714" t="s">
        <v>1986</v>
      </c>
      <c r="G7714">
        <v>16</v>
      </c>
      <c r="H7714">
        <v>2544.0700000000002</v>
      </c>
      <c r="I7714">
        <v>0.4</v>
      </c>
      <c r="J7714">
        <v>7.0000000000000007E-2</v>
      </c>
      <c r="K7714">
        <v>887.83</v>
      </c>
      <c r="L7714">
        <v>168.15</v>
      </c>
      <c r="M7714">
        <v>100.89</v>
      </c>
      <c r="N7714">
        <v>42</v>
      </c>
      <c r="O7714" t="s">
        <v>48</v>
      </c>
      <c r="P7714" t="s">
        <v>198</v>
      </c>
      <c r="Q7714" t="s">
        <v>41</v>
      </c>
      <c r="R7714" t="s">
        <v>67</v>
      </c>
      <c r="S7714" t="s">
        <v>132</v>
      </c>
      <c r="T7714" s="1">
        <v>40615</v>
      </c>
    </row>
    <row r="7715" spans="1:20" x14ac:dyDescent="0.25">
      <c r="A7715">
        <v>55296</v>
      </c>
      <c r="B7715">
        <v>41200</v>
      </c>
      <c r="C7715" t="s">
        <v>20</v>
      </c>
      <c r="D7715" t="s">
        <v>21</v>
      </c>
      <c r="E7715" t="s">
        <v>84</v>
      </c>
      <c r="F7715" t="s">
        <v>752</v>
      </c>
      <c r="G7715">
        <v>32</v>
      </c>
      <c r="H7715">
        <v>548.16999999999996</v>
      </c>
      <c r="I7715">
        <v>0.44</v>
      </c>
      <c r="J7715">
        <v>0.05</v>
      </c>
      <c r="K7715">
        <v>224.19</v>
      </c>
      <c r="L7715">
        <v>17.96</v>
      </c>
      <c r="M7715">
        <v>10.06</v>
      </c>
      <c r="N7715">
        <v>2.06</v>
      </c>
      <c r="O7715" t="s">
        <v>24</v>
      </c>
      <c r="P7715" t="s">
        <v>318</v>
      </c>
      <c r="Q7715" t="s">
        <v>41</v>
      </c>
      <c r="R7715" t="s">
        <v>34</v>
      </c>
      <c r="S7715" t="s">
        <v>55</v>
      </c>
      <c r="T7715" s="1">
        <v>41204</v>
      </c>
    </row>
    <row r="7716" spans="1:20" x14ac:dyDescent="0.25">
      <c r="A7716">
        <v>55297</v>
      </c>
      <c r="B7716">
        <v>40470</v>
      </c>
      <c r="C7716" t="s">
        <v>79</v>
      </c>
      <c r="D7716" t="s">
        <v>21</v>
      </c>
      <c r="E7716" t="s">
        <v>84</v>
      </c>
      <c r="F7716" t="s">
        <v>1172</v>
      </c>
      <c r="G7716">
        <v>29</v>
      </c>
      <c r="H7716">
        <v>1167.52</v>
      </c>
      <c r="I7716">
        <v>0.55000000000000004</v>
      </c>
      <c r="J7716">
        <v>0.1</v>
      </c>
      <c r="K7716">
        <v>579.41999999999996</v>
      </c>
      <c r="L7716">
        <v>44.4</v>
      </c>
      <c r="M7716">
        <v>19.98</v>
      </c>
      <c r="N7716">
        <v>8.68</v>
      </c>
      <c r="O7716" t="s">
        <v>24</v>
      </c>
      <c r="P7716" t="s">
        <v>1859</v>
      </c>
      <c r="Q7716" t="s">
        <v>41</v>
      </c>
      <c r="R7716" t="s">
        <v>27</v>
      </c>
      <c r="S7716" t="s">
        <v>57</v>
      </c>
      <c r="T7716" s="1">
        <v>40472</v>
      </c>
    </row>
    <row r="7717" spans="1:20" x14ac:dyDescent="0.25">
      <c r="A7717">
        <v>55298</v>
      </c>
      <c r="B7717">
        <v>40027</v>
      </c>
      <c r="C7717" t="s">
        <v>58</v>
      </c>
      <c r="D7717" t="s">
        <v>42</v>
      </c>
      <c r="E7717" t="s">
        <v>192</v>
      </c>
      <c r="F7717" t="s">
        <v>924</v>
      </c>
      <c r="G7717">
        <v>1</v>
      </c>
      <c r="H7717">
        <v>637.75</v>
      </c>
      <c r="I7717">
        <v>0.48</v>
      </c>
      <c r="J7717">
        <v>0.01</v>
      </c>
      <c r="K7717">
        <v>272.04000000000002</v>
      </c>
      <c r="L7717">
        <v>578.80999999999995</v>
      </c>
      <c r="M7717">
        <v>300.98</v>
      </c>
      <c r="N7717">
        <v>64.73</v>
      </c>
      <c r="O7717" t="s">
        <v>48</v>
      </c>
      <c r="P7717" t="s">
        <v>1807</v>
      </c>
      <c r="Q7717" t="s">
        <v>83</v>
      </c>
      <c r="R7717" t="s">
        <v>34</v>
      </c>
      <c r="S7717" t="s">
        <v>132</v>
      </c>
      <c r="T7717" s="1">
        <v>40028</v>
      </c>
    </row>
    <row r="7718" spans="1:20" x14ac:dyDescent="0.25">
      <c r="A7718">
        <v>55299</v>
      </c>
      <c r="B7718">
        <v>40998</v>
      </c>
      <c r="C7718" t="s">
        <v>20</v>
      </c>
      <c r="D7718" t="s">
        <v>21</v>
      </c>
      <c r="E7718" t="s">
        <v>72</v>
      </c>
      <c r="F7718" t="s">
        <v>1439</v>
      </c>
      <c r="G7718">
        <v>20</v>
      </c>
      <c r="H7718">
        <v>46.81</v>
      </c>
      <c r="I7718">
        <v>0.55000000000000004</v>
      </c>
      <c r="J7718">
        <v>0.09</v>
      </c>
      <c r="K7718">
        <v>23.31</v>
      </c>
      <c r="L7718">
        <v>2.5299999999999998</v>
      </c>
      <c r="M7718">
        <v>1.1399999999999999</v>
      </c>
      <c r="N7718">
        <v>0.7</v>
      </c>
      <c r="O7718" t="s">
        <v>24</v>
      </c>
      <c r="P7718" t="s">
        <v>570</v>
      </c>
      <c r="Q7718" t="s">
        <v>83</v>
      </c>
      <c r="R7718" t="s">
        <v>34</v>
      </c>
      <c r="S7718" t="s">
        <v>55</v>
      </c>
      <c r="T7718" s="1">
        <v>40998</v>
      </c>
    </row>
    <row r="7719" spans="1:20" x14ac:dyDescent="0.25">
      <c r="A7719">
        <v>55300</v>
      </c>
      <c r="B7719">
        <v>39864</v>
      </c>
      <c r="C7719" t="s">
        <v>36</v>
      </c>
      <c r="D7719" t="s">
        <v>21</v>
      </c>
      <c r="E7719" t="s">
        <v>126</v>
      </c>
      <c r="F7719" t="s">
        <v>1124</v>
      </c>
      <c r="G7719">
        <v>37</v>
      </c>
      <c r="H7719">
        <v>287.11</v>
      </c>
      <c r="I7719">
        <v>0.48</v>
      </c>
      <c r="J7719">
        <v>0.03</v>
      </c>
      <c r="K7719">
        <v>130</v>
      </c>
      <c r="L7719">
        <v>7.81</v>
      </c>
      <c r="M7719">
        <v>4.0599999999999996</v>
      </c>
      <c r="N7719">
        <v>6.89</v>
      </c>
      <c r="O7719" t="s">
        <v>24</v>
      </c>
      <c r="P7719" t="s">
        <v>560</v>
      </c>
      <c r="Q7719" t="s">
        <v>64</v>
      </c>
      <c r="R7719" t="s">
        <v>67</v>
      </c>
      <c r="S7719" t="s">
        <v>57</v>
      </c>
      <c r="T7719" s="1">
        <v>39866</v>
      </c>
    </row>
    <row r="7720" spans="1:20" x14ac:dyDescent="0.25">
      <c r="A7720">
        <v>55300</v>
      </c>
      <c r="B7720">
        <v>39864</v>
      </c>
      <c r="C7720" t="s">
        <v>36</v>
      </c>
      <c r="D7720" t="s">
        <v>21</v>
      </c>
      <c r="E7720" t="s">
        <v>80</v>
      </c>
      <c r="F7720" t="s">
        <v>895</v>
      </c>
      <c r="G7720">
        <v>48</v>
      </c>
      <c r="H7720">
        <v>343.19</v>
      </c>
      <c r="I7720">
        <v>0.48</v>
      </c>
      <c r="J7720">
        <v>0.01</v>
      </c>
      <c r="K7720">
        <v>162.69</v>
      </c>
      <c r="L7720">
        <v>7.21</v>
      </c>
      <c r="M7720">
        <v>3.75</v>
      </c>
      <c r="N7720">
        <v>0.5</v>
      </c>
      <c r="O7720" t="s">
        <v>24</v>
      </c>
      <c r="P7720" t="s">
        <v>560</v>
      </c>
      <c r="Q7720" t="s">
        <v>64</v>
      </c>
      <c r="R7720" t="s">
        <v>67</v>
      </c>
      <c r="S7720" t="s">
        <v>57</v>
      </c>
      <c r="T7720" s="1">
        <v>39865</v>
      </c>
    </row>
    <row r="7721" spans="1:20" x14ac:dyDescent="0.25">
      <c r="A7721">
        <v>55300</v>
      </c>
      <c r="B7721">
        <v>39864</v>
      </c>
      <c r="C7721" t="s">
        <v>36</v>
      </c>
      <c r="D7721" t="s">
        <v>42</v>
      </c>
      <c r="E7721" t="s">
        <v>43</v>
      </c>
      <c r="F7721" t="s">
        <v>2076</v>
      </c>
      <c r="G7721">
        <v>31</v>
      </c>
      <c r="H7721">
        <v>661.96</v>
      </c>
      <c r="I7721">
        <v>0.5</v>
      </c>
      <c r="J7721">
        <v>0.02</v>
      </c>
      <c r="K7721">
        <v>317.83999999999997</v>
      </c>
      <c r="L7721">
        <v>21.36</v>
      </c>
      <c r="M7721">
        <v>10.68</v>
      </c>
      <c r="N7721">
        <v>13.04</v>
      </c>
      <c r="O7721" t="s">
        <v>24</v>
      </c>
      <c r="P7721" t="s">
        <v>560</v>
      </c>
      <c r="Q7721" t="s">
        <v>64</v>
      </c>
      <c r="R7721" t="s">
        <v>67</v>
      </c>
      <c r="S7721" t="s">
        <v>28</v>
      </c>
      <c r="T7721" s="1">
        <v>39866</v>
      </c>
    </row>
    <row r="7722" spans="1:20" x14ac:dyDescent="0.25">
      <c r="A7722">
        <v>55330</v>
      </c>
      <c r="B7722">
        <v>40037</v>
      </c>
      <c r="C7722" t="s">
        <v>79</v>
      </c>
      <c r="D7722" t="s">
        <v>42</v>
      </c>
      <c r="E7722" t="s">
        <v>43</v>
      </c>
      <c r="F7722" t="s">
        <v>755</v>
      </c>
      <c r="G7722">
        <v>49</v>
      </c>
      <c r="H7722">
        <v>968.32</v>
      </c>
      <c r="I7722">
        <v>0.36</v>
      </c>
      <c r="J7722">
        <v>0</v>
      </c>
      <c r="K7722">
        <v>346.74</v>
      </c>
      <c r="L7722">
        <v>19.66</v>
      </c>
      <c r="M7722">
        <v>12.58</v>
      </c>
      <c r="N7722">
        <v>5.16</v>
      </c>
      <c r="O7722" t="s">
        <v>24</v>
      </c>
      <c r="P7722" t="s">
        <v>108</v>
      </c>
      <c r="Q7722" t="s">
        <v>33</v>
      </c>
      <c r="R7722" t="s">
        <v>34</v>
      </c>
      <c r="S7722" t="s">
        <v>57</v>
      </c>
      <c r="T7722" s="1">
        <v>40037</v>
      </c>
    </row>
    <row r="7723" spans="1:20" x14ac:dyDescent="0.25">
      <c r="A7723">
        <v>55331</v>
      </c>
      <c r="B7723">
        <v>40525</v>
      </c>
      <c r="C7723" t="s">
        <v>36</v>
      </c>
      <c r="D7723" t="s">
        <v>21</v>
      </c>
      <c r="E7723" t="s">
        <v>139</v>
      </c>
      <c r="F7723" t="s">
        <v>1739</v>
      </c>
      <c r="G7723">
        <v>13</v>
      </c>
      <c r="H7723">
        <v>81.069999999999993</v>
      </c>
      <c r="I7723">
        <v>0.42</v>
      </c>
      <c r="J7723">
        <v>0.05</v>
      </c>
      <c r="K7723">
        <v>30.6</v>
      </c>
      <c r="L7723">
        <v>6.36</v>
      </c>
      <c r="M7723">
        <v>3.69</v>
      </c>
      <c r="N7723">
        <v>2.5</v>
      </c>
      <c r="O7723" t="s">
        <v>24</v>
      </c>
      <c r="P7723" t="s">
        <v>556</v>
      </c>
      <c r="Q7723" t="s">
        <v>41</v>
      </c>
      <c r="R7723" t="s">
        <v>27</v>
      </c>
      <c r="S7723" t="s">
        <v>57</v>
      </c>
      <c r="T7723" s="1">
        <v>40527</v>
      </c>
    </row>
    <row r="7724" spans="1:20" x14ac:dyDescent="0.25">
      <c r="A7724">
        <v>55335</v>
      </c>
      <c r="B7724">
        <v>41167</v>
      </c>
      <c r="C7724" t="s">
        <v>29</v>
      </c>
      <c r="D7724" t="s">
        <v>42</v>
      </c>
      <c r="E7724" t="s">
        <v>46</v>
      </c>
      <c r="F7724" t="s">
        <v>300</v>
      </c>
      <c r="G7724">
        <v>30</v>
      </c>
      <c r="H7724">
        <v>16051.53</v>
      </c>
      <c r="I7724">
        <v>0.5</v>
      </c>
      <c r="J7724">
        <v>0.05</v>
      </c>
      <c r="K7724">
        <v>7586.46</v>
      </c>
      <c r="L7724">
        <v>561.96</v>
      </c>
      <c r="M7724">
        <v>280.98</v>
      </c>
      <c r="N7724">
        <v>35.67</v>
      </c>
      <c r="O7724" t="s">
        <v>48</v>
      </c>
      <c r="P7724" t="s">
        <v>326</v>
      </c>
      <c r="Q7724" t="s">
        <v>95</v>
      </c>
      <c r="R7724" t="s">
        <v>67</v>
      </c>
      <c r="S7724" t="s">
        <v>49</v>
      </c>
      <c r="T7724" s="1">
        <v>41169</v>
      </c>
    </row>
    <row r="7725" spans="1:20" x14ac:dyDescent="0.25">
      <c r="A7725">
        <v>55360</v>
      </c>
      <c r="B7725">
        <v>39835</v>
      </c>
      <c r="C7725" t="s">
        <v>79</v>
      </c>
      <c r="D7725" t="s">
        <v>21</v>
      </c>
      <c r="E7725" t="s">
        <v>80</v>
      </c>
      <c r="F7725" t="s">
        <v>81</v>
      </c>
      <c r="G7725">
        <v>49</v>
      </c>
      <c r="H7725">
        <v>244.38</v>
      </c>
      <c r="I7725">
        <v>0.46</v>
      </c>
      <c r="J7725">
        <v>7.0000000000000007E-2</v>
      </c>
      <c r="K7725">
        <v>102.27</v>
      </c>
      <c r="L7725">
        <v>5.35</v>
      </c>
      <c r="M7725">
        <v>2.89</v>
      </c>
      <c r="N7725">
        <v>0.5</v>
      </c>
      <c r="O7725" t="s">
        <v>24</v>
      </c>
      <c r="P7725" t="s">
        <v>1299</v>
      </c>
      <c r="Q7725" t="s">
        <v>41</v>
      </c>
      <c r="R7725" t="s">
        <v>27</v>
      </c>
      <c r="S7725" t="s">
        <v>57</v>
      </c>
      <c r="T7725" s="1">
        <v>39837</v>
      </c>
    </row>
    <row r="7726" spans="1:20" x14ac:dyDescent="0.25">
      <c r="A7726">
        <v>55360</v>
      </c>
      <c r="B7726">
        <v>39835</v>
      </c>
      <c r="C7726" t="s">
        <v>79</v>
      </c>
      <c r="D7726" t="s">
        <v>42</v>
      </c>
      <c r="E7726" t="s">
        <v>46</v>
      </c>
      <c r="F7726" t="s">
        <v>2074</v>
      </c>
      <c r="G7726">
        <v>39</v>
      </c>
      <c r="H7726">
        <v>18498.990000000002</v>
      </c>
      <c r="I7726">
        <v>0.54</v>
      </c>
      <c r="J7726">
        <v>0</v>
      </c>
      <c r="K7726">
        <v>9973.74</v>
      </c>
      <c r="L7726">
        <v>473.59</v>
      </c>
      <c r="M7726">
        <v>217.85</v>
      </c>
      <c r="N7726">
        <v>29.1</v>
      </c>
      <c r="O7726" t="s">
        <v>48</v>
      </c>
      <c r="P7726" t="s">
        <v>1299</v>
      </c>
      <c r="Q7726" t="s">
        <v>41</v>
      </c>
      <c r="R7726" t="s">
        <v>27</v>
      </c>
      <c r="S7726" t="s">
        <v>49</v>
      </c>
      <c r="T7726" s="1">
        <v>39836</v>
      </c>
    </row>
    <row r="7727" spans="1:20" x14ac:dyDescent="0.25">
      <c r="A7727">
        <v>55361</v>
      </c>
      <c r="B7727">
        <v>40625</v>
      </c>
      <c r="C7727" t="s">
        <v>29</v>
      </c>
      <c r="D7727" t="s">
        <v>42</v>
      </c>
      <c r="E7727" t="s">
        <v>43</v>
      </c>
      <c r="F7727" t="s">
        <v>1186</v>
      </c>
      <c r="G7727">
        <v>22</v>
      </c>
      <c r="H7727">
        <v>69.849999999999994</v>
      </c>
      <c r="I7727">
        <v>0.44</v>
      </c>
      <c r="J7727">
        <v>0.06</v>
      </c>
      <c r="K7727">
        <v>26.27</v>
      </c>
      <c r="L7727">
        <v>3.14</v>
      </c>
      <c r="M7727">
        <v>1.76</v>
      </c>
      <c r="N7727">
        <v>4.8600000000000003</v>
      </c>
      <c r="O7727" t="s">
        <v>71</v>
      </c>
      <c r="P7727" t="s">
        <v>1954</v>
      </c>
      <c r="Q7727" t="s">
        <v>75</v>
      </c>
      <c r="R7727" t="s">
        <v>27</v>
      </c>
      <c r="S7727" t="s">
        <v>57</v>
      </c>
      <c r="T7727" s="1">
        <v>40626</v>
      </c>
    </row>
    <row r="7728" spans="1:20" x14ac:dyDescent="0.25">
      <c r="A7728">
        <v>55361</v>
      </c>
      <c r="B7728">
        <v>40625</v>
      </c>
      <c r="C7728" t="s">
        <v>29</v>
      </c>
      <c r="D7728" t="s">
        <v>21</v>
      </c>
      <c r="E7728" t="s">
        <v>22</v>
      </c>
      <c r="F7728" t="s">
        <v>1727</v>
      </c>
      <c r="G7728">
        <v>31</v>
      </c>
      <c r="H7728">
        <v>601.76</v>
      </c>
      <c r="I7728">
        <v>0.55000000000000004</v>
      </c>
      <c r="J7728">
        <v>0.08</v>
      </c>
      <c r="K7728">
        <v>303.7</v>
      </c>
      <c r="L7728">
        <v>20.84</v>
      </c>
      <c r="M7728">
        <v>9.3800000000000008</v>
      </c>
      <c r="N7728">
        <v>7.28</v>
      </c>
      <c r="O7728" t="s">
        <v>24</v>
      </c>
      <c r="P7728" t="s">
        <v>1954</v>
      </c>
      <c r="Q7728" t="s">
        <v>75</v>
      </c>
      <c r="R7728" t="s">
        <v>27</v>
      </c>
      <c r="S7728" t="s">
        <v>57</v>
      </c>
      <c r="T7728" s="1">
        <v>40626</v>
      </c>
    </row>
    <row r="7729" spans="1:20" x14ac:dyDescent="0.25">
      <c r="A7729">
        <v>55362</v>
      </c>
      <c r="B7729">
        <v>40653</v>
      </c>
      <c r="C7729" t="s">
        <v>36</v>
      </c>
      <c r="D7729" t="s">
        <v>21</v>
      </c>
      <c r="E7729" t="s">
        <v>80</v>
      </c>
      <c r="F7729" t="s">
        <v>1057</v>
      </c>
      <c r="G7729">
        <v>24</v>
      </c>
      <c r="H7729">
        <v>140.72999999999999</v>
      </c>
      <c r="I7729">
        <v>0.54</v>
      </c>
      <c r="J7729">
        <v>7.0000000000000007E-2</v>
      </c>
      <c r="K7729">
        <v>70.62</v>
      </c>
      <c r="L7729">
        <v>6.26</v>
      </c>
      <c r="M7729">
        <v>2.88</v>
      </c>
      <c r="N7729">
        <v>0.99</v>
      </c>
      <c r="O7729" t="s">
        <v>24</v>
      </c>
      <c r="P7729" t="s">
        <v>1817</v>
      </c>
      <c r="Q7729" t="s">
        <v>41</v>
      </c>
      <c r="R7729" t="s">
        <v>34</v>
      </c>
      <c r="S7729" t="s">
        <v>57</v>
      </c>
      <c r="T7729" s="1">
        <v>40655</v>
      </c>
    </row>
    <row r="7730" spans="1:20" x14ac:dyDescent="0.25">
      <c r="A7730">
        <v>55363</v>
      </c>
      <c r="B7730">
        <v>40540</v>
      </c>
      <c r="C7730" t="s">
        <v>36</v>
      </c>
      <c r="D7730" t="s">
        <v>21</v>
      </c>
      <c r="E7730" t="s">
        <v>22</v>
      </c>
      <c r="F7730" t="s">
        <v>1013</v>
      </c>
      <c r="G7730">
        <v>14</v>
      </c>
      <c r="H7730">
        <v>3835.64</v>
      </c>
      <c r="I7730">
        <v>0.45</v>
      </c>
      <c r="J7730">
        <v>0.03</v>
      </c>
      <c r="K7730">
        <v>1657.73</v>
      </c>
      <c r="L7730">
        <v>281.93</v>
      </c>
      <c r="M7730">
        <v>155.06</v>
      </c>
      <c r="N7730">
        <v>7.07</v>
      </c>
      <c r="O7730" t="s">
        <v>24</v>
      </c>
      <c r="P7730" t="s">
        <v>1074</v>
      </c>
      <c r="Q7730" t="s">
        <v>83</v>
      </c>
      <c r="R7730" t="s">
        <v>67</v>
      </c>
      <c r="S7730" t="s">
        <v>57</v>
      </c>
      <c r="T7730" s="1">
        <v>40542</v>
      </c>
    </row>
    <row r="7731" spans="1:20" x14ac:dyDescent="0.25">
      <c r="A7731">
        <v>55366</v>
      </c>
      <c r="B7731">
        <v>41192</v>
      </c>
      <c r="C7731" t="s">
        <v>58</v>
      </c>
      <c r="D7731" t="s">
        <v>37</v>
      </c>
      <c r="E7731" t="s">
        <v>38</v>
      </c>
      <c r="F7731" t="s">
        <v>621</v>
      </c>
      <c r="G7731">
        <v>7</v>
      </c>
      <c r="H7731">
        <v>772.68</v>
      </c>
      <c r="I7731">
        <v>0.54</v>
      </c>
      <c r="J7731">
        <v>0.1</v>
      </c>
      <c r="K7731">
        <v>374.55</v>
      </c>
      <c r="L7731">
        <v>121.61</v>
      </c>
      <c r="M7731">
        <v>55.94</v>
      </c>
      <c r="N7731">
        <v>6.55</v>
      </c>
      <c r="O7731" t="s">
        <v>24</v>
      </c>
      <c r="P7731" t="s">
        <v>1398</v>
      </c>
      <c r="Q7731" t="s">
        <v>83</v>
      </c>
      <c r="R7731" t="s">
        <v>34</v>
      </c>
      <c r="S7731" t="s">
        <v>57</v>
      </c>
      <c r="T7731" s="1">
        <v>41193</v>
      </c>
    </row>
    <row r="7732" spans="1:20" x14ac:dyDescent="0.25">
      <c r="A7732">
        <v>55367</v>
      </c>
      <c r="B7732">
        <v>39823</v>
      </c>
      <c r="C7732" t="s">
        <v>58</v>
      </c>
      <c r="D7732" t="s">
        <v>42</v>
      </c>
      <c r="E7732" t="s">
        <v>92</v>
      </c>
      <c r="F7732" t="s">
        <v>313</v>
      </c>
      <c r="G7732">
        <v>31</v>
      </c>
      <c r="H7732">
        <v>4066.67</v>
      </c>
      <c r="I7732">
        <v>0.48</v>
      </c>
      <c r="J7732">
        <v>0.05</v>
      </c>
      <c r="K7732">
        <v>1819.55</v>
      </c>
      <c r="L7732">
        <v>136.5</v>
      </c>
      <c r="M7732">
        <v>70.98</v>
      </c>
      <c r="N7732">
        <v>46.74</v>
      </c>
      <c r="O7732" t="s">
        <v>48</v>
      </c>
      <c r="P7732" t="s">
        <v>994</v>
      </c>
      <c r="Q7732" t="s">
        <v>95</v>
      </c>
      <c r="R7732" t="s">
        <v>67</v>
      </c>
      <c r="S7732" t="s">
        <v>49</v>
      </c>
      <c r="T7732" s="1">
        <v>39824</v>
      </c>
    </row>
    <row r="7733" spans="1:20" x14ac:dyDescent="0.25">
      <c r="A7733">
        <v>55367</v>
      </c>
      <c r="B7733">
        <v>39823</v>
      </c>
      <c r="C7733" t="s">
        <v>58</v>
      </c>
      <c r="D7733" t="s">
        <v>21</v>
      </c>
      <c r="E7733" t="s">
        <v>52</v>
      </c>
      <c r="F7733" t="s">
        <v>907</v>
      </c>
      <c r="G7733">
        <v>48</v>
      </c>
      <c r="H7733">
        <v>1147.32</v>
      </c>
      <c r="I7733">
        <v>0.54</v>
      </c>
      <c r="J7733">
        <v>0.05</v>
      </c>
      <c r="K7733">
        <v>590.55999999999995</v>
      </c>
      <c r="L7733">
        <v>25.11</v>
      </c>
      <c r="M7733">
        <v>11.55</v>
      </c>
      <c r="N7733">
        <v>2.36</v>
      </c>
      <c r="O7733" t="s">
        <v>24</v>
      </c>
      <c r="P7733" t="s">
        <v>994</v>
      </c>
      <c r="Q7733" t="s">
        <v>95</v>
      </c>
      <c r="R7733" t="s">
        <v>67</v>
      </c>
      <c r="S7733" t="s">
        <v>55</v>
      </c>
      <c r="T7733" s="1">
        <v>39825</v>
      </c>
    </row>
    <row r="7734" spans="1:20" x14ac:dyDescent="0.25">
      <c r="A7734">
        <v>55392</v>
      </c>
      <c r="B7734">
        <v>39970</v>
      </c>
      <c r="C7734" t="s">
        <v>58</v>
      </c>
      <c r="D7734" t="s">
        <v>21</v>
      </c>
      <c r="E7734" t="s">
        <v>52</v>
      </c>
      <c r="F7734" t="s">
        <v>435</v>
      </c>
      <c r="G7734">
        <v>39</v>
      </c>
      <c r="H7734">
        <v>195.28</v>
      </c>
      <c r="I7734">
        <v>0.47</v>
      </c>
      <c r="J7734">
        <v>7.0000000000000007E-2</v>
      </c>
      <c r="K7734">
        <v>83.59</v>
      </c>
      <c r="L7734">
        <v>5.36</v>
      </c>
      <c r="M7734">
        <v>2.84</v>
      </c>
      <c r="N7734">
        <v>0.93</v>
      </c>
      <c r="O7734" t="s">
        <v>24</v>
      </c>
      <c r="P7734" t="s">
        <v>665</v>
      </c>
      <c r="Q7734" t="s">
        <v>95</v>
      </c>
      <c r="R7734" t="s">
        <v>67</v>
      </c>
      <c r="S7734" t="s">
        <v>55</v>
      </c>
      <c r="T7734" s="1">
        <v>39972</v>
      </c>
    </row>
    <row r="7735" spans="1:20" x14ac:dyDescent="0.25">
      <c r="A7735">
        <v>55392</v>
      </c>
      <c r="B7735">
        <v>39970</v>
      </c>
      <c r="C7735" t="s">
        <v>58</v>
      </c>
      <c r="D7735" t="s">
        <v>21</v>
      </c>
      <c r="E7735" t="s">
        <v>52</v>
      </c>
      <c r="F7735" t="s">
        <v>1477</v>
      </c>
      <c r="G7735">
        <v>20</v>
      </c>
      <c r="H7735">
        <v>254.84</v>
      </c>
      <c r="I7735">
        <v>0.5</v>
      </c>
      <c r="J7735">
        <v>0.02</v>
      </c>
      <c r="K7735">
        <v>124.22</v>
      </c>
      <c r="L7735">
        <v>12.94</v>
      </c>
      <c r="M7735">
        <v>6.47</v>
      </c>
      <c r="N7735">
        <v>1.22</v>
      </c>
      <c r="O7735" t="s">
        <v>24</v>
      </c>
      <c r="P7735" t="s">
        <v>665</v>
      </c>
      <c r="Q7735" t="s">
        <v>64</v>
      </c>
      <c r="R7735" t="s">
        <v>67</v>
      </c>
      <c r="S7735" t="s">
        <v>55</v>
      </c>
      <c r="T7735" s="1">
        <v>39971</v>
      </c>
    </row>
    <row r="7736" spans="1:20" x14ac:dyDescent="0.25">
      <c r="A7736">
        <v>55394</v>
      </c>
      <c r="B7736">
        <v>40235</v>
      </c>
      <c r="C7736" t="s">
        <v>58</v>
      </c>
      <c r="D7736" t="s">
        <v>42</v>
      </c>
      <c r="E7736" t="s">
        <v>46</v>
      </c>
      <c r="F7736" t="s">
        <v>1518</v>
      </c>
      <c r="G7736">
        <v>21</v>
      </c>
      <c r="H7736">
        <v>702.95</v>
      </c>
      <c r="I7736">
        <v>0.55000000000000004</v>
      </c>
      <c r="J7736">
        <v>0.05</v>
      </c>
      <c r="K7736">
        <v>355.37</v>
      </c>
      <c r="L7736">
        <v>33.840000000000003</v>
      </c>
      <c r="M7736">
        <v>15.23</v>
      </c>
      <c r="N7736">
        <v>27.75</v>
      </c>
      <c r="O7736" t="s">
        <v>48</v>
      </c>
      <c r="P7736" t="s">
        <v>1797</v>
      </c>
      <c r="Q7736" t="s">
        <v>64</v>
      </c>
      <c r="R7736" t="s">
        <v>34</v>
      </c>
      <c r="S7736" t="s">
        <v>49</v>
      </c>
      <c r="T7736" s="1">
        <v>40237</v>
      </c>
    </row>
    <row r="7737" spans="1:20" x14ac:dyDescent="0.25">
      <c r="A7737">
        <v>55398</v>
      </c>
      <c r="B7737">
        <v>40198</v>
      </c>
      <c r="C7737" t="s">
        <v>79</v>
      </c>
      <c r="D7737" t="s">
        <v>21</v>
      </c>
      <c r="E7737" t="s">
        <v>126</v>
      </c>
      <c r="F7737" t="s">
        <v>249</v>
      </c>
      <c r="G7737">
        <v>24</v>
      </c>
      <c r="H7737">
        <v>212.92</v>
      </c>
      <c r="I7737">
        <v>0.39</v>
      </c>
      <c r="J7737">
        <v>7.0000000000000007E-2</v>
      </c>
      <c r="K7737">
        <v>56.4</v>
      </c>
      <c r="L7737">
        <v>7.34</v>
      </c>
      <c r="M7737">
        <v>4.4800000000000004</v>
      </c>
      <c r="N7737">
        <v>49</v>
      </c>
      <c r="O7737" t="s">
        <v>24</v>
      </c>
      <c r="P7737" t="s">
        <v>414</v>
      </c>
      <c r="Q7737" t="s">
        <v>64</v>
      </c>
      <c r="R7737" t="s">
        <v>27</v>
      </c>
      <c r="S7737" t="s">
        <v>28</v>
      </c>
      <c r="T7737" s="1">
        <v>40200</v>
      </c>
    </row>
    <row r="7738" spans="1:20" x14ac:dyDescent="0.25">
      <c r="A7738">
        <v>55398</v>
      </c>
      <c r="B7738">
        <v>40198</v>
      </c>
      <c r="C7738" t="s">
        <v>79</v>
      </c>
      <c r="D7738" t="s">
        <v>21</v>
      </c>
      <c r="E7738" t="s">
        <v>52</v>
      </c>
      <c r="F7738" t="s">
        <v>1716</v>
      </c>
      <c r="G7738">
        <v>21</v>
      </c>
      <c r="H7738">
        <v>65.83</v>
      </c>
      <c r="I7738">
        <v>0.35</v>
      </c>
      <c r="J7738">
        <v>0.04</v>
      </c>
      <c r="K7738">
        <v>21.03</v>
      </c>
      <c r="L7738">
        <v>3.23</v>
      </c>
      <c r="M7738">
        <v>2.1</v>
      </c>
      <c r="N7738">
        <v>0.7</v>
      </c>
      <c r="O7738" t="s">
        <v>24</v>
      </c>
      <c r="P7738" t="s">
        <v>414</v>
      </c>
      <c r="Q7738" t="s">
        <v>64</v>
      </c>
      <c r="R7738" t="s">
        <v>27</v>
      </c>
      <c r="S7738" t="s">
        <v>55</v>
      </c>
      <c r="T7738" s="1">
        <v>40199</v>
      </c>
    </row>
    <row r="7739" spans="1:20" x14ac:dyDescent="0.25">
      <c r="A7739">
        <v>55424</v>
      </c>
      <c r="B7739">
        <v>40239</v>
      </c>
      <c r="C7739" t="s">
        <v>79</v>
      </c>
      <c r="D7739" t="s">
        <v>42</v>
      </c>
      <c r="E7739" t="s">
        <v>43</v>
      </c>
      <c r="F7739" t="s">
        <v>1186</v>
      </c>
      <c r="G7739">
        <v>6</v>
      </c>
      <c r="H7739">
        <v>20.46</v>
      </c>
      <c r="I7739">
        <v>0.35</v>
      </c>
      <c r="J7739">
        <v>0.04</v>
      </c>
      <c r="K7739">
        <v>5.04</v>
      </c>
      <c r="L7739">
        <v>2.71</v>
      </c>
      <c r="M7739">
        <v>1.76</v>
      </c>
      <c r="N7739">
        <v>4.8600000000000003</v>
      </c>
      <c r="O7739" t="s">
        <v>71</v>
      </c>
      <c r="P7739" t="s">
        <v>1889</v>
      </c>
      <c r="Q7739" t="s">
        <v>33</v>
      </c>
      <c r="R7739" t="s">
        <v>27</v>
      </c>
      <c r="S7739" t="s">
        <v>57</v>
      </c>
      <c r="T7739" s="1">
        <v>40241</v>
      </c>
    </row>
    <row r="7740" spans="1:20" x14ac:dyDescent="0.25">
      <c r="A7740">
        <v>55425</v>
      </c>
      <c r="B7740">
        <v>40848</v>
      </c>
      <c r="C7740" t="s">
        <v>58</v>
      </c>
      <c r="D7740" t="s">
        <v>37</v>
      </c>
      <c r="E7740" t="s">
        <v>50</v>
      </c>
      <c r="F7740" t="s">
        <v>867</v>
      </c>
      <c r="G7740">
        <v>42</v>
      </c>
      <c r="H7740">
        <v>11296.39</v>
      </c>
      <c r="I7740">
        <v>0.55000000000000004</v>
      </c>
      <c r="J7740">
        <v>0.04</v>
      </c>
      <c r="K7740">
        <v>5997.12</v>
      </c>
      <c r="L7740">
        <v>279.98</v>
      </c>
      <c r="M7740">
        <v>125.99</v>
      </c>
      <c r="N7740">
        <v>7.69</v>
      </c>
      <c r="O7740" t="s">
        <v>71</v>
      </c>
      <c r="P7740" t="s">
        <v>484</v>
      </c>
      <c r="Q7740" t="s">
        <v>95</v>
      </c>
      <c r="R7740" t="s">
        <v>34</v>
      </c>
      <c r="S7740" t="s">
        <v>57</v>
      </c>
      <c r="T7740" s="1">
        <v>40849</v>
      </c>
    </row>
    <row r="7741" spans="1:20" x14ac:dyDescent="0.25">
      <c r="A7741">
        <v>55425</v>
      </c>
      <c r="B7741">
        <v>40848</v>
      </c>
      <c r="C7741" t="s">
        <v>58</v>
      </c>
      <c r="D7741" t="s">
        <v>21</v>
      </c>
      <c r="E7741" t="s">
        <v>22</v>
      </c>
      <c r="F7741" t="s">
        <v>91</v>
      </c>
      <c r="G7741">
        <v>7</v>
      </c>
      <c r="H7741">
        <v>132.06</v>
      </c>
      <c r="I7741">
        <v>0.49</v>
      </c>
      <c r="J7741">
        <v>0.08</v>
      </c>
      <c r="K7741">
        <v>54.64</v>
      </c>
      <c r="L7741">
        <v>19.04</v>
      </c>
      <c r="M7741">
        <v>9.7100000000000009</v>
      </c>
      <c r="N7741">
        <v>9.4499999999999993</v>
      </c>
      <c r="O7741" t="s">
        <v>24</v>
      </c>
      <c r="P7741" t="s">
        <v>484</v>
      </c>
      <c r="Q7741" t="s">
        <v>95</v>
      </c>
      <c r="R7741" t="s">
        <v>34</v>
      </c>
      <c r="S7741" t="s">
        <v>57</v>
      </c>
      <c r="T7741" s="1">
        <v>40849</v>
      </c>
    </row>
    <row r="7742" spans="1:20" x14ac:dyDescent="0.25">
      <c r="A7742">
        <v>55425</v>
      </c>
      <c r="B7742">
        <v>40848</v>
      </c>
      <c r="C7742" t="s">
        <v>58</v>
      </c>
      <c r="D7742" t="s">
        <v>37</v>
      </c>
      <c r="E7742" t="s">
        <v>38</v>
      </c>
      <c r="F7742" t="s">
        <v>636</v>
      </c>
      <c r="G7742">
        <v>8</v>
      </c>
      <c r="H7742">
        <v>4322.9799999999996</v>
      </c>
      <c r="I7742">
        <v>0.47</v>
      </c>
      <c r="J7742">
        <v>0.05</v>
      </c>
      <c r="K7742">
        <v>1908.04</v>
      </c>
      <c r="L7742">
        <v>567.87</v>
      </c>
      <c r="M7742">
        <v>300.97000000000003</v>
      </c>
      <c r="N7742">
        <v>7.18</v>
      </c>
      <c r="O7742" t="s">
        <v>71</v>
      </c>
      <c r="P7742" t="s">
        <v>484</v>
      </c>
      <c r="Q7742" t="s">
        <v>75</v>
      </c>
      <c r="R7742" t="s">
        <v>34</v>
      </c>
      <c r="S7742" t="s">
        <v>57</v>
      </c>
      <c r="T7742" s="1">
        <v>40850</v>
      </c>
    </row>
    <row r="7743" spans="1:20" x14ac:dyDescent="0.25">
      <c r="A7743">
        <v>55429</v>
      </c>
      <c r="B7743">
        <v>39993</v>
      </c>
      <c r="C7743" t="s">
        <v>36</v>
      </c>
      <c r="D7743" t="s">
        <v>21</v>
      </c>
      <c r="E7743" t="s">
        <v>84</v>
      </c>
      <c r="F7743" t="s">
        <v>1245</v>
      </c>
      <c r="G7743">
        <v>43</v>
      </c>
      <c r="H7743">
        <v>416</v>
      </c>
      <c r="I7743">
        <v>0.38</v>
      </c>
      <c r="J7743">
        <v>0.09</v>
      </c>
      <c r="K7743">
        <v>130.33000000000001</v>
      </c>
      <c r="L7743">
        <v>10.45</v>
      </c>
      <c r="M7743">
        <v>6.48</v>
      </c>
      <c r="N7743">
        <v>7.03</v>
      </c>
      <c r="O7743" t="s">
        <v>24</v>
      </c>
      <c r="P7743" t="s">
        <v>601</v>
      </c>
      <c r="Q7743" t="s">
        <v>41</v>
      </c>
      <c r="R7743" t="s">
        <v>67</v>
      </c>
      <c r="S7743" t="s">
        <v>57</v>
      </c>
      <c r="T7743" s="1">
        <v>39995</v>
      </c>
    </row>
    <row r="7744" spans="1:20" x14ac:dyDescent="0.25">
      <c r="A7744">
        <v>55431</v>
      </c>
      <c r="B7744">
        <v>41068</v>
      </c>
      <c r="C7744" t="s">
        <v>29</v>
      </c>
      <c r="D7744" t="s">
        <v>21</v>
      </c>
      <c r="E7744" t="s">
        <v>126</v>
      </c>
      <c r="F7744" t="s">
        <v>1401</v>
      </c>
      <c r="G7744">
        <v>13</v>
      </c>
      <c r="H7744">
        <v>5815.19</v>
      </c>
      <c r="I7744">
        <v>0.37</v>
      </c>
      <c r="J7744">
        <v>0.03</v>
      </c>
      <c r="K7744">
        <v>2031.31</v>
      </c>
      <c r="L7744">
        <v>459.57</v>
      </c>
      <c r="M7744">
        <v>289.52999999999997</v>
      </c>
      <c r="N7744">
        <v>19.989999999999998</v>
      </c>
      <c r="O7744" t="s">
        <v>24</v>
      </c>
      <c r="P7744" t="s">
        <v>468</v>
      </c>
      <c r="Q7744" t="s">
        <v>64</v>
      </c>
      <c r="R7744" t="s">
        <v>34</v>
      </c>
      <c r="S7744" t="s">
        <v>57</v>
      </c>
      <c r="T7744" s="1">
        <v>41069</v>
      </c>
    </row>
    <row r="7745" spans="1:20" x14ac:dyDescent="0.25">
      <c r="A7745">
        <v>55431</v>
      </c>
      <c r="B7745">
        <v>41068</v>
      </c>
      <c r="C7745" t="s">
        <v>29</v>
      </c>
      <c r="D7745" t="s">
        <v>21</v>
      </c>
      <c r="E7745" t="s">
        <v>52</v>
      </c>
      <c r="F7745" t="s">
        <v>1926</v>
      </c>
      <c r="G7745">
        <v>39</v>
      </c>
      <c r="H7745">
        <v>103.4</v>
      </c>
      <c r="I7745">
        <v>0.45</v>
      </c>
      <c r="J7745">
        <v>0.1</v>
      </c>
      <c r="K7745">
        <v>39.71</v>
      </c>
      <c r="L7745">
        <v>2.91</v>
      </c>
      <c r="M7745">
        <v>1.6</v>
      </c>
      <c r="N7745">
        <v>1.29</v>
      </c>
      <c r="O7745" t="s">
        <v>24</v>
      </c>
      <c r="P7745" t="s">
        <v>468</v>
      </c>
      <c r="Q7745" t="s">
        <v>33</v>
      </c>
      <c r="R7745" t="s">
        <v>34</v>
      </c>
      <c r="S7745" t="s">
        <v>55</v>
      </c>
      <c r="T7745" s="1">
        <v>41069</v>
      </c>
    </row>
    <row r="7746" spans="1:20" x14ac:dyDescent="0.25">
      <c r="A7746">
        <v>55458</v>
      </c>
      <c r="B7746">
        <v>40984</v>
      </c>
      <c r="C7746" t="s">
        <v>36</v>
      </c>
      <c r="D7746" t="s">
        <v>21</v>
      </c>
      <c r="E7746" t="s">
        <v>120</v>
      </c>
      <c r="F7746" t="s">
        <v>1726</v>
      </c>
      <c r="G7746">
        <v>32</v>
      </c>
      <c r="H7746">
        <v>187.44</v>
      </c>
      <c r="I7746">
        <v>0.42</v>
      </c>
      <c r="J7746">
        <v>7.0000000000000007E-2</v>
      </c>
      <c r="K7746">
        <v>67.97</v>
      </c>
      <c r="L7746">
        <v>6.07</v>
      </c>
      <c r="M7746">
        <v>3.52</v>
      </c>
      <c r="N7746">
        <v>6.83</v>
      </c>
      <c r="O7746" t="s">
        <v>24</v>
      </c>
      <c r="P7746" t="s">
        <v>1989</v>
      </c>
      <c r="Q7746" t="s">
        <v>64</v>
      </c>
      <c r="R7746" t="s">
        <v>61</v>
      </c>
      <c r="S7746" t="s">
        <v>57</v>
      </c>
      <c r="T7746" s="1">
        <v>40986</v>
      </c>
    </row>
    <row r="7747" spans="1:20" x14ac:dyDescent="0.25">
      <c r="A7747">
        <v>55458</v>
      </c>
      <c r="B7747">
        <v>40984</v>
      </c>
      <c r="C7747" t="s">
        <v>36</v>
      </c>
      <c r="D7747" t="s">
        <v>21</v>
      </c>
      <c r="E7747" t="s">
        <v>22</v>
      </c>
      <c r="F7747" t="s">
        <v>996</v>
      </c>
      <c r="G7747">
        <v>13</v>
      </c>
      <c r="H7747">
        <v>422.03</v>
      </c>
      <c r="I7747">
        <v>0.53</v>
      </c>
      <c r="J7747">
        <v>0</v>
      </c>
      <c r="K7747">
        <v>219.6</v>
      </c>
      <c r="L7747">
        <v>31.87</v>
      </c>
      <c r="M7747">
        <v>14.98</v>
      </c>
      <c r="N7747">
        <v>7.69</v>
      </c>
      <c r="O7747" t="s">
        <v>24</v>
      </c>
      <c r="P7747" t="s">
        <v>1989</v>
      </c>
      <c r="Q7747" t="s">
        <v>64</v>
      </c>
      <c r="R7747" t="s">
        <v>61</v>
      </c>
      <c r="S7747" t="s">
        <v>57</v>
      </c>
      <c r="T7747" s="1">
        <v>40986</v>
      </c>
    </row>
    <row r="7748" spans="1:20" x14ac:dyDescent="0.25">
      <c r="A7748">
        <v>55459</v>
      </c>
      <c r="B7748">
        <v>39928</v>
      </c>
      <c r="C7748" t="s">
        <v>58</v>
      </c>
      <c r="D7748" t="s">
        <v>21</v>
      </c>
      <c r="E7748" t="s">
        <v>84</v>
      </c>
      <c r="F7748" t="s">
        <v>1379</v>
      </c>
      <c r="G7748">
        <v>5</v>
      </c>
      <c r="H7748">
        <v>241.24</v>
      </c>
      <c r="I7748">
        <v>0.51</v>
      </c>
      <c r="J7748">
        <v>0</v>
      </c>
      <c r="K7748">
        <v>118.86</v>
      </c>
      <c r="L7748">
        <v>46.61</v>
      </c>
      <c r="M7748">
        <v>22.84</v>
      </c>
      <c r="N7748">
        <v>8.18</v>
      </c>
      <c r="O7748" t="s">
        <v>24</v>
      </c>
      <c r="P7748" t="s">
        <v>1348</v>
      </c>
      <c r="Q7748" t="s">
        <v>33</v>
      </c>
      <c r="R7748" t="s">
        <v>61</v>
      </c>
      <c r="S7748" t="s">
        <v>57</v>
      </c>
      <c r="T7748" s="1">
        <v>39930</v>
      </c>
    </row>
    <row r="7749" spans="1:20" x14ac:dyDescent="0.25">
      <c r="A7749">
        <v>55460</v>
      </c>
      <c r="B7749">
        <v>41055</v>
      </c>
      <c r="C7749" t="s">
        <v>36</v>
      </c>
      <c r="D7749" t="s">
        <v>21</v>
      </c>
      <c r="E7749" t="s">
        <v>126</v>
      </c>
      <c r="F7749" t="s">
        <v>1977</v>
      </c>
      <c r="G7749">
        <v>49</v>
      </c>
      <c r="H7749">
        <v>4092.08</v>
      </c>
      <c r="I7749">
        <v>0.53</v>
      </c>
      <c r="J7749">
        <v>0.06</v>
      </c>
      <c r="K7749">
        <v>2043.79</v>
      </c>
      <c r="L7749">
        <v>88.74</v>
      </c>
      <c r="M7749">
        <v>41.71</v>
      </c>
      <c r="N7749">
        <v>4.5</v>
      </c>
      <c r="O7749" t="s">
        <v>24</v>
      </c>
      <c r="P7749" t="s">
        <v>740</v>
      </c>
      <c r="Q7749" t="s">
        <v>95</v>
      </c>
      <c r="R7749" t="s">
        <v>61</v>
      </c>
      <c r="S7749" t="s">
        <v>57</v>
      </c>
      <c r="T7749" s="1">
        <v>41057</v>
      </c>
    </row>
    <row r="7750" spans="1:20" x14ac:dyDescent="0.25">
      <c r="A7750">
        <v>55460</v>
      </c>
      <c r="B7750">
        <v>41055</v>
      </c>
      <c r="C7750" t="s">
        <v>36</v>
      </c>
      <c r="D7750" t="s">
        <v>21</v>
      </c>
      <c r="E7750" t="s">
        <v>120</v>
      </c>
      <c r="F7750" t="s">
        <v>321</v>
      </c>
      <c r="G7750">
        <v>12</v>
      </c>
      <c r="H7750">
        <v>118.33</v>
      </c>
      <c r="I7750">
        <v>0.5</v>
      </c>
      <c r="J7750">
        <v>0.1</v>
      </c>
      <c r="K7750">
        <v>51.26</v>
      </c>
      <c r="L7750">
        <v>10.68</v>
      </c>
      <c r="M7750">
        <v>5.34</v>
      </c>
      <c r="N7750">
        <v>2.99</v>
      </c>
      <c r="O7750" t="s">
        <v>24</v>
      </c>
      <c r="P7750" t="s">
        <v>740</v>
      </c>
      <c r="Q7750" t="s">
        <v>95</v>
      </c>
      <c r="R7750" t="s">
        <v>61</v>
      </c>
      <c r="S7750" t="s">
        <v>57</v>
      </c>
      <c r="T7750" s="1">
        <v>41056</v>
      </c>
    </row>
    <row r="7751" spans="1:20" x14ac:dyDescent="0.25">
      <c r="A7751">
        <v>55461</v>
      </c>
      <c r="B7751">
        <v>40084</v>
      </c>
      <c r="C7751" t="s">
        <v>79</v>
      </c>
      <c r="D7751" t="s">
        <v>42</v>
      </c>
      <c r="E7751" t="s">
        <v>43</v>
      </c>
      <c r="F7751" t="s">
        <v>1449</v>
      </c>
      <c r="G7751">
        <v>16</v>
      </c>
      <c r="H7751">
        <v>137.53</v>
      </c>
      <c r="I7751">
        <v>0.45</v>
      </c>
      <c r="J7751">
        <v>0.06</v>
      </c>
      <c r="K7751">
        <v>54.69</v>
      </c>
      <c r="L7751">
        <v>8.76</v>
      </c>
      <c r="M7751">
        <v>4.82</v>
      </c>
      <c r="N7751">
        <v>5.72</v>
      </c>
      <c r="O7751" t="s">
        <v>24</v>
      </c>
      <c r="P7751" t="s">
        <v>282</v>
      </c>
      <c r="Q7751" t="s">
        <v>64</v>
      </c>
      <c r="R7751" t="s">
        <v>27</v>
      </c>
      <c r="S7751" t="s">
        <v>35</v>
      </c>
      <c r="T7751" s="1">
        <v>40085</v>
      </c>
    </row>
    <row r="7752" spans="1:20" x14ac:dyDescent="0.25">
      <c r="A7752">
        <v>55462</v>
      </c>
      <c r="B7752">
        <v>40995</v>
      </c>
      <c r="C7752" t="s">
        <v>79</v>
      </c>
      <c r="D7752" t="s">
        <v>21</v>
      </c>
      <c r="E7752" t="s">
        <v>120</v>
      </c>
      <c r="F7752" t="s">
        <v>2051</v>
      </c>
      <c r="G7752">
        <v>13</v>
      </c>
      <c r="H7752">
        <v>151.22</v>
      </c>
      <c r="I7752">
        <v>0.54</v>
      </c>
      <c r="J7752">
        <v>0.06</v>
      </c>
      <c r="K7752">
        <v>75.69</v>
      </c>
      <c r="L7752">
        <v>12.13</v>
      </c>
      <c r="M7752">
        <v>5.58</v>
      </c>
      <c r="N7752">
        <v>2.99</v>
      </c>
      <c r="O7752" t="s">
        <v>24</v>
      </c>
      <c r="P7752" t="s">
        <v>1126</v>
      </c>
      <c r="Q7752" t="s">
        <v>41</v>
      </c>
      <c r="R7752" t="s">
        <v>61</v>
      </c>
      <c r="S7752" t="s">
        <v>57</v>
      </c>
      <c r="T7752" s="1">
        <v>40997</v>
      </c>
    </row>
    <row r="7753" spans="1:20" x14ac:dyDescent="0.25">
      <c r="A7753">
        <v>55462</v>
      </c>
      <c r="B7753">
        <v>40995</v>
      </c>
      <c r="C7753" t="s">
        <v>79</v>
      </c>
      <c r="D7753" t="s">
        <v>37</v>
      </c>
      <c r="E7753" t="s">
        <v>38</v>
      </c>
      <c r="F7753" t="s">
        <v>1359</v>
      </c>
      <c r="G7753">
        <v>31</v>
      </c>
      <c r="H7753">
        <v>2109.64</v>
      </c>
      <c r="I7753">
        <v>0.44</v>
      </c>
      <c r="J7753">
        <v>0.05</v>
      </c>
      <c r="K7753">
        <v>863.14</v>
      </c>
      <c r="L7753">
        <v>71.39</v>
      </c>
      <c r="M7753">
        <v>39.979999999999997</v>
      </c>
      <c r="N7753">
        <v>7.12</v>
      </c>
      <c r="O7753" t="s">
        <v>24</v>
      </c>
      <c r="P7753" t="s">
        <v>1126</v>
      </c>
      <c r="Q7753" t="s">
        <v>41</v>
      </c>
      <c r="R7753" t="s">
        <v>61</v>
      </c>
      <c r="S7753" t="s">
        <v>57</v>
      </c>
      <c r="T7753" s="1">
        <v>40996</v>
      </c>
    </row>
    <row r="7754" spans="1:20" x14ac:dyDescent="0.25">
      <c r="A7754">
        <v>55462</v>
      </c>
      <c r="B7754">
        <v>40995</v>
      </c>
      <c r="C7754" t="s">
        <v>79</v>
      </c>
      <c r="D7754" t="s">
        <v>37</v>
      </c>
      <c r="E7754" t="s">
        <v>50</v>
      </c>
      <c r="F7754" t="s">
        <v>1441</v>
      </c>
      <c r="G7754">
        <v>35</v>
      </c>
      <c r="H7754">
        <v>6481.22</v>
      </c>
      <c r="I7754">
        <v>0.38</v>
      </c>
      <c r="J7754">
        <v>0.09</v>
      </c>
      <c r="K7754">
        <v>2062.58</v>
      </c>
      <c r="L7754">
        <v>203.21</v>
      </c>
      <c r="M7754">
        <v>125.99</v>
      </c>
      <c r="N7754">
        <v>8.99</v>
      </c>
      <c r="O7754" t="s">
        <v>24</v>
      </c>
      <c r="P7754" t="s">
        <v>1126</v>
      </c>
      <c r="Q7754" t="s">
        <v>41</v>
      </c>
      <c r="R7754" t="s">
        <v>61</v>
      </c>
      <c r="S7754" t="s">
        <v>57</v>
      </c>
      <c r="T7754" s="1">
        <v>40996</v>
      </c>
    </row>
    <row r="7755" spans="1:20" x14ac:dyDescent="0.25">
      <c r="A7755">
        <v>55490</v>
      </c>
      <c r="B7755">
        <v>40133</v>
      </c>
      <c r="C7755" t="s">
        <v>79</v>
      </c>
      <c r="D7755" t="s">
        <v>42</v>
      </c>
      <c r="E7755" t="s">
        <v>46</v>
      </c>
      <c r="F7755" t="s">
        <v>47</v>
      </c>
      <c r="G7755">
        <v>3</v>
      </c>
      <c r="H7755">
        <v>523.69000000000005</v>
      </c>
      <c r="I7755">
        <v>0.53</v>
      </c>
      <c r="J7755">
        <v>0.04</v>
      </c>
      <c r="K7755">
        <v>221.72</v>
      </c>
      <c r="L7755">
        <v>150.83000000000001</v>
      </c>
      <c r="M7755">
        <v>70.89</v>
      </c>
      <c r="N7755">
        <v>89.3</v>
      </c>
      <c r="O7755" t="s">
        <v>48</v>
      </c>
      <c r="P7755" t="s">
        <v>451</v>
      </c>
      <c r="Q7755" t="s">
        <v>33</v>
      </c>
      <c r="R7755" t="s">
        <v>34</v>
      </c>
      <c r="S7755" t="s">
        <v>49</v>
      </c>
      <c r="T7755" s="1">
        <v>40134</v>
      </c>
    </row>
    <row r="7756" spans="1:20" x14ac:dyDescent="0.25">
      <c r="A7756">
        <v>55492</v>
      </c>
      <c r="B7756">
        <v>40805</v>
      </c>
      <c r="C7756" t="s">
        <v>58</v>
      </c>
      <c r="D7756" t="s">
        <v>37</v>
      </c>
      <c r="E7756" t="s">
        <v>50</v>
      </c>
      <c r="F7756" t="s">
        <v>776</v>
      </c>
      <c r="G7756">
        <v>10</v>
      </c>
      <c r="H7756">
        <v>2079.0500000000002</v>
      </c>
      <c r="I7756">
        <v>0.41</v>
      </c>
      <c r="J7756">
        <v>0.03</v>
      </c>
      <c r="K7756">
        <v>811.46</v>
      </c>
      <c r="L7756">
        <v>213.54</v>
      </c>
      <c r="M7756">
        <v>125.99</v>
      </c>
      <c r="N7756">
        <v>7.69</v>
      </c>
      <c r="O7756" t="s">
        <v>71</v>
      </c>
      <c r="P7756" t="s">
        <v>1288</v>
      </c>
      <c r="Q7756" t="s">
        <v>75</v>
      </c>
      <c r="R7756" t="s">
        <v>34</v>
      </c>
      <c r="S7756" t="s">
        <v>57</v>
      </c>
      <c r="T7756" s="1">
        <v>40807</v>
      </c>
    </row>
    <row r="7757" spans="1:20" x14ac:dyDescent="0.25">
      <c r="A7757">
        <v>55494</v>
      </c>
      <c r="B7757">
        <v>41085</v>
      </c>
      <c r="C7757" t="s">
        <v>29</v>
      </c>
      <c r="D7757" t="s">
        <v>21</v>
      </c>
      <c r="E7757" t="s">
        <v>139</v>
      </c>
      <c r="F7757" t="s">
        <v>961</v>
      </c>
      <c r="G7757">
        <v>4</v>
      </c>
      <c r="H7757">
        <v>94.59</v>
      </c>
      <c r="I7757">
        <v>0.55000000000000004</v>
      </c>
      <c r="J7757">
        <v>0.08</v>
      </c>
      <c r="K7757">
        <v>45.87</v>
      </c>
      <c r="L7757">
        <v>24.4</v>
      </c>
      <c r="M7757">
        <v>10.98</v>
      </c>
      <c r="N7757">
        <v>4.8</v>
      </c>
      <c r="O7757" t="s">
        <v>71</v>
      </c>
      <c r="P7757" t="s">
        <v>915</v>
      </c>
      <c r="Q7757" t="s">
        <v>33</v>
      </c>
      <c r="R7757" t="s">
        <v>27</v>
      </c>
      <c r="S7757" t="s">
        <v>57</v>
      </c>
      <c r="T7757" s="1">
        <v>41087</v>
      </c>
    </row>
    <row r="7758" spans="1:20" x14ac:dyDescent="0.25">
      <c r="A7758">
        <v>55494</v>
      </c>
      <c r="B7758">
        <v>41085</v>
      </c>
      <c r="C7758" t="s">
        <v>29</v>
      </c>
      <c r="D7758" t="s">
        <v>21</v>
      </c>
      <c r="E7758" t="s">
        <v>52</v>
      </c>
      <c r="F7758" t="s">
        <v>394</v>
      </c>
      <c r="G7758">
        <v>49</v>
      </c>
      <c r="H7758">
        <v>1052.3599999999999</v>
      </c>
      <c r="I7758">
        <v>0.49</v>
      </c>
      <c r="J7758">
        <v>0.09</v>
      </c>
      <c r="K7758">
        <v>460.02</v>
      </c>
      <c r="L7758">
        <v>23.47</v>
      </c>
      <c r="M7758">
        <v>11.97</v>
      </c>
      <c r="N7758">
        <v>5.81</v>
      </c>
      <c r="O7758" t="s">
        <v>24</v>
      </c>
      <c r="P7758" t="s">
        <v>915</v>
      </c>
      <c r="Q7758" t="s">
        <v>33</v>
      </c>
      <c r="R7758" t="s">
        <v>27</v>
      </c>
      <c r="S7758" t="s">
        <v>35</v>
      </c>
      <c r="T7758" s="1">
        <v>41086</v>
      </c>
    </row>
    <row r="7759" spans="1:20" x14ac:dyDescent="0.25">
      <c r="A7759">
        <v>55520</v>
      </c>
      <c r="B7759">
        <v>40670</v>
      </c>
      <c r="C7759" t="s">
        <v>58</v>
      </c>
      <c r="D7759" t="s">
        <v>37</v>
      </c>
      <c r="E7759" t="s">
        <v>87</v>
      </c>
      <c r="F7759" t="s">
        <v>1116</v>
      </c>
      <c r="G7759">
        <v>43</v>
      </c>
      <c r="H7759">
        <v>974</v>
      </c>
      <c r="I7759">
        <v>0.51</v>
      </c>
      <c r="J7759">
        <v>0.08</v>
      </c>
      <c r="K7759">
        <v>452.44</v>
      </c>
      <c r="L7759">
        <v>24.47</v>
      </c>
      <c r="M7759">
        <v>11.99</v>
      </c>
      <c r="N7759">
        <v>5.99</v>
      </c>
      <c r="O7759" t="s">
        <v>71</v>
      </c>
      <c r="P7759" t="s">
        <v>150</v>
      </c>
      <c r="Q7759" t="s">
        <v>83</v>
      </c>
      <c r="R7759" t="s">
        <v>27</v>
      </c>
      <c r="S7759" t="s">
        <v>45</v>
      </c>
      <c r="T7759" s="1">
        <v>40671</v>
      </c>
    </row>
    <row r="7760" spans="1:20" x14ac:dyDescent="0.25">
      <c r="A7760">
        <v>55525</v>
      </c>
      <c r="B7760">
        <v>39941</v>
      </c>
      <c r="C7760" t="s">
        <v>20</v>
      </c>
      <c r="D7760" t="s">
        <v>37</v>
      </c>
      <c r="E7760" t="s">
        <v>38</v>
      </c>
      <c r="F7760" t="s">
        <v>636</v>
      </c>
      <c r="G7760">
        <v>1</v>
      </c>
      <c r="H7760">
        <v>540.98</v>
      </c>
      <c r="I7760">
        <v>0.47</v>
      </c>
      <c r="J7760">
        <v>0.06</v>
      </c>
      <c r="K7760">
        <v>232.83</v>
      </c>
      <c r="L7760">
        <v>567.87</v>
      </c>
      <c r="M7760">
        <v>300.97000000000003</v>
      </c>
      <c r="N7760">
        <v>7.18</v>
      </c>
      <c r="O7760" t="s">
        <v>24</v>
      </c>
      <c r="P7760" t="s">
        <v>418</v>
      </c>
      <c r="Q7760" t="s">
        <v>95</v>
      </c>
      <c r="R7760" t="s">
        <v>34</v>
      </c>
      <c r="S7760" t="s">
        <v>57</v>
      </c>
      <c r="T7760" s="1">
        <v>39941</v>
      </c>
    </row>
    <row r="7761" spans="1:20" x14ac:dyDescent="0.25">
      <c r="A7761">
        <v>55526</v>
      </c>
      <c r="B7761">
        <v>41092</v>
      </c>
      <c r="C7761" t="s">
        <v>36</v>
      </c>
      <c r="D7761" t="s">
        <v>21</v>
      </c>
      <c r="E7761" t="s">
        <v>84</v>
      </c>
      <c r="F7761" t="s">
        <v>90</v>
      </c>
      <c r="G7761">
        <v>23</v>
      </c>
      <c r="H7761">
        <v>864.2</v>
      </c>
      <c r="I7761">
        <v>0.5</v>
      </c>
      <c r="J7761">
        <v>0.02</v>
      </c>
      <c r="K7761">
        <v>418.86</v>
      </c>
      <c r="L7761">
        <v>37.94</v>
      </c>
      <c r="M7761">
        <v>18.97</v>
      </c>
      <c r="N7761">
        <v>9.0299999999999994</v>
      </c>
      <c r="O7761" t="s">
        <v>24</v>
      </c>
      <c r="P7761" t="s">
        <v>1006</v>
      </c>
      <c r="Q7761" t="s">
        <v>64</v>
      </c>
      <c r="R7761" t="s">
        <v>34</v>
      </c>
      <c r="S7761" t="s">
        <v>57</v>
      </c>
      <c r="T7761" s="1">
        <v>41093</v>
      </c>
    </row>
    <row r="7762" spans="1:20" x14ac:dyDescent="0.25">
      <c r="A7762">
        <v>55553</v>
      </c>
      <c r="B7762">
        <v>40011</v>
      </c>
      <c r="C7762" t="s">
        <v>79</v>
      </c>
      <c r="D7762" t="s">
        <v>21</v>
      </c>
      <c r="E7762" t="s">
        <v>139</v>
      </c>
      <c r="F7762" t="s">
        <v>149</v>
      </c>
      <c r="G7762">
        <v>32</v>
      </c>
      <c r="H7762">
        <v>368.78</v>
      </c>
      <c r="I7762">
        <v>0.53</v>
      </c>
      <c r="J7762">
        <v>0.05</v>
      </c>
      <c r="K7762">
        <v>185.63</v>
      </c>
      <c r="L7762">
        <v>12.09</v>
      </c>
      <c r="M7762">
        <v>5.68</v>
      </c>
      <c r="N7762">
        <v>1.39</v>
      </c>
      <c r="O7762" t="s">
        <v>24</v>
      </c>
      <c r="P7762" t="s">
        <v>933</v>
      </c>
      <c r="Q7762" t="s">
        <v>64</v>
      </c>
      <c r="R7762" t="s">
        <v>27</v>
      </c>
      <c r="S7762" t="s">
        <v>57</v>
      </c>
      <c r="T7762" s="1">
        <v>40012</v>
      </c>
    </row>
    <row r="7763" spans="1:20" x14ac:dyDescent="0.25">
      <c r="A7763">
        <v>55554</v>
      </c>
      <c r="B7763">
        <v>40133</v>
      </c>
      <c r="C7763" t="s">
        <v>58</v>
      </c>
      <c r="D7763" t="s">
        <v>21</v>
      </c>
      <c r="E7763" t="s">
        <v>84</v>
      </c>
      <c r="F7763" t="s">
        <v>219</v>
      </c>
      <c r="G7763">
        <v>6</v>
      </c>
      <c r="H7763">
        <v>182.98</v>
      </c>
      <c r="I7763">
        <v>0.37</v>
      </c>
      <c r="J7763">
        <v>0.04</v>
      </c>
      <c r="K7763">
        <v>59.62</v>
      </c>
      <c r="L7763">
        <v>30.11</v>
      </c>
      <c r="M7763">
        <v>18.97</v>
      </c>
      <c r="N7763">
        <v>9.5399999999999991</v>
      </c>
      <c r="O7763" t="s">
        <v>24</v>
      </c>
      <c r="P7763" t="s">
        <v>838</v>
      </c>
      <c r="Q7763" t="s">
        <v>33</v>
      </c>
      <c r="R7763" t="s">
        <v>27</v>
      </c>
      <c r="S7763" t="s">
        <v>57</v>
      </c>
      <c r="T7763" s="1">
        <v>40134</v>
      </c>
    </row>
    <row r="7764" spans="1:20" x14ac:dyDescent="0.25">
      <c r="A7764">
        <v>55554</v>
      </c>
      <c r="B7764">
        <v>40133</v>
      </c>
      <c r="C7764" t="s">
        <v>58</v>
      </c>
      <c r="D7764" t="s">
        <v>21</v>
      </c>
      <c r="E7764" t="s">
        <v>52</v>
      </c>
      <c r="F7764" t="s">
        <v>65</v>
      </c>
      <c r="G7764">
        <v>49</v>
      </c>
      <c r="H7764">
        <v>288.82</v>
      </c>
      <c r="I7764">
        <v>0.52</v>
      </c>
      <c r="J7764">
        <v>0.02</v>
      </c>
      <c r="K7764">
        <v>147</v>
      </c>
      <c r="L7764">
        <v>6</v>
      </c>
      <c r="M7764">
        <v>2.88</v>
      </c>
      <c r="N7764">
        <v>0.7</v>
      </c>
      <c r="O7764" t="s">
        <v>24</v>
      </c>
      <c r="P7764" t="s">
        <v>838</v>
      </c>
      <c r="Q7764" t="s">
        <v>33</v>
      </c>
      <c r="R7764" t="s">
        <v>27</v>
      </c>
      <c r="S7764" t="s">
        <v>55</v>
      </c>
      <c r="T7764" s="1">
        <v>40136</v>
      </c>
    </row>
    <row r="7765" spans="1:20" x14ac:dyDescent="0.25">
      <c r="A7765">
        <v>55554</v>
      </c>
      <c r="B7765">
        <v>40133</v>
      </c>
      <c r="C7765" t="s">
        <v>58</v>
      </c>
      <c r="D7765" t="s">
        <v>21</v>
      </c>
      <c r="E7765" t="s">
        <v>30</v>
      </c>
      <c r="F7765" t="s">
        <v>1580</v>
      </c>
      <c r="G7765">
        <v>9</v>
      </c>
      <c r="H7765">
        <v>169.9</v>
      </c>
      <c r="I7765">
        <v>0.46</v>
      </c>
      <c r="J7765">
        <v>0.09</v>
      </c>
      <c r="K7765">
        <v>67.709999999999994</v>
      </c>
      <c r="L7765">
        <v>20.329999999999998</v>
      </c>
      <c r="M7765">
        <v>10.98</v>
      </c>
      <c r="N7765">
        <v>3.37</v>
      </c>
      <c r="O7765" t="s">
        <v>24</v>
      </c>
      <c r="P7765" t="s">
        <v>838</v>
      </c>
      <c r="Q7765" t="s">
        <v>33</v>
      </c>
      <c r="R7765" t="s">
        <v>27</v>
      </c>
      <c r="S7765" t="s">
        <v>35</v>
      </c>
      <c r="T7765" s="1">
        <v>40134</v>
      </c>
    </row>
    <row r="7766" spans="1:20" x14ac:dyDescent="0.25">
      <c r="A7766">
        <v>55558</v>
      </c>
      <c r="B7766">
        <v>40399</v>
      </c>
      <c r="C7766" t="s">
        <v>79</v>
      </c>
      <c r="D7766" t="s">
        <v>42</v>
      </c>
      <c r="E7766" t="s">
        <v>92</v>
      </c>
      <c r="F7766" t="s">
        <v>1020</v>
      </c>
      <c r="G7766">
        <v>8</v>
      </c>
      <c r="H7766">
        <v>2115.2800000000002</v>
      </c>
      <c r="I7766">
        <v>0.44</v>
      </c>
      <c r="J7766">
        <v>0.05</v>
      </c>
      <c r="K7766">
        <v>841.17</v>
      </c>
      <c r="L7766">
        <v>269.61</v>
      </c>
      <c r="M7766">
        <v>150.97999999999999</v>
      </c>
      <c r="N7766">
        <v>66.27</v>
      </c>
      <c r="O7766" t="s">
        <v>48</v>
      </c>
      <c r="P7766" t="s">
        <v>1892</v>
      </c>
      <c r="Q7766" t="s">
        <v>33</v>
      </c>
      <c r="R7766" t="s">
        <v>67</v>
      </c>
      <c r="S7766" t="s">
        <v>49</v>
      </c>
      <c r="T7766" s="1">
        <v>40399</v>
      </c>
    </row>
    <row r="7767" spans="1:20" x14ac:dyDescent="0.25">
      <c r="A7767">
        <v>55558</v>
      </c>
      <c r="B7767">
        <v>40399</v>
      </c>
      <c r="C7767" t="s">
        <v>79</v>
      </c>
      <c r="D7767" t="s">
        <v>21</v>
      </c>
      <c r="E7767" t="s">
        <v>139</v>
      </c>
      <c r="F7767" t="s">
        <v>1853</v>
      </c>
      <c r="G7767">
        <v>23</v>
      </c>
      <c r="H7767">
        <v>732.95</v>
      </c>
      <c r="I7767">
        <v>0.48</v>
      </c>
      <c r="J7767">
        <v>0.04</v>
      </c>
      <c r="K7767">
        <v>332.21</v>
      </c>
      <c r="L7767">
        <v>32.83</v>
      </c>
      <c r="M7767">
        <v>17.07</v>
      </c>
      <c r="N7767">
        <v>8.1300000000000008</v>
      </c>
      <c r="O7767" t="s">
        <v>24</v>
      </c>
      <c r="P7767" t="s">
        <v>1892</v>
      </c>
      <c r="Q7767" t="s">
        <v>33</v>
      </c>
      <c r="R7767" t="s">
        <v>67</v>
      </c>
      <c r="S7767" t="s">
        <v>57</v>
      </c>
      <c r="T7767" s="1">
        <v>40401</v>
      </c>
    </row>
    <row r="7768" spans="1:20" x14ac:dyDescent="0.25">
      <c r="A7768">
        <v>55616</v>
      </c>
      <c r="B7768">
        <v>40671</v>
      </c>
      <c r="C7768" t="s">
        <v>36</v>
      </c>
      <c r="D7768" t="s">
        <v>37</v>
      </c>
      <c r="E7768" t="s">
        <v>38</v>
      </c>
      <c r="F7768" t="s">
        <v>540</v>
      </c>
      <c r="G7768">
        <v>29</v>
      </c>
      <c r="H7768">
        <v>331.59</v>
      </c>
      <c r="I7768">
        <v>0.47</v>
      </c>
      <c r="J7768">
        <v>0</v>
      </c>
      <c r="K7768">
        <v>153.79</v>
      </c>
      <c r="L7768">
        <v>11.28</v>
      </c>
      <c r="M7768">
        <v>5.98</v>
      </c>
      <c r="N7768">
        <v>4.38</v>
      </c>
      <c r="O7768" t="s">
        <v>24</v>
      </c>
      <c r="P7768" t="s">
        <v>1407</v>
      </c>
      <c r="Q7768" t="s">
        <v>95</v>
      </c>
      <c r="R7768" t="s">
        <v>67</v>
      </c>
      <c r="S7768" t="s">
        <v>35</v>
      </c>
      <c r="T7768" s="1">
        <v>40672</v>
      </c>
    </row>
    <row r="7769" spans="1:20" x14ac:dyDescent="0.25">
      <c r="A7769">
        <v>55616</v>
      </c>
      <c r="B7769">
        <v>40671</v>
      </c>
      <c r="C7769" t="s">
        <v>36</v>
      </c>
      <c r="D7769" t="s">
        <v>37</v>
      </c>
      <c r="E7769" t="s">
        <v>50</v>
      </c>
      <c r="F7769" t="s">
        <v>1160</v>
      </c>
      <c r="G7769">
        <v>24</v>
      </c>
      <c r="H7769">
        <v>797.52</v>
      </c>
      <c r="I7769">
        <v>0.38</v>
      </c>
      <c r="J7769">
        <v>0.02</v>
      </c>
      <c r="K7769">
        <v>292.51</v>
      </c>
      <c r="L7769">
        <v>33.85</v>
      </c>
      <c r="M7769">
        <v>20.99</v>
      </c>
      <c r="N7769">
        <v>1.25</v>
      </c>
      <c r="O7769" t="s">
        <v>24</v>
      </c>
      <c r="P7769" t="s">
        <v>1407</v>
      </c>
      <c r="Q7769" t="s">
        <v>75</v>
      </c>
      <c r="R7769" t="s">
        <v>67</v>
      </c>
      <c r="S7769" t="s">
        <v>35</v>
      </c>
      <c r="T7769" s="1">
        <v>40672</v>
      </c>
    </row>
    <row r="7770" spans="1:20" x14ac:dyDescent="0.25">
      <c r="A7770">
        <v>55618</v>
      </c>
      <c r="B7770">
        <v>40929</v>
      </c>
      <c r="C7770" t="s">
        <v>79</v>
      </c>
      <c r="D7770" t="s">
        <v>37</v>
      </c>
      <c r="E7770" t="s">
        <v>50</v>
      </c>
      <c r="F7770" t="s">
        <v>602</v>
      </c>
      <c r="G7770">
        <v>48</v>
      </c>
      <c r="H7770">
        <v>2910.76</v>
      </c>
      <c r="I7770">
        <v>0.43</v>
      </c>
      <c r="J7770">
        <v>0.04</v>
      </c>
      <c r="K7770">
        <v>1181.99</v>
      </c>
      <c r="L7770">
        <v>63.14</v>
      </c>
      <c r="M7770">
        <v>35.99</v>
      </c>
      <c r="N7770">
        <v>1.25</v>
      </c>
      <c r="O7770" t="s">
        <v>24</v>
      </c>
      <c r="P7770" t="s">
        <v>476</v>
      </c>
      <c r="Q7770" t="s">
        <v>41</v>
      </c>
      <c r="R7770" t="s">
        <v>34</v>
      </c>
      <c r="S7770" t="s">
        <v>35</v>
      </c>
      <c r="T7770" s="1">
        <v>40930</v>
      </c>
    </row>
    <row r="7771" spans="1:20" x14ac:dyDescent="0.25">
      <c r="A7771">
        <v>55621</v>
      </c>
      <c r="B7771">
        <v>40617</v>
      </c>
      <c r="C7771" t="s">
        <v>20</v>
      </c>
      <c r="D7771" t="s">
        <v>42</v>
      </c>
      <c r="E7771" t="s">
        <v>192</v>
      </c>
      <c r="F7771" t="s">
        <v>509</v>
      </c>
      <c r="G7771">
        <v>50</v>
      </c>
      <c r="H7771">
        <v>9581.33</v>
      </c>
      <c r="I7771">
        <v>0.35</v>
      </c>
      <c r="J7771">
        <v>0.03</v>
      </c>
      <c r="K7771">
        <v>3156.68</v>
      </c>
      <c r="L7771">
        <v>197.29</v>
      </c>
      <c r="M7771">
        <v>128.24</v>
      </c>
      <c r="N7771">
        <v>12.65</v>
      </c>
      <c r="O7771" t="s">
        <v>24</v>
      </c>
      <c r="P7771" t="s">
        <v>703</v>
      </c>
      <c r="Q7771" t="s">
        <v>41</v>
      </c>
      <c r="R7771" t="s">
        <v>61</v>
      </c>
      <c r="S7771" t="s">
        <v>45</v>
      </c>
      <c r="T7771" s="1">
        <v>40619</v>
      </c>
    </row>
    <row r="7772" spans="1:20" x14ac:dyDescent="0.25">
      <c r="A7772">
        <v>55621</v>
      </c>
      <c r="B7772">
        <v>40617</v>
      </c>
      <c r="C7772" t="s">
        <v>20</v>
      </c>
      <c r="D7772" t="s">
        <v>21</v>
      </c>
      <c r="E7772" t="s">
        <v>52</v>
      </c>
      <c r="F7772" t="s">
        <v>523</v>
      </c>
      <c r="G7772">
        <v>47</v>
      </c>
      <c r="H7772">
        <v>291.5</v>
      </c>
      <c r="I7772">
        <v>0.37</v>
      </c>
      <c r="J7772">
        <v>0.09</v>
      </c>
      <c r="K7772">
        <v>89.4</v>
      </c>
      <c r="L7772">
        <v>6.79</v>
      </c>
      <c r="M7772">
        <v>4.28</v>
      </c>
      <c r="N7772">
        <v>0.94</v>
      </c>
      <c r="O7772" t="s">
        <v>24</v>
      </c>
      <c r="P7772" t="s">
        <v>703</v>
      </c>
      <c r="Q7772" t="s">
        <v>41</v>
      </c>
      <c r="R7772" t="s">
        <v>61</v>
      </c>
      <c r="S7772" t="s">
        <v>55</v>
      </c>
      <c r="T7772" s="1">
        <v>40624</v>
      </c>
    </row>
    <row r="7773" spans="1:20" x14ac:dyDescent="0.25">
      <c r="A7773">
        <v>55623</v>
      </c>
      <c r="B7773">
        <v>41187</v>
      </c>
      <c r="C7773" t="s">
        <v>58</v>
      </c>
      <c r="D7773" t="s">
        <v>42</v>
      </c>
      <c r="E7773" t="s">
        <v>46</v>
      </c>
      <c r="F7773" t="s">
        <v>305</v>
      </c>
      <c r="G7773">
        <v>47</v>
      </c>
      <c r="H7773">
        <v>21189.68</v>
      </c>
      <c r="I7773">
        <v>0.54</v>
      </c>
      <c r="J7773">
        <v>0.09</v>
      </c>
      <c r="K7773">
        <v>10462.35</v>
      </c>
      <c r="L7773">
        <v>494.67</v>
      </c>
      <c r="M7773">
        <v>227.55</v>
      </c>
      <c r="N7773">
        <v>32.479999999999997</v>
      </c>
      <c r="O7773" t="s">
        <v>48</v>
      </c>
      <c r="P7773" t="s">
        <v>599</v>
      </c>
      <c r="Q7773" t="s">
        <v>41</v>
      </c>
      <c r="R7773" t="s">
        <v>34</v>
      </c>
      <c r="S7773" t="s">
        <v>49</v>
      </c>
      <c r="T7773" s="1">
        <v>41188</v>
      </c>
    </row>
    <row r="7774" spans="1:20" x14ac:dyDescent="0.25">
      <c r="A7774">
        <v>55648</v>
      </c>
      <c r="B7774">
        <v>40065</v>
      </c>
      <c r="C7774" t="s">
        <v>58</v>
      </c>
      <c r="D7774" t="s">
        <v>21</v>
      </c>
      <c r="E7774" t="s">
        <v>52</v>
      </c>
      <c r="F7774" t="s">
        <v>931</v>
      </c>
      <c r="G7774">
        <v>5</v>
      </c>
      <c r="H7774">
        <v>23.15</v>
      </c>
      <c r="I7774">
        <v>0.41</v>
      </c>
      <c r="J7774">
        <v>0.08</v>
      </c>
      <c r="K7774">
        <v>8.0500000000000007</v>
      </c>
      <c r="L7774">
        <v>4.88</v>
      </c>
      <c r="M7774">
        <v>2.88</v>
      </c>
      <c r="N7774">
        <v>0.7</v>
      </c>
      <c r="O7774" t="s">
        <v>24</v>
      </c>
      <c r="P7774" t="s">
        <v>341</v>
      </c>
      <c r="Q7774" t="s">
        <v>41</v>
      </c>
      <c r="R7774" t="s">
        <v>34</v>
      </c>
      <c r="S7774" t="s">
        <v>55</v>
      </c>
      <c r="T7774" s="1">
        <v>40068</v>
      </c>
    </row>
    <row r="7775" spans="1:20" x14ac:dyDescent="0.25">
      <c r="A7775">
        <v>55650</v>
      </c>
      <c r="B7775">
        <v>40837</v>
      </c>
      <c r="C7775" t="s">
        <v>20</v>
      </c>
      <c r="D7775" t="s">
        <v>37</v>
      </c>
      <c r="E7775" t="s">
        <v>38</v>
      </c>
      <c r="F7775" t="s">
        <v>903</v>
      </c>
      <c r="G7775">
        <v>41</v>
      </c>
      <c r="H7775">
        <v>2000.52</v>
      </c>
      <c r="I7775">
        <v>0.39</v>
      </c>
      <c r="J7775">
        <v>0.1</v>
      </c>
      <c r="K7775">
        <v>642.84</v>
      </c>
      <c r="L7775">
        <v>54.07</v>
      </c>
      <c r="M7775">
        <v>32.979999999999997</v>
      </c>
      <c r="N7775">
        <v>5.5</v>
      </c>
      <c r="O7775" t="s">
        <v>24</v>
      </c>
      <c r="P7775" t="s">
        <v>1309</v>
      </c>
      <c r="Q7775" t="s">
        <v>41</v>
      </c>
      <c r="R7775" t="s">
        <v>61</v>
      </c>
      <c r="S7775" t="s">
        <v>57</v>
      </c>
      <c r="T7775" s="1">
        <v>40839</v>
      </c>
    </row>
    <row r="7776" spans="1:20" x14ac:dyDescent="0.25">
      <c r="A7776">
        <v>55651</v>
      </c>
      <c r="B7776">
        <v>40975</v>
      </c>
      <c r="C7776" t="s">
        <v>79</v>
      </c>
      <c r="D7776" t="s">
        <v>42</v>
      </c>
      <c r="E7776" t="s">
        <v>43</v>
      </c>
      <c r="F7776" t="s">
        <v>2001</v>
      </c>
      <c r="G7776">
        <v>41</v>
      </c>
      <c r="H7776">
        <v>1401.43</v>
      </c>
      <c r="I7776">
        <v>0.41</v>
      </c>
      <c r="J7776">
        <v>0.01</v>
      </c>
      <c r="K7776">
        <v>562.6</v>
      </c>
      <c r="L7776">
        <v>34.31</v>
      </c>
      <c r="M7776">
        <v>20.239999999999998</v>
      </c>
      <c r="N7776">
        <v>8.99</v>
      </c>
      <c r="O7776" t="s">
        <v>24</v>
      </c>
      <c r="P7776" t="s">
        <v>677</v>
      </c>
      <c r="Q7776" t="s">
        <v>41</v>
      </c>
      <c r="R7776" t="s">
        <v>34</v>
      </c>
      <c r="S7776" t="s">
        <v>35</v>
      </c>
      <c r="T7776" s="1">
        <v>40978</v>
      </c>
    </row>
    <row r="7777" spans="1:20" x14ac:dyDescent="0.25">
      <c r="A7777">
        <v>55651</v>
      </c>
      <c r="B7777">
        <v>40975</v>
      </c>
      <c r="C7777" t="s">
        <v>79</v>
      </c>
      <c r="D7777" t="s">
        <v>21</v>
      </c>
      <c r="E7777" t="s">
        <v>22</v>
      </c>
      <c r="F7777" t="s">
        <v>1128</v>
      </c>
      <c r="G7777">
        <v>2</v>
      </c>
      <c r="H7777">
        <v>124.71</v>
      </c>
      <c r="I7777">
        <v>0.47</v>
      </c>
      <c r="J7777">
        <v>0</v>
      </c>
      <c r="K7777">
        <v>49.22</v>
      </c>
      <c r="L7777">
        <v>52.36</v>
      </c>
      <c r="M7777">
        <v>27.75</v>
      </c>
      <c r="N7777">
        <v>19.989999999999998</v>
      </c>
      <c r="O7777" t="s">
        <v>24</v>
      </c>
      <c r="P7777" t="s">
        <v>677</v>
      </c>
      <c r="Q7777" t="s">
        <v>41</v>
      </c>
      <c r="R7777" t="s">
        <v>34</v>
      </c>
      <c r="S7777" t="s">
        <v>57</v>
      </c>
      <c r="T7777" s="1">
        <v>40976</v>
      </c>
    </row>
    <row r="7778" spans="1:20" x14ac:dyDescent="0.25">
      <c r="A7778">
        <v>55651</v>
      </c>
      <c r="B7778">
        <v>40975</v>
      </c>
      <c r="C7778" t="s">
        <v>79</v>
      </c>
      <c r="D7778" t="s">
        <v>37</v>
      </c>
      <c r="E7778" t="s">
        <v>50</v>
      </c>
      <c r="F7778" t="s">
        <v>920</v>
      </c>
      <c r="G7778">
        <v>11</v>
      </c>
      <c r="H7778">
        <v>2190.89</v>
      </c>
      <c r="I7778">
        <v>0.47</v>
      </c>
      <c r="J7778">
        <v>0.05</v>
      </c>
      <c r="K7778">
        <v>967.5</v>
      </c>
      <c r="L7778">
        <v>209.42</v>
      </c>
      <c r="M7778">
        <v>110.99</v>
      </c>
      <c r="N7778">
        <v>2.5</v>
      </c>
      <c r="O7778" t="s">
        <v>24</v>
      </c>
      <c r="P7778" t="s">
        <v>677</v>
      </c>
      <c r="Q7778" t="s">
        <v>33</v>
      </c>
      <c r="R7778" t="s">
        <v>34</v>
      </c>
      <c r="S7778" t="s">
        <v>57</v>
      </c>
      <c r="T7778" s="1">
        <v>40976</v>
      </c>
    </row>
    <row r="7779" spans="1:20" x14ac:dyDescent="0.25">
      <c r="A7779">
        <v>55653</v>
      </c>
      <c r="B7779">
        <v>40508</v>
      </c>
      <c r="C7779" t="s">
        <v>79</v>
      </c>
      <c r="D7779" t="s">
        <v>37</v>
      </c>
      <c r="E7779" t="s">
        <v>87</v>
      </c>
      <c r="F7779" t="s">
        <v>174</v>
      </c>
      <c r="G7779">
        <v>34</v>
      </c>
      <c r="H7779">
        <v>26127.58</v>
      </c>
      <c r="I7779">
        <v>0.38</v>
      </c>
      <c r="J7779">
        <v>0.05</v>
      </c>
      <c r="K7779">
        <v>9066.1200000000008</v>
      </c>
      <c r="L7779">
        <v>808.03</v>
      </c>
      <c r="M7779">
        <v>500.98</v>
      </c>
      <c r="N7779">
        <v>28.14</v>
      </c>
      <c r="O7779" t="s">
        <v>48</v>
      </c>
      <c r="P7779" t="s">
        <v>1219</v>
      </c>
      <c r="Q7779" t="s">
        <v>83</v>
      </c>
      <c r="R7779" t="s">
        <v>61</v>
      </c>
      <c r="S7779" t="s">
        <v>132</v>
      </c>
      <c r="T7779" s="1">
        <v>40509</v>
      </c>
    </row>
    <row r="7780" spans="1:20" x14ac:dyDescent="0.25">
      <c r="A7780">
        <v>55654</v>
      </c>
      <c r="B7780">
        <v>40440</v>
      </c>
      <c r="C7780" t="s">
        <v>36</v>
      </c>
      <c r="D7780" t="s">
        <v>42</v>
      </c>
      <c r="E7780" t="s">
        <v>43</v>
      </c>
      <c r="F7780" t="s">
        <v>1741</v>
      </c>
      <c r="G7780">
        <v>2</v>
      </c>
      <c r="H7780">
        <v>25.17</v>
      </c>
      <c r="I7780">
        <v>0.4</v>
      </c>
      <c r="J7780">
        <v>0.04</v>
      </c>
      <c r="K7780">
        <v>8.3800000000000008</v>
      </c>
      <c r="L7780">
        <v>11.63</v>
      </c>
      <c r="M7780">
        <v>6.98</v>
      </c>
      <c r="N7780">
        <v>2.83</v>
      </c>
      <c r="O7780" t="s">
        <v>24</v>
      </c>
      <c r="P7780" t="s">
        <v>2030</v>
      </c>
      <c r="Q7780" t="s">
        <v>41</v>
      </c>
      <c r="R7780" t="s">
        <v>61</v>
      </c>
      <c r="S7780" t="s">
        <v>35</v>
      </c>
      <c r="T7780" s="1">
        <v>40442</v>
      </c>
    </row>
    <row r="7781" spans="1:20" x14ac:dyDescent="0.25">
      <c r="A7781">
        <v>55655</v>
      </c>
      <c r="B7781">
        <v>41176</v>
      </c>
      <c r="C7781" t="s">
        <v>20</v>
      </c>
      <c r="D7781" t="s">
        <v>37</v>
      </c>
      <c r="E7781" t="s">
        <v>50</v>
      </c>
      <c r="F7781" t="s">
        <v>1438</v>
      </c>
      <c r="G7781">
        <v>33</v>
      </c>
      <c r="H7781">
        <v>8324.33</v>
      </c>
      <c r="I7781">
        <v>0.51</v>
      </c>
      <c r="J7781">
        <v>0.02</v>
      </c>
      <c r="K7781">
        <v>4157.67</v>
      </c>
      <c r="L7781">
        <v>257.12</v>
      </c>
      <c r="M7781">
        <v>125.99</v>
      </c>
      <c r="N7781">
        <v>8.99</v>
      </c>
      <c r="O7781" t="s">
        <v>24</v>
      </c>
      <c r="P7781" t="s">
        <v>1033</v>
      </c>
      <c r="Q7781" t="s">
        <v>41</v>
      </c>
      <c r="R7781" t="s">
        <v>61</v>
      </c>
      <c r="S7781" t="s">
        <v>57</v>
      </c>
      <c r="T7781" s="1">
        <v>41178</v>
      </c>
    </row>
    <row r="7782" spans="1:20" x14ac:dyDescent="0.25">
      <c r="A7782">
        <v>55683</v>
      </c>
      <c r="B7782">
        <v>41105</v>
      </c>
      <c r="C7782" t="s">
        <v>36</v>
      </c>
      <c r="D7782" t="s">
        <v>21</v>
      </c>
      <c r="E7782" t="s">
        <v>72</v>
      </c>
      <c r="F7782" t="s">
        <v>780</v>
      </c>
      <c r="G7782">
        <v>50</v>
      </c>
      <c r="H7782">
        <v>270.02999999999997</v>
      </c>
      <c r="I7782">
        <v>0.4</v>
      </c>
      <c r="J7782">
        <v>0.02</v>
      </c>
      <c r="K7782">
        <v>104.18</v>
      </c>
      <c r="L7782">
        <v>5.48</v>
      </c>
      <c r="M7782">
        <v>3.29</v>
      </c>
      <c r="N7782">
        <v>1.35</v>
      </c>
      <c r="O7782" t="s">
        <v>24</v>
      </c>
      <c r="P7782" t="s">
        <v>1191</v>
      </c>
      <c r="Q7782" t="s">
        <v>41</v>
      </c>
      <c r="R7782" t="s">
        <v>27</v>
      </c>
      <c r="S7782" t="s">
        <v>55</v>
      </c>
      <c r="T7782" s="1">
        <v>41107</v>
      </c>
    </row>
    <row r="7783" spans="1:20" x14ac:dyDescent="0.25">
      <c r="A7783">
        <v>55683</v>
      </c>
      <c r="B7783">
        <v>41105</v>
      </c>
      <c r="C7783" t="s">
        <v>36</v>
      </c>
      <c r="D7783" t="s">
        <v>42</v>
      </c>
      <c r="E7783" t="s">
        <v>43</v>
      </c>
      <c r="F7783" t="s">
        <v>1851</v>
      </c>
      <c r="G7783">
        <v>23</v>
      </c>
      <c r="H7783">
        <v>2220.83</v>
      </c>
      <c r="I7783">
        <v>0.47</v>
      </c>
      <c r="J7783">
        <v>0.02</v>
      </c>
      <c r="K7783">
        <v>1010.59</v>
      </c>
      <c r="L7783">
        <v>97.64</v>
      </c>
      <c r="M7783">
        <v>51.75</v>
      </c>
      <c r="N7783">
        <v>19.989999999999998</v>
      </c>
      <c r="O7783" t="s">
        <v>24</v>
      </c>
      <c r="P7783" t="s">
        <v>1191</v>
      </c>
      <c r="Q7783" t="s">
        <v>41</v>
      </c>
      <c r="R7783" t="s">
        <v>27</v>
      </c>
      <c r="S7783" t="s">
        <v>57</v>
      </c>
      <c r="T7783" s="1">
        <v>41106</v>
      </c>
    </row>
    <row r="7784" spans="1:20" x14ac:dyDescent="0.25">
      <c r="A7784">
        <v>55686</v>
      </c>
      <c r="B7784">
        <v>40627</v>
      </c>
      <c r="C7784" t="s">
        <v>58</v>
      </c>
      <c r="D7784" t="s">
        <v>37</v>
      </c>
      <c r="E7784" t="s">
        <v>38</v>
      </c>
      <c r="F7784" t="s">
        <v>276</v>
      </c>
      <c r="G7784">
        <v>26</v>
      </c>
      <c r="H7784">
        <v>687.08</v>
      </c>
      <c r="I7784">
        <v>0.41</v>
      </c>
      <c r="J7784">
        <v>0.03</v>
      </c>
      <c r="K7784">
        <v>267.60000000000002</v>
      </c>
      <c r="L7784">
        <v>27.08</v>
      </c>
      <c r="M7784">
        <v>15.98</v>
      </c>
      <c r="N7784">
        <v>4</v>
      </c>
      <c r="O7784" t="s">
        <v>24</v>
      </c>
      <c r="P7784" t="s">
        <v>1275</v>
      </c>
      <c r="Q7784" t="s">
        <v>41</v>
      </c>
      <c r="R7784" t="s">
        <v>34</v>
      </c>
      <c r="S7784" t="s">
        <v>57</v>
      </c>
      <c r="T7784" s="1">
        <v>40629</v>
      </c>
    </row>
    <row r="7785" spans="1:20" x14ac:dyDescent="0.25">
      <c r="A7785">
        <v>55686</v>
      </c>
      <c r="B7785">
        <v>40627</v>
      </c>
      <c r="C7785" t="s">
        <v>58</v>
      </c>
      <c r="D7785" t="s">
        <v>21</v>
      </c>
      <c r="E7785" t="s">
        <v>84</v>
      </c>
      <c r="F7785" t="s">
        <v>1281</v>
      </c>
      <c r="G7785">
        <v>22</v>
      </c>
      <c r="H7785">
        <v>978.75</v>
      </c>
      <c r="I7785">
        <v>0.37</v>
      </c>
      <c r="J7785">
        <v>0.1</v>
      </c>
      <c r="K7785">
        <v>292.10000000000002</v>
      </c>
      <c r="L7785">
        <v>49.17</v>
      </c>
      <c r="M7785">
        <v>30.98</v>
      </c>
      <c r="N7785">
        <v>5.09</v>
      </c>
      <c r="O7785" t="s">
        <v>71</v>
      </c>
      <c r="P7785" t="s">
        <v>1275</v>
      </c>
      <c r="Q7785" t="s">
        <v>41</v>
      </c>
      <c r="R7785" t="s">
        <v>34</v>
      </c>
      <c r="S7785" t="s">
        <v>57</v>
      </c>
      <c r="T7785" s="1">
        <v>40629</v>
      </c>
    </row>
    <row r="7786" spans="1:20" x14ac:dyDescent="0.25">
      <c r="A7786">
        <v>55686</v>
      </c>
      <c r="B7786">
        <v>40627</v>
      </c>
      <c r="C7786" t="s">
        <v>58</v>
      </c>
      <c r="D7786" t="s">
        <v>21</v>
      </c>
      <c r="E7786" t="s">
        <v>126</v>
      </c>
      <c r="F7786" t="s">
        <v>1664</v>
      </c>
      <c r="G7786">
        <v>2</v>
      </c>
      <c r="H7786">
        <v>259.61</v>
      </c>
      <c r="I7786">
        <v>0.39</v>
      </c>
      <c r="J7786">
        <v>0.03</v>
      </c>
      <c r="K7786">
        <v>95.98</v>
      </c>
      <c r="L7786">
        <v>133.31</v>
      </c>
      <c r="M7786">
        <v>81.319999999999993</v>
      </c>
      <c r="N7786">
        <v>0.99</v>
      </c>
      <c r="O7786" t="s">
        <v>24</v>
      </c>
      <c r="P7786" t="s">
        <v>1275</v>
      </c>
      <c r="Q7786" t="s">
        <v>41</v>
      </c>
      <c r="R7786" t="s">
        <v>34</v>
      </c>
      <c r="S7786" t="s">
        <v>57</v>
      </c>
      <c r="T7786" s="1">
        <v>40630</v>
      </c>
    </row>
    <row r="7787" spans="1:20" x14ac:dyDescent="0.25">
      <c r="A7787">
        <v>55713</v>
      </c>
      <c r="B7787">
        <v>39846</v>
      </c>
      <c r="C7787" t="s">
        <v>36</v>
      </c>
      <c r="D7787" t="s">
        <v>42</v>
      </c>
      <c r="E7787" t="s">
        <v>192</v>
      </c>
      <c r="F7787" t="s">
        <v>735</v>
      </c>
      <c r="G7787">
        <v>49</v>
      </c>
      <c r="H7787">
        <v>8639.14</v>
      </c>
      <c r="I7787">
        <v>0.36</v>
      </c>
      <c r="J7787">
        <v>0.09</v>
      </c>
      <c r="K7787">
        <v>2542.4299999999998</v>
      </c>
      <c r="L7787">
        <v>192.17</v>
      </c>
      <c r="M7787">
        <v>122.99</v>
      </c>
      <c r="N7787">
        <v>70.2</v>
      </c>
      <c r="O7787" t="s">
        <v>48</v>
      </c>
      <c r="P7787" t="s">
        <v>657</v>
      </c>
      <c r="Q7787" t="s">
        <v>64</v>
      </c>
      <c r="R7787" t="s">
        <v>34</v>
      </c>
      <c r="S7787" t="s">
        <v>132</v>
      </c>
      <c r="T7787" s="1">
        <v>39848</v>
      </c>
    </row>
    <row r="7788" spans="1:20" x14ac:dyDescent="0.25">
      <c r="A7788">
        <v>55715</v>
      </c>
      <c r="B7788">
        <v>40635</v>
      </c>
      <c r="C7788" t="s">
        <v>58</v>
      </c>
      <c r="D7788" t="s">
        <v>21</v>
      </c>
      <c r="E7788" t="s">
        <v>120</v>
      </c>
      <c r="F7788" t="s">
        <v>290</v>
      </c>
      <c r="G7788">
        <v>28</v>
      </c>
      <c r="H7788">
        <v>266.41000000000003</v>
      </c>
      <c r="I7788">
        <v>0.45</v>
      </c>
      <c r="J7788">
        <v>0.02</v>
      </c>
      <c r="K7788">
        <v>115.58</v>
      </c>
      <c r="L7788">
        <v>9.6</v>
      </c>
      <c r="M7788">
        <v>5.28</v>
      </c>
      <c r="N7788">
        <v>2.99</v>
      </c>
      <c r="O7788" t="s">
        <v>71</v>
      </c>
      <c r="P7788" t="s">
        <v>631</v>
      </c>
      <c r="Q7788" t="s">
        <v>83</v>
      </c>
      <c r="R7788" t="s">
        <v>34</v>
      </c>
      <c r="S7788" t="s">
        <v>57</v>
      </c>
      <c r="T7788" s="1">
        <v>40637</v>
      </c>
    </row>
    <row r="7789" spans="1:20" x14ac:dyDescent="0.25">
      <c r="A7789">
        <v>55716</v>
      </c>
      <c r="B7789">
        <v>41204</v>
      </c>
      <c r="C7789" t="s">
        <v>36</v>
      </c>
      <c r="D7789" t="s">
        <v>21</v>
      </c>
      <c r="E7789" t="s">
        <v>30</v>
      </c>
      <c r="F7789" t="s">
        <v>1042</v>
      </c>
      <c r="G7789">
        <v>9</v>
      </c>
      <c r="H7789">
        <v>30482.55</v>
      </c>
      <c r="I7789">
        <v>0.55000000000000004</v>
      </c>
      <c r="J7789">
        <v>7.0000000000000007E-2</v>
      </c>
      <c r="K7789">
        <v>15720.29</v>
      </c>
      <c r="L7789">
        <v>3638.96</v>
      </c>
      <c r="M7789">
        <v>1637.53</v>
      </c>
      <c r="N7789">
        <v>24.49</v>
      </c>
      <c r="O7789" t="s">
        <v>24</v>
      </c>
      <c r="P7789" t="s">
        <v>617</v>
      </c>
      <c r="Q7789" t="s">
        <v>64</v>
      </c>
      <c r="R7789" t="s">
        <v>61</v>
      </c>
      <c r="S7789" t="s">
        <v>45</v>
      </c>
      <c r="T7789" s="1">
        <v>41205</v>
      </c>
    </row>
    <row r="7790" spans="1:20" x14ac:dyDescent="0.25">
      <c r="A7790">
        <v>55744</v>
      </c>
      <c r="B7790">
        <v>40836</v>
      </c>
      <c r="C7790" t="s">
        <v>58</v>
      </c>
      <c r="D7790" t="s">
        <v>37</v>
      </c>
      <c r="E7790" t="s">
        <v>50</v>
      </c>
      <c r="F7790" t="s">
        <v>1682</v>
      </c>
      <c r="G7790">
        <v>23</v>
      </c>
      <c r="H7790">
        <v>947.22</v>
      </c>
      <c r="I7790">
        <v>0.5</v>
      </c>
      <c r="J7790">
        <v>0.02</v>
      </c>
      <c r="K7790">
        <v>463.46</v>
      </c>
      <c r="L7790">
        <v>41.98</v>
      </c>
      <c r="M7790">
        <v>20.99</v>
      </c>
      <c r="N7790">
        <v>0.99</v>
      </c>
      <c r="O7790" t="s">
        <v>24</v>
      </c>
      <c r="P7790" t="s">
        <v>529</v>
      </c>
      <c r="Q7790" t="s">
        <v>75</v>
      </c>
      <c r="R7790" t="s">
        <v>67</v>
      </c>
      <c r="S7790" t="s">
        <v>35</v>
      </c>
      <c r="T7790" s="1">
        <v>40837</v>
      </c>
    </row>
    <row r="7791" spans="1:20" x14ac:dyDescent="0.25">
      <c r="A7791">
        <v>55746</v>
      </c>
      <c r="B7791">
        <v>39994</v>
      </c>
      <c r="C7791" t="s">
        <v>29</v>
      </c>
      <c r="D7791" t="s">
        <v>21</v>
      </c>
      <c r="E7791" t="s">
        <v>22</v>
      </c>
      <c r="F7791" t="s">
        <v>992</v>
      </c>
      <c r="G7791">
        <v>29</v>
      </c>
      <c r="H7791">
        <v>602.07000000000005</v>
      </c>
      <c r="I7791">
        <v>0.49</v>
      </c>
      <c r="J7791">
        <v>7.0000000000000007E-2</v>
      </c>
      <c r="K7791">
        <v>269.63</v>
      </c>
      <c r="L7791">
        <v>22.14</v>
      </c>
      <c r="M7791">
        <v>11.29</v>
      </c>
      <c r="N7791">
        <v>5.03</v>
      </c>
      <c r="O7791" t="s">
        <v>24</v>
      </c>
      <c r="P7791" t="s">
        <v>1121</v>
      </c>
      <c r="Q7791" t="s">
        <v>95</v>
      </c>
      <c r="R7791" t="s">
        <v>67</v>
      </c>
      <c r="S7791" t="s">
        <v>57</v>
      </c>
      <c r="T7791" s="1">
        <v>39996</v>
      </c>
    </row>
    <row r="7792" spans="1:20" x14ac:dyDescent="0.25">
      <c r="A7792">
        <v>55747</v>
      </c>
      <c r="B7792">
        <v>41245</v>
      </c>
      <c r="C7792" t="s">
        <v>36</v>
      </c>
      <c r="D7792" t="s">
        <v>42</v>
      </c>
      <c r="E7792" t="s">
        <v>192</v>
      </c>
      <c r="F7792" t="s">
        <v>500</v>
      </c>
      <c r="G7792">
        <v>36</v>
      </c>
      <c r="H7792">
        <v>25669.91</v>
      </c>
      <c r="I7792">
        <v>0.36</v>
      </c>
      <c r="J7792">
        <v>0.09</v>
      </c>
      <c r="K7792">
        <v>7608.63</v>
      </c>
      <c r="L7792">
        <v>782.78</v>
      </c>
      <c r="M7792">
        <v>500.98</v>
      </c>
      <c r="N7792">
        <v>26</v>
      </c>
      <c r="O7792" t="s">
        <v>48</v>
      </c>
      <c r="P7792" t="s">
        <v>427</v>
      </c>
      <c r="Q7792" t="s">
        <v>64</v>
      </c>
      <c r="R7792" t="s">
        <v>27</v>
      </c>
      <c r="S7792" t="s">
        <v>132</v>
      </c>
      <c r="T7792" s="1">
        <v>41246</v>
      </c>
    </row>
    <row r="7793" spans="1:20" x14ac:dyDescent="0.25">
      <c r="A7793">
        <v>55747</v>
      </c>
      <c r="B7793">
        <v>41245</v>
      </c>
      <c r="C7793" t="s">
        <v>36</v>
      </c>
      <c r="D7793" t="s">
        <v>42</v>
      </c>
      <c r="E7793" t="s">
        <v>46</v>
      </c>
      <c r="F7793" t="s">
        <v>1444</v>
      </c>
      <c r="G7793">
        <v>42</v>
      </c>
      <c r="H7793">
        <v>44985.67</v>
      </c>
      <c r="I7793">
        <v>0.49</v>
      </c>
      <c r="J7793">
        <v>0.01</v>
      </c>
      <c r="K7793">
        <v>21779.919999999998</v>
      </c>
      <c r="L7793">
        <v>1080.3499999999999</v>
      </c>
      <c r="M7793">
        <v>550.98</v>
      </c>
      <c r="N7793">
        <v>64.59</v>
      </c>
      <c r="O7793" t="s">
        <v>48</v>
      </c>
      <c r="P7793" t="s">
        <v>427</v>
      </c>
      <c r="Q7793" t="s">
        <v>64</v>
      </c>
      <c r="R7793" t="s">
        <v>27</v>
      </c>
      <c r="S7793" t="s">
        <v>49</v>
      </c>
      <c r="T7793" s="1">
        <v>41247</v>
      </c>
    </row>
    <row r="7794" spans="1:20" x14ac:dyDescent="0.25">
      <c r="A7794">
        <v>55749</v>
      </c>
      <c r="B7794">
        <v>41032</v>
      </c>
      <c r="C7794" t="s">
        <v>58</v>
      </c>
      <c r="D7794" t="s">
        <v>21</v>
      </c>
      <c r="E7794" t="s">
        <v>139</v>
      </c>
      <c r="F7794" t="s">
        <v>504</v>
      </c>
      <c r="G7794">
        <v>42</v>
      </c>
      <c r="H7794">
        <v>791.41</v>
      </c>
      <c r="I7794">
        <v>0.54</v>
      </c>
      <c r="J7794">
        <v>0.01</v>
      </c>
      <c r="K7794">
        <v>422.94</v>
      </c>
      <c r="L7794">
        <v>19</v>
      </c>
      <c r="M7794">
        <v>8.74</v>
      </c>
      <c r="N7794">
        <v>1.39</v>
      </c>
      <c r="O7794" t="s">
        <v>24</v>
      </c>
      <c r="P7794" t="s">
        <v>1515</v>
      </c>
      <c r="Q7794" t="s">
        <v>41</v>
      </c>
      <c r="R7794" t="s">
        <v>34</v>
      </c>
      <c r="S7794" t="s">
        <v>57</v>
      </c>
      <c r="T7794" s="1">
        <v>41033</v>
      </c>
    </row>
    <row r="7795" spans="1:20" x14ac:dyDescent="0.25">
      <c r="A7795">
        <v>55750</v>
      </c>
      <c r="B7795">
        <v>40417</v>
      </c>
      <c r="C7795" t="s">
        <v>58</v>
      </c>
      <c r="D7795" t="s">
        <v>42</v>
      </c>
      <c r="E7795" t="s">
        <v>46</v>
      </c>
      <c r="F7795" t="s">
        <v>356</v>
      </c>
      <c r="G7795">
        <v>31</v>
      </c>
      <c r="H7795">
        <v>10297.1</v>
      </c>
      <c r="I7795">
        <v>0.39</v>
      </c>
      <c r="J7795">
        <v>0.08</v>
      </c>
      <c r="K7795">
        <v>3446.21</v>
      </c>
      <c r="L7795">
        <v>358.61</v>
      </c>
      <c r="M7795">
        <v>218.75</v>
      </c>
      <c r="N7795">
        <v>69.64</v>
      </c>
      <c r="O7795" t="s">
        <v>48</v>
      </c>
      <c r="P7795" t="s">
        <v>1956</v>
      </c>
      <c r="Q7795" t="s">
        <v>41</v>
      </c>
      <c r="R7795" t="s">
        <v>27</v>
      </c>
      <c r="S7795" t="s">
        <v>49</v>
      </c>
      <c r="T7795" s="1">
        <v>40419</v>
      </c>
    </row>
    <row r="7796" spans="1:20" x14ac:dyDescent="0.25">
      <c r="A7796">
        <v>55776</v>
      </c>
      <c r="B7796">
        <v>39894</v>
      </c>
      <c r="C7796" t="s">
        <v>29</v>
      </c>
      <c r="D7796" t="s">
        <v>37</v>
      </c>
      <c r="E7796" t="s">
        <v>87</v>
      </c>
      <c r="F7796" t="s">
        <v>235</v>
      </c>
      <c r="G7796">
        <v>32</v>
      </c>
      <c r="H7796">
        <v>8711.92</v>
      </c>
      <c r="I7796">
        <v>0.47</v>
      </c>
      <c r="J7796">
        <v>0.01</v>
      </c>
      <c r="K7796">
        <v>4039.67</v>
      </c>
      <c r="L7796">
        <v>274.43</v>
      </c>
      <c r="M7796">
        <v>145.44999999999999</v>
      </c>
      <c r="N7796">
        <v>17.850000000000001</v>
      </c>
      <c r="O7796" t="s">
        <v>48</v>
      </c>
      <c r="P7796" t="s">
        <v>2065</v>
      </c>
      <c r="Q7796" t="s">
        <v>64</v>
      </c>
      <c r="R7796" t="s">
        <v>34</v>
      </c>
      <c r="S7796" t="s">
        <v>132</v>
      </c>
      <c r="T7796" s="1">
        <v>39895</v>
      </c>
    </row>
    <row r="7797" spans="1:20" x14ac:dyDescent="0.25">
      <c r="A7797">
        <v>55777</v>
      </c>
      <c r="B7797">
        <v>41223</v>
      </c>
      <c r="C7797" t="s">
        <v>29</v>
      </c>
      <c r="D7797" t="s">
        <v>42</v>
      </c>
      <c r="E7797" t="s">
        <v>43</v>
      </c>
      <c r="F7797" t="s">
        <v>1851</v>
      </c>
      <c r="G7797">
        <v>6</v>
      </c>
      <c r="H7797">
        <v>532.04</v>
      </c>
      <c r="I7797">
        <v>0.43</v>
      </c>
      <c r="J7797">
        <v>0.06</v>
      </c>
      <c r="K7797">
        <v>201.55</v>
      </c>
      <c r="L7797">
        <v>90.79</v>
      </c>
      <c r="M7797">
        <v>51.75</v>
      </c>
      <c r="N7797">
        <v>19.989999999999998</v>
      </c>
      <c r="O7797" t="s">
        <v>24</v>
      </c>
      <c r="P7797" t="s">
        <v>738</v>
      </c>
      <c r="Q7797" t="s">
        <v>33</v>
      </c>
      <c r="R7797" t="s">
        <v>34</v>
      </c>
      <c r="S7797" t="s">
        <v>57</v>
      </c>
      <c r="T7797" s="1">
        <v>41224</v>
      </c>
    </row>
    <row r="7798" spans="1:20" x14ac:dyDescent="0.25">
      <c r="A7798">
        <v>55777</v>
      </c>
      <c r="B7798">
        <v>41223</v>
      </c>
      <c r="C7798" t="s">
        <v>29</v>
      </c>
      <c r="D7798" t="s">
        <v>37</v>
      </c>
      <c r="E7798" t="s">
        <v>50</v>
      </c>
      <c r="F7798" t="s">
        <v>610</v>
      </c>
      <c r="G7798">
        <v>1</v>
      </c>
      <c r="H7798">
        <v>108.18</v>
      </c>
      <c r="I7798">
        <v>0.43</v>
      </c>
      <c r="J7798">
        <v>0.1</v>
      </c>
      <c r="K7798">
        <v>38.200000000000003</v>
      </c>
      <c r="L7798">
        <v>115.77</v>
      </c>
      <c r="M7798">
        <v>65.989999999999995</v>
      </c>
      <c r="N7798">
        <v>3.99</v>
      </c>
      <c r="O7798" t="s">
        <v>71</v>
      </c>
      <c r="P7798" t="s">
        <v>738</v>
      </c>
      <c r="Q7798" t="s">
        <v>33</v>
      </c>
      <c r="R7798" t="s">
        <v>34</v>
      </c>
      <c r="S7798" t="s">
        <v>57</v>
      </c>
      <c r="T7798" s="1">
        <v>41225</v>
      </c>
    </row>
    <row r="7799" spans="1:20" x14ac:dyDescent="0.25">
      <c r="A7799">
        <v>55779</v>
      </c>
      <c r="B7799">
        <v>40978</v>
      </c>
      <c r="C7799" t="s">
        <v>58</v>
      </c>
      <c r="D7799" t="s">
        <v>42</v>
      </c>
      <c r="E7799" t="s">
        <v>192</v>
      </c>
      <c r="F7799" t="s">
        <v>645</v>
      </c>
      <c r="G7799">
        <v>26</v>
      </c>
      <c r="H7799">
        <v>8222.85</v>
      </c>
      <c r="I7799">
        <v>0.53</v>
      </c>
      <c r="J7799">
        <v>0.08</v>
      </c>
      <c r="K7799">
        <v>4007.37</v>
      </c>
      <c r="L7799">
        <v>342.51</v>
      </c>
      <c r="M7799">
        <v>160.97999999999999</v>
      </c>
      <c r="N7799">
        <v>30</v>
      </c>
      <c r="O7799" t="s">
        <v>48</v>
      </c>
      <c r="P7799" t="s">
        <v>1594</v>
      </c>
      <c r="Q7799" t="s">
        <v>64</v>
      </c>
      <c r="R7799" t="s">
        <v>61</v>
      </c>
      <c r="S7799" t="s">
        <v>132</v>
      </c>
      <c r="T7799" s="1">
        <v>40979</v>
      </c>
    </row>
    <row r="7800" spans="1:20" x14ac:dyDescent="0.25">
      <c r="A7800">
        <v>55808</v>
      </c>
      <c r="B7800">
        <v>40588</v>
      </c>
      <c r="C7800" t="s">
        <v>29</v>
      </c>
      <c r="D7800" t="s">
        <v>42</v>
      </c>
      <c r="E7800" t="s">
        <v>192</v>
      </c>
      <c r="F7800" t="s">
        <v>735</v>
      </c>
      <c r="G7800">
        <v>6</v>
      </c>
      <c r="H7800">
        <v>1300.0999999999999</v>
      </c>
      <c r="I7800">
        <v>0.4</v>
      </c>
      <c r="J7800">
        <v>0</v>
      </c>
      <c r="K7800">
        <v>491.96</v>
      </c>
      <c r="L7800">
        <v>204.98</v>
      </c>
      <c r="M7800">
        <v>122.99</v>
      </c>
      <c r="N7800">
        <v>70.2</v>
      </c>
      <c r="O7800" t="s">
        <v>48</v>
      </c>
      <c r="P7800" t="s">
        <v>327</v>
      </c>
      <c r="Q7800" t="s">
        <v>41</v>
      </c>
      <c r="R7800" t="s">
        <v>61</v>
      </c>
      <c r="S7800" t="s">
        <v>132</v>
      </c>
      <c r="T7800" s="1">
        <v>40590</v>
      </c>
    </row>
    <row r="7801" spans="1:20" x14ac:dyDescent="0.25">
      <c r="A7801">
        <v>55808</v>
      </c>
      <c r="B7801">
        <v>40588</v>
      </c>
      <c r="C7801" t="s">
        <v>29</v>
      </c>
      <c r="D7801" t="s">
        <v>37</v>
      </c>
      <c r="E7801" t="s">
        <v>50</v>
      </c>
      <c r="F7801" t="s">
        <v>576</v>
      </c>
      <c r="G7801">
        <v>45</v>
      </c>
      <c r="H7801">
        <v>1837.24</v>
      </c>
      <c r="I7801">
        <v>0.5</v>
      </c>
      <c r="J7801">
        <v>0.03</v>
      </c>
      <c r="K7801">
        <v>887.88</v>
      </c>
      <c r="L7801">
        <v>41.98</v>
      </c>
      <c r="M7801">
        <v>20.99</v>
      </c>
      <c r="N7801">
        <v>4.8099999999999996</v>
      </c>
      <c r="O7801" t="s">
        <v>24</v>
      </c>
      <c r="P7801" t="s">
        <v>327</v>
      </c>
      <c r="Q7801" t="s">
        <v>41</v>
      </c>
      <c r="R7801" t="s">
        <v>61</v>
      </c>
      <c r="S7801" t="s">
        <v>45</v>
      </c>
      <c r="T7801" s="1">
        <v>40590</v>
      </c>
    </row>
    <row r="7802" spans="1:20" x14ac:dyDescent="0.25">
      <c r="A7802">
        <v>55809</v>
      </c>
      <c r="B7802">
        <v>40796</v>
      </c>
      <c r="C7802" t="s">
        <v>58</v>
      </c>
      <c r="D7802" t="s">
        <v>42</v>
      </c>
      <c r="E7802" t="s">
        <v>192</v>
      </c>
      <c r="F7802" t="s">
        <v>2023</v>
      </c>
      <c r="G7802">
        <v>2</v>
      </c>
      <c r="H7802">
        <v>429.12</v>
      </c>
      <c r="I7802">
        <v>0.49</v>
      </c>
      <c r="J7802">
        <v>0.03</v>
      </c>
      <c r="K7802">
        <v>182.16</v>
      </c>
      <c r="L7802">
        <v>198</v>
      </c>
      <c r="M7802">
        <v>100.98</v>
      </c>
      <c r="N7802">
        <v>45</v>
      </c>
      <c r="O7802" t="s">
        <v>48</v>
      </c>
      <c r="P7802" t="s">
        <v>1207</v>
      </c>
      <c r="Q7802" t="s">
        <v>64</v>
      </c>
      <c r="R7802" t="s">
        <v>67</v>
      </c>
      <c r="S7802" t="s">
        <v>132</v>
      </c>
      <c r="T7802" s="1">
        <v>40798</v>
      </c>
    </row>
    <row r="7803" spans="1:20" x14ac:dyDescent="0.25">
      <c r="A7803">
        <v>55813</v>
      </c>
      <c r="B7803">
        <v>41118</v>
      </c>
      <c r="C7803" t="s">
        <v>20</v>
      </c>
      <c r="D7803" t="s">
        <v>42</v>
      </c>
      <c r="E7803" t="s">
        <v>43</v>
      </c>
      <c r="F7803" t="s">
        <v>1061</v>
      </c>
      <c r="G7803">
        <v>39</v>
      </c>
      <c r="H7803">
        <v>5111.7299999999996</v>
      </c>
      <c r="I7803">
        <v>0.5</v>
      </c>
      <c r="J7803">
        <v>0.08</v>
      </c>
      <c r="K7803">
        <v>2316.46</v>
      </c>
      <c r="L7803">
        <v>141.41999999999999</v>
      </c>
      <c r="M7803">
        <v>70.709999999999994</v>
      </c>
      <c r="N7803">
        <v>37.58</v>
      </c>
      <c r="O7803" t="s">
        <v>24</v>
      </c>
      <c r="P7803" t="s">
        <v>1403</v>
      </c>
      <c r="Q7803" t="s">
        <v>33</v>
      </c>
      <c r="R7803" t="s">
        <v>34</v>
      </c>
      <c r="S7803" t="s">
        <v>55</v>
      </c>
      <c r="T7803" s="1">
        <v>41118</v>
      </c>
    </row>
    <row r="7804" spans="1:20" x14ac:dyDescent="0.25">
      <c r="A7804">
        <v>55815</v>
      </c>
      <c r="B7804">
        <v>40556</v>
      </c>
      <c r="C7804" t="s">
        <v>36</v>
      </c>
      <c r="D7804" t="s">
        <v>42</v>
      </c>
      <c r="E7804" t="s">
        <v>43</v>
      </c>
      <c r="F7804" t="s">
        <v>360</v>
      </c>
      <c r="G7804">
        <v>28</v>
      </c>
      <c r="H7804">
        <v>6031.81</v>
      </c>
      <c r="I7804">
        <v>0.53</v>
      </c>
      <c r="J7804">
        <v>0.04</v>
      </c>
      <c r="K7804">
        <v>3073.57</v>
      </c>
      <c r="L7804">
        <v>224.02</v>
      </c>
      <c r="M7804">
        <v>105.29</v>
      </c>
      <c r="N7804">
        <v>10.119999999999999</v>
      </c>
      <c r="O7804" t="s">
        <v>71</v>
      </c>
      <c r="P7804" t="s">
        <v>1257</v>
      </c>
      <c r="Q7804" t="s">
        <v>95</v>
      </c>
      <c r="R7804" t="s">
        <v>34</v>
      </c>
      <c r="S7804" t="s">
        <v>28</v>
      </c>
      <c r="T7804" s="1">
        <v>40557</v>
      </c>
    </row>
    <row r="7805" spans="1:20" x14ac:dyDescent="0.25">
      <c r="A7805">
        <v>55840</v>
      </c>
      <c r="B7805">
        <v>40042</v>
      </c>
      <c r="C7805" t="s">
        <v>79</v>
      </c>
      <c r="D7805" t="s">
        <v>21</v>
      </c>
      <c r="E7805" t="s">
        <v>84</v>
      </c>
      <c r="F7805" t="s">
        <v>177</v>
      </c>
      <c r="G7805">
        <v>11</v>
      </c>
      <c r="H7805">
        <v>92.51</v>
      </c>
      <c r="I7805">
        <v>0.4</v>
      </c>
      <c r="J7805">
        <v>0.04</v>
      </c>
      <c r="K7805">
        <v>32.869999999999997</v>
      </c>
      <c r="L7805">
        <v>8.3000000000000007</v>
      </c>
      <c r="M7805">
        <v>4.9800000000000004</v>
      </c>
      <c r="N7805">
        <v>4.8600000000000003</v>
      </c>
      <c r="O7805" t="s">
        <v>24</v>
      </c>
      <c r="P7805" t="s">
        <v>301</v>
      </c>
      <c r="Q7805" t="s">
        <v>64</v>
      </c>
      <c r="R7805" t="s">
        <v>61</v>
      </c>
      <c r="S7805" t="s">
        <v>57</v>
      </c>
      <c r="T7805" s="1">
        <v>40042</v>
      </c>
    </row>
    <row r="7806" spans="1:20" x14ac:dyDescent="0.25">
      <c r="A7806">
        <v>55845</v>
      </c>
      <c r="B7806">
        <v>40745</v>
      </c>
      <c r="C7806" t="s">
        <v>20</v>
      </c>
      <c r="D7806" t="s">
        <v>42</v>
      </c>
      <c r="E7806" t="s">
        <v>92</v>
      </c>
      <c r="F7806" t="s">
        <v>1020</v>
      </c>
      <c r="G7806">
        <v>29</v>
      </c>
      <c r="H7806">
        <v>7792.89</v>
      </c>
      <c r="I7806">
        <v>0.49</v>
      </c>
      <c r="J7806">
        <v>0.1</v>
      </c>
      <c r="K7806">
        <v>3348.2</v>
      </c>
      <c r="L7806">
        <v>296.04000000000002</v>
      </c>
      <c r="M7806">
        <v>150.97999999999999</v>
      </c>
      <c r="N7806">
        <v>66.27</v>
      </c>
      <c r="O7806" t="s">
        <v>48</v>
      </c>
      <c r="P7806" t="s">
        <v>936</v>
      </c>
      <c r="Q7806" t="s">
        <v>33</v>
      </c>
      <c r="R7806" t="s">
        <v>61</v>
      </c>
      <c r="S7806" t="s">
        <v>49</v>
      </c>
      <c r="T7806" s="1">
        <v>40749</v>
      </c>
    </row>
    <row r="7807" spans="1:20" x14ac:dyDescent="0.25">
      <c r="A7807">
        <v>55846</v>
      </c>
      <c r="B7807">
        <v>40014</v>
      </c>
      <c r="C7807" t="s">
        <v>29</v>
      </c>
      <c r="D7807" t="s">
        <v>21</v>
      </c>
      <c r="E7807" t="s">
        <v>120</v>
      </c>
      <c r="F7807" t="s">
        <v>826</v>
      </c>
      <c r="G7807">
        <v>30</v>
      </c>
      <c r="H7807">
        <v>337.38</v>
      </c>
      <c r="I7807">
        <v>0.37</v>
      </c>
      <c r="J7807">
        <v>0.02</v>
      </c>
      <c r="K7807">
        <v>118.33</v>
      </c>
      <c r="L7807">
        <v>11.27</v>
      </c>
      <c r="M7807">
        <v>7.1</v>
      </c>
      <c r="N7807">
        <v>6.05</v>
      </c>
      <c r="O7807" t="s">
        <v>24</v>
      </c>
      <c r="P7807" t="s">
        <v>1704</v>
      </c>
      <c r="Q7807" t="s">
        <v>33</v>
      </c>
      <c r="R7807" t="s">
        <v>34</v>
      </c>
      <c r="S7807" t="s">
        <v>57</v>
      </c>
      <c r="T7807" s="1">
        <v>40014</v>
      </c>
    </row>
    <row r="7808" spans="1:20" x14ac:dyDescent="0.25">
      <c r="A7808">
        <v>55847</v>
      </c>
      <c r="B7808">
        <v>40014</v>
      </c>
      <c r="C7808" t="s">
        <v>29</v>
      </c>
      <c r="D7808" t="s">
        <v>21</v>
      </c>
      <c r="E7808" t="s">
        <v>120</v>
      </c>
      <c r="F7808" t="s">
        <v>443</v>
      </c>
      <c r="G7808">
        <v>21</v>
      </c>
      <c r="H7808">
        <v>246.29</v>
      </c>
      <c r="I7808">
        <v>0.48</v>
      </c>
      <c r="J7808">
        <v>0.05</v>
      </c>
      <c r="K7808">
        <v>109.05</v>
      </c>
      <c r="L7808">
        <v>12.08</v>
      </c>
      <c r="M7808">
        <v>6.28</v>
      </c>
      <c r="N7808">
        <v>5.36</v>
      </c>
      <c r="O7808" t="s">
        <v>24</v>
      </c>
      <c r="P7808" t="s">
        <v>913</v>
      </c>
      <c r="Q7808" t="s">
        <v>41</v>
      </c>
      <c r="R7808" t="s">
        <v>67</v>
      </c>
      <c r="S7808" t="s">
        <v>57</v>
      </c>
      <c r="T7808" s="1">
        <v>40017</v>
      </c>
    </row>
    <row r="7809" spans="1:20" x14ac:dyDescent="0.25">
      <c r="A7809">
        <v>55847</v>
      </c>
      <c r="B7809">
        <v>40014</v>
      </c>
      <c r="C7809" t="s">
        <v>29</v>
      </c>
      <c r="D7809" t="s">
        <v>21</v>
      </c>
      <c r="E7809" t="s">
        <v>80</v>
      </c>
      <c r="F7809" t="s">
        <v>200</v>
      </c>
      <c r="G7809">
        <v>45</v>
      </c>
      <c r="H7809">
        <v>226.51</v>
      </c>
      <c r="I7809">
        <v>0.41</v>
      </c>
      <c r="J7809">
        <v>0.04</v>
      </c>
      <c r="K7809">
        <v>86.92</v>
      </c>
      <c r="L7809">
        <v>5.22</v>
      </c>
      <c r="M7809">
        <v>3.08</v>
      </c>
      <c r="N7809">
        <v>0.99</v>
      </c>
      <c r="O7809" t="s">
        <v>24</v>
      </c>
      <c r="P7809" t="s">
        <v>913</v>
      </c>
      <c r="Q7809" t="s">
        <v>41</v>
      </c>
      <c r="R7809" t="s">
        <v>67</v>
      </c>
      <c r="S7809" t="s">
        <v>57</v>
      </c>
      <c r="T7809" s="1">
        <v>40015</v>
      </c>
    </row>
    <row r="7810" spans="1:20" x14ac:dyDescent="0.25">
      <c r="A7810">
        <v>55873</v>
      </c>
      <c r="B7810">
        <v>40866</v>
      </c>
      <c r="C7810" t="s">
        <v>20</v>
      </c>
      <c r="D7810" t="s">
        <v>37</v>
      </c>
      <c r="E7810" t="s">
        <v>87</v>
      </c>
      <c r="F7810" t="s">
        <v>1296</v>
      </c>
      <c r="G7810">
        <v>48</v>
      </c>
      <c r="H7810">
        <v>27238.97</v>
      </c>
      <c r="I7810">
        <v>0.46</v>
      </c>
      <c r="J7810">
        <v>0</v>
      </c>
      <c r="K7810">
        <v>12517.72</v>
      </c>
      <c r="L7810">
        <v>566.92999999999995</v>
      </c>
      <c r="M7810">
        <v>306.14</v>
      </c>
      <c r="N7810">
        <v>26.53</v>
      </c>
      <c r="O7810" t="s">
        <v>48</v>
      </c>
      <c r="P7810" t="s">
        <v>2013</v>
      </c>
      <c r="Q7810" t="s">
        <v>41</v>
      </c>
      <c r="R7810" t="s">
        <v>34</v>
      </c>
      <c r="S7810" t="s">
        <v>132</v>
      </c>
      <c r="T7810" s="1">
        <v>40873</v>
      </c>
    </row>
    <row r="7811" spans="1:20" x14ac:dyDescent="0.25">
      <c r="A7811">
        <v>55874</v>
      </c>
      <c r="B7811">
        <v>39860</v>
      </c>
      <c r="C7811" t="s">
        <v>79</v>
      </c>
      <c r="D7811" t="s">
        <v>21</v>
      </c>
      <c r="E7811" t="s">
        <v>120</v>
      </c>
      <c r="F7811" t="s">
        <v>826</v>
      </c>
      <c r="G7811">
        <v>28</v>
      </c>
      <c r="H7811">
        <v>321.61</v>
      </c>
      <c r="I7811">
        <v>0.37</v>
      </c>
      <c r="J7811">
        <v>0</v>
      </c>
      <c r="K7811">
        <v>116.76</v>
      </c>
      <c r="L7811">
        <v>11.27</v>
      </c>
      <c r="M7811">
        <v>7.1</v>
      </c>
      <c r="N7811">
        <v>6.05</v>
      </c>
      <c r="O7811" t="s">
        <v>24</v>
      </c>
      <c r="P7811" t="s">
        <v>1486</v>
      </c>
      <c r="Q7811" t="s">
        <v>64</v>
      </c>
      <c r="R7811" t="s">
        <v>27</v>
      </c>
      <c r="S7811" t="s">
        <v>57</v>
      </c>
      <c r="T7811" s="1">
        <v>39861</v>
      </c>
    </row>
    <row r="7812" spans="1:20" x14ac:dyDescent="0.25">
      <c r="A7812">
        <v>55874</v>
      </c>
      <c r="B7812">
        <v>39860</v>
      </c>
      <c r="C7812" t="s">
        <v>79</v>
      </c>
      <c r="D7812" t="s">
        <v>37</v>
      </c>
      <c r="E7812" t="s">
        <v>38</v>
      </c>
      <c r="F7812" t="s">
        <v>98</v>
      </c>
      <c r="G7812">
        <v>41</v>
      </c>
      <c r="H7812">
        <v>372.14</v>
      </c>
      <c r="I7812">
        <v>0.45</v>
      </c>
      <c r="J7812">
        <v>0.01</v>
      </c>
      <c r="K7812">
        <v>163.34</v>
      </c>
      <c r="L7812">
        <v>9.0500000000000007</v>
      </c>
      <c r="M7812">
        <v>4.9800000000000004</v>
      </c>
      <c r="N7812">
        <v>4.62</v>
      </c>
      <c r="O7812" t="s">
        <v>71</v>
      </c>
      <c r="P7812" t="s">
        <v>1486</v>
      </c>
      <c r="Q7812" t="s">
        <v>64</v>
      </c>
      <c r="R7812" t="s">
        <v>27</v>
      </c>
      <c r="S7812" t="s">
        <v>35</v>
      </c>
      <c r="T7812" s="1">
        <v>39862</v>
      </c>
    </row>
    <row r="7813" spans="1:20" x14ac:dyDescent="0.25">
      <c r="A7813">
        <v>55874</v>
      </c>
      <c r="B7813">
        <v>39860</v>
      </c>
      <c r="C7813" t="s">
        <v>79</v>
      </c>
      <c r="D7813" t="s">
        <v>21</v>
      </c>
      <c r="E7813" t="s">
        <v>139</v>
      </c>
      <c r="F7813" t="s">
        <v>149</v>
      </c>
      <c r="G7813">
        <v>24</v>
      </c>
      <c r="H7813">
        <v>226.2</v>
      </c>
      <c r="I7813">
        <v>0.43</v>
      </c>
      <c r="J7813">
        <v>0.06</v>
      </c>
      <c r="K7813">
        <v>88.49</v>
      </c>
      <c r="L7813">
        <v>9.9600000000000009</v>
      </c>
      <c r="M7813">
        <v>5.68</v>
      </c>
      <c r="N7813">
        <v>1.39</v>
      </c>
      <c r="O7813" t="s">
        <v>24</v>
      </c>
      <c r="P7813" t="s">
        <v>1486</v>
      </c>
      <c r="Q7813" t="s">
        <v>33</v>
      </c>
      <c r="R7813" t="s">
        <v>27</v>
      </c>
      <c r="S7813" t="s">
        <v>57</v>
      </c>
      <c r="T7813" s="1">
        <v>39860</v>
      </c>
    </row>
    <row r="7814" spans="1:20" x14ac:dyDescent="0.25">
      <c r="A7814">
        <v>55875</v>
      </c>
      <c r="B7814">
        <v>40142</v>
      </c>
      <c r="C7814" t="s">
        <v>58</v>
      </c>
      <c r="D7814" t="s">
        <v>42</v>
      </c>
      <c r="E7814" t="s">
        <v>43</v>
      </c>
      <c r="F7814" t="s">
        <v>863</v>
      </c>
      <c r="G7814">
        <v>50</v>
      </c>
      <c r="H7814">
        <v>720.04</v>
      </c>
      <c r="I7814">
        <v>0.47</v>
      </c>
      <c r="J7814">
        <v>0</v>
      </c>
      <c r="K7814">
        <v>336.54</v>
      </c>
      <c r="L7814">
        <v>14.32</v>
      </c>
      <c r="M7814">
        <v>7.59</v>
      </c>
      <c r="N7814">
        <v>4</v>
      </c>
      <c r="O7814" t="s">
        <v>24</v>
      </c>
      <c r="P7814" t="s">
        <v>693</v>
      </c>
      <c r="Q7814" t="s">
        <v>83</v>
      </c>
      <c r="R7814" t="s">
        <v>27</v>
      </c>
      <c r="S7814" t="s">
        <v>55</v>
      </c>
      <c r="T7814" s="1">
        <v>40145</v>
      </c>
    </row>
    <row r="7815" spans="1:20" x14ac:dyDescent="0.25">
      <c r="A7815">
        <v>55875</v>
      </c>
      <c r="B7815">
        <v>40142</v>
      </c>
      <c r="C7815" t="s">
        <v>58</v>
      </c>
      <c r="D7815" t="s">
        <v>21</v>
      </c>
      <c r="E7815" t="s">
        <v>22</v>
      </c>
      <c r="F7815" t="s">
        <v>729</v>
      </c>
      <c r="G7815">
        <v>31</v>
      </c>
      <c r="H7815">
        <v>348.97</v>
      </c>
      <c r="I7815">
        <v>0.51</v>
      </c>
      <c r="J7815">
        <v>0.09</v>
      </c>
      <c r="K7815">
        <v>158.9</v>
      </c>
      <c r="L7815">
        <v>12.2</v>
      </c>
      <c r="M7815">
        <v>5.98</v>
      </c>
      <c r="N7815">
        <v>4.6900000000000004</v>
      </c>
      <c r="O7815" t="s">
        <v>24</v>
      </c>
      <c r="P7815" t="s">
        <v>693</v>
      </c>
      <c r="Q7815" t="s">
        <v>83</v>
      </c>
      <c r="R7815" t="s">
        <v>27</v>
      </c>
      <c r="S7815" t="s">
        <v>57</v>
      </c>
      <c r="T7815" s="1">
        <v>40142</v>
      </c>
    </row>
    <row r="7816" spans="1:20" x14ac:dyDescent="0.25">
      <c r="A7816">
        <v>55877</v>
      </c>
      <c r="B7816">
        <v>40211</v>
      </c>
      <c r="C7816" t="s">
        <v>29</v>
      </c>
      <c r="D7816" t="s">
        <v>21</v>
      </c>
      <c r="E7816" t="s">
        <v>80</v>
      </c>
      <c r="F7816" t="s">
        <v>1777</v>
      </c>
      <c r="G7816">
        <v>40</v>
      </c>
      <c r="H7816">
        <v>214.97</v>
      </c>
      <c r="I7816">
        <v>0.43</v>
      </c>
      <c r="J7816">
        <v>0.01</v>
      </c>
      <c r="K7816">
        <v>90.78</v>
      </c>
      <c r="L7816">
        <v>5.4</v>
      </c>
      <c r="M7816">
        <v>3.08</v>
      </c>
      <c r="N7816">
        <v>0.99</v>
      </c>
      <c r="O7816" t="s">
        <v>71</v>
      </c>
      <c r="P7816" t="s">
        <v>1696</v>
      </c>
      <c r="Q7816" t="s">
        <v>95</v>
      </c>
      <c r="R7816" t="s">
        <v>34</v>
      </c>
      <c r="S7816" t="s">
        <v>57</v>
      </c>
      <c r="T7816" s="1">
        <v>40213</v>
      </c>
    </row>
    <row r="7817" spans="1:20" x14ac:dyDescent="0.25">
      <c r="A7817">
        <v>55877</v>
      </c>
      <c r="B7817">
        <v>40211</v>
      </c>
      <c r="C7817" t="s">
        <v>29</v>
      </c>
      <c r="D7817" t="s">
        <v>21</v>
      </c>
      <c r="E7817" t="s">
        <v>84</v>
      </c>
      <c r="F7817" t="s">
        <v>1674</v>
      </c>
      <c r="G7817">
        <v>19</v>
      </c>
      <c r="H7817">
        <v>241.99</v>
      </c>
      <c r="I7817">
        <v>0.53</v>
      </c>
      <c r="J7817">
        <v>0.03</v>
      </c>
      <c r="K7817">
        <v>120.87</v>
      </c>
      <c r="L7817">
        <v>12.72</v>
      </c>
      <c r="M7817">
        <v>5.98</v>
      </c>
      <c r="N7817">
        <v>7.5</v>
      </c>
      <c r="O7817" t="s">
        <v>24</v>
      </c>
      <c r="P7817" t="s">
        <v>1696</v>
      </c>
      <c r="Q7817" t="s">
        <v>95</v>
      </c>
      <c r="R7817" t="s">
        <v>34</v>
      </c>
      <c r="S7817" t="s">
        <v>57</v>
      </c>
      <c r="T7817" s="1">
        <v>40212</v>
      </c>
    </row>
    <row r="7818" spans="1:20" x14ac:dyDescent="0.25">
      <c r="A7818">
        <v>55906</v>
      </c>
      <c r="B7818">
        <v>40143</v>
      </c>
      <c r="C7818" t="s">
        <v>58</v>
      </c>
      <c r="D7818" t="s">
        <v>21</v>
      </c>
      <c r="E7818" t="s">
        <v>120</v>
      </c>
      <c r="F7818" t="s">
        <v>2051</v>
      </c>
      <c r="G7818">
        <v>49</v>
      </c>
      <c r="H7818">
        <v>538.89</v>
      </c>
      <c r="I7818">
        <v>0.5</v>
      </c>
      <c r="J7818">
        <v>0.02</v>
      </c>
      <c r="K7818">
        <v>262.48</v>
      </c>
      <c r="L7818">
        <v>11.16</v>
      </c>
      <c r="M7818">
        <v>5.58</v>
      </c>
      <c r="N7818">
        <v>2.99</v>
      </c>
      <c r="O7818" t="s">
        <v>24</v>
      </c>
      <c r="P7818" t="s">
        <v>1419</v>
      </c>
      <c r="Q7818" t="s">
        <v>41</v>
      </c>
      <c r="R7818" t="s">
        <v>67</v>
      </c>
      <c r="S7818" t="s">
        <v>57</v>
      </c>
      <c r="T7818" s="1">
        <v>40145</v>
      </c>
    </row>
    <row r="7819" spans="1:20" x14ac:dyDescent="0.25">
      <c r="A7819">
        <v>55906</v>
      </c>
      <c r="B7819">
        <v>40143</v>
      </c>
      <c r="C7819" t="s">
        <v>58</v>
      </c>
      <c r="D7819" t="s">
        <v>21</v>
      </c>
      <c r="E7819" t="s">
        <v>84</v>
      </c>
      <c r="F7819" t="s">
        <v>1936</v>
      </c>
      <c r="G7819">
        <v>15</v>
      </c>
      <c r="H7819">
        <v>188.78</v>
      </c>
      <c r="I7819">
        <v>0.4</v>
      </c>
      <c r="J7819">
        <v>0.06</v>
      </c>
      <c r="K7819">
        <v>67.83</v>
      </c>
      <c r="L7819">
        <v>13.3</v>
      </c>
      <c r="M7819">
        <v>7.98</v>
      </c>
      <c r="N7819">
        <v>1.25</v>
      </c>
      <c r="O7819" t="s">
        <v>24</v>
      </c>
      <c r="P7819" t="s">
        <v>1419</v>
      </c>
      <c r="Q7819" t="s">
        <v>41</v>
      </c>
      <c r="R7819" t="s">
        <v>67</v>
      </c>
      <c r="S7819" t="s">
        <v>55</v>
      </c>
      <c r="T7819" s="1">
        <v>40144</v>
      </c>
    </row>
    <row r="7820" spans="1:20" x14ac:dyDescent="0.25">
      <c r="A7820">
        <v>55906</v>
      </c>
      <c r="B7820">
        <v>40143</v>
      </c>
      <c r="C7820" t="s">
        <v>58</v>
      </c>
      <c r="D7820" t="s">
        <v>21</v>
      </c>
      <c r="E7820" t="s">
        <v>22</v>
      </c>
      <c r="F7820" t="s">
        <v>1880</v>
      </c>
      <c r="G7820">
        <v>42</v>
      </c>
      <c r="H7820">
        <v>4302.21</v>
      </c>
      <c r="I7820">
        <v>0.48</v>
      </c>
      <c r="J7820">
        <v>0.02</v>
      </c>
      <c r="K7820">
        <v>2010.02</v>
      </c>
      <c r="L7820">
        <v>104.04</v>
      </c>
      <c r="M7820">
        <v>54.1</v>
      </c>
      <c r="N7820">
        <v>19.989999999999998</v>
      </c>
      <c r="O7820" t="s">
        <v>24</v>
      </c>
      <c r="P7820" t="s">
        <v>1419</v>
      </c>
      <c r="Q7820" t="s">
        <v>41</v>
      </c>
      <c r="R7820" t="s">
        <v>67</v>
      </c>
      <c r="S7820" t="s">
        <v>57</v>
      </c>
      <c r="T7820" s="1">
        <v>40144</v>
      </c>
    </row>
    <row r="7821" spans="1:20" x14ac:dyDescent="0.25">
      <c r="A7821">
        <v>55908</v>
      </c>
      <c r="B7821">
        <v>39956</v>
      </c>
      <c r="C7821" t="s">
        <v>36</v>
      </c>
      <c r="D7821" t="s">
        <v>21</v>
      </c>
      <c r="E7821" t="s">
        <v>120</v>
      </c>
      <c r="F7821" t="s">
        <v>1286</v>
      </c>
      <c r="G7821">
        <v>44</v>
      </c>
      <c r="H7821">
        <v>3889.59</v>
      </c>
      <c r="I7821">
        <v>0.53</v>
      </c>
      <c r="J7821">
        <v>0.03</v>
      </c>
      <c r="K7821">
        <v>2003.4</v>
      </c>
      <c r="L7821">
        <v>91.06</v>
      </c>
      <c r="M7821">
        <v>42.8</v>
      </c>
      <c r="N7821">
        <v>2.99</v>
      </c>
      <c r="O7821" t="s">
        <v>24</v>
      </c>
      <c r="P7821" t="s">
        <v>457</v>
      </c>
      <c r="Q7821" t="s">
        <v>75</v>
      </c>
      <c r="R7821" t="s">
        <v>34</v>
      </c>
      <c r="S7821" t="s">
        <v>57</v>
      </c>
      <c r="T7821" s="1">
        <v>39957</v>
      </c>
    </row>
    <row r="7822" spans="1:20" x14ac:dyDescent="0.25">
      <c r="A7822">
        <v>55909</v>
      </c>
      <c r="B7822">
        <v>39952</v>
      </c>
      <c r="C7822" t="s">
        <v>20</v>
      </c>
      <c r="D7822" t="s">
        <v>21</v>
      </c>
      <c r="E7822" t="s">
        <v>120</v>
      </c>
      <c r="F7822" t="s">
        <v>1170</v>
      </c>
      <c r="G7822">
        <v>3</v>
      </c>
      <c r="H7822">
        <v>866.73</v>
      </c>
      <c r="I7822">
        <v>0.43</v>
      </c>
      <c r="J7822">
        <v>7.0000000000000007E-2</v>
      </c>
      <c r="K7822">
        <v>327.77</v>
      </c>
      <c r="L7822">
        <v>303.49</v>
      </c>
      <c r="M7822">
        <v>172.99</v>
      </c>
      <c r="N7822">
        <v>19.989999999999998</v>
      </c>
      <c r="O7822" t="s">
        <v>24</v>
      </c>
      <c r="P7822" t="s">
        <v>116</v>
      </c>
      <c r="Q7822" t="s">
        <v>95</v>
      </c>
      <c r="R7822" t="s">
        <v>61</v>
      </c>
      <c r="S7822" t="s">
        <v>57</v>
      </c>
      <c r="T7822" s="1">
        <v>39956</v>
      </c>
    </row>
    <row r="7823" spans="1:20" x14ac:dyDescent="0.25">
      <c r="A7823">
        <v>55909</v>
      </c>
      <c r="B7823">
        <v>39952</v>
      </c>
      <c r="C7823" t="s">
        <v>20</v>
      </c>
      <c r="D7823" t="s">
        <v>21</v>
      </c>
      <c r="E7823" t="s">
        <v>22</v>
      </c>
      <c r="F7823" t="s">
        <v>1015</v>
      </c>
      <c r="G7823">
        <v>2</v>
      </c>
      <c r="H7823">
        <v>49.66</v>
      </c>
      <c r="I7823">
        <v>0.41</v>
      </c>
      <c r="J7823">
        <v>0.03</v>
      </c>
      <c r="K7823">
        <v>17.3</v>
      </c>
      <c r="L7823">
        <v>22.76</v>
      </c>
      <c r="M7823">
        <v>13.43</v>
      </c>
      <c r="N7823">
        <v>5.5</v>
      </c>
      <c r="O7823" t="s">
        <v>24</v>
      </c>
      <c r="P7823" t="s">
        <v>116</v>
      </c>
      <c r="Q7823" t="s">
        <v>75</v>
      </c>
      <c r="R7823" t="s">
        <v>61</v>
      </c>
      <c r="S7823" t="s">
        <v>57</v>
      </c>
      <c r="T7823" s="1">
        <v>39959</v>
      </c>
    </row>
    <row r="7824" spans="1:20" x14ac:dyDescent="0.25">
      <c r="A7824">
        <v>55937</v>
      </c>
      <c r="B7824">
        <v>39839</v>
      </c>
      <c r="C7824" t="s">
        <v>79</v>
      </c>
      <c r="D7824" t="s">
        <v>37</v>
      </c>
      <c r="E7824" t="s">
        <v>38</v>
      </c>
      <c r="F7824" t="s">
        <v>1359</v>
      </c>
      <c r="G7824">
        <v>10</v>
      </c>
      <c r="H7824">
        <v>634.39</v>
      </c>
      <c r="I7824">
        <v>0.42</v>
      </c>
      <c r="J7824">
        <v>0.09</v>
      </c>
      <c r="K7824">
        <v>227.47</v>
      </c>
      <c r="L7824">
        <v>68.930000000000007</v>
      </c>
      <c r="M7824">
        <v>39.979999999999997</v>
      </c>
      <c r="N7824">
        <v>7.12</v>
      </c>
      <c r="O7824" t="s">
        <v>24</v>
      </c>
      <c r="P7824" t="s">
        <v>385</v>
      </c>
      <c r="Q7824" t="s">
        <v>41</v>
      </c>
      <c r="R7824" t="s">
        <v>27</v>
      </c>
      <c r="S7824" t="s">
        <v>57</v>
      </c>
      <c r="T7824" s="1">
        <v>39841</v>
      </c>
    </row>
    <row r="7825" spans="1:20" x14ac:dyDescent="0.25">
      <c r="A7825">
        <v>55937</v>
      </c>
      <c r="B7825">
        <v>39839</v>
      </c>
      <c r="C7825" t="s">
        <v>79</v>
      </c>
      <c r="D7825" t="s">
        <v>42</v>
      </c>
      <c r="E7825" t="s">
        <v>46</v>
      </c>
      <c r="F7825" t="s">
        <v>1062</v>
      </c>
      <c r="G7825">
        <v>24</v>
      </c>
      <c r="H7825">
        <v>14715.79</v>
      </c>
      <c r="I7825">
        <v>0.42</v>
      </c>
      <c r="J7825">
        <v>0.06</v>
      </c>
      <c r="K7825">
        <v>5603.04</v>
      </c>
      <c r="L7825">
        <v>648.5</v>
      </c>
      <c r="M7825">
        <v>376.13</v>
      </c>
      <c r="N7825">
        <v>85.63</v>
      </c>
      <c r="O7825" t="s">
        <v>48</v>
      </c>
      <c r="P7825" t="s">
        <v>385</v>
      </c>
      <c r="Q7825" t="s">
        <v>41</v>
      </c>
      <c r="R7825" t="s">
        <v>27</v>
      </c>
      <c r="S7825" t="s">
        <v>49</v>
      </c>
      <c r="T7825" s="1">
        <v>39841</v>
      </c>
    </row>
    <row r="7826" spans="1:20" x14ac:dyDescent="0.25">
      <c r="A7826">
        <v>55938</v>
      </c>
      <c r="B7826">
        <v>41092</v>
      </c>
      <c r="C7826" t="s">
        <v>29</v>
      </c>
      <c r="D7826" t="s">
        <v>21</v>
      </c>
      <c r="E7826" t="s">
        <v>22</v>
      </c>
      <c r="F7826" t="s">
        <v>96</v>
      </c>
      <c r="G7826">
        <v>18</v>
      </c>
      <c r="H7826">
        <v>2682.47</v>
      </c>
      <c r="I7826">
        <v>0.38</v>
      </c>
      <c r="J7826">
        <v>0.05</v>
      </c>
      <c r="K7826">
        <v>919.65</v>
      </c>
      <c r="L7826">
        <v>154.82</v>
      </c>
      <c r="M7826">
        <v>95.99</v>
      </c>
      <c r="N7826">
        <v>35</v>
      </c>
      <c r="O7826" t="s">
        <v>71</v>
      </c>
      <c r="P7826" t="s">
        <v>935</v>
      </c>
      <c r="Q7826" t="s">
        <v>95</v>
      </c>
      <c r="R7826" t="s">
        <v>27</v>
      </c>
      <c r="S7826" t="s">
        <v>28</v>
      </c>
      <c r="T7826" s="1">
        <v>41093</v>
      </c>
    </row>
    <row r="7827" spans="1:20" x14ac:dyDescent="0.25">
      <c r="A7827">
        <v>55938</v>
      </c>
      <c r="B7827">
        <v>41092</v>
      </c>
      <c r="C7827" t="s">
        <v>29</v>
      </c>
      <c r="D7827" t="s">
        <v>21</v>
      </c>
      <c r="E7827" t="s">
        <v>84</v>
      </c>
      <c r="F7827" t="s">
        <v>1244</v>
      </c>
      <c r="G7827">
        <v>42</v>
      </c>
      <c r="H7827">
        <v>1614.36</v>
      </c>
      <c r="I7827">
        <v>0.52</v>
      </c>
      <c r="J7827">
        <v>0.08</v>
      </c>
      <c r="K7827">
        <v>769.23</v>
      </c>
      <c r="L7827">
        <v>41.63</v>
      </c>
      <c r="M7827">
        <v>19.98</v>
      </c>
      <c r="N7827">
        <v>5.97</v>
      </c>
      <c r="O7827" t="s">
        <v>71</v>
      </c>
      <c r="P7827" t="s">
        <v>935</v>
      </c>
      <c r="Q7827" t="s">
        <v>75</v>
      </c>
      <c r="R7827" t="s">
        <v>27</v>
      </c>
      <c r="S7827" t="s">
        <v>57</v>
      </c>
      <c r="T7827" s="1">
        <v>41093</v>
      </c>
    </row>
    <row r="7828" spans="1:20" x14ac:dyDescent="0.25">
      <c r="A7828">
        <v>55940</v>
      </c>
      <c r="B7828">
        <v>39932</v>
      </c>
      <c r="C7828" t="s">
        <v>29</v>
      </c>
      <c r="D7828" t="s">
        <v>37</v>
      </c>
      <c r="E7828" t="s">
        <v>38</v>
      </c>
      <c r="F7828" t="s">
        <v>1567</v>
      </c>
      <c r="G7828">
        <v>29</v>
      </c>
      <c r="H7828">
        <v>4821.7</v>
      </c>
      <c r="I7828">
        <v>0.41</v>
      </c>
      <c r="J7828">
        <v>0.03</v>
      </c>
      <c r="K7828">
        <v>1886.1</v>
      </c>
      <c r="L7828">
        <v>171.15</v>
      </c>
      <c r="M7828">
        <v>100.98</v>
      </c>
      <c r="N7828">
        <v>7.18</v>
      </c>
      <c r="O7828" t="s">
        <v>24</v>
      </c>
      <c r="P7828" t="s">
        <v>1721</v>
      </c>
      <c r="Q7828" t="s">
        <v>95</v>
      </c>
      <c r="R7828" t="s">
        <v>34</v>
      </c>
      <c r="S7828" t="s">
        <v>57</v>
      </c>
      <c r="T7828" s="1">
        <v>39933</v>
      </c>
    </row>
    <row r="7829" spans="1:20" x14ac:dyDescent="0.25">
      <c r="A7829">
        <v>55968</v>
      </c>
      <c r="B7829">
        <v>41182</v>
      </c>
      <c r="C7829" t="s">
        <v>20</v>
      </c>
      <c r="D7829" t="s">
        <v>21</v>
      </c>
      <c r="E7829" t="s">
        <v>52</v>
      </c>
      <c r="F7829" t="s">
        <v>673</v>
      </c>
      <c r="G7829">
        <v>40</v>
      </c>
      <c r="H7829">
        <v>122.33</v>
      </c>
      <c r="I7829">
        <v>0.43</v>
      </c>
      <c r="J7829">
        <v>0.05</v>
      </c>
      <c r="K7829">
        <v>48.53</v>
      </c>
      <c r="L7829">
        <v>3.19</v>
      </c>
      <c r="M7829">
        <v>1.82</v>
      </c>
      <c r="N7829">
        <v>1</v>
      </c>
      <c r="O7829" t="s">
        <v>24</v>
      </c>
      <c r="P7829" t="s">
        <v>1801</v>
      </c>
      <c r="Q7829" t="s">
        <v>75</v>
      </c>
      <c r="R7829" t="s">
        <v>61</v>
      </c>
      <c r="S7829" t="s">
        <v>55</v>
      </c>
      <c r="T7829" s="1">
        <v>41184</v>
      </c>
    </row>
    <row r="7830" spans="1:20" x14ac:dyDescent="0.25">
      <c r="A7830">
        <v>55969</v>
      </c>
      <c r="B7830">
        <v>40455</v>
      </c>
      <c r="C7830" t="s">
        <v>79</v>
      </c>
      <c r="D7830" t="s">
        <v>21</v>
      </c>
      <c r="E7830" t="s">
        <v>22</v>
      </c>
      <c r="F7830" t="s">
        <v>647</v>
      </c>
      <c r="G7830">
        <v>37</v>
      </c>
      <c r="H7830">
        <v>4922.26</v>
      </c>
      <c r="I7830">
        <v>0.55000000000000004</v>
      </c>
      <c r="J7830">
        <v>0.08</v>
      </c>
      <c r="K7830">
        <v>2511.12</v>
      </c>
      <c r="L7830">
        <v>144.4</v>
      </c>
      <c r="M7830">
        <v>64.98</v>
      </c>
      <c r="N7830">
        <v>6.88</v>
      </c>
      <c r="O7830" t="s">
        <v>24</v>
      </c>
      <c r="P7830" t="s">
        <v>282</v>
      </c>
      <c r="Q7830" t="s">
        <v>64</v>
      </c>
      <c r="R7830" t="s">
        <v>27</v>
      </c>
      <c r="S7830" t="s">
        <v>57</v>
      </c>
      <c r="T7830" s="1">
        <v>40458</v>
      </c>
    </row>
    <row r="7831" spans="1:20" x14ac:dyDescent="0.25">
      <c r="A7831">
        <v>56001</v>
      </c>
      <c r="B7831">
        <v>40280</v>
      </c>
      <c r="C7831" t="s">
        <v>20</v>
      </c>
      <c r="D7831" t="s">
        <v>21</v>
      </c>
      <c r="E7831" t="s">
        <v>84</v>
      </c>
      <c r="F7831" t="s">
        <v>909</v>
      </c>
      <c r="G7831">
        <v>17</v>
      </c>
      <c r="H7831">
        <v>218.51</v>
      </c>
      <c r="I7831">
        <v>0.52</v>
      </c>
      <c r="J7831">
        <v>0.08</v>
      </c>
      <c r="K7831">
        <v>100.98</v>
      </c>
      <c r="L7831">
        <v>13.5</v>
      </c>
      <c r="M7831">
        <v>6.48</v>
      </c>
      <c r="N7831">
        <v>7.37</v>
      </c>
      <c r="O7831" t="s">
        <v>71</v>
      </c>
      <c r="P7831" t="s">
        <v>460</v>
      </c>
      <c r="Q7831" t="s">
        <v>33</v>
      </c>
      <c r="R7831" t="s">
        <v>61</v>
      </c>
      <c r="S7831" t="s">
        <v>57</v>
      </c>
      <c r="T7831" s="1">
        <v>40284</v>
      </c>
    </row>
    <row r="7832" spans="1:20" x14ac:dyDescent="0.25">
      <c r="A7832">
        <v>56002</v>
      </c>
      <c r="B7832">
        <v>39998</v>
      </c>
      <c r="C7832" t="s">
        <v>20</v>
      </c>
      <c r="D7832" t="s">
        <v>21</v>
      </c>
      <c r="E7832" t="s">
        <v>139</v>
      </c>
      <c r="F7832" t="s">
        <v>1442</v>
      </c>
      <c r="G7832">
        <v>21</v>
      </c>
      <c r="H7832">
        <v>750.77</v>
      </c>
      <c r="I7832">
        <v>0.35</v>
      </c>
      <c r="J7832">
        <v>0.04</v>
      </c>
      <c r="K7832">
        <v>240.27</v>
      </c>
      <c r="L7832">
        <v>36.909999999999997</v>
      </c>
      <c r="M7832">
        <v>23.99</v>
      </c>
      <c r="N7832">
        <v>6.71</v>
      </c>
      <c r="O7832" t="s">
        <v>24</v>
      </c>
      <c r="P7832" t="s">
        <v>215</v>
      </c>
      <c r="Q7832" t="s">
        <v>64</v>
      </c>
      <c r="R7832" t="s">
        <v>34</v>
      </c>
      <c r="S7832" t="s">
        <v>57</v>
      </c>
      <c r="T7832" s="1">
        <v>40000</v>
      </c>
    </row>
    <row r="7833" spans="1:20" x14ac:dyDescent="0.25">
      <c r="A7833">
        <v>56002</v>
      </c>
      <c r="B7833">
        <v>39998</v>
      </c>
      <c r="C7833" t="s">
        <v>20</v>
      </c>
      <c r="D7833" t="s">
        <v>21</v>
      </c>
      <c r="E7833" t="s">
        <v>84</v>
      </c>
      <c r="F7833" t="s">
        <v>508</v>
      </c>
      <c r="G7833">
        <v>14</v>
      </c>
      <c r="H7833">
        <v>1431.23</v>
      </c>
      <c r="I7833">
        <v>0.5</v>
      </c>
      <c r="J7833">
        <v>0.09</v>
      </c>
      <c r="K7833">
        <v>642.65</v>
      </c>
      <c r="L7833">
        <v>111.96</v>
      </c>
      <c r="M7833">
        <v>55.98</v>
      </c>
      <c r="N7833">
        <v>4.8600000000000003</v>
      </c>
      <c r="O7833" t="s">
        <v>24</v>
      </c>
      <c r="P7833" t="s">
        <v>215</v>
      </c>
      <c r="Q7833" t="s">
        <v>64</v>
      </c>
      <c r="R7833" t="s">
        <v>34</v>
      </c>
      <c r="S7833" t="s">
        <v>57</v>
      </c>
      <c r="T7833" s="1">
        <v>40002</v>
      </c>
    </row>
    <row r="7834" spans="1:20" x14ac:dyDescent="0.25">
      <c r="A7834">
        <v>56002</v>
      </c>
      <c r="B7834">
        <v>39998</v>
      </c>
      <c r="C7834" t="s">
        <v>20</v>
      </c>
      <c r="D7834" t="s">
        <v>21</v>
      </c>
      <c r="E7834" t="s">
        <v>22</v>
      </c>
      <c r="F7834" t="s">
        <v>1667</v>
      </c>
      <c r="G7834">
        <v>9</v>
      </c>
      <c r="H7834">
        <v>3089.44</v>
      </c>
      <c r="I7834">
        <v>0.55000000000000004</v>
      </c>
      <c r="J7834">
        <v>0.05</v>
      </c>
      <c r="K7834">
        <v>1615.5</v>
      </c>
      <c r="L7834">
        <v>359</v>
      </c>
      <c r="M7834">
        <v>161.55000000000001</v>
      </c>
      <c r="N7834">
        <v>19.989999999999998</v>
      </c>
      <c r="O7834" t="s">
        <v>24</v>
      </c>
      <c r="P7834" t="s">
        <v>215</v>
      </c>
      <c r="Q7834" t="s">
        <v>64</v>
      </c>
      <c r="R7834" t="s">
        <v>34</v>
      </c>
      <c r="S7834" t="s">
        <v>57</v>
      </c>
      <c r="T7834" s="1">
        <v>40005</v>
      </c>
    </row>
    <row r="7835" spans="1:20" x14ac:dyDescent="0.25">
      <c r="A7835">
        <v>56002</v>
      </c>
      <c r="B7835">
        <v>39998</v>
      </c>
      <c r="C7835" t="s">
        <v>20</v>
      </c>
      <c r="D7835" t="s">
        <v>42</v>
      </c>
      <c r="E7835" t="s">
        <v>46</v>
      </c>
      <c r="F7835" t="s">
        <v>1864</v>
      </c>
      <c r="G7835">
        <v>14</v>
      </c>
      <c r="H7835">
        <v>7217.23</v>
      </c>
      <c r="I7835">
        <v>0.47</v>
      </c>
      <c r="J7835">
        <v>7.0000000000000007E-2</v>
      </c>
      <c r="K7835">
        <v>3074.51</v>
      </c>
      <c r="L7835">
        <v>549.02</v>
      </c>
      <c r="M7835">
        <v>290.98</v>
      </c>
      <c r="N7835">
        <v>69</v>
      </c>
      <c r="O7835" t="s">
        <v>24</v>
      </c>
      <c r="P7835" t="s">
        <v>215</v>
      </c>
      <c r="Q7835" t="s">
        <v>64</v>
      </c>
      <c r="R7835" t="s">
        <v>34</v>
      </c>
      <c r="S7835" t="s">
        <v>28</v>
      </c>
      <c r="T7835" s="1">
        <v>40000</v>
      </c>
    </row>
    <row r="7836" spans="1:20" x14ac:dyDescent="0.25">
      <c r="A7836">
        <v>56003</v>
      </c>
      <c r="B7836">
        <v>40274</v>
      </c>
      <c r="C7836" t="s">
        <v>58</v>
      </c>
      <c r="D7836" t="s">
        <v>42</v>
      </c>
      <c r="E7836" t="s">
        <v>46</v>
      </c>
      <c r="F7836" t="s">
        <v>854</v>
      </c>
      <c r="G7836">
        <v>13</v>
      </c>
      <c r="H7836">
        <v>2776.11</v>
      </c>
      <c r="I7836">
        <v>0.36</v>
      </c>
      <c r="J7836">
        <v>0.1</v>
      </c>
      <c r="K7836">
        <v>797.36</v>
      </c>
      <c r="L7836">
        <v>235.91</v>
      </c>
      <c r="M7836">
        <v>150.97999999999999</v>
      </c>
      <c r="N7836">
        <v>16.010000000000002</v>
      </c>
      <c r="O7836" t="s">
        <v>48</v>
      </c>
      <c r="P7836" t="s">
        <v>502</v>
      </c>
      <c r="Q7836" t="s">
        <v>64</v>
      </c>
      <c r="R7836" t="s">
        <v>67</v>
      </c>
      <c r="S7836" t="s">
        <v>49</v>
      </c>
      <c r="T7836" s="1">
        <v>40275</v>
      </c>
    </row>
    <row r="7837" spans="1:20" x14ac:dyDescent="0.25">
      <c r="A7837">
        <v>56006</v>
      </c>
      <c r="B7837">
        <v>40817</v>
      </c>
      <c r="C7837" t="s">
        <v>58</v>
      </c>
      <c r="D7837" t="s">
        <v>21</v>
      </c>
      <c r="E7837" t="s">
        <v>84</v>
      </c>
      <c r="F7837" t="s">
        <v>1676</v>
      </c>
      <c r="G7837">
        <v>16</v>
      </c>
      <c r="H7837">
        <v>179.34</v>
      </c>
      <c r="I7837">
        <v>0.45</v>
      </c>
      <c r="J7837">
        <v>0.1</v>
      </c>
      <c r="K7837">
        <v>65.98</v>
      </c>
      <c r="L7837">
        <v>11.78</v>
      </c>
      <c r="M7837">
        <v>6.48</v>
      </c>
      <c r="N7837">
        <v>9.68</v>
      </c>
      <c r="O7837" t="s">
        <v>24</v>
      </c>
      <c r="P7837" t="s">
        <v>606</v>
      </c>
      <c r="Q7837" t="s">
        <v>33</v>
      </c>
      <c r="R7837" t="s">
        <v>27</v>
      </c>
      <c r="S7837" t="s">
        <v>57</v>
      </c>
      <c r="T7837" s="1">
        <v>40817</v>
      </c>
    </row>
    <row r="7838" spans="1:20" x14ac:dyDescent="0.25">
      <c r="A7838">
        <v>56006</v>
      </c>
      <c r="B7838">
        <v>40817</v>
      </c>
      <c r="C7838" t="s">
        <v>58</v>
      </c>
      <c r="D7838" t="s">
        <v>37</v>
      </c>
      <c r="E7838" t="s">
        <v>50</v>
      </c>
      <c r="F7838" t="s">
        <v>607</v>
      </c>
      <c r="G7838">
        <v>20</v>
      </c>
      <c r="H7838">
        <v>3051.46</v>
      </c>
      <c r="I7838">
        <v>0.47</v>
      </c>
      <c r="J7838">
        <v>0.06</v>
      </c>
      <c r="K7838">
        <v>1330.41</v>
      </c>
      <c r="L7838">
        <v>162.25</v>
      </c>
      <c r="M7838">
        <v>85.99</v>
      </c>
      <c r="N7838">
        <v>1.25</v>
      </c>
      <c r="O7838" t="s">
        <v>24</v>
      </c>
      <c r="P7838" t="s">
        <v>606</v>
      </c>
      <c r="Q7838" t="s">
        <v>33</v>
      </c>
      <c r="R7838" t="s">
        <v>27</v>
      </c>
      <c r="S7838" t="s">
        <v>35</v>
      </c>
      <c r="T7838" s="1">
        <v>40819</v>
      </c>
    </row>
    <row r="7839" spans="1:20" x14ac:dyDescent="0.25">
      <c r="A7839">
        <v>56032</v>
      </c>
      <c r="B7839">
        <v>40896</v>
      </c>
      <c r="C7839" t="s">
        <v>29</v>
      </c>
      <c r="D7839" t="s">
        <v>37</v>
      </c>
      <c r="E7839" t="s">
        <v>87</v>
      </c>
      <c r="F7839" t="s">
        <v>1876</v>
      </c>
      <c r="G7839">
        <v>31</v>
      </c>
      <c r="H7839">
        <v>5395.9</v>
      </c>
      <c r="I7839">
        <v>0.5</v>
      </c>
      <c r="J7839">
        <v>0.1</v>
      </c>
      <c r="K7839">
        <v>2391.96</v>
      </c>
      <c r="L7839">
        <v>192.9</v>
      </c>
      <c r="M7839">
        <v>96.45</v>
      </c>
      <c r="N7839">
        <v>13.99</v>
      </c>
      <c r="O7839" t="s">
        <v>24</v>
      </c>
      <c r="P7839" t="s">
        <v>324</v>
      </c>
      <c r="Q7839" t="s">
        <v>41</v>
      </c>
      <c r="R7839" t="s">
        <v>34</v>
      </c>
      <c r="S7839" t="s">
        <v>45</v>
      </c>
      <c r="T7839" s="1">
        <v>40896</v>
      </c>
    </row>
    <row r="7840" spans="1:20" x14ac:dyDescent="0.25">
      <c r="A7840">
        <v>56032</v>
      </c>
      <c r="B7840">
        <v>40896</v>
      </c>
      <c r="C7840" t="s">
        <v>29</v>
      </c>
      <c r="D7840" t="s">
        <v>42</v>
      </c>
      <c r="E7840" t="s">
        <v>46</v>
      </c>
      <c r="F7840" t="s">
        <v>600</v>
      </c>
      <c r="G7840">
        <v>25</v>
      </c>
      <c r="H7840">
        <v>8108.47</v>
      </c>
      <c r="I7840">
        <v>0.52</v>
      </c>
      <c r="J7840">
        <v>0.03</v>
      </c>
      <c r="K7840">
        <v>4065.72</v>
      </c>
      <c r="L7840">
        <v>331.9</v>
      </c>
      <c r="M7840">
        <v>159.31</v>
      </c>
      <c r="N7840">
        <v>60</v>
      </c>
      <c r="O7840" t="s">
        <v>48</v>
      </c>
      <c r="P7840" t="s">
        <v>324</v>
      </c>
      <c r="Q7840" t="s">
        <v>41</v>
      </c>
      <c r="R7840" t="s">
        <v>34</v>
      </c>
      <c r="S7840" t="s">
        <v>132</v>
      </c>
      <c r="T7840" s="1">
        <v>40898</v>
      </c>
    </row>
    <row r="7841" spans="1:20" x14ac:dyDescent="0.25">
      <c r="A7841">
        <v>56039</v>
      </c>
      <c r="B7841">
        <v>40872</v>
      </c>
      <c r="C7841" t="s">
        <v>20</v>
      </c>
      <c r="D7841" t="s">
        <v>21</v>
      </c>
      <c r="E7841" t="s">
        <v>84</v>
      </c>
      <c r="F7841" t="s">
        <v>1204</v>
      </c>
      <c r="G7841">
        <v>23</v>
      </c>
      <c r="H7841">
        <v>285.37</v>
      </c>
      <c r="I7841">
        <v>0.49</v>
      </c>
      <c r="J7841">
        <v>7.0000000000000007E-2</v>
      </c>
      <c r="K7841">
        <v>126.53</v>
      </c>
      <c r="L7841">
        <v>13.1</v>
      </c>
      <c r="M7841">
        <v>6.68</v>
      </c>
      <c r="N7841">
        <v>5.2</v>
      </c>
      <c r="O7841" t="s">
        <v>24</v>
      </c>
      <c r="P7841" t="s">
        <v>1486</v>
      </c>
      <c r="Q7841" t="s">
        <v>64</v>
      </c>
      <c r="R7841" t="s">
        <v>27</v>
      </c>
      <c r="S7841" t="s">
        <v>57</v>
      </c>
      <c r="T7841" s="1">
        <v>40877</v>
      </c>
    </row>
    <row r="7842" spans="1:20" x14ac:dyDescent="0.25">
      <c r="A7842">
        <v>56064</v>
      </c>
      <c r="B7842">
        <v>40115</v>
      </c>
      <c r="C7842" t="s">
        <v>79</v>
      </c>
      <c r="D7842" t="s">
        <v>21</v>
      </c>
      <c r="E7842" t="s">
        <v>120</v>
      </c>
      <c r="F7842" t="s">
        <v>1452</v>
      </c>
      <c r="G7842">
        <v>41</v>
      </c>
      <c r="H7842">
        <v>2205.98</v>
      </c>
      <c r="I7842">
        <v>0.48</v>
      </c>
      <c r="J7842">
        <v>0.02</v>
      </c>
      <c r="K7842">
        <v>1034.76</v>
      </c>
      <c r="L7842">
        <v>54.87</v>
      </c>
      <c r="M7842">
        <v>28.53</v>
      </c>
      <c r="N7842">
        <v>1.49</v>
      </c>
      <c r="O7842" t="s">
        <v>24</v>
      </c>
      <c r="P7842" t="s">
        <v>942</v>
      </c>
      <c r="Q7842" t="s">
        <v>41</v>
      </c>
      <c r="R7842" t="s">
        <v>61</v>
      </c>
      <c r="S7842" t="s">
        <v>57</v>
      </c>
      <c r="T7842" s="1">
        <v>40115</v>
      </c>
    </row>
    <row r="7843" spans="1:20" x14ac:dyDescent="0.25">
      <c r="A7843">
        <v>56069</v>
      </c>
      <c r="B7843">
        <v>41196</v>
      </c>
      <c r="C7843" t="s">
        <v>20</v>
      </c>
      <c r="D7843" t="s">
        <v>21</v>
      </c>
      <c r="E7843" t="s">
        <v>139</v>
      </c>
      <c r="F7843" t="s">
        <v>149</v>
      </c>
      <c r="G7843">
        <v>10</v>
      </c>
      <c r="H7843">
        <v>109.07</v>
      </c>
      <c r="I7843">
        <v>0.52</v>
      </c>
      <c r="J7843">
        <v>0.09</v>
      </c>
      <c r="K7843">
        <v>50.88</v>
      </c>
      <c r="L7843">
        <v>11.83</v>
      </c>
      <c r="M7843">
        <v>5.68</v>
      </c>
      <c r="N7843">
        <v>1.39</v>
      </c>
      <c r="O7843" t="s">
        <v>24</v>
      </c>
      <c r="P7843" t="s">
        <v>451</v>
      </c>
      <c r="Q7843" t="s">
        <v>33</v>
      </c>
      <c r="R7843" t="s">
        <v>34</v>
      </c>
      <c r="S7843" t="s">
        <v>57</v>
      </c>
      <c r="T7843" s="1">
        <v>41201</v>
      </c>
    </row>
    <row r="7844" spans="1:20" x14ac:dyDescent="0.25">
      <c r="A7844">
        <v>56099</v>
      </c>
      <c r="B7844">
        <v>40456</v>
      </c>
      <c r="C7844" t="s">
        <v>20</v>
      </c>
      <c r="D7844" t="s">
        <v>21</v>
      </c>
      <c r="E7844" t="s">
        <v>126</v>
      </c>
      <c r="F7844" t="s">
        <v>1208</v>
      </c>
      <c r="G7844">
        <v>11</v>
      </c>
      <c r="H7844">
        <v>186.09</v>
      </c>
      <c r="I7844">
        <v>0.35</v>
      </c>
      <c r="J7844">
        <v>0.02</v>
      </c>
      <c r="K7844">
        <v>61.32</v>
      </c>
      <c r="L7844">
        <v>16.89</v>
      </c>
      <c r="M7844">
        <v>10.98</v>
      </c>
      <c r="N7844">
        <v>3.99</v>
      </c>
      <c r="O7844" t="s">
        <v>24</v>
      </c>
      <c r="P7844" t="s">
        <v>1176</v>
      </c>
      <c r="Q7844" t="s">
        <v>41</v>
      </c>
      <c r="R7844" t="s">
        <v>34</v>
      </c>
      <c r="S7844" t="s">
        <v>57</v>
      </c>
      <c r="T7844" s="1">
        <v>40463</v>
      </c>
    </row>
    <row r="7845" spans="1:20" x14ac:dyDescent="0.25">
      <c r="A7845">
        <v>56099</v>
      </c>
      <c r="B7845">
        <v>40456</v>
      </c>
      <c r="C7845" t="s">
        <v>20</v>
      </c>
      <c r="D7845" t="s">
        <v>21</v>
      </c>
      <c r="E7845" t="s">
        <v>22</v>
      </c>
      <c r="F7845" t="s">
        <v>184</v>
      </c>
      <c r="G7845">
        <v>6</v>
      </c>
      <c r="H7845">
        <v>154.94</v>
      </c>
      <c r="I7845">
        <v>0.41</v>
      </c>
      <c r="J7845">
        <v>0.1</v>
      </c>
      <c r="K7845">
        <v>49.49</v>
      </c>
      <c r="L7845">
        <v>26.61</v>
      </c>
      <c r="M7845">
        <v>15.7</v>
      </c>
      <c r="N7845">
        <v>11.25</v>
      </c>
      <c r="O7845" t="s">
        <v>24</v>
      </c>
      <c r="P7845" t="s">
        <v>1176</v>
      </c>
      <c r="Q7845" t="s">
        <v>41</v>
      </c>
      <c r="R7845" t="s">
        <v>34</v>
      </c>
      <c r="S7845" t="s">
        <v>57</v>
      </c>
      <c r="T7845" s="1">
        <v>40463</v>
      </c>
    </row>
    <row r="7846" spans="1:20" x14ac:dyDescent="0.25">
      <c r="A7846">
        <v>56101</v>
      </c>
      <c r="B7846">
        <v>40378</v>
      </c>
      <c r="C7846" t="s">
        <v>29</v>
      </c>
      <c r="D7846" t="s">
        <v>21</v>
      </c>
      <c r="E7846" t="s">
        <v>126</v>
      </c>
      <c r="F7846" t="s">
        <v>342</v>
      </c>
      <c r="G7846">
        <v>1</v>
      </c>
      <c r="H7846">
        <v>38.47</v>
      </c>
      <c r="I7846">
        <v>0.55000000000000004</v>
      </c>
      <c r="J7846">
        <v>0.01</v>
      </c>
      <c r="K7846">
        <v>17.3</v>
      </c>
      <c r="L7846">
        <v>32.04</v>
      </c>
      <c r="M7846">
        <v>14.42</v>
      </c>
      <c r="N7846">
        <v>6.75</v>
      </c>
      <c r="O7846" t="s">
        <v>24</v>
      </c>
      <c r="P7846" t="s">
        <v>1474</v>
      </c>
      <c r="Q7846" t="s">
        <v>64</v>
      </c>
      <c r="R7846" t="s">
        <v>34</v>
      </c>
      <c r="S7846" t="s">
        <v>45</v>
      </c>
      <c r="T7846" s="1">
        <v>40380</v>
      </c>
    </row>
    <row r="7847" spans="1:20" x14ac:dyDescent="0.25">
      <c r="A7847">
        <v>56101</v>
      </c>
      <c r="B7847">
        <v>40378</v>
      </c>
      <c r="C7847" t="s">
        <v>29</v>
      </c>
      <c r="D7847" t="s">
        <v>21</v>
      </c>
      <c r="E7847" t="s">
        <v>120</v>
      </c>
      <c r="F7847" t="s">
        <v>294</v>
      </c>
      <c r="G7847">
        <v>44</v>
      </c>
      <c r="H7847">
        <v>10392.15</v>
      </c>
      <c r="I7847">
        <v>0.52</v>
      </c>
      <c r="J7847">
        <v>0.08</v>
      </c>
      <c r="K7847">
        <v>4960.6000000000004</v>
      </c>
      <c r="L7847">
        <v>256.23</v>
      </c>
      <c r="M7847">
        <v>122.99</v>
      </c>
      <c r="N7847">
        <v>19.989999999999998</v>
      </c>
      <c r="O7847" t="s">
        <v>24</v>
      </c>
      <c r="P7847" t="s">
        <v>1474</v>
      </c>
      <c r="Q7847" t="s">
        <v>64</v>
      </c>
      <c r="R7847" t="s">
        <v>34</v>
      </c>
      <c r="S7847" t="s">
        <v>57</v>
      </c>
      <c r="T7847" s="1">
        <v>40381</v>
      </c>
    </row>
    <row r="7848" spans="1:20" x14ac:dyDescent="0.25">
      <c r="A7848">
        <v>56103</v>
      </c>
      <c r="B7848">
        <v>40538</v>
      </c>
      <c r="C7848" t="s">
        <v>36</v>
      </c>
      <c r="D7848" t="s">
        <v>37</v>
      </c>
      <c r="E7848" t="s">
        <v>50</v>
      </c>
      <c r="F7848" t="s">
        <v>76</v>
      </c>
      <c r="G7848">
        <v>24</v>
      </c>
      <c r="H7848">
        <v>4320.75</v>
      </c>
      <c r="I7848">
        <v>0.4</v>
      </c>
      <c r="J7848">
        <v>7.0000000000000007E-2</v>
      </c>
      <c r="K7848">
        <v>1531.07</v>
      </c>
      <c r="L7848">
        <v>193.32</v>
      </c>
      <c r="M7848">
        <v>115.99</v>
      </c>
      <c r="N7848">
        <v>5.92</v>
      </c>
      <c r="O7848" t="s">
        <v>24</v>
      </c>
      <c r="P7848" t="s">
        <v>1419</v>
      </c>
      <c r="Q7848" t="s">
        <v>41</v>
      </c>
      <c r="R7848" t="s">
        <v>34</v>
      </c>
      <c r="S7848" t="s">
        <v>57</v>
      </c>
      <c r="T7848" s="1">
        <v>40540</v>
      </c>
    </row>
    <row r="7849" spans="1:20" x14ac:dyDescent="0.25">
      <c r="A7849">
        <v>56128</v>
      </c>
      <c r="B7849">
        <v>40389</v>
      </c>
      <c r="C7849" t="s">
        <v>79</v>
      </c>
      <c r="D7849" t="s">
        <v>21</v>
      </c>
      <c r="E7849" t="s">
        <v>52</v>
      </c>
      <c r="F7849" t="s">
        <v>1388</v>
      </c>
      <c r="G7849">
        <v>41</v>
      </c>
      <c r="H7849">
        <v>1743.36</v>
      </c>
      <c r="I7849">
        <v>0.5</v>
      </c>
      <c r="J7849">
        <v>0.08</v>
      </c>
      <c r="K7849">
        <v>791.78</v>
      </c>
      <c r="L7849">
        <v>45.98</v>
      </c>
      <c r="M7849">
        <v>22.99</v>
      </c>
      <c r="N7849">
        <v>8.99</v>
      </c>
      <c r="O7849" t="s">
        <v>24</v>
      </c>
      <c r="P7849" t="s">
        <v>314</v>
      </c>
      <c r="Q7849" t="s">
        <v>64</v>
      </c>
      <c r="R7849" t="s">
        <v>27</v>
      </c>
      <c r="S7849" t="s">
        <v>35</v>
      </c>
      <c r="T7849" s="1">
        <v>40389</v>
      </c>
    </row>
    <row r="7850" spans="1:20" x14ac:dyDescent="0.25">
      <c r="A7850">
        <v>56128</v>
      </c>
      <c r="B7850">
        <v>40389</v>
      </c>
      <c r="C7850" t="s">
        <v>79</v>
      </c>
      <c r="D7850" t="s">
        <v>42</v>
      </c>
      <c r="E7850" t="s">
        <v>46</v>
      </c>
      <c r="F7850" t="s">
        <v>1211</v>
      </c>
      <c r="G7850">
        <v>19</v>
      </c>
      <c r="H7850">
        <v>1252.55</v>
      </c>
      <c r="I7850">
        <v>0.37</v>
      </c>
      <c r="J7850">
        <v>0.1</v>
      </c>
      <c r="K7850">
        <v>361.79</v>
      </c>
      <c r="L7850">
        <v>70.52</v>
      </c>
      <c r="M7850">
        <v>44.43</v>
      </c>
      <c r="N7850">
        <v>46.59</v>
      </c>
      <c r="O7850" t="s">
        <v>48</v>
      </c>
      <c r="P7850" t="s">
        <v>314</v>
      </c>
      <c r="Q7850" t="s">
        <v>64</v>
      </c>
      <c r="R7850" t="s">
        <v>27</v>
      </c>
      <c r="S7850" t="s">
        <v>49</v>
      </c>
      <c r="T7850" s="1">
        <v>40390</v>
      </c>
    </row>
    <row r="7851" spans="1:20" x14ac:dyDescent="0.25">
      <c r="A7851">
        <v>56130</v>
      </c>
      <c r="B7851">
        <v>40876</v>
      </c>
      <c r="C7851" t="s">
        <v>79</v>
      </c>
      <c r="D7851" t="s">
        <v>42</v>
      </c>
      <c r="E7851" t="s">
        <v>43</v>
      </c>
      <c r="F7851" t="s">
        <v>1842</v>
      </c>
      <c r="G7851">
        <v>13</v>
      </c>
      <c r="H7851">
        <v>388.06</v>
      </c>
      <c r="I7851">
        <v>0.41</v>
      </c>
      <c r="J7851">
        <v>0.08</v>
      </c>
      <c r="K7851">
        <v>135.97</v>
      </c>
      <c r="L7851">
        <v>31.69</v>
      </c>
      <c r="M7851">
        <v>18.7</v>
      </c>
      <c r="N7851">
        <v>8.99</v>
      </c>
      <c r="O7851" t="s">
        <v>24</v>
      </c>
      <c r="P7851" t="s">
        <v>1569</v>
      </c>
      <c r="Q7851" t="s">
        <v>33</v>
      </c>
      <c r="R7851" t="s">
        <v>34</v>
      </c>
      <c r="S7851" t="s">
        <v>35</v>
      </c>
      <c r="T7851" s="1">
        <v>40878</v>
      </c>
    </row>
    <row r="7852" spans="1:20" x14ac:dyDescent="0.25">
      <c r="A7852">
        <v>56130</v>
      </c>
      <c r="B7852">
        <v>40876</v>
      </c>
      <c r="C7852" t="s">
        <v>79</v>
      </c>
      <c r="D7852" t="s">
        <v>21</v>
      </c>
      <c r="E7852" t="s">
        <v>52</v>
      </c>
      <c r="F7852" t="s">
        <v>754</v>
      </c>
      <c r="G7852">
        <v>25</v>
      </c>
      <c r="H7852">
        <v>71.569999999999993</v>
      </c>
      <c r="I7852">
        <v>0.43</v>
      </c>
      <c r="J7852">
        <v>0.05</v>
      </c>
      <c r="K7852">
        <v>28</v>
      </c>
      <c r="L7852">
        <v>2.95</v>
      </c>
      <c r="M7852">
        <v>1.68</v>
      </c>
      <c r="N7852">
        <v>1.57</v>
      </c>
      <c r="O7852" t="s">
        <v>24</v>
      </c>
      <c r="P7852" t="s">
        <v>1569</v>
      </c>
      <c r="Q7852" t="s">
        <v>33</v>
      </c>
      <c r="R7852" t="s">
        <v>34</v>
      </c>
      <c r="S7852" t="s">
        <v>55</v>
      </c>
      <c r="T7852" s="1">
        <v>40878</v>
      </c>
    </row>
    <row r="7853" spans="1:20" x14ac:dyDescent="0.25">
      <c r="A7853">
        <v>56135</v>
      </c>
      <c r="B7853">
        <v>40495</v>
      </c>
      <c r="C7853" t="s">
        <v>79</v>
      </c>
      <c r="D7853" t="s">
        <v>42</v>
      </c>
      <c r="E7853" t="s">
        <v>92</v>
      </c>
      <c r="F7853" t="s">
        <v>949</v>
      </c>
      <c r="G7853">
        <v>8</v>
      </c>
      <c r="H7853">
        <v>1840.63</v>
      </c>
      <c r="I7853">
        <v>0.4</v>
      </c>
      <c r="J7853">
        <v>0.04</v>
      </c>
      <c r="K7853">
        <v>676.7</v>
      </c>
      <c r="L7853">
        <v>234.97</v>
      </c>
      <c r="M7853">
        <v>140.97999999999999</v>
      </c>
      <c r="N7853">
        <v>36.090000000000003</v>
      </c>
      <c r="O7853" t="s">
        <v>48</v>
      </c>
      <c r="P7853" t="s">
        <v>371</v>
      </c>
      <c r="Q7853" t="s">
        <v>41</v>
      </c>
      <c r="R7853" t="s">
        <v>34</v>
      </c>
      <c r="S7853" t="s">
        <v>49</v>
      </c>
      <c r="T7853" s="1">
        <v>40497</v>
      </c>
    </row>
    <row r="7854" spans="1:20" x14ac:dyDescent="0.25">
      <c r="A7854">
        <v>56135</v>
      </c>
      <c r="B7854">
        <v>40495</v>
      </c>
      <c r="C7854" t="s">
        <v>79</v>
      </c>
      <c r="D7854" t="s">
        <v>21</v>
      </c>
      <c r="E7854" t="s">
        <v>72</v>
      </c>
      <c r="F7854" t="s">
        <v>2063</v>
      </c>
      <c r="G7854">
        <v>48</v>
      </c>
      <c r="H7854">
        <v>136.37</v>
      </c>
      <c r="I7854">
        <v>0.42</v>
      </c>
      <c r="J7854">
        <v>0.1</v>
      </c>
      <c r="K7854">
        <v>47.93</v>
      </c>
      <c r="L7854">
        <v>3.12</v>
      </c>
      <c r="M7854">
        <v>1.81</v>
      </c>
      <c r="N7854">
        <v>1.56</v>
      </c>
      <c r="O7854" t="s">
        <v>24</v>
      </c>
      <c r="P7854" t="s">
        <v>371</v>
      </c>
      <c r="Q7854" t="s">
        <v>41</v>
      </c>
      <c r="R7854" t="s">
        <v>34</v>
      </c>
      <c r="S7854" t="s">
        <v>55</v>
      </c>
      <c r="T7854" s="1">
        <v>40496</v>
      </c>
    </row>
    <row r="7855" spans="1:20" x14ac:dyDescent="0.25">
      <c r="A7855">
        <v>56161</v>
      </c>
      <c r="B7855">
        <v>41013</v>
      </c>
      <c r="C7855" t="s">
        <v>36</v>
      </c>
      <c r="D7855" t="s">
        <v>37</v>
      </c>
      <c r="E7855" t="s">
        <v>38</v>
      </c>
      <c r="F7855" t="s">
        <v>1631</v>
      </c>
      <c r="G7855">
        <v>38</v>
      </c>
      <c r="H7855">
        <v>2820.11</v>
      </c>
      <c r="I7855">
        <v>0.47</v>
      </c>
      <c r="J7855">
        <v>0.02</v>
      </c>
      <c r="K7855">
        <v>1290.24</v>
      </c>
      <c r="L7855">
        <v>75.45</v>
      </c>
      <c r="M7855">
        <v>39.99</v>
      </c>
      <c r="N7855">
        <v>10.25</v>
      </c>
      <c r="O7855" t="s">
        <v>71</v>
      </c>
      <c r="P7855" t="s">
        <v>327</v>
      </c>
      <c r="Q7855" t="s">
        <v>41</v>
      </c>
      <c r="R7855" t="s">
        <v>61</v>
      </c>
      <c r="S7855" t="s">
        <v>57</v>
      </c>
      <c r="T7855" s="1">
        <v>41015</v>
      </c>
    </row>
    <row r="7856" spans="1:20" x14ac:dyDescent="0.25">
      <c r="A7856">
        <v>56162</v>
      </c>
      <c r="B7856">
        <v>40658</v>
      </c>
      <c r="C7856" t="s">
        <v>29</v>
      </c>
      <c r="D7856" t="s">
        <v>42</v>
      </c>
      <c r="E7856" t="s">
        <v>192</v>
      </c>
      <c r="F7856" t="s">
        <v>1431</v>
      </c>
      <c r="G7856">
        <v>30</v>
      </c>
      <c r="H7856">
        <v>10323.24</v>
      </c>
      <c r="I7856">
        <v>0.52</v>
      </c>
      <c r="J7856">
        <v>0.09</v>
      </c>
      <c r="K7856">
        <v>4863.84</v>
      </c>
      <c r="L7856">
        <v>377.04</v>
      </c>
      <c r="M7856">
        <v>180.98</v>
      </c>
      <c r="N7856">
        <v>30</v>
      </c>
      <c r="O7856" t="s">
        <v>48</v>
      </c>
      <c r="P7856" t="s">
        <v>1294</v>
      </c>
      <c r="Q7856" t="s">
        <v>33</v>
      </c>
      <c r="R7856" t="s">
        <v>34</v>
      </c>
      <c r="S7856" t="s">
        <v>132</v>
      </c>
      <c r="T7856" s="1">
        <v>40660</v>
      </c>
    </row>
    <row r="7857" spans="1:20" x14ac:dyDescent="0.25">
      <c r="A7857">
        <v>56163</v>
      </c>
      <c r="B7857">
        <v>40036</v>
      </c>
      <c r="C7857" t="s">
        <v>29</v>
      </c>
      <c r="D7857" t="s">
        <v>21</v>
      </c>
      <c r="E7857" t="s">
        <v>84</v>
      </c>
      <c r="F7857" t="s">
        <v>815</v>
      </c>
      <c r="G7857">
        <v>3</v>
      </c>
      <c r="H7857">
        <v>250.43</v>
      </c>
      <c r="I7857">
        <v>0.55000000000000004</v>
      </c>
      <c r="J7857">
        <v>0.03</v>
      </c>
      <c r="K7857">
        <v>131.53</v>
      </c>
      <c r="L7857">
        <v>84.31</v>
      </c>
      <c r="M7857">
        <v>37.94</v>
      </c>
      <c r="N7857">
        <v>5.08</v>
      </c>
      <c r="O7857" t="s">
        <v>24</v>
      </c>
      <c r="P7857" t="s">
        <v>1437</v>
      </c>
      <c r="Q7857" t="s">
        <v>33</v>
      </c>
      <c r="R7857" t="s">
        <v>61</v>
      </c>
      <c r="S7857" t="s">
        <v>55</v>
      </c>
      <c r="T7857" s="1">
        <v>40038</v>
      </c>
    </row>
    <row r="7858" spans="1:20" x14ac:dyDescent="0.25">
      <c r="A7858">
        <v>56166</v>
      </c>
      <c r="B7858">
        <v>40394</v>
      </c>
      <c r="C7858" t="s">
        <v>58</v>
      </c>
      <c r="D7858" t="s">
        <v>42</v>
      </c>
      <c r="E7858" t="s">
        <v>192</v>
      </c>
      <c r="F7858" t="s">
        <v>1986</v>
      </c>
      <c r="G7858">
        <v>1</v>
      </c>
      <c r="H7858">
        <v>210.76</v>
      </c>
      <c r="I7858">
        <v>0.45</v>
      </c>
      <c r="J7858">
        <v>0.08</v>
      </c>
      <c r="K7858">
        <v>67.87</v>
      </c>
      <c r="L7858">
        <v>183.44</v>
      </c>
      <c r="M7858">
        <v>100.89</v>
      </c>
      <c r="N7858">
        <v>42</v>
      </c>
      <c r="O7858" t="s">
        <v>48</v>
      </c>
      <c r="P7858" t="s">
        <v>349</v>
      </c>
      <c r="Q7858" t="s">
        <v>95</v>
      </c>
      <c r="R7858" t="s">
        <v>67</v>
      </c>
      <c r="S7858" t="s">
        <v>132</v>
      </c>
      <c r="T7858" s="1">
        <v>40395</v>
      </c>
    </row>
    <row r="7859" spans="1:20" x14ac:dyDescent="0.25">
      <c r="A7859">
        <v>56166</v>
      </c>
      <c r="B7859">
        <v>40394</v>
      </c>
      <c r="C7859" t="s">
        <v>58</v>
      </c>
      <c r="D7859" t="s">
        <v>21</v>
      </c>
      <c r="E7859" t="s">
        <v>126</v>
      </c>
      <c r="F7859" t="s">
        <v>342</v>
      </c>
      <c r="G7859">
        <v>45</v>
      </c>
      <c r="H7859">
        <v>1200.73</v>
      </c>
      <c r="I7859">
        <v>0.5</v>
      </c>
      <c r="J7859">
        <v>0.08</v>
      </c>
      <c r="K7859">
        <v>545.08000000000004</v>
      </c>
      <c r="L7859">
        <v>28.84</v>
      </c>
      <c r="M7859">
        <v>14.42</v>
      </c>
      <c r="N7859">
        <v>6.75</v>
      </c>
      <c r="O7859" t="s">
        <v>24</v>
      </c>
      <c r="P7859" t="s">
        <v>349</v>
      </c>
      <c r="Q7859" t="s">
        <v>95</v>
      </c>
      <c r="R7859" t="s">
        <v>67</v>
      </c>
      <c r="S7859" t="s">
        <v>45</v>
      </c>
      <c r="T7859" s="1">
        <v>40396</v>
      </c>
    </row>
    <row r="7860" spans="1:20" x14ac:dyDescent="0.25">
      <c r="A7860">
        <v>56197</v>
      </c>
      <c r="B7860">
        <v>39944</v>
      </c>
      <c r="C7860" t="s">
        <v>36</v>
      </c>
      <c r="D7860" t="s">
        <v>42</v>
      </c>
      <c r="E7860" t="s">
        <v>43</v>
      </c>
      <c r="F7860" t="s">
        <v>848</v>
      </c>
      <c r="G7860">
        <v>11</v>
      </c>
      <c r="H7860">
        <v>41.14</v>
      </c>
      <c r="I7860">
        <v>0.53</v>
      </c>
      <c r="J7860">
        <v>0.09</v>
      </c>
      <c r="K7860">
        <v>17.920000000000002</v>
      </c>
      <c r="L7860">
        <v>3.7</v>
      </c>
      <c r="M7860">
        <v>1.74</v>
      </c>
      <c r="N7860">
        <v>4.08</v>
      </c>
      <c r="O7860" t="s">
        <v>71</v>
      </c>
      <c r="P7860" t="s">
        <v>913</v>
      </c>
      <c r="Q7860" t="s">
        <v>41</v>
      </c>
      <c r="R7860" t="s">
        <v>67</v>
      </c>
      <c r="S7860" t="s">
        <v>35</v>
      </c>
      <c r="T7860" s="1">
        <v>39946</v>
      </c>
    </row>
    <row r="7861" spans="1:20" x14ac:dyDescent="0.25">
      <c r="A7861">
        <v>56197</v>
      </c>
      <c r="B7861">
        <v>39944</v>
      </c>
      <c r="C7861" t="s">
        <v>36</v>
      </c>
      <c r="D7861" t="s">
        <v>42</v>
      </c>
      <c r="E7861" t="s">
        <v>46</v>
      </c>
      <c r="F7861" t="s">
        <v>305</v>
      </c>
      <c r="G7861">
        <v>45</v>
      </c>
      <c r="H7861">
        <v>15733.43</v>
      </c>
      <c r="I7861">
        <v>0.4</v>
      </c>
      <c r="J7861">
        <v>0.08</v>
      </c>
      <c r="K7861">
        <v>5461.2</v>
      </c>
      <c r="L7861">
        <v>379.25</v>
      </c>
      <c r="M7861">
        <v>227.55</v>
      </c>
      <c r="N7861">
        <v>32.479999999999997</v>
      </c>
      <c r="O7861" t="s">
        <v>48</v>
      </c>
      <c r="P7861" t="s">
        <v>913</v>
      </c>
      <c r="Q7861" t="s">
        <v>41</v>
      </c>
      <c r="R7861" t="s">
        <v>67</v>
      </c>
      <c r="S7861" t="s">
        <v>49</v>
      </c>
      <c r="T7861" s="1">
        <v>39944</v>
      </c>
    </row>
    <row r="7862" spans="1:20" x14ac:dyDescent="0.25">
      <c r="A7862">
        <v>56224</v>
      </c>
      <c r="B7862">
        <v>41207</v>
      </c>
      <c r="C7862" t="s">
        <v>79</v>
      </c>
      <c r="D7862" t="s">
        <v>21</v>
      </c>
      <c r="E7862" t="s">
        <v>120</v>
      </c>
      <c r="F7862" t="s">
        <v>750</v>
      </c>
      <c r="G7862">
        <v>35</v>
      </c>
      <c r="H7862">
        <v>259.32</v>
      </c>
      <c r="I7862">
        <v>0.48</v>
      </c>
      <c r="J7862">
        <v>0.01</v>
      </c>
      <c r="K7862">
        <v>120.53</v>
      </c>
      <c r="L7862">
        <v>7.33</v>
      </c>
      <c r="M7862">
        <v>3.81</v>
      </c>
      <c r="N7862">
        <v>5.44</v>
      </c>
      <c r="O7862" t="s">
        <v>24</v>
      </c>
      <c r="P7862" t="s">
        <v>1740</v>
      </c>
      <c r="Q7862" t="s">
        <v>33</v>
      </c>
      <c r="R7862" t="s">
        <v>61</v>
      </c>
      <c r="S7862" t="s">
        <v>57</v>
      </c>
      <c r="T7862" s="1">
        <v>41209</v>
      </c>
    </row>
    <row r="7863" spans="1:20" x14ac:dyDescent="0.25">
      <c r="A7863">
        <v>56224</v>
      </c>
      <c r="B7863">
        <v>41207</v>
      </c>
      <c r="C7863" t="s">
        <v>79</v>
      </c>
      <c r="D7863" t="s">
        <v>42</v>
      </c>
      <c r="E7863" t="s">
        <v>192</v>
      </c>
      <c r="F7863" t="s">
        <v>465</v>
      </c>
      <c r="G7863">
        <v>32</v>
      </c>
      <c r="H7863">
        <v>5809.63</v>
      </c>
      <c r="I7863">
        <v>0.47</v>
      </c>
      <c r="J7863">
        <v>0.01</v>
      </c>
      <c r="K7863">
        <v>2664.88</v>
      </c>
      <c r="L7863">
        <v>181.04</v>
      </c>
      <c r="M7863">
        <v>95.95</v>
      </c>
      <c r="N7863">
        <v>74.349999999999994</v>
      </c>
      <c r="O7863" t="s">
        <v>48</v>
      </c>
      <c r="P7863" t="s">
        <v>1740</v>
      </c>
      <c r="Q7863" t="s">
        <v>33</v>
      </c>
      <c r="R7863" t="s">
        <v>61</v>
      </c>
      <c r="S7863" t="s">
        <v>132</v>
      </c>
      <c r="T7863" s="1">
        <v>41208</v>
      </c>
    </row>
    <row r="7864" spans="1:20" x14ac:dyDescent="0.25">
      <c r="A7864">
        <v>56224</v>
      </c>
      <c r="B7864">
        <v>41207</v>
      </c>
      <c r="C7864" t="s">
        <v>79</v>
      </c>
      <c r="D7864" t="s">
        <v>21</v>
      </c>
      <c r="E7864" t="s">
        <v>72</v>
      </c>
      <c r="F7864" t="s">
        <v>1868</v>
      </c>
      <c r="G7864">
        <v>46</v>
      </c>
      <c r="H7864">
        <v>656.11</v>
      </c>
      <c r="I7864">
        <v>0.5</v>
      </c>
      <c r="J7864">
        <v>0.1</v>
      </c>
      <c r="K7864">
        <v>290.35000000000002</v>
      </c>
      <c r="L7864">
        <v>15.78</v>
      </c>
      <c r="M7864">
        <v>7.89</v>
      </c>
      <c r="N7864">
        <v>2.82</v>
      </c>
      <c r="O7864" t="s">
        <v>24</v>
      </c>
      <c r="P7864" t="s">
        <v>1740</v>
      </c>
      <c r="Q7864" t="s">
        <v>33</v>
      </c>
      <c r="R7864" t="s">
        <v>61</v>
      </c>
      <c r="S7864" t="s">
        <v>55</v>
      </c>
      <c r="T7864" s="1">
        <v>41207</v>
      </c>
    </row>
    <row r="7865" spans="1:20" x14ac:dyDescent="0.25">
      <c r="A7865">
        <v>56224</v>
      </c>
      <c r="B7865">
        <v>41207</v>
      </c>
      <c r="C7865" t="s">
        <v>79</v>
      </c>
      <c r="D7865" t="s">
        <v>42</v>
      </c>
      <c r="E7865" t="s">
        <v>46</v>
      </c>
      <c r="F7865" t="s">
        <v>164</v>
      </c>
      <c r="G7865">
        <v>9</v>
      </c>
      <c r="H7865">
        <v>2081.36</v>
      </c>
      <c r="I7865">
        <v>0.47</v>
      </c>
      <c r="J7865">
        <v>0.04</v>
      </c>
      <c r="K7865">
        <v>909.01</v>
      </c>
      <c r="L7865">
        <v>234.89</v>
      </c>
      <c r="M7865">
        <v>124.49</v>
      </c>
      <c r="N7865">
        <v>51.94</v>
      </c>
      <c r="O7865" t="s">
        <v>48</v>
      </c>
      <c r="P7865" t="s">
        <v>1740</v>
      </c>
      <c r="Q7865" t="s">
        <v>33</v>
      </c>
      <c r="R7865" t="s">
        <v>61</v>
      </c>
      <c r="S7865" t="s">
        <v>49</v>
      </c>
      <c r="T7865" s="1">
        <v>41208</v>
      </c>
    </row>
    <row r="7866" spans="1:20" x14ac:dyDescent="0.25">
      <c r="A7866">
        <v>56257</v>
      </c>
      <c r="B7866">
        <v>40795</v>
      </c>
      <c r="C7866" t="s">
        <v>79</v>
      </c>
      <c r="D7866" t="s">
        <v>42</v>
      </c>
      <c r="E7866" t="s">
        <v>43</v>
      </c>
      <c r="F7866" t="s">
        <v>259</v>
      </c>
      <c r="G7866">
        <v>49</v>
      </c>
      <c r="H7866">
        <v>435.21</v>
      </c>
      <c r="I7866">
        <v>0.45</v>
      </c>
      <c r="J7866">
        <v>0.03</v>
      </c>
      <c r="K7866">
        <v>185.97</v>
      </c>
      <c r="L7866">
        <v>9.0399999999999991</v>
      </c>
      <c r="M7866">
        <v>4.97</v>
      </c>
      <c r="N7866">
        <v>5.71</v>
      </c>
      <c r="O7866" t="s">
        <v>71</v>
      </c>
      <c r="P7866" t="s">
        <v>728</v>
      </c>
      <c r="Q7866" t="s">
        <v>75</v>
      </c>
      <c r="R7866" t="s">
        <v>61</v>
      </c>
      <c r="S7866" t="s">
        <v>45</v>
      </c>
      <c r="T7866" s="1">
        <v>40796</v>
      </c>
    </row>
    <row r="7867" spans="1:20" x14ac:dyDescent="0.25">
      <c r="A7867">
        <v>56260</v>
      </c>
      <c r="B7867">
        <v>40040</v>
      </c>
      <c r="C7867" t="s">
        <v>29</v>
      </c>
      <c r="D7867" t="s">
        <v>21</v>
      </c>
      <c r="E7867" t="s">
        <v>84</v>
      </c>
      <c r="F7867" t="s">
        <v>473</v>
      </c>
      <c r="G7867">
        <v>34</v>
      </c>
      <c r="H7867">
        <v>435.33</v>
      </c>
      <c r="I7867">
        <v>0.5</v>
      </c>
      <c r="J7867">
        <v>0.03</v>
      </c>
      <c r="K7867">
        <v>207.1</v>
      </c>
      <c r="L7867">
        <v>12.96</v>
      </c>
      <c r="M7867">
        <v>6.48</v>
      </c>
      <c r="N7867">
        <v>7.91</v>
      </c>
      <c r="O7867" t="s">
        <v>24</v>
      </c>
      <c r="P7867" t="s">
        <v>2020</v>
      </c>
      <c r="Q7867" t="s">
        <v>75</v>
      </c>
      <c r="R7867" t="s">
        <v>34</v>
      </c>
      <c r="S7867" t="s">
        <v>57</v>
      </c>
      <c r="T7867" s="1">
        <v>40041</v>
      </c>
    </row>
    <row r="7868" spans="1:20" x14ac:dyDescent="0.25">
      <c r="A7868">
        <v>56261</v>
      </c>
      <c r="B7868">
        <v>40966</v>
      </c>
      <c r="C7868" t="s">
        <v>58</v>
      </c>
      <c r="D7868" t="s">
        <v>42</v>
      </c>
      <c r="E7868" t="s">
        <v>46</v>
      </c>
      <c r="F7868" t="s">
        <v>1062</v>
      </c>
      <c r="G7868">
        <v>43</v>
      </c>
      <c r="H7868">
        <v>26950.240000000002</v>
      </c>
      <c r="I7868">
        <v>0.41</v>
      </c>
      <c r="J7868">
        <v>0.02</v>
      </c>
      <c r="K7868">
        <v>10691.02</v>
      </c>
      <c r="L7868">
        <v>637.51</v>
      </c>
      <c r="M7868">
        <v>376.13</v>
      </c>
      <c r="N7868">
        <v>85.63</v>
      </c>
      <c r="O7868" t="s">
        <v>48</v>
      </c>
      <c r="P7868" t="s">
        <v>1710</v>
      </c>
      <c r="Q7868" t="s">
        <v>33</v>
      </c>
      <c r="R7868" t="s">
        <v>67</v>
      </c>
      <c r="S7868" t="s">
        <v>49</v>
      </c>
      <c r="T7868" s="1">
        <v>40968</v>
      </c>
    </row>
    <row r="7869" spans="1:20" x14ac:dyDescent="0.25">
      <c r="A7869">
        <v>56288</v>
      </c>
      <c r="B7869">
        <v>40359</v>
      </c>
      <c r="C7869" t="s">
        <v>29</v>
      </c>
      <c r="D7869" t="s">
        <v>21</v>
      </c>
      <c r="E7869" t="s">
        <v>139</v>
      </c>
      <c r="F7869" t="s">
        <v>1559</v>
      </c>
      <c r="G7869">
        <v>37</v>
      </c>
      <c r="H7869">
        <v>2511.23</v>
      </c>
      <c r="I7869">
        <v>0.5</v>
      </c>
      <c r="J7869">
        <v>0.06</v>
      </c>
      <c r="K7869">
        <v>1168.58</v>
      </c>
      <c r="L7869">
        <v>71.78</v>
      </c>
      <c r="M7869">
        <v>35.89</v>
      </c>
      <c r="N7869">
        <v>14.72</v>
      </c>
      <c r="O7869" t="s">
        <v>24</v>
      </c>
      <c r="P7869" t="s">
        <v>1047</v>
      </c>
      <c r="Q7869" t="s">
        <v>75</v>
      </c>
      <c r="R7869" t="s">
        <v>27</v>
      </c>
      <c r="S7869" t="s">
        <v>57</v>
      </c>
      <c r="T7869" s="1">
        <v>40359</v>
      </c>
    </row>
    <row r="7870" spans="1:20" x14ac:dyDescent="0.25">
      <c r="A7870">
        <v>56288</v>
      </c>
      <c r="B7870">
        <v>40359</v>
      </c>
      <c r="C7870" t="s">
        <v>29</v>
      </c>
      <c r="D7870" t="s">
        <v>21</v>
      </c>
      <c r="E7870" t="s">
        <v>139</v>
      </c>
      <c r="F7870" t="s">
        <v>719</v>
      </c>
      <c r="G7870">
        <v>39</v>
      </c>
      <c r="H7870">
        <v>958.55</v>
      </c>
      <c r="I7870">
        <v>0.41</v>
      </c>
      <c r="J7870">
        <v>7.0000000000000007E-2</v>
      </c>
      <c r="K7870">
        <v>349.93</v>
      </c>
      <c r="L7870">
        <v>26.39</v>
      </c>
      <c r="M7870">
        <v>15.57</v>
      </c>
      <c r="N7870">
        <v>1.39</v>
      </c>
      <c r="O7870" t="s">
        <v>71</v>
      </c>
      <c r="P7870" t="s">
        <v>1047</v>
      </c>
      <c r="Q7870" t="s">
        <v>75</v>
      </c>
      <c r="R7870" t="s">
        <v>27</v>
      </c>
      <c r="S7870" t="s">
        <v>57</v>
      </c>
      <c r="T7870" s="1">
        <v>40361</v>
      </c>
    </row>
    <row r="7871" spans="1:20" x14ac:dyDescent="0.25">
      <c r="A7871">
        <v>56291</v>
      </c>
      <c r="B7871">
        <v>41169</v>
      </c>
      <c r="C7871" t="s">
        <v>29</v>
      </c>
      <c r="D7871" t="s">
        <v>37</v>
      </c>
      <c r="E7871" t="s">
        <v>87</v>
      </c>
      <c r="F7871" t="s">
        <v>1971</v>
      </c>
      <c r="G7871">
        <v>22</v>
      </c>
      <c r="H7871">
        <v>18154.740000000002</v>
      </c>
      <c r="I7871">
        <v>0.41</v>
      </c>
      <c r="J7871">
        <v>0.06</v>
      </c>
      <c r="K7871">
        <v>6753.55</v>
      </c>
      <c r="L7871">
        <v>877.08</v>
      </c>
      <c r="M7871">
        <v>517.48</v>
      </c>
      <c r="N7871">
        <v>16.63</v>
      </c>
      <c r="O7871" t="s">
        <v>48</v>
      </c>
      <c r="P7871" t="s">
        <v>2089</v>
      </c>
      <c r="Q7871" t="s">
        <v>75</v>
      </c>
      <c r="R7871" t="s">
        <v>34</v>
      </c>
      <c r="S7871" t="s">
        <v>49</v>
      </c>
      <c r="T7871" s="1">
        <v>41171</v>
      </c>
    </row>
    <row r="7872" spans="1:20" x14ac:dyDescent="0.25">
      <c r="A7872">
        <v>56291</v>
      </c>
      <c r="B7872">
        <v>41169</v>
      </c>
      <c r="C7872" t="s">
        <v>29</v>
      </c>
      <c r="D7872" t="s">
        <v>21</v>
      </c>
      <c r="E7872" t="s">
        <v>84</v>
      </c>
      <c r="F7872" t="s">
        <v>1544</v>
      </c>
      <c r="G7872">
        <v>25</v>
      </c>
      <c r="H7872">
        <v>723.89</v>
      </c>
      <c r="I7872">
        <v>0.5</v>
      </c>
      <c r="J7872">
        <v>0.04</v>
      </c>
      <c r="K7872">
        <v>345.92</v>
      </c>
      <c r="L7872">
        <v>30.08</v>
      </c>
      <c r="M7872">
        <v>15.04</v>
      </c>
      <c r="N7872">
        <v>1.97</v>
      </c>
      <c r="O7872" t="s">
        <v>24</v>
      </c>
      <c r="P7872" t="s">
        <v>2089</v>
      </c>
      <c r="Q7872" t="s">
        <v>75</v>
      </c>
      <c r="R7872" t="s">
        <v>34</v>
      </c>
      <c r="S7872" t="s">
        <v>55</v>
      </c>
      <c r="T7872" s="1">
        <v>41169</v>
      </c>
    </row>
    <row r="7873" spans="1:20" x14ac:dyDescent="0.25">
      <c r="A7873">
        <v>56291</v>
      </c>
      <c r="B7873">
        <v>41169</v>
      </c>
      <c r="C7873" t="s">
        <v>29</v>
      </c>
      <c r="D7873" t="s">
        <v>21</v>
      </c>
      <c r="E7873" t="s">
        <v>22</v>
      </c>
      <c r="F7873" t="s">
        <v>1498</v>
      </c>
      <c r="G7873">
        <v>47</v>
      </c>
      <c r="H7873">
        <v>2461.27</v>
      </c>
      <c r="I7873">
        <v>0.55000000000000004</v>
      </c>
      <c r="J7873">
        <v>0.06</v>
      </c>
      <c r="K7873">
        <v>1278.42</v>
      </c>
      <c r="L7873">
        <v>55.51</v>
      </c>
      <c r="M7873">
        <v>24.98</v>
      </c>
      <c r="N7873">
        <v>8.7899999999999991</v>
      </c>
      <c r="O7873" t="s">
        <v>24</v>
      </c>
      <c r="P7873" t="s">
        <v>2089</v>
      </c>
      <c r="Q7873" t="s">
        <v>75</v>
      </c>
      <c r="R7873" t="s">
        <v>34</v>
      </c>
      <c r="S7873" t="s">
        <v>57</v>
      </c>
      <c r="T7873" s="1">
        <v>41170</v>
      </c>
    </row>
    <row r="7874" spans="1:20" x14ac:dyDescent="0.25">
      <c r="A7874">
        <v>56293</v>
      </c>
      <c r="B7874">
        <v>40183</v>
      </c>
      <c r="C7874" t="s">
        <v>29</v>
      </c>
      <c r="D7874" t="s">
        <v>42</v>
      </c>
      <c r="E7874" t="s">
        <v>43</v>
      </c>
      <c r="F7874" t="s">
        <v>1767</v>
      </c>
      <c r="G7874">
        <v>34</v>
      </c>
      <c r="H7874">
        <v>1176.3</v>
      </c>
      <c r="I7874">
        <v>0.44</v>
      </c>
      <c r="J7874">
        <v>0.04</v>
      </c>
      <c r="K7874">
        <v>485.47</v>
      </c>
      <c r="L7874">
        <v>35.700000000000003</v>
      </c>
      <c r="M7874">
        <v>19.989999999999998</v>
      </c>
      <c r="N7874">
        <v>11.17</v>
      </c>
      <c r="O7874" t="s">
        <v>24</v>
      </c>
      <c r="P7874" t="s">
        <v>1740</v>
      </c>
      <c r="Q7874" t="s">
        <v>33</v>
      </c>
      <c r="R7874" t="s">
        <v>61</v>
      </c>
      <c r="S7874" t="s">
        <v>28</v>
      </c>
      <c r="T7874" s="1">
        <v>40183</v>
      </c>
    </row>
    <row r="7875" spans="1:20" x14ac:dyDescent="0.25">
      <c r="A7875">
        <v>56293</v>
      </c>
      <c r="B7875">
        <v>40183</v>
      </c>
      <c r="C7875" t="s">
        <v>29</v>
      </c>
      <c r="D7875" t="s">
        <v>21</v>
      </c>
      <c r="E7875" t="s">
        <v>22</v>
      </c>
      <c r="F7875" t="s">
        <v>1470</v>
      </c>
      <c r="G7875">
        <v>44</v>
      </c>
      <c r="H7875">
        <v>1433.59</v>
      </c>
      <c r="I7875">
        <v>0.51</v>
      </c>
      <c r="J7875">
        <v>0.06</v>
      </c>
      <c r="K7875">
        <v>683.3</v>
      </c>
      <c r="L7875">
        <v>34.51</v>
      </c>
      <c r="M7875">
        <v>16.91</v>
      </c>
      <c r="N7875">
        <v>6.25</v>
      </c>
      <c r="O7875" t="s">
        <v>24</v>
      </c>
      <c r="P7875" t="s">
        <v>1740</v>
      </c>
      <c r="Q7875" t="s">
        <v>33</v>
      </c>
      <c r="R7875" t="s">
        <v>61</v>
      </c>
      <c r="S7875" t="s">
        <v>57</v>
      </c>
      <c r="T7875" s="1">
        <v>40184</v>
      </c>
    </row>
    <row r="7876" spans="1:20" x14ac:dyDescent="0.25">
      <c r="A7876">
        <v>56321</v>
      </c>
      <c r="B7876">
        <v>40284</v>
      </c>
      <c r="C7876" t="s">
        <v>58</v>
      </c>
      <c r="D7876" t="s">
        <v>21</v>
      </c>
      <c r="E7876" t="s">
        <v>120</v>
      </c>
      <c r="F7876" t="s">
        <v>917</v>
      </c>
      <c r="G7876">
        <v>24</v>
      </c>
      <c r="H7876">
        <v>221.59</v>
      </c>
      <c r="I7876">
        <v>0.42</v>
      </c>
      <c r="J7876">
        <v>0.1</v>
      </c>
      <c r="K7876">
        <v>76.8</v>
      </c>
      <c r="L7876">
        <v>10</v>
      </c>
      <c r="M7876">
        <v>5.8</v>
      </c>
      <c r="N7876">
        <v>5.59</v>
      </c>
      <c r="O7876" t="s">
        <v>24</v>
      </c>
      <c r="P7876" t="s">
        <v>393</v>
      </c>
      <c r="Q7876" t="s">
        <v>95</v>
      </c>
      <c r="R7876" t="s">
        <v>67</v>
      </c>
      <c r="S7876" t="s">
        <v>57</v>
      </c>
      <c r="T7876" s="1">
        <v>40286</v>
      </c>
    </row>
    <row r="7877" spans="1:20" x14ac:dyDescent="0.25">
      <c r="A7877">
        <v>56322</v>
      </c>
      <c r="B7877">
        <v>40816</v>
      </c>
      <c r="C7877" t="s">
        <v>79</v>
      </c>
      <c r="D7877" t="s">
        <v>37</v>
      </c>
      <c r="E7877" t="s">
        <v>38</v>
      </c>
      <c r="F7877" t="s">
        <v>1065</v>
      </c>
      <c r="G7877">
        <v>26</v>
      </c>
      <c r="H7877">
        <v>1309.1300000000001</v>
      </c>
      <c r="I7877">
        <v>0.43</v>
      </c>
      <c r="J7877">
        <v>0.08</v>
      </c>
      <c r="K7877">
        <v>496.67</v>
      </c>
      <c r="L7877">
        <v>54.58</v>
      </c>
      <c r="M7877">
        <v>31.11</v>
      </c>
      <c r="N7877">
        <v>3.6</v>
      </c>
      <c r="O7877" t="s">
        <v>24</v>
      </c>
      <c r="P7877" t="s">
        <v>128</v>
      </c>
      <c r="Q7877" t="s">
        <v>41</v>
      </c>
      <c r="R7877" t="s">
        <v>27</v>
      </c>
      <c r="S7877" t="s">
        <v>35</v>
      </c>
      <c r="T7877" s="1">
        <v>40818</v>
      </c>
    </row>
    <row r="7878" spans="1:20" x14ac:dyDescent="0.25">
      <c r="A7878">
        <v>56322</v>
      </c>
      <c r="B7878">
        <v>40816</v>
      </c>
      <c r="C7878" t="s">
        <v>79</v>
      </c>
      <c r="D7878" t="s">
        <v>37</v>
      </c>
      <c r="E7878" t="s">
        <v>50</v>
      </c>
      <c r="F7878" t="s">
        <v>461</v>
      </c>
      <c r="G7878">
        <v>16</v>
      </c>
      <c r="H7878">
        <v>3834.06</v>
      </c>
      <c r="I7878">
        <v>0.51</v>
      </c>
      <c r="J7878">
        <v>7.0000000000000007E-2</v>
      </c>
      <c r="K7878">
        <v>1810.14</v>
      </c>
      <c r="L7878">
        <v>257.12</v>
      </c>
      <c r="M7878">
        <v>125.99</v>
      </c>
      <c r="N7878">
        <v>8.08</v>
      </c>
      <c r="O7878" t="s">
        <v>24</v>
      </c>
      <c r="P7878" t="s">
        <v>128</v>
      </c>
      <c r="Q7878" t="s">
        <v>41</v>
      </c>
      <c r="R7878" t="s">
        <v>27</v>
      </c>
      <c r="S7878" t="s">
        <v>57</v>
      </c>
      <c r="T7878" s="1">
        <v>40818</v>
      </c>
    </row>
    <row r="7879" spans="1:20" x14ac:dyDescent="0.25">
      <c r="A7879">
        <v>56327</v>
      </c>
      <c r="B7879">
        <v>40189</v>
      </c>
      <c r="C7879" t="s">
        <v>79</v>
      </c>
      <c r="D7879" t="s">
        <v>21</v>
      </c>
      <c r="E7879" t="s">
        <v>84</v>
      </c>
      <c r="F7879" t="s">
        <v>506</v>
      </c>
      <c r="G7879">
        <v>42</v>
      </c>
      <c r="H7879">
        <v>2886.78</v>
      </c>
      <c r="I7879">
        <v>0.43</v>
      </c>
      <c r="J7879">
        <v>0.05</v>
      </c>
      <c r="K7879">
        <v>1147.72</v>
      </c>
      <c r="L7879">
        <v>71.91</v>
      </c>
      <c r="M7879">
        <v>40.99</v>
      </c>
      <c r="N7879">
        <v>17.48</v>
      </c>
      <c r="O7879" t="s">
        <v>24</v>
      </c>
      <c r="P7879" t="s">
        <v>1889</v>
      </c>
      <c r="Q7879" t="s">
        <v>33</v>
      </c>
      <c r="R7879" t="s">
        <v>27</v>
      </c>
      <c r="S7879" t="s">
        <v>57</v>
      </c>
      <c r="T7879" s="1">
        <v>40190</v>
      </c>
    </row>
    <row r="7880" spans="1:20" x14ac:dyDescent="0.25">
      <c r="A7880">
        <v>56327</v>
      </c>
      <c r="B7880">
        <v>40189</v>
      </c>
      <c r="C7880" t="s">
        <v>79</v>
      </c>
      <c r="D7880" t="s">
        <v>21</v>
      </c>
      <c r="E7880" t="s">
        <v>126</v>
      </c>
      <c r="F7880" t="s">
        <v>1311</v>
      </c>
      <c r="G7880">
        <v>11</v>
      </c>
      <c r="H7880">
        <v>3134.73</v>
      </c>
      <c r="I7880">
        <v>0.36</v>
      </c>
      <c r="J7880">
        <v>0.01</v>
      </c>
      <c r="K7880">
        <v>1088.71</v>
      </c>
      <c r="L7880">
        <v>282.77999999999997</v>
      </c>
      <c r="M7880">
        <v>180.98</v>
      </c>
      <c r="N7880">
        <v>55.24</v>
      </c>
      <c r="O7880" t="s">
        <v>48</v>
      </c>
      <c r="P7880" t="s">
        <v>1889</v>
      </c>
      <c r="Q7880" t="s">
        <v>33</v>
      </c>
      <c r="R7880" t="s">
        <v>27</v>
      </c>
      <c r="S7880" t="s">
        <v>132</v>
      </c>
      <c r="T7880" s="1">
        <v>40191</v>
      </c>
    </row>
    <row r="7881" spans="1:20" x14ac:dyDescent="0.25">
      <c r="A7881">
        <v>56327</v>
      </c>
      <c r="B7881">
        <v>40189</v>
      </c>
      <c r="C7881" t="s">
        <v>79</v>
      </c>
      <c r="D7881" t="s">
        <v>42</v>
      </c>
      <c r="E7881" t="s">
        <v>43</v>
      </c>
      <c r="F7881" t="s">
        <v>782</v>
      </c>
      <c r="G7881">
        <v>47</v>
      </c>
      <c r="H7881">
        <v>2751.47</v>
      </c>
      <c r="I7881">
        <v>0.54</v>
      </c>
      <c r="J7881">
        <v>0.08</v>
      </c>
      <c r="K7881">
        <v>1371.46</v>
      </c>
      <c r="L7881">
        <v>63.43</v>
      </c>
      <c r="M7881">
        <v>29.18</v>
      </c>
      <c r="N7881">
        <v>8.5500000000000007</v>
      </c>
      <c r="O7881" t="s">
        <v>71</v>
      </c>
      <c r="P7881" t="s">
        <v>1889</v>
      </c>
      <c r="Q7881" t="s">
        <v>33</v>
      </c>
      <c r="R7881" t="s">
        <v>27</v>
      </c>
      <c r="S7881" t="s">
        <v>57</v>
      </c>
      <c r="T7881" s="1">
        <v>40190</v>
      </c>
    </row>
    <row r="7882" spans="1:20" x14ac:dyDescent="0.25">
      <c r="A7882">
        <v>56358</v>
      </c>
      <c r="B7882">
        <v>40969</v>
      </c>
      <c r="C7882" t="s">
        <v>29</v>
      </c>
      <c r="D7882" t="s">
        <v>42</v>
      </c>
      <c r="E7882" t="s">
        <v>43</v>
      </c>
      <c r="F7882" t="s">
        <v>775</v>
      </c>
      <c r="G7882">
        <v>1</v>
      </c>
      <c r="H7882">
        <v>16.899999999999999</v>
      </c>
      <c r="I7882">
        <v>0.48</v>
      </c>
      <c r="J7882">
        <v>0</v>
      </c>
      <c r="K7882">
        <v>5.44</v>
      </c>
      <c r="L7882">
        <v>11.33</v>
      </c>
      <c r="M7882">
        <v>5.89</v>
      </c>
      <c r="N7882">
        <v>5.57</v>
      </c>
      <c r="O7882" t="s">
        <v>24</v>
      </c>
      <c r="P7882" t="s">
        <v>1084</v>
      </c>
      <c r="Q7882" t="s">
        <v>33</v>
      </c>
      <c r="R7882" t="s">
        <v>67</v>
      </c>
      <c r="S7882" t="s">
        <v>57</v>
      </c>
      <c r="T7882" s="1">
        <v>40971</v>
      </c>
    </row>
    <row r="7883" spans="1:20" x14ac:dyDescent="0.25">
      <c r="A7883">
        <v>56384</v>
      </c>
      <c r="B7883">
        <v>41121</v>
      </c>
      <c r="C7883" t="s">
        <v>58</v>
      </c>
      <c r="D7883" t="s">
        <v>21</v>
      </c>
      <c r="E7883" t="s">
        <v>126</v>
      </c>
      <c r="F7883" t="s">
        <v>249</v>
      </c>
      <c r="G7883">
        <v>47</v>
      </c>
      <c r="H7883">
        <v>488.43</v>
      </c>
      <c r="I7883">
        <v>0.54</v>
      </c>
      <c r="J7883">
        <v>0.04</v>
      </c>
      <c r="K7883">
        <v>228.87</v>
      </c>
      <c r="L7883">
        <v>9.74</v>
      </c>
      <c r="M7883">
        <v>4.4800000000000004</v>
      </c>
      <c r="N7883">
        <v>49</v>
      </c>
      <c r="O7883" t="s">
        <v>24</v>
      </c>
      <c r="P7883" t="s">
        <v>1301</v>
      </c>
      <c r="Q7883" t="s">
        <v>64</v>
      </c>
      <c r="R7883" t="s">
        <v>27</v>
      </c>
      <c r="S7883" t="s">
        <v>28</v>
      </c>
      <c r="T7883" s="1">
        <v>41122</v>
      </c>
    </row>
    <row r="7884" spans="1:20" x14ac:dyDescent="0.25">
      <c r="A7884">
        <v>56384</v>
      </c>
      <c r="B7884">
        <v>41121</v>
      </c>
      <c r="C7884" t="s">
        <v>58</v>
      </c>
      <c r="D7884" t="s">
        <v>42</v>
      </c>
      <c r="E7884" t="s">
        <v>46</v>
      </c>
      <c r="F7884" t="s">
        <v>356</v>
      </c>
      <c r="G7884">
        <v>29</v>
      </c>
      <c r="H7884">
        <v>10491.52</v>
      </c>
      <c r="I7884">
        <v>0.44</v>
      </c>
      <c r="J7884">
        <v>0.08</v>
      </c>
      <c r="K7884">
        <v>4078.13</v>
      </c>
      <c r="L7884">
        <v>390.63</v>
      </c>
      <c r="M7884">
        <v>218.75</v>
      </c>
      <c r="N7884">
        <v>69.64</v>
      </c>
      <c r="O7884" t="s">
        <v>48</v>
      </c>
      <c r="P7884" t="s">
        <v>1301</v>
      </c>
      <c r="Q7884" t="s">
        <v>64</v>
      </c>
      <c r="R7884" t="s">
        <v>27</v>
      </c>
      <c r="S7884" t="s">
        <v>49</v>
      </c>
      <c r="T7884" s="1">
        <v>41123</v>
      </c>
    </row>
    <row r="7885" spans="1:20" x14ac:dyDescent="0.25">
      <c r="A7885">
        <v>56387</v>
      </c>
      <c r="B7885">
        <v>40683</v>
      </c>
      <c r="C7885" t="s">
        <v>79</v>
      </c>
      <c r="D7885" t="s">
        <v>21</v>
      </c>
      <c r="E7885" t="s">
        <v>120</v>
      </c>
      <c r="F7885" t="s">
        <v>630</v>
      </c>
      <c r="G7885">
        <v>32</v>
      </c>
      <c r="H7885">
        <v>207.07</v>
      </c>
      <c r="I7885">
        <v>0.44</v>
      </c>
      <c r="J7885">
        <v>0.1</v>
      </c>
      <c r="K7885">
        <v>75.58</v>
      </c>
      <c r="L7885">
        <v>6.95</v>
      </c>
      <c r="M7885">
        <v>3.89</v>
      </c>
      <c r="N7885">
        <v>7.01</v>
      </c>
      <c r="O7885" t="s">
        <v>71</v>
      </c>
      <c r="P7885" t="s">
        <v>1628</v>
      </c>
      <c r="Q7885" t="s">
        <v>41</v>
      </c>
      <c r="R7885" t="s">
        <v>27</v>
      </c>
      <c r="S7885" t="s">
        <v>57</v>
      </c>
      <c r="T7885" s="1">
        <v>40685</v>
      </c>
    </row>
    <row r="7886" spans="1:20" x14ac:dyDescent="0.25">
      <c r="A7886">
        <v>56387</v>
      </c>
      <c r="B7886">
        <v>40683</v>
      </c>
      <c r="C7886" t="s">
        <v>79</v>
      </c>
      <c r="D7886" t="s">
        <v>21</v>
      </c>
      <c r="E7886" t="s">
        <v>84</v>
      </c>
      <c r="F7886" t="s">
        <v>148</v>
      </c>
      <c r="G7886">
        <v>9</v>
      </c>
      <c r="H7886">
        <v>113.23</v>
      </c>
      <c r="I7886">
        <v>0.48</v>
      </c>
      <c r="J7886">
        <v>0.08</v>
      </c>
      <c r="K7886">
        <v>44.86</v>
      </c>
      <c r="L7886">
        <v>12.46</v>
      </c>
      <c r="M7886">
        <v>6.48</v>
      </c>
      <c r="N7886">
        <v>10.050000000000001</v>
      </c>
      <c r="O7886" t="s">
        <v>24</v>
      </c>
      <c r="P7886" t="s">
        <v>1628</v>
      </c>
      <c r="Q7886" t="s">
        <v>41</v>
      </c>
      <c r="R7886" t="s">
        <v>27</v>
      </c>
      <c r="S7886" t="s">
        <v>57</v>
      </c>
      <c r="T7886" s="1">
        <v>40685</v>
      </c>
    </row>
    <row r="7887" spans="1:20" x14ac:dyDescent="0.25">
      <c r="A7887">
        <v>56418</v>
      </c>
      <c r="B7887">
        <v>41011</v>
      </c>
      <c r="C7887" t="s">
        <v>58</v>
      </c>
      <c r="D7887" t="s">
        <v>21</v>
      </c>
      <c r="E7887" t="s">
        <v>22</v>
      </c>
      <c r="F7887" t="s">
        <v>615</v>
      </c>
      <c r="G7887">
        <v>47</v>
      </c>
      <c r="H7887">
        <v>2445.41</v>
      </c>
      <c r="I7887">
        <v>0.39</v>
      </c>
      <c r="J7887">
        <v>0.09</v>
      </c>
      <c r="K7887">
        <v>803.47</v>
      </c>
      <c r="L7887">
        <v>56.98</v>
      </c>
      <c r="M7887">
        <v>34.76</v>
      </c>
      <c r="N7887">
        <v>8.2200000000000006</v>
      </c>
      <c r="O7887" t="s">
        <v>24</v>
      </c>
      <c r="P7887" t="s">
        <v>427</v>
      </c>
      <c r="Q7887" t="s">
        <v>64</v>
      </c>
      <c r="R7887" t="s">
        <v>34</v>
      </c>
      <c r="S7887" t="s">
        <v>57</v>
      </c>
      <c r="T7887" s="1">
        <v>41012</v>
      </c>
    </row>
    <row r="7888" spans="1:20" x14ac:dyDescent="0.25">
      <c r="A7888">
        <v>56420</v>
      </c>
      <c r="B7888">
        <v>40748</v>
      </c>
      <c r="C7888" t="s">
        <v>20</v>
      </c>
      <c r="D7888" t="s">
        <v>21</v>
      </c>
      <c r="E7888" t="s">
        <v>126</v>
      </c>
      <c r="F7888" t="s">
        <v>1921</v>
      </c>
      <c r="G7888">
        <v>16</v>
      </c>
      <c r="H7888">
        <v>1050.07</v>
      </c>
      <c r="I7888">
        <v>0.47</v>
      </c>
      <c r="J7888">
        <v>0.09</v>
      </c>
      <c r="K7888">
        <v>436.61</v>
      </c>
      <c r="L7888">
        <v>71.81</v>
      </c>
      <c r="M7888">
        <v>38.06</v>
      </c>
      <c r="N7888">
        <v>4.5</v>
      </c>
      <c r="O7888" t="s">
        <v>24</v>
      </c>
      <c r="P7888" t="s">
        <v>951</v>
      </c>
      <c r="Q7888" t="s">
        <v>33</v>
      </c>
      <c r="R7888" t="s">
        <v>67</v>
      </c>
      <c r="S7888" t="s">
        <v>57</v>
      </c>
      <c r="T7888" s="1">
        <v>40752</v>
      </c>
    </row>
    <row r="7889" spans="1:20" x14ac:dyDescent="0.25">
      <c r="A7889">
        <v>56420</v>
      </c>
      <c r="B7889">
        <v>40748</v>
      </c>
      <c r="C7889" t="s">
        <v>20</v>
      </c>
      <c r="D7889" t="s">
        <v>42</v>
      </c>
      <c r="E7889" t="s">
        <v>43</v>
      </c>
      <c r="F7889" t="s">
        <v>1032</v>
      </c>
      <c r="G7889">
        <v>26</v>
      </c>
      <c r="H7889">
        <v>193.96</v>
      </c>
      <c r="I7889">
        <v>0.36</v>
      </c>
      <c r="J7889">
        <v>7.0000000000000007E-2</v>
      </c>
      <c r="K7889">
        <v>59.85</v>
      </c>
      <c r="L7889">
        <v>7.94</v>
      </c>
      <c r="M7889">
        <v>5.08</v>
      </c>
      <c r="N7889">
        <v>2.0299999999999998</v>
      </c>
      <c r="O7889" t="s">
        <v>24</v>
      </c>
      <c r="P7889" t="s">
        <v>951</v>
      </c>
      <c r="Q7889" t="s">
        <v>33</v>
      </c>
      <c r="R7889" t="s">
        <v>67</v>
      </c>
      <c r="S7889" t="s">
        <v>55</v>
      </c>
      <c r="T7889" s="1">
        <v>40750</v>
      </c>
    </row>
    <row r="7890" spans="1:20" x14ac:dyDescent="0.25">
      <c r="A7890">
        <v>56420</v>
      </c>
      <c r="B7890">
        <v>40748</v>
      </c>
      <c r="C7890" t="s">
        <v>20</v>
      </c>
      <c r="D7890" t="s">
        <v>37</v>
      </c>
      <c r="E7890" t="s">
        <v>50</v>
      </c>
      <c r="F7890" t="s">
        <v>1561</v>
      </c>
      <c r="G7890">
        <v>22</v>
      </c>
      <c r="H7890">
        <v>5443.85</v>
      </c>
      <c r="I7890">
        <v>0.49</v>
      </c>
      <c r="J7890">
        <v>0</v>
      </c>
      <c r="K7890">
        <v>2663.08</v>
      </c>
      <c r="L7890">
        <v>247.04</v>
      </c>
      <c r="M7890">
        <v>125.99</v>
      </c>
      <c r="N7890">
        <v>8.99</v>
      </c>
      <c r="O7890" t="s">
        <v>24</v>
      </c>
      <c r="P7890" t="s">
        <v>951</v>
      </c>
      <c r="Q7890" t="s">
        <v>33</v>
      </c>
      <c r="R7890" t="s">
        <v>67</v>
      </c>
      <c r="S7890" t="s">
        <v>57</v>
      </c>
      <c r="T7890" s="1">
        <v>40753</v>
      </c>
    </row>
    <row r="7891" spans="1:20" x14ac:dyDescent="0.25">
      <c r="A7891">
        <v>56420</v>
      </c>
      <c r="B7891">
        <v>40748</v>
      </c>
      <c r="C7891" t="s">
        <v>20</v>
      </c>
      <c r="D7891" t="s">
        <v>37</v>
      </c>
      <c r="E7891" t="s">
        <v>50</v>
      </c>
      <c r="F7891" t="s">
        <v>125</v>
      </c>
      <c r="G7891">
        <v>48</v>
      </c>
      <c r="H7891">
        <v>9268.35</v>
      </c>
      <c r="I7891">
        <v>0.36</v>
      </c>
      <c r="J7891">
        <v>0.02</v>
      </c>
      <c r="K7891">
        <v>3212.75</v>
      </c>
      <c r="L7891">
        <v>196.86</v>
      </c>
      <c r="M7891">
        <v>125.99</v>
      </c>
      <c r="N7891">
        <v>8.08</v>
      </c>
      <c r="O7891" t="s">
        <v>24</v>
      </c>
      <c r="P7891" t="s">
        <v>951</v>
      </c>
      <c r="Q7891" t="s">
        <v>33</v>
      </c>
      <c r="R7891" t="s">
        <v>67</v>
      </c>
      <c r="S7891" t="s">
        <v>57</v>
      </c>
      <c r="T7891" s="1">
        <v>40750</v>
      </c>
    </row>
    <row r="7892" spans="1:20" x14ac:dyDescent="0.25">
      <c r="A7892">
        <v>56423</v>
      </c>
      <c r="B7892">
        <v>40902</v>
      </c>
      <c r="C7892" t="s">
        <v>29</v>
      </c>
      <c r="D7892" t="s">
        <v>21</v>
      </c>
      <c r="E7892" t="s">
        <v>80</v>
      </c>
      <c r="F7892" t="s">
        <v>168</v>
      </c>
      <c r="G7892">
        <v>41</v>
      </c>
      <c r="H7892">
        <v>309.26</v>
      </c>
      <c r="I7892">
        <v>0.51</v>
      </c>
      <c r="J7892">
        <v>0</v>
      </c>
      <c r="K7892">
        <v>157.47</v>
      </c>
      <c r="L7892">
        <v>7.53</v>
      </c>
      <c r="M7892">
        <v>3.69</v>
      </c>
      <c r="N7892">
        <v>0.5</v>
      </c>
      <c r="O7892" t="s">
        <v>71</v>
      </c>
      <c r="P7892" t="s">
        <v>1209</v>
      </c>
      <c r="Q7892" t="s">
        <v>41</v>
      </c>
      <c r="R7892" t="s">
        <v>34</v>
      </c>
      <c r="S7892" t="s">
        <v>57</v>
      </c>
      <c r="T7892" s="1">
        <v>40903</v>
      </c>
    </row>
    <row r="7893" spans="1:20" x14ac:dyDescent="0.25">
      <c r="A7893">
        <v>56423</v>
      </c>
      <c r="B7893">
        <v>40902</v>
      </c>
      <c r="C7893" t="s">
        <v>29</v>
      </c>
      <c r="D7893" t="s">
        <v>21</v>
      </c>
      <c r="E7893" t="s">
        <v>22</v>
      </c>
      <c r="F7893" t="s">
        <v>1070</v>
      </c>
      <c r="G7893">
        <v>4</v>
      </c>
      <c r="H7893">
        <v>3057.14</v>
      </c>
      <c r="I7893">
        <v>0.47</v>
      </c>
      <c r="J7893">
        <v>0.04</v>
      </c>
      <c r="K7893">
        <v>1360.39</v>
      </c>
      <c r="L7893">
        <v>790.92</v>
      </c>
      <c r="M7893">
        <v>419.19</v>
      </c>
      <c r="N7893">
        <v>19.989999999999998</v>
      </c>
      <c r="O7893" t="s">
        <v>24</v>
      </c>
      <c r="P7893" t="s">
        <v>1209</v>
      </c>
      <c r="Q7893" t="s">
        <v>41</v>
      </c>
      <c r="R7893" t="s">
        <v>34</v>
      </c>
      <c r="S7893" t="s">
        <v>57</v>
      </c>
      <c r="T7893" s="1">
        <v>40903</v>
      </c>
    </row>
    <row r="7894" spans="1:20" x14ac:dyDescent="0.25">
      <c r="A7894">
        <v>56452</v>
      </c>
      <c r="B7894">
        <v>39858</v>
      </c>
      <c r="C7894" t="s">
        <v>29</v>
      </c>
      <c r="D7894" t="s">
        <v>42</v>
      </c>
      <c r="E7894" t="s">
        <v>46</v>
      </c>
      <c r="F7894" t="s">
        <v>1886</v>
      </c>
      <c r="G7894">
        <v>34</v>
      </c>
      <c r="H7894">
        <v>15553.43</v>
      </c>
      <c r="I7894">
        <v>0.48</v>
      </c>
      <c r="J7894">
        <v>0</v>
      </c>
      <c r="K7894">
        <v>7437.21</v>
      </c>
      <c r="L7894">
        <v>455.71</v>
      </c>
      <c r="M7894">
        <v>236.97</v>
      </c>
      <c r="N7894">
        <v>59.24</v>
      </c>
      <c r="O7894" t="s">
        <v>48</v>
      </c>
      <c r="P7894" t="s">
        <v>660</v>
      </c>
      <c r="Q7894" t="s">
        <v>33</v>
      </c>
      <c r="R7894" t="s">
        <v>67</v>
      </c>
      <c r="S7894" t="s">
        <v>49</v>
      </c>
      <c r="T7894" s="1">
        <v>39859</v>
      </c>
    </row>
    <row r="7895" spans="1:20" x14ac:dyDescent="0.25">
      <c r="A7895">
        <v>56453</v>
      </c>
      <c r="B7895">
        <v>41010</v>
      </c>
      <c r="C7895" t="s">
        <v>58</v>
      </c>
      <c r="D7895" t="s">
        <v>37</v>
      </c>
      <c r="E7895" t="s">
        <v>87</v>
      </c>
      <c r="F7895" t="s">
        <v>651</v>
      </c>
      <c r="G7895">
        <v>1</v>
      </c>
      <c r="H7895">
        <v>4503.63</v>
      </c>
      <c r="I7895">
        <v>0.43</v>
      </c>
      <c r="J7895">
        <v>0</v>
      </c>
      <c r="K7895">
        <v>1923.79</v>
      </c>
      <c r="L7895">
        <v>4473.93</v>
      </c>
      <c r="M7895">
        <v>2550.14</v>
      </c>
      <c r="N7895">
        <v>29.7</v>
      </c>
      <c r="O7895" t="s">
        <v>48</v>
      </c>
      <c r="P7895" t="s">
        <v>808</v>
      </c>
      <c r="Q7895" t="s">
        <v>83</v>
      </c>
      <c r="R7895" t="s">
        <v>34</v>
      </c>
      <c r="S7895" t="s">
        <v>132</v>
      </c>
      <c r="T7895" s="1">
        <v>41011</v>
      </c>
    </row>
    <row r="7896" spans="1:20" x14ac:dyDescent="0.25">
      <c r="A7896">
        <v>56483</v>
      </c>
      <c r="B7896">
        <v>39863</v>
      </c>
      <c r="C7896" t="s">
        <v>36</v>
      </c>
      <c r="D7896" t="s">
        <v>21</v>
      </c>
      <c r="E7896" t="s">
        <v>84</v>
      </c>
      <c r="F7896" t="s">
        <v>1750</v>
      </c>
      <c r="G7896">
        <v>37</v>
      </c>
      <c r="H7896">
        <v>251.8</v>
      </c>
      <c r="I7896">
        <v>0.39</v>
      </c>
      <c r="J7896">
        <v>0.05</v>
      </c>
      <c r="K7896">
        <v>88.27</v>
      </c>
      <c r="L7896">
        <v>7.02</v>
      </c>
      <c r="M7896">
        <v>4.28</v>
      </c>
      <c r="N7896">
        <v>5.17</v>
      </c>
      <c r="O7896" t="s">
        <v>24</v>
      </c>
      <c r="P7896" t="s">
        <v>1137</v>
      </c>
      <c r="Q7896" t="s">
        <v>33</v>
      </c>
      <c r="R7896" t="s">
        <v>27</v>
      </c>
      <c r="S7896" t="s">
        <v>57</v>
      </c>
      <c r="T7896" s="1">
        <v>39863</v>
      </c>
    </row>
    <row r="7897" spans="1:20" x14ac:dyDescent="0.25">
      <c r="A7897">
        <v>56484</v>
      </c>
      <c r="B7897">
        <v>40868</v>
      </c>
      <c r="C7897" t="s">
        <v>29</v>
      </c>
      <c r="D7897" t="s">
        <v>21</v>
      </c>
      <c r="E7897" t="s">
        <v>120</v>
      </c>
      <c r="F7897" t="s">
        <v>1276</v>
      </c>
      <c r="G7897">
        <v>6</v>
      </c>
      <c r="H7897">
        <v>333.04</v>
      </c>
      <c r="I7897">
        <v>0.5</v>
      </c>
      <c r="J7897">
        <v>0.1</v>
      </c>
      <c r="K7897">
        <v>146.69</v>
      </c>
      <c r="L7897">
        <v>61.12</v>
      </c>
      <c r="M7897">
        <v>30.56</v>
      </c>
      <c r="N7897">
        <v>2.99</v>
      </c>
      <c r="O7897" t="s">
        <v>24</v>
      </c>
      <c r="P7897" t="s">
        <v>1625</v>
      </c>
      <c r="Q7897" t="s">
        <v>33</v>
      </c>
      <c r="R7897" t="s">
        <v>27</v>
      </c>
      <c r="S7897" t="s">
        <v>57</v>
      </c>
      <c r="T7897" s="1">
        <v>40869</v>
      </c>
    </row>
    <row r="7898" spans="1:20" x14ac:dyDescent="0.25">
      <c r="A7898">
        <v>56484</v>
      </c>
      <c r="B7898">
        <v>40868</v>
      </c>
      <c r="C7898" t="s">
        <v>29</v>
      </c>
      <c r="D7898" t="s">
        <v>37</v>
      </c>
      <c r="E7898" t="s">
        <v>38</v>
      </c>
      <c r="F7898" t="s">
        <v>492</v>
      </c>
      <c r="G7898">
        <v>15</v>
      </c>
      <c r="H7898">
        <v>2478.14</v>
      </c>
      <c r="I7898">
        <v>0.55000000000000004</v>
      </c>
      <c r="J7898">
        <v>0</v>
      </c>
      <c r="K7898">
        <v>1356.3</v>
      </c>
      <c r="L7898">
        <v>164.4</v>
      </c>
      <c r="M7898">
        <v>73.98</v>
      </c>
      <c r="N7898">
        <v>12.14</v>
      </c>
      <c r="O7898" t="s">
        <v>24</v>
      </c>
      <c r="P7898" t="s">
        <v>1625</v>
      </c>
      <c r="Q7898" t="s">
        <v>33</v>
      </c>
      <c r="R7898" t="s">
        <v>27</v>
      </c>
      <c r="S7898" t="s">
        <v>57</v>
      </c>
      <c r="T7898" s="1">
        <v>40869</v>
      </c>
    </row>
    <row r="7899" spans="1:20" x14ac:dyDescent="0.25">
      <c r="A7899">
        <v>56486</v>
      </c>
      <c r="B7899">
        <v>39961</v>
      </c>
      <c r="C7899" t="s">
        <v>58</v>
      </c>
      <c r="D7899" t="s">
        <v>21</v>
      </c>
      <c r="E7899" t="s">
        <v>84</v>
      </c>
      <c r="F7899" t="s">
        <v>846</v>
      </c>
      <c r="G7899">
        <v>11</v>
      </c>
      <c r="H7899">
        <v>119.29</v>
      </c>
      <c r="I7899">
        <v>0.44</v>
      </c>
      <c r="J7899">
        <v>0.03</v>
      </c>
      <c r="K7899">
        <v>48.16</v>
      </c>
      <c r="L7899">
        <v>10.68</v>
      </c>
      <c r="M7899">
        <v>5.98</v>
      </c>
      <c r="N7899">
        <v>5.35</v>
      </c>
      <c r="O7899" t="s">
        <v>24</v>
      </c>
      <c r="P7899" t="s">
        <v>210</v>
      </c>
      <c r="Q7899" t="s">
        <v>75</v>
      </c>
      <c r="R7899" t="s">
        <v>34</v>
      </c>
      <c r="S7899" t="s">
        <v>57</v>
      </c>
      <c r="T7899" s="1">
        <v>39962</v>
      </c>
    </row>
    <row r="7900" spans="1:20" x14ac:dyDescent="0.25">
      <c r="A7900">
        <v>56514</v>
      </c>
      <c r="B7900">
        <v>40950</v>
      </c>
      <c r="C7900" t="s">
        <v>20</v>
      </c>
      <c r="D7900" t="s">
        <v>21</v>
      </c>
      <c r="E7900" t="s">
        <v>120</v>
      </c>
      <c r="F7900" t="s">
        <v>1310</v>
      </c>
      <c r="G7900">
        <v>3</v>
      </c>
      <c r="H7900">
        <v>168.67</v>
      </c>
      <c r="I7900">
        <v>0.42</v>
      </c>
      <c r="J7900">
        <v>0.02</v>
      </c>
      <c r="K7900">
        <v>64.099999999999994</v>
      </c>
      <c r="L7900">
        <v>53.41</v>
      </c>
      <c r="M7900">
        <v>30.98</v>
      </c>
      <c r="N7900">
        <v>11.63</v>
      </c>
      <c r="O7900" t="s">
        <v>24</v>
      </c>
      <c r="P7900" t="s">
        <v>2089</v>
      </c>
      <c r="Q7900" t="s">
        <v>75</v>
      </c>
      <c r="R7900" t="s">
        <v>34</v>
      </c>
      <c r="S7900" t="s">
        <v>57</v>
      </c>
      <c r="T7900" s="1">
        <v>40957</v>
      </c>
    </row>
    <row r="7901" spans="1:20" x14ac:dyDescent="0.25">
      <c r="A7901">
        <v>56514</v>
      </c>
      <c r="B7901">
        <v>40950</v>
      </c>
      <c r="C7901" t="s">
        <v>20</v>
      </c>
      <c r="D7901" t="s">
        <v>21</v>
      </c>
      <c r="E7901" t="s">
        <v>84</v>
      </c>
      <c r="F7901" t="s">
        <v>1934</v>
      </c>
      <c r="G7901">
        <v>35</v>
      </c>
      <c r="H7901">
        <v>307.20999999999998</v>
      </c>
      <c r="I7901">
        <v>0.43</v>
      </c>
      <c r="J7901">
        <v>0.02</v>
      </c>
      <c r="K7901">
        <v>125.37</v>
      </c>
      <c r="L7901">
        <v>8.74</v>
      </c>
      <c r="M7901">
        <v>4.9800000000000004</v>
      </c>
      <c r="N7901">
        <v>7.54</v>
      </c>
      <c r="O7901" t="s">
        <v>24</v>
      </c>
      <c r="P7901" t="s">
        <v>2089</v>
      </c>
      <c r="Q7901" t="s">
        <v>75</v>
      </c>
      <c r="R7901" t="s">
        <v>34</v>
      </c>
      <c r="S7901" t="s">
        <v>57</v>
      </c>
      <c r="T7901" s="1">
        <v>40957</v>
      </c>
    </row>
    <row r="7902" spans="1:20" x14ac:dyDescent="0.25">
      <c r="A7902">
        <v>56515</v>
      </c>
      <c r="B7902">
        <v>40690</v>
      </c>
      <c r="C7902" t="s">
        <v>79</v>
      </c>
      <c r="D7902" t="s">
        <v>21</v>
      </c>
      <c r="E7902" t="s">
        <v>80</v>
      </c>
      <c r="F7902" t="s">
        <v>829</v>
      </c>
      <c r="G7902">
        <v>18</v>
      </c>
      <c r="H7902">
        <v>227.3</v>
      </c>
      <c r="I7902">
        <v>0.54</v>
      </c>
      <c r="J7902">
        <v>0.08</v>
      </c>
      <c r="K7902">
        <v>113.4</v>
      </c>
      <c r="L7902">
        <v>13.7</v>
      </c>
      <c r="M7902">
        <v>6.3</v>
      </c>
      <c r="N7902">
        <v>0.5</v>
      </c>
      <c r="O7902" t="s">
        <v>71</v>
      </c>
      <c r="P7902" t="s">
        <v>558</v>
      </c>
      <c r="Q7902" t="s">
        <v>95</v>
      </c>
      <c r="R7902" t="s">
        <v>27</v>
      </c>
      <c r="S7902" t="s">
        <v>57</v>
      </c>
      <c r="T7902" s="1">
        <v>40691</v>
      </c>
    </row>
    <row r="7903" spans="1:20" x14ac:dyDescent="0.25">
      <c r="A7903">
        <v>56515</v>
      </c>
      <c r="B7903">
        <v>40690</v>
      </c>
      <c r="C7903" t="s">
        <v>79</v>
      </c>
      <c r="D7903" t="s">
        <v>42</v>
      </c>
      <c r="E7903" t="s">
        <v>92</v>
      </c>
      <c r="F7903" t="s">
        <v>1197</v>
      </c>
      <c r="G7903">
        <v>17</v>
      </c>
      <c r="H7903">
        <v>1570.3</v>
      </c>
      <c r="I7903">
        <v>0.42</v>
      </c>
      <c r="J7903">
        <v>0.1</v>
      </c>
      <c r="K7903">
        <v>545.30999999999995</v>
      </c>
      <c r="L7903">
        <v>100.24</v>
      </c>
      <c r="M7903">
        <v>58.14</v>
      </c>
      <c r="N7903">
        <v>36.61</v>
      </c>
      <c r="O7903" t="s">
        <v>48</v>
      </c>
      <c r="P7903" t="s">
        <v>558</v>
      </c>
      <c r="Q7903" t="s">
        <v>95</v>
      </c>
      <c r="R7903" t="s">
        <v>27</v>
      </c>
      <c r="S7903" t="s">
        <v>49</v>
      </c>
      <c r="T7903" s="1">
        <v>40692</v>
      </c>
    </row>
    <row r="7904" spans="1:20" x14ac:dyDescent="0.25">
      <c r="A7904">
        <v>56516</v>
      </c>
      <c r="B7904">
        <v>40028</v>
      </c>
      <c r="C7904" t="s">
        <v>79</v>
      </c>
      <c r="D7904" t="s">
        <v>21</v>
      </c>
      <c r="E7904" t="s">
        <v>120</v>
      </c>
      <c r="F7904" t="s">
        <v>374</v>
      </c>
      <c r="G7904">
        <v>6</v>
      </c>
      <c r="H7904">
        <v>54.08</v>
      </c>
      <c r="I7904">
        <v>0.55000000000000004</v>
      </c>
      <c r="J7904">
        <v>0.08</v>
      </c>
      <c r="K7904">
        <v>24.94</v>
      </c>
      <c r="L7904">
        <v>8.84</v>
      </c>
      <c r="M7904">
        <v>3.98</v>
      </c>
      <c r="N7904">
        <v>5.26</v>
      </c>
      <c r="O7904" t="s">
        <v>24</v>
      </c>
      <c r="P7904" t="s">
        <v>298</v>
      </c>
      <c r="Q7904" t="s">
        <v>41</v>
      </c>
      <c r="R7904" t="s">
        <v>34</v>
      </c>
      <c r="S7904" t="s">
        <v>57</v>
      </c>
      <c r="T7904" s="1">
        <v>40029</v>
      </c>
    </row>
    <row r="7905" spans="1:20" x14ac:dyDescent="0.25">
      <c r="A7905">
        <v>56516</v>
      </c>
      <c r="B7905">
        <v>40028</v>
      </c>
      <c r="C7905" t="s">
        <v>79</v>
      </c>
      <c r="D7905" t="s">
        <v>37</v>
      </c>
      <c r="E7905" t="s">
        <v>50</v>
      </c>
      <c r="F7905" t="s">
        <v>1237</v>
      </c>
      <c r="G7905">
        <v>24</v>
      </c>
      <c r="H7905">
        <v>5170.38</v>
      </c>
      <c r="I7905">
        <v>0.45</v>
      </c>
      <c r="J7905">
        <v>0.06</v>
      </c>
      <c r="K7905">
        <v>2144.12</v>
      </c>
      <c r="L7905">
        <v>229.07</v>
      </c>
      <c r="M7905">
        <v>125.99</v>
      </c>
      <c r="N7905">
        <v>2.5</v>
      </c>
      <c r="O7905" t="s">
        <v>24</v>
      </c>
      <c r="P7905" t="s">
        <v>298</v>
      </c>
      <c r="Q7905" t="s">
        <v>41</v>
      </c>
      <c r="R7905" t="s">
        <v>34</v>
      </c>
      <c r="S7905" t="s">
        <v>57</v>
      </c>
      <c r="T7905" s="1">
        <v>40030</v>
      </c>
    </row>
    <row r="7906" spans="1:20" x14ac:dyDescent="0.25">
      <c r="A7906">
        <v>56548</v>
      </c>
      <c r="B7906">
        <v>41157</v>
      </c>
      <c r="C7906" t="s">
        <v>79</v>
      </c>
      <c r="D7906" t="s">
        <v>42</v>
      </c>
      <c r="E7906" t="s">
        <v>46</v>
      </c>
      <c r="F7906" t="s">
        <v>356</v>
      </c>
      <c r="G7906">
        <v>7</v>
      </c>
      <c r="H7906">
        <v>3229.88</v>
      </c>
      <c r="I7906">
        <v>0.53</v>
      </c>
      <c r="J7906">
        <v>0.03</v>
      </c>
      <c r="K7906">
        <v>1628.99</v>
      </c>
      <c r="L7906">
        <v>465.43</v>
      </c>
      <c r="M7906">
        <v>218.75</v>
      </c>
      <c r="N7906">
        <v>69.64</v>
      </c>
      <c r="O7906" t="s">
        <v>48</v>
      </c>
      <c r="P7906" t="s">
        <v>1275</v>
      </c>
      <c r="Q7906" t="s">
        <v>41</v>
      </c>
      <c r="R7906" t="s">
        <v>27</v>
      </c>
      <c r="S7906" t="s">
        <v>49</v>
      </c>
      <c r="T7906" s="1">
        <v>41159</v>
      </c>
    </row>
    <row r="7907" spans="1:20" x14ac:dyDescent="0.25">
      <c r="A7907">
        <v>56550</v>
      </c>
      <c r="B7907">
        <v>40641</v>
      </c>
      <c r="C7907" t="s">
        <v>29</v>
      </c>
      <c r="D7907" t="s">
        <v>21</v>
      </c>
      <c r="E7907" t="s">
        <v>84</v>
      </c>
      <c r="F7907" t="s">
        <v>1422</v>
      </c>
      <c r="G7907">
        <v>33</v>
      </c>
      <c r="H7907">
        <v>989.38</v>
      </c>
      <c r="I7907">
        <v>0.39</v>
      </c>
      <c r="J7907">
        <v>0.09</v>
      </c>
      <c r="K7907">
        <v>324.27</v>
      </c>
      <c r="L7907">
        <v>32.75</v>
      </c>
      <c r="M7907">
        <v>19.98</v>
      </c>
      <c r="N7907">
        <v>5.77</v>
      </c>
      <c r="O7907" t="s">
        <v>24</v>
      </c>
      <c r="P7907" t="s">
        <v>1603</v>
      </c>
      <c r="Q7907" t="s">
        <v>64</v>
      </c>
      <c r="R7907" t="s">
        <v>61</v>
      </c>
      <c r="S7907" t="s">
        <v>57</v>
      </c>
      <c r="T7907" s="1">
        <v>40644</v>
      </c>
    </row>
    <row r="7908" spans="1:20" x14ac:dyDescent="0.25">
      <c r="A7908">
        <v>56550</v>
      </c>
      <c r="B7908">
        <v>40641</v>
      </c>
      <c r="C7908" t="s">
        <v>29</v>
      </c>
      <c r="D7908" t="s">
        <v>42</v>
      </c>
      <c r="E7908" t="s">
        <v>43</v>
      </c>
      <c r="F7908" t="s">
        <v>1044</v>
      </c>
      <c r="G7908">
        <v>37</v>
      </c>
      <c r="H7908">
        <v>1633.31</v>
      </c>
      <c r="I7908">
        <v>0.51</v>
      </c>
      <c r="J7908">
        <v>0.03</v>
      </c>
      <c r="K7908">
        <v>805.72</v>
      </c>
      <c r="L7908">
        <v>45.37</v>
      </c>
      <c r="M7908">
        <v>22.23</v>
      </c>
      <c r="N7908">
        <v>5.08</v>
      </c>
      <c r="O7908" t="s">
        <v>71</v>
      </c>
      <c r="P7908" t="s">
        <v>1603</v>
      </c>
      <c r="Q7908" t="s">
        <v>33</v>
      </c>
      <c r="R7908" t="s">
        <v>61</v>
      </c>
      <c r="S7908" t="s">
        <v>35</v>
      </c>
      <c r="T7908" s="1">
        <v>40643</v>
      </c>
    </row>
    <row r="7909" spans="1:20" x14ac:dyDescent="0.25">
      <c r="A7909">
        <v>56550</v>
      </c>
      <c r="B7909">
        <v>40641</v>
      </c>
      <c r="C7909" t="s">
        <v>29</v>
      </c>
      <c r="D7909" t="s">
        <v>37</v>
      </c>
      <c r="E7909" t="s">
        <v>50</v>
      </c>
      <c r="F7909" t="s">
        <v>247</v>
      </c>
      <c r="G7909">
        <v>8</v>
      </c>
      <c r="H7909">
        <v>846.96</v>
      </c>
      <c r="I7909">
        <v>0.37</v>
      </c>
      <c r="J7909">
        <v>0</v>
      </c>
      <c r="K7909">
        <v>310.05</v>
      </c>
      <c r="L7909">
        <v>104.75</v>
      </c>
      <c r="M7909">
        <v>65.989999999999995</v>
      </c>
      <c r="N7909">
        <v>8.99</v>
      </c>
      <c r="O7909" t="s">
        <v>24</v>
      </c>
      <c r="P7909" t="s">
        <v>1603</v>
      </c>
      <c r="Q7909" t="s">
        <v>33</v>
      </c>
      <c r="R7909" t="s">
        <v>61</v>
      </c>
      <c r="S7909" t="s">
        <v>57</v>
      </c>
      <c r="T7909" s="1">
        <v>40642</v>
      </c>
    </row>
    <row r="7910" spans="1:20" x14ac:dyDescent="0.25">
      <c r="A7910">
        <v>56577</v>
      </c>
      <c r="B7910">
        <v>40849</v>
      </c>
      <c r="C7910" t="s">
        <v>58</v>
      </c>
      <c r="D7910" t="s">
        <v>42</v>
      </c>
      <c r="E7910" t="s">
        <v>46</v>
      </c>
      <c r="F7910" t="s">
        <v>278</v>
      </c>
      <c r="G7910">
        <v>30</v>
      </c>
      <c r="H7910">
        <v>18581.12</v>
      </c>
      <c r="I7910">
        <v>0.53</v>
      </c>
      <c r="J7910">
        <v>0.02</v>
      </c>
      <c r="K7910">
        <v>9641.6</v>
      </c>
      <c r="L7910">
        <v>630.16999999999996</v>
      </c>
      <c r="M7910">
        <v>296.18</v>
      </c>
      <c r="N7910">
        <v>54.12</v>
      </c>
      <c r="O7910" t="s">
        <v>48</v>
      </c>
      <c r="P7910" t="s">
        <v>570</v>
      </c>
      <c r="Q7910" t="s">
        <v>83</v>
      </c>
      <c r="R7910" t="s">
        <v>27</v>
      </c>
      <c r="S7910" t="s">
        <v>49</v>
      </c>
      <c r="T7910" s="1">
        <v>40850</v>
      </c>
    </row>
    <row r="7911" spans="1:20" x14ac:dyDescent="0.25">
      <c r="A7911">
        <v>56577</v>
      </c>
      <c r="B7911">
        <v>40849</v>
      </c>
      <c r="C7911" t="s">
        <v>58</v>
      </c>
      <c r="D7911" t="s">
        <v>42</v>
      </c>
      <c r="E7911" t="s">
        <v>92</v>
      </c>
      <c r="F7911" t="s">
        <v>1197</v>
      </c>
      <c r="G7911">
        <v>19</v>
      </c>
      <c r="H7911">
        <v>1675.78</v>
      </c>
      <c r="I7911">
        <v>0.38</v>
      </c>
      <c r="J7911">
        <v>0.08</v>
      </c>
      <c r="K7911">
        <v>534.51</v>
      </c>
      <c r="L7911">
        <v>93.77</v>
      </c>
      <c r="M7911">
        <v>58.14</v>
      </c>
      <c r="N7911">
        <v>36.61</v>
      </c>
      <c r="O7911" t="s">
        <v>48</v>
      </c>
      <c r="P7911" t="s">
        <v>570</v>
      </c>
      <c r="Q7911" t="s">
        <v>33</v>
      </c>
      <c r="R7911" t="s">
        <v>27</v>
      </c>
      <c r="S7911" t="s">
        <v>49</v>
      </c>
      <c r="T7911" s="1">
        <v>40851</v>
      </c>
    </row>
    <row r="7912" spans="1:20" x14ac:dyDescent="0.25">
      <c r="A7912">
        <v>56580</v>
      </c>
      <c r="B7912">
        <v>40769</v>
      </c>
      <c r="C7912" t="s">
        <v>29</v>
      </c>
      <c r="D7912" t="s">
        <v>21</v>
      </c>
      <c r="E7912" t="s">
        <v>84</v>
      </c>
      <c r="F7912" t="s">
        <v>440</v>
      </c>
      <c r="G7912">
        <v>9</v>
      </c>
      <c r="H7912">
        <v>129.91999999999999</v>
      </c>
      <c r="I7912">
        <v>0.46</v>
      </c>
      <c r="J7912">
        <v>0.1</v>
      </c>
      <c r="K7912">
        <v>50.04</v>
      </c>
      <c r="L7912">
        <v>15.44</v>
      </c>
      <c r="M7912">
        <v>8.34</v>
      </c>
      <c r="N7912">
        <v>4.82</v>
      </c>
      <c r="O7912" t="s">
        <v>24</v>
      </c>
      <c r="P7912" t="s">
        <v>1582</v>
      </c>
      <c r="Q7912" t="s">
        <v>64</v>
      </c>
      <c r="R7912" t="s">
        <v>67</v>
      </c>
      <c r="S7912" t="s">
        <v>57</v>
      </c>
      <c r="T7912" s="1">
        <v>40769</v>
      </c>
    </row>
    <row r="7913" spans="1:20" x14ac:dyDescent="0.25">
      <c r="A7913">
        <v>56580</v>
      </c>
      <c r="B7913">
        <v>40769</v>
      </c>
      <c r="C7913" t="s">
        <v>29</v>
      </c>
      <c r="D7913" t="s">
        <v>21</v>
      </c>
      <c r="E7913" t="s">
        <v>22</v>
      </c>
      <c r="F7913" t="s">
        <v>131</v>
      </c>
      <c r="G7913">
        <v>44</v>
      </c>
      <c r="H7913">
        <v>1437.71</v>
      </c>
      <c r="I7913">
        <v>0.4</v>
      </c>
      <c r="J7913">
        <v>0.1</v>
      </c>
      <c r="K7913">
        <v>461.56</v>
      </c>
      <c r="L7913">
        <v>34.97</v>
      </c>
      <c r="M7913">
        <v>20.98</v>
      </c>
      <c r="N7913">
        <v>53.03</v>
      </c>
      <c r="O7913" t="s">
        <v>48</v>
      </c>
      <c r="P7913" t="s">
        <v>1582</v>
      </c>
      <c r="Q7913" t="s">
        <v>64</v>
      </c>
      <c r="R7913" t="s">
        <v>67</v>
      </c>
      <c r="S7913" t="s">
        <v>132</v>
      </c>
      <c r="T7913" s="1">
        <v>40771</v>
      </c>
    </row>
    <row r="7914" spans="1:20" x14ac:dyDescent="0.25">
      <c r="A7914">
        <v>56580</v>
      </c>
      <c r="B7914">
        <v>40769</v>
      </c>
      <c r="C7914" t="s">
        <v>29</v>
      </c>
      <c r="D7914" t="s">
        <v>42</v>
      </c>
      <c r="E7914" t="s">
        <v>46</v>
      </c>
      <c r="F7914" t="s">
        <v>1096</v>
      </c>
      <c r="G7914">
        <v>29</v>
      </c>
      <c r="H7914">
        <v>12219.79</v>
      </c>
      <c r="I7914">
        <v>0.35</v>
      </c>
      <c r="J7914">
        <v>0.05</v>
      </c>
      <c r="K7914">
        <v>3839.38</v>
      </c>
      <c r="L7914">
        <v>441.31</v>
      </c>
      <c r="M7914">
        <v>286.85000000000002</v>
      </c>
      <c r="N7914">
        <v>61.76</v>
      </c>
      <c r="O7914" t="s">
        <v>48</v>
      </c>
      <c r="P7914" t="s">
        <v>1582</v>
      </c>
      <c r="Q7914" t="s">
        <v>64</v>
      </c>
      <c r="R7914" t="s">
        <v>67</v>
      </c>
      <c r="S7914" t="s">
        <v>49</v>
      </c>
      <c r="T7914" s="1">
        <v>40771</v>
      </c>
    </row>
    <row r="7915" spans="1:20" x14ac:dyDescent="0.25">
      <c r="A7915">
        <v>56581</v>
      </c>
      <c r="B7915">
        <v>39852</v>
      </c>
      <c r="C7915" t="s">
        <v>36</v>
      </c>
      <c r="D7915" t="s">
        <v>42</v>
      </c>
      <c r="E7915" t="s">
        <v>43</v>
      </c>
      <c r="F7915" t="s">
        <v>1055</v>
      </c>
      <c r="G7915">
        <v>20</v>
      </c>
      <c r="H7915">
        <v>3090.83</v>
      </c>
      <c r="I7915">
        <v>0.38</v>
      </c>
      <c r="J7915">
        <v>0.1</v>
      </c>
      <c r="K7915">
        <v>957.24</v>
      </c>
      <c r="L7915">
        <v>170.94</v>
      </c>
      <c r="M7915">
        <v>105.98</v>
      </c>
      <c r="N7915">
        <v>13.99</v>
      </c>
      <c r="O7915" t="s">
        <v>71</v>
      </c>
      <c r="P7915" t="s">
        <v>537</v>
      </c>
      <c r="Q7915" t="s">
        <v>33</v>
      </c>
      <c r="R7915" t="s">
        <v>67</v>
      </c>
      <c r="S7915" t="s">
        <v>45</v>
      </c>
      <c r="T7915" s="1">
        <v>39855</v>
      </c>
    </row>
    <row r="7916" spans="1:20" x14ac:dyDescent="0.25">
      <c r="A7916">
        <v>56582</v>
      </c>
      <c r="B7916">
        <v>39976</v>
      </c>
      <c r="C7916" t="s">
        <v>20</v>
      </c>
      <c r="D7916" t="s">
        <v>42</v>
      </c>
      <c r="E7916" t="s">
        <v>92</v>
      </c>
      <c r="F7916" t="s">
        <v>93</v>
      </c>
      <c r="G7916">
        <v>36</v>
      </c>
      <c r="H7916">
        <v>8437.4599999999991</v>
      </c>
      <c r="I7916">
        <v>0.46</v>
      </c>
      <c r="J7916">
        <v>0.04</v>
      </c>
      <c r="K7916">
        <v>3667.44</v>
      </c>
      <c r="L7916">
        <v>242.56</v>
      </c>
      <c r="M7916">
        <v>130.97999999999999</v>
      </c>
      <c r="N7916">
        <v>54.74</v>
      </c>
      <c r="O7916" t="s">
        <v>48</v>
      </c>
      <c r="P7916" t="s">
        <v>1791</v>
      </c>
      <c r="Q7916" t="s">
        <v>64</v>
      </c>
      <c r="R7916" t="s">
        <v>27</v>
      </c>
      <c r="S7916" t="s">
        <v>49</v>
      </c>
      <c r="T7916" s="1">
        <v>39976</v>
      </c>
    </row>
    <row r="7917" spans="1:20" x14ac:dyDescent="0.25">
      <c r="A7917">
        <v>56582</v>
      </c>
      <c r="B7917">
        <v>39976</v>
      </c>
      <c r="C7917" t="s">
        <v>20</v>
      </c>
      <c r="D7917" t="s">
        <v>42</v>
      </c>
      <c r="E7917" t="s">
        <v>43</v>
      </c>
      <c r="F7917" t="s">
        <v>360</v>
      </c>
      <c r="G7917">
        <v>25</v>
      </c>
      <c r="H7917">
        <v>4689.68</v>
      </c>
      <c r="I7917">
        <v>0.46</v>
      </c>
      <c r="J7917">
        <v>0.04</v>
      </c>
      <c r="K7917">
        <v>2047.31</v>
      </c>
      <c r="L7917">
        <v>194.98</v>
      </c>
      <c r="M7917">
        <v>105.29</v>
      </c>
      <c r="N7917">
        <v>10.119999999999999</v>
      </c>
      <c r="O7917" t="s">
        <v>24</v>
      </c>
      <c r="P7917" t="s">
        <v>1791</v>
      </c>
      <c r="Q7917" t="s">
        <v>33</v>
      </c>
      <c r="R7917" t="s">
        <v>27</v>
      </c>
      <c r="S7917" t="s">
        <v>28</v>
      </c>
      <c r="T7917" s="1">
        <v>39980</v>
      </c>
    </row>
    <row r="7918" spans="1:20" x14ac:dyDescent="0.25">
      <c r="A7918">
        <v>56582</v>
      </c>
      <c r="B7918">
        <v>39976</v>
      </c>
      <c r="C7918" t="s">
        <v>20</v>
      </c>
      <c r="D7918" t="s">
        <v>42</v>
      </c>
      <c r="E7918" t="s">
        <v>46</v>
      </c>
      <c r="F7918" t="s">
        <v>467</v>
      </c>
      <c r="G7918">
        <v>47</v>
      </c>
      <c r="H7918">
        <v>2821.97</v>
      </c>
      <c r="I7918">
        <v>0.5</v>
      </c>
      <c r="J7918">
        <v>7.0000000000000007E-2</v>
      </c>
      <c r="K7918">
        <v>1283.74</v>
      </c>
      <c r="L7918">
        <v>63.52</v>
      </c>
      <c r="M7918">
        <v>31.76</v>
      </c>
      <c r="N7918">
        <v>45.51</v>
      </c>
      <c r="O7918" t="s">
        <v>48</v>
      </c>
      <c r="P7918" t="s">
        <v>1791</v>
      </c>
      <c r="Q7918" t="s">
        <v>33</v>
      </c>
      <c r="R7918" t="s">
        <v>27</v>
      </c>
      <c r="S7918" t="s">
        <v>49</v>
      </c>
      <c r="T7918" s="1">
        <v>39978</v>
      </c>
    </row>
    <row r="7919" spans="1:20" x14ac:dyDescent="0.25">
      <c r="A7919">
        <v>56608</v>
      </c>
      <c r="B7919">
        <v>40135</v>
      </c>
      <c r="C7919" t="s">
        <v>58</v>
      </c>
      <c r="D7919" t="s">
        <v>21</v>
      </c>
      <c r="E7919" t="s">
        <v>72</v>
      </c>
      <c r="F7919" t="s">
        <v>1291</v>
      </c>
      <c r="G7919">
        <v>23</v>
      </c>
      <c r="H7919">
        <v>68.209999999999994</v>
      </c>
      <c r="I7919">
        <v>0.42</v>
      </c>
      <c r="J7919">
        <v>0.1</v>
      </c>
      <c r="K7919">
        <v>23.98</v>
      </c>
      <c r="L7919">
        <v>3.26</v>
      </c>
      <c r="M7919">
        <v>1.89</v>
      </c>
      <c r="N7919">
        <v>0.76</v>
      </c>
      <c r="O7919" t="s">
        <v>24</v>
      </c>
      <c r="P7919" t="s">
        <v>411</v>
      </c>
      <c r="Q7919" t="s">
        <v>41</v>
      </c>
      <c r="R7919" t="s">
        <v>67</v>
      </c>
      <c r="S7919" t="s">
        <v>55</v>
      </c>
      <c r="T7919" s="1">
        <v>40137</v>
      </c>
    </row>
    <row r="7920" spans="1:20" x14ac:dyDescent="0.25">
      <c r="A7920">
        <v>56610</v>
      </c>
      <c r="B7920">
        <v>40244</v>
      </c>
      <c r="C7920" t="s">
        <v>79</v>
      </c>
      <c r="D7920" t="s">
        <v>37</v>
      </c>
      <c r="E7920" t="s">
        <v>38</v>
      </c>
      <c r="F7920" t="s">
        <v>1337</v>
      </c>
      <c r="G7920">
        <v>20</v>
      </c>
      <c r="H7920">
        <v>1732.8</v>
      </c>
      <c r="I7920">
        <v>0.54</v>
      </c>
      <c r="J7920">
        <v>0.08</v>
      </c>
      <c r="K7920">
        <v>864.4</v>
      </c>
      <c r="L7920">
        <v>93.96</v>
      </c>
      <c r="M7920">
        <v>43.22</v>
      </c>
      <c r="N7920">
        <v>4</v>
      </c>
      <c r="O7920" t="s">
        <v>71</v>
      </c>
      <c r="P7920" t="s">
        <v>103</v>
      </c>
      <c r="Q7920" t="s">
        <v>95</v>
      </c>
      <c r="R7920" t="s">
        <v>67</v>
      </c>
      <c r="S7920" t="s">
        <v>57</v>
      </c>
      <c r="T7920" s="1">
        <v>40244</v>
      </c>
    </row>
    <row r="7921" spans="1:20" x14ac:dyDescent="0.25">
      <c r="A7921">
        <v>56612</v>
      </c>
      <c r="B7921">
        <v>40016</v>
      </c>
      <c r="C7921" t="s">
        <v>36</v>
      </c>
      <c r="D7921" t="s">
        <v>37</v>
      </c>
      <c r="E7921" t="s">
        <v>50</v>
      </c>
      <c r="F7921" t="s">
        <v>76</v>
      </c>
      <c r="G7921">
        <v>38</v>
      </c>
      <c r="H7921">
        <v>8648.31</v>
      </c>
      <c r="I7921">
        <v>0.49</v>
      </c>
      <c r="J7921">
        <v>0</v>
      </c>
      <c r="K7921">
        <v>4234.7700000000004</v>
      </c>
      <c r="L7921">
        <v>227.43</v>
      </c>
      <c r="M7921">
        <v>115.99</v>
      </c>
      <c r="N7921">
        <v>5.92</v>
      </c>
      <c r="O7921" t="s">
        <v>24</v>
      </c>
      <c r="P7921" t="s">
        <v>1259</v>
      </c>
      <c r="Q7921" t="s">
        <v>41</v>
      </c>
      <c r="R7921" t="s">
        <v>67</v>
      </c>
      <c r="S7921" t="s">
        <v>57</v>
      </c>
      <c r="T7921" s="1">
        <v>40016</v>
      </c>
    </row>
    <row r="7922" spans="1:20" x14ac:dyDescent="0.25">
      <c r="A7922">
        <v>56640</v>
      </c>
      <c r="B7922">
        <v>40780</v>
      </c>
      <c r="C7922" t="s">
        <v>36</v>
      </c>
      <c r="D7922" t="s">
        <v>21</v>
      </c>
      <c r="E7922" t="s">
        <v>84</v>
      </c>
      <c r="F7922" t="s">
        <v>1030</v>
      </c>
      <c r="G7922">
        <v>2</v>
      </c>
      <c r="H7922">
        <v>47.18</v>
      </c>
      <c r="I7922">
        <v>0.45</v>
      </c>
      <c r="J7922">
        <v>0</v>
      </c>
      <c r="K7922">
        <v>18.79</v>
      </c>
      <c r="L7922">
        <v>20.87</v>
      </c>
      <c r="M7922">
        <v>11.48</v>
      </c>
      <c r="N7922">
        <v>5.43</v>
      </c>
      <c r="O7922" t="s">
        <v>24</v>
      </c>
      <c r="P7922" t="s">
        <v>284</v>
      </c>
      <c r="Q7922" t="s">
        <v>33</v>
      </c>
      <c r="R7922" t="s">
        <v>34</v>
      </c>
      <c r="S7922" t="s">
        <v>57</v>
      </c>
      <c r="T7922" s="1">
        <v>40781</v>
      </c>
    </row>
    <row r="7923" spans="1:20" x14ac:dyDescent="0.25">
      <c r="A7923">
        <v>56640</v>
      </c>
      <c r="B7923">
        <v>40780</v>
      </c>
      <c r="C7923" t="s">
        <v>36</v>
      </c>
      <c r="D7923" t="s">
        <v>21</v>
      </c>
      <c r="E7923" t="s">
        <v>84</v>
      </c>
      <c r="F7923" t="s">
        <v>548</v>
      </c>
      <c r="G7923">
        <v>11</v>
      </c>
      <c r="H7923">
        <v>141.09</v>
      </c>
      <c r="I7923">
        <v>0.49</v>
      </c>
      <c r="J7923">
        <v>0.06</v>
      </c>
      <c r="K7923">
        <v>61.95</v>
      </c>
      <c r="L7923">
        <v>13.1</v>
      </c>
      <c r="M7923">
        <v>6.68</v>
      </c>
      <c r="N7923">
        <v>5.66</v>
      </c>
      <c r="O7923" t="s">
        <v>24</v>
      </c>
      <c r="P7923" t="s">
        <v>284</v>
      </c>
      <c r="Q7923" t="s">
        <v>33</v>
      </c>
      <c r="R7923" t="s">
        <v>34</v>
      </c>
      <c r="S7923" t="s">
        <v>57</v>
      </c>
      <c r="T7923" s="1">
        <v>40781</v>
      </c>
    </row>
    <row r="7924" spans="1:20" x14ac:dyDescent="0.25">
      <c r="A7924">
        <v>56644</v>
      </c>
      <c r="B7924">
        <v>41241</v>
      </c>
      <c r="C7924" t="s">
        <v>29</v>
      </c>
      <c r="D7924" t="s">
        <v>21</v>
      </c>
      <c r="E7924" t="s">
        <v>52</v>
      </c>
      <c r="F7924" t="s">
        <v>157</v>
      </c>
      <c r="G7924">
        <v>36</v>
      </c>
      <c r="H7924">
        <v>133.15</v>
      </c>
      <c r="I7924">
        <v>0.41</v>
      </c>
      <c r="J7924">
        <v>0.02</v>
      </c>
      <c r="K7924">
        <v>52.59</v>
      </c>
      <c r="L7924">
        <v>3.75</v>
      </c>
      <c r="M7924">
        <v>2.21</v>
      </c>
      <c r="N7924">
        <v>1</v>
      </c>
      <c r="O7924" t="s">
        <v>24</v>
      </c>
      <c r="P7924" t="s">
        <v>353</v>
      </c>
      <c r="Q7924" t="s">
        <v>41</v>
      </c>
      <c r="R7924" t="s">
        <v>61</v>
      </c>
      <c r="S7924" t="s">
        <v>55</v>
      </c>
      <c r="T7924" s="1">
        <v>41243</v>
      </c>
    </row>
    <row r="7925" spans="1:20" x14ac:dyDescent="0.25">
      <c r="A7925">
        <v>56645</v>
      </c>
      <c r="B7925">
        <v>40914</v>
      </c>
      <c r="C7925" t="s">
        <v>20</v>
      </c>
      <c r="D7925" t="s">
        <v>21</v>
      </c>
      <c r="E7925" t="s">
        <v>84</v>
      </c>
      <c r="F7925" t="s">
        <v>1734</v>
      </c>
      <c r="G7925">
        <v>46</v>
      </c>
      <c r="H7925">
        <v>2988.52</v>
      </c>
      <c r="I7925">
        <v>0.53</v>
      </c>
      <c r="J7925">
        <v>0.02</v>
      </c>
      <c r="K7925">
        <v>1546.36</v>
      </c>
      <c r="L7925">
        <v>65.91</v>
      </c>
      <c r="M7925">
        <v>30.98</v>
      </c>
      <c r="N7925">
        <v>17.079999999999998</v>
      </c>
      <c r="O7925" t="s">
        <v>24</v>
      </c>
      <c r="P7925" t="s">
        <v>225</v>
      </c>
      <c r="Q7925" t="s">
        <v>41</v>
      </c>
      <c r="R7925" t="s">
        <v>61</v>
      </c>
      <c r="S7925" t="s">
        <v>57</v>
      </c>
      <c r="T7925" s="1">
        <v>40914</v>
      </c>
    </row>
    <row r="7926" spans="1:20" x14ac:dyDescent="0.25">
      <c r="A7926">
        <v>56645</v>
      </c>
      <c r="B7926">
        <v>40914</v>
      </c>
      <c r="C7926" t="s">
        <v>20</v>
      </c>
      <c r="D7926" t="s">
        <v>42</v>
      </c>
      <c r="E7926" t="s">
        <v>46</v>
      </c>
      <c r="F7926" t="s">
        <v>1046</v>
      </c>
      <c r="G7926">
        <v>42</v>
      </c>
      <c r="H7926">
        <v>28375.78</v>
      </c>
      <c r="I7926">
        <v>0.52</v>
      </c>
      <c r="J7926">
        <v>7.0000000000000007E-2</v>
      </c>
      <c r="K7926">
        <v>13710.77</v>
      </c>
      <c r="L7926">
        <v>725.44</v>
      </c>
      <c r="M7926">
        <v>348.21</v>
      </c>
      <c r="N7926">
        <v>40.19</v>
      </c>
      <c r="O7926" t="s">
        <v>48</v>
      </c>
      <c r="P7926" t="s">
        <v>225</v>
      </c>
      <c r="Q7926" t="s">
        <v>41</v>
      </c>
      <c r="R7926" t="s">
        <v>61</v>
      </c>
      <c r="S7926" t="s">
        <v>49</v>
      </c>
      <c r="T7926" s="1">
        <v>40916</v>
      </c>
    </row>
    <row r="7927" spans="1:20" x14ac:dyDescent="0.25">
      <c r="A7927">
        <v>56646</v>
      </c>
      <c r="B7927">
        <v>40317</v>
      </c>
      <c r="C7927" t="s">
        <v>58</v>
      </c>
      <c r="D7927" t="s">
        <v>37</v>
      </c>
      <c r="E7927" t="s">
        <v>50</v>
      </c>
      <c r="F7927" t="s">
        <v>1237</v>
      </c>
      <c r="G7927">
        <v>41</v>
      </c>
      <c r="H7927">
        <v>10122.84</v>
      </c>
      <c r="I7927">
        <v>0.51</v>
      </c>
      <c r="J7927">
        <v>0.04</v>
      </c>
      <c r="K7927">
        <v>4954.75</v>
      </c>
      <c r="L7927">
        <v>257.12</v>
      </c>
      <c r="M7927">
        <v>125.99</v>
      </c>
      <c r="N7927">
        <v>2.5</v>
      </c>
      <c r="O7927" t="s">
        <v>24</v>
      </c>
      <c r="P7927" t="s">
        <v>1745</v>
      </c>
      <c r="Q7927" t="s">
        <v>64</v>
      </c>
      <c r="R7927" t="s">
        <v>61</v>
      </c>
      <c r="S7927" t="s">
        <v>57</v>
      </c>
      <c r="T7927" s="1">
        <v>40318</v>
      </c>
    </row>
    <row r="7928" spans="1:20" x14ac:dyDescent="0.25">
      <c r="A7928">
        <v>56647</v>
      </c>
      <c r="B7928">
        <v>40758</v>
      </c>
      <c r="C7928" t="s">
        <v>79</v>
      </c>
      <c r="D7928" t="s">
        <v>42</v>
      </c>
      <c r="E7928" t="s">
        <v>43</v>
      </c>
      <c r="F7928" t="s">
        <v>1848</v>
      </c>
      <c r="G7928">
        <v>41</v>
      </c>
      <c r="H7928">
        <v>659.29</v>
      </c>
      <c r="I7928">
        <v>0.38</v>
      </c>
      <c r="J7928">
        <v>0.02</v>
      </c>
      <c r="K7928">
        <v>237.59</v>
      </c>
      <c r="L7928">
        <v>16.100000000000001</v>
      </c>
      <c r="M7928">
        <v>9.98</v>
      </c>
      <c r="N7928">
        <v>12.52</v>
      </c>
      <c r="O7928" t="s">
        <v>24</v>
      </c>
      <c r="P7928" t="s">
        <v>178</v>
      </c>
      <c r="Q7928" t="s">
        <v>95</v>
      </c>
      <c r="R7928" t="s">
        <v>61</v>
      </c>
      <c r="S7928" t="s">
        <v>57</v>
      </c>
      <c r="T7928" s="1">
        <v>40759</v>
      </c>
    </row>
    <row r="7929" spans="1:20" x14ac:dyDescent="0.25">
      <c r="A7929">
        <v>56672</v>
      </c>
      <c r="B7929">
        <v>41041</v>
      </c>
      <c r="C7929" t="s">
        <v>36</v>
      </c>
      <c r="D7929" t="s">
        <v>21</v>
      </c>
      <c r="E7929" t="s">
        <v>52</v>
      </c>
      <c r="F7929" t="s">
        <v>107</v>
      </c>
      <c r="G7929">
        <v>34</v>
      </c>
      <c r="H7929">
        <v>2296.4</v>
      </c>
      <c r="I7929">
        <v>0.51</v>
      </c>
      <c r="J7929">
        <v>0.1</v>
      </c>
      <c r="K7929">
        <v>1039.81</v>
      </c>
      <c r="L7929">
        <v>74.59</v>
      </c>
      <c r="M7929">
        <v>36.549999999999997</v>
      </c>
      <c r="N7929">
        <v>13.89</v>
      </c>
      <c r="O7929" t="s">
        <v>24</v>
      </c>
      <c r="P7929" t="s">
        <v>1725</v>
      </c>
      <c r="Q7929" t="s">
        <v>75</v>
      </c>
      <c r="R7929" t="s">
        <v>67</v>
      </c>
      <c r="S7929" t="s">
        <v>55</v>
      </c>
      <c r="T7929" s="1">
        <v>41042</v>
      </c>
    </row>
    <row r="7930" spans="1:20" x14ac:dyDescent="0.25">
      <c r="A7930">
        <v>56672</v>
      </c>
      <c r="B7930">
        <v>41041</v>
      </c>
      <c r="C7930" t="s">
        <v>36</v>
      </c>
      <c r="D7930" t="s">
        <v>42</v>
      </c>
      <c r="E7930" t="s">
        <v>46</v>
      </c>
      <c r="F7930" t="s">
        <v>2082</v>
      </c>
      <c r="G7930">
        <v>8</v>
      </c>
      <c r="H7930">
        <v>1104.8</v>
      </c>
      <c r="I7930">
        <v>0.36</v>
      </c>
      <c r="J7930">
        <v>0.02</v>
      </c>
      <c r="K7930">
        <v>362.48</v>
      </c>
      <c r="L7930">
        <v>133.27000000000001</v>
      </c>
      <c r="M7930">
        <v>85.29</v>
      </c>
      <c r="N7930">
        <v>60</v>
      </c>
      <c r="O7930" t="s">
        <v>48</v>
      </c>
      <c r="P7930" t="s">
        <v>1725</v>
      </c>
      <c r="Q7930" t="s">
        <v>75</v>
      </c>
      <c r="R7930" t="s">
        <v>67</v>
      </c>
      <c r="S7930" t="s">
        <v>132</v>
      </c>
      <c r="T7930" s="1">
        <v>41043</v>
      </c>
    </row>
    <row r="7931" spans="1:20" x14ac:dyDescent="0.25">
      <c r="A7931">
        <v>56672</v>
      </c>
      <c r="B7931">
        <v>41041</v>
      </c>
      <c r="C7931" t="s">
        <v>36</v>
      </c>
      <c r="D7931" t="s">
        <v>37</v>
      </c>
      <c r="E7931" t="s">
        <v>50</v>
      </c>
      <c r="F7931" t="s">
        <v>1873</v>
      </c>
      <c r="G7931">
        <v>45</v>
      </c>
      <c r="H7931">
        <v>5818.98</v>
      </c>
      <c r="I7931">
        <v>0.54</v>
      </c>
      <c r="J7931">
        <v>0.1</v>
      </c>
      <c r="K7931">
        <v>2840.44</v>
      </c>
      <c r="L7931">
        <v>143.46</v>
      </c>
      <c r="M7931">
        <v>65.989999999999995</v>
      </c>
      <c r="N7931">
        <v>8.99</v>
      </c>
      <c r="O7931" t="s">
        <v>24</v>
      </c>
      <c r="P7931" t="s">
        <v>1725</v>
      </c>
      <c r="Q7931" t="s">
        <v>75</v>
      </c>
      <c r="R7931" t="s">
        <v>67</v>
      </c>
      <c r="S7931" t="s">
        <v>57</v>
      </c>
      <c r="T7931" s="1">
        <v>41043</v>
      </c>
    </row>
    <row r="7932" spans="1:20" x14ac:dyDescent="0.25">
      <c r="A7932">
        <v>56676</v>
      </c>
      <c r="B7932">
        <v>41207</v>
      </c>
      <c r="C7932" t="s">
        <v>58</v>
      </c>
      <c r="D7932" t="s">
        <v>21</v>
      </c>
      <c r="E7932" t="s">
        <v>84</v>
      </c>
      <c r="F7932" t="s">
        <v>1968</v>
      </c>
      <c r="G7932">
        <v>39</v>
      </c>
      <c r="H7932">
        <v>301.67</v>
      </c>
      <c r="I7932">
        <v>0.36</v>
      </c>
      <c r="J7932">
        <v>0.08</v>
      </c>
      <c r="K7932">
        <v>90.09</v>
      </c>
      <c r="L7932">
        <v>8.25</v>
      </c>
      <c r="M7932">
        <v>5.28</v>
      </c>
      <c r="N7932">
        <v>5.66</v>
      </c>
      <c r="O7932" t="s">
        <v>24</v>
      </c>
      <c r="P7932" t="s">
        <v>1539</v>
      </c>
      <c r="Q7932" t="s">
        <v>33</v>
      </c>
      <c r="R7932" t="s">
        <v>67</v>
      </c>
      <c r="S7932" t="s">
        <v>57</v>
      </c>
      <c r="T7932" s="1">
        <v>41208</v>
      </c>
    </row>
    <row r="7933" spans="1:20" x14ac:dyDescent="0.25">
      <c r="A7933">
        <v>56677</v>
      </c>
      <c r="B7933">
        <v>39914</v>
      </c>
      <c r="C7933" t="s">
        <v>36</v>
      </c>
      <c r="D7933" t="s">
        <v>42</v>
      </c>
      <c r="E7933" t="s">
        <v>43</v>
      </c>
      <c r="F7933" t="s">
        <v>980</v>
      </c>
      <c r="G7933">
        <v>35</v>
      </c>
      <c r="H7933">
        <v>671.13</v>
      </c>
      <c r="I7933">
        <v>0.36</v>
      </c>
      <c r="J7933">
        <v>0</v>
      </c>
      <c r="K7933">
        <v>240.58</v>
      </c>
      <c r="L7933">
        <v>19.09</v>
      </c>
      <c r="M7933">
        <v>12.22</v>
      </c>
      <c r="N7933">
        <v>2.85</v>
      </c>
      <c r="O7933" t="s">
        <v>24</v>
      </c>
      <c r="P7933" t="s">
        <v>738</v>
      </c>
      <c r="Q7933" t="s">
        <v>64</v>
      </c>
      <c r="R7933" t="s">
        <v>34</v>
      </c>
      <c r="S7933" t="s">
        <v>35</v>
      </c>
      <c r="T7933" s="1">
        <v>39915</v>
      </c>
    </row>
    <row r="7934" spans="1:20" x14ac:dyDescent="0.25">
      <c r="A7934">
        <v>56706</v>
      </c>
      <c r="B7934">
        <v>40127</v>
      </c>
      <c r="C7934" t="s">
        <v>36</v>
      </c>
      <c r="D7934" t="s">
        <v>37</v>
      </c>
      <c r="E7934" t="s">
        <v>87</v>
      </c>
      <c r="F7934" t="s">
        <v>1206</v>
      </c>
      <c r="G7934">
        <v>7</v>
      </c>
      <c r="H7934">
        <v>1130.99</v>
      </c>
      <c r="I7934">
        <v>0.37</v>
      </c>
      <c r="J7934">
        <v>0</v>
      </c>
      <c r="K7934">
        <v>411.07</v>
      </c>
      <c r="L7934">
        <v>158.71</v>
      </c>
      <c r="M7934">
        <v>99.99</v>
      </c>
      <c r="N7934">
        <v>19.989999999999998</v>
      </c>
      <c r="O7934" t="s">
        <v>24</v>
      </c>
      <c r="P7934" t="s">
        <v>1985</v>
      </c>
      <c r="Q7934" t="s">
        <v>33</v>
      </c>
      <c r="R7934" t="s">
        <v>67</v>
      </c>
      <c r="S7934" t="s">
        <v>57</v>
      </c>
      <c r="T7934" s="1">
        <v>40128</v>
      </c>
    </row>
    <row r="7935" spans="1:20" x14ac:dyDescent="0.25">
      <c r="A7935">
        <v>56708</v>
      </c>
      <c r="B7935">
        <v>41245</v>
      </c>
      <c r="C7935" t="s">
        <v>29</v>
      </c>
      <c r="D7935" t="s">
        <v>42</v>
      </c>
      <c r="E7935" t="s">
        <v>46</v>
      </c>
      <c r="F7935" t="s">
        <v>1096</v>
      </c>
      <c r="G7935">
        <v>36</v>
      </c>
      <c r="H7935">
        <v>16085.79</v>
      </c>
      <c r="I7935">
        <v>0.42</v>
      </c>
      <c r="J7935">
        <v>0.1</v>
      </c>
      <c r="K7935">
        <v>5697.43</v>
      </c>
      <c r="L7935">
        <v>494.57</v>
      </c>
      <c r="M7935">
        <v>286.85000000000002</v>
      </c>
      <c r="N7935">
        <v>61.76</v>
      </c>
      <c r="O7935" t="s">
        <v>48</v>
      </c>
      <c r="P7935" t="s">
        <v>431</v>
      </c>
      <c r="Q7935" t="s">
        <v>41</v>
      </c>
      <c r="R7935" t="s">
        <v>34</v>
      </c>
      <c r="S7935" t="s">
        <v>49</v>
      </c>
      <c r="T7935" s="1">
        <v>41245</v>
      </c>
    </row>
    <row r="7936" spans="1:20" x14ac:dyDescent="0.25">
      <c r="A7936">
        <v>56708</v>
      </c>
      <c r="B7936">
        <v>41245</v>
      </c>
      <c r="C7936" t="s">
        <v>29</v>
      </c>
      <c r="D7936" t="s">
        <v>21</v>
      </c>
      <c r="E7936" t="s">
        <v>139</v>
      </c>
      <c r="F7936" t="s">
        <v>888</v>
      </c>
      <c r="G7936">
        <v>36</v>
      </c>
      <c r="H7936">
        <v>762.07</v>
      </c>
      <c r="I7936">
        <v>0.47</v>
      </c>
      <c r="J7936">
        <v>0.04</v>
      </c>
      <c r="K7936">
        <v>338.22</v>
      </c>
      <c r="L7936">
        <v>21.85</v>
      </c>
      <c r="M7936">
        <v>11.58</v>
      </c>
      <c r="N7936">
        <v>6.97</v>
      </c>
      <c r="O7936" t="s">
        <v>24</v>
      </c>
      <c r="P7936" t="s">
        <v>431</v>
      </c>
      <c r="Q7936" t="s">
        <v>41</v>
      </c>
      <c r="R7936" t="s">
        <v>34</v>
      </c>
      <c r="S7936" t="s">
        <v>57</v>
      </c>
      <c r="T7936" s="1">
        <v>41248</v>
      </c>
    </row>
    <row r="7937" spans="1:20" x14ac:dyDescent="0.25">
      <c r="A7937">
        <v>56710</v>
      </c>
      <c r="B7937">
        <v>40309</v>
      </c>
      <c r="C7937" t="s">
        <v>29</v>
      </c>
      <c r="D7937" t="s">
        <v>21</v>
      </c>
      <c r="E7937" t="s">
        <v>22</v>
      </c>
      <c r="F7937" t="s">
        <v>1015</v>
      </c>
      <c r="G7937">
        <v>34</v>
      </c>
      <c r="H7937">
        <v>751.31</v>
      </c>
      <c r="I7937">
        <v>0.4</v>
      </c>
      <c r="J7937">
        <v>0.02</v>
      </c>
      <c r="K7937">
        <v>289.19</v>
      </c>
      <c r="L7937">
        <v>22.38</v>
      </c>
      <c r="M7937">
        <v>13.43</v>
      </c>
      <c r="N7937">
        <v>5.5</v>
      </c>
      <c r="O7937" t="s">
        <v>24</v>
      </c>
      <c r="P7937" t="s">
        <v>1584</v>
      </c>
      <c r="Q7937" t="s">
        <v>64</v>
      </c>
      <c r="R7937" t="s">
        <v>67</v>
      </c>
      <c r="S7937" t="s">
        <v>57</v>
      </c>
      <c r="T7937" s="1">
        <v>40310</v>
      </c>
    </row>
    <row r="7938" spans="1:20" x14ac:dyDescent="0.25">
      <c r="A7938">
        <v>56710</v>
      </c>
      <c r="B7938">
        <v>40309</v>
      </c>
      <c r="C7938" t="s">
        <v>29</v>
      </c>
      <c r="D7938" t="s">
        <v>37</v>
      </c>
      <c r="E7938" t="s">
        <v>50</v>
      </c>
      <c r="F7938" t="s">
        <v>610</v>
      </c>
      <c r="G7938">
        <v>16</v>
      </c>
      <c r="H7938">
        <v>1802.83</v>
      </c>
      <c r="I7938">
        <v>0.46</v>
      </c>
      <c r="J7938">
        <v>0.08</v>
      </c>
      <c r="K7938">
        <v>743</v>
      </c>
      <c r="L7938">
        <v>122.2</v>
      </c>
      <c r="M7938">
        <v>65.989999999999995</v>
      </c>
      <c r="N7938">
        <v>3.99</v>
      </c>
      <c r="O7938" t="s">
        <v>24</v>
      </c>
      <c r="P7938" t="s">
        <v>1584</v>
      </c>
      <c r="Q7938" t="s">
        <v>64</v>
      </c>
      <c r="R7938" t="s">
        <v>67</v>
      </c>
      <c r="S7938" t="s">
        <v>57</v>
      </c>
      <c r="T7938" s="1">
        <v>40310</v>
      </c>
    </row>
    <row r="7939" spans="1:20" x14ac:dyDescent="0.25">
      <c r="A7939">
        <v>56710</v>
      </c>
      <c r="B7939">
        <v>40309</v>
      </c>
      <c r="C7939" t="s">
        <v>29</v>
      </c>
      <c r="D7939" t="s">
        <v>37</v>
      </c>
      <c r="E7939" t="s">
        <v>38</v>
      </c>
      <c r="F7939" t="s">
        <v>626</v>
      </c>
      <c r="G7939">
        <v>6</v>
      </c>
      <c r="H7939">
        <v>370.35</v>
      </c>
      <c r="I7939">
        <v>0.53</v>
      </c>
      <c r="J7939">
        <v>0.08</v>
      </c>
      <c r="K7939">
        <v>177.97</v>
      </c>
      <c r="L7939">
        <v>65.91</v>
      </c>
      <c r="M7939">
        <v>30.98</v>
      </c>
      <c r="N7939">
        <v>6.5</v>
      </c>
      <c r="O7939" t="s">
        <v>24</v>
      </c>
      <c r="P7939" t="s">
        <v>1584</v>
      </c>
      <c r="Q7939" t="s">
        <v>64</v>
      </c>
      <c r="R7939" t="s">
        <v>67</v>
      </c>
      <c r="S7939" t="s">
        <v>57</v>
      </c>
      <c r="T7939" s="1">
        <v>40311</v>
      </c>
    </row>
    <row r="7940" spans="1:20" x14ac:dyDescent="0.25">
      <c r="A7940">
        <v>56710</v>
      </c>
      <c r="B7940">
        <v>40309</v>
      </c>
      <c r="C7940" t="s">
        <v>29</v>
      </c>
      <c r="D7940" t="s">
        <v>37</v>
      </c>
      <c r="E7940" t="s">
        <v>38</v>
      </c>
      <c r="F7940" t="s">
        <v>914</v>
      </c>
      <c r="G7940">
        <v>21</v>
      </c>
      <c r="H7940">
        <v>1208.83</v>
      </c>
      <c r="I7940">
        <v>0.39</v>
      </c>
      <c r="J7940">
        <v>0.01</v>
      </c>
      <c r="K7940">
        <v>463.23</v>
      </c>
      <c r="L7940">
        <v>58.05</v>
      </c>
      <c r="M7940">
        <v>35.409999999999997</v>
      </c>
      <c r="N7940">
        <v>1.99</v>
      </c>
      <c r="O7940" t="s">
        <v>24</v>
      </c>
      <c r="P7940" t="s">
        <v>1584</v>
      </c>
      <c r="Q7940" t="s">
        <v>64</v>
      </c>
      <c r="R7940" t="s">
        <v>67</v>
      </c>
      <c r="S7940" t="s">
        <v>35</v>
      </c>
      <c r="T7940" s="1">
        <v>40311</v>
      </c>
    </row>
    <row r="7941" spans="1:20" x14ac:dyDescent="0.25">
      <c r="A7941">
        <v>56711</v>
      </c>
      <c r="B7941">
        <v>40580</v>
      </c>
      <c r="C7941" t="s">
        <v>20</v>
      </c>
      <c r="D7941" t="s">
        <v>21</v>
      </c>
      <c r="E7941" t="s">
        <v>84</v>
      </c>
      <c r="F7941" t="s">
        <v>804</v>
      </c>
      <c r="G7941">
        <v>25</v>
      </c>
      <c r="H7941">
        <v>2169.0300000000002</v>
      </c>
      <c r="I7941">
        <v>0.45</v>
      </c>
      <c r="J7941">
        <v>0.01</v>
      </c>
      <c r="K7941">
        <v>960.8</v>
      </c>
      <c r="L7941">
        <v>87.35</v>
      </c>
      <c r="M7941">
        <v>48.04</v>
      </c>
      <c r="N7941">
        <v>7.23</v>
      </c>
      <c r="O7941" t="s">
        <v>24</v>
      </c>
      <c r="P7941" t="s">
        <v>1749</v>
      </c>
      <c r="Q7941" t="s">
        <v>83</v>
      </c>
      <c r="R7941" t="s">
        <v>67</v>
      </c>
      <c r="S7941" t="s">
        <v>57</v>
      </c>
      <c r="T7941" s="1">
        <v>40585</v>
      </c>
    </row>
    <row r="7942" spans="1:20" x14ac:dyDescent="0.25">
      <c r="A7942">
        <v>56740</v>
      </c>
      <c r="B7942">
        <v>41198</v>
      </c>
      <c r="C7942" t="s">
        <v>58</v>
      </c>
      <c r="D7942" t="s">
        <v>42</v>
      </c>
      <c r="E7942" t="s">
        <v>43</v>
      </c>
      <c r="F7942" t="s">
        <v>1512</v>
      </c>
      <c r="G7942">
        <v>33</v>
      </c>
      <c r="H7942">
        <v>1259.75</v>
      </c>
      <c r="I7942">
        <v>0.51</v>
      </c>
      <c r="J7942">
        <v>0.01</v>
      </c>
      <c r="K7942">
        <v>634.41</v>
      </c>
      <c r="L7942">
        <v>38.450000000000003</v>
      </c>
      <c r="M7942">
        <v>18.84</v>
      </c>
      <c r="N7942">
        <v>3.62</v>
      </c>
      <c r="O7942" t="s">
        <v>24</v>
      </c>
      <c r="P7942" t="s">
        <v>948</v>
      </c>
      <c r="Q7942" t="s">
        <v>95</v>
      </c>
      <c r="R7942" t="s">
        <v>67</v>
      </c>
      <c r="S7942" t="s">
        <v>55</v>
      </c>
      <c r="T7942" s="1">
        <v>41205</v>
      </c>
    </row>
    <row r="7943" spans="1:20" x14ac:dyDescent="0.25">
      <c r="A7943">
        <v>56740</v>
      </c>
      <c r="B7943">
        <v>41198</v>
      </c>
      <c r="C7943" t="s">
        <v>20</v>
      </c>
      <c r="D7943" t="s">
        <v>21</v>
      </c>
      <c r="E7943" t="s">
        <v>120</v>
      </c>
      <c r="F7943" t="s">
        <v>290</v>
      </c>
      <c r="G7943">
        <v>6</v>
      </c>
      <c r="H7943">
        <v>54.88</v>
      </c>
      <c r="I7943">
        <v>0.42</v>
      </c>
      <c r="J7943">
        <v>0.05</v>
      </c>
      <c r="K7943">
        <v>20.21</v>
      </c>
      <c r="L7943">
        <v>9.1</v>
      </c>
      <c r="M7943">
        <v>5.28</v>
      </c>
      <c r="N7943">
        <v>2.99</v>
      </c>
      <c r="O7943" t="s">
        <v>24</v>
      </c>
      <c r="P7943" t="s">
        <v>613</v>
      </c>
      <c r="Q7943" t="s">
        <v>33</v>
      </c>
      <c r="R7943" t="s">
        <v>67</v>
      </c>
      <c r="S7943" t="s">
        <v>57</v>
      </c>
      <c r="T7943" s="1">
        <v>41200</v>
      </c>
    </row>
    <row r="7944" spans="1:20" x14ac:dyDescent="0.25">
      <c r="A7944">
        <v>56740</v>
      </c>
      <c r="B7944">
        <v>41198</v>
      </c>
      <c r="C7944" t="s">
        <v>20</v>
      </c>
      <c r="D7944" t="s">
        <v>21</v>
      </c>
      <c r="E7944" t="s">
        <v>30</v>
      </c>
      <c r="F7944" t="s">
        <v>2081</v>
      </c>
      <c r="G7944">
        <v>29</v>
      </c>
      <c r="H7944">
        <v>34364.89</v>
      </c>
      <c r="I7944">
        <v>0.36</v>
      </c>
      <c r="J7944">
        <v>0.09</v>
      </c>
      <c r="K7944">
        <v>10188.91</v>
      </c>
      <c r="L7944">
        <v>1301.27</v>
      </c>
      <c r="M7944">
        <v>832.81</v>
      </c>
      <c r="N7944">
        <v>24.49</v>
      </c>
      <c r="O7944" t="s">
        <v>24</v>
      </c>
      <c r="P7944" t="s">
        <v>613</v>
      </c>
      <c r="Q7944" t="s">
        <v>33</v>
      </c>
      <c r="R7944" t="s">
        <v>67</v>
      </c>
      <c r="S7944" t="s">
        <v>45</v>
      </c>
      <c r="T7944" s="1">
        <v>41202</v>
      </c>
    </row>
    <row r="7945" spans="1:20" x14ac:dyDescent="0.25">
      <c r="A7945">
        <v>56743</v>
      </c>
      <c r="B7945">
        <v>40716</v>
      </c>
      <c r="C7945" t="s">
        <v>79</v>
      </c>
      <c r="D7945" t="s">
        <v>42</v>
      </c>
      <c r="E7945" t="s">
        <v>43</v>
      </c>
      <c r="F7945" t="s">
        <v>674</v>
      </c>
      <c r="G7945">
        <v>23</v>
      </c>
      <c r="H7945">
        <v>796.88</v>
      </c>
      <c r="I7945">
        <v>0.39</v>
      </c>
      <c r="J7945">
        <v>0.06</v>
      </c>
      <c r="K7945">
        <v>276.60000000000002</v>
      </c>
      <c r="L7945">
        <v>36.44</v>
      </c>
      <c r="M7945">
        <v>22.23</v>
      </c>
      <c r="N7945">
        <v>8.99</v>
      </c>
      <c r="O7945" t="s">
        <v>71</v>
      </c>
      <c r="P7945" t="s">
        <v>1035</v>
      </c>
      <c r="Q7945" t="s">
        <v>41</v>
      </c>
      <c r="R7945" t="s">
        <v>34</v>
      </c>
      <c r="S7945" t="s">
        <v>35</v>
      </c>
      <c r="T7945" s="1">
        <v>40719</v>
      </c>
    </row>
    <row r="7946" spans="1:20" x14ac:dyDescent="0.25">
      <c r="A7946">
        <v>56768</v>
      </c>
      <c r="B7946">
        <v>40751</v>
      </c>
      <c r="C7946" t="s">
        <v>58</v>
      </c>
      <c r="D7946" t="s">
        <v>21</v>
      </c>
      <c r="E7946" t="s">
        <v>52</v>
      </c>
      <c r="F7946" t="s">
        <v>408</v>
      </c>
      <c r="G7946">
        <v>37</v>
      </c>
      <c r="H7946">
        <v>232.76</v>
      </c>
      <c r="I7946">
        <v>0.55000000000000004</v>
      </c>
      <c r="J7946">
        <v>0.02</v>
      </c>
      <c r="K7946">
        <v>125.5</v>
      </c>
      <c r="L7946">
        <v>6.4</v>
      </c>
      <c r="M7946">
        <v>2.88</v>
      </c>
      <c r="N7946">
        <v>0.7</v>
      </c>
      <c r="O7946" t="s">
        <v>24</v>
      </c>
      <c r="P7946" t="s">
        <v>919</v>
      </c>
      <c r="Q7946" t="s">
        <v>95</v>
      </c>
      <c r="R7946" t="s">
        <v>34</v>
      </c>
      <c r="S7946" t="s">
        <v>55</v>
      </c>
      <c r="T7946" s="1">
        <v>40753</v>
      </c>
    </row>
    <row r="7947" spans="1:20" x14ac:dyDescent="0.25">
      <c r="A7947">
        <v>56768</v>
      </c>
      <c r="B7947">
        <v>40751</v>
      </c>
      <c r="C7947" t="s">
        <v>58</v>
      </c>
      <c r="D7947" t="s">
        <v>37</v>
      </c>
      <c r="E7947" t="s">
        <v>87</v>
      </c>
      <c r="F7947" t="s">
        <v>759</v>
      </c>
      <c r="G7947">
        <v>13</v>
      </c>
      <c r="H7947">
        <v>2454.71</v>
      </c>
      <c r="I7947">
        <v>0.53</v>
      </c>
      <c r="J7947">
        <v>0.03</v>
      </c>
      <c r="K7947">
        <v>1258.0999999999999</v>
      </c>
      <c r="L7947">
        <v>193.55</v>
      </c>
      <c r="M7947">
        <v>90.97</v>
      </c>
      <c r="N7947">
        <v>14</v>
      </c>
      <c r="O7947" t="s">
        <v>48</v>
      </c>
      <c r="P7947" t="s">
        <v>919</v>
      </c>
      <c r="Q7947" t="s">
        <v>75</v>
      </c>
      <c r="R7947" t="s">
        <v>34</v>
      </c>
      <c r="S7947" t="s">
        <v>132</v>
      </c>
      <c r="T7947" s="1">
        <v>40752</v>
      </c>
    </row>
    <row r="7948" spans="1:20" x14ac:dyDescent="0.25">
      <c r="A7948">
        <v>56769</v>
      </c>
      <c r="B7948">
        <v>40511</v>
      </c>
      <c r="C7948" t="s">
        <v>79</v>
      </c>
      <c r="D7948" t="s">
        <v>42</v>
      </c>
      <c r="E7948" t="s">
        <v>43</v>
      </c>
      <c r="F7948" t="s">
        <v>1140</v>
      </c>
      <c r="G7948">
        <v>11</v>
      </c>
      <c r="H7948">
        <v>757.42</v>
      </c>
      <c r="I7948">
        <v>0.45</v>
      </c>
      <c r="J7948">
        <v>0.02</v>
      </c>
      <c r="K7948">
        <v>326.2</v>
      </c>
      <c r="L7948">
        <v>68.959999999999994</v>
      </c>
      <c r="M7948">
        <v>37.93</v>
      </c>
      <c r="N7948">
        <v>13.99</v>
      </c>
      <c r="O7948" t="s">
        <v>24</v>
      </c>
      <c r="P7948" t="s">
        <v>1511</v>
      </c>
      <c r="Q7948" t="s">
        <v>83</v>
      </c>
      <c r="R7948" t="s">
        <v>67</v>
      </c>
      <c r="S7948" t="s">
        <v>55</v>
      </c>
      <c r="T7948" s="1">
        <v>40513</v>
      </c>
    </row>
    <row r="7949" spans="1:20" x14ac:dyDescent="0.25">
      <c r="A7949">
        <v>56802</v>
      </c>
      <c r="B7949">
        <v>41058</v>
      </c>
      <c r="C7949" t="s">
        <v>36</v>
      </c>
      <c r="D7949" t="s">
        <v>21</v>
      </c>
      <c r="E7949" t="s">
        <v>52</v>
      </c>
      <c r="F7949" t="s">
        <v>1647</v>
      </c>
      <c r="G7949">
        <v>50</v>
      </c>
      <c r="H7949">
        <v>160.25</v>
      </c>
      <c r="I7949">
        <v>0.52</v>
      </c>
      <c r="J7949">
        <v>0.09</v>
      </c>
      <c r="K7949">
        <v>75.25</v>
      </c>
      <c r="L7949">
        <v>3.5</v>
      </c>
      <c r="M7949">
        <v>1.68</v>
      </c>
      <c r="N7949">
        <v>1</v>
      </c>
      <c r="O7949" t="s">
        <v>24</v>
      </c>
      <c r="P7949" t="s">
        <v>332</v>
      </c>
      <c r="Q7949" t="s">
        <v>33</v>
      </c>
      <c r="R7949" t="s">
        <v>61</v>
      </c>
      <c r="S7949" t="s">
        <v>55</v>
      </c>
      <c r="T7949" s="1">
        <v>41059</v>
      </c>
    </row>
    <row r="7950" spans="1:20" x14ac:dyDescent="0.25">
      <c r="A7950">
        <v>56803</v>
      </c>
      <c r="B7950">
        <v>40157</v>
      </c>
      <c r="C7950" t="s">
        <v>29</v>
      </c>
      <c r="D7950" t="s">
        <v>21</v>
      </c>
      <c r="E7950" t="s">
        <v>84</v>
      </c>
      <c r="F7950" t="s">
        <v>202</v>
      </c>
      <c r="G7950">
        <v>42</v>
      </c>
      <c r="H7950">
        <v>394.7</v>
      </c>
      <c r="I7950">
        <v>0.37</v>
      </c>
      <c r="J7950">
        <v>0.1</v>
      </c>
      <c r="K7950">
        <v>116.64</v>
      </c>
      <c r="L7950">
        <v>10.29</v>
      </c>
      <c r="M7950">
        <v>6.48</v>
      </c>
      <c r="N7950">
        <v>5.9</v>
      </c>
      <c r="O7950" t="s">
        <v>24</v>
      </c>
      <c r="P7950" t="s">
        <v>198</v>
      </c>
      <c r="Q7950" t="s">
        <v>41</v>
      </c>
      <c r="R7950" t="s">
        <v>27</v>
      </c>
      <c r="S7950" t="s">
        <v>57</v>
      </c>
      <c r="T7950" s="1">
        <v>40157</v>
      </c>
    </row>
    <row r="7951" spans="1:20" x14ac:dyDescent="0.25">
      <c r="A7951">
        <v>56804</v>
      </c>
      <c r="B7951">
        <v>40629</v>
      </c>
      <c r="C7951" t="s">
        <v>58</v>
      </c>
      <c r="D7951" t="s">
        <v>21</v>
      </c>
      <c r="E7951" t="s">
        <v>120</v>
      </c>
      <c r="F7951" t="s">
        <v>573</v>
      </c>
      <c r="G7951">
        <v>41</v>
      </c>
      <c r="H7951">
        <v>223.79</v>
      </c>
      <c r="I7951">
        <v>0.43</v>
      </c>
      <c r="J7951">
        <v>0.1</v>
      </c>
      <c r="K7951">
        <v>79.760000000000005</v>
      </c>
      <c r="L7951">
        <v>5.89</v>
      </c>
      <c r="M7951">
        <v>3.36</v>
      </c>
      <c r="N7951">
        <v>6.27</v>
      </c>
      <c r="O7951" t="s">
        <v>24</v>
      </c>
      <c r="P7951" t="s">
        <v>979</v>
      </c>
      <c r="Q7951" t="s">
        <v>41</v>
      </c>
      <c r="R7951" t="s">
        <v>61</v>
      </c>
      <c r="S7951" t="s">
        <v>57</v>
      </c>
      <c r="T7951" s="1">
        <v>40631</v>
      </c>
    </row>
    <row r="7952" spans="1:20" x14ac:dyDescent="0.25">
      <c r="A7952">
        <v>56804</v>
      </c>
      <c r="B7952">
        <v>40629</v>
      </c>
      <c r="C7952" t="s">
        <v>58</v>
      </c>
      <c r="D7952" t="s">
        <v>21</v>
      </c>
      <c r="E7952" t="s">
        <v>84</v>
      </c>
      <c r="F7952" t="s">
        <v>177</v>
      </c>
      <c r="G7952">
        <v>24</v>
      </c>
      <c r="H7952">
        <v>179.54</v>
      </c>
      <c r="I7952">
        <v>0.35</v>
      </c>
      <c r="J7952">
        <v>0.05</v>
      </c>
      <c r="K7952">
        <v>55.16</v>
      </c>
      <c r="L7952">
        <v>7.66</v>
      </c>
      <c r="M7952">
        <v>4.9800000000000004</v>
      </c>
      <c r="N7952">
        <v>4.8600000000000003</v>
      </c>
      <c r="O7952" t="s">
        <v>24</v>
      </c>
      <c r="P7952" t="s">
        <v>979</v>
      </c>
      <c r="Q7952" t="s">
        <v>41</v>
      </c>
      <c r="R7952" t="s">
        <v>61</v>
      </c>
      <c r="S7952" t="s">
        <v>57</v>
      </c>
      <c r="T7952" s="1">
        <v>40630</v>
      </c>
    </row>
    <row r="7953" spans="1:20" x14ac:dyDescent="0.25">
      <c r="A7953">
        <v>56805</v>
      </c>
      <c r="B7953">
        <v>41065</v>
      </c>
      <c r="C7953" t="s">
        <v>36</v>
      </c>
      <c r="D7953" t="s">
        <v>21</v>
      </c>
      <c r="E7953" t="s">
        <v>22</v>
      </c>
      <c r="F7953" t="s">
        <v>458</v>
      </c>
      <c r="G7953">
        <v>38</v>
      </c>
      <c r="H7953">
        <v>29174.560000000001</v>
      </c>
      <c r="I7953">
        <v>0.52</v>
      </c>
      <c r="J7953">
        <v>0.01</v>
      </c>
      <c r="K7953">
        <v>14978.32</v>
      </c>
      <c r="L7953">
        <v>772.88</v>
      </c>
      <c r="M7953">
        <v>370.98</v>
      </c>
      <c r="N7953">
        <v>99</v>
      </c>
      <c r="O7953" t="s">
        <v>48</v>
      </c>
      <c r="P7953" t="s">
        <v>1368</v>
      </c>
      <c r="Q7953" t="s">
        <v>41</v>
      </c>
      <c r="R7953" t="s">
        <v>27</v>
      </c>
      <c r="S7953" t="s">
        <v>132</v>
      </c>
      <c r="T7953" s="1">
        <v>41066</v>
      </c>
    </row>
    <row r="7954" spans="1:20" x14ac:dyDescent="0.25">
      <c r="A7954">
        <v>56807</v>
      </c>
      <c r="B7954">
        <v>39924</v>
      </c>
      <c r="C7954" t="s">
        <v>36</v>
      </c>
      <c r="D7954" t="s">
        <v>21</v>
      </c>
      <c r="E7954" t="s">
        <v>126</v>
      </c>
      <c r="F7954" t="s">
        <v>1552</v>
      </c>
      <c r="G7954">
        <v>1</v>
      </c>
      <c r="H7954">
        <v>69.78</v>
      </c>
      <c r="I7954">
        <v>0.38</v>
      </c>
      <c r="J7954">
        <v>0.06</v>
      </c>
      <c r="K7954">
        <v>22.18</v>
      </c>
      <c r="L7954">
        <v>69.319999999999993</v>
      </c>
      <c r="M7954">
        <v>42.98</v>
      </c>
      <c r="N7954">
        <v>4.62</v>
      </c>
      <c r="O7954" t="s">
        <v>24</v>
      </c>
      <c r="P7954" t="s">
        <v>860</v>
      </c>
      <c r="Q7954" t="s">
        <v>64</v>
      </c>
      <c r="R7954" t="s">
        <v>67</v>
      </c>
      <c r="S7954" t="s">
        <v>57</v>
      </c>
      <c r="T7954" s="1">
        <v>39926</v>
      </c>
    </row>
    <row r="7955" spans="1:20" x14ac:dyDescent="0.25">
      <c r="A7955">
        <v>56834</v>
      </c>
      <c r="B7955">
        <v>40664</v>
      </c>
      <c r="C7955" t="s">
        <v>36</v>
      </c>
      <c r="D7955" t="s">
        <v>37</v>
      </c>
      <c r="E7955" t="s">
        <v>87</v>
      </c>
      <c r="F7955" t="s">
        <v>1433</v>
      </c>
      <c r="G7955">
        <v>22</v>
      </c>
      <c r="H7955">
        <v>2770.58</v>
      </c>
      <c r="I7955">
        <v>0.35</v>
      </c>
      <c r="J7955">
        <v>0</v>
      </c>
      <c r="K7955">
        <v>959.18</v>
      </c>
      <c r="L7955">
        <v>124.57</v>
      </c>
      <c r="M7955">
        <v>80.97</v>
      </c>
      <c r="N7955">
        <v>30.06</v>
      </c>
      <c r="O7955" t="s">
        <v>48</v>
      </c>
      <c r="P7955" t="s">
        <v>1403</v>
      </c>
      <c r="Q7955" t="s">
        <v>33</v>
      </c>
      <c r="R7955" t="s">
        <v>34</v>
      </c>
      <c r="S7955" t="s">
        <v>49</v>
      </c>
      <c r="T7955" s="1">
        <v>40666</v>
      </c>
    </row>
    <row r="7956" spans="1:20" x14ac:dyDescent="0.25">
      <c r="A7956">
        <v>56834</v>
      </c>
      <c r="B7956">
        <v>40664</v>
      </c>
      <c r="C7956" t="s">
        <v>36</v>
      </c>
      <c r="D7956" t="s">
        <v>21</v>
      </c>
      <c r="E7956" t="s">
        <v>84</v>
      </c>
      <c r="F7956" t="s">
        <v>1245</v>
      </c>
      <c r="G7956">
        <v>33</v>
      </c>
      <c r="H7956">
        <v>374.19</v>
      </c>
      <c r="I7956">
        <v>0.47</v>
      </c>
      <c r="J7956">
        <v>0.09</v>
      </c>
      <c r="K7956">
        <v>153.32</v>
      </c>
      <c r="L7956">
        <v>12.23</v>
      </c>
      <c r="M7956">
        <v>6.48</v>
      </c>
      <c r="N7956">
        <v>7.03</v>
      </c>
      <c r="O7956" t="s">
        <v>24</v>
      </c>
      <c r="P7956" t="s">
        <v>1403</v>
      </c>
      <c r="Q7956" t="s">
        <v>33</v>
      </c>
      <c r="R7956" t="s">
        <v>34</v>
      </c>
      <c r="S7956" t="s">
        <v>57</v>
      </c>
      <c r="T7956" s="1">
        <v>40665</v>
      </c>
    </row>
    <row r="7957" spans="1:20" x14ac:dyDescent="0.25">
      <c r="A7957">
        <v>56835</v>
      </c>
      <c r="B7957">
        <v>40229</v>
      </c>
      <c r="C7957" t="s">
        <v>29</v>
      </c>
      <c r="D7957" t="s">
        <v>21</v>
      </c>
      <c r="E7957" t="s">
        <v>52</v>
      </c>
      <c r="F7957" t="s">
        <v>53</v>
      </c>
      <c r="G7957">
        <v>1</v>
      </c>
      <c r="H7957">
        <v>19.690000000000001</v>
      </c>
      <c r="I7957">
        <v>0.53</v>
      </c>
      <c r="J7957">
        <v>0.1</v>
      </c>
      <c r="K7957">
        <v>8.33</v>
      </c>
      <c r="L7957">
        <v>19.38</v>
      </c>
      <c r="M7957">
        <v>9.11</v>
      </c>
      <c r="N7957">
        <v>2.25</v>
      </c>
      <c r="O7957" t="s">
        <v>24</v>
      </c>
      <c r="P7957" t="s">
        <v>1269</v>
      </c>
      <c r="Q7957" t="s">
        <v>41</v>
      </c>
      <c r="R7957" t="s">
        <v>61</v>
      </c>
      <c r="S7957" t="s">
        <v>55</v>
      </c>
      <c r="T7957" s="1">
        <v>40229</v>
      </c>
    </row>
    <row r="7958" spans="1:20" x14ac:dyDescent="0.25">
      <c r="A7958">
        <v>56837</v>
      </c>
      <c r="B7958">
        <v>40526</v>
      </c>
      <c r="C7958" t="s">
        <v>20</v>
      </c>
      <c r="D7958" t="s">
        <v>42</v>
      </c>
      <c r="E7958" t="s">
        <v>192</v>
      </c>
      <c r="F7958" t="s">
        <v>542</v>
      </c>
      <c r="G7958">
        <v>10</v>
      </c>
      <c r="H7958">
        <v>1634.56</v>
      </c>
      <c r="I7958">
        <v>0.45</v>
      </c>
      <c r="J7958">
        <v>0.03</v>
      </c>
      <c r="K7958">
        <v>694.76</v>
      </c>
      <c r="L7958">
        <v>165.42</v>
      </c>
      <c r="M7958">
        <v>90.98</v>
      </c>
      <c r="N7958">
        <v>30</v>
      </c>
      <c r="O7958" t="s">
        <v>48</v>
      </c>
      <c r="P7958" t="s">
        <v>730</v>
      </c>
      <c r="Q7958" t="s">
        <v>64</v>
      </c>
      <c r="R7958" t="s">
        <v>67</v>
      </c>
      <c r="S7958" t="s">
        <v>132</v>
      </c>
      <c r="T7958" s="1">
        <v>40530</v>
      </c>
    </row>
    <row r="7959" spans="1:20" x14ac:dyDescent="0.25">
      <c r="A7959">
        <v>56838</v>
      </c>
      <c r="B7959">
        <v>40753</v>
      </c>
      <c r="C7959" t="s">
        <v>58</v>
      </c>
      <c r="D7959" t="s">
        <v>37</v>
      </c>
      <c r="E7959" t="s">
        <v>38</v>
      </c>
      <c r="F7959" t="s">
        <v>1567</v>
      </c>
      <c r="G7959">
        <v>44</v>
      </c>
      <c r="H7959">
        <v>8258.69</v>
      </c>
      <c r="I7959">
        <v>0.51</v>
      </c>
      <c r="J7959">
        <v>0.09</v>
      </c>
      <c r="K7959">
        <v>3808.39</v>
      </c>
      <c r="L7959">
        <v>206.08</v>
      </c>
      <c r="M7959">
        <v>100.98</v>
      </c>
      <c r="N7959">
        <v>7.18</v>
      </c>
      <c r="O7959" t="s">
        <v>24</v>
      </c>
      <c r="P7959" t="s">
        <v>89</v>
      </c>
      <c r="Q7959" t="s">
        <v>41</v>
      </c>
      <c r="R7959" t="s">
        <v>34</v>
      </c>
      <c r="S7959" t="s">
        <v>57</v>
      </c>
      <c r="T7959" s="1">
        <v>40754</v>
      </c>
    </row>
    <row r="7960" spans="1:20" x14ac:dyDescent="0.25">
      <c r="A7960">
        <v>56868</v>
      </c>
      <c r="B7960">
        <v>40880</v>
      </c>
      <c r="C7960" t="s">
        <v>20</v>
      </c>
      <c r="D7960" t="s">
        <v>37</v>
      </c>
      <c r="E7960" t="s">
        <v>50</v>
      </c>
      <c r="F7960" t="s">
        <v>76</v>
      </c>
      <c r="G7960">
        <v>34</v>
      </c>
      <c r="H7960">
        <v>3354.15</v>
      </c>
      <c r="I7960">
        <v>0.35</v>
      </c>
      <c r="J7960">
        <v>0.03</v>
      </c>
      <c r="K7960">
        <v>1104.57</v>
      </c>
      <c r="L7960">
        <v>101.52</v>
      </c>
      <c r="M7960">
        <v>65.989999999999995</v>
      </c>
      <c r="N7960">
        <v>5.92</v>
      </c>
      <c r="O7960" t="s">
        <v>24</v>
      </c>
      <c r="P7960" t="s">
        <v>1625</v>
      </c>
      <c r="Q7960" t="s">
        <v>33</v>
      </c>
      <c r="R7960" t="s">
        <v>34</v>
      </c>
      <c r="S7960" t="s">
        <v>57</v>
      </c>
      <c r="T7960" s="1">
        <v>40887</v>
      </c>
    </row>
    <row r="7961" spans="1:20" x14ac:dyDescent="0.25">
      <c r="A7961">
        <v>56869</v>
      </c>
      <c r="B7961">
        <v>40382</v>
      </c>
      <c r="C7961" t="s">
        <v>20</v>
      </c>
      <c r="D7961" t="s">
        <v>21</v>
      </c>
      <c r="E7961" t="s">
        <v>126</v>
      </c>
      <c r="F7961" t="s">
        <v>236</v>
      </c>
      <c r="G7961">
        <v>10</v>
      </c>
      <c r="H7961">
        <v>1561.81</v>
      </c>
      <c r="I7961">
        <v>0.48</v>
      </c>
      <c r="J7961">
        <v>0</v>
      </c>
      <c r="K7961">
        <v>747.51</v>
      </c>
      <c r="L7961">
        <v>155.72999999999999</v>
      </c>
      <c r="M7961">
        <v>80.98</v>
      </c>
      <c r="N7961">
        <v>4.5</v>
      </c>
      <c r="O7961" t="s">
        <v>24</v>
      </c>
      <c r="P7961" t="s">
        <v>1092</v>
      </c>
      <c r="Q7961" t="s">
        <v>33</v>
      </c>
      <c r="R7961" t="s">
        <v>67</v>
      </c>
      <c r="S7961" t="s">
        <v>57</v>
      </c>
      <c r="T7961" s="1">
        <v>40384</v>
      </c>
    </row>
    <row r="7962" spans="1:20" x14ac:dyDescent="0.25">
      <c r="A7962">
        <v>56900</v>
      </c>
      <c r="B7962">
        <v>40873</v>
      </c>
      <c r="C7962" t="s">
        <v>29</v>
      </c>
      <c r="D7962" t="s">
        <v>21</v>
      </c>
      <c r="E7962" t="s">
        <v>72</v>
      </c>
      <c r="F7962" t="s">
        <v>2090</v>
      </c>
      <c r="G7962">
        <v>16</v>
      </c>
      <c r="H7962">
        <v>92.64</v>
      </c>
      <c r="I7962">
        <v>0.46</v>
      </c>
      <c r="J7962">
        <v>0.09</v>
      </c>
      <c r="K7962">
        <v>37.380000000000003</v>
      </c>
      <c r="L7962">
        <v>6.31</v>
      </c>
      <c r="M7962">
        <v>3.41</v>
      </c>
      <c r="N7962">
        <v>0.7</v>
      </c>
      <c r="O7962" t="s">
        <v>24</v>
      </c>
      <c r="P7962" t="s">
        <v>1869</v>
      </c>
      <c r="Q7962" t="s">
        <v>95</v>
      </c>
      <c r="R7962" t="s">
        <v>27</v>
      </c>
      <c r="S7962" t="s">
        <v>55</v>
      </c>
      <c r="T7962" s="1">
        <v>40875</v>
      </c>
    </row>
    <row r="7963" spans="1:20" x14ac:dyDescent="0.25">
      <c r="A7963">
        <v>56901</v>
      </c>
      <c r="B7963">
        <v>40067</v>
      </c>
      <c r="C7963" t="s">
        <v>58</v>
      </c>
      <c r="D7963" t="s">
        <v>21</v>
      </c>
      <c r="E7963" t="s">
        <v>52</v>
      </c>
      <c r="F7963" t="s">
        <v>1657</v>
      </c>
      <c r="G7963">
        <v>36</v>
      </c>
      <c r="H7963">
        <v>210.4</v>
      </c>
      <c r="I7963">
        <v>0.55000000000000004</v>
      </c>
      <c r="J7963">
        <v>0</v>
      </c>
      <c r="K7963">
        <v>114.4</v>
      </c>
      <c r="L7963">
        <v>5.78</v>
      </c>
      <c r="M7963">
        <v>2.6</v>
      </c>
      <c r="N7963">
        <v>2.4</v>
      </c>
      <c r="O7963" t="s">
        <v>24</v>
      </c>
      <c r="P7963" t="s">
        <v>1996</v>
      </c>
      <c r="Q7963" t="s">
        <v>95</v>
      </c>
      <c r="R7963" t="s">
        <v>34</v>
      </c>
      <c r="S7963" t="s">
        <v>55</v>
      </c>
      <c r="T7963" s="1">
        <v>40069</v>
      </c>
    </row>
    <row r="7964" spans="1:20" x14ac:dyDescent="0.25">
      <c r="A7964">
        <v>56929</v>
      </c>
      <c r="B7964">
        <v>40812</v>
      </c>
      <c r="C7964" t="s">
        <v>36</v>
      </c>
      <c r="D7964" t="s">
        <v>37</v>
      </c>
      <c r="E7964" t="s">
        <v>38</v>
      </c>
      <c r="F7964" t="s">
        <v>1377</v>
      </c>
      <c r="G7964">
        <v>22</v>
      </c>
      <c r="H7964">
        <v>441.87</v>
      </c>
      <c r="I7964">
        <v>0.55000000000000004</v>
      </c>
      <c r="J7964">
        <v>0.08</v>
      </c>
      <c r="K7964">
        <v>224.72</v>
      </c>
      <c r="L7964">
        <v>21.73</v>
      </c>
      <c r="M7964">
        <v>9.7799999999999994</v>
      </c>
      <c r="N7964">
        <v>1.99</v>
      </c>
      <c r="O7964" t="s">
        <v>24</v>
      </c>
      <c r="P7964" t="s">
        <v>1437</v>
      </c>
      <c r="Q7964" t="s">
        <v>33</v>
      </c>
      <c r="R7964" t="s">
        <v>61</v>
      </c>
      <c r="S7964" t="s">
        <v>35</v>
      </c>
      <c r="T7964" s="1">
        <v>40814</v>
      </c>
    </row>
    <row r="7965" spans="1:20" x14ac:dyDescent="0.25">
      <c r="A7965">
        <v>56930</v>
      </c>
      <c r="B7965">
        <v>41138</v>
      </c>
      <c r="C7965" t="s">
        <v>20</v>
      </c>
      <c r="D7965" t="s">
        <v>21</v>
      </c>
      <c r="E7965" t="s">
        <v>22</v>
      </c>
      <c r="F7965" t="s">
        <v>1302</v>
      </c>
      <c r="G7965">
        <v>10</v>
      </c>
      <c r="H7965">
        <v>1485.94</v>
      </c>
      <c r="I7965">
        <v>0.35</v>
      </c>
      <c r="J7965">
        <v>7.0000000000000007E-2</v>
      </c>
      <c r="K7965">
        <v>436.84</v>
      </c>
      <c r="L7965">
        <v>156.02000000000001</v>
      </c>
      <c r="M7965">
        <v>101.41</v>
      </c>
      <c r="N7965">
        <v>35</v>
      </c>
      <c r="O7965" t="s">
        <v>24</v>
      </c>
      <c r="P7965" t="s">
        <v>1249</v>
      </c>
      <c r="Q7965" t="s">
        <v>64</v>
      </c>
      <c r="R7965" t="s">
        <v>61</v>
      </c>
      <c r="S7965" t="s">
        <v>28</v>
      </c>
      <c r="T7965" s="1">
        <v>41138</v>
      </c>
    </row>
    <row r="7966" spans="1:20" x14ac:dyDescent="0.25">
      <c r="A7966">
        <v>56930</v>
      </c>
      <c r="B7966">
        <v>41138</v>
      </c>
      <c r="C7966" t="s">
        <v>20</v>
      </c>
      <c r="D7966" t="s">
        <v>21</v>
      </c>
      <c r="E7966" t="s">
        <v>72</v>
      </c>
      <c r="F7966" t="s">
        <v>381</v>
      </c>
      <c r="G7966">
        <v>47</v>
      </c>
      <c r="H7966">
        <v>336.21</v>
      </c>
      <c r="I7966">
        <v>0.36</v>
      </c>
      <c r="J7966">
        <v>0.03</v>
      </c>
      <c r="K7966">
        <v>114.14</v>
      </c>
      <c r="L7966">
        <v>7.36</v>
      </c>
      <c r="M7966">
        <v>4.71</v>
      </c>
      <c r="N7966">
        <v>0.7</v>
      </c>
      <c r="O7966" t="s">
        <v>24</v>
      </c>
      <c r="P7966" t="s">
        <v>1249</v>
      </c>
      <c r="Q7966" t="s">
        <v>33</v>
      </c>
      <c r="R7966" t="s">
        <v>61</v>
      </c>
      <c r="S7966" t="s">
        <v>55</v>
      </c>
      <c r="T7966" s="1">
        <v>41145</v>
      </c>
    </row>
    <row r="7967" spans="1:20" x14ac:dyDescent="0.25">
      <c r="A7967">
        <v>56931</v>
      </c>
      <c r="B7967">
        <v>40212</v>
      </c>
      <c r="C7967" t="s">
        <v>36</v>
      </c>
      <c r="D7967" t="s">
        <v>37</v>
      </c>
      <c r="E7967" t="s">
        <v>50</v>
      </c>
      <c r="F7967" t="s">
        <v>51</v>
      </c>
      <c r="G7967">
        <v>34</v>
      </c>
      <c r="H7967">
        <v>449.99</v>
      </c>
      <c r="I7967">
        <v>0.42</v>
      </c>
      <c r="J7967">
        <v>0.05</v>
      </c>
      <c r="K7967">
        <v>173.3</v>
      </c>
      <c r="L7967">
        <v>13.78</v>
      </c>
      <c r="M7967">
        <v>7.99</v>
      </c>
      <c r="N7967">
        <v>5.03</v>
      </c>
      <c r="O7967" t="s">
        <v>24</v>
      </c>
      <c r="P7967" t="s">
        <v>1929</v>
      </c>
      <c r="Q7967" t="s">
        <v>75</v>
      </c>
      <c r="R7967" t="s">
        <v>27</v>
      </c>
      <c r="S7967" t="s">
        <v>45</v>
      </c>
      <c r="T7967" s="1">
        <v>40214</v>
      </c>
    </row>
    <row r="7968" spans="1:20" x14ac:dyDescent="0.25">
      <c r="A7968">
        <v>56960</v>
      </c>
      <c r="B7968">
        <v>40031</v>
      </c>
      <c r="C7968" t="s">
        <v>36</v>
      </c>
      <c r="D7968" t="s">
        <v>37</v>
      </c>
      <c r="E7968" t="s">
        <v>50</v>
      </c>
      <c r="F7968" t="s">
        <v>76</v>
      </c>
      <c r="G7968">
        <v>48</v>
      </c>
      <c r="H7968">
        <v>5410.83</v>
      </c>
      <c r="I7968">
        <v>0.42</v>
      </c>
      <c r="J7968">
        <v>0.01</v>
      </c>
      <c r="K7968">
        <v>2239.11</v>
      </c>
      <c r="L7968">
        <v>113.78</v>
      </c>
      <c r="M7968">
        <v>65.989999999999995</v>
      </c>
      <c r="N7968">
        <v>4.2</v>
      </c>
      <c r="O7968" t="s">
        <v>71</v>
      </c>
      <c r="P7968" t="s">
        <v>320</v>
      </c>
      <c r="Q7968" t="s">
        <v>95</v>
      </c>
      <c r="R7968" t="s">
        <v>27</v>
      </c>
      <c r="S7968" t="s">
        <v>57</v>
      </c>
      <c r="T7968" s="1">
        <v>40033</v>
      </c>
    </row>
    <row r="7969" spans="1:20" x14ac:dyDescent="0.25">
      <c r="A7969">
        <v>56967</v>
      </c>
      <c r="B7969">
        <v>40970</v>
      </c>
      <c r="C7969" t="s">
        <v>20</v>
      </c>
      <c r="D7969" t="s">
        <v>37</v>
      </c>
      <c r="E7969" t="s">
        <v>38</v>
      </c>
      <c r="F7969" t="s">
        <v>1002</v>
      </c>
      <c r="G7969">
        <v>17</v>
      </c>
      <c r="H7969">
        <v>2206.2399999999998</v>
      </c>
      <c r="I7969">
        <v>0.39</v>
      </c>
      <c r="J7969">
        <v>0.05</v>
      </c>
      <c r="K7969">
        <v>787.41</v>
      </c>
      <c r="L7969">
        <v>136.22999999999999</v>
      </c>
      <c r="M7969">
        <v>83.1</v>
      </c>
      <c r="N7969">
        <v>6.13</v>
      </c>
      <c r="O7969" t="s">
        <v>71</v>
      </c>
      <c r="P7969" t="s">
        <v>205</v>
      </c>
      <c r="Q7969" t="s">
        <v>64</v>
      </c>
      <c r="R7969" t="s">
        <v>61</v>
      </c>
      <c r="S7969" t="s">
        <v>57</v>
      </c>
      <c r="T7969" s="1">
        <v>40977</v>
      </c>
    </row>
    <row r="7970" spans="1:20" x14ac:dyDescent="0.25">
      <c r="A7970">
        <v>56992</v>
      </c>
      <c r="B7970">
        <v>40286</v>
      </c>
      <c r="C7970" t="s">
        <v>29</v>
      </c>
      <c r="D7970" t="s">
        <v>21</v>
      </c>
      <c r="E7970" t="s">
        <v>84</v>
      </c>
      <c r="F7970" t="s">
        <v>1734</v>
      </c>
      <c r="G7970">
        <v>10</v>
      </c>
      <c r="H7970">
        <v>446.03</v>
      </c>
      <c r="I7970">
        <v>0.35</v>
      </c>
      <c r="J7970">
        <v>0.1</v>
      </c>
      <c r="K7970">
        <v>119.15</v>
      </c>
      <c r="L7970">
        <v>47.66</v>
      </c>
      <c r="M7970">
        <v>30.98</v>
      </c>
      <c r="N7970">
        <v>17.079999999999998</v>
      </c>
      <c r="O7970" t="s">
        <v>24</v>
      </c>
      <c r="P7970" t="s">
        <v>105</v>
      </c>
      <c r="Q7970" t="s">
        <v>64</v>
      </c>
      <c r="R7970" t="s">
        <v>34</v>
      </c>
      <c r="S7970" t="s">
        <v>57</v>
      </c>
      <c r="T7970" s="1">
        <v>40286</v>
      </c>
    </row>
    <row r="7971" spans="1:20" x14ac:dyDescent="0.25">
      <c r="A7971">
        <v>56995</v>
      </c>
      <c r="B7971">
        <v>40101</v>
      </c>
      <c r="C7971" t="s">
        <v>79</v>
      </c>
      <c r="D7971" t="s">
        <v>21</v>
      </c>
      <c r="E7971" t="s">
        <v>120</v>
      </c>
      <c r="F7971" t="s">
        <v>749</v>
      </c>
      <c r="G7971">
        <v>27</v>
      </c>
      <c r="H7971">
        <v>242.65</v>
      </c>
      <c r="I7971">
        <v>0.4</v>
      </c>
      <c r="J7971">
        <v>0.08</v>
      </c>
      <c r="K7971">
        <v>82.66</v>
      </c>
      <c r="L7971">
        <v>9.57</v>
      </c>
      <c r="M7971">
        <v>5.74</v>
      </c>
      <c r="N7971">
        <v>5.01</v>
      </c>
      <c r="O7971" t="s">
        <v>71</v>
      </c>
      <c r="P7971" t="s">
        <v>1951</v>
      </c>
      <c r="Q7971" t="s">
        <v>64</v>
      </c>
      <c r="R7971" t="s">
        <v>34</v>
      </c>
      <c r="S7971" t="s">
        <v>57</v>
      </c>
      <c r="T7971" s="1">
        <v>40103</v>
      </c>
    </row>
    <row r="7972" spans="1:20" x14ac:dyDescent="0.25">
      <c r="A7972">
        <v>57025</v>
      </c>
      <c r="B7972">
        <v>41086</v>
      </c>
      <c r="C7972" t="s">
        <v>79</v>
      </c>
      <c r="D7972" t="s">
        <v>21</v>
      </c>
      <c r="E7972" t="s">
        <v>120</v>
      </c>
      <c r="F7972" t="s">
        <v>143</v>
      </c>
      <c r="G7972">
        <v>8</v>
      </c>
      <c r="H7972">
        <v>106.74</v>
      </c>
      <c r="I7972">
        <v>0.35</v>
      </c>
      <c r="J7972">
        <v>0.03</v>
      </c>
      <c r="K7972">
        <v>34.229999999999997</v>
      </c>
      <c r="L7972">
        <v>13.37</v>
      </c>
      <c r="M7972">
        <v>8.69</v>
      </c>
      <c r="N7972">
        <v>2.99</v>
      </c>
      <c r="O7972" t="s">
        <v>24</v>
      </c>
      <c r="P7972" t="s">
        <v>973</v>
      </c>
      <c r="Q7972" t="s">
        <v>75</v>
      </c>
      <c r="R7972" t="s">
        <v>34</v>
      </c>
      <c r="S7972" t="s">
        <v>57</v>
      </c>
      <c r="T7972" s="1">
        <v>41088</v>
      </c>
    </row>
    <row r="7973" spans="1:20" x14ac:dyDescent="0.25">
      <c r="A7973">
        <v>57029</v>
      </c>
      <c r="B7973">
        <v>40610</v>
      </c>
      <c r="C7973" t="s">
        <v>58</v>
      </c>
      <c r="D7973" t="s">
        <v>21</v>
      </c>
      <c r="E7973" t="s">
        <v>120</v>
      </c>
      <c r="F7973" t="s">
        <v>374</v>
      </c>
      <c r="G7973">
        <v>17</v>
      </c>
      <c r="H7973">
        <v>122.77</v>
      </c>
      <c r="I7973">
        <v>0.43</v>
      </c>
      <c r="J7973">
        <v>0.01</v>
      </c>
      <c r="K7973">
        <v>49.85</v>
      </c>
      <c r="L7973">
        <v>6.98</v>
      </c>
      <c r="M7973">
        <v>3.98</v>
      </c>
      <c r="N7973">
        <v>5.26</v>
      </c>
      <c r="O7973" t="s">
        <v>24</v>
      </c>
      <c r="P7973" t="s">
        <v>563</v>
      </c>
      <c r="Q7973" t="s">
        <v>75</v>
      </c>
      <c r="R7973" t="s">
        <v>67</v>
      </c>
      <c r="S7973" t="s">
        <v>57</v>
      </c>
      <c r="T7973" s="1">
        <v>40611</v>
      </c>
    </row>
    <row r="7974" spans="1:20" x14ac:dyDescent="0.25">
      <c r="A7974">
        <v>57029</v>
      </c>
      <c r="B7974">
        <v>40610</v>
      </c>
      <c r="C7974" t="s">
        <v>58</v>
      </c>
      <c r="D7974" t="s">
        <v>21</v>
      </c>
      <c r="E7974" t="s">
        <v>84</v>
      </c>
      <c r="F7974" t="s">
        <v>708</v>
      </c>
      <c r="G7974">
        <v>4</v>
      </c>
      <c r="H7974">
        <v>33.130000000000003</v>
      </c>
      <c r="I7974">
        <v>0.41</v>
      </c>
      <c r="J7974">
        <v>0.09</v>
      </c>
      <c r="K7974">
        <v>9.2899999999999991</v>
      </c>
      <c r="L7974">
        <v>7.25</v>
      </c>
      <c r="M7974">
        <v>4.28</v>
      </c>
      <c r="N7974">
        <v>6.72</v>
      </c>
      <c r="O7974" t="s">
        <v>24</v>
      </c>
      <c r="P7974" t="s">
        <v>563</v>
      </c>
      <c r="Q7974" t="s">
        <v>75</v>
      </c>
      <c r="R7974" t="s">
        <v>67</v>
      </c>
      <c r="S7974" t="s">
        <v>57</v>
      </c>
      <c r="T7974" s="1">
        <v>40611</v>
      </c>
    </row>
    <row r="7975" spans="1:20" x14ac:dyDescent="0.25">
      <c r="A7975">
        <v>57056</v>
      </c>
      <c r="B7975">
        <v>41221</v>
      </c>
      <c r="C7975" t="s">
        <v>20</v>
      </c>
      <c r="D7975" t="s">
        <v>42</v>
      </c>
      <c r="E7975" t="s">
        <v>46</v>
      </c>
      <c r="F7975" t="s">
        <v>47</v>
      </c>
      <c r="G7975">
        <v>29</v>
      </c>
      <c r="H7975">
        <v>4513.76</v>
      </c>
      <c r="I7975">
        <v>0.54</v>
      </c>
      <c r="J7975">
        <v>0.01</v>
      </c>
      <c r="K7975">
        <v>2368.65</v>
      </c>
      <c r="L7975">
        <v>154.11000000000001</v>
      </c>
      <c r="M7975">
        <v>70.89</v>
      </c>
      <c r="N7975">
        <v>89.3</v>
      </c>
      <c r="O7975" t="s">
        <v>48</v>
      </c>
      <c r="P7975" t="s">
        <v>1869</v>
      </c>
      <c r="Q7975" t="s">
        <v>95</v>
      </c>
      <c r="R7975" t="s">
        <v>34</v>
      </c>
      <c r="S7975" t="s">
        <v>49</v>
      </c>
      <c r="T7975" s="1">
        <v>41228</v>
      </c>
    </row>
    <row r="7976" spans="1:20" x14ac:dyDescent="0.25">
      <c r="A7976">
        <v>57058</v>
      </c>
      <c r="B7976">
        <v>41038</v>
      </c>
      <c r="C7976" t="s">
        <v>79</v>
      </c>
      <c r="D7976" t="s">
        <v>21</v>
      </c>
      <c r="E7976" t="s">
        <v>120</v>
      </c>
      <c r="F7976" t="s">
        <v>133</v>
      </c>
      <c r="G7976">
        <v>28</v>
      </c>
      <c r="H7976">
        <v>300.62</v>
      </c>
      <c r="I7976">
        <v>0.38</v>
      </c>
      <c r="J7976">
        <v>0</v>
      </c>
      <c r="K7976">
        <v>112.23</v>
      </c>
      <c r="L7976">
        <v>10.55</v>
      </c>
      <c r="M7976">
        <v>6.54</v>
      </c>
      <c r="N7976">
        <v>5.27</v>
      </c>
      <c r="O7976" t="s">
        <v>71</v>
      </c>
      <c r="P7976" t="s">
        <v>599</v>
      </c>
      <c r="Q7976" t="s">
        <v>41</v>
      </c>
      <c r="R7976" t="s">
        <v>34</v>
      </c>
      <c r="S7976" t="s">
        <v>57</v>
      </c>
      <c r="T7976" s="1">
        <v>41038</v>
      </c>
    </row>
    <row r="7977" spans="1:20" x14ac:dyDescent="0.25">
      <c r="A7977">
        <v>57058</v>
      </c>
      <c r="B7977">
        <v>41038</v>
      </c>
      <c r="C7977" t="s">
        <v>79</v>
      </c>
      <c r="D7977" t="s">
        <v>37</v>
      </c>
      <c r="E7977" t="s">
        <v>38</v>
      </c>
      <c r="F7977" t="s">
        <v>1646</v>
      </c>
      <c r="G7977">
        <v>27</v>
      </c>
      <c r="H7977">
        <v>1880.24</v>
      </c>
      <c r="I7977">
        <v>0.52</v>
      </c>
      <c r="J7977">
        <v>7.0000000000000007E-2</v>
      </c>
      <c r="K7977">
        <v>905.43</v>
      </c>
      <c r="L7977">
        <v>74.52</v>
      </c>
      <c r="M7977">
        <v>35.770000000000003</v>
      </c>
      <c r="N7977">
        <v>9.02</v>
      </c>
      <c r="O7977" t="s">
        <v>24</v>
      </c>
      <c r="P7977" t="s">
        <v>599</v>
      </c>
      <c r="Q7977" t="s">
        <v>41</v>
      </c>
      <c r="R7977" t="s">
        <v>34</v>
      </c>
      <c r="S7977" t="s">
        <v>57</v>
      </c>
      <c r="T7977" s="1">
        <v>41039</v>
      </c>
    </row>
    <row r="7978" spans="1:20" x14ac:dyDescent="0.25">
      <c r="A7978">
        <v>57059</v>
      </c>
      <c r="B7978">
        <v>40695</v>
      </c>
      <c r="C7978" t="s">
        <v>79</v>
      </c>
      <c r="D7978" t="s">
        <v>21</v>
      </c>
      <c r="E7978" t="s">
        <v>120</v>
      </c>
      <c r="F7978" t="s">
        <v>374</v>
      </c>
      <c r="G7978">
        <v>50</v>
      </c>
      <c r="H7978">
        <v>443.06</v>
      </c>
      <c r="I7978">
        <v>0.55000000000000004</v>
      </c>
      <c r="J7978">
        <v>0.01</v>
      </c>
      <c r="K7978">
        <v>238.8</v>
      </c>
      <c r="L7978">
        <v>8.84</v>
      </c>
      <c r="M7978">
        <v>3.98</v>
      </c>
      <c r="N7978">
        <v>5.26</v>
      </c>
      <c r="O7978" t="s">
        <v>24</v>
      </c>
      <c r="P7978" t="s">
        <v>418</v>
      </c>
      <c r="Q7978" t="s">
        <v>95</v>
      </c>
      <c r="R7978" t="s">
        <v>34</v>
      </c>
      <c r="S7978" t="s">
        <v>57</v>
      </c>
      <c r="T7978" s="1">
        <v>40697</v>
      </c>
    </row>
    <row r="7979" spans="1:20" x14ac:dyDescent="0.25">
      <c r="A7979">
        <v>57059</v>
      </c>
      <c r="B7979">
        <v>40695</v>
      </c>
      <c r="C7979" t="s">
        <v>79</v>
      </c>
      <c r="D7979" t="s">
        <v>21</v>
      </c>
      <c r="E7979" t="s">
        <v>80</v>
      </c>
      <c r="F7979" t="s">
        <v>2052</v>
      </c>
      <c r="G7979">
        <v>25</v>
      </c>
      <c r="H7979">
        <v>4041.2</v>
      </c>
      <c r="I7979">
        <v>0.41</v>
      </c>
      <c r="J7979">
        <v>0.03</v>
      </c>
      <c r="K7979">
        <v>1582.96</v>
      </c>
      <c r="L7979">
        <v>166.63</v>
      </c>
      <c r="M7979">
        <v>98.31</v>
      </c>
      <c r="N7979">
        <v>0.49</v>
      </c>
      <c r="O7979" t="s">
        <v>24</v>
      </c>
      <c r="P7979" t="s">
        <v>418</v>
      </c>
      <c r="Q7979" t="s">
        <v>95</v>
      </c>
      <c r="R7979" t="s">
        <v>34</v>
      </c>
      <c r="S7979" t="s">
        <v>57</v>
      </c>
      <c r="T7979" s="1">
        <v>40697</v>
      </c>
    </row>
    <row r="7980" spans="1:20" x14ac:dyDescent="0.25">
      <c r="A7980">
        <v>57061</v>
      </c>
      <c r="B7980">
        <v>40147</v>
      </c>
      <c r="C7980" t="s">
        <v>20</v>
      </c>
      <c r="D7980" t="s">
        <v>21</v>
      </c>
      <c r="E7980" t="s">
        <v>120</v>
      </c>
      <c r="F7980" t="s">
        <v>806</v>
      </c>
      <c r="G7980">
        <v>21</v>
      </c>
      <c r="H7980">
        <v>720.07</v>
      </c>
      <c r="I7980">
        <v>0.36</v>
      </c>
      <c r="J7980">
        <v>0.04</v>
      </c>
      <c r="K7980">
        <v>234.99</v>
      </c>
      <c r="L7980">
        <v>34.97</v>
      </c>
      <c r="M7980">
        <v>22.38</v>
      </c>
      <c r="N7980">
        <v>15.1</v>
      </c>
      <c r="O7980" t="s">
        <v>24</v>
      </c>
      <c r="P7980" t="s">
        <v>1929</v>
      </c>
      <c r="Q7980" t="s">
        <v>75</v>
      </c>
      <c r="R7980" t="s">
        <v>27</v>
      </c>
      <c r="S7980" t="s">
        <v>57</v>
      </c>
      <c r="T7980" s="1">
        <v>40154</v>
      </c>
    </row>
    <row r="7981" spans="1:20" x14ac:dyDescent="0.25">
      <c r="A7981">
        <v>57061</v>
      </c>
      <c r="B7981">
        <v>40147</v>
      </c>
      <c r="C7981" t="s">
        <v>20</v>
      </c>
      <c r="D7981" t="s">
        <v>21</v>
      </c>
      <c r="E7981" t="s">
        <v>80</v>
      </c>
      <c r="F7981" t="s">
        <v>829</v>
      </c>
      <c r="G7981">
        <v>6</v>
      </c>
      <c r="H7981">
        <v>57.2</v>
      </c>
      <c r="I7981">
        <v>0.38</v>
      </c>
      <c r="J7981">
        <v>7.0000000000000007E-2</v>
      </c>
      <c r="K7981">
        <v>18.899999999999999</v>
      </c>
      <c r="L7981">
        <v>10.16</v>
      </c>
      <c r="M7981">
        <v>6.3</v>
      </c>
      <c r="N7981">
        <v>0.5</v>
      </c>
      <c r="O7981" t="s">
        <v>24</v>
      </c>
      <c r="P7981" t="s">
        <v>1929</v>
      </c>
      <c r="Q7981" t="s">
        <v>75</v>
      </c>
      <c r="R7981" t="s">
        <v>27</v>
      </c>
      <c r="S7981" t="s">
        <v>57</v>
      </c>
      <c r="T7981" s="1">
        <v>40147</v>
      </c>
    </row>
    <row r="7982" spans="1:20" x14ac:dyDescent="0.25">
      <c r="A7982">
        <v>57061</v>
      </c>
      <c r="B7982">
        <v>40147</v>
      </c>
      <c r="C7982" t="s">
        <v>20</v>
      </c>
      <c r="D7982" t="s">
        <v>42</v>
      </c>
      <c r="E7982" t="s">
        <v>43</v>
      </c>
      <c r="F7982" t="s">
        <v>1041</v>
      </c>
      <c r="G7982">
        <v>3</v>
      </c>
      <c r="H7982">
        <v>83.37</v>
      </c>
      <c r="I7982">
        <v>0.36</v>
      </c>
      <c r="J7982">
        <v>0.06</v>
      </c>
      <c r="K7982">
        <v>25</v>
      </c>
      <c r="L7982">
        <v>27.78</v>
      </c>
      <c r="M7982">
        <v>17.78</v>
      </c>
      <c r="N7982">
        <v>5.03</v>
      </c>
      <c r="O7982" t="s">
        <v>24</v>
      </c>
      <c r="P7982" t="s">
        <v>1929</v>
      </c>
      <c r="Q7982" t="s">
        <v>75</v>
      </c>
      <c r="R7982" t="s">
        <v>27</v>
      </c>
      <c r="S7982" t="s">
        <v>57</v>
      </c>
      <c r="T7982" s="1">
        <v>40149</v>
      </c>
    </row>
    <row r="7983" spans="1:20" x14ac:dyDescent="0.25">
      <c r="A7983">
        <v>57063</v>
      </c>
      <c r="B7983">
        <v>40696</v>
      </c>
      <c r="C7983" t="s">
        <v>79</v>
      </c>
      <c r="D7983" t="s">
        <v>21</v>
      </c>
      <c r="E7983" t="s">
        <v>84</v>
      </c>
      <c r="F7983" t="s">
        <v>898</v>
      </c>
      <c r="G7983">
        <v>26</v>
      </c>
      <c r="H7983">
        <v>359.43</v>
      </c>
      <c r="I7983">
        <v>0.55000000000000004</v>
      </c>
      <c r="J7983">
        <v>0.06</v>
      </c>
      <c r="K7983">
        <v>183.46</v>
      </c>
      <c r="L7983">
        <v>14.4</v>
      </c>
      <c r="M7983">
        <v>6.48</v>
      </c>
      <c r="N7983">
        <v>7.49</v>
      </c>
      <c r="O7983" t="s">
        <v>24</v>
      </c>
      <c r="P7983" t="s">
        <v>1340</v>
      </c>
      <c r="Q7983" t="s">
        <v>33</v>
      </c>
      <c r="R7983" t="s">
        <v>27</v>
      </c>
      <c r="S7983" t="s">
        <v>57</v>
      </c>
      <c r="T7983" s="1">
        <v>40696</v>
      </c>
    </row>
    <row r="7984" spans="1:20" x14ac:dyDescent="0.25">
      <c r="A7984">
        <v>57063</v>
      </c>
      <c r="B7984">
        <v>40696</v>
      </c>
      <c r="C7984" t="s">
        <v>79</v>
      </c>
      <c r="D7984" t="s">
        <v>21</v>
      </c>
      <c r="E7984" t="s">
        <v>72</v>
      </c>
      <c r="F7984" t="s">
        <v>2053</v>
      </c>
      <c r="G7984">
        <v>22</v>
      </c>
      <c r="H7984">
        <v>64.900000000000006</v>
      </c>
      <c r="I7984">
        <v>0.4</v>
      </c>
      <c r="J7984">
        <v>7.0000000000000007E-2</v>
      </c>
      <c r="K7984">
        <v>22.75</v>
      </c>
      <c r="L7984">
        <v>3.13</v>
      </c>
      <c r="M7984">
        <v>1.88</v>
      </c>
      <c r="N7984">
        <v>0.79</v>
      </c>
      <c r="O7984" t="s">
        <v>24</v>
      </c>
      <c r="P7984" t="s">
        <v>1340</v>
      </c>
      <c r="Q7984" t="s">
        <v>33</v>
      </c>
      <c r="R7984" t="s">
        <v>27</v>
      </c>
      <c r="S7984" t="s">
        <v>55</v>
      </c>
      <c r="T7984" s="1">
        <v>40698</v>
      </c>
    </row>
    <row r="7985" spans="1:20" x14ac:dyDescent="0.25">
      <c r="A7985">
        <v>57091</v>
      </c>
      <c r="B7985">
        <v>40847</v>
      </c>
      <c r="C7985" t="s">
        <v>79</v>
      </c>
      <c r="D7985" t="s">
        <v>21</v>
      </c>
      <c r="E7985" t="s">
        <v>72</v>
      </c>
      <c r="F7985" t="s">
        <v>2091</v>
      </c>
      <c r="G7985">
        <v>6</v>
      </c>
      <c r="H7985">
        <v>19.440000000000001</v>
      </c>
      <c r="I7985">
        <v>0.48</v>
      </c>
      <c r="J7985">
        <v>0.05</v>
      </c>
      <c r="K7985">
        <v>8.34</v>
      </c>
      <c r="L7985">
        <v>3.23</v>
      </c>
      <c r="M7985">
        <v>1.68</v>
      </c>
      <c r="N7985">
        <v>1.02</v>
      </c>
      <c r="O7985" t="s">
        <v>71</v>
      </c>
      <c r="P7985" t="s">
        <v>1541</v>
      </c>
      <c r="Q7985" t="s">
        <v>64</v>
      </c>
      <c r="R7985" t="s">
        <v>61</v>
      </c>
      <c r="S7985" t="s">
        <v>55</v>
      </c>
      <c r="T7985" s="1">
        <v>40848</v>
      </c>
    </row>
    <row r="7986" spans="1:20" x14ac:dyDescent="0.25">
      <c r="A7986">
        <v>57092</v>
      </c>
      <c r="B7986">
        <v>40299</v>
      </c>
      <c r="C7986" t="s">
        <v>58</v>
      </c>
      <c r="D7986" t="s">
        <v>37</v>
      </c>
      <c r="E7986" t="s">
        <v>50</v>
      </c>
      <c r="F7986" t="s">
        <v>727</v>
      </c>
      <c r="G7986">
        <v>29</v>
      </c>
      <c r="H7986">
        <v>6013.12</v>
      </c>
      <c r="I7986">
        <v>0.48</v>
      </c>
      <c r="J7986">
        <v>0.03</v>
      </c>
      <c r="K7986">
        <v>2785.42</v>
      </c>
      <c r="L7986">
        <v>213.44</v>
      </c>
      <c r="M7986">
        <v>110.99</v>
      </c>
      <c r="N7986">
        <v>8.99</v>
      </c>
      <c r="O7986" t="s">
        <v>24</v>
      </c>
      <c r="P7986" t="s">
        <v>1008</v>
      </c>
      <c r="Q7986" t="s">
        <v>64</v>
      </c>
      <c r="R7986" t="s">
        <v>67</v>
      </c>
      <c r="S7986" t="s">
        <v>57</v>
      </c>
      <c r="T7986" s="1">
        <v>40300</v>
      </c>
    </row>
    <row r="7987" spans="1:20" x14ac:dyDescent="0.25">
      <c r="A7987">
        <v>57093</v>
      </c>
      <c r="B7987">
        <v>41031</v>
      </c>
      <c r="C7987" t="s">
        <v>20</v>
      </c>
      <c r="D7987" t="s">
        <v>21</v>
      </c>
      <c r="E7987" t="s">
        <v>120</v>
      </c>
      <c r="F7987" t="s">
        <v>321</v>
      </c>
      <c r="G7987">
        <v>3</v>
      </c>
      <c r="H7987">
        <v>28.78</v>
      </c>
      <c r="I7987">
        <v>0.41</v>
      </c>
      <c r="J7987">
        <v>0.05</v>
      </c>
      <c r="K7987">
        <v>9.77</v>
      </c>
      <c r="L7987">
        <v>9.0500000000000007</v>
      </c>
      <c r="M7987">
        <v>5.34</v>
      </c>
      <c r="N7987">
        <v>2.99</v>
      </c>
      <c r="O7987" t="s">
        <v>24</v>
      </c>
      <c r="P7987" t="s">
        <v>1602</v>
      </c>
      <c r="Q7987" t="s">
        <v>33</v>
      </c>
      <c r="R7987" t="s">
        <v>27</v>
      </c>
      <c r="S7987" t="s">
        <v>57</v>
      </c>
      <c r="T7987" s="1">
        <v>41038</v>
      </c>
    </row>
    <row r="7988" spans="1:20" x14ac:dyDescent="0.25">
      <c r="A7988">
        <v>57093</v>
      </c>
      <c r="B7988">
        <v>41031</v>
      </c>
      <c r="C7988" t="s">
        <v>20</v>
      </c>
      <c r="D7988" t="s">
        <v>21</v>
      </c>
      <c r="E7988" t="s">
        <v>22</v>
      </c>
      <c r="F7988" t="s">
        <v>650</v>
      </c>
      <c r="G7988">
        <v>47</v>
      </c>
      <c r="H7988">
        <v>1426.47</v>
      </c>
      <c r="I7988">
        <v>0.49</v>
      </c>
      <c r="J7988">
        <v>0</v>
      </c>
      <c r="K7988">
        <v>696.32</v>
      </c>
      <c r="L7988">
        <v>30.24</v>
      </c>
      <c r="M7988">
        <v>15.42</v>
      </c>
      <c r="N7988">
        <v>5.41</v>
      </c>
      <c r="O7988" t="s">
        <v>24</v>
      </c>
      <c r="P7988" t="s">
        <v>1602</v>
      </c>
      <c r="Q7988" t="s">
        <v>33</v>
      </c>
      <c r="R7988" t="s">
        <v>27</v>
      </c>
      <c r="S7988" t="s">
        <v>57</v>
      </c>
      <c r="T7988" s="1">
        <v>41038</v>
      </c>
    </row>
    <row r="7989" spans="1:20" x14ac:dyDescent="0.25">
      <c r="A7989">
        <v>57095</v>
      </c>
      <c r="B7989">
        <v>40625</v>
      </c>
      <c r="C7989" t="s">
        <v>79</v>
      </c>
      <c r="D7989" t="s">
        <v>21</v>
      </c>
      <c r="E7989" t="s">
        <v>120</v>
      </c>
      <c r="F7989" t="s">
        <v>1420</v>
      </c>
      <c r="G7989">
        <v>37</v>
      </c>
      <c r="H7989">
        <v>443.11</v>
      </c>
      <c r="I7989">
        <v>0.43</v>
      </c>
      <c r="J7989">
        <v>0.01</v>
      </c>
      <c r="K7989">
        <v>185.66</v>
      </c>
      <c r="L7989">
        <v>11.95</v>
      </c>
      <c r="M7989">
        <v>6.81</v>
      </c>
      <c r="N7989">
        <v>5.48</v>
      </c>
      <c r="O7989" t="s">
        <v>24</v>
      </c>
      <c r="P7989" t="s">
        <v>678</v>
      </c>
      <c r="Q7989" t="s">
        <v>41</v>
      </c>
      <c r="R7989" t="s">
        <v>34</v>
      </c>
      <c r="S7989" t="s">
        <v>57</v>
      </c>
      <c r="T7989" s="1">
        <v>40628</v>
      </c>
    </row>
    <row r="7990" spans="1:20" x14ac:dyDescent="0.25">
      <c r="A7990">
        <v>57121</v>
      </c>
      <c r="B7990">
        <v>40863</v>
      </c>
      <c r="C7990" t="s">
        <v>29</v>
      </c>
      <c r="D7990" t="s">
        <v>21</v>
      </c>
      <c r="E7990" t="s">
        <v>84</v>
      </c>
      <c r="F7990" t="s">
        <v>243</v>
      </c>
      <c r="G7990">
        <v>42</v>
      </c>
      <c r="H7990">
        <v>323.60000000000002</v>
      </c>
      <c r="I7990">
        <v>0.39</v>
      </c>
      <c r="J7990">
        <v>7.0000000000000007E-2</v>
      </c>
      <c r="K7990">
        <v>109.72</v>
      </c>
      <c r="L7990">
        <v>8.16</v>
      </c>
      <c r="M7990">
        <v>4.9800000000000004</v>
      </c>
      <c r="N7990">
        <v>4.72</v>
      </c>
      <c r="O7990" t="s">
        <v>24</v>
      </c>
      <c r="P7990" t="s">
        <v>1513</v>
      </c>
      <c r="Q7990" t="s">
        <v>33</v>
      </c>
      <c r="R7990" t="s">
        <v>67</v>
      </c>
      <c r="S7990" t="s">
        <v>57</v>
      </c>
      <c r="T7990" s="1">
        <v>40865</v>
      </c>
    </row>
    <row r="7991" spans="1:20" x14ac:dyDescent="0.25">
      <c r="A7991">
        <v>57121</v>
      </c>
      <c r="B7991">
        <v>40863</v>
      </c>
      <c r="C7991" t="s">
        <v>29</v>
      </c>
      <c r="D7991" t="s">
        <v>37</v>
      </c>
      <c r="E7991" t="s">
        <v>50</v>
      </c>
      <c r="F7991" t="s">
        <v>1118</v>
      </c>
      <c r="G7991">
        <v>3</v>
      </c>
      <c r="H7991">
        <v>943.06</v>
      </c>
      <c r="I7991">
        <v>0.38</v>
      </c>
      <c r="J7991">
        <v>0.01</v>
      </c>
      <c r="K7991">
        <v>350.89</v>
      </c>
      <c r="L7991">
        <v>316.11</v>
      </c>
      <c r="M7991">
        <v>195.99</v>
      </c>
      <c r="N7991">
        <v>4.2</v>
      </c>
      <c r="O7991" t="s">
        <v>24</v>
      </c>
      <c r="P7991" t="s">
        <v>1513</v>
      </c>
      <c r="Q7991" t="s">
        <v>33</v>
      </c>
      <c r="R7991" t="s">
        <v>67</v>
      </c>
      <c r="S7991" t="s">
        <v>57</v>
      </c>
      <c r="T7991" s="1">
        <v>40865</v>
      </c>
    </row>
    <row r="7992" spans="1:20" x14ac:dyDescent="0.25">
      <c r="A7992">
        <v>57125</v>
      </c>
      <c r="B7992">
        <v>40332</v>
      </c>
      <c r="C7992" t="s">
        <v>79</v>
      </c>
      <c r="D7992" t="s">
        <v>21</v>
      </c>
      <c r="E7992" t="s">
        <v>120</v>
      </c>
      <c r="F7992" t="s">
        <v>562</v>
      </c>
      <c r="G7992">
        <v>19</v>
      </c>
      <c r="H7992">
        <v>115.56</v>
      </c>
      <c r="I7992">
        <v>0.51</v>
      </c>
      <c r="J7992">
        <v>0</v>
      </c>
      <c r="K7992">
        <v>56.16</v>
      </c>
      <c r="L7992">
        <v>5.8</v>
      </c>
      <c r="M7992">
        <v>2.84</v>
      </c>
      <c r="N7992">
        <v>5.44</v>
      </c>
      <c r="O7992" t="s">
        <v>24</v>
      </c>
      <c r="P7992" t="s">
        <v>700</v>
      </c>
      <c r="Q7992" t="s">
        <v>33</v>
      </c>
      <c r="R7992" t="s">
        <v>67</v>
      </c>
      <c r="S7992" t="s">
        <v>57</v>
      </c>
      <c r="T7992" s="1">
        <v>40334</v>
      </c>
    </row>
    <row r="7993" spans="1:20" x14ac:dyDescent="0.25">
      <c r="A7993">
        <v>57125</v>
      </c>
      <c r="B7993">
        <v>40332</v>
      </c>
      <c r="C7993" t="s">
        <v>79</v>
      </c>
      <c r="D7993" t="s">
        <v>21</v>
      </c>
      <c r="E7993" t="s">
        <v>120</v>
      </c>
      <c r="F7993" t="s">
        <v>1452</v>
      </c>
      <c r="G7993">
        <v>31</v>
      </c>
      <c r="H7993">
        <v>1508.3</v>
      </c>
      <c r="I7993">
        <v>0.46</v>
      </c>
      <c r="J7993">
        <v>0.08</v>
      </c>
      <c r="K7993">
        <v>622.38</v>
      </c>
      <c r="L7993">
        <v>52.83</v>
      </c>
      <c r="M7993">
        <v>28.53</v>
      </c>
      <c r="N7993">
        <v>1.49</v>
      </c>
      <c r="O7993" t="s">
        <v>24</v>
      </c>
      <c r="P7993" t="s">
        <v>700</v>
      </c>
      <c r="Q7993" t="s">
        <v>33</v>
      </c>
      <c r="R7993" t="s">
        <v>67</v>
      </c>
      <c r="S7993" t="s">
        <v>57</v>
      </c>
      <c r="T7993" s="1">
        <v>40334</v>
      </c>
    </row>
    <row r="7994" spans="1:20" x14ac:dyDescent="0.25">
      <c r="A7994">
        <v>57127</v>
      </c>
      <c r="B7994">
        <v>40225</v>
      </c>
      <c r="C7994" t="s">
        <v>20</v>
      </c>
      <c r="D7994" t="s">
        <v>21</v>
      </c>
      <c r="E7994" t="s">
        <v>84</v>
      </c>
      <c r="F7994" t="s">
        <v>334</v>
      </c>
      <c r="G7994">
        <v>13</v>
      </c>
      <c r="H7994">
        <v>1279.6300000000001</v>
      </c>
      <c r="I7994">
        <v>0.43</v>
      </c>
      <c r="J7994">
        <v>0</v>
      </c>
      <c r="K7994">
        <v>544.09</v>
      </c>
      <c r="L7994">
        <v>97.33</v>
      </c>
      <c r="M7994">
        <v>55.48</v>
      </c>
      <c r="N7994">
        <v>14.3</v>
      </c>
      <c r="O7994" t="s">
        <v>24</v>
      </c>
      <c r="P7994" t="s">
        <v>1117</v>
      </c>
      <c r="Q7994" t="s">
        <v>83</v>
      </c>
      <c r="R7994" t="s">
        <v>67</v>
      </c>
      <c r="S7994" t="s">
        <v>57</v>
      </c>
      <c r="T7994" s="1">
        <v>40227</v>
      </c>
    </row>
    <row r="7995" spans="1:20" x14ac:dyDescent="0.25">
      <c r="A7995">
        <v>57152</v>
      </c>
      <c r="B7995">
        <v>41155</v>
      </c>
      <c r="C7995" t="s">
        <v>20</v>
      </c>
      <c r="D7995" t="s">
        <v>21</v>
      </c>
      <c r="E7995" t="s">
        <v>120</v>
      </c>
      <c r="F7995" t="s">
        <v>532</v>
      </c>
      <c r="G7995">
        <v>6</v>
      </c>
      <c r="H7995">
        <v>43.44</v>
      </c>
      <c r="I7995">
        <v>0.5</v>
      </c>
      <c r="J7995">
        <v>0.08</v>
      </c>
      <c r="K7995">
        <v>19.149999999999999</v>
      </c>
      <c r="L7995">
        <v>7.6</v>
      </c>
      <c r="M7995">
        <v>3.8</v>
      </c>
      <c r="N7995">
        <v>1.49</v>
      </c>
      <c r="O7995" t="s">
        <v>24</v>
      </c>
      <c r="P7995" t="s">
        <v>1315</v>
      </c>
      <c r="Q7995" t="s">
        <v>33</v>
      </c>
      <c r="R7995" t="s">
        <v>61</v>
      </c>
      <c r="S7995" t="s">
        <v>57</v>
      </c>
      <c r="T7995" s="1">
        <v>41155</v>
      </c>
    </row>
    <row r="7996" spans="1:20" x14ac:dyDescent="0.25">
      <c r="A7996">
        <v>57152</v>
      </c>
      <c r="B7996">
        <v>41155</v>
      </c>
      <c r="C7996" t="s">
        <v>20</v>
      </c>
      <c r="D7996" t="s">
        <v>21</v>
      </c>
      <c r="E7996" t="s">
        <v>139</v>
      </c>
      <c r="F7996" t="s">
        <v>719</v>
      </c>
      <c r="G7996">
        <v>18</v>
      </c>
      <c r="H7996">
        <v>495.67</v>
      </c>
      <c r="I7996">
        <v>0.45</v>
      </c>
      <c r="J7996">
        <v>0.03</v>
      </c>
      <c r="K7996">
        <v>214.02</v>
      </c>
      <c r="L7996">
        <v>28.31</v>
      </c>
      <c r="M7996">
        <v>15.57</v>
      </c>
      <c r="N7996">
        <v>1.39</v>
      </c>
      <c r="O7996" t="s">
        <v>24</v>
      </c>
      <c r="P7996" t="s">
        <v>1315</v>
      </c>
      <c r="Q7996" t="s">
        <v>33</v>
      </c>
      <c r="R7996" t="s">
        <v>61</v>
      </c>
      <c r="S7996" t="s">
        <v>57</v>
      </c>
      <c r="T7996" s="1">
        <v>41162</v>
      </c>
    </row>
    <row r="7997" spans="1:20" x14ac:dyDescent="0.25">
      <c r="A7997">
        <v>57153</v>
      </c>
      <c r="B7997">
        <v>39959</v>
      </c>
      <c r="C7997" t="s">
        <v>58</v>
      </c>
      <c r="D7997" t="s">
        <v>21</v>
      </c>
      <c r="E7997" t="s">
        <v>126</v>
      </c>
      <c r="F7997" t="s">
        <v>952</v>
      </c>
      <c r="G7997">
        <v>9</v>
      </c>
      <c r="H7997">
        <v>228.19</v>
      </c>
      <c r="I7997">
        <v>0.55000000000000004</v>
      </c>
      <c r="J7997">
        <v>0.02</v>
      </c>
      <c r="K7997">
        <v>120.1</v>
      </c>
      <c r="L7997">
        <v>25.18</v>
      </c>
      <c r="M7997">
        <v>11.33</v>
      </c>
      <c r="N7997">
        <v>6.12</v>
      </c>
      <c r="O7997" t="s">
        <v>24</v>
      </c>
      <c r="P7997" t="s">
        <v>282</v>
      </c>
      <c r="Q7997" t="s">
        <v>64</v>
      </c>
      <c r="R7997" t="s">
        <v>34</v>
      </c>
      <c r="S7997" t="s">
        <v>45</v>
      </c>
      <c r="T7997" s="1">
        <v>39961</v>
      </c>
    </row>
    <row r="7998" spans="1:20" x14ac:dyDescent="0.25">
      <c r="A7998">
        <v>57153</v>
      </c>
      <c r="B7998">
        <v>39959</v>
      </c>
      <c r="C7998" t="s">
        <v>58</v>
      </c>
      <c r="D7998" t="s">
        <v>21</v>
      </c>
      <c r="E7998" t="s">
        <v>139</v>
      </c>
      <c r="F7998" t="s">
        <v>881</v>
      </c>
      <c r="G7998">
        <v>45</v>
      </c>
      <c r="H7998">
        <v>1075.3900000000001</v>
      </c>
      <c r="I7998">
        <v>0.35</v>
      </c>
      <c r="J7998">
        <v>0.01</v>
      </c>
      <c r="K7998">
        <v>368.85</v>
      </c>
      <c r="L7998">
        <v>24.11</v>
      </c>
      <c r="M7998">
        <v>15.67</v>
      </c>
      <c r="N7998">
        <v>1.39</v>
      </c>
      <c r="O7998" t="s">
        <v>24</v>
      </c>
      <c r="P7998" t="s">
        <v>282</v>
      </c>
      <c r="Q7998" t="s">
        <v>64</v>
      </c>
      <c r="R7998" t="s">
        <v>34</v>
      </c>
      <c r="S7998" t="s">
        <v>57</v>
      </c>
      <c r="T7998" s="1">
        <v>39960</v>
      </c>
    </row>
    <row r="7999" spans="1:20" x14ac:dyDescent="0.25">
      <c r="A7999">
        <v>57155</v>
      </c>
      <c r="B7999">
        <v>39981</v>
      </c>
      <c r="C7999" t="s">
        <v>58</v>
      </c>
      <c r="D7999" t="s">
        <v>21</v>
      </c>
      <c r="E7999" t="s">
        <v>84</v>
      </c>
      <c r="F7999" t="s">
        <v>1676</v>
      </c>
      <c r="G7999">
        <v>23</v>
      </c>
      <c r="H7999">
        <v>287.3</v>
      </c>
      <c r="I7999">
        <v>0.49</v>
      </c>
      <c r="J7999">
        <v>0.05</v>
      </c>
      <c r="K7999">
        <v>128.58000000000001</v>
      </c>
      <c r="L7999">
        <v>12.71</v>
      </c>
      <c r="M7999">
        <v>6.48</v>
      </c>
      <c r="N7999">
        <v>9.68</v>
      </c>
      <c r="O7999" t="s">
        <v>24</v>
      </c>
      <c r="P7999" t="s">
        <v>173</v>
      </c>
      <c r="Q7999" t="s">
        <v>64</v>
      </c>
      <c r="R7999" t="s">
        <v>67</v>
      </c>
      <c r="S7999" t="s">
        <v>57</v>
      </c>
      <c r="T7999" s="1">
        <v>39982</v>
      </c>
    </row>
    <row r="8000" spans="1:20" x14ac:dyDescent="0.25">
      <c r="A8000">
        <v>57155</v>
      </c>
      <c r="B8000">
        <v>39981</v>
      </c>
      <c r="C8000" t="s">
        <v>58</v>
      </c>
      <c r="D8000" t="s">
        <v>21</v>
      </c>
      <c r="E8000" t="s">
        <v>22</v>
      </c>
      <c r="F8000" t="s">
        <v>1787</v>
      </c>
      <c r="G8000">
        <v>16</v>
      </c>
      <c r="H8000">
        <v>969.08</v>
      </c>
      <c r="I8000">
        <v>0.46</v>
      </c>
      <c r="J8000">
        <v>0.04</v>
      </c>
      <c r="K8000">
        <v>421.74</v>
      </c>
      <c r="L8000">
        <v>62.76</v>
      </c>
      <c r="M8000">
        <v>33.89</v>
      </c>
      <c r="N8000">
        <v>5.0999999999999996</v>
      </c>
      <c r="O8000" t="s">
        <v>71</v>
      </c>
      <c r="P8000" t="s">
        <v>173</v>
      </c>
      <c r="Q8000" t="s">
        <v>64</v>
      </c>
      <c r="R8000" t="s">
        <v>67</v>
      </c>
      <c r="S8000" t="s">
        <v>57</v>
      </c>
      <c r="T8000" s="1">
        <v>39982</v>
      </c>
    </row>
    <row r="8001" spans="1:20" x14ac:dyDescent="0.25">
      <c r="A8001">
        <v>57157</v>
      </c>
      <c r="B8001">
        <v>40965</v>
      </c>
      <c r="C8001" t="s">
        <v>58</v>
      </c>
      <c r="D8001" t="s">
        <v>21</v>
      </c>
      <c r="E8001" t="s">
        <v>126</v>
      </c>
      <c r="F8001" t="s">
        <v>1208</v>
      </c>
      <c r="G8001">
        <v>18</v>
      </c>
      <c r="H8001">
        <v>366.33</v>
      </c>
      <c r="I8001">
        <v>0.46</v>
      </c>
      <c r="J8001">
        <v>0.01</v>
      </c>
      <c r="K8001">
        <v>164.7</v>
      </c>
      <c r="L8001">
        <v>20.329999999999998</v>
      </c>
      <c r="M8001">
        <v>10.98</v>
      </c>
      <c r="N8001">
        <v>3.99</v>
      </c>
      <c r="O8001" t="s">
        <v>24</v>
      </c>
      <c r="P8001" t="s">
        <v>1205</v>
      </c>
      <c r="Q8001" t="s">
        <v>41</v>
      </c>
      <c r="R8001" t="s">
        <v>34</v>
      </c>
      <c r="S8001" t="s">
        <v>57</v>
      </c>
      <c r="T8001" s="1">
        <v>40968</v>
      </c>
    </row>
    <row r="8002" spans="1:20" x14ac:dyDescent="0.25">
      <c r="A8002">
        <v>57159</v>
      </c>
      <c r="B8002">
        <v>40221</v>
      </c>
      <c r="C8002" t="s">
        <v>58</v>
      </c>
      <c r="D8002" t="s">
        <v>42</v>
      </c>
      <c r="E8002" t="s">
        <v>192</v>
      </c>
      <c r="F8002" t="s">
        <v>1122</v>
      </c>
      <c r="G8002">
        <v>17</v>
      </c>
      <c r="H8002">
        <v>7424.39</v>
      </c>
      <c r="I8002">
        <v>0.41</v>
      </c>
      <c r="J8002">
        <v>0.09</v>
      </c>
      <c r="K8002">
        <v>2590.73</v>
      </c>
      <c r="L8002">
        <v>476.24</v>
      </c>
      <c r="M8002">
        <v>280.98</v>
      </c>
      <c r="N8002">
        <v>57</v>
      </c>
      <c r="O8002" t="s">
        <v>48</v>
      </c>
      <c r="P8002" t="s">
        <v>1464</v>
      </c>
      <c r="Q8002" t="s">
        <v>41</v>
      </c>
      <c r="R8002" t="s">
        <v>34</v>
      </c>
      <c r="S8002" t="s">
        <v>132</v>
      </c>
      <c r="T8002" s="1">
        <v>40222</v>
      </c>
    </row>
    <row r="8003" spans="1:20" x14ac:dyDescent="0.25">
      <c r="A8003">
        <v>57159</v>
      </c>
      <c r="B8003">
        <v>40221</v>
      </c>
      <c r="C8003" t="s">
        <v>58</v>
      </c>
      <c r="D8003" t="s">
        <v>21</v>
      </c>
      <c r="E8003" t="s">
        <v>84</v>
      </c>
      <c r="F8003" t="s">
        <v>1284</v>
      </c>
      <c r="G8003">
        <v>42</v>
      </c>
      <c r="H8003">
        <v>842.36</v>
      </c>
      <c r="I8003">
        <v>0.5</v>
      </c>
      <c r="J8003">
        <v>0.01</v>
      </c>
      <c r="K8003">
        <v>411.19</v>
      </c>
      <c r="L8003">
        <v>19.98</v>
      </c>
      <c r="M8003">
        <v>9.99</v>
      </c>
      <c r="N8003">
        <v>11.59</v>
      </c>
      <c r="O8003" t="s">
        <v>24</v>
      </c>
      <c r="P8003" t="s">
        <v>1464</v>
      </c>
      <c r="Q8003" t="s">
        <v>41</v>
      </c>
      <c r="R8003" t="s">
        <v>34</v>
      </c>
      <c r="S8003" t="s">
        <v>57</v>
      </c>
      <c r="T8003" s="1">
        <v>40221</v>
      </c>
    </row>
    <row r="8004" spans="1:20" x14ac:dyDescent="0.25">
      <c r="A8004">
        <v>57185</v>
      </c>
      <c r="B8004">
        <v>40686</v>
      </c>
      <c r="C8004" t="s">
        <v>79</v>
      </c>
      <c r="D8004" t="s">
        <v>42</v>
      </c>
      <c r="E8004" t="s">
        <v>43</v>
      </c>
      <c r="F8004" t="s">
        <v>1181</v>
      </c>
      <c r="G8004">
        <v>28</v>
      </c>
      <c r="H8004">
        <v>2660.51</v>
      </c>
      <c r="I8004">
        <v>0.51</v>
      </c>
      <c r="J8004">
        <v>0.06</v>
      </c>
      <c r="K8004">
        <v>1268.74</v>
      </c>
      <c r="L8004">
        <v>100.69</v>
      </c>
      <c r="M8004">
        <v>49.34</v>
      </c>
      <c r="N8004">
        <v>10.25</v>
      </c>
      <c r="O8004" t="s">
        <v>24</v>
      </c>
      <c r="P8004" t="s">
        <v>1467</v>
      </c>
      <c r="Q8004" t="s">
        <v>64</v>
      </c>
      <c r="R8004" t="s">
        <v>34</v>
      </c>
      <c r="S8004" t="s">
        <v>28</v>
      </c>
      <c r="T8004" s="1">
        <v>40688</v>
      </c>
    </row>
    <row r="8005" spans="1:20" x14ac:dyDescent="0.25">
      <c r="A8005">
        <v>57190</v>
      </c>
      <c r="B8005">
        <v>40326</v>
      </c>
      <c r="C8005" t="s">
        <v>79</v>
      </c>
      <c r="D8005" t="s">
        <v>37</v>
      </c>
      <c r="E8005" t="s">
        <v>87</v>
      </c>
      <c r="F8005" t="s">
        <v>2086</v>
      </c>
      <c r="G8005">
        <v>48</v>
      </c>
      <c r="H8005">
        <v>4200.6400000000003</v>
      </c>
      <c r="I8005">
        <v>0.54</v>
      </c>
      <c r="J8005">
        <v>0.02</v>
      </c>
      <c r="K8005">
        <v>2224.15</v>
      </c>
      <c r="L8005">
        <v>89.11</v>
      </c>
      <c r="M8005">
        <v>40.99</v>
      </c>
      <c r="N8005">
        <v>8.9700000000000006</v>
      </c>
      <c r="O8005" t="s">
        <v>24</v>
      </c>
      <c r="P8005" t="s">
        <v>416</v>
      </c>
      <c r="Q8005" t="s">
        <v>33</v>
      </c>
      <c r="R8005" t="s">
        <v>27</v>
      </c>
      <c r="S8005" t="s">
        <v>57</v>
      </c>
      <c r="T8005" s="1">
        <v>40326</v>
      </c>
    </row>
    <row r="8006" spans="1:20" x14ac:dyDescent="0.25">
      <c r="A8006">
        <v>57190</v>
      </c>
      <c r="B8006">
        <v>40326</v>
      </c>
      <c r="C8006" t="s">
        <v>79</v>
      </c>
      <c r="D8006" t="s">
        <v>37</v>
      </c>
      <c r="E8006" t="s">
        <v>38</v>
      </c>
      <c r="F8006" t="s">
        <v>1840</v>
      </c>
      <c r="G8006">
        <v>36</v>
      </c>
      <c r="H8006">
        <v>1024.57</v>
      </c>
      <c r="I8006">
        <v>0.44</v>
      </c>
      <c r="J8006">
        <v>0.09</v>
      </c>
      <c r="K8006">
        <v>393.3</v>
      </c>
      <c r="L8006">
        <v>31.21</v>
      </c>
      <c r="M8006">
        <v>17.48</v>
      </c>
      <c r="N8006">
        <v>1.99</v>
      </c>
      <c r="O8006" t="s">
        <v>24</v>
      </c>
      <c r="P8006" t="s">
        <v>416</v>
      </c>
      <c r="Q8006" t="s">
        <v>33</v>
      </c>
      <c r="R8006" t="s">
        <v>27</v>
      </c>
      <c r="S8006" t="s">
        <v>35</v>
      </c>
      <c r="T8006" s="1">
        <v>40327</v>
      </c>
    </row>
    <row r="8007" spans="1:20" x14ac:dyDescent="0.25">
      <c r="A8007">
        <v>57216</v>
      </c>
      <c r="B8007">
        <v>40388</v>
      </c>
      <c r="C8007" t="s">
        <v>36</v>
      </c>
      <c r="D8007" t="s">
        <v>42</v>
      </c>
      <c r="E8007" t="s">
        <v>192</v>
      </c>
      <c r="F8007" t="s">
        <v>1122</v>
      </c>
      <c r="G8007">
        <v>46</v>
      </c>
      <c r="H8007">
        <v>25643.38</v>
      </c>
      <c r="I8007">
        <v>0.51</v>
      </c>
      <c r="J8007">
        <v>0.03</v>
      </c>
      <c r="K8007">
        <v>12661.3</v>
      </c>
      <c r="L8007">
        <v>573.42999999999995</v>
      </c>
      <c r="M8007">
        <v>280.98</v>
      </c>
      <c r="N8007">
        <v>57</v>
      </c>
      <c r="O8007" t="s">
        <v>48</v>
      </c>
      <c r="P8007" t="s">
        <v>32</v>
      </c>
      <c r="Q8007" t="s">
        <v>33</v>
      </c>
      <c r="R8007" t="s">
        <v>34</v>
      </c>
      <c r="S8007" t="s">
        <v>132</v>
      </c>
      <c r="T8007" s="1">
        <v>40388</v>
      </c>
    </row>
    <row r="8008" spans="1:20" x14ac:dyDescent="0.25">
      <c r="A8008">
        <v>57216</v>
      </c>
      <c r="B8008">
        <v>40388</v>
      </c>
      <c r="C8008" t="s">
        <v>36</v>
      </c>
      <c r="D8008" t="s">
        <v>21</v>
      </c>
      <c r="E8008" t="s">
        <v>52</v>
      </c>
      <c r="F8008" t="s">
        <v>2092</v>
      </c>
      <c r="G8008">
        <v>48</v>
      </c>
      <c r="H8008">
        <v>171.92</v>
      </c>
      <c r="I8008">
        <v>0.4</v>
      </c>
      <c r="J8008">
        <v>0.03</v>
      </c>
      <c r="K8008">
        <v>65.12</v>
      </c>
      <c r="L8008">
        <v>3.67</v>
      </c>
      <c r="M8008">
        <v>2.2000000000000002</v>
      </c>
      <c r="N8008">
        <v>1.2</v>
      </c>
      <c r="O8008" t="s">
        <v>24</v>
      </c>
      <c r="P8008" t="s">
        <v>32</v>
      </c>
      <c r="Q8008" t="s">
        <v>33</v>
      </c>
      <c r="R8008" t="s">
        <v>34</v>
      </c>
      <c r="S8008" t="s">
        <v>55</v>
      </c>
      <c r="T8008" s="1">
        <v>40390</v>
      </c>
    </row>
    <row r="8009" spans="1:20" x14ac:dyDescent="0.25">
      <c r="A8009">
        <v>57217</v>
      </c>
      <c r="B8009">
        <v>40564</v>
      </c>
      <c r="C8009" t="s">
        <v>79</v>
      </c>
      <c r="D8009" t="s">
        <v>21</v>
      </c>
      <c r="E8009" t="s">
        <v>52</v>
      </c>
      <c r="F8009" t="s">
        <v>1390</v>
      </c>
      <c r="G8009">
        <v>35</v>
      </c>
      <c r="H8009">
        <v>669.35</v>
      </c>
      <c r="I8009">
        <v>0.42</v>
      </c>
      <c r="J8009">
        <v>0.06</v>
      </c>
      <c r="K8009">
        <v>253.3</v>
      </c>
      <c r="L8009">
        <v>20.100000000000001</v>
      </c>
      <c r="M8009">
        <v>11.66</v>
      </c>
      <c r="N8009">
        <v>7.95</v>
      </c>
      <c r="O8009" t="s">
        <v>24</v>
      </c>
      <c r="P8009" t="s">
        <v>691</v>
      </c>
      <c r="Q8009" t="s">
        <v>75</v>
      </c>
      <c r="R8009" t="s">
        <v>67</v>
      </c>
      <c r="S8009" t="s">
        <v>35</v>
      </c>
      <c r="T8009" s="1">
        <v>40566</v>
      </c>
    </row>
    <row r="8010" spans="1:20" x14ac:dyDescent="0.25">
      <c r="A8010">
        <v>57248</v>
      </c>
      <c r="B8010">
        <v>40101</v>
      </c>
      <c r="C8010" t="s">
        <v>58</v>
      </c>
      <c r="D8010" t="s">
        <v>21</v>
      </c>
      <c r="E8010" t="s">
        <v>120</v>
      </c>
      <c r="F8010" t="s">
        <v>1455</v>
      </c>
      <c r="G8010">
        <v>34</v>
      </c>
      <c r="H8010">
        <v>317.54000000000002</v>
      </c>
      <c r="I8010">
        <v>0.48</v>
      </c>
      <c r="J8010">
        <v>0.04</v>
      </c>
      <c r="K8010">
        <v>143.27000000000001</v>
      </c>
      <c r="L8010">
        <v>9.58</v>
      </c>
      <c r="M8010">
        <v>4.9800000000000004</v>
      </c>
      <c r="N8010">
        <v>4.95</v>
      </c>
      <c r="O8010" t="s">
        <v>24</v>
      </c>
      <c r="P8010" t="s">
        <v>1107</v>
      </c>
      <c r="Q8010" t="s">
        <v>33</v>
      </c>
      <c r="R8010" t="s">
        <v>34</v>
      </c>
      <c r="S8010" t="s">
        <v>57</v>
      </c>
      <c r="T8010" s="1">
        <v>40103</v>
      </c>
    </row>
    <row r="8011" spans="1:20" x14ac:dyDescent="0.25">
      <c r="A8011">
        <v>57249</v>
      </c>
      <c r="B8011">
        <v>40379</v>
      </c>
      <c r="C8011" t="s">
        <v>36</v>
      </c>
      <c r="D8011" t="s">
        <v>42</v>
      </c>
      <c r="E8011" t="s">
        <v>43</v>
      </c>
      <c r="F8011" t="s">
        <v>1215</v>
      </c>
      <c r="G8011">
        <v>30</v>
      </c>
      <c r="H8011">
        <v>2893.11</v>
      </c>
      <c r="I8011">
        <v>0.4</v>
      </c>
      <c r="J8011">
        <v>0.05</v>
      </c>
      <c r="K8011">
        <v>1061.3800000000001</v>
      </c>
      <c r="L8011">
        <v>101.08</v>
      </c>
      <c r="M8011">
        <v>60.65</v>
      </c>
      <c r="N8011">
        <v>12.23</v>
      </c>
      <c r="O8011" t="s">
        <v>24</v>
      </c>
      <c r="P8011" t="s">
        <v>274</v>
      </c>
      <c r="Q8011" t="s">
        <v>64</v>
      </c>
      <c r="R8011" t="s">
        <v>61</v>
      </c>
      <c r="S8011" t="s">
        <v>45</v>
      </c>
      <c r="T8011" s="1">
        <v>40380</v>
      </c>
    </row>
    <row r="8012" spans="1:20" x14ac:dyDescent="0.25">
      <c r="A8012">
        <v>57253</v>
      </c>
      <c r="B8012">
        <v>39818</v>
      </c>
      <c r="C8012" t="s">
        <v>58</v>
      </c>
      <c r="D8012" t="s">
        <v>42</v>
      </c>
      <c r="E8012" t="s">
        <v>192</v>
      </c>
      <c r="F8012" t="s">
        <v>1883</v>
      </c>
      <c r="G8012">
        <v>43</v>
      </c>
      <c r="H8012">
        <v>126.37</v>
      </c>
      <c r="I8012">
        <v>0.43</v>
      </c>
      <c r="J8012">
        <v>0.08</v>
      </c>
      <c r="K8012">
        <v>47.79</v>
      </c>
      <c r="L8012">
        <v>3.18</v>
      </c>
      <c r="M8012">
        <v>1.81</v>
      </c>
      <c r="N8012">
        <v>0.75</v>
      </c>
      <c r="O8012" t="s">
        <v>24</v>
      </c>
      <c r="P8012" t="s">
        <v>1182</v>
      </c>
      <c r="Q8012" t="s">
        <v>64</v>
      </c>
      <c r="R8012" t="s">
        <v>67</v>
      </c>
      <c r="S8012" t="s">
        <v>132</v>
      </c>
      <c r="T8012" s="1">
        <v>39819</v>
      </c>
    </row>
    <row r="8013" spans="1:20" x14ac:dyDescent="0.25">
      <c r="A8013">
        <v>57253</v>
      </c>
      <c r="B8013">
        <v>39818</v>
      </c>
      <c r="C8013" t="s">
        <v>58</v>
      </c>
      <c r="D8013" t="s">
        <v>42</v>
      </c>
      <c r="E8013" t="s">
        <v>192</v>
      </c>
      <c r="F8013" t="s">
        <v>1357</v>
      </c>
      <c r="G8013">
        <v>29</v>
      </c>
      <c r="H8013">
        <v>960.83</v>
      </c>
      <c r="I8013">
        <v>0.37</v>
      </c>
      <c r="J8013">
        <v>0.06</v>
      </c>
      <c r="K8013">
        <v>299.38</v>
      </c>
      <c r="L8013">
        <v>33.299999999999997</v>
      </c>
      <c r="M8013">
        <v>20.98</v>
      </c>
      <c r="N8013">
        <v>53.03</v>
      </c>
      <c r="O8013" t="s">
        <v>48</v>
      </c>
      <c r="P8013" t="s">
        <v>1182</v>
      </c>
      <c r="Q8013" t="s">
        <v>64</v>
      </c>
      <c r="R8013" t="s">
        <v>67</v>
      </c>
      <c r="S8013" t="s">
        <v>132</v>
      </c>
      <c r="T8013" s="1">
        <v>39820</v>
      </c>
    </row>
    <row r="8014" spans="1:20" x14ac:dyDescent="0.25">
      <c r="A8014">
        <v>57253</v>
      </c>
      <c r="B8014">
        <v>39818</v>
      </c>
      <c r="C8014" t="s">
        <v>58</v>
      </c>
      <c r="D8014" t="s">
        <v>42</v>
      </c>
      <c r="E8014" t="s">
        <v>43</v>
      </c>
      <c r="F8014" t="s">
        <v>1767</v>
      </c>
      <c r="G8014">
        <v>48</v>
      </c>
      <c r="H8014">
        <v>21922.7</v>
      </c>
      <c r="I8014">
        <v>0.43</v>
      </c>
      <c r="J8014">
        <v>7.0000000000000007E-2</v>
      </c>
      <c r="K8014">
        <v>8472.66</v>
      </c>
      <c r="L8014">
        <v>490.32</v>
      </c>
      <c r="M8014">
        <v>279.48</v>
      </c>
      <c r="N8014">
        <v>35</v>
      </c>
      <c r="O8014" t="s">
        <v>24</v>
      </c>
      <c r="P8014" t="s">
        <v>1182</v>
      </c>
      <c r="Q8014" t="s">
        <v>64</v>
      </c>
      <c r="R8014" t="s">
        <v>67</v>
      </c>
      <c r="S8014" t="s">
        <v>28</v>
      </c>
      <c r="T8014" s="1">
        <v>39818</v>
      </c>
    </row>
    <row r="8015" spans="1:20" x14ac:dyDescent="0.25">
      <c r="A8015">
        <v>57253</v>
      </c>
      <c r="B8015">
        <v>39818</v>
      </c>
      <c r="C8015" t="s">
        <v>58</v>
      </c>
      <c r="D8015" t="s">
        <v>42</v>
      </c>
      <c r="E8015" t="s">
        <v>46</v>
      </c>
      <c r="F8015" t="s">
        <v>854</v>
      </c>
      <c r="G8015">
        <v>49</v>
      </c>
      <c r="H8015">
        <v>439.69</v>
      </c>
      <c r="I8015">
        <v>0.49</v>
      </c>
      <c r="J8015">
        <v>0.08</v>
      </c>
      <c r="K8015">
        <v>193.42</v>
      </c>
      <c r="L8015">
        <v>9.6300000000000008</v>
      </c>
      <c r="M8015">
        <v>4.91</v>
      </c>
      <c r="N8015">
        <v>5.68</v>
      </c>
      <c r="O8015" t="s">
        <v>24</v>
      </c>
      <c r="P8015" t="s">
        <v>1182</v>
      </c>
      <c r="Q8015" t="s">
        <v>64</v>
      </c>
      <c r="R8015" t="s">
        <v>67</v>
      </c>
      <c r="S8015" t="s">
        <v>49</v>
      </c>
      <c r="T8015" s="1">
        <v>39819</v>
      </c>
    </row>
    <row r="8016" spans="1:20" x14ac:dyDescent="0.25">
      <c r="A8016">
        <v>57253</v>
      </c>
      <c r="B8016">
        <v>39818</v>
      </c>
      <c r="C8016" t="s">
        <v>58</v>
      </c>
      <c r="D8016" t="s">
        <v>37</v>
      </c>
      <c r="E8016" t="s">
        <v>50</v>
      </c>
      <c r="F8016" t="s">
        <v>76</v>
      </c>
      <c r="G8016">
        <v>25</v>
      </c>
      <c r="H8016">
        <v>5404.83</v>
      </c>
      <c r="I8016">
        <v>0.44</v>
      </c>
      <c r="J8016">
        <v>0.04</v>
      </c>
      <c r="K8016">
        <v>2249.8200000000002</v>
      </c>
      <c r="L8016">
        <v>224.98</v>
      </c>
      <c r="M8016">
        <v>125.99</v>
      </c>
      <c r="N8016">
        <v>5.26</v>
      </c>
      <c r="O8016" t="s">
        <v>24</v>
      </c>
      <c r="P8016" t="s">
        <v>1182</v>
      </c>
      <c r="Q8016" t="s">
        <v>64</v>
      </c>
      <c r="R8016" t="s">
        <v>67</v>
      </c>
      <c r="S8016" t="s">
        <v>57</v>
      </c>
      <c r="T8016" s="1">
        <v>39818</v>
      </c>
    </row>
    <row r="8017" spans="1:20" x14ac:dyDescent="0.25">
      <c r="A8017">
        <v>57280</v>
      </c>
      <c r="B8017">
        <v>40939</v>
      </c>
      <c r="C8017" t="s">
        <v>79</v>
      </c>
      <c r="D8017" t="s">
        <v>21</v>
      </c>
      <c r="E8017" t="s">
        <v>84</v>
      </c>
      <c r="F8017" t="s">
        <v>148</v>
      </c>
      <c r="G8017">
        <v>44</v>
      </c>
      <c r="H8017">
        <v>624.64</v>
      </c>
      <c r="I8017">
        <v>0.55000000000000004</v>
      </c>
      <c r="J8017">
        <v>0.03</v>
      </c>
      <c r="K8017">
        <v>329.47</v>
      </c>
      <c r="L8017">
        <v>14.4</v>
      </c>
      <c r="M8017">
        <v>6.48</v>
      </c>
      <c r="N8017">
        <v>10.050000000000001</v>
      </c>
      <c r="O8017" t="s">
        <v>71</v>
      </c>
      <c r="P8017" t="s">
        <v>1209</v>
      </c>
      <c r="Q8017" t="s">
        <v>41</v>
      </c>
      <c r="R8017" t="s">
        <v>34</v>
      </c>
      <c r="S8017" t="s">
        <v>57</v>
      </c>
      <c r="T8017" s="1">
        <v>40940</v>
      </c>
    </row>
    <row r="8018" spans="1:20" x14ac:dyDescent="0.25">
      <c r="A8018">
        <v>57281</v>
      </c>
      <c r="B8018">
        <v>40288</v>
      </c>
      <c r="C8018" t="s">
        <v>36</v>
      </c>
      <c r="D8018" t="s">
        <v>21</v>
      </c>
      <c r="E8018" t="s">
        <v>120</v>
      </c>
      <c r="F8018" t="s">
        <v>806</v>
      </c>
      <c r="G8018">
        <v>26</v>
      </c>
      <c r="H8018">
        <v>1191.51</v>
      </c>
      <c r="I8018">
        <v>0.54</v>
      </c>
      <c r="J8018">
        <v>7.0000000000000007E-2</v>
      </c>
      <c r="K8018">
        <v>594.53</v>
      </c>
      <c r="L8018">
        <v>48.65</v>
      </c>
      <c r="M8018">
        <v>22.38</v>
      </c>
      <c r="N8018">
        <v>15.1</v>
      </c>
      <c r="O8018" t="s">
        <v>24</v>
      </c>
      <c r="P8018" t="s">
        <v>1600</v>
      </c>
      <c r="Q8018" t="s">
        <v>33</v>
      </c>
      <c r="R8018" t="s">
        <v>34</v>
      </c>
      <c r="S8018" t="s">
        <v>57</v>
      </c>
      <c r="T8018" s="1">
        <v>40288</v>
      </c>
    </row>
    <row r="8019" spans="1:20" x14ac:dyDescent="0.25">
      <c r="A8019">
        <v>57281</v>
      </c>
      <c r="B8019">
        <v>40288</v>
      </c>
      <c r="C8019" t="s">
        <v>36</v>
      </c>
      <c r="D8019" t="s">
        <v>42</v>
      </c>
      <c r="E8019" t="s">
        <v>92</v>
      </c>
      <c r="F8019" t="s">
        <v>369</v>
      </c>
      <c r="G8019">
        <v>19</v>
      </c>
      <c r="H8019">
        <v>3915.72</v>
      </c>
      <c r="I8019">
        <v>0.55000000000000004</v>
      </c>
      <c r="J8019">
        <v>0.09</v>
      </c>
      <c r="K8019">
        <v>1961.26</v>
      </c>
      <c r="L8019">
        <v>224.4</v>
      </c>
      <c r="M8019">
        <v>100.98</v>
      </c>
      <c r="N8019">
        <v>35.840000000000003</v>
      </c>
      <c r="O8019" t="s">
        <v>48</v>
      </c>
      <c r="P8019" t="s">
        <v>1600</v>
      </c>
      <c r="Q8019" t="s">
        <v>33</v>
      </c>
      <c r="R8019" t="s">
        <v>34</v>
      </c>
      <c r="S8019" t="s">
        <v>49</v>
      </c>
      <c r="T8019" s="1">
        <v>40290</v>
      </c>
    </row>
    <row r="8020" spans="1:20" x14ac:dyDescent="0.25">
      <c r="A8020">
        <v>57287</v>
      </c>
      <c r="B8020">
        <v>40844</v>
      </c>
      <c r="C8020" t="s">
        <v>29</v>
      </c>
      <c r="D8020" t="s">
        <v>37</v>
      </c>
      <c r="E8020" t="s">
        <v>38</v>
      </c>
      <c r="F8020" t="s">
        <v>612</v>
      </c>
      <c r="G8020">
        <v>11</v>
      </c>
      <c r="H8020">
        <v>685.04</v>
      </c>
      <c r="I8020">
        <v>0.36</v>
      </c>
      <c r="J8020">
        <v>0.03</v>
      </c>
      <c r="K8020">
        <v>232.38</v>
      </c>
      <c r="L8020">
        <v>64.02</v>
      </c>
      <c r="M8020">
        <v>40.97</v>
      </c>
      <c r="N8020">
        <v>1.99</v>
      </c>
      <c r="O8020" t="s">
        <v>24</v>
      </c>
      <c r="P8020" t="s">
        <v>974</v>
      </c>
      <c r="Q8020" t="s">
        <v>41</v>
      </c>
      <c r="R8020" t="s">
        <v>34</v>
      </c>
      <c r="S8020" t="s">
        <v>35</v>
      </c>
      <c r="T8020" s="1">
        <v>40845</v>
      </c>
    </row>
    <row r="8021" spans="1:20" x14ac:dyDescent="0.25">
      <c r="A8021">
        <v>57314</v>
      </c>
      <c r="B8021">
        <v>40463</v>
      </c>
      <c r="C8021" t="s">
        <v>20</v>
      </c>
      <c r="D8021" t="s">
        <v>21</v>
      </c>
      <c r="E8021" t="s">
        <v>84</v>
      </c>
      <c r="F8021" t="s">
        <v>815</v>
      </c>
      <c r="G8021">
        <v>22</v>
      </c>
      <c r="H8021">
        <v>1435.96</v>
      </c>
      <c r="I8021">
        <v>0.44</v>
      </c>
      <c r="J8021">
        <v>0.04</v>
      </c>
      <c r="K8021">
        <v>596.20000000000005</v>
      </c>
      <c r="L8021">
        <v>67.75</v>
      </c>
      <c r="M8021">
        <v>37.94</v>
      </c>
      <c r="N8021">
        <v>5.08</v>
      </c>
      <c r="O8021" t="s">
        <v>71</v>
      </c>
      <c r="P8021" t="s">
        <v>1228</v>
      </c>
      <c r="Q8021" t="s">
        <v>95</v>
      </c>
      <c r="R8021" t="s">
        <v>61</v>
      </c>
      <c r="S8021" t="s">
        <v>55</v>
      </c>
      <c r="T8021" s="1">
        <v>40467</v>
      </c>
    </row>
    <row r="8022" spans="1:20" x14ac:dyDescent="0.25">
      <c r="A8022">
        <v>57314</v>
      </c>
      <c r="B8022">
        <v>40463</v>
      </c>
      <c r="C8022" t="s">
        <v>20</v>
      </c>
      <c r="D8022" t="s">
        <v>37</v>
      </c>
      <c r="E8022" t="s">
        <v>50</v>
      </c>
      <c r="F8022" t="s">
        <v>76</v>
      </c>
      <c r="G8022">
        <v>26</v>
      </c>
      <c r="H8022">
        <v>4221.17</v>
      </c>
      <c r="I8022">
        <v>0.47</v>
      </c>
      <c r="J8022">
        <v>0</v>
      </c>
      <c r="K8022">
        <v>1982.64</v>
      </c>
      <c r="L8022">
        <v>162.25</v>
      </c>
      <c r="M8022">
        <v>85.99</v>
      </c>
      <c r="N8022">
        <v>2.79</v>
      </c>
      <c r="O8022" t="s">
        <v>24</v>
      </c>
      <c r="P8022" t="s">
        <v>1228</v>
      </c>
      <c r="Q8022" t="s">
        <v>95</v>
      </c>
      <c r="R8022" t="s">
        <v>61</v>
      </c>
      <c r="S8022" t="s">
        <v>57</v>
      </c>
      <c r="T8022" s="1">
        <v>40470</v>
      </c>
    </row>
    <row r="8023" spans="1:20" x14ac:dyDescent="0.25">
      <c r="A8023">
        <v>57318</v>
      </c>
      <c r="B8023">
        <v>40188</v>
      </c>
      <c r="C8023" t="s">
        <v>79</v>
      </c>
      <c r="D8023" t="s">
        <v>21</v>
      </c>
      <c r="E8023" t="s">
        <v>80</v>
      </c>
      <c r="F8023" t="s">
        <v>702</v>
      </c>
      <c r="G8023">
        <v>33</v>
      </c>
      <c r="H8023">
        <v>260.81</v>
      </c>
      <c r="I8023">
        <v>0.39</v>
      </c>
      <c r="J8023">
        <v>0.02</v>
      </c>
      <c r="K8023">
        <v>98.28</v>
      </c>
      <c r="L8023">
        <v>8.0500000000000007</v>
      </c>
      <c r="M8023">
        <v>4.91</v>
      </c>
      <c r="N8023">
        <v>0.5</v>
      </c>
      <c r="O8023" t="s">
        <v>24</v>
      </c>
      <c r="P8023" t="s">
        <v>552</v>
      </c>
      <c r="Q8023" t="s">
        <v>33</v>
      </c>
      <c r="R8023" t="s">
        <v>27</v>
      </c>
      <c r="S8023" t="s">
        <v>57</v>
      </c>
      <c r="T8023" s="1">
        <v>40190</v>
      </c>
    </row>
    <row r="8024" spans="1:20" x14ac:dyDescent="0.25">
      <c r="A8024">
        <v>57318</v>
      </c>
      <c r="B8024">
        <v>40188</v>
      </c>
      <c r="C8024" t="s">
        <v>79</v>
      </c>
      <c r="D8024" t="s">
        <v>21</v>
      </c>
      <c r="E8024" t="s">
        <v>84</v>
      </c>
      <c r="F8024" t="s">
        <v>792</v>
      </c>
      <c r="G8024">
        <v>12</v>
      </c>
      <c r="H8024">
        <v>135.75</v>
      </c>
      <c r="I8024">
        <v>0.44</v>
      </c>
      <c r="J8024">
        <v>0.1</v>
      </c>
      <c r="K8024">
        <v>48.67</v>
      </c>
      <c r="L8024">
        <v>11.93</v>
      </c>
      <c r="M8024">
        <v>6.68</v>
      </c>
      <c r="N8024">
        <v>6.92</v>
      </c>
      <c r="O8024" t="s">
        <v>24</v>
      </c>
      <c r="P8024" t="s">
        <v>552</v>
      </c>
      <c r="Q8024" t="s">
        <v>33</v>
      </c>
      <c r="R8024" t="s">
        <v>27</v>
      </c>
      <c r="S8024" t="s">
        <v>57</v>
      </c>
      <c r="T8024" s="1">
        <v>40190</v>
      </c>
    </row>
    <row r="8025" spans="1:20" x14ac:dyDescent="0.25">
      <c r="A8025">
        <v>57344</v>
      </c>
      <c r="B8025">
        <v>40445</v>
      </c>
      <c r="C8025" t="s">
        <v>36</v>
      </c>
      <c r="D8025" t="s">
        <v>37</v>
      </c>
      <c r="E8025" t="s">
        <v>50</v>
      </c>
      <c r="F8025" t="s">
        <v>1489</v>
      </c>
      <c r="G8025">
        <v>47</v>
      </c>
      <c r="H8025">
        <v>1955.06</v>
      </c>
      <c r="I8025">
        <v>0.37</v>
      </c>
      <c r="J8025">
        <v>0.1</v>
      </c>
      <c r="K8025">
        <v>583.94000000000005</v>
      </c>
      <c r="L8025">
        <v>46.02</v>
      </c>
      <c r="M8025">
        <v>28.99</v>
      </c>
      <c r="N8025">
        <v>8.59</v>
      </c>
      <c r="O8025" t="s">
        <v>24</v>
      </c>
      <c r="P8025" t="s">
        <v>330</v>
      </c>
      <c r="Q8025" t="s">
        <v>83</v>
      </c>
      <c r="R8025" t="s">
        <v>34</v>
      </c>
      <c r="S8025" t="s">
        <v>45</v>
      </c>
      <c r="T8025" s="1">
        <v>40447</v>
      </c>
    </row>
    <row r="8026" spans="1:20" x14ac:dyDescent="0.25">
      <c r="A8026">
        <v>57350</v>
      </c>
      <c r="B8026">
        <v>40688</v>
      </c>
      <c r="C8026" t="s">
        <v>36</v>
      </c>
      <c r="D8026" t="s">
        <v>21</v>
      </c>
      <c r="E8026" t="s">
        <v>84</v>
      </c>
      <c r="F8026" t="s">
        <v>1417</v>
      </c>
      <c r="G8026">
        <v>33</v>
      </c>
      <c r="H8026">
        <v>239.37</v>
      </c>
      <c r="I8026">
        <v>0.45</v>
      </c>
      <c r="J8026">
        <v>0.09</v>
      </c>
      <c r="K8026">
        <v>92.45</v>
      </c>
      <c r="L8026">
        <v>7.78</v>
      </c>
      <c r="M8026">
        <v>4.28</v>
      </c>
      <c r="N8026">
        <v>5.68</v>
      </c>
      <c r="O8026" t="s">
        <v>24</v>
      </c>
      <c r="P8026" t="s">
        <v>1305</v>
      </c>
      <c r="Q8026" t="s">
        <v>33</v>
      </c>
      <c r="R8026" t="s">
        <v>27</v>
      </c>
      <c r="S8026" t="s">
        <v>57</v>
      </c>
      <c r="T8026" s="1">
        <v>40689</v>
      </c>
    </row>
    <row r="8027" spans="1:20" x14ac:dyDescent="0.25">
      <c r="A8027">
        <v>57350</v>
      </c>
      <c r="B8027">
        <v>40688</v>
      </c>
      <c r="C8027" t="s">
        <v>36</v>
      </c>
      <c r="D8027" t="s">
        <v>37</v>
      </c>
      <c r="E8027" t="s">
        <v>50</v>
      </c>
      <c r="F8027" t="s">
        <v>462</v>
      </c>
      <c r="G8027">
        <v>50</v>
      </c>
      <c r="H8027">
        <v>11707.87</v>
      </c>
      <c r="I8027">
        <v>0.51</v>
      </c>
      <c r="J8027">
        <v>0.09</v>
      </c>
      <c r="K8027">
        <v>5399.57</v>
      </c>
      <c r="L8027">
        <v>257.12</v>
      </c>
      <c r="M8027">
        <v>125.99</v>
      </c>
      <c r="N8027">
        <v>8.8000000000000007</v>
      </c>
      <c r="O8027" t="s">
        <v>24</v>
      </c>
      <c r="P8027" t="s">
        <v>1305</v>
      </c>
      <c r="Q8027" t="s">
        <v>33</v>
      </c>
      <c r="R8027" t="s">
        <v>27</v>
      </c>
      <c r="S8027" t="s">
        <v>57</v>
      </c>
      <c r="T8027" s="1">
        <v>40689</v>
      </c>
    </row>
    <row r="8028" spans="1:20" x14ac:dyDescent="0.25">
      <c r="A8028">
        <v>57376</v>
      </c>
      <c r="B8028">
        <v>40713</v>
      </c>
      <c r="C8028" t="s">
        <v>58</v>
      </c>
      <c r="D8028" t="s">
        <v>42</v>
      </c>
      <c r="E8028" t="s">
        <v>43</v>
      </c>
      <c r="F8028" t="s">
        <v>1809</v>
      </c>
      <c r="G8028">
        <v>44</v>
      </c>
      <c r="H8028">
        <v>725.4</v>
      </c>
      <c r="I8028">
        <v>0.4</v>
      </c>
      <c r="J8028">
        <v>7.0000000000000007E-2</v>
      </c>
      <c r="K8028">
        <v>254.58</v>
      </c>
      <c r="L8028">
        <v>17.53</v>
      </c>
      <c r="M8028">
        <v>10.52</v>
      </c>
      <c r="N8028">
        <v>7.94</v>
      </c>
      <c r="O8028" t="s">
        <v>24</v>
      </c>
      <c r="P8028" t="s">
        <v>295</v>
      </c>
      <c r="Q8028" t="s">
        <v>95</v>
      </c>
      <c r="R8028" t="s">
        <v>27</v>
      </c>
      <c r="S8028" t="s">
        <v>35</v>
      </c>
      <c r="T8028" s="1">
        <v>40715</v>
      </c>
    </row>
    <row r="8029" spans="1:20" x14ac:dyDescent="0.25">
      <c r="A8029">
        <v>57376</v>
      </c>
      <c r="B8029">
        <v>40713</v>
      </c>
      <c r="C8029" t="s">
        <v>58</v>
      </c>
      <c r="D8029" t="s">
        <v>37</v>
      </c>
      <c r="E8029" t="s">
        <v>50</v>
      </c>
      <c r="F8029" t="s">
        <v>76</v>
      </c>
      <c r="G8029">
        <v>6</v>
      </c>
      <c r="H8029">
        <v>756.79</v>
      </c>
      <c r="I8029">
        <v>0.51</v>
      </c>
      <c r="J8029">
        <v>7.0000000000000007E-2</v>
      </c>
      <c r="K8029">
        <v>355.54</v>
      </c>
      <c r="L8029">
        <v>134.66999999999999</v>
      </c>
      <c r="M8029">
        <v>65.989999999999995</v>
      </c>
      <c r="N8029">
        <v>5.31</v>
      </c>
      <c r="O8029" t="s">
        <v>24</v>
      </c>
      <c r="P8029" t="s">
        <v>295</v>
      </c>
      <c r="Q8029" t="s">
        <v>95</v>
      </c>
      <c r="R8029" t="s">
        <v>27</v>
      </c>
      <c r="S8029" t="s">
        <v>57</v>
      </c>
      <c r="T8029" s="1">
        <v>40713</v>
      </c>
    </row>
    <row r="8030" spans="1:20" x14ac:dyDescent="0.25">
      <c r="A8030">
        <v>57378</v>
      </c>
      <c r="B8030">
        <v>40175</v>
      </c>
      <c r="C8030" t="s">
        <v>29</v>
      </c>
      <c r="D8030" t="s">
        <v>37</v>
      </c>
      <c r="E8030" t="s">
        <v>38</v>
      </c>
      <c r="F8030" t="s">
        <v>742</v>
      </c>
      <c r="G8030">
        <v>9</v>
      </c>
      <c r="H8030">
        <v>464.5</v>
      </c>
      <c r="I8030">
        <v>0.43</v>
      </c>
      <c r="J8030">
        <v>0.02</v>
      </c>
      <c r="K8030">
        <v>193.5</v>
      </c>
      <c r="L8030">
        <v>52.44</v>
      </c>
      <c r="M8030">
        <v>29.89</v>
      </c>
      <c r="N8030">
        <v>1.99</v>
      </c>
      <c r="O8030" t="s">
        <v>24</v>
      </c>
      <c r="P8030" t="s">
        <v>250</v>
      </c>
      <c r="Q8030" t="s">
        <v>33</v>
      </c>
      <c r="R8030" t="s">
        <v>27</v>
      </c>
      <c r="S8030" t="s">
        <v>35</v>
      </c>
      <c r="T8030" s="1">
        <v>40176</v>
      </c>
    </row>
    <row r="8031" spans="1:20" x14ac:dyDescent="0.25">
      <c r="A8031">
        <v>57378</v>
      </c>
      <c r="B8031">
        <v>40175</v>
      </c>
      <c r="C8031" t="s">
        <v>29</v>
      </c>
      <c r="D8031" t="s">
        <v>21</v>
      </c>
      <c r="E8031" t="s">
        <v>52</v>
      </c>
      <c r="F8031" t="s">
        <v>1224</v>
      </c>
      <c r="G8031">
        <v>10</v>
      </c>
      <c r="H8031">
        <v>55.51</v>
      </c>
      <c r="I8031">
        <v>0.37</v>
      </c>
      <c r="J8031">
        <v>0.01</v>
      </c>
      <c r="K8031">
        <v>18.739999999999998</v>
      </c>
      <c r="L8031">
        <v>5.21</v>
      </c>
      <c r="M8031">
        <v>3.28</v>
      </c>
      <c r="N8031">
        <v>3.97</v>
      </c>
      <c r="O8031" t="s">
        <v>71</v>
      </c>
      <c r="P8031" t="s">
        <v>250</v>
      </c>
      <c r="Q8031" t="s">
        <v>33</v>
      </c>
      <c r="R8031" t="s">
        <v>27</v>
      </c>
      <c r="S8031" t="s">
        <v>55</v>
      </c>
      <c r="T8031" s="1">
        <v>40175</v>
      </c>
    </row>
    <row r="8032" spans="1:20" x14ac:dyDescent="0.25">
      <c r="A8032">
        <v>57380</v>
      </c>
      <c r="B8032">
        <v>40836</v>
      </c>
      <c r="C8032" t="s">
        <v>20</v>
      </c>
      <c r="D8032" t="s">
        <v>42</v>
      </c>
      <c r="E8032" t="s">
        <v>46</v>
      </c>
      <c r="F8032" t="s">
        <v>536</v>
      </c>
      <c r="G8032">
        <v>3</v>
      </c>
      <c r="H8032">
        <v>1369.4</v>
      </c>
      <c r="I8032">
        <v>0.54</v>
      </c>
      <c r="J8032">
        <v>0.05</v>
      </c>
      <c r="K8032">
        <v>679.4</v>
      </c>
      <c r="L8032">
        <v>462.17</v>
      </c>
      <c r="M8032">
        <v>212.6</v>
      </c>
      <c r="N8032">
        <v>52.2</v>
      </c>
      <c r="O8032" t="s">
        <v>48</v>
      </c>
      <c r="P8032" t="s">
        <v>1733</v>
      </c>
      <c r="Q8032" t="s">
        <v>33</v>
      </c>
      <c r="R8032" t="s">
        <v>67</v>
      </c>
      <c r="S8032" t="s">
        <v>49</v>
      </c>
      <c r="T8032" s="1">
        <v>40840</v>
      </c>
    </row>
    <row r="8033" spans="1:20" x14ac:dyDescent="0.25">
      <c r="A8033">
        <v>57381</v>
      </c>
      <c r="B8033">
        <v>40032</v>
      </c>
      <c r="C8033" t="s">
        <v>36</v>
      </c>
      <c r="D8033" t="s">
        <v>21</v>
      </c>
      <c r="E8033" t="s">
        <v>120</v>
      </c>
      <c r="F8033" t="s">
        <v>1360</v>
      </c>
      <c r="G8033">
        <v>13</v>
      </c>
      <c r="H8033">
        <v>820.82</v>
      </c>
      <c r="I8033">
        <v>0.4</v>
      </c>
      <c r="J8033">
        <v>0.1</v>
      </c>
      <c r="K8033">
        <v>272.61</v>
      </c>
      <c r="L8033">
        <v>69.900000000000006</v>
      </c>
      <c r="M8033">
        <v>41.94</v>
      </c>
      <c r="N8033">
        <v>2.99</v>
      </c>
      <c r="O8033" t="s">
        <v>24</v>
      </c>
      <c r="P8033" t="s">
        <v>1710</v>
      </c>
      <c r="Q8033" t="s">
        <v>33</v>
      </c>
      <c r="R8033" t="s">
        <v>67</v>
      </c>
      <c r="S8033" t="s">
        <v>57</v>
      </c>
      <c r="T8033" s="1">
        <v>40033</v>
      </c>
    </row>
    <row r="8034" spans="1:20" x14ac:dyDescent="0.25">
      <c r="A8034">
        <v>57381</v>
      </c>
      <c r="B8034">
        <v>40032</v>
      </c>
      <c r="C8034" t="s">
        <v>36</v>
      </c>
      <c r="D8034" t="s">
        <v>21</v>
      </c>
      <c r="E8034" t="s">
        <v>72</v>
      </c>
      <c r="F8034" t="s">
        <v>1155</v>
      </c>
      <c r="G8034">
        <v>22</v>
      </c>
      <c r="H8034">
        <v>76.53</v>
      </c>
      <c r="I8034">
        <v>0.46</v>
      </c>
      <c r="J8034">
        <v>0.06</v>
      </c>
      <c r="K8034">
        <v>32.270000000000003</v>
      </c>
      <c r="L8034">
        <v>3.67</v>
      </c>
      <c r="M8034">
        <v>1.98</v>
      </c>
      <c r="N8034">
        <v>0.7</v>
      </c>
      <c r="O8034" t="s">
        <v>24</v>
      </c>
      <c r="P8034" t="s">
        <v>1710</v>
      </c>
      <c r="Q8034" t="s">
        <v>33</v>
      </c>
      <c r="R8034" t="s">
        <v>67</v>
      </c>
      <c r="S8034" t="s">
        <v>55</v>
      </c>
      <c r="T8034" s="1">
        <v>40032</v>
      </c>
    </row>
    <row r="8035" spans="1:20" x14ac:dyDescent="0.25">
      <c r="A8035">
        <v>57382</v>
      </c>
      <c r="B8035">
        <v>39895</v>
      </c>
      <c r="C8035" t="s">
        <v>79</v>
      </c>
      <c r="D8035" t="s">
        <v>21</v>
      </c>
      <c r="E8035" t="s">
        <v>120</v>
      </c>
      <c r="F8035" t="s">
        <v>1465</v>
      </c>
      <c r="G8035">
        <v>25</v>
      </c>
      <c r="H8035">
        <v>221.73</v>
      </c>
      <c r="I8035">
        <v>0.53</v>
      </c>
      <c r="J8035">
        <v>0.09</v>
      </c>
      <c r="K8035">
        <v>106.49</v>
      </c>
      <c r="L8035">
        <v>9.68</v>
      </c>
      <c r="M8035">
        <v>4.55</v>
      </c>
      <c r="N8035">
        <v>1.49</v>
      </c>
      <c r="O8035" t="s">
        <v>24</v>
      </c>
      <c r="P8035" t="s">
        <v>1543</v>
      </c>
      <c r="Q8035" t="s">
        <v>64</v>
      </c>
      <c r="R8035" t="s">
        <v>67</v>
      </c>
      <c r="S8035" t="s">
        <v>57</v>
      </c>
      <c r="T8035" s="1">
        <v>39897</v>
      </c>
    </row>
    <row r="8036" spans="1:20" x14ac:dyDescent="0.25">
      <c r="A8036">
        <v>57382</v>
      </c>
      <c r="B8036">
        <v>39895</v>
      </c>
      <c r="C8036" t="s">
        <v>79</v>
      </c>
      <c r="D8036" t="s">
        <v>21</v>
      </c>
      <c r="E8036" t="s">
        <v>139</v>
      </c>
      <c r="F8036" t="s">
        <v>830</v>
      </c>
      <c r="G8036">
        <v>45</v>
      </c>
      <c r="H8036">
        <v>808.3</v>
      </c>
      <c r="I8036">
        <v>0.49</v>
      </c>
      <c r="J8036">
        <v>7.0000000000000007E-2</v>
      </c>
      <c r="K8036">
        <v>362.44</v>
      </c>
      <c r="L8036">
        <v>19.18</v>
      </c>
      <c r="M8036">
        <v>9.7799999999999994</v>
      </c>
      <c r="N8036">
        <v>5.76</v>
      </c>
      <c r="O8036" t="s">
        <v>71</v>
      </c>
      <c r="P8036" t="s">
        <v>1543</v>
      </c>
      <c r="Q8036" t="s">
        <v>64</v>
      </c>
      <c r="R8036" t="s">
        <v>67</v>
      </c>
      <c r="S8036" t="s">
        <v>57</v>
      </c>
      <c r="T8036" s="1">
        <v>39897</v>
      </c>
    </row>
    <row r="8037" spans="1:20" x14ac:dyDescent="0.25">
      <c r="A8037">
        <v>57409</v>
      </c>
      <c r="B8037">
        <v>40137</v>
      </c>
      <c r="C8037" t="s">
        <v>29</v>
      </c>
      <c r="D8037" t="s">
        <v>37</v>
      </c>
      <c r="E8037" t="s">
        <v>38</v>
      </c>
      <c r="F8037" t="s">
        <v>1567</v>
      </c>
      <c r="G8037">
        <v>1</v>
      </c>
      <c r="H8037">
        <v>178.66</v>
      </c>
      <c r="I8037">
        <v>0.47</v>
      </c>
      <c r="J8037">
        <v>0.1</v>
      </c>
      <c r="K8037">
        <v>70.5</v>
      </c>
      <c r="L8037">
        <v>190.53</v>
      </c>
      <c r="M8037">
        <v>100.98</v>
      </c>
      <c r="N8037">
        <v>7.18</v>
      </c>
      <c r="O8037" t="s">
        <v>24</v>
      </c>
      <c r="P8037" t="s">
        <v>933</v>
      </c>
      <c r="Q8037" t="s">
        <v>64</v>
      </c>
      <c r="R8037" t="s">
        <v>27</v>
      </c>
      <c r="S8037" t="s">
        <v>57</v>
      </c>
      <c r="T8037" s="1">
        <v>40138</v>
      </c>
    </row>
    <row r="8038" spans="1:20" x14ac:dyDescent="0.25">
      <c r="A8038">
        <v>57409</v>
      </c>
      <c r="B8038">
        <v>40137</v>
      </c>
      <c r="C8038" t="s">
        <v>29</v>
      </c>
      <c r="D8038" t="s">
        <v>37</v>
      </c>
      <c r="E8038" t="s">
        <v>50</v>
      </c>
      <c r="F8038" t="s">
        <v>76</v>
      </c>
      <c r="G8038">
        <v>34</v>
      </c>
      <c r="H8038">
        <v>11517.49</v>
      </c>
      <c r="I8038">
        <v>0.41</v>
      </c>
      <c r="J8038">
        <v>0.03</v>
      </c>
      <c r="K8038">
        <v>4510.83</v>
      </c>
      <c r="L8038">
        <v>349.14</v>
      </c>
      <c r="M8038">
        <v>205.99</v>
      </c>
      <c r="N8038">
        <v>3</v>
      </c>
      <c r="O8038" t="s">
        <v>24</v>
      </c>
      <c r="P8038" t="s">
        <v>933</v>
      </c>
      <c r="Q8038" t="s">
        <v>64</v>
      </c>
      <c r="R8038" t="s">
        <v>27</v>
      </c>
      <c r="S8038" t="s">
        <v>57</v>
      </c>
      <c r="T8038" s="1">
        <v>40138</v>
      </c>
    </row>
    <row r="8039" spans="1:20" x14ac:dyDescent="0.25">
      <c r="A8039">
        <v>57412</v>
      </c>
      <c r="B8039">
        <v>40007</v>
      </c>
      <c r="C8039" t="s">
        <v>20</v>
      </c>
      <c r="D8039" t="s">
        <v>37</v>
      </c>
      <c r="E8039" t="s">
        <v>50</v>
      </c>
      <c r="F8039" t="s">
        <v>51</v>
      </c>
      <c r="G8039">
        <v>34</v>
      </c>
      <c r="H8039">
        <v>548.35</v>
      </c>
      <c r="I8039">
        <v>0.53</v>
      </c>
      <c r="J8039">
        <v>0.06</v>
      </c>
      <c r="K8039">
        <v>271.66000000000003</v>
      </c>
      <c r="L8039">
        <v>17</v>
      </c>
      <c r="M8039">
        <v>7.99</v>
      </c>
      <c r="N8039">
        <v>5.03</v>
      </c>
      <c r="O8039" t="s">
        <v>24</v>
      </c>
      <c r="P8039" t="s">
        <v>951</v>
      </c>
      <c r="Q8039" t="s">
        <v>33</v>
      </c>
      <c r="R8039" t="s">
        <v>67</v>
      </c>
      <c r="S8039" t="s">
        <v>45</v>
      </c>
      <c r="T8039" s="1">
        <v>40007</v>
      </c>
    </row>
    <row r="8040" spans="1:20" x14ac:dyDescent="0.25">
      <c r="A8040">
        <v>57415</v>
      </c>
      <c r="B8040">
        <v>39896</v>
      </c>
      <c r="C8040" t="s">
        <v>79</v>
      </c>
      <c r="D8040" t="s">
        <v>21</v>
      </c>
      <c r="E8040" t="s">
        <v>22</v>
      </c>
      <c r="F8040" t="s">
        <v>650</v>
      </c>
      <c r="G8040">
        <v>6</v>
      </c>
      <c r="H8040">
        <v>198.32</v>
      </c>
      <c r="I8040">
        <v>0.53</v>
      </c>
      <c r="J8040">
        <v>0.02</v>
      </c>
      <c r="K8040">
        <v>100.39</v>
      </c>
      <c r="L8040">
        <v>32.81</v>
      </c>
      <c r="M8040">
        <v>15.42</v>
      </c>
      <c r="N8040">
        <v>5.41</v>
      </c>
      <c r="O8040" t="s">
        <v>24</v>
      </c>
      <c r="P8040" t="s">
        <v>218</v>
      </c>
      <c r="Q8040" t="s">
        <v>64</v>
      </c>
      <c r="R8040" t="s">
        <v>67</v>
      </c>
      <c r="S8040" t="s">
        <v>57</v>
      </c>
      <c r="T8040" s="1">
        <v>39897</v>
      </c>
    </row>
    <row r="8041" spans="1:20" x14ac:dyDescent="0.25">
      <c r="A8041">
        <v>57440</v>
      </c>
      <c r="B8041">
        <v>40382</v>
      </c>
      <c r="C8041" t="s">
        <v>20</v>
      </c>
      <c r="D8041" t="s">
        <v>37</v>
      </c>
      <c r="E8041" t="s">
        <v>50</v>
      </c>
      <c r="F8041" t="s">
        <v>1846</v>
      </c>
      <c r="G8041">
        <v>12</v>
      </c>
      <c r="H8041">
        <v>2193</v>
      </c>
      <c r="I8041">
        <v>0.39</v>
      </c>
      <c r="J8041">
        <v>0.04</v>
      </c>
      <c r="K8041">
        <v>798.62</v>
      </c>
      <c r="L8041">
        <v>190.15</v>
      </c>
      <c r="M8041">
        <v>115.99</v>
      </c>
      <c r="N8041">
        <v>2.5</v>
      </c>
      <c r="O8041" t="s">
        <v>71</v>
      </c>
      <c r="P8041" t="s">
        <v>1772</v>
      </c>
      <c r="Q8041" t="s">
        <v>83</v>
      </c>
      <c r="R8041" t="s">
        <v>61</v>
      </c>
      <c r="S8041" t="s">
        <v>57</v>
      </c>
      <c r="T8041" s="1">
        <v>40389</v>
      </c>
    </row>
    <row r="8042" spans="1:20" x14ac:dyDescent="0.25">
      <c r="A8042">
        <v>57444</v>
      </c>
      <c r="B8042">
        <v>40677</v>
      </c>
      <c r="C8042" t="s">
        <v>58</v>
      </c>
      <c r="D8042" t="s">
        <v>21</v>
      </c>
      <c r="E8042" t="s">
        <v>120</v>
      </c>
      <c r="F8042" t="s">
        <v>1103</v>
      </c>
      <c r="G8042">
        <v>24</v>
      </c>
      <c r="H8042">
        <v>335.04</v>
      </c>
      <c r="I8042">
        <v>0.49</v>
      </c>
      <c r="J8042">
        <v>0.09</v>
      </c>
      <c r="K8042">
        <v>144.56</v>
      </c>
      <c r="L8042">
        <v>15.06</v>
      </c>
      <c r="M8042">
        <v>7.68</v>
      </c>
      <c r="N8042">
        <v>6.16</v>
      </c>
      <c r="O8042" t="s">
        <v>24</v>
      </c>
      <c r="P8042" t="s">
        <v>1283</v>
      </c>
      <c r="Q8042" t="s">
        <v>33</v>
      </c>
      <c r="R8042" t="s">
        <v>67</v>
      </c>
      <c r="S8042" t="s">
        <v>57</v>
      </c>
      <c r="T8042" s="1">
        <v>40678</v>
      </c>
    </row>
    <row r="8043" spans="1:20" x14ac:dyDescent="0.25">
      <c r="A8043">
        <v>57447</v>
      </c>
      <c r="B8043">
        <v>40728</v>
      </c>
      <c r="C8043" t="s">
        <v>29</v>
      </c>
      <c r="D8043" t="s">
        <v>37</v>
      </c>
      <c r="E8043" t="s">
        <v>38</v>
      </c>
      <c r="F8043" t="s">
        <v>317</v>
      </c>
      <c r="G8043">
        <v>39</v>
      </c>
      <c r="H8043">
        <v>504.03</v>
      </c>
      <c r="I8043">
        <v>0.4</v>
      </c>
      <c r="J8043">
        <v>0.09</v>
      </c>
      <c r="K8043">
        <v>170.47</v>
      </c>
      <c r="L8043">
        <v>14.1</v>
      </c>
      <c r="M8043">
        <v>8.4600000000000009</v>
      </c>
      <c r="N8043">
        <v>3.62</v>
      </c>
      <c r="O8043" t="s">
        <v>24</v>
      </c>
      <c r="P8043" t="s">
        <v>539</v>
      </c>
      <c r="Q8043" t="s">
        <v>64</v>
      </c>
      <c r="R8043" t="s">
        <v>34</v>
      </c>
      <c r="S8043" t="s">
        <v>35</v>
      </c>
      <c r="T8043" s="1">
        <v>40728</v>
      </c>
    </row>
    <row r="8044" spans="1:20" x14ac:dyDescent="0.25">
      <c r="A8044">
        <v>57447</v>
      </c>
      <c r="B8044">
        <v>40728</v>
      </c>
      <c r="C8044" t="s">
        <v>29</v>
      </c>
      <c r="D8044" t="s">
        <v>37</v>
      </c>
      <c r="E8044" t="s">
        <v>38</v>
      </c>
      <c r="F8044" t="s">
        <v>1242</v>
      </c>
      <c r="G8044">
        <v>8</v>
      </c>
      <c r="H8044">
        <v>437.93</v>
      </c>
      <c r="I8044">
        <v>0.46</v>
      </c>
      <c r="J8044">
        <v>0.06</v>
      </c>
      <c r="K8044">
        <v>183.59</v>
      </c>
      <c r="L8044">
        <v>57.37</v>
      </c>
      <c r="M8044">
        <v>30.98</v>
      </c>
      <c r="N8044">
        <v>6.5</v>
      </c>
      <c r="O8044" t="s">
        <v>24</v>
      </c>
      <c r="P8044" t="s">
        <v>539</v>
      </c>
      <c r="Q8044" t="s">
        <v>64</v>
      </c>
      <c r="R8044" t="s">
        <v>34</v>
      </c>
      <c r="S8044" t="s">
        <v>57</v>
      </c>
      <c r="T8044" s="1">
        <v>40731</v>
      </c>
    </row>
    <row r="8045" spans="1:20" x14ac:dyDescent="0.25">
      <c r="A8045">
        <v>57475</v>
      </c>
      <c r="B8045">
        <v>40455</v>
      </c>
      <c r="C8045" t="s">
        <v>20</v>
      </c>
      <c r="D8045" t="s">
        <v>21</v>
      </c>
      <c r="E8045" t="s">
        <v>120</v>
      </c>
      <c r="F8045" t="s">
        <v>1183</v>
      </c>
      <c r="G8045">
        <v>32</v>
      </c>
      <c r="H8045">
        <v>252.95</v>
      </c>
      <c r="I8045">
        <v>0.39</v>
      </c>
      <c r="J8045">
        <v>0.04</v>
      </c>
      <c r="K8045">
        <v>90.15</v>
      </c>
      <c r="L8045">
        <v>8.0500000000000007</v>
      </c>
      <c r="M8045">
        <v>4.91</v>
      </c>
      <c r="N8045">
        <v>5.68</v>
      </c>
      <c r="O8045" t="s">
        <v>24</v>
      </c>
      <c r="P8045" t="s">
        <v>178</v>
      </c>
      <c r="Q8045" t="s">
        <v>95</v>
      </c>
      <c r="R8045" t="s">
        <v>61</v>
      </c>
      <c r="S8045" t="s">
        <v>57</v>
      </c>
      <c r="T8045" s="1">
        <v>40462</v>
      </c>
    </row>
    <row r="8046" spans="1:20" x14ac:dyDescent="0.25">
      <c r="A8046">
        <v>57475</v>
      </c>
      <c r="B8046">
        <v>40455</v>
      </c>
      <c r="C8046" t="s">
        <v>20</v>
      </c>
      <c r="D8046" t="s">
        <v>21</v>
      </c>
      <c r="E8046" t="s">
        <v>120</v>
      </c>
      <c r="F8046" t="s">
        <v>405</v>
      </c>
      <c r="G8046">
        <v>34</v>
      </c>
      <c r="H8046">
        <v>1100.5</v>
      </c>
      <c r="I8046">
        <v>0.53</v>
      </c>
      <c r="J8046">
        <v>0.06</v>
      </c>
      <c r="K8046">
        <v>543.66</v>
      </c>
      <c r="L8046">
        <v>34.020000000000003</v>
      </c>
      <c r="M8046">
        <v>15.99</v>
      </c>
      <c r="N8046">
        <v>13.18</v>
      </c>
      <c r="O8046" t="s">
        <v>24</v>
      </c>
      <c r="P8046" t="s">
        <v>178</v>
      </c>
      <c r="Q8046" t="s">
        <v>95</v>
      </c>
      <c r="R8046" t="s">
        <v>61</v>
      </c>
      <c r="S8046" t="s">
        <v>57</v>
      </c>
      <c r="T8046" s="1">
        <v>40455</v>
      </c>
    </row>
    <row r="8047" spans="1:20" x14ac:dyDescent="0.25">
      <c r="A8047">
        <v>57475</v>
      </c>
      <c r="B8047">
        <v>40455</v>
      </c>
      <c r="C8047" t="s">
        <v>20</v>
      </c>
      <c r="D8047" t="s">
        <v>21</v>
      </c>
      <c r="E8047" t="s">
        <v>120</v>
      </c>
      <c r="F8047" t="s">
        <v>133</v>
      </c>
      <c r="G8047">
        <v>48</v>
      </c>
      <c r="H8047">
        <v>646.47</v>
      </c>
      <c r="I8047">
        <v>0.53</v>
      </c>
      <c r="J8047">
        <v>0.04</v>
      </c>
      <c r="K8047">
        <v>327.27999999999997</v>
      </c>
      <c r="L8047">
        <v>13.91</v>
      </c>
      <c r="M8047">
        <v>6.54</v>
      </c>
      <c r="N8047">
        <v>5.27</v>
      </c>
      <c r="O8047" t="s">
        <v>24</v>
      </c>
      <c r="P8047" t="s">
        <v>178</v>
      </c>
      <c r="Q8047" t="s">
        <v>95</v>
      </c>
      <c r="R8047" t="s">
        <v>61</v>
      </c>
      <c r="S8047" t="s">
        <v>57</v>
      </c>
      <c r="T8047" s="1">
        <v>40455</v>
      </c>
    </row>
    <row r="8048" spans="1:20" x14ac:dyDescent="0.25">
      <c r="A8048">
        <v>57475</v>
      </c>
      <c r="B8048">
        <v>40455</v>
      </c>
      <c r="C8048" t="s">
        <v>20</v>
      </c>
      <c r="D8048" t="s">
        <v>21</v>
      </c>
      <c r="E8048" t="s">
        <v>84</v>
      </c>
      <c r="F8048" t="s">
        <v>663</v>
      </c>
      <c r="G8048">
        <v>24</v>
      </c>
      <c r="H8048">
        <v>278.76</v>
      </c>
      <c r="I8048">
        <v>0.48</v>
      </c>
      <c r="J8048">
        <v>0.09</v>
      </c>
      <c r="K8048">
        <v>116.64</v>
      </c>
      <c r="L8048">
        <v>12.46</v>
      </c>
      <c r="M8048">
        <v>6.48</v>
      </c>
      <c r="N8048">
        <v>6.6</v>
      </c>
      <c r="O8048" t="s">
        <v>24</v>
      </c>
      <c r="P8048" t="s">
        <v>178</v>
      </c>
      <c r="Q8048" t="s">
        <v>95</v>
      </c>
      <c r="R8048" t="s">
        <v>61</v>
      </c>
      <c r="S8048" t="s">
        <v>57</v>
      </c>
      <c r="T8048" s="1">
        <v>40457</v>
      </c>
    </row>
    <row r="8049" spans="1:20" x14ac:dyDescent="0.25">
      <c r="A8049">
        <v>57476</v>
      </c>
      <c r="B8049">
        <v>39888</v>
      </c>
      <c r="C8049" t="s">
        <v>36</v>
      </c>
      <c r="D8049" t="s">
        <v>21</v>
      </c>
      <c r="E8049" t="s">
        <v>126</v>
      </c>
      <c r="F8049" t="s">
        <v>296</v>
      </c>
      <c r="G8049">
        <v>20</v>
      </c>
      <c r="H8049">
        <v>2873.56</v>
      </c>
      <c r="I8049">
        <v>0.55000000000000004</v>
      </c>
      <c r="J8049">
        <v>0.08</v>
      </c>
      <c r="K8049">
        <v>1437.36</v>
      </c>
      <c r="L8049">
        <v>152.91</v>
      </c>
      <c r="M8049">
        <v>68.81</v>
      </c>
      <c r="N8049">
        <v>60</v>
      </c>
      <c r="O8049" t="s">
        <v>48</v>
      </c>
      <c r="P8049" t="s">
        <v>915</v>
      </c>
      <c r="Q8049" t="s">
        <v>33</v>
      </c>
      <c r="R8049" t="s">
        <v>27</v>
      </c>
      <c r="S8049" t="s">
        <v>132</v>
      </c>
      <c r="T8049" s="1">
        <v>39889</v>
      </c>
    </row>
    <row r="8050" spans="1:20" x14ac:dyDescent="0.25">
      <c r="A8050">
        <v>57476</v>
      </c>
      <c r="B8050">
        <v>39888</v>
      </c>
      <c r="C8050" t="s">
        <v>36</v>
      </c>
      <c r="D8050" t="s">
        <v>21</v>
      </c>
      <c r="E8050" t="s">
        <v>52</v>
      </c>
      <c r="F8050" t="s">
        <v>861</v>
      </c>
      <c r="G8050">
        <v>17</v>
      </c>
      <c r="H8050">
        <v>655.14</v>
      </c>
      <c r="I8050">
        <v>0.46</v>
      </c>
      <c r="J8050">
        <v>0.04</v>
      </c>
      <c r="K8050">
        <v>282.69</v>
      </c>
      <c r="L8050">
        <v>39.590000000000003</v>
      </c>
      <c r="M8050">
        <v>21.38</v>
      </c>
      <c r="N8050">
        <v>8.99</v>
      </c>
      <c r="O8050" t="s">
        <v>24</v>
      </c>
      <c r="P8050" t="s">
        <v>915</v>
      </c>
      <c r="Q8050" t="s">
        <v>33</v>
      </c>
      <c r="R8050" t="s">
        <v>27</v>
      </c>
      <c r="S8050" t="s">
        <v>35</v>
      </c>
      <c r="T8050" s="1">
        <v>39890</v>
      </c>
    </row>
    <row r="8051" spans="1:20" x14ac:dyDescent="0.25">
      <c r="A8051">
        <v>57477</v>
      </c>
      <c r="B8051">
        <v>40447</v>
      </c>
      <c r="C8051" t="s">
        <v>36</v>
      </c>
      <c r="D8051" t="s">
        <v>21</v>
      </c>
      <c r="E8051" t="s">
        <v>126</v>
      </c>
      <c r="F8051" t="s">
        <v>886</v>
      </c>
      <c r="G8051">
        <v>50</v>
      </c>
      <c r="H8051">
        <v>1521.46</v>
      </c>
      <c r="I8051">
        <v>0.53</v>
      </c>
      <c r="J8051">
        <v>0.02</v>
      </c>
      <c r="K8051">
        <v>789.96</v>
      </c>
      <c r="L8051">
        <v>30.98</v>
      </c>
      <c r="M8051">
        <v>14.56</v>
      </c>
      <c r="N8051">
        <v>3.5</v>
      </c>
      <c r="O8051" t="s">
        <v>24</v>
      </c>
      <c r="P8051" t="s">
        <v>327</v>
      </c>
      <c r="Q8051" t="s">
        <v>41</v>
      </c>
      <c r="R8051" t="s">
        <v>61</v>
      </c>
      <c r="S8051" t="s">
        <v>57</v>
      </c>
      <c r="T8051" s="1">
        <v>40449</v>
      </c>
    </row>
    <row r="8052" spans="1:20" x14ac:dyDescent="0.25">
      <c r="A8052">
        <v>57477</v>
      </c>
      <c r="B8052">
        <v>40447</v>
      </c>
      <c r="C8052" t="s">
        <v>36</v>
      </c>
      <c r="D8052" t="s">
        <v>37</v>
      </c>
      <c r="E8052" t="s">
        <v>50</v>
      </c>
      <c r="F8052" t="s">
        <v>1897</v>
      </c>
      <c r="G8052">
        <v>45</v>
      </c>
      <c r="H8052">
        <v>7741.6</v>
      </c>
      <c r="I8052">
        <v>0.54</v>
      </c>
      <c r="J8052">
        <v>0.08</v>
      </c>
      <c r="K8052">
        <v>3869.55</v>
      </c>
      <c r="L8052">
        <v>186.93</v>
      </c>
      <c r="M8052">
        <v>85.99</v>
      </c>
      <c r="N8052">
        <v>2.5</v>
      </c>
      <c r="O8052" t="s">
        <v>24</v>
      </c>
      <c r="P8052" t="s">
        <v>327</v>
      </c>
      <c r="Q8052" t="s">
        <v>41</v>
      </c>
      <c r="R8052" t="s">
        <v>61</v>
      </c>
      <c r="S8052" t="s">
        <v>57</v>
      </c>
      <c r="T8052" s="1">
        <v>40448</v>
      </c>
    </row>
    <row r="8053" spans="1:20" x14ac:dyDescent="0.25">
      <c r="A8053">
        <v>57478</v>
      </c>
      <c r="B8053">
        <v>40454</v>
      </c>
      <c r="C8053" t="s">
        <v>58</v>
      </c>
      <c r="D8053" t="s">
        <v>21</v>
      </c>
      <c r="E8053" t="s">
        <v>72</v>
      </c>
      <c r="F8053" t="s">
        <v>2053</v>
      </c>
      <c r="G8053">
        <v>36</v>
      </c>
      <c r="H8053">
        <v>133.21</v>
      </c>
      <c r="I8053">
        <v>0.54</v>
      </c>
      <c r="J8053">
        <v>0.1</v>
      </c>
      <c r="K8053">
        <v>64.739999999999995</v>
      </c>
      <c r="L8053">
        <v>4.09</v>
      </c>
      <c r="M8053">
        <v>1.88</v>
      </c>
      <c r="N8053">
        <v>0.79</v>
      </c>
      <c r="O8053" t="s">
        <v>24</v>
      </c>
      <c r="P8053" t="s">
        <v>1987</v>
      </c>
      <c r="Q8053" t="s">
        <v>41</v>
      </c>
      <c r="R8053" t="s">
        <v>61</v>
      </c>
      <c r="S8053" t="s">
        <v>55</v>
      </c>
      <c r="T8053" s="1">
        <v>40455</v>
      </c>
    </row>
    <row r="8054" spans="1:20" x14ac:dyDescent="0.25">
      <c r="A8054">
        <v>57479</v>
      </c>
      <c r="B8054">
        <v>40617</v>
      </c>
      <c r="C8054" t="s">
        <v>36</v>
      </c>
      <c r="D8054" t="s">
        <v>21</v>
      </c>
      <c r="E8054" t="s">
        <v>80</v>
      </c>
      <c r="F8054" t="s">
        <v>1548</v>
      </c>
      <c r="G8054">
        <v>37</v>
      </c>
      <c r="H8054">
        <v>199.02</v>
      </c>
      <c r="I8054">
        <v>0.35</v>
      </c>
      <c r="J8054">
        <v>7.0000000000000007E-2</v>
      </c>
      <c r="K8054">
        <v>59.77</v>
      </c>
      <c r="L8054">
        <v>5.77</v>
      </c>
      <c r="M8054">
        <v>3.75</v>
      </c>
      <c r="N8054">
        <v>0.5</v>
      </c>
      <c r="O8054" t="s">
        <v>24</v>
      </c>
      <c r="P8054" t="s">
        <v>1786</v>
      </c>
      <c r="Q8054" t="s">
        <v>64</v>
      </c>
      <c r="R8054" t="s">
        <v>34</v>
      </c>
      <c r="S8054" t="s">
        <v>57</v>
      </c>
      <c r="T8054" s="1">
        <v>40618</v>
      </c>
    </row>
    <row r="8055" spans="1:20" x14ac:dyDescent="0.25">
      <c r="A8055">
        <v>57504</v>
      </c>
      <c r="B8055">
        <v>40029</v>
      </c>
      <c r="C8055" t="s">
        <v>29</v>
      </c>
      <c r="D8055" t="s">
        <v>21</v>
      </c>
      <c r="E8055" t="s">
        <v>139</v>
      </c>
      <c r="F8055" t="s">
        <v>1596</v>
      </c>
      <c r="G8055">
        <v>44</v>
      </c>
      <c r="H8055">
        <v>565.46</v>
      </c>
      <c r="I8055">
        <v>0.41</v>
      </c>
      <c r="J8055">
        <v>0.01</v>
      </c>
      <c r="K8055">
        <v>227.91</v>
      </c>
      <c r="L8055">
        <v>12.95</v>
      </c>
      <c r="M8055">
        <v>7.64</v>
      </c>
      <c r="N8055">
        <v>1.39</v>
      </c>
      <c r="O8055" t="s">
        <v>24</v>
      </c>
      <c r="P8055" t="s">
        <v>529</v>
      </c>
      <c r="Q8055" t="s">
        <v>75</v>
      </c>
      <c r="R8055" t="s">
        <v>67</v>
      </c>
      <c r="S8055" t="s">
        <v>57</v>
      </c>
      <c r="T8055" s="1">
        <v>40032</v>
      </c>
    </row>
    <row r="8056" spans="1:20" x14ac:dyDescent="0.25">
      <c r="A8056">
        <v>57506</v>
      </c>
      <c r="B8056">
        <v>39857</v>
      </c>
      <c r="C8056" t="s">
        <v>79</v>
      </c>
      <c r="D8056" t="s">
        <v>21</v>
      </c>
      <c r="E8056" t="s">
        <v>84</v>
      </c>
      <c r="F8056" t="s">
        <v>1491</v>
      </c>
      <c r="G8056">
        <v>48</v>
      </c>
      <c r="H8056">
        <v>512.72</v>
      </c>
      <c r="I8056">
        <v>0.38</v>
      </c>
      <c r="J8056">
        <v>0.1</v>
      </c>
      <c r="K8056">
        <v>157.81</v>
      </c>
      <c r="L8056">
        <v>11.74</v>
      </c>
      <c r="M8056">
        <v>7.28</v>
      </c>
      <c r="N8056">
        <v>5.47</v>
      </c>
      <c r="O8056" t="s">
        <v>24</v>
      </c>
      <c r="P8056" t="s">
        <v>255</v>
      </c>
      <c r="Q8056" t="s">
        <v>41</v>
      </c>
      <c r="R8056" t="s">
        <v>34</v>
      </c>
      <c r="S8056" t="s">
        <v>57</v>
      </c>
      <c r="T8056" s="1">
        <v>39857</v>
      </c>
    </row>
    <row r="8057" spans="1:20" x14ac:dyDescent="0.25">
      <c r="A8057">
        <v>57507</v>
      </c>
      <c r="B8057">
        <v>39990</v>
      </c>
      <c r="C8057" t="s">
        <v>58</v>
      </c>
      <c r="D8057" t="s">
        <v>21</v>
      </c>
      <c r="E8057" t="s">
        <v>120</v>
      </c>
      <c r="F8057" t="s">
        <v>1201</v>
      </c>
      <c r="G8057">
        <v>10</v>
      </c>
      <c r="H8057">
        <v>273.12</v>
      </c>
      <c r="I8057">
        <v>0.45</v>
      </c>
      <c r="J8057">
        <v>0.03</v>
      </c>
      <c r="K8057">
        <v>114.62</v>
      </c>
      <c r="L8057">
        <v>27.29</v>
      </c>
      <c r="M8057">
        <v>15.01</v>
      </c>
      <c r="N8057">
        <v>8.4</v>
      </c>
      <c r="O8057" t="s">
        <v>24</v>
      </c>
      <c r="P8057" t="s">
        <v>751</v>
      </c>
      <c r="Q8057" t="s">
        <v>41</v>
      </c>
      <c r="R8057" t="s">
        <v>34</v>
      </c>
      <c r="S8057" t="s">
        <v>57</v>
      </c>
      <c r="T8057" s="1">
        <v>39993</v>
      </c>
    </row>
    <row r="8058" spans="1:20" x14ac:dyDescent="0.25">
      <c r="A8058">
        <v>57509</v>
      </c>
      <c r="B8058">
        <v>39865</v>
      </c>
      <c r="C8058" t="s">
        <v>20</v>
      </c>
      <c r="D8058" t="s">
        <v>21</v>
      </c>
      <c r="E8058" t="s">
        <v>80</v>
      </c>
      <c r="F8058" t="s">
        <v>333</v>
      </c>
      <c r="G8058">
        <v>39</v>
      </c>
      <c r="H8058">
        <v>287.74</v>
      </c>
      <c r="I8058">
        <v>0.4</v>
      </c>
      <c r="J8058">
        <v>0.1</v>
      </c>
      <c r="K8058">
        <v>95.75</v>
      </c>
      <c r="L8058">
        <v>8.18</v>
      </c>
      <c r="M8058">
        <v>4.91</v>
      </c>
      <c r="N8058">
        <v>0.5</v>
      </c>
      <c r="O8058" t="s">
        <v>71</v>
      </c>
      <c r="P8058" t="s">
        <v>262</v>
      </c>
      <c r="Q8058" t="s">
        <v>83</v>
      </c>
      <c r="R8058" t="s">
        <v>61</v>
      </c>
      <c r="S8058" t="s">
        <v>57</v>
      </c>
      <c r="T8058" s="1">
        <v>39865</v>
      </c>
    </row>
    <row r="8059" spans="1:20" x14ac:dyDescent="0.25">
      <c r="A8059">
        <v>57509</v>
      </c>
      <c r="B8059">
        <v>39865</v>
      </c>
      <c r="C8059" t="s">
        <v>20</v>
      </c>
      <c r="D8059" t="s">
        <v>42</v>
      </c>
      <c r="E8059" t="s">
        <v>46</v>
      </c>
      <c r="F8059" t="s">
        <v>1190</v>
      </c>
      <c r="G8059">
        <v>11</v>
      </c>
      <c r="H8059">
        <v>4793.3900000000003</v>
      </c>
      <c r="I8059">
        <v>0.45</v>
      </c>
      <c r="J8059">
        <v>0.09</v>
      </c>
      <c r="K8059">
        <v>1869.91</v>
      </c>
      <c r="L8059">
        <v>472.2</v>
      </c>
      <c r="M8059">
        <v>259.70999999999998</v>
      </c>
      <c r="N8059">
        <v>66.67</v>
      </c>
      <c r="O8059" t="s">
        <v>48</v>
      </c>
      <c r="P8059" t="s">
        <v>262</v>
      </c>
      <c r="Q8059" t="s">
        <v>83</v>
      </c>
      <c r="R8059" t="s">
        <v>61</v>
      </c>
      <c r="S8059" t="s">
        <v>49</v>
      </c>
      <c r="T8059" s="1">
        <v>39870</v>
      </c>
    </row>
    <row r="8060" spans="1:20" x14ac:dyDescent="0.25">
      <c r="A8060">
        <v>57510</v>
      </c>
      <c r="B8060">
        <v>40887</v>
      </c>
      <c r="C8060" t="s">
        <v>29</v>
      </c>
      <c r="D8060" t="s">
        <v>21</v>
      </c>
      <c r="E8060" t="s">
        <v>84</v>
      </c>
      <c r="F8060" t="s">
        <v>1204</v>
      </c>
      <c r="G8060">
        <v>6</v>
      </c>
      <c r="H8060">
        <v>87.87</v>
      </c>
      <c r="I8060">
        <v>0.52</v>
      </c>
      <c r="J8060">
        <v>0.01</v>
      </c>
      <c r="K8060">
        <v>42.59</v>
      </c>
      <c r="L8060">
        <v>13.92</v>
      </c>
      <c r="M8060">
        <v>6.68</v>
      </c>
      <c r="N8060">
        <v>5.2</v>
      </c>
      <c r="O8060" t="s">
        <v>24</v>
      </c>
      <c r="P8060" t="s">
        <v>684</v>
      </c>
      <c r="Q8060" t="s">
        <v>41</v>
      </c>
      <c r="R8060" t="s">
        <v>34</v>
      </c>
      <c r="S8060" t="s">
        <v>57</v>
      </c>
      <c r="T8060" s="1">
        <v>40887</v>
      </c>
    </row>
    <row r="8061" spans="1:20" x14ac:dyDescent="0.25">
      <c r="A8061">
        <v>57511</v>
      </c>
      <c r="B8061">
        <v>40092</v>
      </c>
      <c r="C8061" t="s">
        <v>58</v>
      </c>
      <c r="D8061" t="s">
        <v>21</v>
      </c>
      <c r="E8061" t="s">
        <v>80</v>
      </c>
      <c r="F8061" t="s">
        <v>81</v>
      </c>
      <c r="G8061">
        <v>32</v>
      </c>
      <c r="H8061">
        <v>145.83000000000001</v>
      </c>
      <c r="I8061">
        <v>0.37</v>
      </c>
      <c r="J8061">
        <v>0.01</v>
      </c>
      <c r="K8061">
        <v>52.85</v>
      </c>
      <c r="L8061">
        <v>4.59</v>
      </c>
      <c r="M8061">
        <v>2.89</v>
      </c>
      <c r="N8061">
        <v>0.5</v>
      </c>
      <c r="O8061" t="s">
        <v>24</v>
      </c>
      <c r="P8061" t="s">
        <v>1681</v>
      </c>
      <c r="Q8061" t="s">
        <v>33</v>
      </c>
      <c r="R8061" t="s">
        <v>34</v>
      </c>
      <c r="S8061" t="s">
        <v>57</v>
      </c>
      <c r="T8061" s="1">
        <v>40093</v>
      </c>
    </row>
    <row r="8062" spans="1:20" x14ac:dyDescent="0.25">
      <c r="A8062">
        <v>57511</v>
      </c>
      <c r="B8062">
        <v>40092</v>
      </c>
      <c r="C8062" t="s">
        <v>58</v>
      </c>
      <c r="D8062" t="s">
        <v>37</v>
      </c>
      <c r="E8062" t="s">
        <v>50</v>
      </c>
      <c r="F8062" t="s">
        <v>889</v>
      </c>
      <c r="G8062">
        <v>11</v>
      </c>
      <c r="H8062">
        <v>1031.48</v>
      </c>
      <c r="I8062">
        <v>0.4</v>
      </c>
      <c r="J8062">
        <v>0</v>
      </c>
      <c r="K8062">
        <v>410.59</v>
      </c>
      <c r="L8062">
        <v>93.32</v>
      </c>
      <c r="M8062">
        <v>55.99</v>
      </c>
      <c r="N8062">
        <v>5</v>
      </c>
      <c r="O8062" t="s">
        <v>24</v>
      </c>
      <c r="P8062" t="s">
        <v>1681</v>
      </c>
      <c r="Q8062" t="s">
        <v>33</v>
      </c>
      <c r="R8062" t="s">
        <v>34</v>
      </c>
      <c r="S8062" t="s">
        <v>35</v>
      </c>
      <c r="T8062" s="1">
        <v>40094</v>
      </c>
    </row>
    <row r="8063" spans="1:20" x14ac:dyDescent="0.25">
      <c r="A8063">
        <v>57537</v>
      </c>
      <c r="B8063">
        <v>41170</v>
      </c>
      <c r="C8063" t="s">
        <v>79</v>
      </c>
      <c r="D8063" t="s">
        <v>21</v>
      </c>
      <c r="E8063" t="s">
        <v>120</v>
      </c>
      <c r="F8063" t="s">
        <v>1202</v>
      </c>
      <c r="G8063">
        <v>13</v>
      </c>
      <c r="H8063">
        <v>104.88</v>
      </c>
      <c r="I8063">
        <v>0.39</v>
      </c>
      <c r="J8063">
        <v>0.03</v>
      </c>
      <c r="K8063">
        <v>36.979999999999997</v>
      </c>
      <c r="L8063">
        <v>7.9</v>
      </c>
      <c r="M8063">
        <v>4.82</v>
      </c>
      <c r="N8063">
        <v>5.24</v>
      </c>
      <c r="O8063" t="s">
        <v>71</v>
      </c>
      <c r="P8063" t="s">
        <v>740</v>
      </c>
      <c r="Q8063" t="s">
        <v>95</v>
      </c>
      <c r="R8063" t="s">
        <v>61</v>
      </c>
      <c r="S8063" t="s">
        <v>57</v>
      </c>
      <c r="T8063" s="1">
        <v>41171</v>
      </c>
    </row>
    <row r="8064" spans="1:20" x14ac:dyDescent="0.25">
      <c r="A8064">
        <v>57537</v>
      </c>
      <c r="B8064">
        <v>41170</v>
      </c>
      <c r="C8064" t="s">
        <v>79</v>
      </c>
      <c r="D8064" t="s">
        <v>37</v>
      </c>
      <c r="E8064" t="s">
        <v>38</v>
      </c>
      <c r="F8064" t="s">
        <v>1885</v>
      </c>
      <c r="G8064">
        <v>29</v>
      </c>
      <c r="H8064">
        <v>5255.71</v>
      </c>
      <c r="I8064">
        <v>0.47</v>
      </c>
      <c r="J8064">
        <v>0.05</v>
      </c>
      <c r="K8064">
        <v>2320.4</v>
      </c>
      <c r="L8064">
        <v>190.51</v>
      </c>
      <c r="M8064">
        <v>100.97</v>
      </c>
      <c r="N8064">
        <v>7.18</v>
      </c>
      <c r="O8064" t="s">
        <v>24</v>
      </c>
      <c r="P8064" t="s">
        <v>740</v>
      </c>
      <c r="Q8064" t="s">
        <v>95</v>
      </c>
      <c r="R8064" t="s">
        <v>61</v>
      </c>
      <c r="S8064" t="s">
        <v>57</v>
      </c>
      <c r="T8064" s="1">
        <v>41171</v>
      </c>
    </row>
    <row r="8065" spans="1:20" x14ac:dyDescent="0.25">
      <c r="A8065">
        <v>57537</v>
      </c>
      <c r="B8065">
        <v>41170</v>
      </c>
      <c r="C8065" t="s">
        <v>79</v>
      </c>
      <c r="D8065" t="s">
        <v>21</v>
      </c>
      <c r="E8065" t="s">
        <v>84</v>
      </c>
      <c r="F8065" t="s">
        <v>956</v>
      </c>
      <c r="G8065">
        <v>4</v>
      </c>
      <c r="H8065">
        <v>28.39</v>
      </c>
      <c r="I8065">
        <v>0.43</v>
      </c>
      <c r="J8065">
        <v>0.09</v>
      </c>
      <c r="K8065">
        <v>9.5</v>
      </c>
      <c r="L8065">
        <v>6.98</v>
      </c>
      <c r="M8065">
        <v>3.98</v>
      </c>
      <c r="N8065">
        <v>2.97</v>
      </c>
      <c r="O8065" t="s">
        <v>24</v>
      </c>
      <c r="P8065" t="s">
        <v>740</v>
      </c>
      <c r="Q8065" t="s">
        <v>95</v>
      </c>
      <c r="R8065" t="s">
        <v>61</v>
      </c>
      <c r="S8065" t="s">
        <v>55</v>
      </c>
      <c r="T8065" s="1">
        <v>41170</v>
      </c>
    </row>
    <row r="8066" spans="1:20" x14ac:dyDescent="0.25">
      <c r="A8066">
        <v>57538</v>
      </c>
      <c r="B8066">
        <v>40229</v>
      </c>
      <c r="C8066" t="s">
        <v>58</v>
      </c>
      <c r="D8066" t="s">
        <v>42</v>
      </c>
      <c r="E8066" t="s">
        <v>43</v>
      </c>
      <c r="F8066" t="s">
        <v>1138</v>
      </c>
      <c r="G8066">
        <v>40</v>
      </c>
      <c r="H8066">
        <v>2798.8</v>
      </c>
      <c r="I8066">
        <v>0.55000000000000004</v>
      </c>
      <c r="J8066">
        <v>0.08</v>
      </c>
      <c r="K8066">
        <v>1419.61</v>
      </c>
      <c r="L8066">
        <v>75.510000000000005</v>
      </c>
      <c r="M8066">
        <v>33.979999999999997</v>
      </c>
      <c r="N8066">
        <v>19.989999999999998</v>
      </c>
      <c r="O8066" t="s">
        <v>24</v>
      </c>
      <c r="P8066" t="s">
        <v>711</v>
      </c>
      <c r="Q8066" t="s">
        <v>64</v>
      </c>
      <c r="R8066" t="s">
        <v>27</v>
      </c>
      <c r="S8066" t="s">
        <v>57</v>
      </c>
      <c r="T8066" s="1">
        <v>40231</v>
      </c>
    </row>
    <row r="8067" spans="1:20" x14ac:dyDescent="0.25">
      <c r="A8067">
        <v>57542</v>
      </c>
      <c r="B8067">
        <v>40047</v>
      </c>
      <c r="C8067" t="s">
        <v>36</v>
      </c>
      <c r="D8067" t="s">
        <v>21</v>
      </c>
      <c r="E8067" t="s">
        <v>84</v>
      </c>
      <c r="F8067" t="s">
        <v>1372</v>
      </c>
      <c r="G8067">
        <v>23</v>
      </c>
      <c r="H8067">
        <v>1920.85</v>
      </c>
      <c r="I8067">
        <v>0.36</v>
      </c>
      <c r="J8067">
        <v>0.04</v>
      </c>
      <c r="K8067">
        <v>638.02</v>
      </c>
      <c r="L8067">
        <v>86.69</v>
      </c>
      <c r="M8067">
        <v>55.48</v>
      </c>
      <c r="N8067">
        <v>6.79</v>
      </c>
      <c r="O8067" t="s">
        <v>24</v>
      </c>
      <c r="P8067" t="s">
        <v>427</v>
      </c>
      <c r="Q8067" t="s">
        <v>64</v>
      </c>
      <c r="R8067" t="s">
        <v>34</v>
      </c>
      <c r="S8067" t="s">
        <v>57</v>
      </c>
      <c r="T8067" s="1">
        <v>40049</v>
      </c>
    </row>
    <row r="8068" spans="1:20" x14ac:dyDescent="0.25">
      <c r="A8068">
        <v>57568</v>
      </c>
      <c r="B8068">
        <v>40346</v>
      </c>
      <c r="C8068" t="s">
        <v>29</v>
      </c>
      <c r="D8068" t="s">
        <v>21</v>
      </c>
      <c r="E8068" t="s">
        <v>139</v>
      </c>
      <c r="F8068" t="s">
        <v>881</v>
      </c>
      <c r="G8068">
        <v>38</v>
      </c>
      <c r="H8068">
        <v>924.35</v>
      </c>
      <c r="I8068">
        <v>0.4</v>
      </c>
      <c r="J8068">
        <v>7.0000000000000007E-2</v>
      </c>
      <c r="K8068">
        <v>327.5</v>
      </c>
      <c r="L8068">
        <v>26.12</v>
      </c>
      <c r="M8068">
        <v>15.67</v>
      </c>
      <c r="N8068">
        <v>1.39</v>
      </c>
      <c r="O8068" t="s">
        <v>24</v>
      </c>
      <c r="P8068" t="s">
        <v>320</v>
      </c>
      <c r="Q8068" t="s">
        <v>95</v>
      </c>
      <c r="R8068" t="s">
        <v>27</v>
      </c>
      <c r="S8068" t="s">
        <v>57</v>
      </c>
      <c r="T8068" s="1">
        <v>40348</v>
      </c>
    </row>
    <row r="8069" spans="1:20" x14ac:dyDescent="0.25">
      <c r="A8069">
        <v>57570</v>
      </c>
      <c r="B8069">
        <v>41180</v>
      </c>
      <c r="C8069" t="s">
        <v>36</v>
      </c>
      <c r="D8069" t="s">
        <v>42</v>
      </c>
      <c r="E8069" t="s">
        <v>92</v>
      </c>
      <c r="F8069" t="s">
        <v>1136</v>
      </c>
      <c r="G8069">
        <v>27</v>
      </c>
      <c r="H8069">
        <v>3197.61</v>
      </c>
      <c r="I8069">
        <v>0.45</v>
      </c>
      <c r="J8069">
        <v>0.09</v>
      </c>
      <c r="K8069">
        <v>1254.4100000000001</v>
      </c>
      <c r="L8069">
        <v>129.05000000000001</v>
      </c>
      <c r="M8069">
        <v>70.98</v>
      </c>
      <c r="N8069">
        <v>26.74</v>
      </c>
      <c r="O8069" t="s">
        <v>48</v>
      </c>
      <c r="P8069" t="s">
        <v>1944</v>
      </c>
      <c r="Q8069" t="s">
        <v>64</v>
      </c>
      <c r="R8069" t="s">
        <v>34</v>
      </c>
      <c r="S8069" t="s">
        <v>49</v>
      </c>
      <c r="T8069" s="1">
        <v>41182</v>
      </c>
    </row>
    <row r="8070" spans="1:20" x14ac:dyDescent="0.25">
      <c r="A8070">
        <v>57570</v>
      </c>
      <c r="B8070">
        <v>41180</v>
      </c>
      <c r="C8070" t="s">
        <v>36</v>
      </c>
      <c r="D8070" t="s">
        <v>21</v>
      </c>
      <c r="E8070" t="s">
        <v>84</v>
      </c>
      <c r="F8070" t="s">
        <v>804</v>
      </c>
      <c r="G8070">
        <v>15</v>
      </c>
      <c r="H8070">
        <v>1020.57</v>
      </c>
      <c r="I8070">
        <v>0.36</v>
      </c>
      <c r="J8070">
        <v>0.1</v>
      </c>
      <c r="K8070">
        <v>292.74</v>
      </c>
      <c r="L8070">
        <v>75.06</v>
      </c>
      <c r="M8070">
        <v>48.04</v>
      </c>
      <c r="N8070">
        <v>7.23</v>
      </c>
      <c r="O8070" t="s">
        <v>24</v>
      </c>
      <c r="P8070" t="s">
        <v>1944</v>
      </c>
      <c r="Q8070" t="s">
        <v>64</v>
      </c>
      <c r="R8070" t="s">
        <v>34</v>
      </c>
      <c r="S8070" t="s">
        <v>57</v>
      </c>
      <c r="T8070" s="1">
        <v>41182</v>
      </c>
    </row>
    <row r="8071" spans="1:20" x14ac:dyDescent="0.25">
      <c r="A8071">
        <v>57572</v>
      </c>
      <c r="B8071">
        <v>40736</v>
      </c>
      <c r="C8071" t="s">
        <v>79</v>
      </c>
      <c r="D8071" t="s">
        <v>37</v>
      </c>
      <c r="E8071" t="s">
        <v>38</v>
      </c>
      <c r="F8071" t="s">
        <v>98</v>
      </c>
      <c r="G8071">
        <v>30</v>
      </c>
      <c r="H8071">
        <v>218.05</v>
      </c>
      <c r="I8071">
        <v>0.37</v>
      </c>
      <c r="J8071">
        <v>0.1</v>
      </c>
      <c r="K8071">
        <v>64.03</v>
      </c>
      <c r="L8071">
        <v>7.9</v>
      </c>
      <c r="M8071">
        <v>4.9800000000000004</v>
      </c>
      <c r="N8071">
        <v>4.62</v>
      </c>
      <c r="O8071" t="s">
        <v>24</v>
      </c>
      <c r="P8071" t="s">
        <v>74</v>
      </c>
      <c r="Q8071" t="s">
        <v>33</v>
      </c>
      <c r="R8071" t="s">
        <v>61</v>
      </c>
      <c r="S8071" t="s">
        <v>35</v>
      </c>
      <c r="T8071" s="1">
        <v>40738</v>
      </c>
    </row>
    <row r="8072" spans="1:20" x14ac:dyDescent="0.25">
      <c r="A8072">
        <v>57572</v>
      </c>
      <c r="B8072">
        <v>40736</v>
      </c>
      <c r="C8072" t="s">
        <v>79</v>
      </c>
      <c r="D8072" t="s">
        <v>21</v>
      </c>
      <c r="E8072" t="s">
        <v>84</v>
      </c>
      <c r="F8072" t="s">
        <v>137</v>
      </c>
      <c r="G8072">
        <v>9</v>
      </c>
      <c r="H8072">
        <v>135.57</v>
      </c>
      <c r="I8072">
        <v>0.47</v>
      </c>
      <c r="J8072">
        <v>0</v>
      </c>
      <c r="K8072">
        <v>60.98</v>
      </c>
      <c r="L8072">
        <v>14.42</v>
      </c>
      <c r="M8072">
        <v>7.64</v>
      </c>
      <c r="N8072">
        <v>5.83</v>
      </c>
      <c r="O8072" t="s">
        <v>24</v>
      </c>
      <c r="P8072" t="s">
        <v>74</v>
      </c>
      <c r="Q8072" t="s">
        <v>33</v>
      </c>
      <c r="R8072" t="s">
        <v>61</v>
      </c>
      <c r="S8072" t="s">
        <v>55</v>
      </c>
      <c r="T8072" s="1">
        <v>40737</v>
      </c>
    </row>
    <row r="8073" spans="1:20" x14ac:dyDescent="0.25">
      <c r="A8073">
        <v>57574</v>
      </c>
      <c r="B8073">
        <v>41113</v>
      </c>
      <c r="C8073" t="s">
        <v>58</v>
      </c>
      <c r="D8073" t="s">
        <v>42</v>
      </c>
      <c r="E8073" t="s">
        <v>43</v>
      </c>
      <c r="F8073" t="s">
        <v>1829</v>
      </c>
      <c r="G8073">
        <v>20</v>
      </c>
      <c r="H8073">
        <v>985.71</v>
      </c>
      <c r="I8073">
        <v>0.54</v>
      </c>
      <c r="J8073">
        <v>7.0000000000000007E-2</v>
      </c>
      <c r="K8073">
        <v>490.23</v>
      </c>
      <c r="L8073">
        <v>52.15</v>
      </c>
      <c r="M8073">
        <v>23.99</v>
      </c>
      <c r="N8073">
        <v>15.68</v>
      </c>
      <c r="O8073" t="s">
        <v>48</v>
      </c>
      <c r="P8073" t="s">
        <v>1218</v>
      </c>
      <c r="Q8073" t="s">
        <v>41</v>
      </c>
      <c r="R8073" t="s">
        <v>67</v>
      </c>
      <c r="S8073" t="s">
        <v>132</v>
      </c>
      <c r="T8073" s="1">
        <v>41114</v>
      </c>
    </row>
    <row r="8074" spans="1:20" x14ac:dyDescent="0.25">
      <c r="A8074">
        <v>57600</v>
      </c>
      <c r="B8074">
        <v>41224</v>
      </c>
      <c r="C8074" t="s">
        <v>58</v>
      </c>
      <c r="D8074" t="s">
        <v>21</v>
      </c>
      <c r="E8074" t="s">
        <v>120</v>
      </c>
      <c r="F8074" t="s">
        <v>1232</v>
      </c>
      <c r="G8074">
        <v>32</v>
      </c>
      <c r="H8074">
        <v>3143.59</v>
      </c>
      <c r="I8074">
        <v>0.42</v>
      </c>
      <c r="J8074">
        <v>0.05</v>
      </c>
      <c r="K8074">
        <v>1220.3399999999999</v>
      </c>
      <c r="L8074">
        <v>103.07</v>
      </c>
      <c r="M8074">
        <v>59.78</v>
      </c>
      <c r="N8074">
        <v>10.29</v>
      </c>
      <c r="O8074" t="s">
        <v>24</v>
      </c>
      <c r="P8074" t="s">
        <v>539</v>
      </c>
      <c r="Q8074" t="s">
        <v>83</v>
      </c>
      <c r="R8074" t="s">
        <v>27</v>
      </c>
      <c r="S8074" t="s">
        <v>57</v>
      </c>
      <c r="T8074" s="1">
        <v>41226</v>
      </c>
    </row>
    <row r="8075" spans="1:20" x14ac:dyDescent="0.25">
      <c r="A8075">
        <v>57600</v>
      </c>
      <c r="B8075">
        <v>41224</v>
      </c>
      <c r="C8075" t="s">
        <v>58</v>
      </c>
      <c r="D8075" t="s">
        <v>21</v>
      </c>
      <c r="E8075" t="s">
        <v>80</v>
      </c>
      <c r="F8075" t="s">
        <v>575</v>
      </c>
      <c r="G8075">
        <v>44</v>
      </c>
      <c r="H8075">
        <v>339</v>
      </c>
      <c r="I8075">
        <v>0.49</v>
      </c>
      <c r="J8075">
        <v>0.05</v>
      </c>
      <c r="K8075">
        <v>156.78</v>
      </c>
      <c r="L8075">
        <v>8.1</v>
      </c>
      <c r="M8075">
        <v>4.13</v>
      </c>
      <c r="N8075">
        <v>0.5</v>
      </c>
      <c r="O8075" t="s">
        <v>24</v>
      </c>
      <c r="P8075" t="s">
        <v>539</v>
      </c>
      <c r="Q8075" t="s">
        <v>95</v>
      </c>
      <c r="R8075" t="s">
        <v>27</v>
      </c>
      <c r="S8075" t="s">
        <v>57</v>
      </c>
      <c r="T8075" s="1">
        <v>41226</v>
      </c>
    </row>
    <row r="8076" spans="1:20" x14ac:dyDescent="0.25">
      <c r="A8076">
        <v>57600</v>
      </c>
      <c r="B8076">
        <v>41224</v>
      </c>
      <c r="C8076" t="s">
        <v>58</v>
      </c>
      <c r="D8076" t="s">
        <v>21</v>
      </c>
      <c r="E8076" t="s">
        <v>84</v>
      </c>
      <c r="F8076" t="s">
        <v>1734</v>
      </c>
      <c r="G8076">
        <v>12</v>
      </c>
      <c r="H8076">
        <v>711.5</v>
      </c>
      <c r="I8076">
        <v>0.47</v>
      </c>
      <c r="J8076">
        <v>0.01</v>
      </c>
      <c r="K8076">
        <v>322.66000000000003</v>
      </c>
      <c r="L8076">
        <v>58.45</v>
      </c>
      <c r="M8076">
        <v>30.98</v>
      </c>
      <c r="N8076">
        <v>17.079999999999998</v>
      </c>
      <c r="O8076" t="s">
        <v>24</v>
      </c>
      <c r="P8076" t="s">
        <v>539</v>
      </c>
      <c r="Q8076" t="s">
        <v>95</v>
      </c>
      <c r="R8076" t="s">
        <v>27</v>
      </c>
      <c r="S8076" t="s">
        <v>57</v>
      </c>
      <c r="T8076" s="1">
        <v>41226</v>
      </c>
    </row>
    <row r="8077" spans="1:20" x14ac:dyDescent="0.25">
      <c r="A8077">
        <v>57602</v>
      </c>
      <c r="B8077">
        <v>41046</v>
      </c>
      <c r="C8077" t="s">
        <v>20</v>
      </c>
      <c r="D8077" t="s">
        <v>21</v>
      </c>
      <c r="E8077" t="s">
        <v>80</v>
      </c>
      <c r="F8077" t="s">
        <v>2003</v>
      </c>
      <c r="G8077">
        <v>43</v>
      </c>
      <c r="H8077">
        <v>229.49</v>
      </c>
      <c r="I8077">
        <v>0.47</v>
      </c>
      <c r="J8077">
        <v>0.02</v>
      </c>
      <c r="K8077">
        <v>105.15</v>
      </c>
      <c r="L8077">
        <v>5.43</v>
      </c>
      <c r="M8077">
        <v>2.88</v>
      </c>
      <c r="N8077">
        <v>0.5</v>
      </c>
      <c r="O8077" t="s">
        <v>24</v>
      </c>
      <c r="P8077" t="s">
        <v>1955</v>
      </c>
      <c r="Q8077" t="s">
        <v>41</v>
      </c>
      <c r="R8077" t="s">
        <v>67</v>
      </c>
      <c r="S8077" t="s">
        <v>57</v>
      </c>
      <c r="T8077" s="1">
        <v>41055</v>
      </c>
    </row>
    <row r="8078" spans="1:20" x14ac:dyDescent="0.25">
      <c r="A8078">
        <v>57606</v>
      </c>
      <c r="B8078">
        <v>40181</v>
      </c>
      <c r="C8078" t="s">
        <v>29</v>
      </c>
      <c r="D8078" t="s">
        <v>37</v>
      </c>
      <c r="E8078" t="s">
        <v>38</v>
      </c>
      <c r="F8078" t="s">
        <v>317</v>
      </c>
      <c r="G8078">
        <v>37</v>
      </c>
      <c r="H8078">
        <v>603.58000000000004</v>
      </c>
      <c r="I8078">
        <v>0.52</v>
      </c>
      <c r="J8078">
        <v>0.08</v>
      </c>
      <c r="K8078">
        <v>286.94</v>
      </c>
      <c r="L8078">
        <v>17.63</v>
      </c>
      <c r="M8078">
        <v>8.4600000000000009</v>
      </c>
      <c r="N8078">
        <v>3.62</v>
      </c>
      <c r="O8078" t="s">
        <v>24</v>
      </c>
      <c r="P8078" t="s">
        <v>1182</v>
      </c>
      <c r="Q8078" t="s">
        <v>64</v>
      </c>
      <c r="R8078" t="s">
        <v>67</v>
      </c>
      <c r="S8078" t="s">
        <v>35</v>
      </c>
      <c r="T8078" s="1">
        <v>40182</v>
      </c>
    </row>
    <row r="8079" spans="1:20" x14ac:dyDescent="0.25">
      <c r="A8079">
        <v>57633</v>
      </c>
      <c r="B8079">
        <v>40580</v>
      </c>
      <c r="C8079" t="s">
        <v>36</v>
      </c>
      <c r="D8079" t="s">
        <v>42</v>
      </c>
      <c r="E8079" t="s">
        <v>43</v>
      </c>
      <c r="F8079" t="s">
        <v>68</v>
      </c>
      <c r="G8079">
        <v>12</v>
      </c>
      <c r="H8079">
        <v>693.22</v>
      </c>
      <c r="I8079">
        <v>0.51</v>
      </c>
      <c r="J8079">
        <v>0.09</v>
      </c>
      <c r="K8079">
        <v>318.14</v>
      </c>
      <c r="L8079">
        <v>63.12</v>
      </c>
      <c r="M8079">
        <v>30.93</v>
      </c>
      <c r="N8079">
        <v>3.92</v>
      </c>
      <c r="O8079" t="s">
        <v>71</v>
      </c>
      <c r="P8079" t="s">
        <v>1266</v>
      </c>
      <c r="Q8079" t="s">
        <v>33</v>
      </c>
      <c r="R8079" t="s">
        <v>34</v>
      </c>
      <c r="S8079" t="s">
        <v>35</v>
      </c>
      <c r="T8079" s="1">
        <v>40581</v>
      </c>
    </row>
    <row r="8080" spans="1:20" x14ac:dyDescent="0.25">
      <c r="A8080">
        <v>57638</v>
      </c>
      <c r="B8080">
        <v>41021</v>
      </c>
      <c r="C8080" t="s">
        <v>20</v>
      </c>
      <c r="D8080" t="s">
        <v>21</v>
      </c>
      <c r="E8080" t="s">
        <v>84</v>
      </c>
      <c r="F8080" t="s">
        <v>1030</v>
      </c>
      <c r="G8080">
        <v>49</v>
      </c>
      <c r="H8080">
        <v>822.84</v>
      </c>
      <c r="I8080">
        <v>0.36</v>
      </c>
      <c r="J8080">
        <v>7.0000000000000007E-2</v>
      </c>
      <c r="K8080">
        <v>254.89</v>
      </c>
      <c r="L8080">
        <v>17.940000000000001</v>
      </c>
      <c r="M8080">
        <v>11.48</v>
      </c>
      <c r="N8080">
        <v>5.43</v>
      </c>
      <c r="O8080" t="s">
        <v>24</v>
      </c>
      <c r="P8080" t="s">
        <v>665</v>
      </c>
      <c r="Q8080" t="s">
        <v>95</v>
      </c>
      <c r="R8080" t="s">
        <v>67</v>
      </c>
      <c r="S8080" t="s">
        <v>57</v>
      </c>
      <c r="T8080" s="1">
        <v>41023</v>
      </c>
    </row>
    <row r="8081" spans="1:20" x14ac:dyDescent="0.25">
      <c r="A8081">
        <v>57638</v>
      </c>
      <c r="B8081">
        <v>41021</v>
      </c>
      <c r="C8081" t="s">
        <v>20</v>
      </c>
      <c r="D8081" t="s">
        <v>21</v>
      </c>
      <c r="E8081" t="s">
        <v>30</v>
      </c>
      <c r="F8081" t="s">
        <v>31</v>
      </c>
      <c r="G8081">
        <v>49</v>
      </c>
      <c r="H8081">
        <v>170</v>
      </c>
      <c r="I8081">
        <v>0.44</v>
      </c>
      <c r="J8081">
        <v>0.08</v>
      </c>
      <c r="K8081">
        <v>65.52</v>
      </c>
      <c r="L8081">
        <v>3.71</v>
      </c>
      <c r="M8081">
        <v>2.08</v>
      </c>
      <c r="N8081">
        <v>2.56</v>
      </c>
      <c r="O8081" t="s">
        <v>24</v>
      </c>
      <c r="P8081" t="s">
        <v>665</v>
      </c>
      <c r="Q8081" t="s">
        <v>95</v>
      </c>
      <c r="R8081" t="s">
        <v>67</v>
      </c>
      <c r="S8081" t="s">
        <v>35</v>
      </c>
      <c r="T8081" s="1">
        <v>41023</v>
      </c>
    </row>
    <row r="8082" spans="1:20" x14ac:dyDescent="0.25">
      <c r="A8082">
        <v>57638</v>
      </c>
      <c r="B8082">
        <v>41021</v>
      </c>
      <c r="C8082" t="s">
        <v>20</v>
      </c>
      <c r="D8082" t="s">
        <v>42</v>
      </c>
      <c r="E8082" t="s">
        <v>46</v>
      </c>
      <c r="F8082" t="s">
        <v>2074</v>
      </c>
      <c r="G8082">
        <v>35</v>
      </c>
      <c r="H8082">
        <v>11403.73</v>
      </c>
      <c r="I8082">
        <v>0.39</v>
      </c>
      <c r="J8082">
        <v>0.09</v>
      </c>
      <c r="K8082">
        <v>3749.88</v>
      </c>
      <c r="L8082">
        <v>357.13</v>
      </c>
      <c r="M8082">
        <v>217.85</v>
      </c>
      <c r="N8082">
        <v>29.1</v>
      </c>
      <c r="O8082" t="s">
        <v>48</v>
      </c>
      <c r="P8082" t="s">
        <v>665</v>
      </c>
      <c r="Q8082" t="s">
        <v>95</v>
      </c>
      <c r="R8082" t="s">
        <v>67</v>
      </c>
      <c r="S8082" t="s">
        <v>49</v>
      </c>
      <c r="T8082" s="1">
        <v>41026</v>
      </c>
    </row>
    <row r="8083" spans="1:20" x14ac:dyDescent="0.25">
      <c r="A8083">
        <v>57639</v>
      </c>
      <c r="B8083">
        <v>40380</v>
      </c>
      <c r="C8083" t="s">
        <v>58</v>
      </c>
      <c r="D8083" t="s">
        <v>42</v>
      </c>
      <c r="E8083" t="s">
        <v>43</v>
      </c>
      <c r="F8083" t="s">
        <v>1976</v>
      </c>
      <c r="G8083">
        <v>24</v>
      </c>
      <c r="H8083">
        <v>4416.93</v>
      </c>
      <c r="I8083">
        <v>0.5</v>
      </c>
      <c r="J8083">
        <v>0.04</v>
      </c>
      <c r="K8083">
        <v>2107.7600000000002</v>
      </c>
      <c r="L8083">
        <v>190.92</v>
      </c>
      <c r="M8083">
        <v>95.46</v>
      </c>
      <c r="N8083">
        <v>18.13</v>
      </c>
      <c r="O8083" t="s">
        <v>24</v>
      </c>
      <c r="P8083" t="s">
        <v>933</v>
      </c>
      <c r="Q8083" t="s">
        <v>64</v>
      </c>
      <c r="R8083" t="s">
        <v>67</v>
      </c>
      <c r="S8083" t="s">
        <v>28</v>
      </c>
      <c r="T8083" s="1">
        <v>40380</v>
      </c>
    </row>
    <row r="8084" spans="1:20" x14ac:dyDescent="0.25">
      <c r="A8084">
        <v>57666</v>
      </c>
      <c r="B8084">
        <v>39955</v>
      </c>
      <c r="C8084" t="s">
        <v>29</v>
      </c>
      <c r="D8084" t="s">
        <v>21</v>
      </c>
      <c r="E8084" t="s">
        <v>52</v>
      </c>
      <c r="F8084" t="s">
        <v>2056</v>
      </c>
      <c r="G8084">
        <v>45</v>
      </c>
      <c r="H8084">
        <v>2184.9</v>
      </c>
      <c r="I8084">
        <v>0.48</v>
      </c>
      <c r="J8084">
        <v>0.03</v>
      </c>
      <c r="K8084">
        <v>1011.72</v>
      </c>
      <c r="L8084">
        <v>49.96</v>
      </c>
      <c r="M8084">
        <v>25.98</v>
      </c>
      <c r="N8084">
        <v>4.08</v>
      </c>
      <c r="O8084" t="s">
        <v>24</v>
      </c>
      <c r="P8084" t="s">
        <v>1047</v>
      </c>
      <c r="Q8084" t="s">
        <v>75</v>
      </c>
      <c r="R8084" t="s">
        <v>27</v>
      </c>
      <c r="S8084" t="s">
        <v>35</v>
      </c>
      <c r="T8084" s="1">
        <v>39958</v>
      </c>
    </row>
    <row r="8085" spans="1:20" x14ac:dyDescent="0.25">
      <c r="A8085">
        <v>57666</v>
      </c>
      <c r="B8085">
        <v>39955</v>
      </c>
      <c r="C8085" t="s">
        <v>29</v>
      </c>
      <c r="D8085" t="s">
        <v>21</v>
      </c>
      <c r="E8085" t="s">
        <v>22</v>
      </c>
      <c r="F8085" t="s">
        <v>131</v>
      </c>
      <c r="G8085">
        <v>44</v>
      </c>
      <c r="H8085">
        <v>1748.56</v>
      </c>
      <c r="I8085">
        <v>0.51</v>
      </c>
      <c r="J8085">
        <v>0.1</v>
      </c>
      <c r="K8085">
        <v>772.41</v>
      </c>
      <c r="L8085">
        <v>42.82</v>
      </c>
      <c r="M8085">
        <v>20.98</v>
      </c>
      <c r="N8085">
        <v>53.03</v>
      </c>
      <c r="O8085" t="s">
        <v>48</v>
      </c>
      <c r="P8085" t="s">
        <v>1047</v>
      </c>
      <c r="Q8085" t="s">
        <v>75</v>
      </c>
      <c r="R8085" t="s">
        <v>27</v>
      </c>
      <c r="S8085" t="s">
        <v>132</v>
      </c>
      <c r="T8085" s="1">
        <v>39955</v>
      </c>
    </row>
    <row r="8086" spans="1:20" x14ac:dyDescent="0.25">
      <c r="A8086">
        <v>57669</v>
      </c>
      <c r="B8086">
        <v>40398</v>
      </c>
      <c r="C8086" t="s">
        <v>58</v>
      </c>
      <c r="D8086" t="s">
        <v>21</v>
      </c>
      <c r="E8086" t="s">
        <v>126</v>
      </c>
      <c r="F8086" t="s">
        <v>511</v>
      </c>
      <c r="G8086">
        <v>41</v>
      </c>
      <c r="H8086">
        <v>3365.69</v>
      </c>
      <c r="I8086">
        <v>0.5</v>
      </c>
      <c r="J8086">
        <v>0</v>
      </c>
      <c r="K8086">
        <v>1680.18</v>
      </c>
      <c r="L8086">
        <v>81.96</v>
      </c>
      <c r="M8086">
        <v>40.98</v>
      </c>
      <c r="N8086">
        <v>5.33</v>
      </c>
      <c r="O8086" t="s">
        <v>24</v>
      </c>
      <c r="P8086" t="s">
        <v>1304</v>
      </c>
      <c r="Q8086" t="s">
        <v>33</v>
      </c>
      <c r="R8086" t="s">
        <v>67</v>
      </c>
      <c r="S8086" t="s">
        <v>57</v>
      </c>
      <c r="T8086" s="1">
        <v>40399</v>
      </c>
    </row>
    <row r="8087" spans="1:20" x14ac:dyDescent="0.25">
      <c r="A8087">
        <v>57671</v>
      </c>
      <c r="B8087">
        <v>41220</v>
      </c>
      <c r="C8087" t="s">
        <v>29</v>
      </c>
      <c r="D8087" t="s">
        <v>21</v>
      </c>
      <c r="E8087" t="s">
        <v>80</v>
      </c>
      <c r="F8087" t="s">
        <v>895</v>
      </c>
      <c r="G8087">
        <v>6</v>
      </c>
      <c r="H8087">
        <v>36.43</v>
      </c>
      <c r="I8087">
        <v>0.38</v>
      </c>
      <c r="J8087">
        <v>0.01</v>
      </c>
      <c r="K8087">
        <v>13.43</v>
      </c>
      <c r="L8087">
        <v>6.05</v>
      </c>
      <c r="M8087">
        <v>3.75</v>
      </c>
      <c r="N8087">
        <v>0.5</v>
      </c>
      <c r="O8087" t="s">
        <v>24</v>
      </c>
      <c r="P8087" t="s">
        <v>845</v>
      </c>
      <c r="Q8087" t="s">
        <v>95</v>
      </c>
      <c r="R8087" t="s">
        <v>67</v>
      </c>
      <c r="S8087" t="s">
        <v>57</v>
      </c>
      <c r="T8087" s="1">
        <v>41221</v>
      </c>
    </row>
    <row r="8088" spans="1:20" x14ac:dyDescent="0.25">
      <c r="A8088">
        <v>57698</v>
      </c>
      <c r="B8088">
        <v>40914</v>
      </c>
      <c r="C8088" t="s">
        <v>58</v>
      </c>
      <c r="D8088" t="s">
        <v>21</v>
      </c>
      <c r="E8088" t="s">
        <v>126</v>
      </c>
      <c r="F8088" t="s">
        <v>1260</v>
      </c>
      <c r="G8088">
        <v>10</v>
      </c>
      <c r="H8088">
        <v>126.4</v>
      </c>
      <c r="I8088">
        <v>0.37</v>
      </c>
      <c r="J8088">
        <v>0.05</v>
      </c>
      <c r="K8088">
        <v>39.47</v>
      </c>
      <c r="L8088">
        <v>12.33</v>
      </c>
      <c r="M8088">
        <v>7.77</v>
      </c>
      <c r="N8088">
        <v>9.23</v>
      </c>
      <c r="O8088" t="s">
        <v>24</v>
      </c>
      <c r="P8088" t="s">
        <v>740</v>
      </c>
      <c r="Q8088" t="s">
        <v>95</v>
      </c>
      <c r="R8088" t="s">
        <v>61</v>
      </c>
      <c r="S8088" t="s">
        <v>57</v>
      </c>
      <c r="T8088" s="1">
        <v>40915</v>
      </c>
    </row>
    <row r="8089" spans="1:20" x14ac:dyDescent="0.25">
      <c r="A8089">
        <v>57698</v>
      </c>
      <c r="B8089">
        <v>40914</v>
      </c>
      <c r="C8089" t="s">
        <v>58</v>
      </c>
      <c r="D8089" t="s">
        <v>21</v>
      </c>
      <c r="E8089" t="s">
        <v>126</v>
      </c>
      <c r="F8089" t="s">
        <v>127</v>
      </c>
      <c r="G8089">
        <v>13</v>
      </c>
      <c r="H8089">
        <v>8737.99</v>
      </c>
      <c r="I8089">
        <v>0.48</v>
      </c>
      <c r="J8089">
        <v>0.04</v>
      </c>
      <c r="K8089">
        <v>3995.75</v>
      </c>
      <c r="L8089">
        <v>698.56</v>
      </c>
      <c r="M8089">
        <v>363.25</v>
      </c>
      <c r="N8089">
        <v>19.989999999999998</v>
      </c>
      <c r="O8089" t="s">
        <v>24</v>
      </c>
      <c r="P8089" t="s">
        <v>740</v>
      </c>
      <c r="Q8089" t="s">
        <v>95</v>
      </c>
      <c r="R8089" t="s">
        <v>61</v>
      </c>
      <c r="S8089" t="s">
        <v>57</v>
      </c>
      <c r="T8089" s="1">
        <v>40916</v>
      </c>
    </row>
    <row r="8090" spans="1:20" x14ac:dyDescent="0.25">
      <c r="A8090">
        <v>57699</v>
      </c>
      <c r="B8090">
        <v>41223</v>
      </c>
      <c r="C8090" t="s">
        <v>20</v>
      </c>
      <c r="D8090" t="s">
        <v>37</v>
      </c>
      <c r="E8090" t="s">
        <v>38</v>
      </c>
      <c r="F8090" t="s">
        <v>432</v>
      </c>
      <c r="G8090">
        <v>47</v>
      </c>
      <c r="H8090">
        <v>2698.47</v>
      </c>
      <c r="I8090">
        <v>0.35</v>
      </c>
      <c r="J8090">
        <v>0.09</v>
      </c>
      <c r="K8090">
        <v>770.42</v>
      </c>
      <c r="L8090">
        <v>63.05</v>
      </c>
      <c r="M8090">
        <v>40.98</v>
      </c>
      <c r="N8090">
        <v>1.99</v>
      </c>
      <c r="O8090" t="s">
        <v>24</v>
      </c>
      <c r="P8090" t="s">
        <v>938</v>
      </c>
      <c r="Q8090" t="s">
        <v>64</v>
      </c>
      <c r="R8090" t="s">
        <v>34</v>
      </c>
      <c r="S8090" t="s">
        <v>35</v>
      </c>
      <c r="T8090" s="1">
        <v>41228</v>
      </c>
    </row>
    <row r="8091" spans="1:20" x14ac:dyDescent="0.25">
      <c r="A8091">
        <v>57699</v>
      </c>
      <c r="B8091">
        <v>41223</v>
      </c>
      <c r="C8091" t="s">
        <v>20</v>
      </c>
      <c r="D8091" t="s">
        <v>21</v>
      </c>
      <c r="E8091" t="s">
        <v>139</v>
      </c>
      <c r="F8091" t="s">
        <v>1150</v>
      </c>
      <c r="G8091">
        <v>36</v>
      </c>
      <c r="H8091">
        <v>3330.9</v>
      </c>
      <c r="I8091">
        <v>0.39</v>
      </c>
      <c r="J8091">
        <v>0.08</v>
      </c>
      <c r="K8091">
        <v>1115.6300000000001</v>
      </c>
      <c r="L8091">
        <v>99.97</v>
      </c>
      <c r="M8091">
        <v>60.98</v>
      </c>
      <c r="N8091">
        <v>19.989999999999998</v>
      </c>
      <c r="O8091" t="s">
        <v>24</v>
      </c>
      <c r="P8091" t="s">
        <v>938</v>
      </c>
      <c r="Q8091" t="s">
        <v>64</v>
      </c>
      <c r="R8091" t="s">
        <v>34</v>
      </c>
      <c r="S8091" t="s">
        <v>57</v>
      </c>
      <c r="T8091" s="1">
        <v>41227</v>
      </c>
    </row>
    <row r="8092" spans="1:20" x14ac:dyDescent="0.25">
      <c r="A8092">
        <v>57699</v>
      </c>
      <c r="B8092">
        <v>41223</v>
      </c>
      <c r="C8092" t="s">
        <v>20</v>
      </c>
      <c r="D8092" t="s">
        <v>42</v>
      </c>
      <c r="E8092" t="s">
        <v>43</v>
      </c>
      <c r="F8092" t="s">
        <v>775</v>
      </c>
      <c r="G8092">
        <v>20</v>
      </c>
      <c r="H8092">
        <v>85.87</v>
      </c>
      <c r="I8092">
        <v>0.53</v>
      </c>
      <c r="J8092">
        <v>0.09</v>
      </c>
      <c r="K8092">
        <v>38.94</v>
      </c>
      <c r="L8092">
        <v>4.43</v>
      </c>
      <c r="M8092">
        <v>2.08</v>
      </c>
      <c r="N8092">
        <v>5.33</v>
      </c>
      <c r="O8092" t="s">
        <v>24</v>
      </c>
      <c r="P8092" t="s">
        <v>938</v>
      </c>
      <c r="Q8092" t="s">
        <v>64</v>
      </c>
      <c r="R8092" t="s">
        <v>34</v>
      </c>
      <c r="S8092" t="s">
        <v>57</v>
      </c>
      <c r="T8092" s="1">
        <v>41225</v>
      </c>
    </row>
    <row r="8093" spans="1:20" x14ac:dyDescent="0.25">
      <c r="A8093">
        <v>57700</v>
      </c>
      <c r="B8093">
        <v>40859</v>
      </c>
      <c r="C8093" t="s">
        <v>79</v>
      </c>
      <c r="D8093" t="s">
        <v>37</v>
      </c>
      <c r="E8093" t="s">
        <v>38</v>
      </c>
      <c r="F8093" t="s">
        <v>271</v>
      </c>
      <c r="G8093">
        <v>38</v>
      </c>
      <c r="H8093">
        <v>3129.16</v>
      </c>
      <c r="I8093">
        <v>0.44</v>
      </c>
      <c r="J8093">
        <v>0.04</v>
      </c>
      <c r="K8093">
        <v>1302.31</v>
      </c>
      <c r="L8093">
        <v>85.68</v>
      </c>
      <c r="M8093">
        <v>47.98</v>
      </c>
      <c r="N8093">
        <v>3.61</v>
      </c>
      <c r="O8093" t="s">
        <v>24</v>
      </c>
      <c r="P8093" t="s">
        <v>1996</v>
      </c>
      <c r="Q8093" t="s">
        <v>95</v>
      </c>
      <c r="R8093" t="s">
        <v>34</v>
      </c>
      <c r="S8093" t="s">
        <v>35</v>
      </c>
      <c r="T8093" s="1">
        <v>40859</v>
      </c>
    </row>
    <row r="8094" spans="1:20" x14ac:dyDescent="0.25">
      <c r="A8094">
        <v>57734</v>
      </c>
      <c r="B8094">
        <v>40072</v>
      </c>
      <c r="C8094" t="s">
        <v>36</v>
      </c>
      <c r="D8094" t="s">
        <v>21</v>
      </c>
      <c r="E8094" t="s">
        <v>120</v>
      </c>
      <c r="F8094" t="s">
        <v>347</v>
      </c>
      <c r="G8094">
        <v>26</v>
      </c>
      <c r="H8094">
        <v>223.59</v>
      </c>
      <c r="I8094">
        <v>0.52</v>
      </c>
      <c r="J8094">
        <v>0.05</v>
      </c>
      <c r="K8094">
        <v>107.94</v>
      </c>
      <c r="L8094">
        <v>8.83</v>
      </c>
      <c r="M8094">
        <v>4.24</v>
      </c>
      <c r="N8094">
        <v>5.41</v>
      </c>
      <c r="O8094" t="s">
        <v>24</v>
      </c>
      <c r="P8094" t="s">
        <v>851</v>
      </c>
      <c r="Q8094" t="s">
        <v>33</v>
      </c>
      <c r="R8094" t="s">
        <v>27</v>
      </c>
      <c r="S8094" t="s">
        <v>57</v>
      </c>
      <c r="T8094" s="1">
        <v>40074</v>
      </c>
    </row>
    <row r="8095" spans="1:20" x14ac:dyDescent="0.25">
      <c r="A8095">
        <v>57734</v>
      </c>
      <c r="B8095">
        <v>40072</v>
      </c>
      <c r="C8095" t="s">
        <v>36</v>
      </c>
      <c r="D8095" t="s">
        <v>21</v>
      </c>
      <c r="E8095" t="s">
        <v>139</v>
      </c>
      <c r="F8095" t="s">
        <v>1141</v>
      </c>
      <c r="G8095">
        <v>27</v>
      </c>
      <c r="H8095">
        <v>890.29</v>
      </c>
      <c r="I8095">
        <v>0.53</v>
      </c>
      <c r="J8095">
        <v>0.1</v>
      </c>
      <c r="K8095">
        <v>419.44</v>
      </c>
      <c r="L8095">
        <v>36.130000000000003</v>
      </c>
      <c r="M8095">
        <v>16.98</v>
      </c>
      <c r="N8095">
        <v>12.39</v>
      </c>
      <c r="O8095" t="s">
        <v>24</v>
      </c>
      <c r="P8095" t="s">
        <v>851</v>
      </c>
      <c r="Q8095" t="s">
        <v>33</v>
      </c>
      <c r="R8095" t="s">
        <v>27</v>
      </c>
      <c r="S8095" t="s">
        <v>57</v>
      </c>
      <c r="T8095" s="1">
        <v>40074</v>
      </c>
    </row>
    <row r="8096" spans="1:20" x14ac:dyDescent="0.25">
      <c r="A8096">
        <v>57760</v>
      </c>
      <c r="B8096">
        <v>40736</v>
      </c>
      <c r="C8096" t="s">
        <v>29</v>
      </c>
      <c r="D8096" t="s">
        <v>42</v>
      </c>
      <c r="E8096" t="s">
        <v>43</v>
      </c>
      <c r="F8096" t="s">
        <v>863</v>
      </c>
      <c r="G8096">
        <v>38</v>
      </c>
      <c r="H8096">
        <v>463.52</v>
      </c>
      <c r="I8096">
        <v>0.41</v>
      </c>
      <c r="J8096">
        <v>0.06</v>
      </c>
      <c r="K8096">
        <v>171.1</v>
      </c>
      <c r="L8096">
        <v>12.86</v>
      </c>
      <c r="M8096">
        <v>7.59</v>
      </c>
      <c r="N8096">
        <v>4</v>
      </c>
      <c r="O8096" t="s">
        <v>24</v>
      </c>
      <c r="P8096" t="s">
        <v>2069</v>
      </c>
      <c r="Q8096" t="s">
        <v>33</v>
      </c>
      <c r="R8096" t="s">
        <v>34</v>
      </c>
      <c r="S8096" t="s">
        <v>55</v>
      </c>
      <c r="T8096" s="1">
        <v>40738</v>
      </c>
    </row>
    <row r="8097" spans="1:20" x14ac:dyDescent="0.25">
      <c r="A8097">
        <v>57760</v>
      </c>
      <c r="B8097">
        <v>40736</v>
      </c>
      <c r="C8097" t="s">
        <v>29</v>
      </c>
      <c r="D8097" t="s">
        <v>21</v>
      </c>
      <c r="E8097" t="s">
        <v>52</v>
      </c>
      <c r="F8097" t="s">
        <v>1826</v>
      </c>
      <c r="G8097">
        <v>34</v>
      </c>
      <c r="H8097">
        <v>211</v>
      </c>
      <c r="I8097">
        <v>0.52</v>
      </c>
      <c r="J8097">
        <v>0.01</v>
      </c>
      <c r="K8097">
        <v>107.65</v>
      </c>
      <c r="L8097">
        <v>6.21</v>
      </c>
      <c r="M8097">
        <v>2.98</v>
      </c>
      <c r="N8097">
        <v>2.0299999999999998</v>
      </c>
      <c r="O8097" t="s">
        <v>24</v>
      </c>
      <c r="P8097" t="s">
        <v>2069</v>
      </c>
      <c r="Q8097" t="s">
        <v>33</v>
      </c>
      <c r="R8097" t="s">
        <v>34</v>
      </c>
      <c r="S8097" t="s">
        <v>55</v>
      </c>
      <c r="T8097" s="1">
        <v>40738</v>
      </c>
    </row>
    <row r="8098" spans="1:20" x14ac:dyDescent="0.25">
      <c r="A8098">
        <v>57766</v>
      </c>
      <c r="B8098">
        <v>40298</v>
      </c>
      <c r="C8098" t="s">
        <v>36</v>
      </c>
      <c r="D8098" t="s">
        <v>21</v>
      </c>
      <c r="E8098" t="s">
        <v>80</v>
      </c>
      <c r="F8098" t="s">
        <v>849</v>
      </c>
      <c r="G8098">
        <v>17</v>
      </c>
      <c r="H8098">
        <v>870.09</v>
      </c>
      <c r="I8098">
        <v>0.42</v>
      </c>
      <c r="J8098">
        <v>0.05</v>
      </c>
      <c r="K8098">
        <v>331.09</v>
      </c>
      <c r="L8098">
        <v>52.64</v>
      </c>
      <c r="M8098">
        <v>30.53</v>
      </c>
      <c r="N8098">
        <v>19.989999999999998</v>
      </c>
      <c r="O8098" t="s">
        <v>24</v>
      </c>
      <c r="P8098" t="s">
        <v>734</v>
      </c>
      <c r="Q8098" t="s">
        <v>33</v>
      </c>
      <c r="R8098" t="s">
        <v>67</v>
      </c>
      <c r="S8098" t="s">
        <v>57</v>
      </c>
      <c r="T8098" s="1">
        <v>40301</v>
      </c>
    </row>
    <row r="8099" spans="1:20" x14ac:dyDescent="0.25">
      <c r="A8099">
        <v>57767</v>
      </c>
      <c r="B8099">
        <v>41010</v>
      </c>
      <c r="C8099" t="s">
        <v>58</v>
      </c>
      <c r="D8099" t="s">
        <v>37</v>
      </c>
      <c r="E8099" t="s">
        <v>50</v>
      </c>
      <c r="F8099" t="s">
        <v>727</v>
      </c>
      <c r="G8099">
        <v>34</v>
      </c>
      <c r="H8099">
        <v>5846.37</v>
      </c>
      <c r="I8099">
        <v>0.36</v>
      </c>
      <c r="J8099">
        <v>0.01</v>
      </c>
      <c r="K8099">
        <v>2063.7199999999998</v>
      </c>
      <c r="L8099">
        <v>173.42</v>
      </c>
      <c r="M8099">
        <v>110.99</v>
      </c>
      <c r="N8099">
        <v>8.99</v>
      </c>
      <c r="O8099" t="s">
        <v>24</v>
      </c>
      <c r="P8099" t="s">
        <v>40</v>
      </c>
      <c r="Q8099" t="s">
        <v>41</v>
      </c>
      <c r="R8099" t="s">
        <v>34</v>
      </c>
      <c r="S8099" t="s">
        <v>57</v>
      </c>
      <c r="T8099" s="1">
        <v>41012</v>
      </c>
    </row>
    <row r="8100" spans="1:20" x14ac:dyDescent="0.25">
      <c r="A8100">
        <v>57794</v>
      </c>
      <c r="B8100">
        <v>40020</v>
      </c>
      <c r="C8100" t="s">
        <v>20</v>
      </c>
      <c r="D8100" t="s">
        <v>21</v>
      </c>
      <c r="E8100" t="s">
        <v>84</v>
      </c>
      <c r="F8100" t="s">
        <v>1393</v>
      </c>
      <c r="G8100">
        <v>16</v>
      </c>
      <c r="H8100">
        <v>159.18</v>
      </c>
      <c r="I8100">
        <v>0.49</v>
      </c>
      <c r="J8100">
        <v>0.02</v>
      </c>
      <c r="K8100">
        <v>73.430000000000007</v>
      </c>
      <c r="L8100">
        <v>9.76</v>
      </c>
      <c r="M8100">
        <v>4.9800000000000004</v>
      </c>
      <c r="N8100">
        <v>6.07</v>
      </c>
      <c r="O8100" t="s">
        <v>24</v>
      </c>
      <c r="P8100" t="s">
        <v>696</v>
      </c>
      <c r="Q8100" t="s">
        <v>64</v>
      </c>
      <c r="R8100" t="s">
        <v>61</v>
      </c>
      <c r="S8100" t="s">
        <v>57</v>
      </c>
      <c r="T8100" s="1">
        <v>40022</v>
      </c>
    </row>
    <row r="8101" spans="1:20" x14ac:dyDescent="0.25">
      <c r="A8101">
        <v>57798</v>
      </c>
      <c r="B8101">
        <v>41167</v>
      </c>
      <c r="C8101" t="s">
        <v>36</v>
      </c>
      <c r="D8101" t="s">
        <v>42</v>
      </c>
      <c r="E8101" t="s">
        <v>92</v>
      </c>
      <c r="F8101" t="s">
        <v>949</v>
      </c>
      <c r="G8101">
        <v>20</v>
      </c>
      <c r="H8101">
        <v>4767.28</v>
      </c>
      <c r="I8101">
        <v>0.41</v>
      </c>
      <c r="J8101">
        <v>0.01</v>
      </c>
      <c r="K8101">
        <v>1911.59</v>
      </c>
      <c r="L8101">
        <v>238.95</v>
      </c>
      <c r="M8101">
        <v>140.97999999999999</v>
      </c>
      <c r="N8101">
        <v>36.090000000000003</v>
      </c>
      <c r="O8101" t="s">
        <v>48</v>
      </c>
      <c r="P8101" t="s">
        <v>649</v>
      </c>
      <c r="Q8101" t="s">
        <v>95</v>
      </c>
      <c r="R8101" t="s">
        <v>27</v>
      </c>
      <c r="S8101" t="s">
        <v>49</v>
      </c>
      <c r="T8101" s="1">
        <v>41168</v>
      </c>
    </row>
    <row r="8102" spans="1:20" x14ac:dyDescent="0.25">
      <c r="A8102">
        <v>57799</v>
      </c>
      <c r="B8102">
        <v>40786</v>
      </c>
      <c r="C8102" t="s">
        <v>36</v>
      </c>
      <c r="D8102" t="s">
        <v>37</v>
      </c>
      <c r="E8102" t="s">
        <v>87</v>
      </c>
      <c r="F8102" t="s">
        <v>1488</v>
      </c>
      <c r="G8102">
        <v>25</v>
      </c>
      <c r="H8102">
        <v>24135.51</v>
      </c>
      <c r="I8102">
        <v>0.49</v>
      </c>
      <c r="J8102">
        <v>0.02</v>
      </c>
      <c r="K8102">
        <v>11541.96</v>
      </c>
      <c r="L8102">
        <v>982.29</v>
      </c>
      <c r="M8102">
        <v>500.97</v>
      </c>
      <c r="N8102">
        <v>69.3</v>
      </c>
      <c r="O8102" t="s">
        <v>48</v>
      </c>
      <c r="P8102" t="s">
        <v>365</v>
      </c>
      <c r="Q8102" t="s">
        <v>41</v>
      </c>
      <c r="R8102" t="s">
        <v>67</v>
      </c>
      <c r="S8102" t="s">
        <v>132</v>
      </c>
      <c r="T8102" s="1">
        <v>40788</v>
      </c>
    </row>
    <row r="8103" spans="1:20" x14ac:dyDescent="0.25">
      <c r="A8103">
        <v>57827</v>
      </c>
      <c r="B8103">
        <v>39996</v>
      </c>
      <c r="C8103" t="s">
        <v>79</v>
      </c>
      <c r="D8103" t="s">
        <v>42</v>
      </c>
      <c r="E8103" t="s">
        <v>92</v>
      </c>
      <c r="F8103" t="s">
        <v>369</v>
      </c>
      <c r="G8103">
        <v>24</v>
      </c>
      <c r="H8103">
        <v>4832.3900000000003</v>
      </c>
      <c r="I8103">
        <v>0.52</v>
      </c>
      <c r="J8103">
        <v>0.05</v>
      </c>
      <c r="K8103">
        <v>2373.0300000000002</v>
      </c>
      <c r="L8103">
        <v>210.38</v>
      </c>
      <c r="M8103">
        <v>100.98</v>
      </c>
      <c r="N8103">
        <v>35.840000000000003</v>
      </c>
      <c r="O8103" t="s">
        <v>48</v>
      </c>
      <c r="P8103" t="s">
        <v>1336</v>
      </c>
      <c r="Q8103" t="s">
        <v>33</v>
      </c>
      <c r="R8103" t="s">
        <v>61</v>
      </c>
      <c r="S8103" t="s">
        <v>49</v>
      </c>
      <c r="T8103" s="1">
        <v>39998</v>
      </c>
    </row>
    <row r="8104" spans="1:20" x14ac:dyDescent="0.25">
      <c r="A8104">
        <v>57827</v>
      </c>
      <c r="B8104">
        <v>39996</v>
      </c>
      <c r="C8104" t="s">
        <v>79</v>
      </c>
      <c r="D8104" t="s">
        <v>21</v>
      </c>
      <c r="E8104" t="s">
        <v>84</v>
      </c>
      <c r="F8104" t="s">
        <v>493</v>
      </c>
      <c r="G8104">
        <v>29</v>
      </c>
      <c r="H8104">
        <v>283</v>
      </c>
      <c r="I8104">
        <v>0.49</v>
      </c>
      <c r="J8104">
        <v>0.02</v>
      </c>
      <c r="K8104">
        <v>133.09</v>
      </c>
      <c r="L8104">
        <v>9.76</v>
      </c>
      <c r="M8104">
        <v>4.9800000000000004</v>
      </c>
      <c r="N8104">
        <v>5.49</v>
      </c>
      <c r="O8104" t="s">
        <v>24</v>
      </c>
      <c r="P8104" t="s">
        <v>1336</v>
      </c>
      <c r="Q8104" t="s">
        <v>33</v>
      </c>
      <c r="R8104" t="s">
        <v>61</v>
      </c>
      <c r="S8104" t="s">
        <v>57</v>
      </c>
      <c r="T8104" s="1">
        <v>39997</v>
      </c>
    </row>
    <row r="8105" spans="1:20" x14ac:dyDescent="0.25">
      <c r="A8105">
        <v>57856</v>
      </c>
      <c r="B8105">
        <v>39856</v>
      </c>
      <c r="C8105" t="s">
        <v>79</v>
      </c>
      <c r="D8105" t="s">
        <v>21</v>
      </c>
      <c r="E8105" t="s">
        <v>120</v>
      </c>
      <c r="F8105" t="s">
        <v>826</v>
      </c>
      <c r="G8105">
        <v>17</v>
      </c>
      <c r="H8105">
        <v>232.97</v>
      </c>
      <c r="I8105">
        <v>0.5</v>
      </c>
      <c r="J8105">
        <v>0.06</v>
      </c>
      <c r="K8105">
        <v>106.22</v>
      </c>
      <c r="L8105">
        <v>14.2</v>
      </c>
      <c r="M8105">
        <v>7.1</v>
      </c>
      <c r="N8105">
        <v>6.05</v>
      </c>
      <c r="O8105" t="s">
        <v>24</v>
      </c>
      <c r="P8105" t="s">
        <v>1541</v>
      </c>
      <c r="Q8105" t="s">
        <v>64</v>
      </c>
      <c r="R8105" t="s">
        <v>61</v>
      </c>
      <c r="S8105" t="s">
        <v>57</v>
      </c>
      <c r="T8105" s="1">
        <v>39857</v>
      </c>
    </row>
    <row r="8106" spans="1:20" x14ac:dyDescent="0.25">
      <c r="A8106">
        <v>57856</v>
      </c>
      <c r="B8106">
        <v>39856</v>
      </c>
      <c r="C8106" t="s">
        <v>79</v>
      </c>
      <c r="D8106" t="s">
        <v>21</v>
      </c>
      <c r="E8106" t="s">
        <v>52</v>
      </c>
      <c r="F8106" t="s">
        <v>1321</v>
      </c>
      <c r="G8106">
        <v>31</v>
      </c>
      <c r="H8106">
        <v>157.37</v>
      </c>
      <c r="I8106">
        <v>0.46</v>
      </c>
      <c r="J8106">
        <v>0.02</v>
      </c>
      <c r="K8106">
        <v>70.22</v>
      </c>
      <c r="L8106">
        <v>5.15</v>
      </c>
      <c r="M8106">
        <v>2.78</v>
      </c>
      <c r="N8106">
        <v>0.97</v>
      </c>
      <c r="O8106" t="s">
        <v>24</v>
      </c>
      <c r="P8106" t="s">
        <v>1541</v>
      </c>
      <c r="Q8106" t="s">
        <v>64</v>
      </c>
      <c r="R8106" t="s">
        <v>61</v>
      </c>
      <c r="S8106" t="s">
        <v>55</v>
      </c>
      <c r="T8106" s="1">
        <v>39857</v>
      </c>
    </row>
    <row r="8107" spans="1:20" x14ac:dyDescent="0.25">
      <c r="A8107">
        <v>57857</v>
      </c>
      <c r="B8107">
        <v>40299</v>
      </c>
      <c r="C8107" t="s">
        <v>36</v>
      </c>
      <c r="D8107" t="s">
        <v>42</v>
      </c>
      <c r="E8107" t="s">
        <v>43</v>
      </c>
      <c r="F8107" t="s">
        <v>1640</v>
      </c>
      <c r="G8107">
        <v>18</v>
      </c>
      <c r="H8107">
        <v>646.6</v>
      </c>
      <c r="I8107">
        <v>0.53</v>
      </c>
      <c r="J8107">
        <v>0.1</v>
      </c>
      <c r="K8107">
        <v>307.13</v>
      </c>
      <c r="L8107">
        <v>39.68</v>
      </c>
      <c r="M8107">
        <v>18.649999999999999</v>
      </c>
      <c r="N8107">
        <v>3.77</v>
      </c>
      <c r="O8107" t="s">
        <v>24</v>
      </c>
      <c r="P8107" t="s">
        <v>1531</v>
      </c>
      <c r="Q8107" t="s">
        <v>33</v>
      </c>
      <c r="R8107" t="s">
        <v>27</v>
      </c>
      <c r="S8107" t="s">
        <v>35</v>
      </c>
      <c r="T8107" s="1">
        <v>40299</v>
      </c>
    </row>
    <row r="8108" spans="1:20" x14ac:dyDescent="0.25">
      <c r="A8108">
        <v>57861</v>
      </c>
      <c r="B8108">
        <v>41207</v>
      </c>
      <c r="C8108" t="s">
        <v>79</v>
      </c>
      <c r="D8108" t="s">
        <v>21</v>
      </c>
      <c r="E8108" t="s">
        <v>120</v>
      </c>
      <c r="F8108" t="s">
        <v>723</v>
      </c>
      <c r="G8108">
        <v>40</v>
      </c>
      <c r="H8108">
        <v>178.72</v>
      </c>
      <c r="I8108">
        <v>0.35</v>
      </c>
      <c r="J8108">
        <v>0</v>
      </c>
      <c r="K8108">
        <v>62.03</v>
      </c>
      <c r="L8108">
        <v>4.43</v>
      </c>
      <c r="M8108">
        <v>2.88</v>
      </c>
      <c r="N8108">
        <v>1.49</v>
      </c>
      <c r="O8108" t="s">
        <v>24</v>
      </c>
      <c r="P8108" t="s">
        <v>1531</v>
      </c>
      <c r="Q8108" t="s">
        <v>33</v>
      </c>
      <c r="R8108" t="s">
        <v>27</v>
      </c>
      <c r="S8108" t="s">
        <v>57</v>
      </c>
      <c r="T8108" s="1">
        <v>41209</v>
      </c>
    </row>
    <row r="8109" spans="1:20" x14ac:dyDescent="0.25">
      <c r="A8109">
        <v>57889</v>
      </c>
      <c r="B8109">
        <v>40275</v>
      </c>
      <c r="C8109" t="s">
        <v>20</v>
      </c>
      <c r="D8109" t="s">
        <v>37</v>
      </c>
      <c r="E8109" t="s">
        <v>50</v>
      </c>
      <c r="F8109" t="s">
        <v>1501</v>
      </c>
      <c r="G8109">
        <v>39</v>
      </c>
      <c r="H8109">
        <v>1590.06</v>
      </c>
      <c r="I8109">
        <v>0.49</v>
      </c>
      <c r="J8109">
        <v>0.01</v>
      </c>
      <c r="K8109">
        <v>770.46</v>
      </c>
      <c r="L8109">
        <v>41.16</v>
      </c>
      <c r="M8109">
        <v>20.99</v>
      </c>
      <c r="N8109">
        <v>0.99</v>
      </c>
      <c r="O8109" t="s">
        <v>24</v>
      </c>
      <c r="P8109" t="s">
        <v>1749</v>
      </c>
      <c r="Q8109" t="s">
        <v>83</v>
      </c>
      <c r="R8109" t="s">
        <v>67</v>
      </c>
      <c r="S8109" t="s">
        <v>55</v>
      </c>
      <c r="T8109" s="1">
        <v>40279</v>
      </c>
    </row>
    <row r="8110" spans="1:20" x14ac:dyDescent="0.25">
      <c r="A8110">
        <v>57890</v>
      </c>
      <c r="B8110">
        <v>39870</v>
      </c>
      <c r="C8110" t="s">
        <v>58</v>
      </c>
      <c r="D8110" t="s">
        <v>21</v>
      </c>
      <c r="E8110" t="s">
        <v>84</v>
      </c>
      <c r="F8110" t="s">
        <v>1372</v>
      </c>
      <c r="G8110">
        <v>15</v>
      </c>
      <c r="H8110">
        <v>1203.08</v>
      </c>
      <c r="I8110">
        <v>0.36</v>
      </c>
      <c r="J8110">
        <v>0.08</v>
      </c>
      <c r="K8110">
        <v>364.09</v>
      </c>
      <c r="L8110">
        <v>86.69</v>
      </c>
      <c r="M8110">
        <v>55.48</v>
      </c>
      <c r="N8110">
        <v>6.79</v>
      </c>
      <c r="O8110" t="s">
        <v>24</v>
      </c>
      <c r="P8110" t="s">
        <v>1238</v>
      </c>
      <c r="Q8110" t="s">
        <v>95</v>
      </c>
      <c r="R8110" t="s">
        <v>61</v>
      </c>
      <c r="S8110" t="s">
        <v>57</v>
      </c>
      <c r="T8110" s="1">
        <v>39872</v>
      </c>
    </row>
    <row r="8111" spans="1:20" x14ac:dyDescent="0.25">
      <c r="A8111">
        <v>57891</v>
      </c>
      <c r="B8111">
        <v>40529</v>
      </c>
      <c r="C8111" t="s">
        <v>79</v>
      </c>
      <c r="D8111" t="s">
        <v>37</v>
      </c>
      <c r="E8111" t="s">
        <v>50</v>
      </c>
      <c r="F8111" t="s">
        <v>76</v>
      </c>
      <c r="G8111">
        <v>17</v>
      </c>
      <c r="H8111">
        <v>1953.25</v>
      </c>
      <c r="I8111">
        <v>0.47</v>
      </c>
      <c r="J8111">
        <v>0.08</v>
      </c>
      <c r="K8111">
        <v>825.5</v>
      </c>
      <c r="L8111">
        <v>124.51</v>
      </c>
      <c r="M8111">
        <v>65.989999999999995</v>
      </c>
      <c r="N8111">
        <v>5.92</v>
      </c>
      <c r="O8111" t="s">
        <v>24</v>
      </c>
      <c r="P8111" t="s">
        <v>2002</v>
      </c>
      <c r="Q8111" t="s">
        <v>33</v>
      </c>
      <c r="R8111" t="s">
        <v>61</v>
      </c>
      <c r="S8111" t="s">
        <v>57</v>
      </c>
      <c r="T8111" s="1">
        <v>40529</v>
      </c>
    </row>
    <row r="8112" spans="1:20" x14ac:dyDescent="0.25">
      <c r="A8112">
        <v>57894</v>
      </c>
      <c r="B8112">
        <v>41002</v>
      </c>
      <c r="C8112" t="s">
        <v>20</v>
      </c>
      <c r="D8112" t="s">
        <v>37</v>
      </c>
      <c r="E8112" t="s">
        <v>87</v>
      </c>
      <c r="F8112" t="s">
        <v>1296</v>
      </c>
      <c r="G8112">
        <v>47</v>
      </c>
      <c r="H8112">
        <v>22997.77</v>
      </c>
      <c r="I8112">
        <v>0.43</v>
      </c>
      <c r="J8112">
        <v>0.09</v>
      </c>
      <c r="K8112">
        <v>8582.66</v>
      </c>
      <c r="L8112">
        <v>537.09</v>
      </c>
      <c r="M8112">
        <v>306.14</v>
      </c>
      <c r="N8112">
        <v>26.53</v>
      </c>
      <c r="O8112" t="s">
        <v>48</v>
      </c>
      <c r="P8112" t="s">
        <v>1238</v>
      </c>
      <c r="Q8112" t="s">
        <v>75</v>
      </c>
      <c r="R8112" t="s">
        <v>61</v>
      </c>
      <c r="S8112" t="s">
        <v>132</v>
      </c>
      <c r="T8112" s="1">
        <v>41004</v>
      </c>
    </row>
    <row r="8113" spans="1:20" x14ac:dyDescent="0.25">
      <c r="A8113">
        <v>57921</v>
      </c>
      <c r="B8113">
        <v>40408</v>
      </c>
      <c r="C8113" t="s">
        <v>79</v>
      </c>
      <c r="D8113" t="s">
        <v>37</v>
      </c>
      <c r="E8113" t="s">
        <v>38</v>
      </c>
      <c r="F8113" t="s">
        <v>98</v>
      </c>
      <c r="G8113">
        <v>8</v>
      </c>
      <c r="H8113">
        <v>90.36</v>
      </c>
      <c r="I8113">
        <v>0.54</v>
      </c>
      <c r="J8113">
        <v>0.01</v>
      </c>
      <c r="K8113">
        <v>45.9</v>
      </c>
      <c r="L8113">
        <v>10.83</v>
      </c>
      <c r="M8113">
        <v>4.9800000000000004</v>
      </c>
      <c r="N8113">
        <v>4.62</v>
      </c>
      <c r="O8113" t="s">
        <v>24</v>
      </c>
      <c r="P8113" t="s">
        <v>66</v>
      </c>
      <c r="Q8113" t="s">
        <v>41</v>
      </c>
      <c r="R8113" t="s">
        <v>67</v>
      </c>
      <c r="S8113" t="s">
        <v>35</v>
      </c>
      <c r="T8113" s="1">
        <v>40408</v>
      </c>
    </row>
    <row r="8114" spans="1:20" x14ac:dyDescent="0.25">
      <c r="A8114">
        <v>57921</v>
      </c>
      <c r="B8114">
        <v>40408</v>
      </c>
      <c r="C8114" t="s">
        <v>79</v>
      </c>
      <c r="D8114" t="s">
        <v>21</v>
      </c>
      <c r="E8114" t="s">
        <v>52</v>
      </c>
      <c r="F8114" t="s">
        <v>861</v>
      </c>
      <c r="G8114">
        <v>7</v>
      </c>
      <c r="H8114">
        <v>268.77999999999997</v>
      </c>
      <c r="I8114">
        <v>0.47</v>
      </c>
      <c r="J8114">
        <v>0.08</v>
      </c>
      <c r="K8114">
        <v>110.13</v>
      </c>
      <c r="L8114">
        <v>40.340000000000003</v>
      </c>
      <c r="M8114">
        <v>21.38</v>
      </c>
      <c r="N8114">
        <v>8.99</v>
      </c>
      <c r="O8114" t="s">
        <v>24</v>
      </c>
      <c r="P8114" t="s">
        <v>66</v>
      </c>
      <c r="Q8114" t="s">
        <v>41</v>
      </c>
      <c r="R8114" t="s">
        <v>67</v>
      </c>
      <c r="S8114" t="s">
        <v>35</v>
      </c>
      <c r="T8114" s="1">
        <v>40410</v>
      </c>
    </row>
    <row r="8115" spans="1:20" x14ac:dyDescent="0.25">
      <c r="A8115">
        <v>57922</v>
      </c>
      <c r="B8115">
        <v>40582</v>
      </c>
      <c r="C8115" t="s">
        <v>58</v>
      </c>
      <c r="D8115" t="s">
        <v>21</v>
      </c>
      <c r="E8115" t="s">
        <v>30</v>
      </c>
      <c r="F8115" t="s">
        <v>1085</v>
      </c>
      <c r="G8115">
        <v>50</v>
      </c>
      <c r="H8115">
        <v>594.66</v>
      </c>
      <c r="I8115">
        <v>0.44</v>
      </c>
      <c r="J8115">
        <v>0.04</v>
      </c>
      <c r="K8115">
        <v>244.29</v>
      </c>
      <c r="L8115">
        <v>12.21</v>
      </c>
      <c r="M8115">
        <v>6.84</v>
      </c>
      <c r="N8115">
        <v>8.3699999999999992</v>
      </c>
      <c r="O8115" t="s">
        <v>24</v>
      </c>
      <c r="P8115" t="s">
        <v>336</v>
      </c>
      <c r="Q8115" t="s">
        <v>41</v>
      </c>
      <c r="R8115" t="s">
        <v>34</v>
      </c>
      <c r="S8115" t="s">
        <v>35</v>
      </c>
      <c r="T8115" s="1">
        <v>40582</v>
      </c>
    </row>
    <row r="8116" spans="1:20" x14ac:dyDescent="0.25">
      <c r="A8116">
        <v>57958</v>
      </c>
      <c r="B8116">
        <v>39872</v>
      </c>
      <c r="C8116" t="s">
        <v>58</v>
      </c>
      <c r="D8116" t="s">
        <v>21</v>
      </c>
      <c r="E8116" t="s">
        <v>84</v>
      </c>
      <c r="F8116" t="s">
        <v>390</v>
      </c>
      <c r="G8116">
        <v>46</v>
      </c>
      <c r="H8116">
        <v>2659.39</v>
      </c>
      <c r="I8116">
        <v>0.5</v>
      </c>
      <c r="J8116">
        <v>7.0000000000000007E-2</v>
      </c>
      <c r="K8116">
        <v>1225.57</v>
      </c>
      <c r="L8116">
        <v>61.96</v>
      </c>
      <c r="M8116">
        <v>30.98</v>
      </c>
      <c r="N8116">
        <v>8.74</v>
      </c>
      <c r="O8116" t="s">
        <v>71</v>
      </c>
      <c r="P8116" t="s">
        <v>766</v>
      </c>
      <c r="Q8116" t="s">
        <v>41</v>
      </c>
      <c r="R8116" t="s">
        <v>67</v>
      </c>
      <c r="S8116" t="s">
        <v>57</v>
      </c>
      <c r="T8116" s="1">
        <v>39873</v>
      </c>
    </row>
    <row r="8117" spans="1:20" x14ac:dyDescent="0.25">
      <c r="A8117">
        <v>57959</v>
      </c>
      <c r="B8117">
        <v>40907</v>
      </c>
      <c r="C8117" t="s">
        <v>79</v>
      </c>
      <c r="D8117" t="s">
        <v>21</v>
      </c>
      <c r="E8117" t="s">
        <v>72</v>
      </c>
      <c r="F8117" t="s">
        <v>156</v>
      </c>
      <c r="G8117">
        <v>40</v>
      </c>
      <c r="H8117">
        <v>388.03</v>
      </c>
      <c r="I8117">
        <v>0.42</v>
      </c>
      <c r="J8117">
        <v>0.04</v>
      </c>
      <c r="K8117">
        <v>152.26</v>
      </c>
      <c r="L8117">
        <v>10.02</v>
      </c>
      <c r="M8117">
        <v>5.81</v>
      </c>
      <c r="N8117">
        <v>3.37</v>
      </c>
      <c r="O8117" t="s">
        <v>24</v>
      </c>
      <c r="P8117" t="s">
        <v>1349</v>
      </c>
      <c r="Q8117" t="s">
        <v>33</v>
      </c>
      <c r="R8117" t="s">
        <v>67</v>
      </c>
      <c r="S8117" t="s">
        <v>55</v>
      </c>
      <c r="T8117" s="1">
        <v>40908</v>
      </c>
    </row>
    <row r="8118" spans="1:20" x14ac:dyDescent="0.25">
      <c r="A8118">
        <v>57959</v>
      </c>
      <c r="B8118">
        <v>40907</v>
      </c>
      <c r="C8118" t="s">
        <v>79</v>
      </c>
      <c r="D8118" t="s">
        <v>37</v>
      </c>
      <c r="E8118" t="s">
        <v>38</v>
      </c>
      <c r="F8118" t="s">
        <v>1185</v>
      </c>
      <c r="G8118">
        <v>48</v>
      </c>
      <c r="H8118">
        <v>1821.28</v>
      </c>
      <c r="I8118">
        <v>0.36</v>
      </c>
      <c r="J8118">
        <v>0.08</v>
      </c>
      <c r="K8118">
        <v>552.51</v>
      </c>
      <c r="L8118">
        <v>41.11</v>
      </c>
      <c r="M8118">
        <v>26.31</v>
      </c>
      <c r="N8118">
        <v>5.89</v>
      </c>
      <c r="O8118" t="s">
        <v>71</v>
      </c>
      <c r="P8118" t="s">
        <v>1349</v>
      </c>
      <c r="Q8118" t="s">
        <v>33</v>
      </c>
      <c r="R8118" t="s">
        <v>67</v>
      </c>
      <c r="S8118" t="s">
        <v>57</v>
      </c>
      <c r="T8118" s="1">
        <v>40908</v>
      </c>
    </row>
    <row r="8119" spans="1:20" x14ac:dyDescent="0.25">
      <c r="A8119">
        <v>57984</v>
      </c>
      <c r="B8119">
        <v>40453</v>
      </c>
      <c r="C8119" t="s">
        <v>36</v>
      </c>
      <c r="D8119" t="s">
        <v>37</v>
      </c>
      <c r="E8119" t="s">
        <v>38</v>
      </c>
      <c r="F8119" t="s">
        <v>837</v>
      </c>
      <c r="G8119">
        <v>6</v>
      </c>
      <c r="H8119">
        <v>371.69</v>
      </c>
      <c r="I8119">
        <v>0.53</v>
      </c>
      <c r="J8119">
        <v>7.0000000000000007E-2</v>
      </c>
      <c r="K8119">
        <v>181.87</v>
      </c>
      <c r="L8119">
        <v>65.89</v>
      </c>
      <c r="M8119">
        <v>30.97</v>
      </c>
      <c r="N8119">
        <v>4</v>
      </c>
      <c r="O8119" t="s">
        <v>71</v>
      </c>
      <c r="P8119" t="s">
        <v>2030</v>
      </c>
      <c r="Q8119" t="s">
        <v>41</v>
      </c>
      <c r="R8119" t="s">
        <v>61</v>
      </c>
      <c r="S8119" t="s">
        <v>57</v>
      </c>
      <c r="T8119" s="1">
        <v>40454</v>
      </c>
    </row>
    <row r="8120" spans="1:20" x14ac:dyDescent="0.25">
      <c r="A8120">
        <v>57984</v>
      </c>
      <c r="B8120">
        <v>40453</v>
      </c>
      <c r="C8120" t="s">
        <v>36</v>
      </c>
      <c r="D8120" t="s">
        <v>37</v>
      </c>
      <c r="E8120" t="s">
        <v>387</v>
      </c>
      <c r="F8120" t="s">
        <v>520</v>
      </c>
      <c r="G8120">
        <v>20</v>
      </c>
      <c r="H8120">
        <v>22799.62</v>
      </c>
      <c r="I8120">
        <v>0.51</v>
      </c>
      <c r="J8120">
        <v>7.0000000000000007E-2</v>
      </c>
      <c r="K8120">
        <v>10775.33</v>
      </c>
      <c r="L8120">
        <v>1224.47</v>
      </c>
      <c r="M8120">
        <v>599.99</v>
      </c>
      <c r="N8120">
        <v>24.49</v>
      </c>
      <c r="O8120" t="s">
        <v>24</v>
      </c>
      <c r="P8120" t="s">
        <v>2030</v>
      </c>
      <c r="Q8120" t="s">
        <v>41</v>
      </c>
      <c r="R8120" t="s">
        <v>61</v>
      </c>
      <c r="S8120" t="s">
        <v>28</v>
      </c>
      <c r="T8120" s="1">
        <v>40455</v>
      </c>
    </row>
    <row r="8121" spans="1:20" x14ac:dyDescent="0.25">
      <c r="A8121">
        <v>57986</v>
      </c>
      <c r="B8121">
        <v>40480</v>
      </c>
      <c r="C8121" t="s">
        <v>36</v>
      </c>
      <c r="D8121" t="s">
        <v>21</v>
      </c>
      <c r="E8121" t="s">
        <v>126</v>
      </c>
      <c r="F8121" t="s">
        <v>559</v>
      </c>
      <c r="G8121">
        <v>14</v>
      </c>
      <c r="H8121">
        <v>335.05</v>
      </c>
      <c r="I8121">
        <v>0.42</v>
      </c>
      <c r="J8121">
        <v>0.1</v>
      </c>
      <c r="K8121">
        <v>114.39</v>
      </c>
      <c r="L8121">
        <v>25.53</v>
      </c>
      <c r="M8121">
        <v>14.81</v>
      </c>
      <c r="N8121">
        <v>13.32</v>
      </c>
      <c r="O8121" t="s">
        <v>24</v>
      </c>
      <c r="P8121" t="s">
        <v>875</v>
      </c>
      <c r="Q8121" t="s">
        <v>41</v>
      </c>
      <c r="R8121" t="s">
        <v>27</v>
      </c>
      <c r="S8121" t="s">
        <v>57</v>
      </c>
      <c r="T8121" s="1">
        <v>40480</v>
      </c>
    </row>
    <row r="8122" spans="1:20" x14ac:dyDescent="0.25">
      <c r="A8122">
        <v>58051</v>
      </c>
      <c r="B8122">
        <v>40988</v>
      </c>
      <c r="C8122" t="s">
        <v>36</v>
      </c>
      <c r="D8122" t="s">
        <v>37</v>
      </c>
      <c r="E8122" t="s">
        <v>38</v>
      </c>
      <c r="F8122" t="s">
        <v>1359</v>
      </c>
      <c r="G8122">
        <v>6</v>
      </c>
      <c r="H8122">
        <v>427.96</v>
      </c>
      <c r="I8122">
        <v>0.43</v>
      </c>
      <c r="J8122">
        <v>0</v>
      </c>
      <c r="K8122">
        <v>180.96</v>
      </c>
      <c r="L8122">
        <v>70.14</v>
      </c>
      <c r="M8122">
        <v>39.979999999999997</v>
      </c>
      <c r="N8122">
        <v>7.12</v>
      </c>
      <c r="O8122" t="s">
        <v>24</v>
      </c>
      <c r="P8122" t="s">
        <v>86</v>
      </c>
      <c r="Q8122" t="s">
        <v>64</v>
      </c>
      <c r="R8122" t="s">
        <v>34</v>
      </c>
      <c r="S8122" t="s">
        <v>57</v>
      </c>
      <c r="T8122" s="1">
        <v>40990</v>
      </c>
    </row>
    <row r="8123" spans="1:20" x14ac:dyDescent="0.25">
      <c r="A8123">
        <v>58053</v>
      </c>
      <c r="B8123">
        <v>40186</v>
      </c>
      <c r="C8123" t="s">
        <v>79</v>
      </c>
      <c r="D8123" t="s">
        <v>21</v>
      </c>
      <c r="E8123" t="s">
        <v>84</v>
      </c>
      <c r="F8123" t="s">
        <v>1729</v>
      </c>
      <c r="G8123">
        <v>42</v>
      </c>
      <c r="H8123">
        <v>507.21</v>
      </c>
      <c r="I8123">
        <v>0.45</v>
      </c>
      <c r="J8123">
        <v>0.02</v>
      </c>
      <c r="K8123">
        <v>219.35</v>
      </c>
      <c r="L8123">
        <v>12.15</v>
      </c>
      <c r="M8123">
        <v>6.68</v>
      </c>
      <c r="N8123">
        <v>7.3</v>
      </c>
      <c r="O8123" t="s">
        <v>24</v>
      </c>
      <c r="P8123" t="s">
        <v>732</v>
      </c>
      <c r="Q8123" t="s">
        <v>41</v>
      </c>
      <c r="R8123" t="s">
        <v>61</v>
      </c>
      <c r="S8123" t="s">
        <v>57</v>
      </c>
      <c r="T8123" s="1">
        <v>40188</v>
      </c>
    </row>
    <row r="8124" spans="1:20" x14ac:dyDescent="0.25">
      <c r="A8124">
        <v>58054</v>
      </c>
      <c r="B8124">
        <v>40547</v>
      </c>
      <c r="C8124" t="s">
        <v>36</v>
      </c>
      <c r="D8124" t="s">
        <v>42</v>
      </c>
      <c r="E8124" t="s">
        <v>43</v>
      </c>
      <c r="F8124" t="s">
        <v>775</v>
      </c>
      <c r="G8124">
        <v>26</v>
      </c>
      <c r="H8124">
        <v>87.74</v>
      </c>
      <c r="I8124">
        <v>0.37</v>
      </c>
      <c r="J8124">
        <v>0.04</v>
      </c>
      <c r="K8124">
        <v>28.33</v>
      </c>
      <c r="L8124">
        <v>3.3</v>
      </c>
      <c r="M8124">
        <v>2.08</v>
      </c>
      <c r="N8124">
        <v>5.33</v>
      </c>
      <c r="O8124" t="s">
        <v>24</v>
      </c>
      <c r="P8124" t="s">
        <v>1008</v>
      </c>
      <c r="Q8124" t="s">
        <v>64</v>
      </c>
      <c r="R8124" t="s">
        <v>67</v>
      </c>
      <c r="S8124" t="s">
        <v>57</v>
      </c>
      <c r="T8124" s="1">
        <v>40547</v>
      </c>
    </row>
    <row r="8125" spans="1:20" x14ac:dyDescent="0.25">
      <c r="A8125">
        <v>58055</v>
      </c>
      <c r="B8125">
        <v>40843</v>
      </c>
      <c r="C8125" t="s">
        <v>58</v>
      </c>
      <c r="D8125" t="s">
        <v>42</v>
      </c>
      <c r="E8125" t="s">
        <v>43</v>
      </c>
      <c r="F8125" t="s">
        <v>111</v>
      </c>
      <c r="G8125">
        <v>26</v>
      </c>
      <c r="H8125">
        <v>381.45</v>
      </c>
      <c r="I8125">
        <v>0.49</v>
      </c>
      <c r="J8125">
        <v>0</v>
      </c>
      <c r="K8125">
        <v>184.36</v>
      </c>
      <c r="L8125">
        <v>14.47</v>
      </c>
      <c r="M8125">
        <v>7.38</v>
      </c>
      <c r="N8125">
        <v>5.21</v>
      </c>
      <c r="O8125" t="s">
        <v>24</v>
      </c>
      <c r="P8125" t="s">
        <v>624</v>
      </c>
      <c r="Q8125" t="s">
        <v>95</v>
      </c>
      <c r="R8125" t="s">
        <v>67</v>
      </c>
      <c r="S8125" t="s">
        <v>57</v>
      </c>
      <c r="T8125" s="1">
        <v>40845</v>
      </c>
    </row>
    <row r="8126" spans="1:20" x14ac:dyDescent="0.25">
      <c r="A8126">
        <v>58084</v>
      </c>
      <c r="B8126">
        <v>41140</v>
      </c>
      <c r="C8126" t="s">
        <v>79</v>
      </c>
      <c r="D8126" t="s">
        <v>21</v>
      </c>
      <c r="E8126" t="s">
        <v>80</v>
      </c>
      <c r="F8126" t="s">
        <v>577</v>
      </c>
      <c r="G8126">
        <v>3</v>
      </c>
      <c r="H8126">
        <v>33.21</v>
      </c>
      <c r="I8126">
        <v>0.39</v>
      </c>
      <c r="J8126">
        <v>0.09</v>
      </c>
      <c r="K8126">
        <v>10.79</v>
      </c>
      <c r="L8126">
        <v>11.98</v>
      </c>
      <c r="M8126">
        <v>7.31</v>
      </c>
      <c r="N8126">
        <v>0.49</v>
      </c>
      <c r="O8126" t="s">
        <v>24</v>
      </c>
      <c r="P8126" t="s">
        <v>987</v>
      </c>
      <c r="Q8126" t="s">
        <v>33</v>
      </c>
      <c r="R8126" t="s">
        <v>27</v>
      </c>
      <c r="S8126" t="s">
        <v>57</v>
      </c>
      <c r="T8126" s="1">
        <v>41140</v>
      </c>
    </row>
    <row r="8127" spans="1:20" x14ac:dyDescent="0.25">
      <c r="A8127">
        <v>58084</v>
      </c>
      <c r="B8127">
        <v>41140</v>
      </c>
      <c r="C8127" t="s">
        <v>79</v>
      </c>
      <c r="D8127" t="s">
        <v>21</v>
      </c>
      <c r="E8127" t="s">
        <v>84</v>
      </c>
      <c r="F8127" t="s">
        <v>1487</v>
      </c>
      <c r="G8127">
        <v>36</v>
      </c>
      <c r="H8127">
        <v>520.58000000000004</v>
      </c>
      <c r="I8127">
        <v>0.51</v>
      </c>
      <c r="J8127">
        <v>0.03</v>
      </c>
      <c r="K8127">
        <v>256.73</v>
      </c>
      <c r="L8127">
        <v>14.86</v>
      </c>
      <c r="M8127">
        <v>7.28</v>
      </c>
      <c r="N8127">
        <v>1.77</v>
      </c>
      <c r="O8127" t="s">
        <v>24</v>
      </c>
      <c r="P8127" t="s">
        <v>987</v>
      </c>
      <c r="Q8127" t="s">
        <v>33</v>
      </c>
      <c r="R8127" t="s">
        <v>27</v>
      </c>
      <c r="S8127" t="s">
        <v>55</v>
      </c>
      <c r="T8127" s="1">
        <v>41142</v>
      </c>
    </row>
    <row r="8128" spans="1:20" x14ac:dyDescent="0.25">
      <c r="A8128">
        <v>58086</v>
      </c>
      <c r="B8128">
        <v>40612</v>
      </c>
      <c r="C8128" t="s">
        <v>79</v>
      </c>
      <c r="D8128" t="s">
        <v>21</v>
      </c>
      <c r="E8128" t="s">
        <v>120</v>
      </c>
      <c r="F8128" t="s">
        <v>1376</v>
      </c>
      <c r="G8128">
        <v>27</v>
      </c>
      <c r="H8128">
        <v>234.5</v>
      </c>
      <c r="I8128">
        <v>0.37</v>
      </c>
      <c r="J8128">
        <v>0.04</v>
      </c>
      <c r="K8128">
        <v>78.209999999999994</v>
      </c>
      <c r="L8128">
        <v>8.7799999999999994</v>
      </c>
      <c r="M8128">
        <v>5.53</v>
      </c>
      <c r="N8128">
        <v>6.98</v>
      </c>
      <c r="O8128" t="s">
        <v>24</v>
      </c>
      <c r="P8128" t="s">
        <v>66</v>
      </c>
      <c r="Q8128" t="s">
        <v>41</v>
      </c>
      <c r="R8128" t="s">
        <v>34</v>
      </c>
      <c r="S8128" t="s">
        <v>57</v>
      </c>
      <c r="T8128" s="1">
        <v>40613</v>
      </c>
    </row>
    <row r="8129" spans="1:20" x14ac:dyDescent="0.25">
      <c r="A8129">
        <v>58086</v>
      </c>
      <c r="B8129">
        <v>40612</v>
      </c>
      <c r="C8129" t="s">
        <v>79</v>
      </c>
      <c r="D8129" t="s">
        <v>21</v>
      </c>
      <c r="E8129" t="s">
        <v>84</v>
      </c>
      <c r="F8129" t="s">
        <v>1034</v>
      </c>
      <c r="G8129">
        <v>31</v>
      </c>
      <c r="H8129">
        <v>3201.31</v>
      </c>
      <c r="I8129">
        <v>0.51</v>
      </c>
      <c r="J8129">
        <v>0.1</v>
      </c>
      <c r="K8129">
        <v>1452.05</v>
      </c>
      <c r="L8129">
        <v>114.24</v>
      </c>
      <c r="M8129">
        <v>55.98</v>
      </c>
      <c r="N8129">
        <v>13.88</v>
      </c>
      <c r="O8129" t="s">
        <v>24</v>
      </c>
      <c r="P8129" t="s">
        <v>66</v>
      </c>
      <c r="Q8129" t="s">
        <v>41</v>
      </c>
      <c r="R8129" t="s">
        <v>34</v>
      </c>
      <c r="S8129" t="s">
        <v>57</v>
      </c>
      <c r="T8129" s="1">
        <v>40613</v>
      </c>
    </row>
    <row r="8130" spans="1:20" x14ac:dyDescent="0.25">
      <c r="A8130">
        <v>58113</v>
      </c>
      <c r="B8130">
        <v>40940</v>
      </c>
      <c r="C8130" t="s">
        <v>36</v>
      </c>
      <c r="D8130" t="s">
        <v>21</v>
      </c>
      <c r="E8130" t="s">
        <v>120</v>
      </c>
      <c r="F8130" t="s">
        <v>1103</v>
      </c>
      <c r="G8130">
        <v>48</v>
      </c>
      <c r="H8130">
        <v>587.24</v>
      </c>
      <c r="I8130">
        <v>0.41</v>
      </c>
      <c r="J8130">
        <v>7.0000000000000007E-2</v>
      </c>
      <c r="K8130">
        <v>212.44</v>
      </c>
      <c r="L8130">
        <v>13.02</v>
      </c>
      <c r="M8130">
        <v>7.68</v>
      </c>
      <c r="N8130">
        <v>6.16</v>
      </c>
      <c r="O8130" t="s">
        <v>24</v>
      </c>
      <c r="P8130" t="s">
        <v>1678</v>
      </c>
      <c r="Q8130" t="s">
        <v>64</v>
      </c>
      <c r="R8130" t="s">
        <v>27</v>
      </c>
      <c r="S8130" t="s">
        <v>57</v>
      </c>
      <c r="T8130" s="1">
        <v>40942</v>
      </c>
    </row>
    <row r="8131" spans="1:20" x14ac:dyDescent="0.25">
      <c r="A8131">
        <v>58113</v>
      </c>
      <c r="B8131">
        <v>40940</v>
      </c>
      <c r="C8131" t="s">
        <v>36</v>
      </c>
      <c r="D8131" t="s">
        <v>37</v>
      </c>
      <c r="E8131" t="s">
        <v>50</v>
      </c>
      <c r="F8131" t="s">
        <v>656</v>
      </c>
      <c r="G8131">
        <v>12</v>
      </c>
      <c r="H8131">
        <v>3641.16</v>
      </c>
      <c r="I8131">
        <v>0.37</v>
      </c>
      <c r="J8131">
        <v>0.05</v>
      </c>
      <c r="K8131">
        <v>1225.08</v>
      </c>
      <c r="L8131">
        <v>319.02999999999997</v>
      </c>
      <c r="M8131">
        <v>200.99</v>
      </c>
      <c r="N8131">
        <v>4.2</v>
      </c>
      <c r="O8131" t="s">
        <v>71</v>
      </c>
      <c r="P8131" t="s">
        <v>1678</v>
      </c>
      <c r="Q8131" t="s">
        <v>64</v>
      </c>
      <c r="R8131" t="s">
        <v>27</v>
      </c>
      <c r="S8131" t="s">
        <v>57</v>
      </c>
      <c r="T8131" s="1">
        <v>40942</v>
      </c>
    </row>
    <row r="8132" spans="1:20" x14ac:dyDescent="0.25">
      <c r="A8132">
        <v>58116</v>
      </c>
      <c r="B8132">
        <v>39900</v>
      </c>
      <c r="C8132" t="s">
        <v>58</v>
      </c>
      <c r="D8132" t="s">
        <v>42</v>
      </c>
      <c r="E8132" t="s">
        <v>192</v>
      </c>
      <c r="F8132" t="s">
        <v>1322</v>
      </c>
      <c r="G8132">
        <v>6</v>
      </c>
      <c r="H8132">
        <v>271.56</v>
      </c>
      <c r="I8132">
        <v>0.4</v>
      </c>
      <c r="J8132">
        <v>0.01</v>
      </c>
      <c r="K8132">
        <v>101.32</v>
      </c>
      <c r="L8132">
        <v>43.3</v>
      </c>
      <c r="M8132">
        <v>25.98</v>
      </c>
      <c r="N8132">
        <v>14.36</v>
      </c>
      <c r="O8132" t="s">
        <v>48</v>
      </c>
      <c r="P8132" t="s">
        <v>1956</v>
      </c>
      <c r="Q8132" t="s">
        <v>41</v>
      </c>
      <c r="R8132" t="s">
        <v>27</v>
      </c>
      <c r="S8132" t="s">
        <v>132</v>
      </c>
      <c r="T8132" s="1">
        <v>39901</v>
      </c>
    </row>
    <row r="8133" spans="1:20" x14ac:dyDescent="0.25">
      <c r="A8133">
        <v>58117</v>
      </c>
      <c r="B8133">
        <v>40594</v>
      </c>
      <c r="C8133" t="s">
        <v>58</v>
      </c>
      <c r="D8133" t="s">
        <v>21</v>
      </c>
      <c r="E8133" t="s">
        <v>30</v>
      </c>
      <c r="F8133" t="s">
        <v>106</v>
      </c>
      <c r="G8133">
        <v>42</v>
      </c>
      <c r="H8133">
        <v>196.7</v>
      </c>
      <c r="I8133">
        <v>0.35</v>
      </c>
      <c r="J8133">
        <v>0.04</v>
      </c>
      <c r="K8133">
        <v>62.9</v>
      </c>
      <c r="L8133">
        <v>4.83</v>
      </c>
      <c r="M8133">
        <v>3.14</v>
      </c>
      <c r="N8133">
        <v>1.92</v>
      </c>
      <c r="O8133" t="s">
        <v>24</v>
      </c>
      <c r="P8133" t="s">
        <v>858</v>
      </c>
      <c r="Q8133" t="s">
        <v>41</v>
      </c>
      <c r="R8133" t="s">
        <v>34</v>
      </c>
      <c r="S8133" t="s">
        <v>55</v>
      </c>
      <c r="T8133" s="1">
        <v>40595</v>
      </c>
    </row>
    <row r="8134" spans="1:20" x14ac:dyDescent="0.25">
      <c r="A8134">
        <v>58144</v>
      </c>
      <c r="B8134">
        <v>40163</v>
      </c>
      <c r="C8134" t="s">
        <v>20</v>
      </c>
      <c r="D8134" t="s">
        <v>21</v>
      </c>
      <c r="E8134" t="s">
        <v>84</v>
      </c>
      <c r="F8134" t="s">
        <v>1549</v>
      </c>
      <c r="G8134">
        <v>29</v>
      </c>
      <c r="H8134">
        <v>1311.67</v>
      </c>
      <c r="I8134">
        <v>0.42</v>
      </c>
      <c r="J8134">
        <v>0.01</v>
      </c>
      <c r="K8134">
        <v>540.79</v>
      </c>
      <c r="L8134">
        <v>45.48</v>
      </c>
      <c r="M8134">
        <v>26.38</v>
      </c>
      <c r="N8134">
        <v>5.86</v>
      </c>
      <c r="O8134" t="s">
        <v>24</v>
      </c>
      <c r="P8134" t="s">
        <v>25</v>
      </c>
      <c r="Q8134" t="s">
        <v>95</v>
      </c>
      <c r="R8134" t="s">
        <v>27</v>
      </c>
      <c r="S8134" t="s">
        <v>57</v>
      </c>
      <c r="T8134" s="1">
        <v>40170</v>
      </c>
    </row>
    <row r="8135" spans="1:20" x14ac:dyDescent="0.25">
      <c r="A8135">
        <v>58145</v>
      </c>
      <c r="B8135">
        <v>41045</v>
      </c>
      <c r="C8135" t="s">
        <v>79</v>
      </c>
      <c r="D8135" t="s">
        <v>42</v>
      </c>
      <c r="E8135" t="s">
        <v>43</v>
      </c>
      <c r="F8135" t="s">
        <v>947</v>
      </c>
      <c r="G8135">
        <v>33</v>
      </c>
      <c r="H8135">
        <v>333.48</v>
      </c>
      <c r="I8135">
        <v>0.42</v>
      </c>
      <c r="J8135">
        <v>0</v>
      </c>
      <c r="K8135">
        <v>139.56</v>
      </c>
      <c r="L8135">
        <v>10.07</v>
      </c>
      <c r="M8135">
        <v>5.84</v>
      </c>
      <c r="N8135">
        <v>1.2</v>
      </c>
      <c r="O8135" t="s">
        <v>71</v>
      </c>
      <c r="P8135" t="s">
        <v>1182</v>
      </c>
      <c r="Q8135" t="s">
        <v>75</v>
      </c>
      <c r="R8135" t="s">
        <v>34</v>
      </c>
      <c r="S8135" t="s">
        <v>45</v>
      </c>
      <c r="T8135" s="1">
        <v>41045</v>
      </c>
    </row>
    <row r="8136" spans="1:20" x14ac:dyDescent="0.25">
      <c r="A8136">
        <v>58147</v>
      </c>
      <c r="B8136">
        <v>39951</v>
      </c>
      <c r="C8136" t="s">
        <v>36</v>
      </c>
      <c r="D8136" t="s">
        <v>21</v>
      </c>
      <c r="E8136" t="s">
        <v>126</v>
      </c>
      <c r="F8136" t="s">
        <v>1208</v>
      </c>
      <c r="G8136">
        <v>41</v>
      </c>
      <c r="H8136">
        <v>904.35</v>
      </c>
      <c r="I8136">
        <v>0.52</v>
      </c>
      <c r="J8136">
        <v>0.04</v>
      </c>
      <c r="K8136">
        <v>450.18</v>
      </c>
      <c r="L8136">
        <v>22.88</v>
      </c>
      <c r="M8136">
        <v>10.98</v>
      </c>
      <c r="N8136">
        <v>3.99</v>
      </c>
      <c r="O8136" t="s">
        <v>24</v>
      </c>
      <c r="P8136" t="s">
        <v>519</v>
      </c>
      <c r="Q8136" t="s">
        <v>41</v>
      </c>
      <c r="R8136" t="s">
        <v>27</v>
      </c>
      <c r="S8136" t="s">
        <v>57</v>
      </c>
      <c r="T8136" s="1">
        <v>39951</v>
      </c>
    </row>
    <row r="8137" spans="1:20" x14ac:dyDescent="0.25">
      <c r="A8137">
        <v>58150</v>
      </c>
      <c r="B8137">
        <v>40305</v>
      </c>
      <c r="C8137" t="s">
        <v>58</v>
      </c>
      <c r="D8137" t="s">
        <v>21</v>
      </c>
      <c r="E8137" t="s">
        <v>120</v>
      </c>
      <c r="F8137" t="s">
        <v>401</v>
      </c>
      <c r="G8137">
        <v>24</v>
      </c>
      <c r="H8137">
        <v>115.36</v>
      </c>
      <c r="I8137">
        <v>0.54</v>
      </c>
      <c r="J8137">
        <v>0.03</v>
      </c>
      <c r="K8137">
        <v>57.47</v>
      </c>
      <c r="L8137">
        <v>4.7</v>
      </c>
      <c r="M8137">
        <v>2.16</v>
      </c>
      <c r="N8137">
        <v>6.05</v>
      </c>
      <c r="O8137" t="s">
        <v>24</v>
      </c>
      <c r="P8137" t="s">
        <v>455</v>
      </c>
      <c r="Q8137" t="s">
        <v>95</v>
      </c>
      <c r="R8137" t="s">
        <v>34</v>
      </c>
      <c r="S8137" t="s">
        <v>57</v>
      </c>
      <c r="T8137" s="1">
        <v>40305</v>
      </c>
    </row>
    <row r="8138" spans="1:20" x14ac:dyDescent="0.25">
      <c r="A8138">
        <v>58151</v>
      </c>
      <c r="B8138">
        <v>40085</v>
      </c>
      <c r="C8138" t="s">
        <v>36</v>
      </c>
      <c r="D8138" t="s">
        <v>21</v>
      </c>
      <c r="E8138" t="s">
        <v>120</v>
      </c>
      <c r="F8138" t="s">
        <v>1344</v>
      </c>
      <c r="G8138">
        <v>33</v>
      </c>
      <c r="H8138">
        <v>381.24</v>
      </c>
      <c r="I8138">
        <v>0.47</v>
      </c>
      <c r="J8138">
        <v>0.1</v>
      </c>
      <c r="K8138">
        <v>155.5</v>
      </c>
      <c r="L8138">
        <v>12.74</v>
      </c>
      <c r="M8138">
        <v>6.75</v>
      </c>
      <c r="N8138">
        <v>2.99</v>
      </c>
      <c r="O8138" t="s">
        <v>24</v>
      </c>
      <c r="P8138" t="s">
        <v>1992</v>
      </c>
      <c r="Q8138" t="s">
        <v>75</v>
      </c>
      <c r="R8138" t="s">
        <v>61</v>
      </c>
      <c r="S8138" t="s">
        <v>57</v>
      </c>
      <c r="T8138" s="1">
        <v>40085</v>
      </c>
    </row>
    <row r="8139" spans="1:20" x14ac:dyDescent="0.25">
      <c r="A8139">
        <v>58151</v>
      </c>
      <c r="B8139">
        <v>40085</v>
      </c>
      <c r="C8139" t="s">
        <v>36</v>
      </c>
      <c r="D8139" t="s">
        <v>21</v>
      </c>
      <c r="E8139" t="s">
        <v>22</v>
      </c>
      <c r="F8139" t="s">
        <v>928</v>
      </c>
      <c r="G8139">
        <v>38</v>
      </c>
      <c r="H8139">
        <v>8332.66</v>
      </c>
      <c r="I8139">
        <v>0.36</v>
      </c>
      <c r="J8139">
        <v>0.02</v>
      </c>
      <c r="K8139">
        <v>2883.99</v>
      </c>
      <c r="L8139">
        <v>223.22</v>
      </c>
      <c r="M8139">
        <v>142.86000000000001</v>
      </c>
      <c r="N8139">
        <v>19.989999999999998</v>
      </c>
      <c r="O8139" t="s">
        <v>71</v>
      </c>
      <c r="P8139" t="s">
        <v>1992</v>
      </c>
      <c r="Q8139" t="s">
        <v>75</v>
      </c>
      <c r="R8139" t="s">
        <v>61</v>
      </c>
      <c r="S8139" t="s">
        <v>57</v>
      </c>
      <c r="T8139" s="1">
        <v>40085</v>
      </c>
    </row>
    <row r="8140" spans="1:20" x14ac:dyDescent="0.25">
      <c r="A8140">
        <v>58179</v>
      </c>
      <c r="B8140">
        <v>40791</v>
      </c>
      <c r="C8140" t="s">
        <v>79</v>
      </c>
      <c r="D8140" t="s">
        <v>21</v>
      </c>
      <c r="E8140" t="s">
        <v>139</v>
      </c>
      <c r="F8140" t="s">
        <v>888</v>
      </c>
      <c r="G8140">
        <v>3</v>
      </c>
      <c r="H8140">
        <v>61.55</v>
      </c>
      <c r="I8140">
        <v>0.44</v>
      </c>
      <c r="J8140">
        <v>0.1</v>
      </c>
      <c r="K8140">
        <v>21.09</v>
      </c>
      <c r="L8140">
        <v>20.68</v>
      </c>
      <c r="M8140">
        <v>11.58</v>
      </c>
      <c r="N8140">
        <v>5.72</v>
      </c>
      <c r="O8140" t="s">
        <v>24</v>
      </c>
      <c r="P8140" t="s">
        <v>379</v>
      </c>
      <c r="Q8140" t="s">
        <v>33</v>
      </c>
      <c r="R8140" t="s">
        <v>27</v>
      </c>
      <c r="S8140" t="s">
        <v>57</v>
      </c>
      <c r="T8140" s="1">
        <v>40792</v>
      </c>
    </row>
    <row r="8141" spans="1:20" x14ac:dyDescent="0.25">
      <c r="A8141">
        <v>58181</v>
      </c>
      <c r="B8141">
        <v>41189</v>
      </c>
      <c r="C8141" t="s">
        <v>29</v>
      </c>
      <c r="D8141" t="s">
        <v>21</v>
      </c>
      <c r="E8141" t="s">
        <v>84</v>
      </c>
      <c r="F8141" t="s">
        <v>525</v>
      </c>
      <c r="G8141">
        <v>5</v>
      </c>
      <c r="H8141">
        <v>58.41</v>
      </c>
      <c r="I8141">
        <v>0.44</v>
      </c>
      <c r="J8141">
        <v>0.04</v>
      </c>
      <c r="K8141">
        <v>21.36</v>
      </c>
      <c r="L8141">
        <v>10.68</v>
      </c>
      <c r="M8141">
        <v>5.98</v>
      </c>
      <c r="N8141">
        <v>7.15</v>
      </c>
      <c r="O8141" t="s">
        <v>24</v>
      </c>
      <c r="P8141" t="s">
        <v>942</v>
      </c>
      <c r="Q8141" t="s">
        <v>41</v>
      </c>
      <c r="R8141" t="s">
        <v>34</v>
      </c>
      <c r="S8141" t="s">
        <v>57</v>
      </c>
      <c r="T8141" s="1">
        <v>41191</v>
      </c>
    </row>
    <row r="8142" spans="1:20" x14ac:dyDescent="0.25">
      <c r="A8142">
        <v>58182</v>
      </c>
      <c r="B8142">
        <v>39864</v>
      </c>
      <c r="C8142" t="s">
        <v>36</v>
      </c>
      <c r="D8142" t="s">
        <v>42</v>
      </c>
      <c r="E8142" t="s">
        <v>43</v>
      </c>
      <c r="F8142" t="s">
        <v>1089</v>
      </c>
      <c r="G8142">
        <v>24</v>
      </c>
      <c r="H8142">
        <v>939.01</v>
      </c>
      <c r="I8142">
        <v>0.53</v>
      </c>
      <c r="J8142">
        <v>0.05</v>
      </c>
      <c r="K8142">
        <v>471.34</v>
      </c>
      <c r="L8142">
        <v>40.909999999999997</v>
      </c>
      <c r="M8142">
        <v>19.23</v>
      </c>
      <c r="N8142">
        <v>6.15</v>
      </c>
      <c r="O8142" t="s">
        <v>71</v>
      </c>
      <c r="P8142" t="s">
        <v>1642</v>
      </c>
      <c r="Q8142" t="s">
        <v>41</v>
      </c>
      <c r="R8142" t="s">
        <v>34</v>
      </c>
      <c r="S8142" t="s">
        <v>35</v>
      </c>
      <c r="T8142" s="1">
        <v>39866</v>
      </c>
    </row>
    <row r="8143" spans="1:20" x14ac:dyDescent="0.25">
      <c r="A8143">
        <v>58210</v>
      </c>
      <c r="B8143">
        <v>41249</v>
      </c>
      <c r="C8143" t="s">
        <v>79</v>
      </c>
      <c r="D8143" t="s">
        <v>21</v>
      </c>
      <c r="E8143" t="s">
        <v>120</v>
      </c>
      <c r="F8143" t="s">
        <v>232</v>
      </c>
      <c r="G8143">
        <v>38</v>
      </c>
      <c r="H8143">
        <v>245.4</v>
      </c>
      <c r="I8143">
        <v>0.45</v>
      </c>
      <c r="J8143">
        <v>0.03</v>
      </c>
      <c r="K8143">
        <v>103.89</v>
      </c>
      <c r="L8143">
        <v>6.51</v>
      </c>
      <c r="M8143">
        <v>3.58</v>
      </c>
      <c r="N8143">
        <v>5.47</v>
      </c>
      <c r="O8143" t="s">
        <v>24</v>
      </c>
      <c r="P8143" t="s">
        <v>1806</v>
      </c>
      <c r="Q8143" t="s">
        <v>64</v>
      </c>
      <c r="R8143" t="s">
        <v>61</v>
      </c>
      <c r="S8143" t="s">
        <v>57</v>
      </c>
      <c r="T8143" s="1">
        <v>41250</v>
      </c>
    </row>
    <row r="8144" spans="1:20" x14ac:dyDescent="0.25">
      <c r="A8144">
        <v>58241</v>
      </c>
      <c r="B8144">
        <v>40428</v>
      </c>
      <c r="C8144" t="s">
        <v>58</v>
      </c>
      <c r="D8144" t="s">
        <v>21</v>
      </c>
      <c r="E8144" t="s">
        <v>84</v>
      </c>
      <c r="F8144" t="s">
        <v>871</v>
      </c>
      <c r="G8144">
        <v>36</v>
      </c>
      <c r="H8144">
        <v>235</v>
      </c>
      <c r="I8144">
        <v>0.39</v>
      </c>
      <c r="J8144">
        <v>0.01</v>
      </c>
      <c r="K8144">
        <v>89.7</v>
      </c>
      <c r="L8144">
        <v>6.56</v>
      </c>
      <c r="M8144">
        <v>4</v>
      </c>
      <c r="N8144">
        <v>1.3</v>
      </c>
      <c r="O8144" t="s">
        <v>24</v>
      </c>
      <c r="P8144" t="s">
        <v>740</v>
      </c>
      <c r="Q8144" t="s">
        <v>95</v>
      </c>
      <c r="R8144" t="s">
        <v>61</v>
      </c>
      <c r="S8144" t="s">
        <v>55</v>
      </c>
      <c r="T8144" s="1">
        <v>40429</v>
      </c>
    </row>
    <row r="8145" spans="1:20" x14ac:dyDescent="0.25">
      <c r="A8145">
        <v>58241</v>
      </c>
      <c r="B8145">
        <v>40428</v>
      </c>
      <c r="C8145" t="s">
        <v>58</v>
      </c>
      <c r="D8145" t="s">
        <v>21</v>
      </c>
      <c r="E8145" t="s">
        <v>30</v>
      </c>
      <c r="F8145" t="s">
        <v>1425</v>
      </c>
      <c r="G8145">
        <v>36</v>
      </c>
      <c r="H8145">
        <v>851.7</v>
      </c>
      <c r="I8145">
        <v>0.48</v>
      </c>
      <c r="J8145">
        <v>0.05</v>
      </c>
      <c r="K8145">
        <v>383.43</v>
      </c>
      <c r="L8145">
        <v>24.77</v>
      </c>
      <c r="M8145">
        <v>12.88</v>
      </c>
      <c r="N8145">
        <v>4.59</v>
      </c>
      <c r="O8145" t="s">
        <v>24</v>
      </c>
      <c r="P8145" t="s">
        <v>740</v>
      </c>
      <c r="Q8145" t="s">
        <v>95</v>
      </c>
      <c r="R8145" t="s">
        <v>61</v>
      </c>
      <c r="S8145" t="s">
        <v>55</v>
      </c>
      <c r="T8145" s="1">
        <v>40429</v>
      </c>
    </row>
    <row r="8146" spans="1:20" x14ac:dyDescent="0.25">
      <c r="A8146">
        <v>58247</v>
      </c>
      <c r="B8146">
        <v>40809</v>
      </c>
      <c r="C8146" t="s">
        <v>29</v>
      </c>
      <c r="D8146" t="s">
        <v>21</v>
      </c>
      <c r="E8146" t="s">
        <v>126</v>
      </c>
      <c r="F8146" t="s">
        <v>946</v>
      </c>
      <c r="G8146">
        <v>8</v>
      </c>
      <c r="H8146">
        <v>2285.39</v>
      </c>
      <c r="I8146">
        <v>0.55000000000000004</v>
      </c>
      <c r="J8146">
        <v>0.02</v>
      </c>
      <c r="K8146">
        <v>1235.44</v>
      </c>
      <c r="L8146">
        <v>291.38</v>
      </c>
      <c r="M8146">
        <v>131.12</v>
      </c>
      <c r="N8146">
        <v>0.99</v>
      </c>
      <c r="O8146" t="s">
        <v>24</v>
      </c>
      <c r="P8146" t="s">
        <v>611</v>
      </c>
      <c r="Q8146" t="s">
        <v>33</v>
      </c>
      <c r="R8146" t="s">
        <v>61</v>
      </c>
      <c r="S8146" t="s">
        <v>57</v>
      </c>
      <c r="T8146" s="1">
        <v>40809</v>
      </c>
    </row>
    <row r="8147" spans="1:20" x14ac:dyDescent="0.25">
      <c r="A8147">
        <v>58247</v>
      </c>
      <c r="B8147">
        <v>40809</v>
      </c>
      <c r="C8147" t="s">
        <v>29</v>
      </c>
      <c r="D8147" t="s">
        <v>21</v>
      </c>
      <c r="E8147" t="s">
        <v>84</v>
      </c>
      <c r="F8147" t="s">
        <v>824</v>
      </c>
      <c r="G8147">
        <v>14</v>
      </c>
      <c r="H8147">
        <v>152.69</v>
      </c>
      <c r="I8147">
        <v>0.43</v>
      </c>
      <c r="J8147">
        <v>0.09</v>
      </c>
      <c r="K8147">
        <v>54.11</v>
      </c>
      <c r="L8147">
        <v>11.37</v>
      </c>
      <c r="M8147">
        <v>6.48</v>
      </c>
      <c r="N8147">
        <v>7.86</v>
      </c>
      <c r="O8147" t="s">
        <v>24</v>
      </c>
      <c r="P8147" t="s">
        <v>611</v>
      </c>
      <c r="Q8147" t="s">
        <v>33</v>
      </c>
      <c r="R8147" t="s">
        <v>61</v>
      </c>
      <c r="S8147" t="s">
        <v>57</v>
      </c>
      <c r="T8147" s="1">
        <v>40811</v>
      </c>
    </row>
    <row r="8148" spans="1:20" x14ac:dyDescent="0.25">
      <c r="A8148">
        <v>58273</v>
      </c>
      <c r="B8148">
        <v>40349</v>
      </c>
      <c r="C8148" t="s">
        <v>36</v>
      </c>
      <c r="D8148" t="s">
        <v>37</v>
      </c>
      <c r="E8148" t="s">
        <v>38</v>
      </c>
      <c r="F8148" t="s">
        <v>317</v>
      </c>
      <c r="G8148">
        <v>31</v>
      </c>
      <c r="H8148">
        <v>442.31</v>
      </c>
      <c r="I8148">
        <v>0.45</v>
      </c>
      <c r="J8148">
        <v>0.08</v>
      </c>
      <c r="K8148">
        <v>176.43</v>
      </c>
      <c r="L8148">
        <v>15.38</v>
      </c>
      <c r="M8148">
        <v>8.4600000000000009</v>
      </c>
      <c r="N8148">
        <v>3.62</v>
      </c>
      <c r="O8148" t="s">
        <v>24</v>
      </c>
      <c r="P8148" t="s">
        <v>418</v>
      </c>
      <c r="Q8148" t="s">
        <v>95</v>
      </c>
      <c r="R8148" t="s">
        <v>34</v>
      </c>
      <c r="S8148" t="s">
        <v>35</v>
      </c>
      <c r="T8148" s="1">
        <v>40349</v>
      </c>
    </row>
    <row r="8149" spans="1:20" x14ac:dyDescent="0.25">
      <c r="A8149">
        <v>58277</v>
      </c>
      <c r="B8149">
        <v>39837</v>
      </c>
      <c r="C8149" t="s">
        <v>79</v>
      </c>
      <c r="D8149" t="s">
        <v>21</v>
      </c>
      <c r="E8149" t="s">
        <v>126</v>
      </c>
      <c r="F8149" t="s">
        <v>171</v>
      </c>
      <c r="G8149">
        <v>23</v>
      </c>
      <c r="H8149">
        <v>423.22</v>
      </c>
      <c r="I8149">
        <v>0.36</v>
      </c>
      <c r="J8149">
        <v>0.01</v>
      </c>
      <c r="K8149">
        <v>147.16</v>
      </c>
      <c r="L8149">
        <v>18.28</v>
      </c>
      <c r="M8149">
        <v>11.7</v>
      </c>
      <c r="N8149">
        <v>6.96</v>
      </c>
      <c r="O8149" t="s">
        <v>24</v>
      </c>
      <c r="P8149" t="s">
        <v>97</v>
      </c>
      <c r="Q8149" t="s">
        <v>64</v>
      </c>
      <c r="R8149" t="s">
        <v>61</v>
      </c>
      <c r="S8149" t="s">
        <v>45</v>
      </c>
      <c r="T8149" s="1">
        <v>39839</v>
      </c>
    </row>
    <row r="8150" spans="1:20" x14ac:dyDescent="0.25">
      <c r="A8150">
        <v>58278</v>
      </c>
      <c r="B8150">
        <v>41162</v>
      </c>
      <c r="C8150" t="s">
        <v>36</v>
      </c>
      <c r="D8150" t="s">
        <v>42</v>
      </c>
      <c r="E8150" t="s">
        <v>43</v>
      </c>
      <c r="F8150" t="s">
        <v>1298</v>
      </c>
      <c r="G8150">
        <v>37</v>
      </c>
      <c r="H8150">
        <v>6264.16</v>
      </c>
      <c r="I8150">
        <v>0.46</v>
      </c>
      <c r="J8150">
        <v>0.08</v>
      </c>
      <c r="K8150">
        <v>2583.66</v>
      </c>
      <c r="L8150">
        <v>183.76</v>
      </c>
      <c r="M8150">
        <v>99.23</v>
      </c>
      <c r="N8150">
        <v>8.99</v>
      </c>
      <c r="O8150" t="s">
        <v>24</v>
      </c>
      <c r="P8150" t="s">
        <v>751</v>
      </c>
      <c r="Q8150" t="s">
        <v>41</v>
      </c>
      <c r="R8150" t="s">
        <v>34</v>
      </c>
      <c r="S8150" t="s">
        <v>35</v>
      </c>
      <c r="T8150" s="1">
        <v>41164</v>
      </c>
    </row>
    <row r="8151" spans="1:20" x14ac:dyDescent="0.25">
      <c r="A8151">
        <v>58278</v>
      </c>
      <c r="B8151">
        <v>41162</v>
      </c>
      <c r="C8151" t="s">
        <v>36</v>
      </c>
      <c r="D8151" t="s">
        <v>37</v>
      </c>
      <c r="E8151" t="s">
        <v>50</v>
      </c>
      <c r="F8151" t="s">
        <v>159</v>
      </c>
      <c r="G8151">
        <v>4</v>
      </c>
      <c r="H8151">
        <v>477.24</v>
      </c>
      <c r="I8151">
        <v>0.35</v>
      </c>
      <c r="J8151">
        <v>0.1</v>
      </c>
      <c r="K8151">
        <v>132.29</v>
      </c>
      <c r="L8151">
        <v>132.29</v>
      </c>
      <c r="M8151">
        <v>85.99</v>
      </c>
      <c r="N8151">
        <v>0.99</v>
      </c>
      <c r="O8151" t="s">
        <v>24</v>
      </c>
      <c r="P8151" t="s">
        <v>751</v>
      </c>
      <c r="Q8151" t="s">
        <v>41</v>
      </c>
      <c r="R8151" t="s">
        <v>34</v>
      </c>
      <c r="S8151" t="s">
        <v>55</v>
      </c>
      <c r="T8151" s="1">
        <v>41165</v>
      </c>
    </row>
    <row r="8152" spans="1:20" x14ac:dyDescent="0.25">
      <c r="A8152">
        <v>58279</v>
      </c>
      <c r="B8152">
        <v>39914</v>
      </c>
      <c r="C8152" t="s">
        <v>79</v>
      </c>
      <c r="D8152" t="s">
        <v>21</v>
      </c>
      <c r="E8152" t="s">
        <v>120</v>
      </c>
      <c r="F8152" t="s">
        <v>1276</v>
      </c>
      <c r="G8152">
        <v>44</v>
      </c>
      <c r="H8152">
        <v>2040.96</v>
      </c>
      <c r="I8152">
        <v>0.36</v>
      </c>
      <c r="J8152">
        <v>0.03</v>
      </c>
      <c r="K8152">
        <v>693.33</v>
      </c>
      <c r="L8152">
        <v>47.75</v>
      </c>
      <c r="M8152">
        <v>30.56</v>
      </c>
      <c r="N8152">
        <v>2.99</v>
      </c>
      <c r="O8152" t="s">
        <v>24</v>
      </c>
      <c r="P8152" t="s">
        <v>94</v>
      </c>
      <c r="Q8152" t="s">
        <v>33</v>
      </c>
      <c r="R8152" t="s">
        <v>67</v>
      </c>
      <c r="S8152" t="s">
        <v>57</v>
      </c>
      <c r="T8152" s="1">
        <v>39914</v>
      </c>
    </row>
    <row r="8153" spans="1:20" x14ac:dyDescent="0.25">
      <c r="A8153">
        <v>58308</v>
      </c>
      <c r="B8153">
        <v>40319</v>
      </c>
      <c r="C8153" t="s">
        <v>29</v>
      </c>
      <c r="D8153" t="s">
        <v>42</v>
      </c>
      <c r="E8153" t="s">
        <v>92</v>
      </c>
      <c r="F8153" t="s">
        <v>1197</v>
      </c>
      <c r="G8153">
        <v>35</v>
      </c>
      <c r="H8153">
        <v>3736.43</v>
      </c>
      <c r="I8153">
        <v>0.45</v>
      </c>
      <c r="J8153">
        <v>0</v>
      </c>
      <c r="K8153">
        <v>1664.92</v>
      </c>
      <c r="L8153">
        <v>105.71</v>
      </c>
      <c r="M8153">
        <v>58.14</v>
      </c>
      <c r="N8153">
        <v>36.61</v>
      </c>
      <c r="O8153" t="s">
        <v>48</v>
      </c>
      <c r="P8153" t="s">
        <v>942</v>
      </c>
      <c r="Q8153" t="s">
        <v>41</v>
      </c>
      <c r="R8153" t="s">
        <v>34</v>
      </c>
      <c r="S8153" t="s">
        <v>49</v>
      </c>
      <c r="T8153" s="1">
        <v>40319</v>
      </c>
    </row>
    <row r="8154" spans="1:20" x14ac:dyDescent="0.25">
      <c r="A8154">
        <v>58308</v>
      </c>
      <c r="B8154">
        <v>40319</v>
      </c>
      <c r="C8154" t="s">
        <v>29</v>
      </c>
      <c r="D8154" t="s">
        <v>37</v>
      </c>
      <c r="E8154" t="s">
        <v>38</v>
      </c>
      <c r="F8154" t="s">
        <v>807</v>
      </c>
      <c r="G8154">
        <v>20</v>
      </c>
      <c r="H8154">
        <v>1338.39</v>
      </c>
      <c r="I8154">
        <v>0.55000000000000004</v>
      </c>
      <c r="J8154">
        <v>0</v>
      </c>
      <c r="K8154">
        <v>733.09</v>
      </c>
      <c r="L8154">
        <v>66.64</v>
      </c>
      <c r="M8154">
        <v>29.99</v>
      </c>
      <c r="N8154">
        <v>5.5</v>
      </c>
      <c r="O8154" t="s">
        <v>24</v>
      </c>
      <c r="P8154" t="s">
        <v>942</v>
      </c>
      <c r="Q8154" t="s">
        <v>41</v>
      </c>
      <c r="R8154" t="s">
        <v>34</v>
      </c>
      <c r="S8154" t="s">
        <v>57</v>
      </c>
      <c r="T8154" s="1">
        <v>40320</v>
      </c>
    </row>
    <row r="8155" spans="1:20" x14ac:dyDescent="0.25">
      <c r="A8155">
        <v>58308</v>
      </c>
      <c r="B8155">
        <v>40319</v>
      </c>
      <c r="C8155" t="s">
        <v>29</v>
      </c>
      <c r="D8155" t="s">
        <v>42</v>
      </c>
      <c r="E8155" t="s">
        <v>43</v>
      </c>
      <c r="F8155" t="s">
        <v>2004</v>
      </c>
      <c r="G8155">
        <v>2</v>
      </c>
      <c r="H8155">
        <v>55.97</v>
      </c>
      <c r="I8155">
        <v>0.35</v>
      </c>
      <c r="J8155">
        <v>0.03</v>
      </c>
      <c r="K8155">
        <v>15.91</v>
      </c>
      <c r="L8155">
        <v>24.86</v>
      </c>
      <c r="M8155">
        <v>16.16</v>
      </c>
      <c r="N8155">
        <v>7.74</v>
      </c>
      <c r="O8155" t="s">
        <v>24</v>
      </c>
      <c r="P8155" t="s">
        <v>942</v>
      </c>
      <c r="Q8155" t="s">
        <v>41</v>
      </c>
      <c r="R8155" t="s">
        <v>34</v>
      </c>
      <c r="S8155" t="s">
        <v>57</v>
      </c>
      <c r="T8155" s="1">
        <v>40321</v>
      </c>
    </row>
    <row r="8156" spans="1:20" x14ac:dyDescent="0.25">
      <c r="A8156">
        <v>58310</v>
      </c>
      <c r="B8156">
        <v>39867</v>
      </c>
      <c r="C8156" t="s">
        <v>58</v>
      </c>
      <c r="D8156" t="s">
        <v>21</v>
      </c>
      <c r="E8156" t="s">
        <v>22</v>
      </c>
      <c r="F8156" t="s">
        <v>1318</v>
      </c>
      <c r="G8156">
        <v>22</v>
      </c>
      <c r="H8156">
        <v>1533.27</v>
      </c>
      <c r="I8156">
        <v>0.47</v>
      </c>
      <c r="J8156">
        <v>0.03</v>
      </c>
      <c r="K8156">
        <v>689.65</v>
      </c>
      <c r="L8156">
        <v>71.25</v>
      </c>
      <c r="M8156">
        <v>37.76</v>
      </c>
      <c r="N8156">
        <v>12.9</v>
      </c>
      <c r="O8156" t="s">
        <v>24</v>
      </c>
      <c r="P8156" t="s">
        <v>2015</v>
      </c>
      <c r="Q8156" t="s">
        <v>41</v>
      </c>
      <c r="R8156" t="s">
        <v>61</v>
      </c>
      <c r="S8156" t="s">
        <v>57</v>
      </c>
      <c r="T8156" s="1">
        <v>39868</v>
      </c>
    </row>
    <row r="8157" spans="1:20" x14ac:dyDescent="0.25">
      <c r="A8157">
        <v>58337</v>
      </c>
      <c r="B8157">
        <v>39961</v>
      </c>
      <c r="C8157" t="s">
        <v>20</v>
      </c>
      <c r="D8157" t="s">
        <v>21</v>
      </c>
      <c r="E8157" t="s">
        <v>52</v>
      </c>
      <c r="F8157" t="s">
        <v>710</v>
      </c>
      <c r="G8157">
        <v>18</v>
      </c>
      <c r="H8157">
        <v>172.51</v>
      </c>
      <c r="I8157">
        <v>0.4</v>
      </c>
      <c r="J8157">
        <v>0.03</v>
      </c>
      <c r="K8157">
        <v>64.94</v>
      </c>
      <c r="L8157">
        <v>9.75</v>
      </c>
      <c r="M8157">
        <v>5.85</v>
      </c>
      <c r="N8157">
        <v>2.27</v>
      </c>
      <c r="O8157" t="s">
        <v>24</v>
      </c>
      <c r="P8157" t="s">
        <v>1634</v>
      </c>
      <c r="Q8157" t="s">
        <v>75</v>
      </c>
      <c r="R8157" t="s">
        <v>34</v>
      </c>
      <c r="S8157" t="s">
        <v>55</v>
      </c>
      <c r="T8157" s="1">
        <v>39963</v>
      </c>
    </row>
    <row r="8158" spans="1:20" x14ac:dyDescent="0.25">
      <c r="A8158">
        <v>58339</v>
      </c>
      <c r="B8158">
        <v>39977</v>
      </c>
      <c r="C8158" t="s">
        <v>36</v>
      </c>
      <c r="D8158" t="s">
        <v>21</v>
      </c>
      <c r="E8158" t="s">
        <v>126</v>
      </c>
      <c r="F8158" t="s">
        <v>2000</v>
      </c>
      <c r="G8158">
        <v>9</v>
      </c>
      <c r="H8158">
        <v>2365.58</v>
      </c>
      <c r="I8158">
        <v>0.37</v>
      </c>
      <c r="J8158">
        <v>7.0000000000000007E-2</v>
      </c>
      <c r="K8158">
        <v>762.77</v>
      </c>
      <c r="L8158">
        <v>282.51</v>
      </c>
      <c r="M8158">
        <v>177.98</v>
      </c>
      <c r="N8158">
        <v>0.99</v>
      </c>
      <c r="O8158" t="s">
        <v>24</v>
      </c>
      <c r="P8158" t="s">
        <v>979</v>
      </c>
      <c r="Q8158" t="s">
        <v>41</v>
      </c>
      <c r="R8158" t="s">
        <v>34</v>
      </c>
      <c r="S8158" t="s">
        <v>57</v>
      </c>
      <c r="T8158" s="1">
        <v>39977</v>
      </c>
    </row>
    <row r="8159" spans="1:20" x14ac:dyDescent="0.25">
      <c r="A8159">
        <v>58339</v>
      </c>
      <c r="B8159">
        <v>39977</v>
      </c>
      <c r="C8159" t="s">
        <v>36</v>
      </c>
      <c r="D8159" t="s">
        <v>21</v>
      </c>
      <c r="E8159" t="s">
        <v>120</v>
      </c>
      <c r="F8159" t="s">
        <v>1184</v>
      </c>
      <c r="G8159">
        <v>11</v>
      </c>
      <c r="H8159">
        <v>45.05</v>
      </c>
      <c r="I8159">
        <v>0.48</v>
      </c>
      <c r="J8159">
        <v>0.01</v>
      </c>
      <c r="K8159">
        <v>20.68</v>
      </c>
      <c r="L8159">
        <v>4</v>
      </c>
      <c r="M8159">
        <v>2.08</v>
      </c>
      <c r="N8159">
        <v>1.49</v>
      </c>
      <c r="O8159" t="s">
        <v>71</v>
      </c>
      <c r="P8159" t="s">
        <v>979</v>
      </c>
      <c r="Q8159" t="s">
        <v>41</v>
      </c>
      <c r="R8159" t="s">
        <v>34</v>
      </c>
      <c r="S8159" t="s">
        <v>57</v>
      </c>
      <c r="T8159" s="1">
        <v>39978</v>
      </c>
    </row>
    <row r="8160" spans="1:20" x14ac:dyDescent="0.25">
      <c r="A8160">
        <v>58340</v>
      </c>
      <c r="B8160">
        <v>40551</v>
      </c>
      <c r="C8160" t="s">
        <v>79</v>
      </c>
      <c r="D8160" t="s">
        <v>21</v>
      </c>
      <c r="E8160" t="s">
        <v>126</v>
      </c>
      <c r="F8160" t="s">
        <v>1005</v>
      </c>
      <c r="G8160">
        <v>36</v>
      </c>
      <c r="H8160">
        <v>2884.99</v>
      </c>
      <c r="I8160">
        <v>0.38</v>
      </c>
      <c r="J8160">
        <v>0.03</v>
      </c>
      <c r="K8160">
        <v>1036.05</v>
      </c>
      <c r="L8160">
        <v>82.23</v>
      </c>
      <c r="M8160">
        <v>50.98</v>
      </c>
      <c r="N8160">
        <v>13.66</v>
      </c>
      <c r="O8160" t="s">
        <v>24</v>
      </c>
      <c r="P8160" t="s">
        <v>330</v>
      </c>
      <c r="Q8160" t="s">
        <v>95</v>
      </c>
      <c r="R8160" t="s">
        <v>34</v>
      </c>
      <c r="S8160" t="s">
        <v>57</v>
      </c>
      <c r="T8160" s="1">
        <v>40552</v>
      </c>
    </row>
    <row r="8161" spans="1:20" x14ac:dyDescent="0.25">
      <c r="A8161">
        <v>58342</v>
      </c>
      <c r="B8161">
        <v>40634</v>
      </c>
      <c r="C8161" t="s">
        <v>36</v>
      </c>
      <c r="D8161" t="s">
        <v>37</v>
      </c>
      <c r="E8161" t="s">
        <v>38</v>
      </c>
      <c r="F8161" t="s">
        <v>432</v>
      </c>
      <c r="G8161">
        <v>40</v>
      </c>
      <c r="H8161">
        <v>3032.96</v>
      </c>
      <c r="I8161">
        <v>0.47</v>
      </c>
      <c r="J8161">
        <v>0.02</v>
      </c>
      <c r="K8161">
        <v>1391.77</v>
      </c>
      <c r="L8161">
        <v>77.319999999999993</v>
      </c>
      <c r="M8161">
        <v>40.98</v>
      </c>
      <c r="N8161">
        <v>1.99</v>
      </c>
      <c r="O8161" t="s">
        <v>24</v>
      </c>
      <c r="P8161" t="s">
        <v>1999</v>
      </c>
      <c r="Q8161" t="s">
        <v>41</v>
      </c>
      <c r="R8161" t="s">
        <v>67</v>
      </c>
      <c r="S8161" t="s">
        <v>35</v>
      </c>
      <c r="T8161" s="1">
        <v>40634</v>
      </c>
    </row>
    <row r="8162" spans="1:20" x14ac:dyDescent="0.25">
      <c r="A8162">
        <v>58343</v>
      </c>
      <c r="B8162">
        <v>39822</v>
      </c>
      <c r="C8162" t="s">
        <v>29</v>
      </c>
      <c r="D8162" t="s">
        <v>21</v>
      </c>
      <c r="E8162" t="s">
        <v>72</v>
      </c>
      <c r="F8162" t="s">
        <v>780</v>
      </c>
      <c r="G8162">
        <v>39</v>
      </c>
      <c r="H8162">
        <v>230.83</v>
      </c>
      <c r="I8162">
        <v>0.48</v>
      </c>
      <c r="J8162">
        <v>7.0000000000000007E-2</v>
      </c>
      <c r="K8162">
        <v>101.17</v>
      </c>
      <c r="L8162">
        <v>6.33</v>
      </c>
      <c r="M8162">
        <v>3.29</v>
      </c>
      <c r="N8162">
        <v>1.35</v>
      </c>
      <c r="O8162" t="s">
        <v>24</v>
      </c>
      <c r="P8162" t="s">
        <v>1400</v>
      </c>
      <c r="Q8162" t="s">
        <v>75</v>
      </c>
      <c r="R8162" t="s">
        <v>34</v>
      </c>
      <c r="S8162" t="s">
        <v>55</v>
      </c>
      <c r="T8162" s="1">
        <v>39824</v>
      </c>
    </row>
    <row r="8163" spans="1:20" x14ac:dyDescent="0.25">
      <c r="A8163">
        <v>58368</v>
      </c>
      <c r="B8163">
        <v>41099</v>
      </c>
      <c r="C8163" t="s">
        <v>36</v>
      </c>
      <c r="D8163" t="s">
        <v>42</v>
      </c>
      <c r="E8163" t="s">
        <v>43</v>
      </c>
      <c r="F8163" t="s">
        <v>775</v>
      </c>
      <c r="G8163">
        <v>4</v>
      </c>
      <c r="H8163">
        <v>20.74</v>
      </c>
      <c r="I8163">
        <v>0.46</v>
      </c>
      <c r="J8163">
        <v>0</v>
      </c>
      <c r="K8163">
        <v>7.09</v>
      </c>
      <c r="L8163">
        <v>3.85</v>
      </c>
      <c r="M8163">
        <v>2.08</v>
      </c>
      <c r="N8163">
        <v>5.33</v>
      </c>
      <c r="O8163" t="s">
        <v>24</v>
      </c>
      <c r="P8163" t="s">
        <v>1398</v>
      </c>
      <c r="Q8163" t="s">
        <v>95</v>
      </c>
      <c r="R8163" t="s">
        <v>34</v>
      </c>
      <c r="S8163" t="s">
        <v>57</v>
      </c>
      <c r="T8163" s="1">
        <v>41101</v>
      </c>
    </row>
    <row r="8164" spans="1:20" x14ac:dyDescent="0.25">
      <c r="A8164">
        <v>58368</v>
      </c>
      <c r="B8164">
        <v>41099</v>
      </c>
      <c r="C8164" t="s">
        <v>36</v>
      </c>
      <c r="D8164" t="s">
        <v>21</v>
      </c>
      <c r="E8164" t="s">
        <v>84</v>
      </c>
      <c r="F8164" t="s">
        <v>605</v>
      </c>
      <c r="G8164">
        <v>39</v>
      </c>
      <c r="H8164">
        <v>514.98</v>
      </c>
      <c r="I8164">
        <v>0.51</v>
      </c>
      <c r="J8164">
        <v>0.02</v>
      </c>
      <c r="K8164">
        <v>252.72</v>
      </c>
      <c r="L8164">
        <v>13.22</v>
      </c>
      <c r="M8164">
        <v>6.48</v>
      </c>
      <c r="N8164">
        <v>9.5399999999999991</v>
      </c>
      <c r="O8164" t="s">
        <v>24</v>
      </c>
      <c r="P8164" t="s">
        <v>1398</v>
      </c>
      <c r="Q8164" t="s">
        <v>95</v>
      </c>
      <c r="R8164" t="s">
        <v>34</v>
      </c>
      <c r="S8164" t="s">
        <v>57</v>
      </c>
      <c r="T8164" s="1">
        <v>41100</v>
      </c>
    </row>
    <row r="8165" spans="1:20" x14ac:dyDescent="0.25">
      <c r="A8165">
        <v>58368</v>
      </c>
      <c r="B8165">
        <v>41099</v>
      </c>
      <c r="C8165" t="s">
        <v>36</v>
      </c>
      <c r="D8165" t="s">
        <v>21</v>
      </c>
      <c r="E8165" t="s">
        <v>22</v>
      </c>
      <c r="F8165" t="s">
        <v>647</v>
      </c>
      <c r="G8165">
        <v>5</v>
      </c>
      <c r="H8165">
        <v>468.85</v>
      </c>
      <c r="I8165">
        <v>0.36</v>
      </c>
      <c r="J8165">
        <v>0.09</v>
      </c>
      <c r="K8165">
        <v>137.07</v>
      </c>
      <c r="L8165">
        <v>101.53</v>
      </c>
      <c r="M8165">
        <v>64.98</v>
      </c>
      <c r="N8165">
        <v>6.88</v>
      </c>
      <c r="O8165" t="s">
        <v>71</v>
      </c>
      <c r="P8165" t="s">
        <v>1398</v>
      </c>
      <c r="Q8165" t="s">
        <v>95</v>
      </c>
      <c r="R8165" t="s">
        <v>34</v>
      </c>
      <c r="S8165" t="s">
        <v>57</v>
      </c>
      <c r="T8165" s="1">
        <v>41099</v>
      </c>
    </row>
    <row r="8166" spans="1:20" x14ac:dyDescent="0.25">
      <c r="A8166">
        <v>58369</v>
      </c>
      <c r="B8166">
        <v>41151</v>
      </c>
      <c r="C8166" t="s">
        <v>36</v>
      </c>
      <c r="D8166" t="s">
        <v>21</v>
      </c>
      <c r="E8166" t="s">
        <v>120</v>
      </c>
      <c r="F8166" t="s">
        <v>826</v>
      </c>
      <c r="G8166">
        <v>46</v>
      </c>
      <c r="H8166">
        <v>659.25</v>
      </c>
      <c r="I8166">
        <v>0.55000000000000004</v>
      </c>
      <c r="J8166">
        <v>0.1</v>
      </c>
      <c r="K8166">
        <v>326.60000000000002</v>
      </c>
      <c r="L8166">
        <v>15.78</v>
      </c>
      <c r="M8166">
        <v>7.1</v>
      </c>
      <c r="N8166">
        <v>6.05</v>
      </c>
      <c r="O8166" t="s">
        <v>24</v>
      </c>
      <c r="P8166" t="s">
        <v>1605</v>
      </c>
      <c r="Q8166" t="s">
        <v>33</v>
      </c>
      <c r="R8166" t="s">
        <v>61</v>
      </c>
      <c r="S8166" t="s">
        <v>57</v>
      </c>
      <c r="T8166" s="1">
        <v>41152</v>
      </c>
    </row>
    <row r="8167" spans="1:20" x14ac:dyDescent="0.25">
      <c r="A8167">
        <v>58369</v>
      </c>
      <c r="B8167">
        <v>41151</v>
      </c>
      <c r="C8167" t="s">
        <v>36</v>
      </c>
      <c r="D8167" t="s">
        <v>37</v>
      </c>
      <c r="E8167" t="s">
        <v>87</v>
      </c>
      <c r="F8167" t="s">
        <v>1430</v>
      </c>
      <c r="G8167">
        <v>16</v>
      </c>
      <c r="H8167">
        <v>3711.22</v>
      </c>
      <c r="I8167">
        <v>0.48</v>
      </c>
      <c r="J8167">
        <v>0.01</v>
      </c>
      <c r="K8167">
        <v>1735.24</v>
      </c>
      <c r="L8167">
        <v>230.75</v>
      </c>
      <c r="M8167">
        <v>119.99</v>
      </c>
      <c r="N8167">
        <v>56.14</v>
      </c>
      <c r="O8167" t="s">
        <v>48</v>
      </c>
      <c r="P8167" t="s">
        <v>1605</v>
      </c>
      <c r="Q8167" t="s">
        <v>33</v>
      </c>
      <c r="R8167" t="s">
        <v>61</v>
      </c>
      <c r="S8167" t="s">
        <v>49</v>
      </c>
      <c r="T8167" s="1">
        <v>41151</v>
      </c>
    </row>
    <row r="8168" spans="1:20" x14ac:dyDescent="0.25">
      <c r="A8168">
        <v>58371</v>
      </c>
      <c r="B8168">
        <v>40309</v>
      </c>
      <c r="C8168" t="s">
        <v>79</v>
      </c>
      <c r="D8168" t="s">
        <v>21</v>
      </c>
      <c r="E8168" t="s">
        <v>120</v>
      </c>
      <c r="F8168" t="s">
        <v>392</v>
      </c>
      <c r="G8168">
        <v>5</v>
      </c>
      <c r="H8168">
        <v>3847.08</v>
      </c>
      <c r="I8168">
        <v>0.45</v>
      </c>
      <c r="J8168">
        <v>0</v>
      </c>
      <c r="K8168">
        <v>1722.19</v>
      </c>
      <c r="L8168">
        <v>765.42</v>
      </c>
      <c r="M8168">
        <v>420.98</v>
      </c>
      <c r="N8168">
        <v>19.989999999999998</v>
      </c>
      <c r="O8168" t="s">
        <v>24</v>
      </c>
      <c r="P8168" t="s">
        <v>1283</v>
      </c>
      <c r="Q8168" t="s">
        <v>33</v>
      </c>
      <c r="R8168" t="s">
        <v>67</v>
      </c>
      <c r="S8168" t="s">
        <v>57</v>
      </c>
      <c r="T8168" s="1">
        <v>40311</v>
      </c>
    </row>
    <row r="8169" spans="1:20" x14ac:dyDescent="0.25">
      <c r="A8169">
        <v>58371</v>
      </c>
      <c r="B8169">
        <v>40309</v>
      </c>
      <c r="C8169" t="s">
        <v>79</v>
      </c>
      <c r="D8169" t="s">
        <v>21</v>
      </c>
      <c r="E8169" t="s">
        <v>84</v>
      </c>
      <c r="F8169" t="s">
        <v>1676</v>
      </c>
      <c r="G8169">
        <v>44</v>
      </c>
      <c r="H8169">
        <v>508.64</v>
      </c>
      <c r="I8169">
        <v>0.44</v>
      </c>
      <c r="J8169">
        <v>0.02</v>
      </c>
      <c r="K8169">
        <v>213.84</v>
      </c>
      <c r="L8169">
        <v>11.57</v>
      </c>
      <c r="M8169">
        <v>6.48</v>
      </c>
      <c r="N8169">
        <v>9.68</v>
      </c>
      <c r="O8169" t="s">
        <v>24</v>
      </c>
      <c r="P8169" t="s">
        <v>1283</v>
      </c>
      <c r="Q8169" t="s">
        <v>33</v>
      </c>
      <c r="R8169" t="s">
        <v>67</v>
      </c>
      <c r="S8169" t="s">
        <v>57</v>
      </c>
      <c r="T8169" s="1">
        <v>40310</v>
      </c>
    </row>
    <row r="8170" spans="1:20" x14ac:dyDescent="0.25">
      <c r="A8170">
        <v>58371</v>
      </c>
      <c r="B8170">
        <v>40309</v>
      </c>
      <c r="C8170" t="s">
        <v>79</v>
      </c>
      <c r="D8170" t="s">
        <v>21</v>
      </c>
      <c r="E8170" t="s">
        <v>52</v>
      </c>
      <c r="F8170" t="s">
        <v>107</v>
      </c>
      <c r="G8170">
        <v>48</v>
      </c>
      <c r="H8170">
        <v>2980.42</v>
      </c>
      <c r="I8170">
        <v>0.45</v>
      </c>
      <c r="J8170">
        <v>7.0000000000000007E-2</v>
      </c>
      <c r="K8170">
        <v>1212.1300000000001</v>
      </c>
      <c r="L8170">
        <v>66.45</v>
      </c>
      <c r="M8170">
        <v>36.549999999999997</v>
      </c>
      <c r="N8170">
        <v>13.89</v>
      </c>
      <c r="O8170" t="s">
        <v>24</v>
      </c>
      <c r="P8170" t="s">
        <v>1283</v>
      </c>
      <c r="Q8170" t="s">
        <v>33</v>
      </c>
      <c r="R8170" t="s">
        <v>67</v>
      </c>
      <c r="S8170" t="s">
        <v>55</v>
      </c>
      <c r="T8170" s="1">
        <v>40311</v>
      </c>
    </row>
    <row r="8171" spans="1:20" x14ac:dyDescent="0.25">
      <c r="A8171">
        <v>58372</v>
      </c>
      <c r="B8171">
        <v>40635</v>
      </c>
      <c r="C8171" t="s">
        <v>20</v>
      </c>
      <c r="D8171" t="s">
        <v>21</v>
      </c>
      <c r="E8171" t="s">
        <v>52</v>
      </c>
      <c r="F8171" t="s">
        <v>894</v>
      </c>
      <c r="G8171">
        <v>48</v>
      </c>
      <c r="H8171">
        <v>301.35000000000002</v>
      </c>
      <c r="I8171">
        <v>0.39</v>
      </c>
      <c r="J8171">
        <v>0.04</v>
      </c>
      <c r="K8171">
        <v>109.61</v>
      </c>
      <c r="L8171">
        <v>6.52</v>
      </c>
      <c r="M8171">
        <v>3.98</v>
      </c>
      <c r="N8171">
        <v>0.7</v>
      </c>
      <c r="O8171" t="s">
        <v>24</v>
      </c>
      <c r="P8171" t="s">
        <v>1370</v>
      </c>
      <c r="Q8171" t="s">
        <v>95</v>
      </c>
      <c r="R8171" t="s">
        <v>34</v>
      </c>
      <c r="S8171" t="s">
        <v>55</v>
      </c>
      <c r="T8171" s="1">
        <v>40640</v>
      </c>
    </row>
    <row r="8172" spans="1:20" x14ac:dyDescent="0.25">
      <c r="A8172">
        <v>58372</v>
      </c>
      <c r="B8172">
        <v>40635</v>
      </c>
      <c r="C8172" t="s">
        <v>20</v>
      </c>
      <c r="D8172" t="s">
        <v>21</v>
      </c>
      <c r="E8172" t="s">
        <v>52</v>
      </c>
      <c r="F8172" t="s">
        <v>157</v>
      </c>
      <c r="G8172">
        <v>16</v>
      </c>
      <c r="H8172">
        <v>68.11</v>
      </c>
      <c r="I8172">
        <v>0.51</v>
      </c>
      <c r="J8172">
        <v>7.0000000000000007E-2</v>
      </c>
      <c r="K8172">
        <v>31.75</v>
      </c>
      <c r="L8172">
        <v>4.51</v>
      </c>
      <c r="M8172">
        <v>2.21</v>
      </c>
      <c r="N8172">
        <v>1</v>
      </c>
      <c r="O8172" t="s">
        <v>71</v>
      </c>
      <c r="P8172" t="s">
        <v>1370</v>
      </c>
      <c r="Q8172" t="s">
        <v>64</v>
      </c>
      <c r="R8172" t="s">
        <v>34</v>
      </c>
      <c r="S8172" t="s">
        <v>55</v>
      </c>
      <c r="T8172" s="1">
        <v>40639</v>
      </c>
    </row>
    <row r="8173" spans="1:20" x14ac:dyDescent="0.25">
      <c r="A8173">
        <v>58407</v>
      </c>
      <c r="B8173">
        <v>40669</v>
      </c>
      <c r="C8173" t="s">
        <v>36</v>
      </c>
      <c r="D8173" t="s">
        <v>21</v>
      </c>
      <c r="E8173" t="s">
        <v>84</v>
      </c>
      <c r="F8173" t="s">
        <v>334</v>
      </c>
      <c r="G8173">
        <v>29</v>
      </c>
      <c r="H8173">
        <v>2517.06</v>
      </c>
      <c r="I8173">
        <v>0.37</v>
      </c>
      <c r="J8173">
        <v>0.02</v>
      </c>
      <c r="K8173">
        <v>893.84</v>
      </c>
      <c r="L8173">
        <v>88.06</v>
      </c>
      <c r="M8173">
        <v>55.48</v>
      </c>
      <c r="N8173">
        <v>14.3</v>
      </c>
      <c r="O8173" t="s">
        <v>24</v>
      </c>
      <c r="P8173" t="s">
        <v>1225</v>
      </c>
      <c r="Q8173" t="s">
        <v>95</v>
      </c>
      <c r="R8173" t="s">
        <v>34</v>
      </c>
      <c r="S8173" t="s">
        <v>57</v>
      </c>
      <c r="T8173" s="1">
        <v>40672</v>
      </c>
    </row>
    <row r="8174" spans="1:20" x14ac:dyDescent="0.25">
      <c r="A8174">
        <v>58433</v>
      </c>
      <c r="B8174">
        <v>40725</v>
      </c>
      <c r="C8174" t="s">
        <v>36</v>
      </c>
      <c r="D8174" t="s">
        <v>42</v>
      </c>
      <c r="E8174" t="s">
        <v>192</v>
      </c>
      <c r="F8174" t="s">
        <v>1431</v>
      </c>
      <c r="G8174">
        <v>11</v>
      </c>
      <c r="H8174">
        <v>4052.19</v>
      </c>
      <c r="I8174">
        <v>0.51</v>
      </c>
      <c r="J8174">
        <v>0.01</v>
      </c>
      <c r="K8174">
        <v>2031.41</v>
      </c>
      <c r="L8174">
        <v>369.35</v>
      </c>
      <c r="M8174">
        <v>180.98</v>
      </c>
      <c r="N8174">
        <v>30</v>
      </c>
      <c r="O8174" t="s">
        <v>48</v>
      </c>
      <c r="P8174" t="s">
        <v>1119</v>
      </c>
      <c r="Q8174" t="s">
        <v>33</v>
      </c>
      <c r="R8174" t="s">
        <v>61</v>
      </c>
      <c r="S8174" t="s">
        <v>132</v>
      </c>
      <c r="T8174" s="1">
        <v>40726</v>
      </c>
    </row>
    <row r="8175" spans="1:20" x14ac:dyDescent="0.25">
      <c r="A8175">
        <v>58433</v>
      </c>
      <c r="B8175">
        <v>40725</v>
      </c>
      <c r="C8175" t="s">
        <v>36</v>
      </c>
      <c r="D8175" t="s">
        <v>21</v>
      </c>
      <c r="E8175" t="s">
        <v>84</v>
      </c>
      <c r="F8175" t="s">
        <v>1836</v>
      </c>
      <c r="G8175">
        <v>30</v>
      </c>
      <c r="H8175">
        <v>2888.19</v>
      </c>
      <c r="I8175">
        <v>0.5</v>
      </c>
      <c r="J8175">
        <v>0</v>
      </c>
      <c r="K8175">
        <v>1441.2</v>
      </c>
      <c r="L8175">
        <v>96.08</v>
      </c>
      <c r="M8175">
        <v>48.04</v>
      </c>
      <c r="N8175">
        <v>5.79</v>
      </c>
      <c r="O8175" t="s">
        <v>24</v>
      </c>
      <c r="P8175" t="s">
        <v>1119</v>
      </c>
      <c r="Q8175" t="s">
        <v>33</v>
      </c>
      <c r="R8175" t="s">
        <v>61</v>
      </c>
      <c r="S8175" t="s">
        <v>57</v>
      </c>
      <c r="T8175" s="1">
        <v>40727</v>
      </c>
    </row>
    <row r="8176" spans="1:20" x14ac:dyDescent="0.25">
      <c r="A8176">
        <v>58433</v>
      </c>
      <c r="B8176">
        <v>40725</v>
      </c>
      <c r="C8176" t="s">
        <v>36</v>
      </c>
      <c r="D8176" t="s">
        <v>42</v>
      </c>
      <c r="E8176" t="s">
        <v>46</v>
      </c>
      <c r="F8176" t="s">
        <v>912</v>
      </c>
      <c r="G8176">
        <v>20</v>
      </c>
      <c r="H8176">
        <v>14638.19</v>
      </c>
      <c r="I8176">
        <v>0.5</v>
      </c>
      <c r="J8176">
        <v>0.09</v>
      </c>
      <c r="K8176">
        <v>6576.07</v>
      </c>
      <c r="L8176">
        <v>801.96</v>
      </c>
      <c r="M8176">
        <v>400.98</v>
      </c>
      <c r="N8176">
        <v>42.52</v>
      </c>
      <c r="O8176" t="s">
        <v>48</v>
      </c>
      <c r="P8176" t="s">
        <v>1119</v>
      </c>
      <c r="Q8176" t="s">
        <v>33</v>
      </c>
      <c r="R8176" t="s">
        <v>61</v>
      </c>
      <c r="S8176" t="s">
        <v>49</v>
      </c>
      <c r="T8176" s="1">
        <v>40727</v>
      </c>
    </row>
    <row r="8177" spans="1:20" x14ac:dyDescent="0.25">
      <c r="A8177">
        <v>58434</v>
      </c>
      <c r="B8177">
        <v>39881</v>
      </c>
      <c r="C8177" t="s">
        <v>36</v>
      </c>
      <c r="D8177" t="s">
        <v>42</v>
      </c>
      <c r="E8177" t="s">
        <v>43</v>
      </c>
      <c r="F8177" t="s">
        <v>1089</v>
      </c>
      <c r="G8177">
        <v>42</v>
      </c>
      <c r="H8177">
        <v>1199</v>
      </c>
      <c r="I8177">
        <v>0.35</v>
      </c>
      <c r="J8177">
        <v>0.04</v>
      </c>
      <c r="K8177">
        <v>385.19</v>
      </c>
      <c r="L8177">
        <v>29.58</v>
      </c>
      <c r="M8177">
        <v>19.23</v>
      </c>
      <c r="N8177">
        <v>6.15</v>
      </c>
      <c r="O8177" t="s">
        <v>24</v>
      </c>
      <c r="P8177" t="s">
        <v>229</v>
      </c>
      <c r="Q8177" t="s">
        <v>95</v>
      </c>
      <c r="R8177" t="s">
        <v>61</v>
      </c>
      <c r="S8177" t="s">
        <v>35</v>
      </c>
      <c r="T8177" s="1">
        <v>39882</v>
      </c>
    </row>
    <row r="8178" spans="1:20" x14ac:dyDescent="0.25">
      <c r="A8178">
        <v>58435</v>
      </c>
      <c r="B8178">
        <v>41036</v>
      </c>
      <c r="C8178" t="s">
        <v>20</v>
      </c>
      <c r="D8178" t="s">
        <v>21</v>
      </c>
      <c r="E8178" t="s">
        <v>120</v>
      </c>
      <c r="F8178" t="s">
        <v>806</v>
      </c>
      <c r="G8178">
        <v>11</v>
      </c>
      <c r="H8178">
        <v>522.85</v>
      </c>
      <c r="I8178">
        <v>0.52</v>
      </c>
      <c r="J8178">
        <v>0.01</v>
      </c>
      <c r="K8178">
        <v>261.57</v>
      </c>
      <c r="L8178">
        <v>46.63</v>
      </c>
      <c r="M8178">
        <v>22.38</v>
      </c>
      <c r="N8178">
        <v>15.1</v>
      </c>
      <c r="O8178" t="s">
        <v>24</v>
      </c>
      <c r="P8178" t="s">
        <v>196</v>
      </c>
      <c r="Q8178" t="s">
        <v>64</v>
      </c>
      <c r="R8178" t="s">
        <v>61</v>
      </c>
      <c r="S8178" t="s">
        <v>57</v>
      </c>
      <c r="T8178" s="1">
        <v>41038</v>
      </c>
    </row>
    <row r="8179" spans="1:20" x14ac:dyDescent="0.25">
      <c r="A8179">
        <v>58470</v>
      </c>
      <c r="B8179">
        <v>40702</v>
      </c>
      <c r="C8179" t="s">
        <v>36</v>
      </c>
      <c r="D8179" t="s">
        <v>21</v>
      </c>
      <c r="E8179" t="s">
        <v>126</v>
      </c>
      <c r="F8179" t="s">
        <v>1664</v>
      </c>
      <c r="G8179">
        <v>24</v>
      </c>
      <c r="H8179">
        <v>3351.99</v>
      </c>
      <c r="I8179">
        <v>0.47</v>
      </c>
      <c r="J8179">
        <v>0.09</v>
      </c>
      <c r="K8179">
        <v>1399.32</v>
      </c>
      <c r="L8179">
        <v>153.43</v>
      </c>
      <c r="M8179">
        <v>81.319999999999993</v>
      </c>
      <c r="N8179">
        <v>0.99</v>
      </c>
      <c r="O8179" t="s">
        <v>24</v>
      </c>
      <c r="P8179" t="s">
        <v>1683</v>
      </c>
      <c r="Q8179" t="s">
        <v>33</v>
      </c>
      <c r="R8179" t="s">
        <v>27</v>
      </c>
      <c r="S8179" t="s">
        <v>57</v>
      </c>
      <c r="T8179" s="1">
        <v>40703</v>
      </c>
    </row>
    <row r="8180" spans="1:20" x14ac:dyDescent="0.25">
      <c r="A8180">
        <v>58470</v>
      </c>
      <c r="B8180">
        <v>40702</v>
      </c>
      <c r="C8180" t="s">
        <v>36</v>
      </c>
      <c r="D8180" t="s">
        <v>21</v>
      </c>
      <c r="E8180" t="s">
        <v>84</v>
      </c>
      <c r="F8180" t="s">
        <v>1271</v>
      </c>
      <c r="G8180">
        <v>13</v>
      </c>
      <c r="H8180">
        <v>92.6</v>
      </c>
      <c r="I8180">
        <v>0.5</v>
      </c>
      <c r="J8180">
        <v>0.06</v>
      </c>
      <c r="K8180">
        <v>42.44</v>
      </c>
      <c r="L8180">
        <v>7.42</v>
      </c>
      <c r="M8180">
        <v>3.71</v>
      </c>
      <c r="N8180">
        <v>1.93</v>
      </c>
      <c r="O8180" t="s">
        <v>24</v>
      </c>
      <c r="P8180" t="s">
        <v>1683</v>
      </c>
      <c r="Q8180" t="s">
        <v>33</v>
      </c>
      <c r="R8180" t="s">
        <v>27</v>
      </c>
      <c r="S8180" t="s">
        <v>55</v>
      </c>
      <c r="T8180" s="1">
        <v>40702</v>
      </c>
    </row>
    <row r="8181" spans="1:20" x14ac:dyDescent="0.25">
      <c r="A8181">
        <v>58470</v>
      </c>
      <c r="B8181">
        <v>40702</v>
      </c>
      <c r="C8181" t="s">
        <v>36</v>
      </c>
      <c r="D8181" t="s">
        <v>21</v>
      </c>
      <c r="E8181" t="s">
        <v>84</v>
      </c>
      <c r="F8181" t="s">
        <v>1123</v>
      </c>
      <c r="G8181">
        <v>36</v>
      </c>
      <c r="H8181">
        <v>435.91</v>
      </c>
      <c r="I8181">
        <v>0.49</v>
      </c>
      <c r="J8181">
        <v>0.06</v>
      </c>
      <c r="K8181">
        <v>196.69</v>
      </c>
      <c r="L8181">
        <v>12.71</v>
      </c>
      <c r="M8181">
        <v>6.48</v>
      </c>
      <c r="N8181">
        <v>5.94</v>
      </c>
      <c r="O8181" t="s">
        <v>24</v>
      </c>
      <c r="P8181" t="s">
        <v>1683</v>
      </c>
      <c r="Q8181" t="s">
        <v>33</v>
      </c>
      <c r="R8181" t="s">
        <v>27</v>
      </c>
      <c r="S8181" t="s">
        <v>57</v>
      </c>
      <c r="T8181" s="1">
        <v>40703</v>
      </c>
    </row>
    <row r="8182" spans="1:20" x14ac:dyDescent="0.25">
      <c r="A8182">
        <v>58470</v>
      </c>
      <c r="B8182">
        <v>40702</v>
      </c>
      <c r="C8182" t="s">
        <v>36</v>
      </c>
      <c r="D8182" t="s">
        <v>21</v>
      </c>
      <c r="E8182" t="s">
        <v>84</v>
      </c>
      <c r="F8182" t="s">
        <v>90</v>
      </c>
      <c r="G8182">
        <v>45</v>
      </c>
      <c r="H8182">
        <v>1846.23</v>
      </c>
      <c r="I8182">
        <v>0.54</v>
      </c>
      <c r="J8182">
        <v>0.01</v>
      </c>
      <c r="K8182">
        <v>983.55</v>
      </c>
      <c r="L8182">
        <v>41.24</v>
      </c>
      <c r="M8182">
        <v>18.97</v>
      </c>
      <c r="N8182">
        <v>9.0299999999999994</v>
      </c>
      <c r="O8182" t="s">
        <v>24</v>
      </c>
      <c r="P8182" t="s">
        <v>1683</v>
      </c>
      <c r="Q8182" t="s">
        <v>33</v>
      </c>
      <c r="R8182" t="s">
        <v>27</v>
      </c>
      <c r="S8182" t="s">
        <v>57</v>
      </c>
      <c r="T8182" s="1">
        <v>40704</v>
      </c>
    </row>
    <row r="8183" spans="1:20" x14ac:dyDescent="0.25">
      <c r="A8183">
        <v>58470</v>
      </c>
      <c r="B8183">
        <v>40702</v>
      </c>
      <c r="C8183" t="s">
        <v>36</v>
      </c>
      <c r="D8183" t="s">
        <v>21</v>
      </c>
      <c r="E8183" t="s">
        <v>22</v>
      </c>
      <c r="F8183" t="s">
        <v>350</v>
      </c>
      <c r="G8183">
        <v>5</v>
      </c>
      <c r="H8183">
        <v>276.18</v>
      </c>
      <c r="I8183">
        <v>0.46</v>
      </c>
      <c r="J8183">
        <v>0.09</v>
      </c>
      <c r="K8183">
        <v>109.56</v>
      </c>
      <c r="L8183">
        <v>59.22</v>
      </c>
      <c r="M8183">
        <v>31.98</v>
      </c>
      <c r="N8183">
        <v>6.72</v>
      </c>
      <c r="O8183" t="s">
        <v>24</v>
      </c>
      <c r="P8183" t="s">
        <v>1683</v>
      </c>
      <c r="Q8183" t="s">
        <v>33</v>
      </c>
      <c r="R8183" t="s">
        <v>27</v>
      </c>
      <c r="S8183" t="s">
        <v>57</v>
      </c>
      <c r="T8183" s="1">
        <v>40703</v>
      </c>
    </row>
    <row r="8184" spans="1:20" x14ac:dyDescent="0.25">
      <c r="A8184">
        <v>58496</v>
      </c>
      <c r="B8184">
        <v>40705</v>
      </c>
      <c r="C8184" t="s">
        <v>29</v>
      </c>
      <c r="D8184" t="s">
        <v>21</v>
      </c>
      <c r="E8184" t="s">
        <v>84</v>
      </c>
      <c r="F8184" t="s">
        <v>148</v>
      </c>
      <c r="G8184">
        <v>20</v>
      </c>
      <c r="H8184">
        <v>274.88</v>
      </c>
      <c r="I8184">
        <v>0.54</v>
      </c>
      <c r="J8184">
        <v>0.06</v>
      </c>
      <c r="K8184">
        <v>135.22999999999999</v>
      </c>
      <c r="L8184">
        <v>14.09</v>
      </c>
      <c r="M8184">
        <v>6.48</v>
      </c>
      <c r="N8184">
        <v>10.050000000000001</v>
      </c>
      <c r="O8184" t="s">
        <v>24</v>
      </c>
      <c r="P8184" t="s">
        <v>1929</v>
      </c>
      <c r="Q8184" t="s">
        <v>75</v>
      </c>
      <c r="R8184" t="s">
        <v>27</v>
      </c>
      <c r="S8184" t="s">
        <v>57</v>
      </c>
      <c r="T8184" s="1">
        <v>40707</v>
      </c>
    </row>
    <row r="8185" spans="1:20" x14ac:dyDescent="0.25">
      <c r="A8185">
        <v>58500</v>
      </c>
      <c r="B8185">
        <v>40588</v>
      </c>
      <c r="C8185" t="s">
        <v>20</v>
      </c>
      <c r="D8185" t="s">
        <v>37</v>
      </c>
      <c r="E8185" t="s">
        <v>50</v>
      </c>
      <c r="F8185" t="s">
        <v>727</v>
      </c>
      <c r="G8185">
        <v>17</v>
      </c>
      <c r="H8185">
        <v>2839.24</v>
      </c>
      <c r="I8185">
        <v>0.38</v>
      </c>
      <c r="J8185">
        <v>7.0000000000000007E-2</v>
      </c>
      <c r="K8185">
        <v>943.42</v>
      </c>
      <c r="L8185">
        <v>179.02</v>
      </c>
      <c r="M8185">
        <v>110.99</v>
      </c>
      <c r="N8185">
        <v>8.99</v>
      </c>
      <c r="O8185" t="s">
        <v>24</v>
      </c>
      <c r="P8185" t="s">
        <v>811</v>
      </c>
      <c r="Q8185" t="s">
        <v>33</v>
      </c>
      <c r="R8185" t="s">
        <v>61</v>
      </c>
      <c r="S8185" t="s">
        <v>57</v>
      </c>
      <c r="T8185" s="1">
        <v>40588</v>
      </c>
    </row>
    <row r="8186" spans="1:20" x14ac:dyDescent="0.25">
      <c r="A8186">
        <v>58502</v>
      </c>
      <c r="B8186">
        <v>40221</v>
      </c>
      <c r="C8186" t="s">
        <v>58</v>
      </c>
      <c r="D8186" t="s">
        <v>42</v>
      </c>
      <c r="E8186" t="s">
        <v>192</v>
      </c>
      <c r="F8186" t="s">
        <v>1538</v>
      </c>
      <c r="G8186">
        <v>23</v>
      </c>
      <c r="H8186">
        <v>8055.16</v>
      </c>
      <c r="I8186">
        <v>0.37</v>
      </c>
      <c r="J8186">
        <v>0.03</v>
      </c>
      <c r="K8186">
        <v>2813.59</v>
      </c>
      <c r="L8186">
        <v>359.79</v>
      </c>
      <c r="M8186">
        <v>226.67</v>
      </c>
      <c r="N8186">
        <v>28.16</v>
      </c>
      <c r="O8186" t="s">
        <v>48</v>
      </c>
      <c r="P8186" t="s">
        <v>225</v>
      </c>
      <c r="Q8186" t="s">
        <v>41</v>
      </c>
      <c r="R8186" t="s">
        <v>67</v>
      </c>
      <c r="S8186" t="s">
        <v>132</v>
      </c>
      <c r="T8186" s="1">
        <v>40223</v>
      </c>
    </row>
    <row r="8187" spans="1:20" x14ac:dyDescent="0.25">
      <c r="A8187">
        <v>58528</v>
      </c>
      <c r="B8187">
        <v>40478</v>
      </c>
      <c r="C8187" t="s">
        <v>79</v>
      </c>
      <c r="D8187" t="s">
        <v>21</v>
      </c>
      <c r="E8187" t="s">
        <v>126</v>
      </c>
      <c r="F8187" t="s">
        <v>1341</v>
      </c>
      <c r="G8187">
        <v>14</v>
      </c>
      <c r="H8187">
        <v>1401.82</v>
      </c>
      <c r="I8187">
        <v>0.53</v>
      </c>
      <c r="J8187">
        <v>0</v>
      </c>
      <c r="K8187">
        <v>740.26</v>
      </c>
      <c r="L8187">
        <v>99.77</v>
      </c>
      <c r="M8187">
        <v>46.89</v>
      </c>
      <c r="N8187">
        <v>5.0999999999999996</v>
      </c>
      <c r="O8187" t="s">
        <v>24</v>
      </c>
      <c r="P8187" t="s">
        <v>1721</v>
      </c>
      <c r="Q8187" t="s">
        <v>64</v>
      </c>
      <c r="R8187" t="s">
        <v>34</v>
      </c>
      <c r="S8187" t="s">
        <v>45</v>
      </c>
      <c r="T8187" s="1">
        <v>40479</v>
      </c>
    </row>
    <row r="8188" spans="1:20" x14ac:dyDescent="0.25">
      <c r="A8188">
        <v>58528</v>
      </c>
      <c r="B8188">
        <v>40478</v>
      </c>
      <c r="C8188" t="s">
        <v>79</v>
      </c>
      <c r="D8188" t="s">
        <v>21</v>
      </c>
      <c r="E8188" t="s">
        <v>139</v>
      </c>
      <c r="F8188" t="s">
        <v>1739</v>
      </c>
      <c r="G8188">
        <v>41</v>
      </c>
      <c r="H8188">
        <v>280.87</v>
      </c>
      <c r="I8188">
        <v>0.5</v>
      </c>
      <c r="J8188">
        <v>0.08</v>
      </c>
      <c r="K8188">
        <v>127.08</v>
      </c>
      <c r="L8188">
        <v>7.38</v>
      </c>
      <c r="M8188">
        <v>3.69</v>
      </c>
      <c r="N8188">
        <v>2.5</v>
      </c>
      <c r="O8188" t="s">
        <v>71</v>
      </c>
      <c r="P8188" t="s">
        <v>1721</v>
      </c>
      <c r="Q8188" t="s">
        <v>64</v>
      </c>
      <c r="R8188" t="s">
        <v>34</v>
      </c>
      <c r="S8188" t="s">
        <v>57</v>
      </c>
      <c r="T8188" s="1">
        <v>40479</v>
      </c>
    </row>
    <row r="8189" spans="1:20" x14ac:dyDescent="0.25">
      <c r="A8189">
        <v>58564</v>
      </c>
      <c r="B8189">
        <v>41225</v>
      </c>
      <c r="C8189" t="s">
        <v>58</v>
      </c>
      <c r="D8189" t="s">
        <v>21</v>
      </c>
      <c r="E8189" t="s">
        <v>30</v>
      </c>
      <c r="F8189" t="s">
        <v>31</v>
      </c>
      <c r="G8189">
        <v>49</v>
      </c>
      <c r="H8189">
        <v>157.94999999999999</v>
      </c>
      <c r="I8189">
        <v>0.39</v>
      </c>
      <c r="J8189">
        <v>7.0000000000000007E-2</v>
      </c>
      <c r="K8189">
        <v>53.47</v>
      </c>
      <c r="L8189">
        <v>3.41</v>
      </c>
      <c r="M8189">
        <v>2.08</v>
      </c>
      <c r="N8189">
        <v>2.56</v>
      </c>
      <c r="O8189" t="s">
        <v>24</v>
      </c>
      <c r="P8189" t="s">
        <v>1219</v>
      </c>
      <c r="Q8189" t="s">
        <v>83</v>
      </c>
      <c r="R8189" t="s">
        <v>61</v>
      </c>
      <c r="S8189" t="s">
        <v>35</v>
      </c>
      <c r="T8189" s="1">
        <v>41226</v>
      </c>
    </row>
    <row r="8190" spans="1:20" x14ac:dyDescent="0.25">
      <c r="A8190">
        <v>58566</v>
      </c>
      <c r="B8190">
        <v>40778</v>
      </c>
      <c r="C8190" t="s">
        <v>29</v>
      </c>
      <c r="D8190" t="s">
        <v>42</v>
      </c>
      <c r="E8190" t="s">
        <v>43</v>
      </c>
      <c r="F8190" t="s">
        <v>360</v>
      </c>
      <c r="G8190">
        <v>45</v>
      </c>
      <c r="H8190">
        <v>8021.73</v>
      </c>
      <c r="I8190">
        <v>0.45</v>
      </c>
      <c r="J8190">
        <v>7.0000000000000007E-2</v>
      </c>
      <c r="K8190">
        <v>3273.56</v>
      </c>
      <c r="L8190">
        <v>191.44</v>
      </c>
      <c r="M8190">
        <v>105.29</v>
      </c>
      <c r="N8190">
        <v>10.119999999999999</v>
      </c>
      <c r="O8190" t="s">
        <v>24</v>
      </c>
      <c r="P8190" t="s">
        <v>734</v>
      </c>
      <c r="Q8190" t="s">
        <v>33</v>
      </c>
      <c r="R8190" t="s">
        <v>67</v>
      </c>
      <c r="S8190" t="s">
        <v>28</v>
      </c>
      <c r="T8190" s="1">
        <v>40779</v>
      </c>
    </row>
    <row r="8191" spans="1:20" x14ac:dyDescent="0.25">
      <c r="A8191">
        <v>58566</v>
      </c>
      <c r="B8191">
        <v>40778</v>
      </c>
      <c r="C8191" t="s">
        <v>29</v>
      </c>
      <c r="D8191" t="s">
        <v>37</v>
      </c>
      <c r="E8191" t="s">
        <v>50</v>
      </c>
      <c r="F8191" t="s">
        <v>1923</v>
      </c>
      <c r="G8191">
        <v>42</v>
      </c>
      <c r="H8191">
        <v>5086.22</v>
      </c>
      <c r="I8191">
        <v>0.46</v>
      </c>
      <c r="J8191">
        <v>0.01</v>
      </c>
      <c r="K8191">
        <v>2309.65</v>
      </c>
      <c r="L8191">
        <v>122.2</v>
      </c>
      <c r="M8191">
        <v>65.989999999999995</v>
      </c>
      <c r="N8191">
        <v>4.99</v>
      </c>
      <c r="O8191" t="s">
        <v>71</v>
      </c>
      <c r="P8191" t="s">
        <v>734</v>
      </c>
      <c r="Q8191" t="s">
        <v>33</v>
      </c>
      <c r="R8191" t="s">
        <v>67</v>
      </c>
      <c r="S8191" t="s">
        <v>57</v>
      </c>
      <c r="T8191" s="1">
        <v>40780</v>
      </c>
    </row>
    <row r="8192" spans="1:20" x14ac:dyDescent="0.25">
      <c r="A8192">
        <v>58593</v>
      </c>
      <c r="B8192">
        <v>40794</v>
      </c>
      <c r="C8192" t="s">
        <v>58</v>
      </c>
      <c r="D8192" t="s">
        <v>42</v>
      </c>
      <c r="E8192" t="s">
        <v>43</v>
      </c>
      <c r="F8192" t="s">
        <v>1061</v>
      </c>
      <c r="G8192">
        <v>29</v>
      </c>
      <c r="H8192">
        <v>3665.55</v>
      </c>
      <c r="I8192">
        <v>0.48</v>
      </c>
      <c r="J8192">
        <v>0.08</v>
      </c>
      <c r="K8192">
        <v>1577.38</v>
      </c>
      <c r="L8192">
        <v>135.97999999999999</v>
      </c>
      <c r="M8192">
        <v>70.709999999999994</v>
      </c>
      <c r="N8192">
        <v>37.58</v>
      </c>
      <c r="O8192" t="s">
        <v>24</v>
      </c>
      <c r="P8192" t="s">
        <v>1066</v>
      </c>
      <c r="Q8192" t="s">
        <v>95</v>
      </c>
      <c r="R8192" t="s">
        <v>34</v>
      </c>
      <c r="S8192" t="s">
        <v>55</v>
      </c>
      <c r="T8192" s="1">
        <v>40795</v>
      </c>
    </row>
    <row r="8193" spans="1:20" x14ac:dyDescent="0.25">
      <c r="A8193">
        <v>58595</v>
      </c>
      <c r="B8193">
        <v>40419</v>
      </c>
      <c r="C8193" t="s">
        <v>36</v>
      </c>
      <c r="D8193" t="s">
        <v>42</v>
      </c>
      <c r="E8193" t="s">
        <v>43</v>
      </c>
      <c r="F8193" t="s">
        <v>1132</v>
      </c>
      <c r="G8193">
        <v>41</v>
      </c>
      <c r="H8193">
        <v>1751.26</v>
      </c>
      <c r="I8193">
        <v>0.55000000000000004</v>
      </c>
      <c r="J8193">
        <v>0.06</v>
      </c>
      <c r="K8193">
        <v>905.39</v>
      </c>
      <c r="L8193">
        <v>45.07</v>
      </c>
      <c r="M8193">
        <v>20.28</v>
      </c>
      <c r="N8193">
        <v>14.39</v>
      </c>
      <c r="O8193" t="s">
        <v>71</v>
      </c>
      <c r="P8193" t="s">
        <v>703</v>
      </c>
      <c r="Q8193" t="s">
        <v>41</v>
      </c>
      <c r="R8193" t="s">
        <v>61</v>
      </c>
      <c r="S8193" t="s">
        <v>57</v>
      </c>
      <c r="T8193" s="1">
        <v>40420</v>
      </c>
    </row>
    <row r="8194" spans="1:20" x14ac:dyDescent="0.25">
      <c r="A8194">
        <v>58598</v>
      </c>
      <c r="B8194">
        <v>40777</v>
      </c>
      <c r="C8194" t="s">
        <v>79</v>
      </c>
      <c r="D8194" t="s">
        <v>42</v>
      </c>
      <c r="E8194" t="s">
        <v>192</v>
      </c>
      <c r="F8194" t="s">
        <v>924</v>
      </c>
      <c r="G8194">
        <v>50</v>
      </c>
      <c r="H8194">
        <v>24690.37</v>
      </c>
      <c r="I8194">
        <v>0.45</v>
      </c>
      <c r="J8194">
        <v>0.1</v>
      </c>
      <c r="K8194">
        <v>9576.64</v>
      </c>
      <c r="L8194">
        <v>547.24</v>
      </c>
      <c r="M8194">
        <v>300.98</v>
      </c>
      <c r="N8194">
        <v>64.73</v>
      </c>
      <c r="O8194" t="s">
        <v>48</v>
      </c>
      <c r="P8194" t="s">
        <v>275</v>
      </c>
      <c r="Q8194" t="s">
        <v>64</v>
      </c>
      <c r="R8194" t="s">
        <v>61</v>
      </c>
      <c r="S8194" t="s">
        <v>132</v>
      </c>
      <c r="T8194" s="1">
        <v>40778</v>
      </c>
    </row>
    <row r="8195" spans="1:20" x14ac:dyDescent="0.25">
      <c r="A8195">
        <v>58598</v>
      </c>
      <c r="B8195">
        <v>40777</v>
      </c>
      <c r="C8195" t="s">
        <v>79</v>
      </c>
      <c r="D8195" t="s">
        <v>21</v>
      </c>
      <c r="E8195" t="s">
        <v>72</v>
      </c>
      <c r="F8195" t="s">
        <v>2090</v>
      </c>
      <c r="G8195">
        <v>25</v>
      </c>
      <c r="H8195">
        <v>148.77000000000001</v>
      </c>
      <c r="I8195">
        <v>0.43</v>
      </c>
      <c r="J8195">
        <v>0.01</v>
      </c>
      <c r="K8195">
        <v>62.82</v>
      </c>
      <c r="L8195">
        <v>5.98</v>
      </c>
      <c r="M8195">
        <v>3.41</v>
      </c>
      <c r="N8195">
        <v>0.7</v>
      </c>
      <c r="O8195" t="s">
        <v>24</v>
      </c>
      <c r="P8195" t="s">
        <v>275</v>
      </c>
      <c r="Q8195" t="s">
        <v>64</v>
      </c>
      <c r="R8195" t="s">
        <v>61</v>
      </c>
      <c r="S8195" t="s">
        <v>55</v>
      </c>
      <c r="T8195" s="1">
        <v>40778</v>
      </c>
    </row>
    <row r="8196" spans="1:20" x14ac:dyDescent="0.25">
      <c r="A8196">
        <v>58599</v>
      </c>
      <c r="B8196">
        <v>40192</v>
      </c>
      <c r="C8196" t="s">
        <v>58</v>
      </c>
      <c r="D8196" t="s">
        <v>42</v>
      </c>
      <c r="E8196" t="s">
        <v>192</v>
      </c>
      <c r="F8196" t="s">
        <v>447</v>
      </c>
      <c r="G8196">
        <v>49</v>
      </c>
      <c r="H8196">
        <v>11442.87</v>
      </c>
      <c r="I8196">
        <v>0.54</v>
      </c>
      <c r="J8196">
        <v>0.06</v>
      </c>
      <c r="K8196">
        <v>5827.85</v>
      </c>
      <c r="L8196">
        <v>247.78</v>
      </c>
      <c r="M8196">
        <v>113.98</v>
      </c>
      <c r="N8196">
        <v>30</v>
      </c>
      <c r="O8196" t="s">
        <v>48</v>
      </c>
      <c r="P8196" t="s">
        <v>1418</v>
      </c>
      <c r="Q8196" t="s">
        <v>95</v>
      </c>
      <c r="R8196" t="s">
        <v>27</v>
      </c>
      <c r="S8196" t="s">
        <v>132</v>
      </c>
      <c r="T8196" s="1">
        <v>40193</v>
      </c>
    </row>
    <row r="8197" spans="1:20" x14ac:dyDescent="0.25">
      <c r="A8197">
        <v>58599</v>
      </c>
      <c r="B8197">
        <v>40192</v>
      </c>
      <c r="C8197" t="s">
        <v>58</v>
      </c>
      <c r="D8197" t="s">
        <v>42</v>
      </c>
      <c r="E8197" t="s">
        <v>192</v>
      </c>
      <c r="F8197" t="s">
        <v>632</v>
      </c>
      <c r="G8197">
        <v>19</v>
      </c>
      <c r="H8197">
        <v>5138.04</v>
      </c>
      <c r="I8197">
        <v>0.55000000000000004</v>
      </c>
      <c r="J8197">
        <v>0</v>
      </c>
      <c r="K8197">
        <v>2809.42</v>
      </c>
      <c r="L8197">
        <v>268.83999999999997</v>
      </c>
      <c r="M8197">
        <v>120.98</v>
      </c>
      <c r="N8197">
        <v>30</v>
      </c>
      <c r="O8197" t="s">
        <v>48</v>
      </c>
      <c r="P8197" t="s">
        <v>1418</v>
      </c>
      <c r="Q8197" t="s">
        <v>75</v>
      </c>
      <c r="R8197" t="s">
        <v>27</v>
      </c>
      <c r="S8197" t="s">
        <v>132</v>
      </c>
      <c r="T8197" s="1">
        <v>40193</v>
      </c>
    </row>
    <row r="8198" spans="1:20" x14ac:dyDescent="0.25">
      <c r="A8198">
        <v>58626</v>
      </c>
      <c r="B8198">
        <v>40907</v>
      </c>
      <c r="C8198" t="s">
        <v>36</v>
      </c>
      <c r="D8198" t="s">
        <v>42</v>
      </c>
      <c r="E8198" t="s">
        <v>192</v>
      </c>
      <c r="F8198" t="s">
        <v>924</v>
      </c>
      <c r="G8198">
        <v>23</v>
      </c>
      <c r="H8198">
        <v>11403.37</v>
      </c>
      <c r="I8198">
        <v>0.42</v>
      </c>
      <c r="J8198">
        <v>0.05</v>
      </c>
      <c r="K8198">
        <v>4416.1000000000004</v>
      </c>
      <c r="L8198">
        <v>518.92999999999995</v>
      </c>
      <c r="M8198">
        <v>300.98</v>
      </c>
      <c r="N8198">
        <v>64.73</v>
      </c>
      <c r="O8198" t="s">
        <v>48</v>
      </c>
      <c r="P8198" t="s">
        <v>1052</v>
      </c>
      <c r="Q8198" t="s">
        <v>95</v>
      </c>
      <c r="R8198" t="s">
        <v>27</v>
      </c>
      <c r="S8198" t="s">
        <v>132</v>
      </c>
      <c r="T8198" s="1">
        <v>40909</v>
      </c>
    </row>
    <row r="8199" spans="1:20" x14ac:dyDescent="0.25">
      <c r="A8199">
        <v>58626</v>
      </c>
      <c r="B8199">
        <v>40907</v>
      </c>
      <c r="C8199" t="s">
        <v>36</v>
      </c>
      <c r="D8199" t="s">
        <v>42</v>
      </c>
      <c r="E8199" t="s">
        <v>192</v>
      </c>
      <c r="F8199" t="s">
        <v>500</v>
      </c>
      <c r="G8199">
        <v>21</v>
      </c>
      <c r="H8199">
        <v>18144.78</v>
      </c>
      <c r="I8199">
        <v>0.46</v>
      </c>
      <c r="J8199">
        <v>7.0000000000000007E-2</v>
      </c>
      <c r="K8199">
        <v>7598.2</v>
      </c>
      <c r="L8199">
        <v>927.74</v>
      </c>
      <c r="M8199">
        <v>500.98</v>
      </c>
      <c r="N8199">
        <v>26</v>
      </c>
      <c r="O8199" t="s">
        <v>48</v>
      </c>
      <c r="P8199" t="s">
        <v>1052</v>
      </c>
      <c r="Q8199" t="s">
        <v>95</v>
      </c>
      <c r="R8199" t="s">
        <v>27</v>
      </c>
      <c r="S8199" t="s">
        <v>132</v>
      </c>
      <c r="T8199" s="1">
        <v>40910</v>
      </c>
    </row>
    <row r="8200" spans="1:20" x14ac:dyDescent="0.25">
      <c r="A8200">
        <v>58626</v>
      </c>
      <c r="B8200">
        <v>40907</v>
      </c>
      <c r="C8200" t="s">
        <v>36</v>
      </c>
      <c r="D8200" t="s">
        <v>37</v>
      </c>
      <c r="E8200" t="s">
        <v>38</v>
      </c>
      <c r="F8200" t="s">
        <v>791</v>
      </c>
      <c r="G8200">
        <v>18</v>
      </c>
      <c r="H8200">
        <v>1421.78</v>
      </c>
      <c r="I8200">
        <v>0.45</v>
      </c>
      <c r="J8200">
        <v>0.04</v>
      </c>
      <c r="K8200">
        <v>606.37</v>
      </c>
      <c r="L8200">
        <v>82.16</v>
      </c>
      <c r="M8200">
        <v>45.19</v>
      </c>
      <c r="N8200">
        <v>1.99</v>
      </c>
      <c r="O8200" t="s">
        <v>24</v>
      </c>
      <c r="P8200" t="s">
        <v>1052</v>
      </c>
      <c r="Q8200" t="s">
        <v>95</v>
      </c>
      <c r="R8200" t="s">
        <v>27</v>
      </c>
      <c r="S8200" t="s">
        <v>35</v>
      </c>
      <c r="T8200" s="1">
        <v>40908</v>
      </c>
    </row>
    <row r="8201" spans="1:20" x14ac:dyDescent="0.25">
      <c r="A8201">
        <v>58628</v>
      </c>
      <c r="B8201">
        <v>39896</v>
      </c>
      <c r="C8201" t="s">
        <v>79</v>
      </c>
      <c r="D8201" t="s">
        <v>42</v>
      </c>
      <c r="E8201" t="s">
        <v>46</v>
      </c>
      <c r="F8201" t="s">
        <v>216</v>
      </c>
      <c r="G8201">
        <v>23</v>
      </c>
      <c r="H8201">
        <v>5531.74</v>
      </c>
      <c r="I8201">
        <v>0.47</v>
      </c>
      <c r="J8201">
        <v>0.09</v>
      </c>
      <c r="K8201">
        <v>2288.0700000000002</v>
      </c>
      <c r="L8201">
        <v>261.79000000000002</v>
      </c>
      <c r="M8201">
        <v>138.75</v>
      </c>
      <c r="N8201">
        <v>52.42</v>
      </c>
      <c r="O8201" t="s">
        <v>48</v>
      </c>
      <c r="P8201" t="s">
        <v>1929</v>
      </c>
      <c r="Q8201" t="s">
        <v>75</v>
      </c>
      <c r="R8201" t="s">
        <v>27</v>
      </c>
      <c r="S8201" t="s">
        <v>49</v>
      </c>
      <c r="T8201" s="1">
        <v>39897</v>
      </c>
    </row>
    <row r="8202" spans="1:20" x14ac:dyDescent="0.25">
      <c r="A8202">
        <v>58656</v>
      </c>
      <c r="B8202">
        <v>40516</v>
      </c>
      <c r="C8202" t="s">
        <v>36</v>
      </c>
      <c r="D8202" t="s">
        <v>21</v>
      </c>
      <c r="E8202" t="s">
        <v>120</v>
      </c>
      <c r="F8202" t="s">
        <v>1344</v>
      </c>
      <c r="G8202">
        <v>5</v>
      </c>
      <c r="H8202">
        <v>73.3</v>
      </c>
      <c r="I8202">
        <v>0.52</v>
      </c>
      <c r="J8202">
        <v>0</v>
      </c>
      <c r="K8202">
        <v>36.56</v>
      </c>
      <c r="L8202">
        <v>14.06</v>
      </c>
      <c r="M8202">
        <v>6.75</v>
      </c>
      <c r="N8202">
        <v>2.99</v>
      </c>
      <c r="O8202" t="s">
        <v>24</v>
      </c>
      <c r="P8202" t="s">
        <v>1993</v>
      </c>
      <c r="Q8202" t="s">
        <v>64</v>
      </c>
      <c r="R8202" t="s">
        <v>27</v>
      </c>
      <c r="S8202" t="s">
        <v>57</v>
      </c>
      <c r="T8202" s="1">
        <v>40518</v>
      </c>
    </row>
    <row r="8203" spans="1:20" x14ac:dyDescent="0.25">
      <c r="A8203">
        <v>58656</v>
      </c>
      <c r="B8203">
        <v>40516</v>
      </c>
      <c r="C8203" t="s">
        <v>36</v>
      </c>
      <c r="D8203" t="s">
        <v>42</v>
      </c>
      <c r="E8203" t="s">
        <v>43</v>
      </c>
      <c r="F8203" t="s">
        <v>775</v>
      </c>
      <c r="G8203">
        <v>3</v>
      </c>
      <c r="H8203">
        <v>14.49</v>
      </c>
      <c r="I8203">
        <v>0.38</v>
      </c>
      <c r="J8203">
        <v>0.09</v>
      </c>
      <c r="K8203">
        <v>2.92</v>
      </c>
      <c r="L8203">
        <v>3.35</v>
      </c>
      <c r="M8203">
        <v>2.08</v>
      </c>
      <c r="N8203">
        <v>5.33</v>
      </c>
      <c r="O8203" t="s">
        <v>24</v>
      </c>
      <c r="P8203" t="s">
        <v>1993</v>
      </c>
      <c r="Q8203" t="s">
        <v>64</v>
      </c>
      <c r="R8203" t="s">
        <v>27</v>
      </c>
      <c r="S8203" t="s">
        <v>57</v>
      </c>
      <c r="T8203" s="1">
        <v>40518</v>
      </c>
    </row>
    <row r="8204" spans="1:20" x14ac:dyDescent="0.25">
      <c r="A8204">
        <v>58657</v>
      </c>
      <c r="B8204">
        <v>40264</v>
      </c>
      <c r="C8204" t="s">
        <v>58</v>
      </c>
      <c r="D8204" t="s">
        <v>37</v>
      </c>
      <c r="E8204" t="s">
        <v>38</v>
      </c>
      <c r="F8204" t="s">
        <v>352</v>
      </c>
      <c r="G8204">
        <v>43</v>
      </c>
      <c r="H8204">
        <v>2625.75</v>
      </c>
      <c r="I8204">
        <v>0.5</v>
      </c>
      <c r="J8204">
        <v>0.04</v>
      </c>
      <c r="K8204">
        <v>1257.22</v>
      </c>
      <c r="L8204">
        <v>63.56</v>
      </c>
      <c r="M8204">
        <v>31.78</v>
      </c>
      <c r="N8204">
        <v>1.99</v>
      </c>
      <c r="O8204" t="s">
        <v>24</v>
      </c>
      <c r="P8204" t="s">
        <v>950</v>
      </c>
      <c r="Q8204" t="s">
        <v>33</v>
      </c>
      <c r="R8204" t="s">
        <v>34</v>
      </c>
      <c r="S8204" t="s">
        <v>35</v>
      </c>
      <c r="T8204" s="1">
        <v>40266</v>
      </c>
    </row>
    <row r="8205" spans="1:20" x14ac:dyDescent="0.25">
      <c r="A8205">
        <v>58658</v>
      </c>
      <c r="B8205">
        <v>41071</v>
      </c>
      <c r="C8205" t="s">
        <v>79</v>
      </c>
      <c r="D8205" t="s">
        <v>42</v>
      </c>
      <c r="E8205" t="s">
        <v>92</v>
      </c>
      <c r="F8205" t="s">
        <v>217</v>
      </c>
      <c r="G8205">
        <v>7</v>
      </c>
      <c r="H8205">
        <v>1244.24</v>
      </c>
      <c r="I8205">
        <v>0.35</v>
      </c>
      <c r="J8205">
        <v>0.09</v>
      </c>
      <c r="K8205">
        <v>338.74</v>
      </c>
      <c r="L8205">
        <v>186.12</v>
      </c>
      <c r="M8205">
        <v>120.98</v>
      </c>
      <c r="N8205">
        <v>58.64</v>
      </c>
      <c r="O8205" t="s">
        <v>48</v>
      </c>
      <c r="P8205" t="s">
        <v>734</v>
      </c>
      <c r="Q8205" t="s">
        <v>33</v>
      </c>
      <c r="R8205" t="s">
        <v>67</v>
      </c>
      <c r="S8205" t="s">
        <v>49</v>
      </c>
      <c r="T8205" s="1">
        <v>41072</v>
      </c>
    </row>
    <row r="8206" spans="1:20" x14ac:dyDescent="0.25">
      <c r="A8206">
        <v>58658</v>
      </c>
      <c r="B8206">
        <v>41071</v>
      </c>
      <c r="C8206" t="s">
        <v>79</v>
      </c>
      <c r="D8206" t="s">
        <v>37</v>
      </c>
      <c r="E8206" t="s">
        <v>38</v>
      </c>
      <c r="F8206" t="s">
        <v>325</v>
      </c>
      <c r="G8206">
        <v>41</v>
      </c>
      <c r="H8206">
        <v>1708.84</v>
      </c>
      <c r="I8206">
        <v>0.5</v>
      </c>
      <c r="J8206">
        <v>0.01</v>
      </c>
      <c r="K8206">
        <v>842.57</v>
      </c>
      <c r="L8206">
        <v>41.94</v>
      </c>
      <c r="M8206">
        <v>20.97</v>
      </c>
      <c r="N8206">
        <v>6.5</v>
      </c>
      <c r="O8206" t="s">
        <v>24</v>
      </c>
      <c r="P8206" t="s">
        <v>734</v>
      </c>
      <c r="Q8206" t="s">
        <v>33</v>
      </c>
      <c r="R8206" t="s">
        <v>67</v>
      </c>
      <c r="S8206" t="s">
        <v>57</v>
      </c>
      <c r="T8206" s="1">
        <v>41072</v>
      </c>
    </row>
    <row r="8207" spans="1:20" x14ac:dyDescent="0.25">
      <c r="A8207">
        <v>58658</v>
      </c>
      <c r="B8207">
        <v>41071</v>
      </c>
      <c r="C8207" t="s">
        <v>79</v>
      </c>
      <c r="D8207" t="s">
        <v>37</v>
      </c>
      <c r="E8207" t="s">
        <v>50</v>
      </c>
      <c r="F8207" t="s">
        <v>1007</v>
      </c>
      <c r="G8207">
        <v>46</v>
      </c>
      <c r="H8207">
        <v>1449.3</v>
      </c>
      <c r="I8207">
        <v>0.4</v>
      </c>
      <c r="J8207">
        <v>0.1</v>
      </c>
      <c r="K8207">
        <v>482.77</v>
      </c>
      <c r="L8207">
        <v>34.979999999999997</v>
      </c>
      <c r="M8207">
        <v>20.99</v>
      </c>
      <c r="N8207">
        <v>0.99</v>
      </c>
      <c r="O8207" t="s">
        <v>24</v>
      </c>
      <c r="P8207" t="s">
        <v>734</v>
      </c>
      <c r="Q8207" t="s">
        <v>33</v>
      </c>
      <c r="R8207" t="s">
        <v>67</v>
      </c>
      <c r="S8207" t="s">
        <v>55</v>
      </c>
      <c r="T8207" s="1">
        <v>41073</v>
      </c>
    </row>
    <row r="8208" spans="1:20" x14ac:dyDescent="0.25">
      <c r="A8208">
        <v>58659</v>
      </c>
      <c r="B8208">
        <v>40475</v>
      </c>
      <c r="C8208" t="s">
        <v>36</v>
      </c>
      <c r="D8208" t="s">
        <v>21</v>
      </c>
      <c r="E8208" t="s">
        <v>84</v>
      </c>
      <c r="F8208" t="s">
        <v>85</v>
      </c>
      <c r="G8208">
        <v>2</v>
      </c>
      <c r="H8208">
        <v>33.85</v>
      </c>
      <c r="I8208">
        <v>0.51</v>
      </c>
      <c r="J8208">
        <v>0.03</v>
      </c>
      <c r="K8208">
        <v>12.7</v>
      </c>
      <c r="L8208">
        <v>13.22</v>
      </c>
      <c r="M8208">
        <v>6.48</v>
      </c>
      <c r="N8208">
        <v>8.19</v>
      </c>
      <c r="O8208" t="s">
        <v>24</v>
      </c>
      <c r="P8208" t="s">
        <v>457</v>
      </c>
      <c r="Q8208" t="s">
        <v>75</v>
      </c>
      <c r="R8208" t="s">
        <v>27</v>
      </c>
      <c r="S8208" t="s">
        <v>57</v>
      </c>
      <c r="T8208" s="1">
        <v>40477</v>
      </c>
    </row>
    <row r="8209" spans="1:20" x14ac:dyDescent="0.25">
      <c r="A8209">
        <v>58688</v>
      </c>
      <c r="B8209">
        <v>39901</v>
      </c>
      <c r="C8209" t="s">
        <v>29</v>
      </c>
      <c r="D8209" t="s">
        <v>21</v>
      </c>
      <c r="E8209" t="s">
        <v>52</v>
      </c>
      <c r="F8209" t="s">
        <v>394</v>
      </c>
      <c r="G8209">
        <v>18</v>
      </c>
      <c r="H8209">
        <v>341.78</v>
      </c>
      <c r="I8209">
        <v>0.41</v>
      </c>
      <c r="J8209">
        <v>0.08</v>
      </c>
      <c r="K8209">
        <v>120.51</v>
      </c>
      <c r="L8209">
        <v>20.29</v>
      </c>
      <c r="M8209">
        <v>11.97</v>
      </c>
      <c r="N8209">
        <v>5.81</v>
      </c>
      <c r="O8209" t="s">
        <v>24</v>
      </c>
      <c r="P8209" t="s">
        <v>539</v>
      </c>
      <c r="Q8209" t="s">
        <v>95</v>
      </c>
      <c r="R8209" t="s">
        <v>27</v>
      </c>
      <c r="S8209" t="s">
        <v>35</v>
      </c>
      <c r="T8209" s="1">
        <v>39903</v>
      </c>
    </row>
    <row r="8210" spans="1:20" x14ac:dyDescent="0.25">
      <c r="A8210">
        <v>58690</v>
      </c>
      <c r="B8210">
        <v>40852</v>
      </c>
      <c r="C8210" t="s">
        <v>36</v>
      </c>
      <c r="D8210" t="s">
        <v>42</v>
      </c>
      <c r="E8210" t="s">
        <v>46</v>
      </c>
      <c r="F8210" t="s">
        <v>356</v>
      </c>
      <c r="G8210">
        <v>14</v>
      </c>
      <c r="H8210">
        <v>4793.16</v>
      </c>
      <c r="I8210">
        <v>0.41</v>
      </c>
      <c r="J8210">
        <v>0.09</v>
      </c>
      <c r="K8210">
        <v>1661.02</v>
      </c>
      <c r="L8210">
        <v>370.76</v>
      </c>
      <c r="M8210">
        <v>218.75</v>
      </c>
      <c r="N8210">
        <v>69.64</v>
      </c>
      <c r="O8210" t="s">
        <v>48</v>
      </c>
      <c r="P8210" t="s">
        <v>2021</v>
      </c>
      <c r="Q8210" t="s">
        <v>64</v>
      </c>
      <c r="R8210" t="s">
        <v>27</v>
      </c>
      <c r="S8210" t="s">
        <v>49</v>
      </c>
      <c r="T8210" s="1">
        <v>40853</v>
      </c>
    </row>
    <row r="8211" spans="1:20" x14ac:dyDescent="0.25">
      <c r="A8211">
        <v>58693</v>
      </c>
      <c r="B8211">
        <v>40107</v>
      </c>
      <c r="C8211" t="s">
        <v>20</v>
      </c>
      <c r="D8211" t="s">
        <v>21</v>
      </c>
      <c r="E8211" t="s">
        <v>120</v>
      </c>
      <c r="F8211" t="s">
        <v>405</v>
      </c>
      <c r="G8211">
        <v>50</v>
      </c>
      <c r="H8211">
        <v>1580.83</v>
      </c>
      <c r="I8211">
        <v>0.49</v>
      </c>
      <c r="J8211">
        <v>0</v>
      </c>
      <c r="K8211">
        <v>768.15</v>
      </c>
      <c r="L8211">
        <v>31.35</v>
      </c>
      <c r="M8211">
        <v>15.99</v>
      </c>
      <c r="N8211">
        <v>13.18</v>
      </c>
      <c r="O8211" t="s">
        <v>24</v>
      </c>
      <c r="P8211" t="s">
        <v>825</v>
      </c>
      <c r="Q8211" t="s">
        <v>95</v>
      </c>
      <c r="R8211" t="s">
        <v>34</v>
      </c>
      <c r="S8211" t="s">
        <v>57</v>
      </c>
      <c r="T8211" s="1">
        <v>40111</v>
      </c>
    </row>
    <row r="8212" spans="1:20" x14ac:dyDescent="0.25">
      <c r="A8212">
        <v>58720</v>
      </c>
      <c r="B8212">
        <v>40244</v>
      </c>
      <c r="C8212" t="s">
        <v>29</v>
      </c>
      <c r="D8212" t="s">
        <v>21</v>
      </c>
      <c r="E8212" t="s">
        <v>120</v>
      </c>
      <c r="F8212" t="s">
        <v>1670</v>
      </c>
      <c r="G8212">
        <v>43</v>
      </c>
      <c r="H8212">
        <v>3413.24</v>
      </c>
      <c r="I8212">
        <v>0.35</v>
      </c>
      <c r="J8212">
        <v>0.02</v>
      </c>
      <c r="K8212">
        <v>1143.93</v>
      </c>
      <c r="L8212">
        <v>80.62</v>
      </c>
      <c r="M8212">
        <v>52.4</v>
      </c>
      <c r="N8212">
        <v>16.11</v>
      </c>
      <c r="O8212" t="s">
        <v>24</v>
      </c>
      <c r="P8212" t="s">
        <v>1468</v>
      </c>
      <c r="Q8212" t="s">
        <v>64</v>
      </c>
      <c r="R8212" t="s">
        <v>61</v>
      </c>
      <c r="S8212" t="s">
        <v>57</v>
      </c>
      <c r="T8212" s="1">
        <v>40244</v>
      </c>
    </row>
    <row r="8213" spans="1:20" x14ac:dyDescent="0.25">
      <c r="A8213">
        <v>58720</v>
      </c>
      <c r="B8213">
        <v>40244</v>
      </c>
      <c r="C8213" t="s">
        <v>29</v>
      </c>
      <c r="D8213" t="s">
        <v>21</v>
      </c>
      <c r="E8213" t="s">
        <v>84</v>
      </c>
      <c r="F8213" t="s">
        <v>390</v>
      </c>
      <c r="G8213">
        <v>6</v>
      </c>
      <c r="H8213">
        <v>373.06</v>
      </c>
      <c r="I8213">
        <v>0.5</v>
      </c>
      <c r="J8213">
        <v>0.02</v>
      </c>
      <c r="K8213">
        <v>178.44</v>
      </c>
      <c r="L8213">
        <v>61.96</v>
      </c>
      <c r="M8213">
        <v>30.98</v>
      </c>
      <c r="N8213">
        <v>8.74</v>
      </c>
      <c r="O8213" t="s">
        <v>71</v>
      </c>
      <c r="P8213" t="s">
        <v>1468</v>
      </c>
      <c r="Q8213" t="s">
        <v>64</v>
      </c>
      <c r="R8213" t="s">
        <v>61</v>
      </c>
      <c r="S8213" t="s">
        <v>57</v>
      </c>
      <c r="T8213" s="1">
        <v>40245</v>
      </c>
    </row>
    <row r="8214" spans="1:20" x14ac:dyDescent="0.25">
      <c r="A8214">
        <v>58722</v>
      </c>
      <c r="B8214">
        <v>41193</v>
      </c>
      <c r="C8214" t="s">
        <v>58</v>
      </c>
      <c r="D8214" t="s">
        <v>42</v>
      </c>
      <c r="E8214" t="s">
        <v>192</v>
      </c>
      <c r="F8214" t="s">
        <v>764</v>
      </c>
      <c r="G8214">
        <v>45</v>
      </c>
      <c r="H8214">
        <v>7036.68</v>
      </c>
      <c r="I8214">
        <v>0.45</v>
      </c>
      <c r="J8214">
        <v>0.05</v>
      </c>
      <c r="K8214">
        <v>2945.13</v>
      </c>
      <c r="L8214">
        <v>163.62</v>
      </c>
      <c r="M8214">
        <v>89.99</v>
      </c>
      <c r="N8214">
        <v>42</v>
      </c>
      <c r="O8214" t="s">
        <v>48</v>
      </c>
      <c r="P8214" t="s">
        <v>745</v>
      </c>
      <c r="Q8214" t="s">
        <v>33</v>
      </c>
      <c r="R8214" t="s">
        <v>27</v>
      </c>
      <c r="S8214" t="s">
        <v>132</v>
      </c>
      <c r="T8214" s="1">
        <v>41195</v>
      </c>
    </row>
    <row r="8215" spans="1:20" x14ac:dyDescent="0.25">
      <c r="A8215">
        <v>58725</v>
      </c>
      <c r="B8215">
        <v>40318</v>
      </c>
      <c r="C8215" t="s">
        <v>29</v>
      </c>
      <c r="D8215" t="s">
        <v>21</v>
      </c>
      <c r="E8215" t="s">
        <v>139</v>
      </c>
      <c r="F8215" t="s">
        <v>504</v>
      </c>
      <c r="G8215">
        <v>39</v>
      </c>
      <c r="H8215">
        <v>712.24</v>
      </c>
      <c r="I8215">
        <v>0.54</v>
      </c>
      <c r="J8215">
        <v>0.05</v>
      </c>
      <c r="K8215">
        <v>363.09</v>
      </c>
      <c r="L8215">
        <v>19</v>
      </c>
      <c r="M8215">
        <v>8.74</v>
      </c>
      <c r="N8215">
        <v>8.2899999999999991</v>
      </c>
      <c r="O8215" t="s">
        <v>24</v>
      </c>
      <c r="P8215" t="s">
        <v>2016</v>
      </c>
      <c r="Q8215" t="s">
        <v>41</v>
      </c>
      <c r="R8215" t="s">
        <v>34</v>
      </c>
      <c r="S8215" t="s">
        <v>57</v>
      </c>
      <c r="T8215" s="1">
        <v>40319</v>
      </c>
    </row>
    <row r="8216" spans="1:20" x14ac:dyDescent="0.25">
      <c r="A8216">
        <v>58725</v>
      </c>
      <c r="B8216">
        <v>40318</v>
      </c>
      <c r="C8216" t="s">
        <v>29</v>
      </c>
      <c r="D8216" t="s">
        <v>21</v>
      </c>
      <c r="E8216" t="s">
        <v>84</v>
      </c>
      <c r="F8216" t="s">
        <v>1687</v>
      </c>
      <c r="G8216">
        <v>20</v>
      </c>
      <c r="H8216">
        <v>233.65</v>
      </c>
      <c r="I8216">
        <v>0.41</v>
      </c>
      <c r="J8216">
        <v>0.03</v>
      </c>
      <c r="K8216">
        <v>90.68</v>
      </c>
      <c r="L8216">
        <v>11.93</v>
      </c>
      <c r="M8216">
        <v>7.04</v>
      </c>
      <c r="N8216">
        <v>2.17</v>
      </c>
      <c r="O8216" t="s">
        <v>24</v>
      </c>
      <c r="P8216" t="s">
        <v>2016</v>
      </c>
      <c r="Q8216" t="s">
        <v>64</v>
      </c>
      <c r="R8216" t="s">
        <v>34</v>
      </c>
      <c r="S8216" t="s">
        <v>55</v>
      </c>
      <c r="T8216" s="1">
        <v>40319</v>
      </c>
    </row>
    <row r="8217" spans="1:20" x14ac:dyDescent="0.25">
      <c r="A8217">
        <v>58727</v>
      </c>
      <c r="B8217">
        <v>40000</v>
      </c>
      <c r="C8217" t="s">
        <v>79</v>
      </c>
      <c r="D8217" t="s">
        <v>42</v>
      </c>
      <c r="E8217" t="s">
        <v>43</v>
      </c>
      <c r="F8217" t="s">
        <v>1148</v>
      </c>
      <c r="G8217">
        <v>20</v>
      </c>
      <c r="H8217">
        <v>863.12</v>
      </c>
      <c r="I8217">
        <v>0.4</v>
      </c>
      <c r="J8217">
        <v>0.03</v>
      </c>
      <c r="K8217">
        <v>326.58999999999997</v>
      </c>
      <c r="L8217">
        <v>44.13</v>
      </c>
      <c r="M8217">
        <v>26.48</v>
      </c>
      <c r="N8217">
        <v>6.93</v>
      </c>
      <c r="O8217" t="s">
        <v>24</v>
      </c>
      <c r="P8217" t="s">
        <v>515</v>
      </c>
      <c r="Q8217" t="s">
        <v>75</v>
      </c>
      <c r="R8217" t="s">
        <v>61</v>
      </c>
      <c r="S8217" t="s">
        <v>57</v>
      </c>
      <c r="T8217" s="1">
        <v>40001</v>
      </c>
    </row>
    <row r="8218" spans="1:20" x14ac:dyDescent="0.25">
      <c r="A8218">
        <v>58755</v>
      </c>
      <c r="B8218">
        <v>40880</v>
      </c>
      <c r="C8218" t="s">
        <v>20</v>
      </c>
      <c r="D8218" t="s">
        <v>21</v>
      </c>
      <c r="E8218" t="s">
        <v>120</v>
      </c>
      <c r="F8218" t="s">
        <v>1771</v>
      </c>
      <c r="G8218">
        <v>7</v>
      </c>
      <c r="H8218">
        <v>23.56</v>
      </c>
      <c r="I8218">
        <v>0.36</v>
      </c>
      <c r="J8218">
        <v>0.03</v>
      </c>
      <c r="K8218">
        <v>7.51</v>
      </c>
      <c r="L8218">
        <v>3.25</v>
      </c>
      <c r="M8218">
        <v>2.08</v>
      </c>
      <c r="N8218">
        <v>1.49</v>
      </c>
      <c r="O8218" t="s">
        <v>24</v>
      </c>
      <c r="P8218" t="s">
        <v>770</v>
      </c>
      <c r="Q8218" t="s">
        <v>41</v>
      </c>
      <c r="R8218" t="s">
        <v>61</v>
      </c>
      <c r="S8218" t="s">
        <v>57</v>
      </c>
      <c r="T8218" s="1">
        <v>40882</v>
      </c>
    </row>
    <row r="8219" spans="1:20" x14ac:dyDescent="0.25">
      <c r="A8219">
        <v>58755</v>
      </c>
      <c r="B8219">
        <v>40880</v>
      </c>
      <c r="C8219" t="s">
        <v>20</v>
      </c>
      <c r="D8219" t="s">
        <v>21</v>
      </c>
      <c r="E8219" t="s">
        <v>84</v>
      </c>
      <c r="F8219" t="s">
        <v>954</v>
      </c>
      <c r="G8219">
        <v>18</v>
      </c>
      <c r="H8219">
        <v>82.55</v>
      </c>
      <c r="I8219">
        <v>0.48</v>
      </c>
      <c r="J8219">
        <v>0</v>
      </c>
      <c r="K8219">
        <v>36.22</v>
      </c>
      <c r="L8219">
        <v>4.1900000000000004</v>
      </c>
      <c r="M8219">
        <v>2.1800000000000002</v>
      </c>
      <c r="N8219">
        <v>7.09</v>
      </c>
      <c r="O8219" t="s">
        <v>24</v>
      </c>
      <c r="P8219" t="s">
        <v>770</v>
      </c>
      <c r="Q8219" t="s">
        <v>41</v>
      </c>
      <c r="R8219" t="s">
        <v>61</v>
      </c>
      <c r="S8219" t="s">
        <v>55</v>
      </c>
      <c r="T8219" s="1">
        <v>40889</v>
      </c>
    </row>
    <row r="8220" spans="1:20" x14ac:dyDescent="0.25">
      <c r="A8220">
        <v>58759</v>
      </c>
      <c r="B8220">
        <v>39834</v>
      </c>
      <c r="C8220" t="s">
        <v>20</v>
      </c>
      <c r="D8220" t="s">
        <v>21</v>
      </c>
      <c r="E8220" t="s">
        <v>84</v>
      </c>
      <c r="F8220" t="s">
        <v>561</v>
      </c>
      <c r="G8220">
        <v>4</v>
      </c>
      <c r="H8220">
        <v>53.46</v>
      </c>
      <c r="I8220">
        <v>0.43</v>
      </c>
      <c r="J8220">
        <v>0.1</v>
      </c>
      <c r="K8220">
        <v>18.55</v>
      </c>
      <c r="L8220">
        <v>14.05</v>
      </c>
      <c r="M8220">
        <v>8.01</v>
      </c>
      <c r="N8220">
        <v>2.87</v>
      </c>
      <c r="O8220" t="s">
        <v>24</v>
      </c>
      <c r="P8220" t="s">
        <v>568</v>
      </c>
      <c r="Q8220" t="s">
        <v>33</v>
      </c>
      <c r="R8220" t="s">
        <v>34</v>
      </c>
      <c r="S8220" t="s">
        <v>55</v>
      </c>
      <c r="T8220" s="1">
        <v>39841</v>
      </c>
    </row>
    <row r="8221" spans="1:20" x14ac:dyDescent="0.25">
      <c r="A8221">
        <v>58784</v>
      </c>
      <c r="B8221">
        <v>39831</v>
      </c>
      <c r="C8221" t="s">
        <v>79</v>
      </c>
      <c r="D8221" t="s">
        <v>42</v>
      </c>
      <c r="E8221" t="s">
        <v>192</v>
      </c>
      <c r="F8221" t="s">
        <v>1153</v>
      </c>
      <c r="G8221">
        <v>25</v>
      </c>
      <c r="H8221">
        <v>12863.63</v>
      </c>
      <c r="I8221">
        <v>0.35</v>
      </c>
      <c r="J8221">
        <v>0.05</v>
      </c>
      <c r="K8221">
        <v>4049.88</v>
      </c>
      <c r="L8221">
        <v>539.98</v>
      </c>
      <c r="M8221">
        <v>350.99</v>
      </c>
      <c r="N8221">
        <v>39</v>
      </c>
      <c r="O8221" t="s">
        <v>48</v>
      </c>
      <c r="P8221" t="s">
        <v>2021</v>
      </c>
      <c r="Q8221" t="s">
        <v>64</v>
      </c>
      <c r="R8221" t="s">
        <v>34</v>
      </c>
      <c r="S8221" t="s">
        <v>132</v>
      </c>
      <c r="T8221" s="1">
        <v>39833</v>
      </c>
    </row>
    <row r="8222" spans="1:20" x14ac:dyDescent="0.25">
      <c r="A8222">
        <v>58784</v>
      </c>
      <c r="B8222">
        <v>39831</v>
      </c>
      <c r="C8222" t="s">
        <v>79</v>
      </c>
      <c r="D8222" t="s">
        <v>37</v>
      </c>
      <c r="E8222" t="s">
        <v>87</v>
      </c>
      <c r="F8222" t="s">
        <v>258</v>
      </c>
      <c r="G8222">
        <v>20</v>
      </c>
      <c r="H8222">
        <v>635.95000000000005</v>
      </c>
      <c r="I8222">
        <v>0.51</v>
      </c>
      <c r="J8222">
        <v>0.04</v>
      </c>
      <c r="K8222">
        <v>306.75</v>
      </c>
      <c r="L8222">
        <v>32.630000000000003</v>
      </c>
      <c r="M8222">
        <v>15.99</v>
      </c>
      <c r="N8222">
        <v>9.4</v>
      </c>
      <c r="O8222" t="s">
        <v>71</v>
      </c>
      <c r="P8222" t="s">
        <v>2021</v>
      </c>
      <c r="Q8222" t="s">
        <v>64</v>
      </c>
      <c r="R8222" t="s">
        <v>34</v>
      </c>
      <c r="S8222" t="s">
        <v>57</v>
      </c>
      <c r="T8222" s="1">
        <v>39833</v>
      </c>
    </row>
    <row r="8223" spans="1:20" x14ac:dyDescent="0.25">
      <c r="A8223">
        <v>58784</v>
      </c>
      <c r="B8223">
        <v>39831</v>
      </c>
      <c r="C8223" t="s">
        <v>79</v>
      </c>
      <c r="D8223" t="s">
        <v>21</v>
      </c>
      <c r="E8223" t="s">
        <v>139</v>
      </c>
      <c r="F8223" t="s">
        <v>888</v>
      </c>
      <c r="G8223">
        <v>12</v>
      </c>
      <c r="H8223">
        <v>283.64</v>
      </c>
      <c r="I8223">
        <v>0.51</v>
      </c>
      <c r="J8223">
        <v>0.02</v>
      </c>
      <c r="K8223">
        <v>138.96</v>
      </c>
      <c r="L8223">
        <v>23.63</v>
      </c>
      <c r="M8223">
        <v>11.58</v>
      </c>
      <c r="N8223">
        <v>5.72</v>
      </c>
      <c r="O8223" t="s">
        <v>24</v>
      </c>
      <c r="P8223" t="s">
        <v>2021</v>
      </c>
      <c r="Q8223" t="s">
        <v>41</v>
      </c>
      <c r="R8223" t="s">
        <v>34</v>
      </c>
      <c r="S8223" t="s">
        <v>57</v>
      </c>
      <c r="T8223" s="1">
        <v>39832</v>
      </c>
    </row>
    <row r="8224" spans="1:20" x14ac:dyDescent="0.25">
      <c r="A8224">
        <v>58784</v>
      </c>
      <c r="B8224">
        <v>39831</v>
      </c>
      <c r="C8224" t="s">
        <v>79</v>
      </c>
      <c r="D8224" t="s">
        <v>21</v>
      </c>
      <c r="E8224" t="s">
        <v>84</v>
      </c>
      <c r="F8224" t="s">
        <v>584</v>
      </c>
      <c r="G8224">
        <v>29</v>
      </c>
      <c r="H8224">
        <v>2904.26</v>
      </c>
      <c r="I8224">
        <v>0.54</v>
      </c>
      <c r="J8224">
        <v>0.06</v>
      </c>
      <c r="K8224">
        <v>1480.06</v>
      </c>
      <c r="L8224">
        <v>106.33</v>
      </c>
      <c r="M8224">
        <v>48.91</v>
      </c>
      <c r="N8224">
        <v>5.81</v>
      </c>
      <c r="O8224" t="s">
        <v>24</v>
      </c>
      <c r="P8224" t="s">
        <v>2021</v>
      </c>
      <c r="Q8224" t="s">
        <v>41</v>
      </c>
      <c r="R8224" t="s">
        <v>34</v>
      </c>
      <c r="S8224" t="s">
        <v>57</v>
      </c>
      <c r="T8224" s="1">
        <v>39831</v>
      </c>
    </row>
    <row r="8225" spans="1:20" x14ac:dyDescent="0.25">
      <c r="A8225">
        <v>58784</v>
      </c>
      <c r="B8225">
        <v>39831</v>
      </c>
      <c r="C8225" t="s">
        <v>79</v>
      </c>
      <c r="D8225" t="s">
        <v>21</v>
      </c>
      <c r="E8225" t="s">
        <v>22</v>
      </c>
      <c r="F8225" t="s">
        <v>1325</v>
      </c>
      <c r="G8225">
        <v>17</v>
      </c>
      <c r="H8225">
        <v>463.29</v>
      </c>
      <c r="I8225">
        <v>0.42</v>
      </c>
      <c r="J8225">
        <v>0.02</v>
      </c>
      <c r="K8225">
        <v>181.84</v>
      </c>
      <c r="L8225">
        <v>26.74</v>
      </c>
      <c r="M8225">
        <v>15.51</v>
      </c>
      <c r="N8225">
        <v>17.78</v>
      </c>
      <c r="O8225" t="s">
        <v>24</v>
      </c>
      <c r="P8225" t="s">
        <v>2021</v>
      </c>
      <c r="Q8225" t="s">
        <v>41</v>
      </c>
      <c r="R8225" t="s">
        <v>34</v>
      </c>
      <c r="S8225" t="s">
        <v>57</v>
      </c>
      <c r="T8225" s="1">
        <v>39832</v>
      </c>
    </row>
    <row r="8226" spans="1:20" x14ac:dyDescent="0.25">
      <c r="A8226">
        <v>58788</v>
      </c>
      <c r="B8226">
        <v>40210</v>
      </c>
      <c r="C8226" t="s">
        <v>20</v>
      </c>
      <c r="D8226" t="s">
        <v>37</v>
      </c>
      <c r="E8226" t="s">
        <v>38</v>
      </c>
      <c r="F8226" t="s">
        <v>626</v>
      </c>
      <c r="G8226">
        <v>31</v>
      </c>
      <c r="H8226">
        <v>1469.94</v>
      </c>
      <c r="I8226">
        <v>0.37</v>
      </c>
      <c r="J8226">
        <v>0.04</v>
      </c>
      <c r="K8226">
        <v>503.06</v>
      </c>
      <c r="L8226">
        <v>49.17</v>
      </c>
      <c r="M8226">
        <v>30.98</v>
      </c>
      <c r="N8226">
        <v>6.5</v>
      </c>
      <c r="O8226" t="s">
        <v>24</v>
      </c>
      <c r="P8226" t="s">
        <v>1289</v>
      </c>
      <c r="Q8226" t="s">
        <v>41</v>
      </c>
      <c r="R8226" t="s">
        <v>34</v>
      </c>
      <c r="S8226" t="s">
        <v>57</v>
      </c>
      <c r="T8226" s="1">
        <v>40212</v>
      </c>
    </row>
    <row r="8227" spans="1:20" x14ac:dyDescent="0.25">
      <c r="A8227">
        <v>58789</v>
      </c>
      <c r="B8227">
        <v>40395</v>
      </c>
      <c r="C8227" t="s">
        <v>20</v>
      </c>
      <c r="D8227" t="s">
        <v>21</v>
      </c>
      <c r="E8227" t="s">
        <v>120</v>
      </c>
      <c r="F8227" t="s">
        <v>211</v>
      </c>
      <c r="G8227">
        <v>26</v>
      </c>
      <c r="H8227">
        <v>330.71</v>
      </c>
      <c r="I8227">
        <v>0.43</v>
      </c>
      <c r="J8227">
        <v>0.03</v>
      </c>
      <c r="K8227">
        <v>133.19</v>
      </c>
      <c r="L8227">
        <v>12.81</v>
      </c>
      <c r="M8227">
        <v>7.3</v>
      </c>
      <c r="N8227">
        <v>7.72</v>
      </c>
      <c r="O8227" t="s">
        <v>24</v>
      </c>
      <c r="P8227" t="s">
        <v>711</v>
      </c>
      <c r="Q8227" t="s">
        <v>64</v>
      </c>
      <c r="R8227" t="s">
        <v>27</v>
      </c>
      <c r="S8227" t="s">
        <v>57</v>
      </c>
      <c r="T8227" s="1">
        <v>40399</v>
      </c>
    </row>
    <row r="8228" spans="1:20" x14ac:dyDescent="0.25">
      <c r="A8228">
        <v>58789</v>
      </c>
      <c r="B8228">
        <v>40395</v>
      </c>
      <c r="C8228" t="s">
        <v>20</v>
      </c>
      <c r="D8228" t="s">
        <v>42</v>
      </c>
      <c r="E8228" t="s">
        <v>43</v>
      </c>
      <c r="F8228" t="s">
        <v>1072</v>
      </c>
      <c r="G8228">
        <v>38</v>
      </c>
      <c r="H8228">
        <v>667.54</v>
      </c>
      <c r="I8228">
        <v>0.45</v>
      </c>
      <c r="J8228">
        <v>0.02</v>
      </c>
      <c r="K8228">
        <v>290.26</v>
      </c>
      <c r="L8228">
        <v>17.760000000000002</v>
      </c>
      <c r="M8228">
        <v>9.77</v>
      </c>
      <c r="N8228">
        <v>6.02</v>
      </c>
      <c r="O8228" t="s">
        <v>24</v>
      </c>
      <c r="P8228" t="s">
        <v>711</v>
      </c>
      <c r="Q8228" t="s">
        <v>64</v>
      </c>
      <c r="R8228" t="s">
        <v>27</v>
      </c>
      <c r="S8228" t="s">
        <v>45</v>
      </c>
      <c r="T8228" s="1">
        <v>40400</v>
      </c>
    </row>
    <row r="8229" spans="1:20" x14ac:dyDescent="0.25">
      <c r="A8229">
        <v>58818</v>
      </c>
      <c r="B8229">
        <v>39918</v>
      </c>
      <c r="C8229" t="s">
        <v>58</v>
      </c>
      <c r="D8229" t="s">
        <v>37</v>
      </c>
      <c r="E8229" t="s">
        <v>38</v>
      </c>
      <c r="F8229" t="s">
        <v>477</v>
      </c>
      <c r="G8229">
        <v>41</v>
      </c>
      <c r="H8229">
        <v>1531.1</v>
      </c>
      <c r="I8229">
        <v>0.39</v>
      </c>
      <c r="J8229">
        <v>0.01</v>
      </c>
      <c r="K8229">
        <v>586.92999999999995</v>
      </c>
      <c r="L8229">
        <v>37.67</v>
      </c>
      <c r="M8229">
        <v>22.98</v>
      </c>
      <c r="N8229">
        <v>1.99</v>
      </c>
      <c r="O8229" t="s">
        <v>24</v>
      </c>
      <c r="P8229" t="s">
        <v>497</v>
      </c>
      <c r="Q8229" t="s">
        <v>95</v>
      </c>
      <c r="R8229" t="s">
        <v>67</v>
      </c>
      <c r="S8229" t="s">
        <v>35</v>
      </c>
      <c r="T8229" s="1">
        <v>39919</v>
      </c>
    </row>
    <row r="8230" spans="1:20" x14ac:dyDescent="0.25">
      <c r="A8230">
        <v>58818</v>
      </c>
      <c r="B8230">
        <v>39918</v>
      </c>
      <c r="C8230" t="s">
        <v>58</v>
      </c>
      <c r="D8230" t="s">
        <v>42</v>
      </c>
      <c r="E8230" t="s">
        <v>192</v>
      </c>
      <c r="F8230" t="s">
        <v>1538</v>
      </c>
      <c r="G8230">
        <v>20</v>
      </c>
      <c r="H8230">
        <v>8028.28</v>
      </c>
      <c r="I8230">
        <v>0.49</v>
      </c>
      <c r="J8230">
        <v>0.1</v>
      </c>
      <c r="K8230">
        <v>3466.72</v>
      </c>
      <c r="L8230">
        <v>444.45</v>
      </c>
      <c r="M8230">
        <v>226.67</v>
      </c>
      <c r="N8230">
        <v>28.16</v>
      </c>
      <c r="O8230" t="s">
        <v>48</v>
      </c>
      <c r="P8230" t="s">
        <v>497</v>
      </c>
      <c r="Q8230" t="s">
        <v>95</v>
      </c>
      <c r="R8230" t="s">
        <v>67</v>
      </c>
      <c r="S8230" t="s">
        <v>132</v>
      </c>
      <c r="T8230" s="1">
        <v>39920</v>
      </c>
    </row>
    <row r="8231" spans="1:20" x14ac:dyDescent="0.25">
      <c r="A8231">
        <v>58820</v>
      </c>
      <c r="B8231">
        <v>40236</v>
      </c>
      <c r="C8231" t="s">
        <v>20</v>
      </c>
      <c r="D8231" t="s">
        <v>42</v>
      </c>
      <c r="E8231" t="s">
        <v>43</v>
      </c>
      <c r="F8231" t="s">
        <v>1280</v>
      </c>
      <c r="G8231">
        <v>24</v>
      </c>
      <c r="H8231">
        <v>489.14</v>
      </c>
      <c r="I8231">
        <v>0.4</v>
      </c>
      <c r="J8231">
        <v>0.01</v>
      </c>
      <c r="K8231">
        <v>190.32</v>
      </c>
      <c r="L8231">
        <v>20.329999999999998</v>
      </c>
      <c r="M8231">
        <v>12.2</v>
      </c>
      <c r="N8231">
        <v>6.02</v>
      </c>
      <c r="O8231" t="s">
        <v>24</v>
      </c>
      <c r="P8231" t="s">
        <v>1693</v>
      </c>
      <c r="Q8231" t="s">
        <v>64</v>
      </c>
      <c r="R8231" t="s">
        <v>61</v>
      </c>
      <c r="S8231" t="s">
        <v>35</v>
      </c>
      <c r="T8231" s="1">
        <v>40241</v>
      </c>
    </row>
    <row r="8232" spans="1:20" x14ac:dyDescent="0.25">
      <c r="A8232">
        <v>58851</v>
      </c>
      <c r="B8232">
        <v>40336</v>
      </c>
      <c r="C8232" t="s">
        <v>20</v>
      </c>
      <c r="D8232" t="s">
        <v>42</v>
      </c>
      <c r="E8232" t="s">
        <v>43</v>
      </c>
      <c r="F8232" t="s">
        <v>803</v>
      </c>
      <c r="G8232">
        <v>3</v>
      </c>
      <c r="H8232">
        <v>46.92</v>
      </c>
      <c r="I8232">
        <v>0.51</v>
      </c>
      <c r="J8232">
        <v>0.1</v>
      </c>
      <c r="K8232">
        <v>20.94</v>
      </c>
      <c r="L8232">
        <v>17.02</v>
      </c>
      <c r="M8232">
        <v>8.34</v>
      </c>
      <c r="N8232">
        <v>0.96</v>
      </c>
      <c r="O8232" t="s">
        <v>24</v>
      </c>
      <c r="P8232" t="s">
        <v>491</v>
      </c>
      <c r="Q8232" t="s">
        <v>64</v>
      </c>
      <c r="R8232" t="s">
        <v>34</v>
      </c>
      <c r="S8232" t="s">
        <v>55</v>
      </c>
      <c r="T8232" s="1">
        <v>40340</v>
      </c>
    </row>
    <row r="8233" spans="1:20" x14ac:dyDescent="0.25">
      <c r="A8233">
        <v>58851</v>
      </c>
      <c r="B8233">
        <v>40336</v>
      </c>
      <c r="C8233" t="s">
        <v>20</v>
      </c>
      <c r="D8233" t="s">
        <v>37</v>
      </c>
      <c r="E8233" t="s">
        <v>87</v>
      </c>
      <c r="F8233" t="s">
        <v>1828</v>
      </c>
      <c r="G8233">
        <v>14</v>
      </c>
      <c r="H8233">
        <v>3658.04</v>
      </c>
      <c r="I8233">
        <v>0.48</v>
      </c>
      <c r="J8233">
        <v>0.04</v>
      </c>
      <c r="K8233">
        <v>1670.19</v>
      </c>
      <c r="L8233">
        <v>271.13</v>
      </c>
      <c r="M8233">
        <v>140.99</v>
      </c>
      <c r="N8233">
        <v>13.99</v>
      </c>
      <c r="O8233" t="s">
        <v>24</v>
      </c>
      <c r="P8233" t="s">
        <v>491</v>
      </c>
      <c r="Q8233" t="s">
        <v>64</v>
      </c>
      <c r="R8233" t="s">
        <v>34</v>
      </c>
      <c r="S8233" t="s">
        <v>45</v>
      </c>
      <c r="T8233" s="1">
        <v>40343</v>
      </c>
    </row>
    <row r="8234" spans="1:20" x14ac:dyDescent="0.25">
      <c r="A8234">
        <v>58853</v>
      </c>
      <c r="B8234">
        <v>41042</v>
      </c>
      <c r="C8234" t="s">
        <v>58</v>
      </c>
      <c r="D8234" t="s">
        <v>42</v>
      </c>
      <c r="E8234" t="s">
        <v>192</v>
      </c>
      <c r="F8234" t="s">
        <v>1175</v>
      </c>
      <c r="G8234">
        <v>27</v>
      </c>
      <c r="H8234">
        <v>10311.42</v>
      </c>
      <c r="I8234">
        <v>0.52</v>
      </c>
      <c r="J8234">
        <v>0.09</v>
      </c>
      <c r="K8234">
        <v>4861.2</v>
      </c>
      <c r="L8234">
        <v>418.71</v>
      </c>
      <c r="M8234">
        <v>200.98</v>
      </c>
      <c r="N8234">
        <v>23.76</v>
      </c>
      <c r="O8234" t="s">
        <v>48</v>
      </c>
      <c r="P8234" t="s">
        <v>1342</v>
      </c>
      <c r="Q8234" t="s">
        <v>64</v>
      </c>
      <c r="R8234" t="s">
        <v>61</v>
      </c>
      <c r="S8234" t="s">
        <v>132</v>
      </c>
      <c r="T8234" s="1">
        <v>41043</v>
      </c>
    </row>
    <row r="8235" spans="1:20" x14ac:dyDescent="0.25">
      <c r="A8235">
        <v>58854</v>
      </c>
      <c r="B8235">
        <v>40292</v>
      </c>
      <c r="C8235" t="s">
        <v>58</v>
      </c>
      <c r="D8235" t="s">
        <v>42</v>
      </c>
      <c r="E8235" t="s">
        <v>92</v>
      </c>
      <c r="F8235" t="s">
        <v>1619</v>
      </c>
      <c r="G8235">
        <v>35</v>
      </c>
      <c r="H8235">
        <v>10988.29</v>
      </c>
      <c r="I8235">
        <v>0.47</v>
      </c>
      <c r="J8235">
        <v>0.03</v>
      </c>
      <c r="K8235">
        <v>4968.1000000000004</v>
      </c>
      <c r="L8235">
        <v>322.60000000000002</v>
      </c>
      <c r="M8235">
        <v>170.98</v>
      </c>
      <c r="N8235">
        <v>35.89</v>
      </c>
      <c r="O8235" t="s">
        <v>48</v>
      </c>
      <c r="P8235" t="s">
        <v>66</v>
      </c>
      <c r="Q8235" t="s">
        <v>75</v>
      </c>
      <c r="R8235" t="s">
        <v>34</v>
      </c>
      <c r="S8235" t="s">
        <v>49</v>
      </c>
      <c r="T8235" s="1">
        <v>40293</v>
      </c>
    </row>
    <row r="8236" spans="1:20" x14ac:dyDescent="0.25">
      <c r="A8236">
        <v>58854</v>
      </c>
      <c r="B8236">
        <v>40292</v>
      </c>
      <c r="C8236" t="s">
        <v>58</v>
      </c>
      <c r="D8236" t="s">
        <v>37</v>
      </c>
      <c r="E8236" t="s">
        <v>50</v>
      </c>
      <c r="F8236" t="s">
        <v>576</v>
      </c>
      <c r="G8236">
        <v>10</v>
      </c>
      <c r="H8236">
        <v>408.46</v>
      </c>
      <c r="I8236">
        <v>0.48</v>
      </c>
      <c r="J8236">
        <v>0</v>
      </c>
      <c r="K8236">
        <v>193.75</v>
      </c>
      <c r="L8236">
        <v>40.369999999999997</v>
      </c>
      <c r="M8236">
        <v>20.99</v>
      </c>
      <c r="N8236">
        <v>4.8099999999999996</v>
      </c>
      <c r="O8236" t="s">
        <v>24</v>
      </c>
      <c r="P8236" t="s">
        <v>66</v>
      </c>
      <c r="Q8236" t="s">
        <v>75</v>
      </c>
      <c r="R8236" t="s">
        <v>34</v>
      </c>
      <c r="S8236" t="s">
        <v>45</v>
      </c>
      <c r="T8236" s="1">
        <v>40294</v>
      </c>
    </row>
    <row r="8237" spans="1:20" x14ac:dyDescent="0.25">
      <c r="A8237">
        <v>58855</v>
      </c>
      <c r="B8237">
        <v>40482</v>
      </c>
      <c r="C8237" t="s">
        <v>79</v>
      </c>
      <c r="D8237" t="s">
        <v>42</v>
      </c>
      <c r="E8237" t="s">
        <v>43</v>
      </c>
      <c r="F8237" t="s">
        <v>848</v>
      </c>
      <c r="G8237">
        <v>38</v>
      </c>
      <c r="H8237">
        <v>110.1</v>
      </c>
      <c r="I8237">
        <v>0.42</v>
      </c>
      <c r="J8237">
        <v>7.0000000000000007E-2</v>
      </c>
      <c r="K8237">
        <v>39.9</v>
      </c>
      <c r="L8237">
        <v>3</v>
      </c>
      <c r="M8237">
        <v>1.74</v>
      </c>
      <c r="N8237">
        <v>4.08</v>
      </c>
      <c r="O8237" t="s">
        <v>24</v>
      </c>
      <c r="P8237" t="s">
        <v>1303</v>
      </c>
      <c r="Q8237" t="s">
        <v>33</v>
      </c>
      <c r="R8237" t="s">
        <v>34</v>
      </c>
      <c r="S8237" t="s">
        <v>35</v>
      </c>
      <c r="T8237" s="1">
        <v>40482</v>
      </c>
    </row>
    <row r="8238" spans="1:20" x14ac:dyDescent="0.25">
      <c r="A8238">
        <v>58883</v>
      </c>
      <c r="B8238">
        <v>41133</v>
      </c>
      <c r="C8238" t="s">
        <v>20</v>
      </c>
      <c r="D8238" t="s">
        <v>21</v>
      </c>
      <c r="E8238" t="s">
        <v>80</v>
      </c>
      <c r="F8238" t="s">
        <v>839</v>
      </c>
      <c r="G8238">
        <v>36</v>
      </c>
      <c r="H8238">
        <v>244.73</v>
      </c>
      <c r="I8238">
        <v>0.39</v>
      </c>
      <c r="J8238">
        <v>0</v>
      </c>
      <c r="K8238">
        <v>95.06</v>
      </c>
      <c r="L8238">
        <v>6.77</v>
      </c>
      <c r="M8238">
        <v>4.13</v>
      </c>
      <c r="N8238">
        <v>0.99</v>
      </c>
      <c r="O8238" t="s">
        <v>24</v>
      </c>
      <c r="P8238" t="s">
        <v>1205</v>
      </c>
      <c r="Q8238" t="s">
        <v>41</v>
      </c>
      <c r="R8238" t="s">
        <v>34</v>
      </c>
      <c r="S8238" t="s">
        <v>57</v>
      </c>
      <c r="T8238" s="1">
        <v>41138</v>
      </c>
    </row>
    <row r="8239" spans="1:20" x14ac:dyDescent="0.25">
      <c r="A8239">
        <v>58884</v>
      </c>
      <c r="B8239">
        <v>40623</v>
      </c>
      <c r="C8239" t="s">
        <v>20</v>
      </c>
      <c r="D8239" t="s">
        <v>21</v>
      </c>
      <c r="E8239" t="s">
        <v>80</v>
      </c>
      <c r="F8239" t="s">
        <v>1057</v>
      </c>
      <c r="G8239">
        <v>29</v>
      </c>
      <c r="H8239">
        <v>177.11</v>
      </c>
      <c r="I8239">
        <v>0.54</v>
      </c>
      <c r="J8239">
        <v>0.03</v>
      </c>
      <c r="K8239">
        <v>92.6</v>
      </c>
      <c r="L8239">
        <v>6.26</v>
      </c>
      <c r="M8239">
        <v>2.88</v>
      </c>
      <c r="N8239">
        <v>0.99</v>
      </c>
      <c r="O8239" t="s">
        <v>24</v>
      </c>
      <c r="P8239" t="s">
        <v>1102</v>
      </c>
      <c r="Q8239" t="s">
        <v>95</v>
      </c>
      <c r="R8239" t="s">
        <v>34</v>
      </c>
      <c r="S8239" t="s">
        <v>57</v>
      </c>
      <c r="T8239" s="1">
        <v>40628</v>
      </c>
    </row>
    <row r="8240" spans="1:20" x14ac:dyDescent="0.25">
      <c r="A8240">
        <v>58884</v>
      </c>
      <c r="B8240">
        <v>40623</v>
      </c>
      <c r="C8240" t="s">
        <v>20</v>
      </c>
      <c r="D8240" t="s">
        <v>42</v>
      </c>
      <c r="E8240" t="s">
        <v>46</v>
      </c>
      <c r="F8240" t="s">
        <v>2082</v>
      </c>
      <c r="G8240">
        <v>46</v>
      </c>
      <c r="H8240">
        <v>5848.53</v>
      </c>
      <c r="I8240">
        <v>0.39</v>
      </c>
      <c r="J8240">
        <v>0.1</v>
      </c>
      <c r="K8240">
        <v>1865.19</v>
      </c>
      <c r="L8240">
        <v>139.82</v>
      </c>
      <c r="M8240">
        <v>85.29</v>
      </c>
      <c r="N8240">
        <v>60</v>
      </c>
      <c r="O8240" t="s">
        <v>48</v>
      </c>
      <c r="P8240" t="s">
        <v>1102</v>
      </c>
      <c r="Q8240" t="s">
        <v>95</v>
      </c>
      <c r="R8240" t="s">
        <v>34</v>
      </c>
      <c r="S8240" t="s">
        <v>132</v>
      </c>
      <c r="T8240" s="1">
        <v>40628</v>
      </c>
    </row>
    <row r="8241" spans="1:20" x14ac:dyDescent="0.25">
      <c r="A8241">
        <v>58913</v>
      </c>
      <c r="B8241">
        <v>40309</v>
      </c>
      <c r="C8241" t="s">
        <v>79</v>
      </c>
      <c r="D8241" t="s">
        <v>21</v>
      </c>
      <c r="E8241" t="s">
        <v>84</v>
      </c>
      <c r="F8241" t="s">
        <v>1123</v>
      </c>
      <c r="G8241">
        <v>23</v>
      </c>
      <c r="H8241">
        <v>244.92</v>
      </c>
      <c r="I8241">
        <v>0.42</v>
      </c>
      <c r="J8241">
        <v>7.0000000000000007E-2</v>
      </c>
      <c r="K8241">
        <v>89.94</v>
      </c>
      <c r="L8241">
        <v>11.17</v>
      </c>
      <c r="M8241">
        <v>6.48</v>
      </c>
      <c r="N8241">
        <v>5.94</v>
      </c>
      <c r="O8241" t="s">
        <v>24</v>
      </c>
      <c r="P8241" t="s">
        <v>1466</v>
      </c>
      <c r="Q8241" t="s">
        <v>95</v>
      </c>
      <c r="R8241" t="s">
        <v>34</v>
      </c>
      <c r="S8241" t="s">
        <v>57</v>
      </c>
      <c r="T8241" s="1">
        <v>40311</v>
      </c>
    </row>
    <row r="8242" spans="1:20" x14ac:dyDescent="0.25">
      <c r="A8242">
        <v>58914</v>
      </c>
      <c r="B8242">
        <v>39912</v>
      </c>
      <c r="C8242" t="s">
        <v>20</v>
      </c>
      <c r="D8242" t="s">
        <v>37</v>
      </c>
      <c r="E8242" t="s">
        <v>38</v>
      </c>
      <c r="F8242" t="s">
        <v>581</v>
      </c>
      <c r="G8242">
        <v>46</v>
      </c>
      <c r="H8242">
        <v>163.94</v>
      </c>
      <c r="I8242">
        <v>0.44</v>
      </c>
      <c r="J8242">
        <v>7.0000000000000007E-2</v>
      </c>
      <c r="K8242">
        <v>64.430000000000007</v>
      </c>
      <c r="L8242">
        <v>3.79</v>
      </c>
      <c r="M8242">
        <v>2.12</v>
      </c>
      <c r="N8242">
        <v>1.99</v>
      </c>
      <c r="O8242" t="s">
        <v>24</v>
      </c>
      <c r="P8242" t="s">
        <v>1193</v>
      </c>
      <c r="Q8242" t="s">
        <v>33</v>
      </c>
      <c r="R8242" t="s">
        <v>61</v>
      </c>
      <c r="S8242" t="s">
        <v>35</v>
      </c>
      <c r="T8242" s="1">
        <v>39914</v>
      </c>
    </row>
    <row r="8243" spans="1:20" x14ac:dyDescent="0.25">
      <c r="A8243">
        <v>58914</v>
      </c>
      <c r="B8243">
        <v>39912</v>
      </c>
      <c r="C8243" t="s">
        <v>20</v>
      </c>
      <c r="D8243" t="s">
        <v>21</v>
      </c>
      <c r="E8243" t="s">
        <v>52</v>
      </c>
      <c r="F8243" t="s">
        <v>230</v>
      </c>
      <c r="G8243">
        <v>11</v>
      </c>
      <c r="H8243">
        <v>28.83</v>
      </c>
      <c r="I8243">
        <v>0.36</v>
      </c>
      <c r="J8243">
        <v>7.0000000000000007E-2</v>
      </c>
      <c r="K8243">
        <v>8.77</v>
      </c>
      <c r="L8243">
        <v>2.75</v>
      </c>
      <c r="M8243">
        <v>1.76</v>
      </c>
      <c r="N8243">
        <v>0.7</v>
      </c>
      <c r="O8243" t="s">
        <v>24</v>
      </c>
      <c r="P8243" t="s">
        <v>1193</v>
      </c>
      <c r="Q8243" t="s">
        <v>33</v>
      </c>
      <c r="R8243" t="s">
        <v>61</v>
      </c>
      <c r="S8243" t="s">
        <v>55</v>
      </c>
      <c r="T8243" s="1">
        <v>39919</v>
      </c>
    </row>
    <row r="8244" spans="1:20" x14ac:dyDescent="0.25">
      <c r="A8244">
        <v>58917</v>
      </c>
      <c r="B8244">
        <v>40970</v>
      </c>
      <c r="C8244" t="s">
        <v>36</v>
      </c>
      <c r="D8244" t="s">
        <v>37</v>
      </c>
      <c r="E8244" t="s">
        <v>387</v>
      </c>
      <c r="F8244" t="s">
        <v>1025</v>
      </c>
      <c r="G8244">
        <v>27</v>
      </c>
      <c r="H8244">
        <v>25240.97</v>
      </c>
      <c r="I8244">
        <v>0.47</v>
      </c>
      <c r="J8244">
        <v>0.01</v>
      </c>
      <c r="K8244">
        <v>11716.75</v>
      </c>
      <c r="L8244">
        <v>943.38</v>
      </c>
      <c r="M8244">
        <v>499.99</v>
      </c>
      <c r="N8244">
        <v>24.49</v>
      </c>
      <c r="O8244" t="s">
        <v>24</v>
      </c>
      <c r="P8244" t="s">
        <v>798</v>
      </c>
      <c r="Q8244" t="s">
        <v>75</v>
      </c>
      <c r="R8244" t="s">
        <v>27</v>
      </c>
      <c r="S8244" t="s">
        <v>28</v>
      </c>
      <c r="T8244" s="1">
        <v>40971</v>
      </c>
    </row>
    <row r="8245" spans="1:20" x14ac:dyDescent="0.25">
      <c r="A8245">
        <v>58917</v>
      </c>
      <c r="B8245">
        <v>40970</v>
      </c>
      <c r="C8245" t="s">
        <v>36</v>
      </c>
      <c r="D8245" t="s">
        <v>21</v>
      </c>
      <c r="E8245" t="s">
        <v>52</v>
      </c>
      <c r="F8245" t="s">
        <v>634</v>
      </c>
      <c r="G8245">
        <v>3</v>
      </c>
      <c r="H8245">
        <v>96.63</v>
      </c>
      <c r="I8245">
        <v>0.36</v>
      </c>
      <c r="J8245">
        <v>0.09</v>
      </c>
      <c r="K8245">
        <v>27.82</v>
      </c>
      <c r="L8245">
        <v>34.340000000000003</v>
      </c>
      <c r="M8245">
        <v>21.98</v>
      </c>
      <c r="N8245">
        <v>2.87</v>
      </c>
      <c r="O8245" t="s">
        <v>24</v>
      </c>
      <c r="P8245" t="s">
        <v>798</v>
      </c>
      <c r="Q8245" t="s">
        <v>75</v>
      </c>
      <c r="R8245" t="s">
        <v>27</v>
      </c>
      <c r="S8245" t="s">
        <v>35</v>
      </c>
      <c r="T8245" s="1">
        <v>40970</v>
      </c>
    </row>
    <row r="8246" spans="1:20" x14ac:dyDescent="0.25">
      <c r="A8246">
        <v>58947</v>
      </c>
      <c r="B8246">
        <v>40812</v>
      </c>
      <c r="C8246" t="s">
        <v>29</v>
      </c>
      <c r="D8246" t="s">
        <v>21</v>
      </c>
      <c r="E8246" t="s">
        <v>84</v>
      </c>
      <c r="F8246" t="s">
        <v>561</v>
      </c>
      <c r="G8246">
        <v>48</v>
      </c>
      <c r="H8246">
        <v>682.58</v>
      </c>
      <c r="I8246">
        <v>0.44</v>
      </c>
      <c r="J8246">
        <v>0.01</v>
      </c>
      <c r="K8246">
        <v>295.23</v>
      </c>
      <c r="L8246">
        <v>14.3</v>
      </c>
      <c r="M8246">
        <v>8.01</v>
      </c>
      <c r="N8246">
        <v>2.87</v>
      </c>
      <c r="O8246" t="s">
        <v>24</v>
      </c>
      <c r="P8246" t="s">
        <v>248</v>
      </c>
      <c r="Q8246" t="s">
        <v>41</v>
      </c>
      <c r="R8246" t="s">
        <v>61</v>
      </c>
      <c r="S8246" t="s">
        <v>55</v>
      </c>
      <c r="T8246" s="1">
        <v>40812</v>
      </c>
    </row>
    <row r="8247" spans="1:20" x14ac:dyDescent="0.25">
      <c r="A8247">
        <v>58947</v>
      </c>
      <c r="B8247">
        <v>40812</v>
      </c>
      <c r="C8247" t="s">
        <v>29</v>
      </c>
      <c r="D8247" t="s">
        <v>21</v>
      </c>
      <c r="E8247" t="s">
        <v>84</v>
      </c>
      <c r="F8247" t="s">
        <v>1981</v>
      </c>
      <c r="G8247">
        <v>28</v>
      </c>
      <c r="H8247">
        <v>231.61</v>
      </c>
      <c r="I8247">
        <v>0.44</v>
      </c>
      <c r="J8247">
        <v>0.09</v>
      </c>
      <c r="K8247">
        <v>87.15</v>
      </c>
      <c r="L8247">
        <v>8.89</v>
      </c>
      <c r="M8247">
        <v>4.9800000000000004</v>
      </c>
      <c r="N8247">
        <v>5.0199999999999996</v>
      </c>
      <c r="O8247" t="s">
        <v>24</v>
      </c>
      <c r="P8247" t="s">
        <v>248</v>
      </c>
      <c r="Q8247" t="s">
        <v>41</v>
      </c>
      <c r="R8247" t="s">
        <v>61</v>
      </c>
      <c r="S8247" t="s">
        <v>57</v>
      </c>
      <c r="T8247" s="1">
        <v>40813</v>
      </c>
    </row>
    <row r="8248" spans="1:20" x14ac:dyDescent="0.25">
      <c r="A8248">
        <v>58949</v>
      </c>
      <c r="B8248">
        <v>41259</v>
      </c>
      <c r="C8248" t="s">
        <v>58</v>
      </c>
      <c r="D8248" t="s">
        <v>37</v>
      </c>
      <c r="E8248" t="s">
        <v>50</v>
      </c>
      <c r="F8248" t="s">
        <v>426</v>
      </c>
      <c r="G8248">
        <v>50</v>
      </c>
      <c r="H8248">
        <v>3266.86</v>
      </c>
      <c r="I8248">
        <v>0.46</v>
      </c>
      <c r="J8248">
        <v>0.02</v>
      </c>
      <c r="K8248">
        <v>1466.26</v>
      </c>
      <c r="L8248">
        <v>66.650000000000006</v>
      </c>
      <c r="M8248">
        <v>35.99</v>
      </c>
      <c r="N8248">
        <v>1.1000000000000001</v>
      </c>
      <c r="O8248" t="s">
        <v>24</v>
      </c>
      <c r="P8248" t="s">
        <v>178</v>
      </c>
      <c r="Q8248" t="s">
        <v>33</v>
      </c>
      <c r="R8248" t="s">
        <v>27</v>
      </c>
      <c r="S8248" t="s">
        <v>57</v>
      </c>
      <c r="T8248" s="1">
        <v>41260</v>
      </c>
    </row>
    <row r="8249" spans="1:20" x14ac:dyDescent="0.25">
      <c r="A8249">
        <v>58978</v>
      </c>
      <c r="B8249">
        <v>40945</v>
      </c>
      <c r="C8249" t="s">
        <v>20</v>
      </c>
      <c r="D8249" t="s">
        <v>21</v>
      </c>
      <c r="E8249" t="s">
        <v>84</v>
      </c>
      <c r="F8249" t="s">
        <v>113</v>
      </c>
      <c r="G8249">
        <v>13</v>
      </c>
      <c r="H8249">
        <v>127.12</v>
      </c>
      <c r="I8249">
        <v>0.42</v>
      </c>
      <c r="J8249">
        <v>0.09</v>
      </c>
      <c r="K8249">
        <v>44.23</v>
      </c>
      <c r="L8249">
        <v>10.31</v>
      </c>
      <c r="M8249">
        <v>5.98</v>
      </c>
      <c r="N8249">
        <v>5.15</v>
      </c>
      <c r="O8249" t="s">
        <v>24</v>
      </c>
      <c r="P8249" t="s">
        <v>994</v>
      </c>
      <c r="Q8249" t="s">
        <v>95</v>
      </c>
      <c r="R8249" t="s">
        <v>67</v>
      </c>
      <c r="S8249" t="s">
        <v>57</v>
      </c>
      <c r="T8249" s="1">
        <v>40952</v>
      </c>
    </row>
    <row r="8250" spans="1:20" x14ac:dyDescent="0.25">
      <c r="A8250">
        <v>58981</v>
      </c>
      <c r="B8250">
        <v>40574</v>
      </c>
      <c r="C8250" t="s">
        <v>36</v>
      </c>
      <c r="D8250" t="s">
        <v>21</v>
      </c>
      <c r="E8250" t="s">
        <v>126</v>
      </c>
      <c r="F8250" t="s">
        <v>1341</v>
      </c>
      <c r="G8250">
        <v>28</v>
      </c>
      <c r="H8250">
        <v>2040.13</v>
      </c>
      <c r="I8250">
        <v>0.4</v>
      </c>
      <c r="J8250">
        <v>7.0000000000000007E-2</v>
      </c>
      <c r="K8250">
        <v>722.11</v>
      </c>
      <c r="L8250">
        <v>78.150000000000006</v>
      </c>
      <c r="M8250">
        <v>46.89</v>
      </c>
      <c r="N8250">
        <v>5.0999999999999996</v>
      </c>
      <c r="O8250" t="s">
        <v>24</v>
      </c>
      <c r="P8250" t="s">
        <v>1240</v>
      </c>
      <c r="Q8250" t="s">
        <v>33</v>
      </c>
      <c r="R8250" t="s">
        <v>34</v>
      </c>
      <c r="S8250" t="s">
        <v>45</v>
      </c>
      <c r="T8250" s="1">
        <v>40576</v>
      </c>
    </row>
    <row r="8251" spans="1:20" x14ac:dyDescent="0.25">
      <c r="A8251">
        <v>59008</v>
      </c>
      <c r="B8251">
        <v>40450</v>
      </c>
      <c r="C8251" t="s">
        <v>58</v>
      </c>
      <c r="D8251" t="s">
        <v>37</v>
      </c>
      <c r="E8251" t="s">
        <v>87</v>
      </c>
      <c r="F8251" t="s">
        <v>759</v>
      </c>
      <c r="G8251">
        <v>39</v>
      </c>
      <c r="H8251">
        <v>6754.88</v>
      </c>
      <c r="I8251">
        <v>0.5</v>
      </c>
      <c r="J8251">
        <v>0.05</v>
      </c>
      <c r="K8251">
        <v>3193.05</v>
      </c>
      <c r="L8251">
        <v>181.94</v>
      </c>
      <c r="M8251">
        <v>90.97</v>
      </c>
      <c r="N8251">
        <v>14</v>
      </c>
      <c r="O8251" t="s">
        <v>48</v>
      </c>
      <c r="P8251" t="s">
        <v>625</v>
      </c>
      <c r="Q8251" t="s">
        <v>41</v>
      </c>
      <c r="R8251" t="s">
        <v>34</v>
      </c>
      <c r="S8251" t="s">
        <v>132</v>
      </c>
      <c r="T8251" s="1">
        <v>40450</v>
      </c>
    </row>
    <row r="8252" spans="1:20" x14ac:dyDescent="0.25">
      <c r="A8252">
        <v>59009</v>
      </c>
      <c r="B8252">
        <v>40865</v>
      </c>
      <c r="C8252" t="s">
        <v>58</v>
      </c>
      <c r="D8252" t="s">
        <v>21</v>
      </c>
      <c r="E8252" t="s">
        <v>84</v>
      </c>
      <c r="F8252" t="s">
        <v>1734</v>
      </c>
      <c r="G8252">
        <v>19</v>
      </c>
      <c r="H8252">
        <v>947.48</v>
      </c>
      <c r="I8252">
        <v>0.38</v>
      </c>
      <c r="J8252">
        <v>0.02</v>
      </c>
      <c r="K8252">
        <v>341.78</v>
      </c>
      <c r="L8252">
        <v>49.97</v>
      </c>
      <c r="M8252">
        <v>30.98</v>
      </c>
      <c r="N8252">
        <v>17.079999999999998</v>
      </c>
      <c r="O8252" t="s">
        <v>71</v>
      </c>
      <c r="P8252" t="s">
        <v>560</v>
      </c>
      <c r="Q8252" t="s">
        <v>64</v>
      </c>
      <c r="R8252" t="s">
        <v>67</v>
      </c>
      <c r="S8252" t="s">
        <v>57</v>
      </c>
      <c r="T8252" s="1">
        <v>40867</v>
      </c>
    </row>
    <row r="8253" spans="1:20" x14ac:dyDescent="0.25">
      <c r="A8253">
        <v>59015</v>
      </c>
      <c r="B8253">
        <v>41055</v>
      </c>
      <c r="C8253" t="s">
        <v>79</v>
      </c>
      <c r="D8253" t="s">
        <v>37</v>
      </c>
      <c r="E8253" t="s">
        <v>38</v>
      </c>
      <c r="F8253" t="s">
        <v>841</v>
      </c>
      <c r="G8253">
        <v>32</v>
      </c>
      <c r="H8253">
        <v>507.13</v>
      </c>
      <c r="I8253">
        <v>0.51</v>
      </c>
      <c r="J8253">
        <v>0.09</v>
      </c>
      <c r="K8253">
        <v>233.14</v>
      </c>
      <c r="L8253">
        <v>17.350000000000001</v>
      </c>
      <c r="M8253">
        <v>8.5</v>
      </c>
      <c r="N8253">
        <v>1.99</v>
      </c>
      <c r="O8253" t="s">
        <v>24</v>
      </c>
      <c r="P8253" t="s">
        <v>1336</v>
      </c>
      <c r="Q8253" t="s">
        <v>64</v>
      </c>
      <c r="R8253" t="s">
        <v>27</v>
      </c>
      <c r="S8253" t="s">
        <v>35</v>
      </c>
      <c r="T8253" s="1">
        <v>41056</v>
      </c>
    </row>
    <row r="8254" spans="1:20" x14ac:dyDescent="0.25">
      <c r="A8254">
        <v>59015</v>
      </c>
      <c r="B8254">
        <v>41055</v>
      </c>
      <c r="C8254" t="s">
        <v>79</v>
      </c>
      <c r="D8254" t="s">
        <v>42</v>
      </c>
      <c r="E8254" t="s">
        <v>43</v>
      </c>
      <c r="F8254" t="s">
        <v>803</v>
      </c>
      <c r="G8254">
        <v>32</v>
      </c>
      <c r="H8254">
        <v>409.62</v>
      </c>
      <c r="I8254">
        <v>0.36</v>
      </c>
      <c r="J8254">
        <v>0.02</v>
      </c>
      <c r="K8254">
        <v>141.78</v>
      </c>
      <c r="L8254">
        <v>13.03</v>
      </c>
      <c r="M8254">
        <v>8.34</v>
      </c>
      <c r="N8254">
        <v>0.96</v>
      </c>
      <c r="O8254" t="s">
        <v>24</v>
      </c>
      <c r="P8254" t="s">
        <v>1336</v>
      </c>
      <c r="Q8254" t="s">
        <v>64</v>
      </c>
      <c r="R8254" t="s">
        <v>27</v>
      </c>
      <c r="S8254" t="s">
        <v>55</v>
      </c>
      <c r="T8254" s="1">
        <v>41056</v>
      </c>
    </row>
    <row r="8255" spans="1:20" x14ac:dyDescent="0.25">
      <c r="A8255">
        <v>59015</v>
      </c>
      <c r="B8255">
        <v>41055</v>
      </c>
      <c r="C8255" t="s">
        <v>79</v>
      </c>
      <c r="D8255" t="s">
        <v>21</v>
      </c>
      <c r="E8255" t="s">
        <v>84</v>
      </c>
      <c r="F8255" t="s">
        <v>584</v>
      </c>
      <c r="G8255">
        <v>32</v>
      </c>
      <c r="H8255">
        <v>3414.29</v>
      </c>
      <c r="I8255">
        <v>0.55000000000000004</v>
      </c>
      <c r="J8255">
        <v>0.02</v>
      </c>
      <c r="K8255">
        <v>1843.36</v>
      </c>
      <c r="L8255">
        <v>108.69</v>
      </c>
      <c r="M8255">
        <v>48.91</v>
      </c>
      <c r="N8255">
        <v>5.81</v>
      </c>
      <c r="O8255" t="s">
        <v>24</v>
      </c>
      <c r="P8255" t="s">
        <v>1336</v>
      </c>
      <c r="Q8255" t="s">
        <v>64</v>
      </c>
      <c r="R8255" t="s">
        <v>27</v>
      </c>
      <c r="S8255" t="s">
        <v>57</v>
      </c>
      <c r="T8255" s="1">
        <v>41057</v>
      </c>
    </row>
    <row r="8256" spans="1:20" x14ac:dyDescent="0.25">
      <c r="A8256">
        <v>59044</v>
      </c>
      <c r="B8256">
        <v>40744</v>
      </c>
      <c r="C8256" t="s">
        <v>58</v>
      </c>
      <c r="D8256" t="s">
        <v>21</v>
      </c>
      <c r="E8256" t="s">
        <v>80</v>
      </c>
      <c r="F8256" t="s">
        <v>200</v>
      </c>
      <c r="G8256">
        <v>6</v>
      </c>
      <c r="H8256">
        <v>37.950000000000003</v>
      </c>
      <c r="I8256">
        <v>0.51</v>
      </c>
      <c r="J8256">
        <v>0.02</v>
      </c>
      <c r="K8256">
        <v>18.48</v>
      </c>
      <c r="L8256">
        <v>6.29</v>
      </c>
      <c r="M8256">
        <v>3.08</v>
      </c>
      <c r="N8256">
        <v>0.99</v>
      </c>
      <c r="O8256" t="s">
        <v>24</v>
      </c>
      <c r="P8256" t="s">
        <v>1037</v>
      </c>
      <c r="Q8256" t="s">
        <v>41</v>
      </c>
      <c r="R8256" t="s">
        <v>27</v>
      </c>
      <c r="S8256" t="s">
        <v>57</v>
      </c>
      <c r="T8256" s="1">
        <v>40746</v>
      </c>
    </row>
    <row r="8257" spans="1:20" x14ac:dyDescent="0.25">
      <c r="A8257">
        <v>59045</v>
      </c>
      <c r="B8257">
        <v>40587</v>
      </c>
      <c r="C8257" t="s">
        <v>58</v>
      </c>
      <c r="D8257" t="s">
        <v>21</v>
      </c>
      <c r="E8257" t="s">
        <v>120</v>
      </c>
      <c r="F8257" t="s">
        <v>1465</v>
      </c>
      <c r="G8257">
        <v>30</v>
      </c>
      <c r="H8257">
        <v>228.99</v>
      </c>
      <c r="I8257">
        <v>0.43</v>
      </c>
      <c r="J8257">
        <v>0.05</v>
      </c>
      <c r="K8257">
        <v>91</v>
      </c>
      <c r="L8257">
        <v>7.98</v>
      </c>
      <c r="M8257">
        <v>4.55</v>
      </c>
      <c r="N8257">
        <v>1.49</v>
      </c>
      <c r="O8257" t="s">
        <v>24</v>
      </c>
      <c r="P8257" t="s">
        <v>1803</v>
      </c>
      <c r="Q8257" t="s">
        <v>95</v>
      </c>
      <c r="R8257" t="s">
        <v>27</v>
      </c>
      <c r="S8257" t="s">
        <v>57</v>
      </c>
      <c r="T8257" s="1">
        <v>40589</v>
      </c>
    </row>
    <row r="8258" spans="1:20" x14ac:dyDescent="0.25">
      <c r="A8258">
        <v>59047</v>
      </c>
      <c r="B8258">
        <v>40571</v>
      </c>
      <c r="C8258" t="s">
        <v>29</v>
      </c>
      <c r="D8258" t="s">
        <v>37</v>
      </c>
      <c r="E8258" t="s">
        <v>38</v>
      </c>
      <c r="F8258" t="s">
        <v>315</v>
      </c>
      <c r="G8258">
        <v>10</v>
      </c>
      <c r="H8258">
        <v>464.79</v>
      </c>
      <c r="I8258">
        <v>0.44</v>
      </c>
      <c r="J8258">
        <v>0.09</v>
      </c>
      <c r="K8258">
        <v>178</v>
      </c>
      <c r="L8258">
        <v>50.86</v>
      </c>
      <c r="M8258">
        <v>28.48</v>
      </c>
      <c r="N8258">
        <v>1.99</v>
      </c>
      <c r="O8258" t="s">
        <v>24</v>
      </c>
      <c r="P8258" t="s">
        <v>967</v>
      </c>
      <c r="Q8258" t="s">
        <v>95</v>
      </c>
      <c r="R8258" t="s">
        <v>34</v>
      </c>
      <c r="S8258" t="s">
        <v>35</v>
      </c>
      <c r="T8258" s="1">
        <v>40571</v>
      </c>
    </row>
    <row r="8259" spans="1:20" x14ac:dyDescent="0.25">
      <c r="A8259">
        <v>59047</v>
      </c>
      <c r="B8259">
        <v>40571</v>
      </c>
      <c r="C8259" t="s">
        <v>29</v>
      </c>
      <c r="D8259" t="s">
        <v>42</v>
      </c>
      <c r="E8259" t="s">
        <v>43</v>
      </c>
      <c r="F8259" t="s">
        <v>1555</v>
      </c>
      <c r="G8259">
        <v>26</v>
      </c>
      <c r="H8259">
        <v>187.28</v>
      </c>
      <c r="I8259">
        <v>0.44</v>
      </c>
      <c r="J8259">
        <v>0.06</v>
      </c>
      <c r="K8259">
        <v>73.040000000000006</v>
      </c>
      <c r="L8259">
        <v>7.39</v>
      </c>
      <c r="M8259">
        <v>4.1399999999999997</v>
      </c>
      <c r="N8259">
        <v>6.6</v>
      </c>
      <c r="O8259" t="s">
        <v>24</v>
      </c>
      <c r="P8259" t="s">
        <v>967</v>
      </c>
      <c r="Q8259" t="s">
        <v>95</v>
      </c>
      <c r="R8259" t="s">
        <v>34</v>
      </c>
      <c r="S8259" t="s">
        <v>57</v>
      </c>
      <c r="T8259" s="1">
        <v>40573</v>
      </c>
    </row>
    <row r="8260" spans="1:20" x14ac:dyDescent="0.25">
      <c r="A8260">
        <v>59072</v>
      </c>
      <c r="B8260">
        <v>39958</v>
      </c>
      <c r="C8260" t="s">
        <v>29</v>
      </c>
      <c r="D8260" t="s">
        <v>21</v>
      </c>
      <c r="E8260" t="s">
        <v>120</v>
      </c>
      <c r="F8260" t="s">
        <v>627</v>
      </c>
      <c r="G8260">
        <v>12</v>
      </c>
      <c r="H8260">
        <v>109.59</v>
      </c>
      <c r="I8260">
        <v>0.38</v>
      </c>
      <c r="J8260">
        <v>0.03</v>
      </c>
      <c r="K8260">
        <v>36.85</v>
      </c>
      <c r="L8260">
        <v>8.77</v>
      </c>
      <c r="M8260">
        <v>5.44</v>
      </c>
      <c r="N8260">
        <v>7.46</v>
      </c>
      <c r="O8260" t="s">
        <v>71</v>
      </c>
      <c r="P8260" t="s">
        <v>1373</v>
      </c>
      <c r="Q8260" t="s">
        <v>83</v>
      </c>
      <c r="R8260" t="s">
        <v>34</v>
      </c>
      <c r="S8260" t="s">
        <v>57</v>
      </c>
      <c r="T8260" s="1">
        <v>39960</v>
      </c>
    </row>
    <row r="8261" spans="1:20" x14ac:dyDescent="0.25">
      <c r="A8261">
        <v>59072</v>
      </c>
      <c r="B8261">
        <v>39958</v>
      </c>
      <c r="C8261" t="s">
        <v>29</v>
      </c>
      <c r="D8261" t="s">
        <v>21</v>
      </c>
      <c r="E8261" t="s">
        <v>84</v>
      </c>
      <c r="F8261" t="s">
        <v>2093</v>
      </c>
      <c r="G8261">
        <v>22</v>
      </c>
      <c r="H8261">
        <v>942.3</v>
      </c>
      <c r="I8261">
        <v>0.43</v>
      </c>
      <c r="J8261">
        <v>0.08</v>
      </c>
      <c r="K8261">
        <v>356.36</v>
      </c>
      <c r="L8261">
        <v>46.28</v>
      </c>
      <c r="M8261">
        <v>26.38</v>
      </c>
      <c r="N8261">
        <v>5.58</v>
      </c>
      <c r="O8261" t="s">
        <v>24</v>
      </c>
      <c r="P8261" t="s">
        <v>1373</v>
      </c>
      <c r="Q8261" t="s">
        <v>83</v>
      </c>
      <c r="R8261" t="s">
        <v>34</v>
      </c>
      <c r="S8261" t="s">
        <v>57</v>
      </c>
      <c r="T8261" s="1">
        <v>39959</v>
      </c>
    </row>
    <row r="8262" spans="1:20" x14ac:dyDescent="0.25">
      <c r="A8262">
        <v>59072</v>
      </c>
      <c r="B8262">
        <v>39958</v>
      </c>
      <c r="C8262" t="s">
        <v>29</v>
      </c>
      <c r="D8262" t="s">
        <v>37</v>
      </c>
      <c r="E8262" t="s">
        <v>50</v>
      </c>
      <c r="F8262" t="s">
        <v>372</v>
      </c>
      <c r="G8262">
        <v>2</v>
      </c>
      <c r="H8262">
        <v>74.25</v>
      </c>
      <c r="I8262">
        <v>0.45</v>
      </c>
      <c r="J8262">
        <v>0.06</v>
      </c>
      <c r="K8262">
        <v>29.77</v>
      </c>
      <c r="L8262">
        <v>38.159999999999997</v>
      </c>
      <c r="M8262">
        <v>20.99</v>
      </c>
      <c r="N8262">
        <v>2.5</v>
      </c>
      <c r="O8262" t="s">
        <v>24</v>
      </c>
      <c r="P8262" t="s">
        <v>1373</v>
      </c>
      <c r="Q8262" t="s">
        <v>83</v>
      </c>
      <c r="R8262" t="s">
        <v>34</v>
      </c>
      <c r="S8262" t="s">
        <v>55</v>
      </c>
      <c r="T8262" s="1">
        <v>39960</v>
      </c>
    </row>
    <row r="8263" spans="1:20" x14ac:dyDescent="0.25">
      <c r="A8263">
        <v>59072</v>
      </c>
      <c r="B8263">
        <v>39958</v>
      </c>
      <c r="C8263" t="s">
        <v>29</v>
      </c>
      <c r="D8263" t="s">
        <v>37</v>
      </c>
      <c r="E8263" t="s">
        <v>50</v>
      </c>
      <c r="F8263" t="s">
        <v>1705</v>
      </c>
      <c r="G8263">
        <v>38</v>
      </c>
      <c r="H8263">
        <v>7601.9</v>
      </c>
      <c r="I8263">
        <v>0.37</v>
      </c>
      <c r="J8263">
        <v>0</v>
      </c>
      <c r="K8263">
        <v>2811.78</v>
      </c>
      <c r="L8263">
        <v>199.98</v>
      </c>
      <c r="M8263">
        <v>125.99</v>
      </c>
      <c r="N8263">
        <v>2.5</v>
      </c>
      <c r="O8263" t="s">
        <v>24</v>
      </c>
      <c r="P8263" t="s">
        <v>1373</v>
      </c>
      <c r="Q8263" t="s">
        <v>83</v>
      </c>
      <c r="R8263" t="s">
        <v>34</v>
      </c>
      <c r="S8263" t="s">
        <v>57</v>
      </c>
      <c r="T8263" s="1">
        <v>39960</v>
      </c>
    </row>
    <row r="8264" spans="1:20" x14ac:dyDescent="0.25">
      <c r="A8264">
        <v>59074</v>
      </c>
      <c r="B8264">
        <v>40402</v>
      </c>
      <c r="C8264" t="s">
        <v>20</v>
      </c>
      <c r="D8264" t="s">
        <v>42</v>
      </c>
      <c r="E8264" t="s">
        <v>43</v>
      </c>
      <c r="F8264" t="s">
        <v>639</v>
      </c>
      <c r="G8264">
        <v>37</v>
      </c>
      <c r="H8264">
        <v>969.05</v>
      </c>
      <c r="I8264">
        <v>0.44</v>
      </c>
      <c r="J8264">
        <v>0.03</v>
      </c>
      <c r="K8264">
        <v>405.8</v>
      </c>
      <c r="L8264">
        <v>26.75</v>
      </c>
      <c r="M8264">
        <v>14.98</v>
      </c>
      <c r="N8264">
        <v>8.99</v>
      </c>
      <c r="O8264" t="s">
        <v>24</v>
      </c>
      <c r="P8264" t="s">
        <v>817</v>
      </c>
      <c r="Q8264" t="s">
        <v>33</v>
      </c>
      <c r="R8264" t="s">
        <v>34</v>
      </c>
      <c r="S8264" t="s">
        <v>35</v>
      </c>
      <c r="T8264" s="1">
        <v>40404</v>
      </c>
    </row>
    <row r="8265" spans="1:20" x14ac:dyDescent="0.25">
      <c r="A8265">
        <v>59075</v>
      </c>
      <c r="B8265">
        <v>40965</v>
      </c>
      <c r="C8265" t="s">
        <v>20</v>
      </c>
      <c r="D8265" t="s">
        <v>21</v>
      </c>
      <c r="E8265" t="s">
        <v>84</v>
      </c>
      <c r="F8265" t="s">
        <v>2066</v>
      </c>
      <c r="G8265">
        <v>38</v>
      </c>
      <c r="H8265">
        <v>762.69</v>
      </c>
      <c r="I8265">
        <v>0.45</v>
      </c>
      <c r="J8265">
        <v>0.02</v>
      </c>
      <c r="K8265">
        <v>332.44</v>
      </c>
      <c r="L8265">
        <v>20.350000000000001</v>
      </c>
      <c r="M8265">
        <v>11.19</v>
      </c>
      <c r="N8265">
        <v>5.03</v>
      </c>
      <c r="O8265" t="s">
        <v>24</v>
      </c>
      <c r="P8265" t="s">
        <v>1650</v>
      </c>
      <c r="Q8265" t="s">
        <v>64</v>
      </c>
      <c r="R8265" t="s">
        <v>27</v>
      </c>
      <c r="S8265" t="s">
        <v>57</v>
      </c>
      <c r="T8265" s="1">
        <v>40968</v>
      </c>
    </row>
    <row r="8266" spans="1:20" x14ac:dyDescent="0.25">
      <c r="A8266">
        <v>59075</v>
      </c>
      <c r="B8266">
        <v>40965</v>
      </c>
      <c r="C8266" t="s">
        <v>20</v>
      </c>
      <c r="D8266" t="s">
        <v>37</v>
      </c>
      <c r="E8266" t="s">
        <v>38</v>
      </c>
      <c r="F8266" t="s">
        <v>1226</v>
      </c>
      <c r="G8266">
        <v>4</v>
      </c>
      <c r="H8266">
        <v>34.630000000000003</v>
      </c>
      <c r="I8266">
        <v>0.42</v>
      </c>
      <c r="J8266">
        <v>0.02</v>
      </c>
      <c r="K8266">
        <v>13.16</v>
      </c>
      <c r="L8266">
        <v>8.2200000000000006</v>
      </c>
      <c r="M8266">
        <v>4.7699999999999996</v>
      </c>
      <c r="N8266">
        <v>2.39</v>
      </c>
      <c r="O8266" t="s">
        <v>24</v>
      </c>
      <c r="P8266" t="s">
        <v>1650</v>
      </c>
      <c r="Q8266" t="s">
        <v>95</v>
      </c>
      <c r="R8266" t="s">
        <v>27</v>
      </c>
      <c r="S8266" t="s">
        <v>35</v>
      </c>
      <c r="T8266" s="1">
        <v>40973</v>
      </c>
    </row>
    <row r="8267" spans="1:20" x14ac:dyDescent="0.25">
      <c r="A8267">
        <v>59104</v>
      </c>
      <c r="B8267">
        <v>39856</v>
      </c>
      <c r="C8267" t="s">
        <v>36</v>
      </c>
      <c r="D8267" t="s">
        <v>21</v>
      </c>
      <c r="E8267" t="s">
        <v>120</v>
      </c>
      <c r="F8267" t="s">
        <v>1125</v>
      </c>
      <c r="G8267">
        <v>13</v>
      </c>
      <c r="H8267">
        <v>348.61</v>
      </c>
      <c r="I8267">
        <v>0.5</v>
      </c>
      <c r="J8267">
        <v>0.08</v>
      </c>
      <c r="K8267">
        <v>155.83000000000001</v>
      </c>
      <c r="L8267">
        <v>28.54</v>
      </c>
      <c r="M8267">
        <v>14.27</v>
      </c>
      <c r="N8267">
        <v>7.27</v>
      </c>
      <c r="O8267" t="s">
        <v>71</v>
      </c>
      <c r="P8267" t="s">
        <v>338</v>
      </c>
      <c r="Q8267" t="s">
        <v>75</v>
      </c>
      <c r="R8267" t="s">
        <v>27</v>
      </c>
      <c r="S8267" t="s">
        <v>57</v>
      </c>
      <c r="T8267" s="1">
        <v>39859</v>
      </c>
    </row>
    <row r="8268" spans="1:20" x14ac:dyDescent="0.25">
      <c r="A8268">
        <v>59104</v>
      </c>
      <c r="B8268">
        <v>39856</v>
      </c>
      <c r="C8268" t="s">
        <v>36</v>
      </c>
      <c r="D8268" t="s">
        <v>21</v>
      </c>
      <c r="E8268" t="s">
        <v>72</v>
      </c>
      <c r="F8268" t="s">
        <v>1689</v>
      </c>
      <c r="G8268">
        <v>22</v>
      </c>
      <c r="H8268">
        <v>106.48</v>
      </c>
      <c r="I8268">
        <v>0.4</v>
      </c>
      <c r="J8268">
        <v>0.04</v>
      </c>
      <c r="K8268">
        <v>39.340000000000003</v>
      </c>
      <c r="L8268">
        <v>4.97</v>
      </c>
      <c r="M8268">
        <v>2.98</v>
      </c>
      <c r="N8268">
        <v>1.58</v>
      </c>
      <c r="O8268" t="s">
        <v>24</v>
      </c>
      <c r="P8268" t="s">
        <v>338</v>
      </c>
      <c r="Q8268" t="s">
        <v>75</v>
      </c>
      <c r="R8268" t="s">
        <v>27</v>
      </c>
      <c r="S8268" t="s">
        <v>55</v>
      </c>
      <c r="T8268" s="1">
        <v>39859</v>
      </c>
    </row>
    <row r="8269" spans="1:20" x14ac:dyDescent="0.25">
      <c r="A8269">
        <v>59104</v>
      </c>
      <c r="B8269">
        <v>39856</v>
      </c>
      <c r="C8269" t="s">
        <v>36</v>
      </c>
      <c r="D8269" t="s">
        <v>37</v>
      </c>
      <c r="E8269" t="s">
        <v>50</v>
      </c>
      <c r="F8269" t="s">
        <v>733</v>
      </c>
      <c r="G8269">
        <v>38</v>
      </c>
      <c r="H8269">
        <v>6756.11</v>
      </c>
      <c r="I8269">
        <v>0.38</v>
      </c>
      <c r="J8269">
        <v>0.05</v>
      </c>
      <c r="K8269">
        <v>2345.9899999999998</v>
      </c>
      <c r="L8269">
        <v>187.08</v>
      </c>
      <c r="M8269">
        <v>115.99</v>
      </c>
      <c r="N8269">
        <v>2.5</v>
      </c>
      <c r="O8269" t="s">
        <v>24</v>
      </c>
      <c r="P8269" t="s">
        <v>338</v>
      </c>
      <c r="Q8269" t="s">
        <v>75</v>
      </c>
      <c r="R8269" t="s">
        <v>27</v>
      </c>
      <c r="S8269" t="s">
        <v>57</v>
      </c>
      <c r="T8269" s="1">
        <v>39858</v>
      </c>
    </row>
    <row r="8270" spans="1:20" x14ac:dyDescent="0.25">
      <c r="A8270">
        <v>59108</v>
      </c>
      <c r="B8270">
        <v>40823</v>
      </c>
      <c r="C8270" t="s">
        <v>20</v>
      </c>
      <c r="D8270" t="s">
        <v>21</v>
      </c>
      <c r="E8270" t="s">
        <v>52</v>
      </c>
      <c r="F8270" t="s">
        <v>1545</v>
      </c>
      <c r="G8270">
        <v>21</v>
      </c>
      <c r="H8270">
        <v>115.9</v>
      </c>
      <c r="I8270">
        <v>0.44</v>
      </c>
      <c r="J8270">
        <v>0.09</v>
      </c>
      <c r="K8270">
        <v>43.05</v>
      </c>
      <c r="L8270">
        <v>5.86</v>
      </c>
      <c r="M8270">
        <v>3.28</v>
      </c>
      <c r="N8270">
        <v>3.97</v>
      </c>
      <c r="O8270" t="s">
        <v>24</v>
      </c>
      <c r="P8270" t="s">
        <v>696</v>
      </c>
      <c r="Q8270" t="s">
        <v>64</v>
      </c>
      <c r="R8270" t="s">
        <v>34</v>
      </c>
      <c r="S8270" t="s">
        <v>55</v>
      </c>
      <c r="T8270" s="1">
        <v>40828</v>
      </c>
    </row>
    <row r="8271" spans="1:20" x14ac:dyDescent="0.25">
      <c r="A8271">
        <v>59108</v>
      </c>
      <c r="B8271">
        <v>40823</v>
      </c>
      <c r="C8271" t="s">
        <v>20</v>
      </c>
      <c r="D8271" t="s">
        <v>37</v>
      </c>
      <c r="E8271" t="s">
        <v>50</v>
      </c>
      <c r="F8271" t="s">
        <v>1441</v>
      </c>
      <c r="G8271">
        <v>39</v>
      </c>
      <c r="H8271">
        <v>10477.120000000001</v>
      </c>
      <c r="I8271">
        <v>0.54</v>
      </c>
      <c r="J8271">
        <v>0.02</v>
      </c>
      <c r="K8271">
        <v>5554.52</v>
      </c>
      <c r="L8271">
        <v>273.89</v>
      </c>
      <c r="M8271">
        <v>125.99</v>
      </c>
      <c r="N8271">
        <v>8.99</v>
      </c>
      <c r="O8271" t="s">
        <v>24</v>
      </c>
      <c r="P8271" t="s">
        <v>696</v>
      </c>
      <c r="Q8271" t="s">
        <v>64</v>
      </c>
      <c r="R8271" t="s">
        <v>34</v>
      </c>
      <c r="S8271" t="s">
        <v>57</v>
      </c>
      <c r="T8271" s="1">
        <v>40832</v>
      </c>
    </row>
    <row r="8272" spans="1:20" x14ac:dyDescent="0.25">
      <c r="A8272">
        <v>59139</v>
      </c>
      <c r="B8272">
        <v>40572</v>
      </c>
      <c r="C8272" t="s">
        <v>58</v>
      </c>
      <c r="D8272" t="s">
        <v>21</v>
      </c>
      <c r="E8272" t="s">
        <v>126</v>
      </c>
      <c r="F8272" t="s">
        <v>272</v>
      </c>
      <c r="G8272">
        <v>12</v>
      </c>
      <c r="H8272">
        <v>1654.64</v>
      </c>
      <c r="I8272">
        <v>0.51</v>
      </c>
      <c r="J8272">
        <v>0.05</v>
      </c>
      <c r="K8272">
        <v>799.5</v>
      </c>
      <c r="L8272">
        <v>144.84</v>
      </c>
      <c r="M8272">
        <v>70.97</v>
      </c>
      <c r="N8272">
        <v>3.5</v>
      </c>
      <c r="O8272" t="s">
        <v>24</v>
      </c>
      <c r="P8272" t="s">
        <v>74</v>
      </c>
      <c r="Q8272" t="s">
        <v>33</v>
      </c>
      <c r="R8272" t="s">
        <v>61</v>
      </c>
      <c r="S8272" t="s">
        <v>57</v>
      </c>
      <c r="T8272" s="1">
        <v>40573</v>
      </c>
    </row>
    <row r="8273" spans="1:20" x14ac:dyDescent="0.25">
      <c r="A8273">
        <v>59139</v>
      </c>
      <c r="B8273">
        <v>40572</v>
      </c>
      <c r="C8273" t="s">
        <v>58</v>
      </c>
      <c r="D8273" t="s">
        <v>21</v>
      </c>
      <c r="E8273" t="s">
        <v>120</v>
      </c>
      <c r="F8273" t="s">
        <v>321</v>
      </c>
      <c r="G8273">
        <v>38</v>
      </c>
      <c r="H8273">
        <v>344.95</v>
      </c>
      <c r="I8273">
        <v>0.46</v>
      </c>
      <c r="J8273">
        <v>0.09</v>
      </c>
      <c r="K8273">
        <v>139.04</v>
      </c>
      <c r="L8273">
        <v>9.89</v>
      </c>
      <c r="M8273">
        <v>5.34</v>
      </c>
      <c r="N8273">
        <v>2.99</v>
      </c>
      <c r="O8273" t="s">
        <v>24</v>
      </c>
      <c r="P8273" t="s">
        <v>74</v>
      </c>
      <c r="Q8273" t="s">
        <v>33</v>
      </c>
      <c r="R8273" t="s">
        <v>61</v>
      </c>
      <c r="S8273" t="s">
        <v>57</v>
      </c>
      <c r="T8273" s="1">
        <v>40573</v>
      </c>
    </row>
    <row r="8274" spans="1:20" x14ac:dyDescent="0.25">
      <c r="A8274">
        <v>59170</v>
      </c>
      <c r="B8274">
        <v>39861</v>
      </c>
      <c r="C8274" t="s">
        <v>36</v>
      </c>
      <c r="D8274" t="s">
        <v>21</v>
      </c>
      <c r="E8274" t="s">
        <v>120</v>
      </c>
      <c r="F8274" t="s">
        <v>321</v>
      </c>
      <c r="G8274">
        <v>44</v>
      </c>
      <c r="H8274">
        <v>357.24</v>
      </c>
      <c r="I8274">
        <v>0.35</v>
      </c>
      <c r="J8274">
        <v>0.02</v>
      </c>
      <c r="K8274">
        <v>119.29</v>
      </c>
      <c r="L8274">
        <v>8.2200000000000006</v>
      </c>
      <c r="M8274">
        <v>5.34</v>
      </c>
      <c r="N8274">
        <v>2.99</v>
      </c>
      <c r="O8274" t="s">
        <v>24</v>
      </c>
      <c r="P8274" t="s">
        <v>377</v>
      </c>
      <c r="Q8274" t="s">
        <v>33</v>
      </c>
      <c r="R8274" t="s">
        <v>67</v>
      </c>
      <c r="S8274" t="s">
        <v>57</v>
      </c>
      <c r="T8274" s="1">
        <v>39862</v>
      </c>
    </row>
    <row r="8275" spans="1:20" x14ac:dyDescent="0.25">
      <c r="A8275">
        <v>59170</v>
      </c>
      <c r="B8275">
        <v>39861</v>
      </c>
      <c r="C8275" t="s">
        <v>36</v>
      </c>
      <c r="D8275" t="s">
        <v>42</v>
      </c>
      <c r="E8275" t="s">
        <v>43</v>
      </c>
      <c r="F8275" t="s">
        <v>1698</v>
      </c>
      <c r="G8275">
        <v>10</v>
      </c>
      <c r="H8275">
        <v>1204.7</v>
      </c>
      <c r="I8275">
        <v>0.5</v>
      </c>
      <c r="J8275">
        <v>0.04</v>
      </c>
      <c r="K8275">
        <v>572.05999999999995</v>
      </c>
      <c r="L8275">
        <v>124.36</v>
      </c>
      <c r="M8275">
        <v>62.18</v>
      </c>
      <c r="N8275">
        <v>10.84</v>
      </c>
      <c r="O8275" t="s">
        <v>24</v>
      </c>
      <c r="P8275" t="s">
        <v>377</v>
      </c>
      <c r="Q8275" t="s">
        <v>33</v>
      </c>
      <c r="R8275" t="s">
        <v>67</v>
      </c>
      <c r="S8275" t="s">
        <v>45</v>
      </c>
      <c r="T8275" s="1">
        <v>39863</v>
      </c>
    </row>
    <row r="8276" spans="1:20" x14ac:dyDescent="0.25">
      <c r="A8276">
        <v>59170</v>
      </c>
      <c r="B8276">
        <v>39861</v>
      </c>
      <c r="C8276" t="s">
        <v>36</v>
      </c>
      <c r="D8276" t="s">
        <v>42</v>
      </c>
      <c r="E8276" t="s">
        <v>43</v>
      </c>
      <c r="F8276" t="s">
        <v>1413</v>
      </c>
      <c r="G8276">
        <v>22</v>
      </c>
      <c r="H8276">
        <v>1484.97</v>
      </c>
      <c r="I8276">
        <v>0.39</v>
      </c>
      <c r="J8276">
        <v>0.03</v>
      </c>
      <c r="K8276">
        <v>538.42999999999995</v>
      </c>
      <c r="L8276">
        <v>67.98</v>
      </c>
      <c r="M8276">
        <v>41.47</v>
      </c>
      <c r="N8276">
        <v>34.200000000000003</v>
      </c>
      <c r="O8276" t="s">
        <v>24</v>
      </c>
      <c r="P8276" t="s">
        <v>377</v>
      </c>
      <c r="Q8276" t="s">
        <v>33</v>
      </c>
      <c r="R8276" t="s">
        <v>67</v>
      </c>
      <c r="S8276" t="s">
        <v>55</v>
      </c>
      <c r="T8276" s="1">
        <v>39863</v>
      </c>
    </row>
    <row r="8277" spans="1:20" x14ac:dyDescent="0.25">
      <c r="A8277">
        <v>59170</v>
      </c>
      <c r="B8277">
        <v>39861</v>
      </c>
      <c r="C8277" t="s">
        <v>36</v>
      </c>
      <c r="D8277" t="s">
        <v>37</v>
      </c>
      <c r="E8277" t="s">
        <v>87</v>
      </c>
      <c r="F8277" t="s">
        <v>1527</v>
      </c>
      <c r="G8277">
        <v>5</v>
      </c>
      <c r="H8277">
        <v>18254.18</v>
      </c>
      <c r="I8277">
        <v>0.49</v>
      </c>
      <c r="J8277">
        <v>0.04</v>
      </c>
      <c r="K8277">
        <v>8550.09</v>
      </c>
      <c r="L8277">
        <v>3800.04</v>
      </c>
      <c r="M8277">
        <v>1938.02</v>
      </c>
      <c r="N8277">
        <v>13.99</v>
      </c>
      <c r="O8277" t="s">
        <v>24</v>
      </c>
      <c r="P8277" t="s">
        <v>377</v>
      </c>
      <c r="Q8277" t="s">
        <v>33</v>
      </c>
      <c r="R8277" t="s">
        <v>67</v>
      </c>
      <c r="S8277" t="s">
        <v>45</v>
      </c>
      <c r="T8277" s="1">
        <v>39863</v>
      </c>
    </row>
    <row r="8278" spans="1:20" x14ac:dyDescent="0.25">
      <c r="A8278">
        <v>59171</v>
      </c>
      <c r="B8278">
        <v>40798</v>
      </c>
      <c r="C8278" t="s">
        <v>79</v>
      </c>
      <c r="D8278" t="s">
        <v>21</v>
      </c>
      <c r="E8278" t="s">
        <v>52</v>
      </c>
      <c r="F8278" t="s">
        <v>65</v>
      </c>
      <c r="G8278">
        <v>39</v>
      </c>
      <c r="H8278">
        <v>164.72</v>
      </c>
      <c r="I8278">
        <v>0.37</v>
      </c>
      <c r="J8278">
        <v>0.08</v>
      </c>
      <c r="K8278">
        <v>51.7</v>
      </c>
      <c r="L8278">
        <v>4.57</v>
      </c>
      <c r="M8278">
        <v>2.88</v>
      </c>
      <c r="N8278">
        <v>0.7</v>
      </c>
      <c r="O8278" t="s">
        <v>24</v>
      </c>
      <c r="P8278" t="s">
        <v>1113</v>
      </c>
      <c r="Q8278" t="s">
        <v>95</v>
      </c>
      <c r="R8278" t="s">
        <v>34</v>
      </c>
      <c r="S8278" t="s">
        <v>55</v>
      </c>
      <c r="T8278" s="1">
        <v>40799</v>
      </c>
    </row>
    <row r="8279" spans="1:20" x14ac:dyDescent="0.25">
      <c r="A8279">
        <v>59173</v>
      </c>
      <c r="B8279">
        <v>40532</v>
      </c>
      <c r="C8279" t="s">
        <v>36</v>
      </c>
      <c r="D8279" t="s">
        <v>42</v>
      </c>
      <c r="E8279" t="s">
        <v>92</v>
      </c>
      <c r="F8279" t="s">
        <v>369</v>
      </c>
      <c r="G8279">
        <v>27</v>
      </c>
      <c r="H8279">
        <v>4771.2700000000004</v>
      </c>
      <c r="I8279">
        <v>0.43</v>
      </c>
      <c r="J8279">
        <v>0.01</v>
      </c>
      <c r="K8279">
        <v>2008.97</v>
      </c>
      <c r="L8279">
        <v>177.16</v>
      </c>
      <c r="M8279">
        <v>100.98</v>
      </c>
      <c r="N8279">
        <v>35.840000000000003</v>
      </c>
      <c r="O8279" t="s">
        <v>48</v>
      </c>
      <c r="P8279" t="s">
        <v>1238</v>
      </c>
      <c r="Q8279" t="s">
        <v>33</v>
      </c>
      <c r="R8279" t="s">
        <v>61</v>
      </c>
      <c r="S8279" t="s">
        <v>49</v>
      </c>
      <c r="T8279" s="1">
        <v>40533</v>
      </c>
    </row>
    <row r="8280" spans="1:20" x14ac:dyDescent="0.25">
      <c r="A8280">
        <v>59174</v>
      </c>
      <c r="B8280">
        <v>40179</v>
      </c>
      <c r="C8280" t="s">
        <v>79</v>
      </c>
      <c r="D8280" t="s">
        <v>37</v>
      </c>
      <c r="E8280" t="s">
        <v>87</v>
      </c>
      <c r="F8280" t="s">
        <v>774</v>
      </c>
      <c r="G8280">
        <v>6</v>
      </c>
      <c r="H8280">
        <v>2436.5700000000002</v>
      </c>
      <c r="I8280">
        <v>0.54</v>
      </c>
      <c r="J8280">
        <v>0.09</v>
      </c>
      <c r="K8280">
        <v>1197.98</v>
      </c>
      <c r="L8280">
        <v>443.7</v>
      </c>
      <c r="M8280">
        <v>204.1</v>
      </c>
      <c r="N8280">
        <v>13.99</v>
      </c>
      <c r="O8280" t="s">
        <v>71</v>
      </c>
      <c r="P8280" t="s">
        <v>1263</v>
      </c>
      <c r="Q8280" t="s">
        <v>41</v>
      </c>
      <c r="R8280" t="s">
        <v>67</v>
      </c>
      <c r="S8280" t="s">
        <v>45</v>
      </c>
      <c r="T8280" s="1">
        <v>40181</v>
      </c>
    </row>
    <row r="8281" spans="1:20" x14ac:dyDescent="0.25">
      <c r="A8281">
        <v>59200</v>
      </c>
      <c r="B8281">
        <v>40886</v>
      </c>
      <c r="C8281" t="s">
        <v>79</v>
      </c>
      <c r="D8281" t="s">
        <v>21</v>
      </c>
      <c r="E8281" t="s">
        <v>126</v>
      </c>
      <c r="F8281" t="s">
        <v>1552</v>
      </c>
      <c r="G8281">
        <v>4</v>
      </c>
      <c r="H8281">
        <v>279.08999999999997</v>
      </c>
      <c r="I8281">
        <v>0.43</v>
      </c>
      <c r="J8281">
        <v>0.09</v>
      </c>
      <c r="K8281">
        <v>102.55</v>
      </c>
      <c r="L8281">
        <v>75.400000000000006</v>
      </c>
      <c r="M8281">
        <v>42.98</v>
      </c>
      <c r="N8281">
        <v>4.62</v>
      </c>
      <c r="O8281" t="s">
        <v>24</v>
      </c>
      <c r="P8281" t="s">
        <v>1374</v>
      </c>
      <c r="Q8281" t="s">
        <v>64</v>
      </c>
      <c r="R8281" t="s">
        <v>61</v>
      </c>
      <c r="S8281" t="s">
        <v>57</v>
      </c>
      <c r="T8281" s="1">
        <v>40886</v>
      </c>
    </row>
    <row r="8282" spans="1:20" x14ac:dyDescent="0.25">
      <c r="A8282">
        <v>59200</v>
      </c>
      <c r="B8282">
        <v>40886</v>
      </c>
      <c r="C8282" t="s">
        <v>79</v>
      </c>
      <c r="D8282" t="s">
        <v>21</v>
      </c>
      <c r="E8282" t="s">
        <v>52</v>
      </c>
      <c r="F8282" t="s">
        <v>394</v>
      </c>
      <c r="G8282">
        <v>28</v>
      </c>
      <c r="H8282">
        <v>683.11</v>
      </c>
      <c r="I8282">
        <v>0.52</v>
      </c>
      <c r="J8282">
        <v>0.03</v>
      </c>
      <c r="K8282">
        <v>342.14</v>
      </c>
      <c r="L8282">
        <v>24.94</v>
      </c>
      <c r="M8282">
        <v>11.97</v>
      </c>
      <c r="N8282">
        <v>5.81</v>
      </c>
      <c r="O8282" t="s">
        <v>24</v>
      </c>
      <c r="P8282" t="s">
        <v>1374</v>
      </c>
      <c r="Q8282" t="s">
        <v>64</v>
      </c>
      <c r="R8282" t="s">
        <v>61</v>
      </c>
      <c r="S8282" t="s">
        <v>35</v>
      </c>
      <c r="T8282" s="1">
        <v>40888</v>
      </c>
    </row>
    <row r="8283" spans="1:20" x14ac:dyDescent="0.25">
      <c r="A8283">
        <v>59202</v>
      </c>
      <c r="B8283">
        <v>41160</v>
      </c>
      <c r="C8283" t="s">
        <v>79</v>
      </c>
      <c r="D8283" t="s">
        <v>21</v>
      </c>
      <c r="E8283" t="s">
        <v>80</v>
      </c>
      <c r="F8283" t="s">
        <v>1762</v>
      </c>
      <c r="G8283">
        <v>7</v>
      </c>
      <c r="H8283">
        <v>145.62</v>
      </c>
      <c r="I8283">
        <v>0.45</v>
      </c>
      <c r="J8283">
        <v>0.09</v>
      </c>
      <c r="K8283">
        <v>57.41</v>
      </c>
      <c r="L8283">
        <v>22.78</v>
      </c>
      <c r="M8283">
        <v>12.53</v>
      </c>
      <c r="N8283">
        <v>0.5</v>
      </c>
      <c r="O8283" t="s">
        <v>24</v>
      </c>
      <c r="P8283" t="s">
        <v>1109</v>
      </c>
      <c r="Q8283" t="s">
        <v>95</v>
      </c>
      <c r="R8283" t="s">
        <v>67</v>
      </c>
      <c r="S8283" t="s">
        <v>57</v>
      </c>
      <c r="T8283" s="1">
        <v>41160</v>
      </c>
    </row>
    <row r="8284" spans="1:20" x14ac:dyDescent="0.25">
      <c r="A8284">
        <v>59202</v>
      </c>
      <c r="B8284">
        <v>41160</v>
      </c>
      <c r="C8284" t="s">
        <v>79</v>
      </c>
      <c r="D8284" t="s">
        <v>21</v>
      </c>
      <c r="E8284" t="s">
        <v>52</v>
      </c>
      <c r="F8284" t="s">
        <v>710</v>
      </c>
      <c r="G8284">
        <v>36</v>
      </c>
      <c r="H8284">
        <v>427.86</v>
      </c>
      <c r="I8284">
        <v>0.52</v>
      </c>
      <c r="J8284">
        <v>0.03</v>
      </c>
      <c r="K8284">
        <v>214.99</v>
      </c>
      <c r="L8284">
        <v>12.19</v>
      </c>
      <c r="M8284">
        <v>5.85</v>
      </c>
      <c r="N8284">
        <v>2.27</v>
      </c>
      <c r="O8284" t="s">
        <v>24</v>
      </c>
      <c r="P8284" t="s">
        <v>1109</v>
      </c>
      <c r="Q8284" t="s">
        <v>95</v>
      </c>
      <c r="R8284" t="s">
        <v>67</v>
      </c>
      <c r="S8284" t="s">
        <v>55</v>
      </c>
      <c r="T8284" s="1">
        <v>41161</v>
      </c>
    </row>
    <row r="8285" spans="1:20" x14ac:dyDescent="0.25">
      <c r="A8285">
        <v>59204</v>
      </c>
      <c r="B8285">
        <v>40968</v>
      </c>
      <c r="C8285" t="s">
        <v>79</v>
      </c>
      <c r="D8285" t="s">
        <v>21</v>
      </c>
      <c r="E8285" t="s">
        <v>120</v>
      </c>
      <c r="F8285" t="s">
        <v>917</v>
      </c>
      <c r="G8285">
        <v>25</v>
      </c>
      <c r="H8285">
        <v>278.52999999999997</v>
      </c>
      <c r="I8285">
        <v>0.49</v>
      </c>
      <c r="J8285">
        <v>0.04</v>
      </c>
      <c r="K8285">
        <v>127.94</v>
      </c>
      <c r="L8285">
        <v>11.37</v>
      </c>
      <c r="M8285">
        <v>5.8</v>
      </c>
      <c r="N8285">
        <v>5.59</v>
      </c>
      <c r="O8285" t="s">
        <v>24</v>
      </c>
      <c r="P8285" t="s">
        <v>373</v>
      </c>
      <c r="Q8285" t="s">
        <v>41</v>
      </c>
      <c r="R8285" t="s">
        <v>61</v>
      </c>
      <c r="S8285" t="s">
        <v>57</v>
      </c>
      <c r="T8285" s="1">
        <v>40969</v>
      </c>
    </row>
    <row r="8286" spans="1:20" x14ac:dyDescent="0.25">
      <c r="A8286">
        <v>59204</v>
      </c>
      <c r="B8286">
        <v>40968</v>
      </c>
      <c r="C8286" t="s">
        <v>79</v>
      </c>
      <c r="D8286" t="s">
        <v>21</v>
      </c>
      <c r="E8286" t="s">
        <v>120</v>
      </c>
      <c r="F8286" t="s">
        <v>1239</v>
      </c>
      <c r="G8286">
        <v>8</v>
      </c>
      <c r="H8286">
        <v>369.7</v>
      </c>
      <c r="I8286">
        <v>0.36</v>
      </c>
      <c r="J8286">
        <v>0.1</v>
      </c>
      <c r="K8286">
        <v>103.16</v>
      </c>
      <c r="L8286">
        <v>49.59</v>
      </c>
      <c r="M8286">
        <v>31.74</v>
      </c>
      <c r="N8286">
        <v>12.62</v>
      </c>
      <c r="O8286" t="s">
        <v>24</v>
      </c>
      <c r="P8286" t="s">
        <v>373</v>
      </c>
      <c r="Q8286" t="s">
        <v>33</v>
      </c>
      <c r="R8286" t="s">
        <v>61</v>
      </c>
      <c r="S8286" t="s">
        <v>57</v>
      </c>
      <c r="T8286" s="1">
        <v>40969</v>
      </c>
    </row>
    <row r="8287" spans="1:20" x14ac:dyDescent="0.25">
      <c r="A8287">
        <v>59204</v>
      </c>
      <c r="B8287">
        <v>40968</v>
      </c>
      <c r="C8287" t="s">
        <v>79</v>
      </c>
      <c r="D8287" t="s">
        <v>21</v>
      </c>
      <c r="E8287" t="s">
        <v>84</v>
      </c>
      <c r="F8287" t="s">
        <v>815</v>
      </c>
      <c r="G8287">
        <v>7</v>
      </c>
      <c r="H8287">
        <v>429.08</v>
      </c>
      <c r="I8287">
        <v>0.43</v>
      </c>
      <c r="J8287">
        <v>0.09</v>
      </c>
      <c r="K8287">
        <v>158.41999999999999</v>
      </c>
      <c r="L8287">
        <v>66.56</v>
      </c>
      <c r="M8287">
        <v>37.94</v>
      </c>
      <c r="N8287">
        <v>5.08</v>
      </c>
      <c r="O8287" t="s">
        <v>24</v>
      </c>
      <c r="P8287" t="s">
        <v>373</v>
      </c>
      <c r="Q8287" t="s">
        <v>33</v>
      </c>
      <c r="R8287" t="s">
        <v>61</v>
      </c>
      <c r="S8287" t="s">
        <v>55</v>
      </c>
      <c r="T8287" s="1">
        <v>40969</v>
      </c>
    </row>
    <row r="8288" spans="1:20" x14ac:dyDescent="0.25">
      <c r="A8288">
        <v>59205</v>
      </c>
      <c r="B8288">
        <v>40847</v>
      </c>
      <c r="C8288" t="s">
        <v>58</v>
      </c>
      <c r="D8288" t="s">
        <v>21</v>
      </c>
      <c r="E8288" t="s">
        <v>80</v>
      </c>
      <c r="F8288" t="s">
        <v>1167</v>
      </c>
      <c r="G8288">
        <v>11</v>
      </c>
      <c r="H8288">
        <v>92.61</v>
      </c>
      <c r="I8288">
        <v>0.47</v>
      </c>
      <c r="J8288">
        <v>0</v>
      </c>
      <c r="K8288">
        <v>40.29</v>
      </c>
      <c r="L8288">
        <v>7.79</v>
      </c>
      <c r="M8288">
        <v>4.13</v>
      </c>
      <c r="N8288">
        <v>6.89</v>
      </c>
      <c r="O8288" t="s">
        <v>24</v>
      </c>
      <c r="P8288" t="s">
        <v>703</v>
      </c>
      <c r="Q8288" t="s">
        <v>41</v>
      </c>
      <c r="R8288" t="s">
        <v>61</v>
      </c>
      <c r="S8288" t="s">
        <v>57</v>
      </c>
      <c r="T8288" s="1">
        <v>40849</v>
      </c>
    </row>
    <row r="8289" spans="1:20" x14ac:dyDescent="0.25">
      <c r="A8289">
        <v>59205</v>
      </c>
      <c r="B8289">
        <v>40847</v>
      </c>
      <c r="C8289" t="s">
        <v>58</v>
      </c>
      <c r="D8289" t="s">
        <v>21</v>
      </c>
      <c r="E8289" t="s">
        <v>22</v>
      </c>
      <c r="F8289" t="s">
        <v>1483</v>
      </c>
      <c r="G8289">
        <v>35</v>
      </c>
      <c r="H8289">
        <v>1191.31</v>
      </c>
      <c r="I8289">
        <v>0.53</v>
      </c>
      <c r="J8289">
        <v>0.05</v>
      </c>
      <c r="K8289">
        <v>598.37</v>
      </c>
      <c r="L8289">
        <v>35.619999999999997</v>
      </c>
      <c r="M8289">
        <v>16.739999999999998</v>
      </c>
      <c r="N8289">
        <v>7.04</v>
      </c>
      <c r="O8289" t="s">
        <v>24</v>
      </c>
      <c r="P8289" t="s">
        <v>703</v>
      </c>
      <c r="Q8289" t="s">
        <v>41</v>
      </c>
      <c r="R8289" t="s">
        <v>61</v>
      </c>
      <c r="S8289" t="s">
        <v>57</v>
      </c>
      <c r="T8289" s="1">
        <v>40849</v>
      </c>
    </row>
    <row r="8290" spans="1:20" x14ac:dyDescent="0.25">
      <c r="A8290">
        <v>59207</v>
      </c>
      <c r="B8290">
        <v>39951</v>
      </c>
      <c r="C8290" t="s">
        <v>58</v>
      </c>
      <c r="D8290" t="s">
        <v>42</v>
      </c>
      <c r="E8290" t="s">
        <v>46</v>
      </c>
      <c r="F8290" t="s">
        <v>300</v>
      </c>
      <c r="G8290">
        <v>42</v>
      </c>
      <c r="H8290">
        <v>23684.3</v>
      </c>
      <c r="I8290">
        <v>0.51</v>
      </c>
      <c r="J8290">
        <v>0.02</v>
      </c>
      <c r="K8290">
        <v>11801.16</v>
      </c>
      <c r="L8290">
        <v>573.42999999999995</v>
      </c>
      <c r="M8290">
        <v>280.98</v>
      </c>
      <c r="N8290">
        <v>81.98</v>
      </c>
      <c r="O8290" t="s">
        <v>48</v>
      </c>
      <c r="P8290" t="s">
        <v>330</v>
      </c>
      <c r="Q8290" t="s">
        <v>95</v>
      </c>
      <c r="R8290" t="s">
        <v>34</v>
      </c>
      <c r="S8290" t="s">
        <v>49</v>
      </c>
      <c r="T8290" s="1">
        <v>39951</v>
      </c>
    </row>
    <row r="8291" spans="1:20" x14ac:dyDescent="0.25">
      <c r="A8291">
        <v>59207</v>
      </c>
      <c r="B8291">
        <v>39951</v>
      </c>
      <c r="C8291" t="s">
        <v>58</v>
      </c>
      <c r="D8291" t="s">
        <v>21</v>
      </c>
      <c r="E8291" t="s">
        <v>72</v>
      </c>
      <c r="F8291" t="s">
        <v>1689</v>
      </c>
      <c r="G8291">
        <v>3</v>
      </c>
      <c r="H8291">
        <v>14.7</v>
      </c>
      <c r="I8291">
        <v>0.38</v>
      </c>
      <c r="J8291">
        <v>0.09</v>
      </c>
      <c r="K8291">
        <v>4.18</v>
      </c>
      <c r="L8291">
        <v>4.8099999999999996</v>
      </c>
      <c r="M8291">
        <v>2.98</v>
      </c>
      <c r="N8291">
        <v>1.58</v>
      </c>
      <c r="O8291" t="s">
        <v>24</v>
      </c>
      <c r="P8291" t="s">
        <v>89</v>
      </c>
      <c r="Q8291" t="s">
        <v>41</v>
      </c>
      <c r="R8291" t="s">
        <v>34</v>
      </c>
      <c r="S8291" t="s">
        <v>55</v>
      </c>
      <c r="T8291" s="1">
        <v>39952</v>
      </c>
    </row>
    <row r="8292" spans="1:20" x14ac:dyDescent="0.25">
      <c r="A8292">
        <v>59232</v>
      </c>
      <c r="B8292">
        <v>39818</v>
      </c>
      <c r="C8292" t="s">
        <v>36</v>
      </c>
      <c r="D8292" t="s">
        <v>21</v>
      </c>
      <c r="E8292" t="s">
        <v>84</v>
      </c>
      <c r="F8292" t="s">
        <v>633</v>
      </c>
      <c r="G8292">
        <v>23</v>
      </c>
      <c r="H8292">
        <v>1589.18</v>
      </c>
      <c r="I8292">
        <v>0.55000000000000004</v>
      </c>
      <c r="J8292">
        <v>0</v>
      </c>
      <c r="K8292">
        <v>870.88</v>
      </c>
      <c r="L8292">
        <v>68.84</v>
      </c>
      <c r="M8292">
        <v>30.98</v>
      </c>
      <c r="N8292">
        <v>5.76</v>
      </c>
      <c r="O8292" t="s">
        <v>24</v>
      </c>
      <c r="P8292" t="s">
        <v>641</v>
      </c>
      <c r="Q8292" t="s">
        <v>41</v>
      </c>
      <c r="R8292" t="s">
        <v>61</v>
      </c>
      <c r="S8292" t="s">
        <v>57</v>
      </c>
      <c r="T8292" s="1">
        <v>39820</v>
      </c>
    </row>
    <row r="8293" spans="1:20" x14ac:dyDescent="0.25">
      <c r="A8293">
        <v>59233</v>
      </c>
      <c r="B8293">
        <v>40410</v>
      </c>
      <c r="C8293" t="s">
        <v>36</v>
      </c>
      <c r="D8293" t="s">
        <v>42</v>
      </c>
      <c r="E8293" t="s">
        <v>92</v>
      </c>
      <c r="F8293" t="s">
        <v>369</v>
      </c>
      <c r="G8293">
        <v>3</v>
      </c>
      <c r="H8293">
        <v>485.36</v>
      </c>
      <c r="I8293">
        <v>0.38</v>
      </c>
      <c r="J8293">
        <v>0.08</v>
      </c>
      <c r="K8293">
        <v>146.58000000000001</v>
      </c>
      <c r="L8293">
        <v>162.87</v>
      </c>
      <c r="M8293">
        <v>100.98</v>
      </c>
      <c r="N8293">
        <v>35.840000000000003</v>
      </c>
      <c r="O8293" t="s">
        <v>48</v>
      </c>
      <c r="P8293" t="s">
        <v>817</v>
      </c>
      <c r="Q8293" t="s">
        <v>33</v>
      </c>
      <c r="R8293" t="s">
        <v>34</v>
      </c>
      <c r="S8293" t="s">
        <v>49</v>
      </c>
      <c r="T8293" s="1">
        <v>40412</v>
      </c>
    </row>
    <row r="8294" spans="1:20" x14ac:dyDescent="0.25">
      <c r="A8294">
        <v>59233</v>
      </c>
      <c r="B8294">
        <v>40410</v>
      </c>
      <c r="C8294" t="s">
        <v>36</v>
      </c>
      <c r="D8294" t="s">
        <v>42</v>
      </c>
      <c r="E8294" t="s">
        <v>43</v>
      </c>
      <c r="F8294" t="s">
        <v>214</v>
      </c>
      <c r="G8294">
        <v>30</v>
      </c>
      <c r="H8294">
        <v>735.53</v>
      </c>
      <c r="I8294">
        <v>0.47</v>
      </c>
      <c r="J8294">
        <v>0.1</v>
      </c>
      <c r="K8294">
        <v>300.33</v>
      </c>
      <c r="L8294">
        <v>27.06</v>
      </c>
      <c r="M8294">
        <v>14.34</v>
      </c>
      <c r="N8294">
        <v>5</v>
      </c>
      <c r="O8294" t="s">
        <v>71</v>
      </c>
      <c r="P8294" t="s">
        <v>817</v>
      </c>
      <c r="Q8294" t="s">
        <v>33</v>
      </c>
      <c r="R8294" t="s">
        <v>34</v>
      </c>
      <c r="S8294" t="s">
        <v>35</v>
      </c>
      <c r="T8294" s="1">
        <v>40410</v>
      </c>
    </row>
    <row r="8295" spans="1:20" x14ac:dyDescent="0.25">
      <c r="A8295">
        <v>59234</v>
      </c>
      <c r="B8295">
        <v>41119</v>
      </c>
      <c r="C8295" t="s">
        <v>20</v>
      </c>
      <c r="D8295" t="s">
        <v>21</v>
      </c>
      <c r="E8295" t="s">
        <v>126</v>
      </c>
      <c r="F8295" t="s">
        <v>2000</v>
      </c>
      <c r="G8295">
        <v>32</v>
      </c>
      <c r="H8295">
        <v>10317.11</v>
      </c>
      <c r="I8295">
        <v>0.47</v>
      </c>
      <c r="J8295">
        <v>0.04</v>
      </c>
      <c r="K8295">
        <v>4620.76</v>
      </c>
      <c r="L8295">
        <v>335.81</v>
      </c>
      <c r="M8295">
        <v>177.98</v>
      </c>
      <c r="N8295">
        <v>0.99</v>
      </c>
      <c r="O8295" t="s">
        <v>24</v>
      </c>
      <c r="P8295" t="s">
        <v>982</v>
      </c>
      <c r="Q8295" t="s">
        <v>95</v>
      </c>
      <c r="R8295" t="s">
        <v>34</v>
      </c>
      <c r="S8295" t="s">
        <v>57</v>
      </c>
      <c r="T8295" s="1">
        <v>41123</v>
      </c>
    </row>
    <row r="8296" spans="1:20" x14ac:dyDescent="0.25">
      <c r="A8296">
        <v>59234</v>
      </c>
      <c r="B8296">
        <v>41119</v>
      </c>
      <c r="C8296" t="s">
        <v>20</v>
      </c>
      <c r="D8296" t="s">
        <v>42</v>
      </c>
      <c r="E8296" t="s">
        <v>192</v>
      </c>
      <c r="F8296" t="s">
        <v>1024</v>
      </c>
      <c r="G8296">
        <v>16</v>
      </c>
      <c r="H8296">
        <v>1716.48</v>
      </c>
      <c r="I8296">
        <v>0.54</v>
      </c>
      <c r="J8296">
        <v>0.04</v>
      </c>
      <c r="K8296">
        <v>886.61</v>
      </c>
      <c r="L8296">
        <v>110.83</v>
      </c>
      <c r="M8296">
        <v>50.98</v>
      </c>
      <c r="N8296">
        <v>14.19</v>
      </c>
      <c r="O8296" t="s">
        <v>48</v>
      </c>
      <c r="P8296" t="s">
        <v>982</v>
      </c>
      <c r="Q8296" t="s">
        <v>95</v>
      </c>
      <c r="R8296" t="s">
        <v>34</v>
      </c>
      <c r="S8296" t="s">
        <v>132</v>
      </c>
      <c r="T8296" s="1">
        <v>41124</v>
      </c>
    </row>
    <row r="8297" spans="1:20" x14ac:dyDescent="0.25">
      <c r="A8297">
        <v>59238</v>
      </c>
      <c r="B8297">
        <v>40075</v>
      </c>
      <c r="C8297" t="s">
        <v>36</v>
      </c>
      <c r="D8297" t="s">
        <v>21</v>
      </c>
      <c r="E8297" t="s">
        <v>52</v>
      </c>
      <c r="F8297" t="s">
        <v>850</v>
      </c>
      <c r="G8297">
        <v>11</v>
      </c>
      <c r="H8297">
        <v>702.88</v>
      </c>
      <c r="I8297">
        <v>0.37</v>
      </c>
      <c r="J8297">
        <v>0.03</v>
      </c>
      <c r="K8297">
        <v>243.22</v>
      </c>
      <c r="L8297">
        <v>65.03</v>
      </c>
      <c r="M8297">
        <v>40.97</v>
      </c>
      <c r="N8297">
        <v>8.99</v>
      </c>
      <c r="O8297" t="s">
        <v>71</v>
      </c>
      <c r="P8297" t="s">
        <v>678</v>
      </c>
      <c r="Q8297" t="s">
        <v>41</v>
      </c>
      <c r="R8297" t="s">
        <v>34</v>
      </c>
      <c r="S8297" t="s">
        <v>35</v>
      </c>
      <c r="T8297" s="1">
        <v>40076</v>
      </c>
    </row>
    <row r="8298" spans="1:20" x14ac:dyDescent="0.25">
      <c r="A8298">
        <v>59270</v>
      </c>
      <c r="B8298">
        <v>40189</v>
      </c>
      <c r="C8298" t="s">
        <v>36</v>
      </c>
      <c r="D8298" t="s">
        <v>37</v>
      </c>
      <c r="E8298" t="s">
        <v>87</v>
      </c>
      <c r="F8298" t="s">
        <v>1971</v>
      </c>
      <c r="G8298">
        <v>48</v>
      </c>
      <c r="H8298">
        <v>39049.410000000003</v>
      </c>
      <c r="I8298">
        <v>0.37</v>
      </c>
      <c r="J8298">
        <v>0.01</v>
      </c>
      <c r="K8298">
        <v>14193.74</v>
      </c>
      <c r="L8298">
        <v>821.4</v>
      </c>
      <c r="M8298">
        <v>517.48</v>
      </c>
      <c r="N8298">
        <v>16.63</v>
      </c>
      <c r="O8298" t="s">
        <v>48</v>
      </c>
      <c r="P8298" t="s">
        <v>1416</v>
      </c>
      <c r="Q8298" t="s">
        <v>95</v>
      </c>
      <c r="R8298" t="s">
        <v>27</v>
      </c>
      <c r="S8298" t="s">
        <v>49</v>
      </c>
      <c r="T8298" s="1">
        <v>40191</v>
      </c>
    </row>
    <row r="8299" spans="1:20" x14ac:dyDescent="0.25">
      <c r="A8299">
        <v>59270</v>
      </c>
      <c r="B8299">
        <v>40189</v>
      </c>
      <c r="C8299" t="s">
        <v>36</v>
      </c>
      <c r="D8299" t="s">
        <v>21</v>
      </c>
      <c r="E8299" t="s">
        <v>22</v>
      </c>
      <c r="F8299" t="s">
        <v>928</v>
      </c>
      <c r="G8299">
        <v>14</v>
      </c>
      <c r="H8299">
        <v>3213.6</v>
      </c>
      <c r="I8299">
        <v>0.38</v>
      </c>
      <c r="J8299">
        <v>0.01</v>
      </c>
      <c r="K8299">
        <v>1193.57</v>
      </c>
      <c r="L8299">
        <v>230.42</v>
      </c>
      <c r="M8299">
        <v>142.86000000000001</v>
      </c>
      <c r="N8299">
        <v>19.989999999999998</v>
      </c>
      <c r="O8299" t="s">
        <v>24</v>
      </c>
      <c r="P8299" t="s">
        <v>1416</v>
      </c>
      <c r="Q8299" t="s">
        <v>95</v>
      </c>
      <c r="R8299" t="s">
        <v>27</v>
      </c>
      <c r="S8299" t="s">
        <v>57</v>
      </c>
      <c r="T8299" s="1">
        <v>40190</v>
      </c>
    </row>
    <row r="8300" spans="1:20" x14ac:dyDescent="0.25">
      <c r="A8300">
        <v>59270</v>
      </c>
      <c r="B8300">
        <v>40189</v>
      </c>
      <c r="C8300" t="s">
        <v>36</v>
      </c>
      <c r="D8300" t="s">
        <v>37</v>
      </c>
      <c r="E8300" t="s">
        <v>38</v>
      </c>
      <c r="F8300" t="s">
        <v>352</v>
      </c>
      <c r="G8300">
        <v>47</v>
      </c>
      <c r="H8300">
        <v>2596.2399999999998</v>
      </c>
      <c r="I8300">
        <v>0.43</v>
      </c>
      <c r="J8300">
        <v>0.01</v>
      </c>
      <c r="K8300">
        <v>1100.5899999999999</v>
      </c>
      <c r="L8300">
        <v>55.75</v>
      </c>
      <c r="M8300">
        <v>31.78</v>
      </c>
      <c r="N8300">
        <v>1.99</v>
      </c>
      <c r="O8300" t="s">
        <v>24</v>
      </c>
      <c r="P8300" t="s">
        <v>1416</v>
      </c>
      <c r="Q8300" t="s">
        <v>95</v>
      </c>
      <c r="R8300" t="s">
        <v>27</v>
      </c>
      <c r="S8300" t="s">
        <v>35</v>
      </c>
      <c r="T8300" s="1">
        <v>40191</v>
      </c>
    </row>
    <row r="8301" spans="1:20" x14ac:dyDescent="0.25">
      <c r="A8301">
        <v>59270</v>
      </c>
      <c r="B8301">
        <v>40189</v>
      </c>
      <c r="C8301" t="s">
        <v>36</v>
      </c>
      <c r="D8301" t="s">
        <v>42</v>
      </c>
      <c r="E8301" t="s">
        <v>192</v>
      </c>
      <c r="F8301" t="s">
        <v>735</v>
      </c>
      <c r="G8301">
        <v>5</v>
      </c>
      <c r="H8301">
        <v>1080.48</v>
      </c>
      <c r="I8301">
        <v>0.44</v>
      </c>
      <c r="J8301">
        <v>0.08</v>
      </c>
      <c r="K8301">
        <v>395.33</v>
      </c>
      <c r="L8301">
        <v>219.63</v>
      </c>
      <c r="M8301">
        <v>122.99</v>
      </c>
      <c r="N8301">
        <v>70.2</v>
      </c>
      <c r="O8301" t="s">
        <v>48</v>
      </c>
      <c r="P8301" t="s">
        <v>1416</v>
      </c>
      <c r="Q8301" t="s">
        <v>75</v>
      </c>
      <c r="R8301" t="s">
        <v>27</v>
      </c>
      <c r="S8301" t="s">
        <v>132</v>
      </c>
      <c r="T8301" s="1">
        <v>40189</v>
      </c>
    </row>
    <row r="8302" spans="1:20" x14ac:dyDescent="0.25">
      <c r="A8302">
        <v>59271</v>
      </c>
      <c r="B8302">
        <v>40658</v>
      </c>
      <c r="C8302" t="s">
        <v>29</v>
      </c>
      <c r="D8302" t="s">
        <v>21</v>
      </c>
      <c r="E8302" t="s">
        <v>126</v>
      </c>
      <c r="F8302" t="s">
        <v>559</v>
      </c>
      <c r="G8302">
        <v>40</v>
      </c>
      <c r="H8302">
        <v>1174.42</v>
      </c>
      <c r="I8302">
        <v>0.5</v>
      </c>
      <c r="J8302">
        <v>0.02</v>
      </c>
      <c r="K8302">
        <v>568.70000000000005</v>
      </c>
      <c r="L8302">
        <v>29.62</v>
      </c>
      <c r="M8302">
        <v>14.81</v>
      </c>
      <c r="N8302">
        <v>13.32</v>
      </c>
      <c r="O8302" t="s">
        <v>71</v>
      </c>
      <c r="P8302" t="s">
        <v>773</v>
      </c>
      <c r="Q8302" t="s">
        <v>95</v>
      </c>
      <c r="R8302" t="s">
        <v>34</v>
      </c>
      <c r="S8302" t="s">
        <v>57</v>
      </c>
      <c r="T8302" s="1">
        <v>40659</v>
      </c>
    </row>
    <row r="8303" spans="1:20" x14ac:dyDescent="0.25">
      <c r="A8303">
        <v>59271</v>
      </c>
      <c r="B8303">
        <v>40658</v>
      </c>
      <c r="C8303" t="s">
        <v>29</v>
      </c>
      <c r="D8303" t="s">
        <v>21</v>
      </c>
      <c r="E8303" t="s">
        <v>84</v>
      </c>
      <c r="F8303" t="s">
        <v>788</v>
      </c>
      <c r="G8303">
        <v>23</v>
      </c>
      <c r="H8303">
        <v>250.27</v>
      </c>
      <c r="I8303">
        <v>0.45</v>
      </c>
      <c r="J8303">
        <v>0.02</v>
      </c>
      <c r="K8303">
        <v>107.53</v>
      </c>
      <c r="L8303">
        <v>10.87</v>
      </c>
      <c r="M8303">
        <v>5.98</v>
      </c>
      <c r="N8303">
        <v>5.2</v>
      </c>
      <c r="O8303" t="s">
        <v>24</v>
      </c>
      <c r="P8303" t="s">
        <v>773</v>
      </c>
      <c r="Q8303" t="s">
        <v>95</v>
      </c>
      <c r="R8303" t="s">
        <v>34</v>
      </c>
      <c r="S8303" t="s">
        <v>57</v>
      </c>
      <c r="T8303" s="1">
        <v>40660</v>
      </c>
    </row>
    <row r="8304" spans="1:20" x14ac:dyDescent="0.25">
      <c r="A8304">
        <v>59297</v>
      </c>
      <c r="B8304">
        <v>40156</v>
      </c>
      <c r="C8304" t="s">
        <v>79</v>
      </c>
      <c r="D8304" t="s">
        <v>37</v>
      </c>
      <c r="E8304" t="s">
        <v>87</v>
      </c>
      <c r="F8304" t="s">
        <v>1430</v>
      </c>
      <c r="G8304">
        <v>13</v>
      </c>
      <c r="H8304">
        <v>2750.46</v>
      </c>
      <c r="I8304">
        <v>0.45</v>
      </c>
      <c r="J8304">
        <v>0.05</v>
      </c>
      <c r="K8304">
        <v>1134.45</v>
      </c>
      <c r="L8304">
        <v>218.16</v>
      </c>
      <c r="M8304">
        <v>119.99</v>
      </c>
      <c r="N8304">
        <v>56.14</v>
      </c>
      <c r="O8304" t="s">
        <v>48</v>
      </c>
      <c r="P8304" t="s">
        <v>686</v>
      </c>
      <c r="Q8304" t="s">
        <v>33</v>
      </c>
      <c r="R8304" t="s">
        <v>67</v>
      </c>
      <c r="S8304" t="s">
        <v>49</v>
      </c>
      <c r="T8304" s="1">
        <v>40158</v>
      </c>
    </row>
    <row r="8305" spans="1:20" x14ac:dyDescent="0.25">
      <c r="A8305">
        <v>59329</v>
      </c>
      <c r="B8305">
        <v>41247</v>
      </c>
      <c r="C8305" t="s">
        <v>58</v>
      </c>
      <c r="D8305" t="s">
        <v>21</v>
      </c>
      <c r="E8305" t="s">
        <v>120</v>
      </c>
      <c r="F8305" t="s">
        <v>750</v>
      </c>
      <c r="G8305">
        <v>35</v>
      </c>
      <c r="H8305">
        <v>206.56</v>
      </c>
      <c r="I8305">
        <v>0.39</v>
      </c>
      <c r="J8305">
        <v>0.08</v>
      </c>
      <c r="K8305">
        <v>67.77</v>
      </c>
      <c r="L8305">
        <v>6.25</v>
      </c>
      <c r="M8305">
        <v>3.81</v>
      </c>
      <c r="N8305">
        <v>5.44</v>
      </c>
      <c r="O8305" t="s">
        <v>24</v>
      </c>
      <c r="P8305" t="s">
        <v>1704</v>
      </c>
      <c r="Q8305" t="s">
        <v>33</v>
      </c>
      <c r="R8305" t="s">
        <v>34</v>
      </c>
      <c r="S8305" t="s">
        <v>57</v>
      </c>
      <c r="T8305" s="1">
        <v>41249</v>
      </c>
    </row>
    <row r="8306" spans="1:20" x14ac:dyDescent="0.25">
      <c r="A8306">
        <v>59329</v>
      </c>
      <c r="B8306">
        <v>41247</v>
      </c>
      <c r="C8306" t="s">
        <v>58</v>
      </c>
      <c r="D8306" t="s">
        <v>42</v>
      </c>
      <c r="E8306" t="s">
        <v>43</v>
      </c>
      <c r="F8306" t="s">
        <v>273</v>
      </c>
      <c r="G8306">
        <v>25</v>
      </c>
      <c r="H8306">
        <v>241.66</v>
      </c>
      <c r="I8306">
        <v>0.36</v>
      </c>
      <c r="J8306">
        <v>0.03</v>
      </c>
      <c r="K8306">
        <v>80.44</v>
      </c>
      <c r="L8306">
        <v>9.75</v>
      </c>
      <c r="M8306">
        <v>6.24</v>
      </c>
      <c r="N8306">
        <v>5.22</v>
      </c>
      <c r="O8306" t="s">
        <v>24</v>
      </c>
      <c r="P8306" t="s">
        <v>1704</v>
      </c>
      <c r="Q8306" t="s">
        <v>33</v>
      </c>
      <c r="R8306" t="s">
        <v>34</v>
      </c>
      <c r="S8306" t="s">
        <v>57</v>
      </c>
      <c r="T8306" s="1">
        <v>41247</v>
      </c>
    </row>
    <row r="8307" spans="1:20" x14ac:dyDescent="0.25">
      <c r="A8307">
        <v>59329</v>
      </c>
      <c r="B8307">
        <v>41247</v>
      </c>
      <c r="C8307" t="s">
        <v>58</v>
      </c>
      <c r="D8307" t="s">
        <v>42</v>
      </c>
      <c r="E8307" t="s">
        <v>43</v>
      </c>
      <c r="F8307" t="s">
        <v>2058</v>
      </c>
      <c r="G8307">
        <v>41</v>
      </c>
      <c r="H8307">
        <v>409.69</v>
      </c>
      <c r="I8307">
        <v>0.51</v>
      </c>
      <c r="J8307">
        <v>0.01</v>
      </c>
      <c r="K8307">
        <v>203.33</v>
      </c>
      <c r="L8307">
        <v>9.92</v>
      </c>
      <c r="M8307">
        <v>4.8600000000000003</v>
      </c>
      <c r="N8307">
        <v>7.1</v>
      </c>
      <c r="O8307" t="s">
        <v>24</v>
      </c>
      <c r="P8307" t="s">
        <v>1704</v>
      </c>
      <c r="Q8307" t="s">
        <v>33</v>
      </c>
      <c r="R8307" t="s">
        <v>34</v>
      </c>
      <c r="S8307" t="s">
        <v>57</v>
      </c>
      <c r="T8307" s="1">
        <v>41249</v>
      </c>
    </row>
    <row r="8308" spans="1:20" x14ac:dyDescent="0.25">
      <c r="A8308">
        <v>59329</v>
      </c>
      <c r="B8308">
        <v>41247</v>
      </c>
      <c r="C8308" t="s">
        <v>58</v>
      </c>
      <c r="D8308" t="s">
        <v>21</v>
      </c>
      <c r="E8308" t="s">
        <v>84</v>
      </c>
      <c r="F8308" t="s">
        <v>1450</v>
      </c>
      <c r="G8308">
        <v>41</v>
      </c>
      <c r="H8308">
        <v>317.56</v>
      </c>
      <c r="I8308">
        <v>0.38</v>
      </c>
      <c r="J8308">
        <v>0.05</v>
      </c>
      <c r="K8308">
        <v>108.68</v>
      </c>
      <c r="L8308">
        <v>8.0299999999999994</v>
      </c>
      <c r="M8308">
        <v>4.9800000000000004</v>
      </c>
      <c r="N8308">
        <v>4.7</v>
      </c>
      <c r="O8308" t="s">
        <v>24</v>
      </c>
      <c r="P8308" t="s">
        <v>1704</v>
      </c>
      <c r="Q8308" t="s">
        <v>33</v>
      </c>
      <c r="R8308" t="s">
        <v>34</v>
      </c>
      <c r="S8308" t="s">
        <v>57</v>
      </c>
      <c r="T8308" s="1">
        <v>41248</v>
      </c>
    </row>
    <row r="8309" spans="1:20" x14ac:dyDescent="0.25">
      <c r="A8309">
        <v>59361</v>
      </c>
      <c r="B8309">
        <v>41150</v>
      </c>
      <c r="C8309" t="s">
        <v>36</v>
      </c>
      <c r="D8309" t="s">
        <v>37</v>
      </c>
      <c r="E8309" t="s">
        <v>87</v>
      </c>
      <c r="F8309" t="s">
        <v>1108</v>
      </c>
      <c r="G8309">
        <v>45</v>
      </c>
      <c r="H8309">
        <v>2141.9299999999998</v>
      </c>
      <c r="I8309">
        <v>0.54</v>
      </c>
      <c r="J8309">
        <v>0.09</v>
      </c>
      <c r="K8309">
        <v>1056.08</v>
      </c>
      <c r="L8309">
        <v>52.15</v>
      </c>
      <c r="M8309">
        <v>23.99</v>
      </c>
      <c r="N8309">
        <v>6.3</v>
      </c>
      <c r="O8309" t="s">
        <v>24</v>
      </c>
      <c r="P8309" t="s">
        <v>1671</v>
      </c>
      <c r="Q8309" t="s">
        <v>41</v>
      </c>
      <c r="R8309" t="s">
        <v>67</v>
      </c>
      <c r="S8309" t="s">
        <v>45</v>
      </c>
      <c r="T8309" s="1">
        <v>41152</v>
      </c>
    </row>
    <row r="8310" spans="1:20" x14ac:dyDescent="0.25">
      <c r="A8310">
        <v>59363</v>
      </c>
      <c r="B8310">
        <v>39935</v>
      </c>
      <c r="C8310" t="s">
        <v>36</v>
      </c>
      <c r="D8310" t="s">
        <v>21</v>
      </c>
      <c r="E8310" t="s">
        <v>84</v>
      </c>
      <c r="F8310" t="s">
        <v>1204</v>
      </c>
      <c r="G8310">
        <v>24</v>
      </c>
      <c r="H8310">
        <v>306.60000000000002</v>
      </c>
      <c r="I8310">
        <v>0.5</v>
      </c>
      <c r="J8310">
        <v>0.06</v>
      </c>
      <c r="K8310">
        <v>141.08000000000001</v>
      </c>
      <c r="L8310">
        <v>13.36</v>
      </c>
      <c r="M8310">
        <v>6.68</v>
      </c>
      <c r="N8310">
        <v>5.2</v>
      </c>
      <c r="O8310" t="s">
        <v>24</v>
      </c>
      <c r="P8310" t="s">
        <v>838</v>
      </c>
      <c r="Q8310" t="s">
        <v>33</v>
      </c>
      <c r="R8310" t="s">
        <v>27</v>
      </c>
      <c r="S8310" t="s">
        <v>57</v>
      </c>
      <c r="T8310" s="1">
        <v>39935</v>
      </c>
    </row>
    <row r="8311" spans="1:20" x14ac:dyDescent="0.25">
      <c r="A8311">
        <v>59365</v>
      </c>
      <c r="B8311">
        <v>40154</v>
      </c>
      <c r="C8311" t="s">
        <v>79</v>
      </c>
      <c r="D8311" t="s">
        <v>37</v>
      </c>
      <c r="E8311" t="s">
        <v>87</v>
      </c>
      <c r="F8311" t="s">
        <v>483</v>
      </c>
      <c r="G8311">
        <v>1</v>
      </c>
      <c r="H8311">
        <v>1074.82</v>
      </c>
      <c r="I8311">
        <v>0.52</v>
      </c>
      <c r="J8311">
        <v>0.05</v>
      </c>
      <c r="K8311">
        <v>524.48</v>
      </c>
      <c r="L8311">
        <v>1115.92</v>
      </c>
      <c r="M8311">
        <v>535.64</v>
      </c>
      <c r="N8311">
        <v>14.7</v>
      </c>
      <c r="O8311" t="s">
        <v>48</v>
      </c>
      <c r="P8311" t="s">
        <v>1369</v>
      </c>
      <c r="Q8311" t="s">
        <v>41</v>
      </c>
      <c r="R8311" t="s">
        <v>61</v>
      </c>
      <c r="S8311" t="s">
        <v>132</v>
      </c>
      <c r="T8311" s="1">
        <v>40156</v>
      </c>
    </row>
    <row r="8312" spans="1:20" x14ac:dyDescent="0.25">
      <c r="A8312">
        <v>59392</v>
      </c>
      <c r="B8312">
        <v>40355</v>
      </c>
      <c r="C8312" t="s">
        <v>79</v>
      </c>
      <c r="D8312" t="s">
        <v>37</v>
      </c>
      <c r="E8312" t="s">
        <v>38</v>
      </c>
      <c r="F8312" t="s">
        <v>581</v>
      </c>
      <c r="G8312">
        <v>19</v>
      </c>
      <c r="H8312">
        <v>74.650000000000006</v>
      </c>
      <c r="I8312">
        <v>0.49</v>
      </c>
      <c r="J8312">
        <v>0.08</v>
      </c>
      <c r="K8312">
        <v>32.380000000000003</v>
      </c>
      <c r="L8312">
        <v>4.16</v>
      </c>
      <c r="M8312">
        <v>2.12</v>
      </c>
      <c r="N8312">
        <v>1.99</v>
      </c>
      <c r="O8312" t="s">
        <v>24</v>
      </c>
      <c r="P8312" t="s">
        <v>86</v>
      </c>
      <c r="Q8312" t="s">
        <v>64</v>
      </c>
      <c r="R8312" t="s">
        <v>34</v>
      </c>
      <c r="S8312" t="s">
        <v>35</v>
      </c>
      <c r="T8312" s="1">
        <v>40356</v>
      </c>
    </row>
    <row r="8313" spans="1:20" x14ac:dyDescent="0.25">
      <c r="A8313">
        <v>59392</v>
      </c>
      <c r="B8313">
        <v>40355</v>
      </c>
      <c r="C8313" t="s">
        <v>79</v>
      </c>
      <c r="D8313" t="s">
        <v>37</v>
      </c>
      <c r="E8313" t="s">
        <v>38</v>
      </c>
      <c r="F8313" t="s">
        <v>315</v>
      </c>
      <c r="G8313">
        <v>45</v>
      </c>
      <c r="H8313">
        <v>2221.9</v>
      </c>
      <c r="I8313">
        <v>0.44</v>
      </c>
      <c r="J8313">
        <v>0.03</v>
      </c>
      <c r="K8313">
        <v>938.31</v>
      </c>
      <c r="L8313">
        <v>50.86</v>
      </c>
      <c r="M8313">
        <v>28.48</v>
      </c>
      <c r="N8313">
        <v>1.99</v>
      </c>
      <c r="O8313" t="s">
        <v>24</v>
      </c>
      <c r="P8313" t="s">
        <v>86</v>
      </c>
      <c r="Q8313" t="s">
        <v>64</v>
      </c>
      <c r="R8313" t="s">
        <v>34</v>
      </c>
      <c r="S8313" t="s">
        <v>35</v>
      </c>
      <c r="T8313" s="1">
        <v>40357</v>
      </c>
    </row>
    <row r="8314" spans="1:20" x14ac:dyDescent="0.25">
      <c r="A8314">
        <v>59393</v>
      </c>
      <c r="B8314">
        <v>40502</v>
      </c>
      <c r="C8314" t="s">
        <v>79</v>
      </c>
      <c r="D8314" t="s">
        <v>21</v>
      </c>
      <c r="E8314" t="s">
        <v>139</v>
      </c>
      <c r="F8314" t="s">
        <v>888</v>
      </c>
      <c r="G8314">
        <v>34</v>
      </c>
      <c r="H8314">
        <v>579.09</v>
      </c>
      <c r="I8314">
        <v>0.36</v>
      </c>
      <c r="J8314">
        <v>7.0000000000000007E-2</v>
      </c>
      <c r="K8314">
        <v>178.4</v>
      </c>
      <c r="L8314">
        <v>18.09</v>
      </c>
      <c r="M8314">
        <v>11.58</v>
      </c>
      <c r="N8314">
        <v>6.97</v>
      </c>
      <c r="O8314" t="s">
        <v>24</v>
      </c>
      <c r="P8314" t="s">
        <v>1808</v>
      </c>
      <c r="Q8314" t="s">
        <v>33</v>
      </c>
      <c r="R8314" t="s">
        <v>61</v>
      </c>
      <c r="S8314" t="s">
        <v>57</v>
      </c>
      <c r="T8314" s="1">
        <v>40503</v>
      </c>
    </row>
    <row r="8315" spans="1:20" x14ac:dyDescent="0.25">
      <c r="A8315">
        <v>59395</v>
      </c>
      <c r="B8315">
        <v>41021</v>
      </c>
      <c r="C8315" t="s">
        <v>58</v>
      </c>
      <c r="D8315" t="s">
        <v>21</v>
      </c>
      <c r="E8315" t="s">
        <v>84</v>
      </c>
      <c r="F8315" t="s">
        <v>804</v>
      </c>
      <c r="G8315">
        <v>20</v>
      </c>
      <c r="H8315">
        <v>1744.06</v>
      </c>
      <c r="I8315">
        <v>0.48</v>
      </c>
      <c r="J8315">
        <v>0.06</v>
      </c>
      <c r="K8315">
        <v>776.03</v>
      </c>
      <c r="L8315">
        <v>92.38</v>
      </c>
      <c r="M8315">
        <v>48.04</v>
      </c>
      <c r="N8315">
        <v>7.23</v>
      </c>
      <c r="O8315" t="s">
        <v>71</v>
      </c>
      <c r="P8315" t="s">
        <v>1802</v>
      </c>
      <c r="Q8315" t="s">
        <v>95</v>
      </c>
      <c r="R8315" t="s">
        <v>27</v>
      </c>
      <c r="S8315" t="s">
        <v>57</v>
      </c>
      <c r="T8315" s="1">
        <v>41023</v>
      </c>
    </row>
    <row r="8316" spans="1:20" x14ac:dyDescent="0.25">
      <c r="A8316">
        <v>59396</v>
      </c>
      <c r="B8316">
        <v>40131</v>
      </c>
      <c r="C8316" t="s">
        <v>58</v>
      </c>
      <c r="D8316" t="s">
        <v>37</v>
      </c>
      <c r="E8316" t="s">
        <v>38</v>
      </c>
      <c r="F8316" t="s">
        <v>399</v>
      </c>
      <c r="G8316">
        <v>41</v>
      </c>
      <c r="H8316">
        <v>8951.2099999999991</v>
      </c>
      <c r="I8316">
        <v>0.35</v>
      </c>
      <c r="J8316">
        <v>7.0000000000000007E-2</v>
      </c>
      <c r="K8316">
        <v>2693.03</v>
      </c>
      <c r="L8316">
        <v>234.58</v>
      </c>
      <c r="M8316">
        <v>152.47999999999999</v>
      </c>
      <c r="N8316">
        <v>6.5</v>
      </c>
      <c r="O8316" t="s">
        <v>24</v>
      </c>
      <c r="P8316" t="s">
        <v>1628</v>
      </c>
      <c r="Q8316" t="s">
        <v>41</v>
      </c>
      <c r="R8316" t="s">
        <v>27</v>
      </c>
      <c r="S8316" t="s">
        <v>57</v>
      </c>
      <c r="T8316" s="1">
        <v>40133</v>
      </c>
    </row>
    <row r="8317" spans="1:20" x14ac:dyDescent="0.25">
      <c r="A8317">
        <v>59425</v>
      </c>
      <c r="B8317">
        <v>41046</v>
      </c>
      <c r="C8317" t="s">
        <v>79</v>
      </c>
      <c r="D8317" t="s">
        <v>37</v>
      </c>
      <c r="E8317" t="s">
        <v>38</v>
      </c>
      <c r="F8317" t="s">
        <v>1002</v>
      </c>
      <c r="G8317">
        <v>24</v>
      </c>
      <c r="H8317">
        <v>3275.64</v>
      </c>
      <c r="I8317">
        <v>0.39</v>
      </c>
      <c r="J8317">
        <v>0</v>
      </c>
      <c r="K8317">
        <v>1275.1099999999999</v>
      </c>
      <c r="L8317">
        <v>136.22999999999999</v>
      </c>
      <c r="M8317">
        <v>83.1</v>
      </c>
      <c r="N8317">
        <v>6.13</v>
      </c>
      <c r="O8317" t="s">
        <v>24</v>
      </c>
      <c r="P8317" t="s">
        <v>741</v>
      </c>
      <c r="Q8317" t="s">
        <v>33</v>
      </c>
      <c r="R8317" t="s">
        <v>61</v>
      </c>
      <c r="S8317" t="s">
        <v>57</v>
      </c>
      <c r="T8317" s="1">
        <v>41048</v>
      </c>
    </row>
    <row r="8318" spans="1:20" x14ac:dyDescent="0.25">
      <c r="A8318">
        <v>59425</v>
      </c>
      <c r="B8318">
        <v>41046</v>
      </c>
      <c r="C8318" t="s">
        <v>79</v>
      </c>
      <c r="D8318" t="s">
        <v>21</v>
      </c>
      <c r="E8318" t="s">
        <v>84</v>
      </c>
      <c r="F8318" t="s">
        <v>815</v>
      </c>
      <c r="G8318">
        <v>46</v>
      </c>
      <c r="H8318">
        <v>3107.73</v>
      </c>
      <c r="I8318">
        <v>0.46</v>
      </c>
      <c r="J8318">
        <v>0.04</v>
      </c>
      <c r="K8318">
        <v>1357.41</v>
      </c>
      <c r="L8318">
        <v>70.260000000000005</v>
      </c>
      <c r="M8318">
        <v>37.94</v>
      </c>
      <c r="N8318">
        <v>5.08</v>
      </c>
      <c r="O8318" t="s">
        <v>24</v>
      </c>
      <c r="P8318" t="s">
        <v>741</v>
      </c>
      <c r="Q8318" t="s">
        <v>33</v>
      </c>
      <c r="R8318" t="s">
        <v>61</v>
      </c>
      <c r="S8318" t="s">
        <v>55</v>
      </c>
      <c r="T8318" s="1">
        <v>41049</v>
      </c>
    </row>
    <row r="8319" spans="1:20" x14ac:dyDescent="0.25">
      <c r="A8319">
        <v>59428</v>
      </c>
      <c r="B8319">
        <v>40430</v>
      </c>
      <c r="C8319" t="s">
        <v>36</v>
      </c>
      <c r="D8319" t="s">
        <v>42</v>
      </c>
      <c r="E8319" t="s">
        <v>192</v>
      </c>
      <c r="F8319" t="s">
        <v>2023</v>
      </c>
      <c r="G8319">
        <v>36</v>
      </c>
      <c r="H8319">
        <v>6686.38</v>
      </c>
      <c r="I8319">
        <v>0.48</v>
      </c>
      <c r="J8319">
        <v>0.05</v>
      </c>
      <c r="K8319">
        <v>3006.1</v>
      </c>
      <c r="L8319">
        <v>194.19</v>
      </c>
      <c r="M8319">
        <v>100.98</v>
      </c>
      <c r="N8319">
        <v>45</v>
      </c>
      <c r="O8319" t="s">
        <v>48</v>
      </c>
      <c r="P8319" t="s">
        <v>502</v>
      </c>
      <c r="Q8319" t="s">
        <v>64</v>
      </c>
      <c r="R8319" t="s">
        <v>67</v>
      </c>
      <c r="S8319" t="s">
        <v>132</v>
      </c>
      <c r="T8319" s="1">
        <v>40431</v>
      </c>
    </row>
    <row r="8320" spans="1:20" x14ac:dyDescent="0.25">
      <c r="A8320">
        <v>59428</v>
      </c>
      <c r="B8320">
        <v>40430</v>
      </c>
      <c r="C8320" t="s">
        <v>36</v>
      </c>
      <c r="D8320" t="s">
        <v>42</v>
      </c>
      <c r="E8320" t="s">
        <v>43</v>
      </c>
      <c r="F8320" t="s">
        <v>1178</v>
      </c>
      <c r="G8320">
        <v>43</v>
      </c>
      <c r="H8320">
        <v>2377.58</v>
      </c>
      <c r="I8320">
        <v>0.51</v>
      </c>
      <c r="J8320">
        <v>0.02</v>
      </c>
      <c r="K8320">
        <v>1179.06</v>
      </c>
      <c r="L8320">
        <v>55.96</v>
      </c>
      <c r="M8320">
        <v>27.42</v>
      </c>
      <c r="N8320">
        <v>19.46</v>
      </c>
      <c r="O8320" t="s">
        <v>24</v>
      </c>
      <c r="P8320" t="s">
        <v>502</v>
      </c>
      <c r="Q8320" t="s">
        <v>64</v>
      </c>
      <c r="R8320" t="s">
        <v>67</v>
      </c>
      <c r="S8320" t="s">
        <v>57</v>
      </c>
      <c r="T8320" s="1">
        <v>40430</v>
      </c>
    </row>
    <row r="8321" spans="1:20" x14ac:dyDescent="0.25">
      <c r="A8321">
        <v>59456</v>
      </c>
      <c r="B8321">
        <v>40916</v>
      </c>
      <c r="C8321" t="s">
        <v>20</v>
      </c>
      <c r="D8321" t="s">
        <v>21</v>
      </c>
      <c r="E8321" t="s">
        <v>126</v>
      </c>
      <c r="F8321" t="s">
        <v>249</v>
      </c>
      <c r="G8321">
        <v>30</v>
      </c>
      <c r="H8321">
        <v>252.77</v>
      </c>
      <c r="I8321">
        <v>0.38</v>
      </c>
      <c r="J8321">
        <v>0.06</v>
      </c>
      <c r="K8321">
        <v>69.37</v>
      </c>
      <c r="L8321">
        <v>7.23</v>
      </c>
      <c r="M8321">
        <v>4.4800000000000004</v>
      </c>
      <c r="N8321">
        <v>49</v>
      </c>
      <c r="O8321" t="s">
        <v>24</v>
      </c>
      <c r="P8321" t="s">
        <v>1546</v>
      </c>
      <c r="Q8321" t="s">
        <v>41</v>
      </c>
      <c r="R8321" t="s">
        <v>61</v>
      </c>
      <c r="S8321" t="s">
        <v>28</v>
      </c>
      <c r="T8321" s="1">
        <v>40916</v>
      </c>
    </row>
    <row r="8322" spans="1:20" x14ac:dyDescent="0.25">
      <c r="A8322">
        <v>59459</v>
      </c>
      <c r="B8322">
        <v>39848</v>
      </c>
      <c r="C8322" t="s">
        <v>79</v>
      </c>
      <c r="D8322" t="s">
        <v>37</v>
      </c>
      <c r="E8322" t="s">
        <v>38</v>
      </c>
      <c r="F8322" t="s">
        <v>1719</v>
      </c>
      <c r="G8322">
        <v>40</v>
      </c>
      <c r="H8322">
        <v>114.92</v>
      </c>
      <c r="I8322">
        <v>0.44</v>
      </c>
      <c r="J8322">
        <v>7.0000000000000007E-2</v>
      </c>
      <c r="K8322">
        <v>44.93</v>
      </c>
      <c r="L8322">
        <v>3.04</v>
      </c>
      <c r="M8322">
        <v>1.7</v>
      </c>
      <c r="N8322">
        <v>1.99</v>
      </c>
      <c r="O8322" t="s">
        <v>24</v>
      </c>
      <c r="P8322" t="s">
        <v>822</v>
      </c>
      <c r="Q8322" t="s">
        <v>64</v>
      </c>
      <c r="R8322" t="s">
        <v>27</v>
      </c>
      <c r="S8322" t="s">
        <v>35</v>
      </c>
      <c r="T8322" s="1">
        <v>39849</v>
      </c>
    </row>
    <row r="8323" spans="1:20" x14ac:dyDescent="0.25">
      <c r="A8323">
        <v>59491</v>
      </c>
      <c r="B8323">
        <v>40992</v>
      </c>
      <c r="C8323" t="s">
        <v>36</v>
      </c>
      <c r="D8323" t="s">
        <v>21</v>
      </c>
      <c r="E8323" t="s">
        <v>120</v>
      </c>
      <c r="F8323" t="s">
        <v>1532</v>
      </c>
      <c r="G8323">
        <v>31</v>
      </c>
      <c r="H8323">
        <v>21013.78</v>
      </c>
      <c r="I8323">
        <v>0.45</v>
      </c>
      <c r="J8323">
        <v>0.04</v>
      </c>
      <c r="K8323">
        <v>8966.1</v>
      </c>
      <c r="L8323">
        <v>705.44</v>
      </c>
      <c r="M8323">
        <v>387.99</v>
      </c>
      <c r="N8323">
        <v>19.989999999999998</v>
      </c>
      <c r="O8323" t="s">
        <v>24</v>
      </c>
      <c r="P8323" t="s">
        <v>1987</v>
      </c>
      <c r="Q8323" t="s">
        <v>64</v>
      </c>
      <c r="R8323" t="s">
        <v>61</v>
      </c>
      <c r="S8323" t="s">
        <v>57</v>
      </c>
      <c r="T8323" s="1">
        <v>40995</v>
      </c>
    </row>
    <row r="8324" spans="1:20" x14ac:dyDescent="0.25">
      <c r="A8324">
        <v>59491</v>
      </c>
      <c r="B8324">
        <v>40992</v>
      </c>
      <c r="C8324" t="s">
        <v>36</v>
      </c>
      <c r="D8324" t="s">
        <v>21</v>
      </c>
      <c r="E8324" t="s">
        <v>120</v>
      </c>
      <c r="F8324" t="s">
        <v>232</v>
      </c>
      <c r="G8324">
        <v>8</v>
      </c>
      <c r="H8324">
        <v>53.73</v>
      </c>
      <c r="I8324">
        <v>0.46</v>
      </c>
      <c r="J8324">
        <v>0.09</v>
      </c>
      <c r="K8324">
        <v>19.62</v>
      </c>
      <c r="L8324">
        <v>6.63</v>
      </c>
      <c r="M8324">
        <v>3.58</v>
      </c>
      <c r="N8324">
        <v>5.47</v>
      </c>
      <c r="O8324" t="s">
        <v>24</v>
      </c>
      <c r="P8324" t="s">
        <v>1987</v>
      </c>
      <c r="Q8324" t="s">
        <v>41</v>
      </c>
      <c r="R8324" t="s">
        <v>61</v>
      </c>
      <c r="S8324" t="s">
        <v>57</v>
      </c>
      <c r="T8324" s="1">
        <v>40993</v>
      </c>
    </row>
    <row r="8325" spans="1:20" x14ac:dyDescent="0.25">
      <c r="A8325">
        <v>59491</v>
      </c>
      <c r="B8325">
        <v>40992</v>
      </c>
      <c r="C8325" t="s">
        <v>36</v>
      </c>
      <c r="D8325" t="s">
        <v>21</v>
      </c>
      <c r="E8325" t="s">
        <v>120</v>
      </c>
      <c r="F8325" t="s">
        <v>1529</v>
      </c>
      <c r="G8325">
        <v>6</v>
      </c>
      <c r="H8325">
        <v>91.05</v>
      </c>
      <c r="I8325">
        <v>0.46</v>
      </c>
      <c r="J8325">
        <v>0.03</v>
      </c>
      <c r="K8325">
        <v>35.26</v>
      </c>
      <c r="L8325">
        <v>13.67</v>
      </c>
      <c r="M8325">
        <v>7.38</v>
      </c>
      <c r="N8325">
        <v>11.51</v>
      </c>
      <c r="O8325" t="s">
        <v>24</v>
      </c>
      <c r="P8325" t="s">
        <v>1987</v>
      </c>
      <c r="Q8325" t="s">
        <v>41</v>
      </c>
      <c r="R8325" t="s">
        <v>61</v>
      </c>
      <c r="S8325" t="s">
        <v>57</v>
      </c>
      <c r="T8325" s="1">
        <v>40992</v>
      </c>
    </row>
    <row r="8326" spans="1:20" x14ac:dyDescent="0.25">
      <c r="A8326">
        <v>59491</v>
      </c>
      <c r="B8326">
        <v>40992</v>
      </c>
      <c r="C8326" t="s">
        <v>36</v>
      </c>
      <c r="D8326" t="s">
        <v>42</v>
      </c>
      <c r="E8326" t="s">
        <v>43</v>
      </c>
      <c r="F8326" t="s">
        <v>980</v>
      </c>
      <c r="G8326">
        <v>46</v>
      </c>
      <c r="H8326">
        <v>1018.99</v>
      </c>
      <c r="I8326">
        <v>0.48</v>
      </c>
      <c r="J8326">
        <v>0.06</v>
      </c>
      <c r="K8326">
        <v>454.02</v>
      </c>
      <c r="L8326">
        <v>23.5</v>
      </c>
      <c r="M8326">
        <v>12.22</v>
      </c>
      <c r="N8326">
        <v>2.85</v>
      </c>
      <c r="O8326" t="s">
        <v>24</v>
      </c>
      <c r="P8326" t="s">
        <v>1987</v>
      </c>
      <c r="Q8326" t="s">
        <v>41</v>
      </c>
      <c r="R8326" t="s">
        <v>61</v>
      </c>
      <c r="S8326" t="s">
        <v>35</v>
      </c>
      <c r="T8326" s="1">
        <v>40994</v>
      </c>
    </row>
    <row r="8327" spans="1:20" x14ac:dyDescent="0.25">
      <c r="A8327">
        <v>59492</v>
      </c>
      <c r="B8327">
        <v>41213</v>
      </c>
      <c r="C8327" t="s">
        <v>29</v>
      </c>
      <c r="D8327" t="s">
        <v>21</v>
      </c>
      <c r="E8327" t="s">
        <v>84</v>
      </c>
      <c r="F8327" t="s">
        <v>148</v>
      </c>
      <c r="G8327">
        <v>25</v>
      </c>
      <c r="H8327">
        <v>266.11</v>
      </c>
      <c r="I8327">
        <v>0.38</v>
      </c>
      <c r="J8327">
        <v>0.02</v>
      </c>
      <c r="K8327">
        <v>94.06</v>
      </c>
      <c r="L8327">
        <v>10.45</v>
      </c>
      <c r="M8327">
        <v>6.48</v>
      </c>
      <c r="N8327">
        <v>10.050000000000001</v>
      </c>
      <c r="O8327" t="s">
        <v>24</v>
      </c>
      <c r="P8327" t="s">
        <v>1081</v>
      </c>
      <c r="Q8327" t="s">
        <v>41</v>
      </c>
      <c r="R8327" t="s">
        <v>61</v>
      </c>
      <c r="S8327" t="s">
        <v>57</v>
      </c>
      <c r="T8327" s="1">
        <v>41214</v>
      </c>
    </row>
    <row r="8328" spans="1:20" x14ac:dyDescent="0.25">
      <c r="A8328">
        <v>59552</v>
      </c>
      <c r="B8328">
        <v>40191</v>
      </c>
      <c r="C8328" t="s">
        <v>29</v>
      </c>
      <c r="D8328" t="s">
        <v>21</v>
      </c>
      <c r="E8328" t="s">
        <v>120</v>
      </c>
      <c r="F8328" t="s">
        <v>549</v>
      </c>
      <c r="G8328">
        <v>39</v>
      </c>
      <c r="H8328">
        <v>544.34</v>
      </c>
      <c r="I8328">
        <v>0.46</v>
      </c>
      <c r="J8328">
        <v>0</v>
      </c>
      <c r="K8328">
        <v>247.51</v>
      </c>
      <c r="L8328">
        <v>13.8</v>
      </c>
      <c r="M8328">
        <v>7.45</v>
      </c>
      <c r="N8328">
        <v>6.28</v>
      </c>
      <c r="O8328" t="s">
        <v>24</v>
      </c>
      <c r="P8328" t="s">
        <v>1590</v>
      </c>
      <c r="Q8328" t="s">
        <v>64</v>
      </c>
      <c r="R8328" t="s">
        <v>61</v>
      </c>
      <c r="S8328" t="s">
        <v>57</v>
      </c>
      <c r="T8328" s="1">
        <v>40192</v>
      </c>
    </row>
    <row r="8329" spans="1:20" x14ac:dyDescent="0.25">
      <c r="A8329">
        <v>59553</v>
      </c>
      <c r="B8329">
        <v>40494</v>
      </c>
      <c r="C8329" t="s">
        <v>29</v>
      </c>
      <c r="D8329" t="s">
        <v>21</v>
      </c>
      <c r="E8329" t="s">
        <v>84</v>
      </c>
      <c r="F8329" t="s">
        <v>1316</v>
      </c>
      <c r="G8329">
        <v>15</v>
      </c>
      <c r="H8329">
        <v>264.20999999999998</v>
      </c>
      <c r="I8329">
        <v>0.37</v>
      </c>
      <c r="J8329">
        <v>0.04</v>
      </c>
      <c r="K8329">
        <v>89.1</v>
      </c>
      <c r="L8329">
        <v>18</v>
      </c>
      <c r="M8329">
        <v>11.34</v>
      </c>
      <c r="N8329">
        <v>5.01</v>
      </c>
      <c r="O8329" t="s">
        <v>24</v>
      </c>
      <c r="P8329" t="s">
        <v>987</v>
      </c>
      <c r="Q8329" t="s">
        <v>33</v>
      </c>
      <c r="R8329" t="s">
        <v>27</v>
      </c>
      <c r="S8329" t="s">
        <v>57</v>
      </c>
      <c r="T8329" s="1">
        <v>40495</v>
      </c>
    </row>
    <row r="8330" spans="1:20" x14ac:dyDescent="0.25">
      <c r="A8330">
        <v>59553</v>
      </c>
      <c r="B8330">
        <v>40494</v>
      </c>
      <c r="C8330" t="s">
        <v>29</v>
      </c>
      <c r="D8330" t="s">
        <v>37</v>
      </c>
      <c r="E8330" t="s">
        <v>50</v>
      </c>
      <c r="F8330" t="s">
        <v>76</v>
      </c>
      <c r="G8330">
        <v>42</v>
      </c>
      <c r="H8330">
        <v>5099.6499999999996</v>
      </c>
      <c r="I8330">
        <v>0.51</v>
      </c>
      <c r="J8330">
        <v>0.1</v>
      </c>
      <c r="K8330">
        <v>2319.08</v>
      </c>
      <c r="L8330">
        <v>134.66999999999999</v>
      </c>
      <c r="M8330">
        <v>65.989999999999995</v>
      </c>
      <c r="N8330">
        <v>8.99</v>
      </c>
      <c r="O8330" t="s">
        <v>24</v>
      </c>
      <c r="P8330" t="s">
        <v>987</v>
      </c>
      <c r="Q8330" t="s">
        <v>33</v>
      </c>
      <c r="R8330" t="s">
        <v>27</v>
      </c>
      <c r="S8330" t="s">
        <v>57</v>
      </c>
      <c r="T8330" s="1">
        <v>40496</v>
      </c>
    </row>
    <row r="8331" spans="1:20" x14ac:dyDescent="0.25">
      <c r="A8331">
        <v>59554</v>
      </c>
      <c r="B8331">
        <v>40862</v>
      </c>
      <c r="C8331" t="s">
        <v>58</v>
      </c>
      <c r="D8331" t="s">
        <v>37</v>
      </c>
      <c r="E8331" t="s">
        <v>38</v>
      </c>
      <c r="F8331" t="s">
        <v>1391</v>
      </c>
      <c r="G8331">
        <v>40</v>
      </c>
      <c r="H8331">
        <v>1037.8499999999999</v>
      </c>
      <c r="I8331">
        <v>0.36</v>
      </c>
      <c r="J8331">
        <v>0.08</v>
      </c>
      <c r="K8331">
        <v>314.64999999999998</v>
      </c>
      <c r="L8331">
        <v>28.09</v>
      </c>
      <c r="M8331">
        <v>17.98</v>
      </c>
      <c r="N8331">
        <v>4</v>
      </c>
      <c r="O8331" t="s">
        <v>24</v>
      </c>
      <c r="P8331" t="s">
        <v>1582</v>
      </c>
      <c r="Q8331" t="s">
        <v>64</v>
      </c>
      <c r="R8331" t="s">
        <v>67</v>
      </c>
      <c r="S8331" t="s">
        <v>57</v>
      </c>
      <c r="T8331" s="1">
        <v>40863</v>
      </c>
    </row>
    <row r="8332" spans="1:20" x14ac:dyDescent="0.25">
      <c r="A8332">
        <v>59556</v>
      </c>
      <c r="B8332">
        <v>40162</v>
      </c>
      <c r="C8332" t="s">
        <v>29</v>
      </c>
      <c r="D8332" t="s">
        <v>21</v>
      </c>
      <c r="E8332" t="s">
        <v>72</v>
      </c>
      <c r="F8332" t="s">
        <v>1067</v>
      </c>
      <c r="G8332">
        <v>27</v>
      </c>
      <c r="H8332">
        <v>85.72</v>
      </c>
      <c r="I8332">
        <v>0.53</v>
      </c>
      <c r="J8332">
        <v>0</v>
      </c>
      <c r="K8332">
        <v>45.06</v>
      </c>
      <c r="L8332">
        <v>3.15</v>
      </c>
      <c r="M8332">
        <v>1.48</v>
      </c>
      <c r="N8332">
        <v>0.7</v>
      </c>
      <c r="O8332" t="s">
        <v>24</v>
      </c>
      <c r="P8332" t="s">
        <v>2040</v>
      </c>
      <c r="Q8332" t="s">
        <v>41</v>
      </c>
      <c r="R8332" t="s">
        <v>61</v>
      </c>
      <c r="S8332" t="s">
        <v>55</v>
      </c>
      <c r="T8332" s="1">
        <v>40164</v>
      </c>
    </row>
    <row r="8333" spans="1:20" x14ac:dyDescent="0.25">
      <c r="A8333">
        <v>59556</v>
      </c>
      <c r="B8333">
        <v>40162</v>
      </c>
      <c r="C8333" t="s">
        <v>29</v>
      </c>
      <c r="D8333" t="s">
        <v>37</v>
      </c>
      <c r="E8333" t="s">
        <v>50</v>
      </c>
      <c r="F8333" t="s">
        <v>1355</v>
      </c>
      <c r="G8333">
        <v>5</v>
      </c>
      <c r="H8333">
        <v>2297.77</v>
      </c>
      <c r="I8333">
        <v>0.55000000000000004</v>
      </c>
      <c r="J8333">
        <v>0</v>
      </c>
      <c r="K8333">
        <v>1258.83</v>
      </c>
      <c r="L8333">
        <v>457.76</v>
      </c>
      <c r="M8333">
        <v>205.99</v>
      </c>
      <c r="N8333">
        <v>8.99</v>
      </c>
      <c r="O8333" t="s">
        <v>24</v>
      </c>
      <c r="P8333" t="s">
        <v>2040</v>
      </c>
      <c r="Q8333" t="s">
        <v>41</v>
      </c>
      <c r="R8333" t="s">
        <v>61</v>
      </c>
      <c r="S8333" t="s">
        <v>57</v>
      </c>
      <c r="T8333" s="1">
        <v>40163</v>
      </c>
    </row>
    <row r="8334" spans="1:20" x14ac:dyDescent="0.25">
      <c r="A8334">
        <v>59558</v>
      </c>
      <c r="B8334">
        <v>41106</v>
      </c>
      <c r="C8334" t="s">
        <v>29</v>
      </c>
      <c r="D8334" t="s">
        <v>21</v>
      </c>
      <c r="E8334" t="s">
        <v>80</v>
      </c>
      <c r="F8334" t="s">
        <v>510</v>
      </c>
      <c r="G8334">
        <v>34</v>
      </c>
      <c r="H8334">
        <v>148.4</v>
      </c>
      <c r="I8334">
        <v>0.4</v>
      </c>
      <c r="J8334">
        <v>0</v>
      </c>
      <c r="K8334">
        <v>59.16</v>
      </c>
      <c r="L8334">
        <v>4.3499999999999996</v>
      </c>
      <c r="M8334">
        <v>2.61</v>
      </c>
      <c r="N8334">
        <v>0.5</v>
      </c>
      <c r="O8334" t="s">
        <v>24</v>
      </c>
      <c r="P8334" t="s">
        <v>1052</v>
      </c>
      <c r="Q8334" t="s">
        <v>95</v>
      </c>
      <c r="R8334" t="s">
        <v>27</v>
      </c>
      <c r="S8334" t="s">
        <v>57</v>
      </c>
      <c r="T8334" s="1">
        <v>41109</v>
      </c>
    </row>
    <row r="8335" spans="1:20" x14ac:dyDescent="0.25">
      <c r="A8335">
        <v>59559</v>
      </c>
      <c r="B8335">
        <v>40438</v>
      </c>
      <c r="C8335" t="s">
        <v>58</v>
      </c>
      <c r="D8335" t="s">
        <v>42</v>
      </c>
      <c r="E8335" t="s">
        <v>43</v>
      </c>
      <c r="F8335" t="s">
        <v>214</v>
      </c>
      <c r="G8335">
        <v>30</v>
      </c>
      <c r="H8335">
        <v>661.24</v>
      </c>
      <c r="I8335">
        <v>0.41</v>
      </c>
      <c r="J8335">
        <v>0.1</v>
      </c>
      <c r="K8335">
        <v>226.04</v>
      </c>
      <c r="L8335">
        <v>24.31</v>
      </c>
      <c r="M8335">
        <v>14.34</v>
      </c>
      <c r="N8335">
        <v>5</v>
      </c>
      <c r="O8335" t="s">
        <v>71</v>
      </c>
      <c r="P8335" t="s">
        <v>1987</v>
      </c>
      <c r="Q8335" t="s">
        <v>64</v>
      </c>
      <c r="R8335" t="s">
        <v>61</v>
      </c>
      <c r="S8335" t="s">
        <v>35</v>
      </c>
      <c r="T8335" s="1">
        <v>40438</v>
      </c>
    </row>
    <row r="8336" spans="1:20" x14ac:dyDescent="0.25">
      <c r="A8336">
        <v>59584</v>
      </c>
      <c r="B8336">
        <v>40326</v>
      </c>
      <c r="C8336" t="s">
        <v>79</v>
      </c>
      <c r="D8336" t="s">
        <v>42</v>
      </c>
      <c r="E8336" t="s">
        <v>92</v>
      </c>
      <c r="F8336" t="s">
        <v>369</v>
      </c>
      <c r="G8336">
        <v>3</v>
      </c>
      <c r="H8336">
        <v>551.96</v>
      </c>
      <c r="I8336">
        <v>0.46</v>
      </c>
      <c r="J8336">
        <v>0.08</v>
      </c>
      <c r="K8336">
        <v>213.18</v>
      </c>
      <c r="L8336">
        <v>187</v>
      </c>
      <c r="M8336">
        <v>100.98</v>
      </c>
      <c r="N8336">
        <v>35.840000000000003</v>
      </c>
      <c r="O8336" t="s">
        <v>48</v>
      </c>
      <c r="P8336" t="s">
        <v>1329</v>
      </c>
      <c r="Q8336" t="s">
        <v>33</v>
      </c>
      <c r="R8336" t="s">
        <v>67</v>
      </c>
      <c r="S8336" t="s">
        <v>49</v>
      </c>
      <c r="T8336" s="1">
        <v>40327</v>
      </c>
    </row>
    <row r="8337" spans="1:20" x14ac:dyDescent="0.25">
      <c r="A8337">
        <v>59584</v>
      </c>
      <c r="B8337">
        <v>40326</v>
      </c>
      <c r="C8337" t="s">
        <v>79</v>
      </c>
      <c r="D8337" t="s">
        <v>37</v>
      </c>
      <c r="E8337" t="s">
        <v>87</v>
      </c>
      <c r="F8337" t="s">
        <v>88</v>
      </c>
      <c r="G8337">
        <v>7</v>
      </c>
      <c r="H8337">
        <v>2170.85</v>
      </c>
      <c r="I8337">
        <v>0.51</v>
      </c>
      <c r="J8337">
        <v>0</v>
      </c>
      <c r="K8337">
        <v>1100</v>
      </c>
      <c r="L8337">
        <v>308.12</v>
      </c>
      <c r="M8337">
        <v>150.97999999999999</v>
      </c>
      <c r="N8337">
        <v>13.99</v>
      </c>
      <c r="O8337" t="s">
        <v>24</v>
      </c>
      <c r="P8337" t="s">
        <v>1329</v>
      </c>
      <c r="Q8337" t="s">
        <v>33</v>
      </c>
      <c r="R8337" t="s">
        <v>67</v>
      </c>
      <c r="S8337" t="s">
        <v>45</v>
      </c>
      <c r="T8337" s="1">
        <v>40326</v>
      </c>
    </row>
    <row r="8338" spans="1:20" x14ac:dyDescent="0.25">
      <c r="A8338">
        <v>59585</v>
      </c>
      <c r="B8338">
        <v>41174</v>
      </c>
      <c r="C8338" t="s">
        <v>36</v>
      </c>
      <c r="D8338" t="s">
        <v>37</v>
      </c>
      <c r="E8338" t="s">
        <v>87</v>
      </c>
      <c r="F8338" t="s">
        <v>258</v>
      </c>
      <c r="G8338">
        <v>45</v>
      </c>
      <c r="H8338">
        <v>1106.42</v>
      </c>
      <c r="I8338">
        <v>0.39</v>
      </c>
      <c r="J8338">
        <v>7.0000000000000007E-2</v>
      </c>
      <c r="K8338">
        <v>377.47</v>
      </c>
      <c r="L8338">
        <v>26.21</v>
      </c>
      <c r="M8338">
        <v>15.99</v>
      </c>
      <c r="N8338">
        <v>9.4</v>
      </c>
      <c r="O8338" t="s">
        <v>24</v>
      </c>
      <c r="P8338" t="s">
        <v>655</v>
      </c>
      <c r="Q8338" t="s">
        <v>95</v>
      </c>
      <c r="R8338" t="s">
        <v>67</v>
      </c>
      <c r="S8338" t="s">
        <v>57</v>
      </c>
      <c r="T8338" s="1">
        <v>41175</v>
      </c>
    </row>
    <row r="8339" spans="1:20" x14ac:dyDescent="0.25">
      <c r="A8339">
        <v>59586</v>
      </c>
      <c r="B8339">
        <v>40975</v>
      </c>
      <c r="C8339" t="s">
        <v>20</v>
      </c>
      <c r="D8339" t="s">
        <v>21</v>
      </c>
      <c r="E8339" t="s">
        <v>84</v>
      </c>
      <c r="F8339" t="s">
        <v>206</v>
      </c>
      <c r="G8339">
        <v>25</v>
      </c>
      <c r="H8339">
        <v>288.70999999999998</v>
      </c>
      <c r="I8339">
        <v>0.44</v>
      </c>
      <c r="J8339">
        <v>0.05</v>
      </c>
      <c r="K8339">
        <v>116.3</v>
      </c>
      <c r="L8339">
        <v>11.93</v>
      </c>
      <c r="M8339">
        <v>6.68</v>
      </c>
      <c r="N8339">
        <v>5.41</v>
      </c>
      <c r="O8339" t="s">
        <v>24</v>
      </c>
      <c r="P8339" t="s">
        <v>1426</v>
      </c>
      <c r="Q8339" t="s">
        <v>33</v>
      </c>
      <c r="R8339" t="s">
        <v>67</v>
      </c>
      <c r="S8339" t="s">
        <v>57</v>
      </c>
      <c r="T8339" s="1">
        <v>40979</v>
      </c>
    </row>
    <row r="8340" spans="1:20" x14ac:dyDescent="0.25">
      <c r="A8340">
        <v>59589</v>
      </c>
      <c r="B8340">
        <v>41010</v>
      </c>
      <c r="C8340" t="s">
        <v>79</v>
      </c>
      <c r="D8340" t="s">
        <v>21</v>
      </c>
      <c r="E8340" t="s">
        <v>22</v>
      </c>
      <c r="F8340" t="s">
        <v>647</v>
      </c>
      <c r="G8340">
        <v>25</v>
      </c>
      <c r="H8340">
        <v>2551.9299999999998</v>
      </c>
      <c r="I8340">
        <v>0.4</v>
      </c>
      <c r="J8340">
        <v>0.06</v>
      </c>
      <c r="K8340">
        <v>920.55</v>
      </c>
      <c r="L8340">
        <v>108.3</v>
      </c>
      <c r="M8340">
        <v>64.98</v>
      </c>
      <c r="N8340">
        <v>6.88</v>
      </c>
      <c r="O8340" t="s">
        <v>24</v>
      </c>
      <c r="P8340" t="s">
        <v>1699</v>
      </c>
      <c r="Q8340" t="s">
        <v>64</v>
      </c>
      <c r="R8340" t="s">
        <v>61</v>
      </c>
      <c r="S8340" t="s">
        <v>57</v>
      </c>
      <c r="T8340" s="1">
        <v>41010</v>
      </c>
    </row>
    <row r="8341" spans="1:20" x14ac:dyDescent="0.25">
      <c r="A8341">
        <v>59591</v>
      </c>
      <c r="B8341">
        <v>40095</v>
      </c>
      <c r="C8341" t="s">
        <v>29</v>
      </c>
      <c r="D8341" t="s">
        <v>37</v>
      </c>
      <c r="E8341" t="s">
        <v>87</v>
      </c>
      <c r="F8341" t="s">
        <v>1500</v>
      </c>
      <c r="G8341">
        <v>34</v>
      </c>
      <c r="H8341">
        <v>6733.88</v>
      </c>
      <c r="I8341">
        <v>0.53</v>
      </c>
      <c r="J8341">
        <v>0.08</v>
      </c>
      <c r="K8341">
        <v>3286.9</v>
      </c>
      <c r="L8341">
        <v>214.83</v>
      </c>
      <c r="M8341">
        <v>100.97</v>
      </c>
      <c r="N8341">
        <v>14</v>
      </c>
      <c r="O8341" t="s">
        <v>48</v>
      </c>
      <c r="P8341" t="s">
        <v>1550</v>
      </c>
      <c r="Q8341" t="s">
        <v>41</v>
      </c>
      <c r="R8341" t="s">
        <v>61</v>
      </c>
      <c r="S8341" t="s">
        <v>132</v>
      </c>
      <c r="T8341" s="1">
        <v>40096</v>
      </c>
    </row>
    <row r="8342" spans="1:20" x14ac:dyDescent="0.25">
      <c r="A8342">
        <v>59591</v>
      </c>
      <c r="B8342">
        <v>40095</v>
      </c>
      <c r="C8342" t="s">
        <v>29</v>
      </c>
      <c r="D8342" t="s">
        <v>21</v>
      </c>
      <c r="E8342" t="s">
        <v>84</v>
      </c>
      <c r="F8342" t="s">
        <v>2094</v>
      </c>
      <c r="G8342">
        <v>29</v>
      </c>
      <c r="H8342">
        <v>293.57</v>
      </c>
      <c r="I8342">
        <v>0.39</v>
      </c>
      <c r="J8342">
        <v>7.0000000000000007E-2</v>
      </c>
      <c r="K8342">
        <v>98.58</v>
      </c>
      <c r="L8342">
        <v>10.62</v>
      </c>
      <c r="M8342">
        <v>6.48</v>
      </c>
      <c r="N8342">
        <v>7.07</v>
      </c>
      <c r="O8342" t="s">
        <v>24</v>
      </c>
      <c r="P8342" t="s">
        <v>1550</v>
      </c>
      <c r="Q8342" t="s">
        <v>41</v>
      </c>
      <c r="R8342" t="s">
        <v>61</v>
      </c>
      <c r="S8342" t="s">
        <v>57</v>
      </c>
      <c r="T8342" s="1">
        <v>40097</v>
      </c>
    </row>
    <row r="8343" spans="1:20" x14ac:dyDescent="0.25">
      <c r="A8343">
        <v>59619</v>
      </c>
      <c r="B8343">
        <v>40222</v>
      </c>
      <c r="C8343" t="s">
        <v>29</v>
      </c>
      <c r="D8343" t="s">
        <v>21</v>
      </c>
      <c r="E8343" t="s">
        <v>84</v>
      </c>
      <c r="F8343" t="s">
        <v>525</v>
      </c>
      <c r="G8343">
        <v>12</v>
      </c>
      <c r="H8343">
        <v>139.63</v>
      </c>
      <c r="I8343">
        <v>0.48</v>
      </c>
      <c r="J8343">
        <v>0.04</v>
      </c>
      <c r="K8343">
        <v>60.72</v>
      </c>
      <c r="L8343">
        <v>11.5</v>
      </c>
      <c r="M8343">
        <v>5.98</v>
      </c>
      <c r="N8343">
        <v>7.15</v>
      </c>
      <c r="O8343" t="s">
        <v>24</v>
      </c>
      <c r="P8343" t="s">
        <v>303</v>
      </c>
      <c r="Q8343" t="s">
        <v>95</v>
      </c>
      <c r="R8343" t="s">
        <v>67</v>
      </c>
      <c r="S8343" t="s">
        <v>57</v>
      </c>
      <c r="T8343" s="1">
        <v>40224</v>
      </c>
    </row>
    <row r="8344" spans="1:20" x14ac:dyDescent="0.25">
      <c r="A8344">
        <v>59619</v>
      </c>
      <c r="B8344">
        <v>40222</v>
      </c>
      <c r="C8344" t="s">
        <v>29</v>
      </c>
      <c r="D8344" t="s">
        <v>21</v>
      </c>
      <c r="E8344" t="s">
        <v>84</v>
      </c>
      <c r="F8344" t="s">
        <v>648</v>
      </c>
      <c r="G8344">
        <v>35</v>
      </c>
      <c r="H8344">
        <v>472.08</v>
      </c>
      <c r="I8344">
        <v>0.55000000000000004</v>
      </c>
      <c r="J8344">
        <v>0.08</v>
      </c>
      <c r="K8344">
        <v>236.88</v>
      </c>
      <c r="L8344">
        <v>14.4</v>
      </c>
      <c r="M8344">
        <v>6.48</v>
      </c>
      <c r="N8344">
        <v>8.4</v>
      </c>
      <c r="O8344" t="s">
        <v>24</v>
      </c>
      <c r="P8344" t="s">
        <v>303</v>
      </c>
      <c r="Q8344" t="s">
        <v>75</v>
      </c>
      <c r="R8344" t="s">
        <v>67</v>
      </c>
      <c r="S8344" t="s">
        <v>57</v>
      </c>
      <c r="T8344" s="1">
        <v>40224</v>
      </c>
    </row>
    <row r="8345" spans="1:20" x14ac:dyDescent="0.25">
      <c r="A8345">
        <v>59651</v>
      </c>
      <c r="B8345">
        <v>40318</v>
      </c>
      <c r="C8345" t="s">
        <v>58</v>
      </c>
      <c r="D8345" t="s">
        <v>21</v>
      </c>
      <c r="E8345" t="s">
        <v>120</v>
      </c>
      <c r="F8345" t="s">
        <v>905</v>
      </c>
      <c r="G8345">
        <v>36</v>
      </c>
      <c r="H8345">
        <v>552.38</v>
      </c>
      <c r="I8345">
        <v>0.51</v>
      </c>
      <c r="J8345">
        <v>0.08</v>
      </c>
      <c r="K8345">
        <v>254</v>
      </c>
      <c r="L8345">
        <v>16.41</v>
      </c>
      <c r="M8345">
        <v>8.0399999999999991</v>
      </c>
      <c r="N8345">
        <v>8.94</v>
      </c>
      <c r="O8345" t="s">
        <v>24</v>
      </c>
      <c r="P8345" t="s">
        <v>1478</v>
      </c>
      <c r="Q8345" t="s">
        <v>95</v>
      </c>
      <c r="R8345" t="s">
        <v>34</v>
      </c>
      <c r="S8345" t="s">
        <v>57</v>
      </c>
      <c r="T8345" s="1">
        <v>40320</v>
      </c>
    </row>
    <row r="8346" spans="1:20" x14ac:dyDescent="0.25">
      <c r="A8346">
        <v>59651</v>
      </c>
      <c r="B8346">
        <v>40318</v>
      </c>
      <c r="C8346" t="s">
        <v>58</v>
      </c>
      <c r="D8346" t="s">
        <v>42</v>
      </c>
      <c r="E8346" t="s">
        <v>43</v>
      </c>
      <c r="F8346" t="s">
        <v>1149</v>
      </c>
      <c r="G8346">
        <v>18</v>
      </c>
      <c r="H8346">
        <v>68.790000000000006</v>
      </c>
      <c r="I8346">
        <v>0.4</v>
      </c>
      <c r="J8346">
        <v>0.04</v>
      </c>
      <c r="K8346">
        <v>24.08</v>
      </c>
      <c r="L8346">
        <v>3.72</v>
      </c>
      <c r="M8346">
        <v>2.23</v>
      </c>
      <c r="N8346">
        <v>4.57</v>
      </c>
      <c r="O8346" t="s">
        <v>24</v>
      </c>
      <c r="P8346" t="s">
        <v>1478</v>
      </c>
      <c r="Q8346" t="s">
        <v>95</v>
      </c>
      <c r="R8346" t="s">
        <v>34</v>
      </c>
      <c r="S8346" t="s">
        <v>35</v>
      </c>
      <c r="T8346" s="1">
        <v>40320</v>
      </c>
    </row>
    <row r="8347" spans="1:20" x14ac:dyDescent="0.25">
      <c r="A8347">
        <v>59652</v>
      </c>
      <c r="B8347">
        <v>40570</v>
      </c>
      <c r="C8347" t="s">
        <v>79</v>
      </c>
      <c r="D8347" t="s">
        <v>37</v>
      </c>
      <c r="E8347" t="s">
        <v>50</v>
      </c>
      <c r="F8347" t="s">
        <v>1682</v>
      </c>
      <c r="G8347">
        <v>17</v>
      </c>
      <c r="H8347">
        <v>707.22</v>
      </c>
      <c r="I8347">
        <v>0.52</v>
      </c>
      <c r="J8347">
        <v>0.05</v>
      </c>
      <c r="K8347">
        <v>349.4</v>
      </c>
      <c r="L8347">
        <v>43.73</v>
      </c>
      <c r="M8347">
        <v>20.99</v>
      </c>
      <c r="N8347">
        <v>0.99</v>
      </c>
      <c r="O8347" t="s">
        <v>24</v>
      </c>
      <c r="P8347" t="s">
        <v>1800</v>
      </c>
      <c r="Q8347" t="s">
        <v>83</v>
      </c>
      <c r="R8347" t="s">
        <v>61</v>
      </c>
      <c r="S8347" t="s">
        <v>35</v>
      </c>
      <c r="T8347" s="1">
        <v>40572</v>
      </c>
    </row>
    <row r="8348" spans="1:20" x14ac:dyDescent="0.25">
      <c r="A8348">
        <v>59680</v>
      </c>
      <c r="B8348">
        <v>41078</v>
      </c>
      <c r="C8348" t="s">
        <v>58</v>
      </c>
      <c r="D8348" t="s">
        <v>37</v>
      </c>
      <c r="E8348" t="s">
        <v>38</v>
      </c>
      <c r="F8348" t="s">
        <v>2084</v>
      </c>
      <c r="G8348">
        <v>15</v>
      </c>
      <c r="H8348">
        <v>25.71</v>
      </c>
      <c r="I8348">
        <v>0.38</v>
      </c>
      <c r="J8348">
        <v>0.05</v>
      </c>
      <c r="K8348">
        <v>7.9</v>
      </c>
      <c r="L8348">
        <v>1.6</v>
      </c>
      <c r="M8348">
        <v>0.99</v>
      </c>
      <c r="N8348">
        <v>2.96</v>
      </c>
      <c r="O8348" t="s">
        <v>24</v>
      </c>
      <c r="P8348" t="s">
        <v>1700</v>
      </c>
      <c r="Q8348" t="s">
        <v>95</v>
      </c>
      <c r="R8348" t="s">
        <v>67</v>
      </c>
      <c r="S8348" t="s">
        <v>35</v>
      </c>
      <c r="T8348" s="1">
        <v>41079</v>
      </c>
    </row>
    <row r="8349" spans="1:20" x14ac:dyDescent="0.25">
      <c r="A8349">
        <v>59681</v>
      </c>
      <c r="B8349">
        <v>39975</v>
      </c>
      <c r="C8349" t="s">
        <v>58</v>
      </c>
      <c r="D8349" t="s">
        <v>21</v>
      </c>
      <c r="E8349" t="s">
        <v>120</v>
      </c>
      <c r="F8349" t="s">
        <v>344</v>
      </c>
      <c r="G8349">
        <v>23</v>
      </c>
      <c r="H8349">
        <v>340.4</v>
      </c>
      <c r="I8349">
        <v>0.42</v>
      </c>
      <c r="J8349">
        <v>0.02</v>
      </c>
      <c r="K8349">
        <v>136.41</v>
      </c>
      <c r="L8349">
        <v>14.83</v>
      </c>
      <c r="M8349">
        <v>8.6</v>
      </c>
      <c r="N8349">
        <v>6.19</v>
      </c>
      <c r="O8349" t="s">
        <v>71</v>
      </c>
      <c r="P8349" t="s">
        <v>919</v>
      </c>
      <c r="Q8349" t="s">
        <v>33</v>
      </c>
      <c r="R8349" t="s">
        <v>27</v>
      </c>
      <c r="S8349" t="s">
        <v>57</v>
      </c>
      <c r="T8349" s="1">
        <v>39977</v>
      </c>
    </row>
    <row r="8350" spans="1:20" x14ac:dyDescent="0.25">
      <c r="A8350">
        <v>59683</v>
      </c>
      <c r="B8350">
        <v>41195</v>
      </c>
      <c r="C8350" t="s">
        <v>29</v>
      </c>
      <c r="D8350" t="s">
        <v>21</v>
      </c>
      <c r="E8350" t="s">
        <v>120</v>
      </c>
      <c r="F8350" t="s">
        <v>1852</v>
      </c>
      <c r="G8350">
        <v>37</v>
      </c>
      <c r="H8350">
        <v>270.49</v>
      </c>
      <c r="I8350">
        <v>0.35</v>
      </c>
      <c r="J8350">
        <v>0.05</v>
      </c>
      <c r="K8350">
        <v>83.85</v>
      </c>
      <c r="L8350">
        <v>7.55</v>
      </c>
      <c r="M8350">
        <v>4.91</v>
      </c>
      <c r="N8350">
        <v>4.97</v>
      </c>
      <c r="O8350" t="s">
        <v>24</v>
      </c>
      <c r="P8350" t="s">
        <v>1474</v>
      </c>
      <c r="Q8350" t="s">
        <v>64</v>
      </c>
      <c r="R8350" t="s">
        <v>27</v>
      </c>
      <c r="S8350" t="s">
        <v>57</v>
      </c>
      <c r="T8350" s="1">
        <v>41196</v>
      </c>
    </row>
    <row r="8351" spans="1:20" x14ac:dyDescent="0.25">
      <c r="A8351">
        <v>59684</v>
      </c>
      <c r="B8351">
        <v>40541</v>
      </c>
      <c r="C8351" t="s">
        <v>79</v>
      </c>
      <c r="D8351" t="s">
        <v>21</v>
      </c>
      <c r="E8351" t="s">
        <v>126</v>
      </c>
      <c r="F8351" t="s">
        <v>1311</v>
      </c>
      <c r="G8351">
        <v>50</v>
      </c>
      <c r="H8351">
        <v>17587.68</v>
      </c>
      <c r="I8351">
        <v>0.52</v>
      </c>
      <c r="J8351">
        <v>7.0000000000000007E-2</v>
      </c>
      <c r="K8351">
        <v>8483.44</v>
      </c>
      <c r="L8351">
        <v>377.04</v>
      </c>
      <c r="M8351">
        <v>180.98</v>
      </c>
      <c r="N8351">
        <v>55.24</v>
      </c>
      <c r="O8351" t="s">
        <v>48</v>
      </c>
      <c r="P8351" t="s">
        <v>233</v>
      </c>
      <c r="Q8351" t="s">
        <v>41</v>
      </c>
      <c r="R8351" t="s">
        <v>34</v>
      </c>
      <c r="S8351" t="s">
        <v>132</v>
      </c>
      <c r="T8351" s="1">
        <v>40558</v>
      </c>
    </row>
    <row r="8352" spans="1:20" x14ac:dyDescent="0.25">
      <c r="A8352">
        <v>59684</v>
      </c>
      <c r="B8352">
        <v>40541</v>
      </c>
      <c r="C8352" t="s">
        <v>79</v>
      </c>
      <c r="D8352" t="s">
        <v>37</v>
      </c>
      <c r="E8352" t="s">
        <v>38</v>
      </c>
      <c r="F8352" t="s">
        <v>789</v>
      </c>
      <c r="G8352">
        <v>41</v>
      </c>
      <c r="H8352">
        <v>622.6</v>
      </c>
      <c r="I8352">
        <v>0.45</v>
      </c>
      <c r="J8352">
        <v>0</v>
      </c>
      <c r="K8352">
        <v>279.10000000000002</v>
      </c>
      <c r="L8352">
        <v>15.13</v>
      </c>
      <c r="M8352">
        <v>8.32</v>
      </c>
      <c r="N8352">
        <v>2.38</v>
      </c>
      <c r="O8352" t="s">
        <v>71</v>
      </c>
      <c r="P8352" t="s">
        <v>233</v>
      </c>
      <c r="Q8352" t="s">
        <v>41</v>
      </c>
      <c r="R8352" t="s">
        <v>34</v>
      </c>
      <c r="S8352" t="s">
        <v>35</v>
      </c>
      <c r="T8352" s="1">
        <v>40559</v>
      </c>
    </row>
    <row r="8353" spans="1:20" x14ac:dyDescent="0.25">
      <c r="A8353">
        <v>59684</v>
      </c>
      <c r="B8353">
        <v>40541</v>
      </c>
      <c r="C8353" t="s">
        <v>79</v>
      </c>
      <c r="D8353" t="s">
        <v>21</v>
      </c>
      <c r="E8353" t="s">
        <v>84</v>
      </c>
      <c r="F8353" t="s">
        <v>2039</v>
      </c>
      <c r="G8353">
        <v>3</v>
      </c>
      <c r="H8353">
        <v>26.43</v>
      </c>
      <c r="I8353">
        <v>0.51</v>
      </c>
      <c r="J8353">
        <v>0.06</v>
      </c>
      <c r="K8353">
        <v>11.57</v>
      </c>
      <c r="L8353">
        <v>8.57</v>
      </c>
      <c r="M8353">
        <v>4.2</v>
      </c>
      <c r="N8353">
        <v>2.2599999999999998</v>
      </c>
      <c r="O8353" t="s">
        <v>24</v>
      </c>
      <c r="P8353" t="s">
        <v>233</v>
      </c>
      <c r="Q8353" t="s">
        <v>41</v>
      </c>
      <c r="R8353" t="s">
        <v>34</v>
      </c>
      <c r="S8353" t="s">
        <v>55</v>
      </c>
      <c r="T8353" s="1">
        <v>40560</v>
      </c>
    </row>
    <row r="8354" spans="1:20" x14ac:dyDescent="0.25">
      <c r="A8354">
        <v>59684</v>
      </c>
      <c r="B8354">
        <v>40541</v>
      </c>
      <c r="C8354" t="s">
        <v>79</v>
      </c>
      <c r="D8354" t="s">
        <v>21</v>
      </c>
      <c r="E8354" t="s">
        <v>84</v>
      </c>
      <c r="F8354" t="s">
        <v>1676</v>
      </c>
      <c r="G8354">
        <v>25</v>
      </c>
      <c r="H8354">
        <v>295.39</v>
      </c>
      <c r="I8354">
        <v>0.45</v>
      </c>
      <c r="J8354">
        <v>0.03</v>
      </c>
      <c r="K8354">
        <v>123.71</v>
      </c>
      <c r="L8354">
        <v>11.78</v>
      </c>
      <c r="M8354">
        <v>6.48</v>
      </c>
      <c r="N8354">
        <v>9.68</v>
      </c>
      <c r="O8354" t="s">
        <v>24</v>
      </c>
      <c r="P8354" t="s">
        <v>233</v>
      </c>
      <c r="Q8354" t="s">
        <v>41</v>
      </c>
      <c r="R8354" t="s">
        <v>34</v>
      </c>
      <c r="S8354" t="s">
        <v>57</v>
      </c>
      <c r="T8354" s="1">
        <v>40542</v>
      </c>
    </row>
    <row r="8355" spans="1:20" x14ac:dyDescent="0.25">
      <c r="A8355">
        <v>59685</v>
      </c>
      <c r="B8355">
        <v>41253</v>
      </c>
      <c r="C8355" t="s">
        <v>58</v>
      </c>
      <c r="D8355" t="s">
        <v>21</v>
      </c>
      <c r="E8355" t="s">
        <v>126</v>
      </c>
      <c r="F8355" t="s">
        <v>511</v>
      </c>
      <c r="G8355">
        <v>12</v>
      </c>
      <c r="H8355">
        <v>886.79</v>
      </c>
      <c r="I8355">
        <v>0.47</v>
      </c>
      <c r="J8355">
        <v>0.05</v>
      </c>
      <c r="K8355">
        <v>389.7</v>
      </c>
      <c r="L8355">
        <v>77.319999999999993</v>
      </c>
      <c r="M8355">
        <v>40.98</v>
      </c>
      <c r="N8355">
        <v>5.33</v>
      </c>
      <c r="O8355" t="s">
        <v>24</v>
      </c>
      <c r="P8355" t="s">
        <v>1584</v>
      </c>
      <c r="Q8355" t="s">
        <v>64</v>
      </c>
      <c r="R8355" t="s">
        <v>67</v>
      </c>
      <c r="S8355" t="s">
        <v>57</v>
      </c>
      <c r="T8355" s="1">
        <v>41255</v>
      </c>
    </row>
    <row r="8356" spans="1:20" x14ac:dyDescent="0.25">
      <c r="A8356">
        <v>59685</v>
      </c>
      <c r="B8356">
        <v>41253</v>
      </c>
      <c r="C8356" t="s">
        <v>58</v>
      </c>
      <c r="D8356" t="s">
        <v>42</v>
      </c>
      <c r="E8356" t="s">
        <v>43</v>
      </c>
      <c r="F8356" t="s">
        <v>1578</v>
      </c>
      <c r="G8356">
        <v>46</v>
      </c>
      <c r="H8356">
        <v>1089.94</v>
      </c>
      <c r="I8356">
        <v>0.5</v>
      </c>
      <c r="J8356">
        <v>0.1</v>
      </c>
      <c r="K8356">
        <v>478.03</v>
      </c>
      <c r="L8356">
        <v>25.98</v>
      </c>
      <c r="M8356">
        <v>12.99</v>
      </c>
      <c r="N8356">
        <v>14.37</v>
      </c>
      <c r="O8356" t="s">
        <v>24</v>
      </c>
      <c r="P8356" t="s">
        <v>1584</v>
      </c>
      <c r="Q8356" t="s">
        <v>64</v>
      </c>
      <c r="R8356" t="s">
        <v>67</v>
      </c>
      <c r="S8356" t="s">
        <v>28</v>
      </c>
      <c r="T8356" s="1">
        <v>41254</v>
      </c>
    </row>
    <row r="8357" spans="1:20" x14ac:dyDescent="0.25">
      <c r="A8357">
        <v>59686</v>
      </c>
      <c r="B8357">
        <v>40610</v>
      </c>
      <c r="C8357" t="s">
        <v>20</v>
      </c>
      <c r="D8357" t="s">
        <v>21</v>
      </c>
      <c r="E8357" t="s">
        <v>120</v>
      </c>
      <c r="F8357" t="s">
        <v>917</v>
      </c>
      <c r="G8357">
        <v>41</v>
      </c>
      <c r="H8357">
        <v>385.3</v>
      </c>
      <c r="I8357">
        <v>0.38</v>
      </c>
      <c r="J8357">
        <v>0.01</v>
      </c>
      <c r="K8357">
        <v>141.91</v>
      </c>
      <c r="L8357">
        <v>9.35</v>
      </c>
      <c r="M8357">
        <v>5.8</v>
      </c>
      <c r="N8357">
        <v>5.59</v>
      </c>
      <c r="O8357" t="s">
        <v>24</v>
      </c>
      <c r="P8357" t="s">
        <v>1950</v>
      </c>
      <c r="Q8357" t="s">
        <v>33</v>
      </c>
      <c r="R8357" t="s">
        <v>34</v>
      </c>
      <c r="S8357" t="s">
        <v>57</v>
      </c>
      <c r="T8357" s="1">
        <v>40615</v>
      </c>
    </row>
    <row r="8358" spans="1:20" x14ac:dyDescent="0.25">
      <c r="A8358">
        <v>59712</v>
      </c>
      <c r="B8358">
        <v>40344</v>
      </c>
      <c r="C8358" t="s">
        <v>58</v>
      </c>
      <c r="D8358" t="s">
        <v>21</v>
      </c>
      <c r="E8358" t="s">
        <v>72</v>
      </c>
      <c r="F8358" t="s">
        <v>828</v>
      </c>
      <c r="G8358">
        <v>25</v>
      </c>
      <c r="H8358">
        <v>95.41</v>
      </c>
      <c r="I8358">
        <v>0.37</v>
      </c>
      <c r="J8358">
        <v>0.09</v>
      </c>
      <c r="K8358">
        <v>29.11</v>
      </c>
      <c r="L8358">
        <v>4.16</v>
      </c>
      <c r="M8358">
        <v>2.62</v>
      </c>
      <c r="N8358">
        <v>0.8</v>
      </c>
      <c r="O8358" t="s">
        <v>71</v>
      </c>
      <c r="P8358" t="s">
        <v>134</v>
      </c>
      <c r="Q8358" t="s">
        <v>33</v>
      </c>
      <c r="R8358" t="s">
        <v>27</v>
      </c>
      <c r="S8358" t="s">
        <v>55</v>
      </c>
      <c r="T8358" s="1">
        <v>40346</v>
      </c>
    </row>
    <row r="8359" spans="1:20" x14ac:dyDescent="0.25">
      <c r="A8359">
        <v>59714</v>
      </c>
      <c r="B8359">
        <v>40525</v>
      </c>
      <c r="C8359" t="s">
        <v>58</v>
      </c>
      <c r="D8359" t="s">
        <v>42</v>
      </c>
      <c r="E8359" t="s">
        <v>46</v>
      </c>
      <c r="F8359" t="s">
        <v>940</v>
      </c>
      <c r="G8359">
        <v>26</v>
      </c>
      <c r="H8359">
        <v>16380.61</v>
      </c>
      <c r="I8359">
        <v>0.46</v>
      </c>
      <c r="J8359">
        <v>0.03</v>
      </c>
      <c r="K8359">
        <v>7234.91</v>
      </c>
      <c r="L8359">
        <v>647.13</v>
      </c>
      <c r="M8359">
        <v>349.45</v>
      </c>
      <c r="N8359">
        <v>60</v>
      </c>
      <c r="O8359" t="s">
        <v>48</v>
      </c>
      <c r="P8359" t="s">
        <v>1294</v>
      </c>
      <c r="Q8359" t="s">
        <v>75</v>
      </c>
      <c r="R8359" t="s">
        <v>34</v>
      </c>
      <c r="S8359" t="s">
        <v>132</v>
      </c>
      <c r="T8359" s="1">
        <v>40527</v>
      </c>
    </row>
    <row r="8360" spans="1:20" x14ac:dyDescent="0.25">
      <c r="A8360">
        <v>59745</v>
      </c>
      <c r="B8360">
        <v>39922</v>
      </c>
      <c r="C8360" t="s">
        <v>29</v>
      </c>
      <c r="D8360" t="s">
        <v>21</v>
      </c>
      <c r="E8360" t="s">
        <v>120</v>
      </c>
      <c r="F8360" t="s">
        <v>988</v>
      </c>
      <c r="G8360">
        <v>36</v>
      </c>
      <c r="H8360">
        <v>32531.51</v>
      </c>
      <c r="I8360">
        <v>0.47</v>
      </c>
      <c r="J8360">
        <v>0.09</v>
      </c>
      <c r="K8360">
        <v>13576.24</v>
      </c>
      <c r="L8360">
        <v>992.42</v>
      </c>
      <c r="M8360">
        <v>525.98</v>
      </c>
      <c r="N8360">
        <v>19.989999999999998</v>
      </c>
      <c r="O8360" t="s">
        <v>24</v>
      </c>
      <c r="P8360" t="s">
        <v>478</v>
      </c>
      <c r="Q8360" t="s">
        <v>64</v>
      </c>
      <c r="R8360" t="s">
        <v>67</v>
      </c>
      <c r="S8360" t="s">
        <v>57</v>
      </c>
      <c r="T8360" s="1">
        <v>39924</v>
      </c>
    </row>
    <row r="8361" spans="1:20" x14ac:dyDescent="0.25">
      <c r="A8361">
        <v>59750</v>
      </c>
      <c r="B8361">
        <v>40368</v>
      </c>
      <c r="C8361" t="s">
        <v>20</v>
      </c>
      <c r="D8361" t="s">
        <v>21</v>
      </c>
      <c r="E8361" t="s">
        <v>84</v>
      </c>
      <c r="F8361" t="s">
        <v>1446</v>
      </c>
      <c r="G8361">
        <v>34</v>
      </c>
      <c r="H8361">
        <v>412.48</v>
      </c>
      <c r="I8361">
        <v>0.48</v>
      </c>
      <c r="J8361">
        <v>0.04</v>
      </c>
      <c r="K8361">
        <v>186.42</v>
      </c>
      <c r="L8361">
        <v>12.46</v>
      </c>
      <c r="M8361">
        <v>6.48</v>
      </c>
      <c r="N8361">
        <v>5.74</v>
      </c>
      <c r="O8361" t="s">
        <v>24</v>
      </c>
      <c r="P8361" t="s">
        <v>1785</v>
      </c>
      <c r="Q8361" t="s">
        <v>33</v>
      </c>
      <c r="R8361" t="s">
        <v>34</v>
      </c>
      <c r="S8361" t="s">
        <v>57</v>
      </c>
      <c r="T8361" s="1">
        <v>40372</v>
      </c>
    </row>
    <row r="8362" spans="1:20" x14ac:dyDescent="0.25">
      <c r="A8362">
        <v>59776</v>
      </c>
      <c r="B8362">
        <v>39881</v>
      </c>
      <c r="C8362" t="s">
        <v>20</v>
      </c>
      <c r="D8362" t="s">
        <v>21</v>
      </c>
      <c r="E8362" t="s">
        <v>139</v>
      </c>
      <c r="F8362" t="s">
        <v>1171</v>
      </c>
      <c r="G8362">
        <v>35</v>
      </c>
      <c r="H8362">
        <v>421.59</v>
      </c>
      <c r="I8362">
        <v>0.37</v>
      </c>
      <c r="J8362">
        <v>0.01</v>
      </c>
      <c r="K8362">
        <v>152.80000000000001</v>
      </c>
      <c r="L8362">
        <v>12.13</v>
      </c>
      <c r="M8362">
        <v>7.64</v>
      </c>
      <c r="N8362">
        <v>1.39</v>
      </c>
      <c r="O8362" t="s">
        <v>71</v>
      </c>
      <c r="P8362" t="s">
        <v>661</v>
      </c>
      <c r="Q8362" t="s">
        <v>41</v>
      </c>
      <c r="R8362" t="s">
        <v>34</v>
      </c>
      <c r="S8362" t="s">
        <v>57</v>
      </c>
      <c r="T8362" s="1">
        <v>39885</v>
      </c>
    </row>
    <row r="8363" spans="1:20" x14ac:dyDescent="0.25">
      <c r="A8363">
        <v>59776</v>
      </c>
      <c r="B8363">
        <v>39881</v>
      </c>
      <c r="C8363" t="s">
        <v>20</v>
      </c>
      <c r="D8363" t="s">
        <v>37</v>
      </c>
      <c r="E8363" t="s">
        <v>87</v>
      </c>
      <c r="F8363" t="s">
        <v>1795</v>
      </c>
      <c r="G8363">
        <v>33</v>
      </c>
      <c r="H8363">
        <v>20221.650000000001</v>
      </c>
      <c r="I8363">
        <v>0.39</v>
      </c>
      <c r="J8363">
        <v>7.0000000000000007E-2</v>
      </c>
      <c r="K8363">
        <v>6941.38</v>
      </c>
      <c r="L8363">
        <v>657.33</v>
      </c>
      <c r="M8363">
        <v>400.97</v>
      </c>
      <c r="N8363">
        <v>48.26</v>
      </c>
      <c r="O8363" t="s">
        <v>48</v>
      </c>
      <c r="P8363" t="s">
        <v>661</v>
      </c>
      <c r="Q8363" t="s">
        <v>41</v>
      </c>
      <c r="R8363" t="s">
        <v>34</v>
      </c>
      <c r="S8363" t="s">
        <v>49</v>
      </c>
      <c r="T8363" s="1">
        <v>39885</v>
      </c>
    </row>
    <row r="8364" spans="1:20" x14ac:dyDescent="0.25">
      <c r="A8364">
        <v>59777</v>
      </c>
      <c r="B8364">
        <v>40524</v>
      </c>
      <c r="C8364" t="s">
        <v>36</v>
      </c>
      <c r="D8364" t="s">
        <v>37</v>
      </c>
      <c r="E8364" t="s">
        <v>38</v>
      </c>
      <c r="F8364" t="s">
        <v>1163</v>
      </c>
      <c r="G8364">
        <v>19</v>
      </c>
      <c r="H8364">
        <v>1660.57</v>
      </c>
      <c r="I8364">
        <v>0.45</v>
      </c>
      <c r="J8364">
        <v>0.05</v>
      </c>
      <c r="K8364">
        <v>690.77</v>
      </c>
      <c r="L8364">
        <v>90.89</v>
      </c>
      <c r="M8364">
        <v>49.99</v>
      </c>
      <c r="N8364">
        <v>19.989999999999998</v>
      </c>
      <c r="O8364" t="s">
        <v>71</v>
      </c>
      <c r="P8364" t="s">
        <v>194</v>
      </c>
      <c r="Q8364" t="s">
        <v>41</v>
      </c>
      <c r="R8364" t="s">
        <v>61</v>
      </c>
      <c r="S8364" t="s">
        <v>57</v>
      </c>
      <c r="T8364" s="1">
        <v>40525</v>
      </c>
    </row>
    <row r="8365" spans="1:20" x14ac:dyDescent="0.25">
      <c r="A8365">
        <v>59779</v>
      </c>
      <c r="B8365">
        <v>39950</v>
      </c>
      <c r="C8365" t="s">
        <v>20</v>
      </c>
      <c r="D8365" t="s">
        <v>42</v>
      </c>
      <c r="E8365" t="s">
        <v>192</v>
      </c>
      <c r="F8365" t="s">
        <v>447</v>
      </c>
      <c r="G8365">
        <v>30</v>
      </c>
      <c r="H8365">
        <v>7166.14</v>
      </c>
      <c r="I8365">
        <v>0.54</v>
      </c>
      <c r="J8365">
        <v>0.04</v>
      </c>
      <c r="K8365">
        <v>3716.74</v>
      </c>
      <c r="L8365">
        <v>247.78</v>
      </c>
      <c r="M8365">
        <v>113.98</v>
      </c>
      <c r="N8365">
        <v>30</v>
      </c>
      <c r="O8365" t="s">
        <v>48</v>
      </c>
      <c r="P8365" t="s">
        <v>298</v>
      </c>
      <c r="Q8365" t="s">
        <v>41</v>
      </c>
      <c r="R8365" t="s">
        <v>34</v>
      </c>
      <c r="S8365" t="s">
        <v>132</v>
      </c>
      <c r="T8365" s="1">
        <v>39957</v>
      </c>
    </row>
    <row r="8366" spans="1:20" x14ac:dyDescent="0.25">
      <c r="A8366">
        <v>59780</v>
      </c>
      <c r="B8366">
        <v>40229</v>
      </c>
      <c r="C8366" t="s">
        <v>58</v>
      </c>
      <c r="D8366" t="s">
        <v>37</v>
      </c>
      <c r="E8366" t="s">
        <v>87</v>
      </c>
      <c r="F8366" t="s">
        <v>1296</v>
      </c>
      <c r="G8366">
        <v>21</v>
      </c>
      <c r="H8366">
        <v>9917.2099999999991</v>
      </c>
      <c r="I8366">
        <v>0.35</v>
      </c>
      <c r="J8366">
        <v>0</v>
      </c>
      <c r="K8366">
        <v>3461.74</v>
      </c>
      <c r="L8366">
        <v>470.98</v>
      </c>
      <c r="M8366">
        <v>306.14</v>
      </c>
      <c r="N8366">
        <v>26.53</v>
      </c>
      <c r="O8366" t="s">
        <v>48</v>
      </c>
      <c r="P8366" t="s">
        <v>187</v>
      </c>
      <c r="Q8366" t="s">
        <v>33</v>
      </c>
      <c r="R8366" t="s">
        <v>61</v>
      </c>
      <c r="S8366" t="s">
        <v>132</v>
      </c>
      <c r="T8366" s="1">
        <v>40229</v>
      </c>
    </row>
    <row r="8367" spans="1:20" x14ac:dyDescent="0.25">
      <c r="A8367">
        <v>59781</v>
      </c>
      <c r="B8367">
        <v>41255</v>
      </c>
      <c r="C8367" t="s">
        <v>29</v>
      </c>
      <c r="D8367" t="s">
        <v>42</v>
      </c>
      <c r="E8367" t="s">
        <v>192</v>
      </c>
      <c r="F8367" t="s">
        <v>1431</v>
      </c>
      <c r="G8367">
        <v>24</v>
      </c>
      <c r="H8367">
        <v>9296.18</v>
      </c>
      <c r="I8367">
        <v>0.55000000000000004</v>
      </c>
      <c r="J8367">
        <v>0.04</v>
      </c>
      <c r="K8367">
        <v>4922.66</v>
      </c>
      <c r="L8367">
        <v>402.18</v>
      </c>
      <c r="M8367">
        <v>180.98</v>
      </c>
      <c r="N8367">
        <v>30</v>
      </c>
      <c r="O8367" t="s">
        <v>48</v>
      </c>
      <c r="P8367" t="s">
        <v>1294</v>
      </c>
      <c r="Q8367" t="s">
        <v>95</v>
      </c>
      <c r="R8367" t="s">
        <v>34</v>
      </c>
      <c r="S8367" t="s">
        <v>132</v>
      </c>
      <c r="T8367" s="1">
        <v>41256</v>
      </c>
    </row>
    <row r="8368" spans="1:20" x14ac:dyDescent="0.25">
      <c r="A8368">
        <v>59781</v>
      </c>
      <c r="B8368">
        <v>41255</v>
      </c>
      <c r="C8368" t="s">
        <v>29</v>
      </c>
      <c r="D8368" t="s">
        <v>42</v>
      </c>
      <c r="E8368" t="s">
        <v>43</v>
      </c>
      <c r="F8368" t="s">
        <v>1298</v>
      </c>
      <c r="G8368">
        <v>18</v>
      </c>
      <c r="H8368">
        <v>2787.43</v>
      </c>
      <c r="I8368">
        <v>0.37</v>
      </c>
      <c r="J8368">
        <v>0.02</v>
      </c>
      <c r="K8368">
        <v>992.3</v>
      </c>
      <c r="L8368">
        <v>157.51</v>
      </c>
      <c r="M8368">
        <v>99.23</v>
      </c>
      <c r="N8368">
        <v>8.99</v>
      </c>
      <c r="O8368" t="s">
        <v>24</v>
      </c>
      <c r="P8368" t="s">
        <v>1294</v>
      </c>
      <c r="Q8368" t="s">
        <v>75</v>
      </c>
      <c r="R8368" t="s">
        <v>34</v>
      </c>
      <c r="S8368" t="s">
        <v>35</v>
      </c>
      <c r="T8368" s="1">
        <v>41257</v>
      </c>
    </row>
    <row r="8369" spans="1:20" x14ac:dyDescent="0.25">
      <c r="A8369">
        <v>59781</v>
      </c>
      <c r="B8369">
        <v>41255</v>
      </c>
      <c r="C8369" t="s">
        <v>29</v>
      </c>
      <c r="D8369" t="s">
        <v>42</v>
      </c>
      <c r="E8369" t="s">
        <v>92</v>
      </c>
      <c r="F8369" t="s">
        <v>589</v>
      </c>
      <c r="G8369">
        <v>28</v>
      </c>
      <c r="H8369">
        <v>43100.45</v>
      </c>
      <c r="I8369">
        <v>0.45</v>
      </c>
      <c r="J8369">
        <v>0.04</v>
      </c>
      <c r="K8369">
        <v>18388.46</v>
      </c>
      <c r="L8369">
        <v>1601.78</v>
      </c>
      <c r="M8369">
        <v>880.98</v>
      </c>
      <c r="N8369">
        <v>44.55</v>
      </c>
      <c r="O8369" t="s">
        <v>48</v>
      </c>
      <c r="P8369" t="s">
        <v>1294</v>
      </c>
      <c r="Q8369" t="s">
        <v>75</v>
      </c>
      <c r="R8369" t="s">
        <v>34</v>
      </c>
      <c r="S8369" t="s">
        <v>49</v>
      </c>
      <c r="T8369" s="1">
        <v>41256</v>
      </c>
    </row>
    <row r="8370" spans="1:20" x14ac:dyDescent="0.25">
      <c r="A8370">
        <v>59781</v>
      </c>
      <c r="B8370">
        <v>41255</v>
      </c>
      <c r="C8370" t="s">
        <v>29</v>
      </c>
      <c r="D8370" t="s">
        <v>21</v>
      </c>
      <c r="E8370" t="s">
        <v>139</v>
      </c>
      <c r="F8370" t="s">
        <v>765</v>
      </c>
      <c r="G8370">
        <v>43</v>
      </c>
      <c r="H8370">
        <v>475.77</v>
      </c>
      <c r="I8370">
        <v>0.49</v>
      </c>
      <c r="J8370">
        <v>0</v>
      </c>
      <c r="K8370">
        <v>230.53</v>
      </c>
      <c r="L8370">
        <v>10.94</v>
      </c>
      <c r="M8370">
        <v>5.58</v>
      </c>
      <c r="N8370">
        <v>5.3</v>
      </c>
      <c r="O8370" t="s">
        <v>71</v>
      </c>
      <c r="P8370" t="s">
        <v>1294</v>
      </c>
      <c r="Q8370" t="s">
        <v>33</v>
      </c>
      <c r="R8370" t="s">
        <v>34</v>
      </c>
      <c r="S8370" t="s">
        <v>57</v>
      </c>
      <c r="T8370" s="1">
        <v>41256</v>
      </c>
    </row>
    <row r="8371" spans="1:20" x14ac:dyDescent="0.25">
      <c r="A8371">
        <v>59781</v>
      </c>
      <c r="B8371">
        <v>41255</v>
      </c>
      <c r="C8371" t="s">
        <v>29</v>
      </c>
      <c r="D8371" t="s">
        <v>21</v>
      </c>
      <c r="E8371" t="s">
        <v>84</v>
      </c>
      <c r="F8371" t="s">
        <v>1222</v>
      </c>
      <c r="G8371">
        <v>24</v>
      </c>
      <c r="H8371">
        <v>338.75</v>
      </c>
      <c r="I8371">
        <v>0.52</v>
      </c>
      <c r="J8371">
        <v>0.1</v>
      </c>
      <c r="K8371">
        <v>152.88</v>
      </c>
      <c r="L8371">
        <v>15.17</v>
      </c>
      <c r="M8371">
        <v>7.28</v>
      </c>
      <c r="N8371">
        <v>11.15</v>
      </c>
      <c r="O8371" t="s">
        <v>24</v>
      </c>
      <c r="P8371" t="s">
        <v>1294</v>
      </c>
      <c r="Q8371" t="s">
        <v>33</v>
      </c>
      <c r="R8371" t="s">
        <v>34</v>
      </c>
      <c r="S8371" t="s">
        <v>57</v>
      </c>
      <c r="T8371" s="1">
        <v>41256</v>
      </c>
    </row>
    <row r="8372" spans="1:20" x14ac:dyDescent="0.25">
      <c r="A8372">
        <v>59783</v>
      </c>
      <c r="B8372">
        <v>40409</v>
      </c>
      <c r="C8372" t="s">
        <v>20</v>
      </c>
      <c r="D8372" t="s">
        <v>21</v>
      </c>
      <c r="E8372" t="s">
        <v>30</v>
      </c>
      <c r="F8372" t="s">
        <v>31</v>
      </c>
      <c r="G8372">
        <v>36</v>
      </c>
      <c r="H8372">
        <v>163.71</v>
      </c>
      <c r="I8372">
        <v>0.54</v>
      </c>
      <c r="J8372">
        <v>0.01</v>
      </c>
      <c r="K8372">
        <v>86.27</v>
      </c>
      <c r="L8372">
        <v>4.5199999999999996</v>
      </c>
      <c r="M8372">
        <v>2.08</v>
      </c>
      <c r="N8372">
        <v>2.56</v>
      </c>
      <c r="O8372" t="s">
        <v>24</v>
      </c>
      <c r="P8372" t="s">
        <v>582</v>
      </c>
      <c r="Q8372" t="s">
        <v>83</v>
      </c>
      <c r="R8372" t="s">
        <v>34</v>
      </c>
      <c r="S8372" t="s">
        <v>35</v>
      </c>
      <c r="T8372" s="1">
        <v>40414</v>
      </c>
    </row>
    <row r="8373" spans="1:20" x14ac:dyDescent="0.25">
      <c r="A8373">
        <v>59809</v>
      </c>
      <c r="B8373">
        <v>40610</v>
      </c>
      <c r="C8373" t="s">
        <v>29</v>
      </c>
      <c r="D8373" t="s">
        <v>21</v>
      </c>
      <c r="E8373" t="s">
        <v>120</v>
      </c>
      <c r="F8373" t="s">
        <v>256</v>
      </c>
      <c r="G8373">
        <v>12</v>
      </c>
      <c r="H8373">
        <v>207.46</v>
      </c>
      <c r="I8373">
        <v>0.36</v>
      </c>
      <c r="J8373">
        <v>0.08</v>
      </c>
      <c r="K8373">
        <v>61.43</v>
      </c>
      <c r="L8373">
        <v>18.28</v>
      </c>
      <c r="M8373">
        <v>11.7</v>
      </c>
      <c r="N8373">
        <v>5.63</v>
      </c>
      <c r="O8373" t="s">
        <v>24</v>
      </c>
      <c r="P8373" t="s">
        <v>770</v>
      </c>
      <c r="Q8373" t="s">
        <v>41</v>
      </c>
      <c r="R8373" t="s">
        <v>61</v>
      </c>
      <c r="S8373" t="s">
        <v>57</v>
      </c>
      <c r="T8373" s="1">
        <v>40612</v>
      </c>
    </row>
    <row r="8374" spans="1:20" x14ac:dyDescent="0.25">
      <c r="A8374">
        <v>59809</v>
      </c>
      <c r="B8374">
        <v>40610</v>
      </c>
      <c r="C8374" t="s">
        <v>29</v>
      </c>
      <c r="D8374" t="s">
        <v>37</v>
      </c>
      <c r="E8374" t="s">
        <v>38</v>
      </c>
      <c r="F8374" t="s">
        <v>626</v>
      </c>
      <c r="G8374">
        <v>16</v>
      </c>
      <c r="H8374">
        <v>765.51</v>
      </c>
      <c r="I8374">
        <v>0.36</v>
      </c>
      <c r="J8374">
        <v>0.02</v>
      </c>
      <c r="K8374">
        <v>263.33</v>
      </c>
      <c r="L8374">
        <v>48.41</v>
      </c>
      <c r="M8374">
        <v>30.98</v>
      </c>
      <c r="N8374">
        <v>6.5</v>
      </c>
      <c r="O8374" t="s">
        <v>24</v>
      </c>
      <c r="P8374" t="s">
        <v>770</v>
      </c>
      <c r="Q8374" t="s">
        <v>41</v>
      </c>
      <c r="R8374" t="s">
        <v>61</v>
      </c>
      <c r="S8374" t="s">
        <v>57</v>
      </c>
      <c r="T8374" s="1">
        <v>40611</v>
      </c>
    </row>
    <row r="8375" spans="1:20" x14ac:dyDescent="0.25">
      <c r="A8375">
        <v>59812</v>
      </c>
      <c r="B8375">
        <v>40716</v>
      </c>
      <c r="C8375" t="s">
        <v>79</v>
      </c>
      <c r="D8375" t="s">
        <v>21</v>
      </c>
      <c r="E8375" t="s">
        <v>22</v>
      </c>
      <c r="F8375" t="s">
        <v>144</v>
      </c>
      <c r="G8375">
        <v>46</v>
      </c>
      <c r="H8375">
        <v>16475.21</v>
      </c>
      <c r="I8375">
        <v>0.46</v>
      </c>
      <c r="J8375">
        <v>0</v>
      </c>
      <c r="K8375">
        <v>7569.4</v>
      </c>
      <c r="L8375">
        <v>357.72</v>
      </c>
      <c r="M8375">
        <v>193.17</v>
      </c>
      <c r="N8375">
        <v>19.989999999999998</v>
      </c>
      <c r="O8375" t="s">
        <v>24</v>
      </c>
      <c r="P8375" t="s">
        <v>805</v>
      </c>
      <c r="Q8375" t="s">
        <v>33</v>
      </c>
      <c r="R8375" t="s">
        <v>67</v>
      </c>
      <c r="S8375" t="s">
        <v>57</v>
      </c>
      <c r="T8375" s="1">
        <v>40716</v>
      </c>
    </row>
    <row r="8376" spans="1:20" x14ac:dyDescent="0.25">
      <c r="A8376">
        <v>59812</v>
      </c>
      <c r="B8376">
        <v>40716</v>
      </c>
      <c r="C8376" t="s">
        <v>79</v>
      </c>
      <c r="D8376" t="s">
        <v>42</v>
      </c>
      <c r="E8376" t="s">
        <v>43</v>
      </c>
      <c r="F8376" t="s">
        <v>118</v>
      </c>
      <c r="G8376">
        <v>2</v>
      </c>
      <c r="H8376">
        <v>44.59</v>
      </c>
      <c r="I8376">
        <v>0.4</v>
      </c>
      <c r="J8376">
        <v>0.06</v>
      </c>
      <c r="K8376">
        <v>14.33</v>
      </c>
      <c r="L8376">
        <v>21.07</v>
      </c>
      <c r="M8376">
        <v>12.64</v>
      </c>
      <c r="N8376">
        <v>4.9800000000000004</v>
      </c>
      <c r="O8376" t="s">
        <v>24</v>
      </c>
      <c r="P8376" t="s">
        <v>805</v>
      </c>
      <c r="Q8376" t="s">
        <v>33</v>
      </c>
      <c r="R8376" t="s">
        <v>67</v>
      </c>
      <c r="S8376" t="s">
        <v>35</v>
      </c>
      <c r="T8376" s="1">
        <v>40717</v>
      </c>
    </row>
    <row r="8377" spans="1:20" x14ac:dyDescent="0.25">
      <c r="A8377">
        <v>59815</v>
      </c>
      <c r="B8377">
        <v>40527</v>
      </c>
      <c r="C8377" t="s">
        <v>29</v>
      </c>
      <c r="D8377" t="s">
        <v>21</v>
      </c>
      <c r="E8377" t="s">
        <v>84</v>
      </c>
      <c r="F8377" t="s">
        <v>1271</v>
      </c>
      <c r="G8377">
        <v>14</v>
      </c>
      <c r="H8377">
        <v>96.46</v>
      </c>
      <c r="I8377">
        <v>0.5</v>
      </c>
      <c r="J8377">
        <v>0.09</v>
      </c>
      <c r="K8377">
        <v>42.59</v>
      </c>
      <c r="L8377">
        <v>7.42</v>
      </c>
      <c r="M8377">
        <v>3.71</v>
      </c>
      <c r="N8377">
        <v>1.93</v>
      </c>
      <c r="O8377" t="s">
        <v>24</v>
      </c>
      <c r="P8377" t="s">
        <v>665</v>
      </c>
      <c r="Q8377" t="s">
        <v>33</v>
      </c>
      <c r="R8377" t="s">
        <v>67</v>
      </c>
      <c r="S8377" t="s">
        <v>55</v>
      </c>
      <c r="T8377" s="1">
        <v>40529</v>
      </c>
    </row>
    <row r="8378" spans="1:20" x14ac:dyDescent="0.25">
      <c r="A8378">
        <v>59845</v>
      </c>
      <c r="B8378">
        <v>40169</v>
      </c>
      <c r="C8378" t="s">
        <v>20</v>
      </c>
      <c r="D8378" t="s">
        <v>21</v>
      </c>
      <c r="E8378" t="s">
        <v>72</v>
      </c>
      <c r="F8378" t="s">
        <v>381</v>
      </c>
      <c r="G8378">
        <v>42</v>
      </c>
      <c r="H8378">
        <v>312.02</v>
      </c>
      <c r="I8378">
        <v>0.39</v>
      </c>
      <c r="J8378">
        <v>0.04</v>
      </c>
      <c r="K8378">
        <v>113.5</v>
      </c>
      <c r="L8378">
        <v>7.72</v>
      </c>
      <c r="M8378">
        <v>4.71</v>
      </c>
      <c r="N8378">
        <v>0.7</v>
      </c>
      <c r="O8378" t="s">
        <v>24</v>
      </c>
      <c r="P8378" t="s">
        <v>433</v>
      </c>
      <c r="Q8378" t="s">
        <v>64</v>
      </c>
      <c r="R8378" t="s">
        <v>67</v>
      </c>
      <c r="S8378" t="s">
        <v>55</v>
      </c>
      <c r="T8378" s="1">
        <v>40173</v>
      </c>
    </row>
    <row r="8379" spans="1:20" x14ac:dyDescent="0.25">
      <c r="A8379">
        <v>59845</v>
      </c>
      <c r="B8379">
        <v>40169</v>
      </c>
      <c r="C8379" t="s">
        <v>20</v>
      </c>
      <c r="D8379" t="s">
        <v>21</v>
      </c>
      <c r="E8379" t="s">
        <v>84</v>
      </c>
      <c r="F8379" t="s">
        <v>2039</v>
      </c>
      <c r="G8379">
        <v>28</v>
      </c>
      <c r="H8379">
        <v>186.5</v>
      </c>
      <c r="I8379">
        <v>0.4</v>
      </c>
      <c r="J8379">
        <v>0.06</v>
      </c>
      <c r="K8379">
        <v>66.64</v>
      </c>
      <c r="L8379">
        <v>7</v>
      </c>
      <c r="M8379">
        <v>4.2</v>
      </c>
      <c r="N8379">
        <v>2.2599999999999998</v>
      </c>
      <c r="O8379" t="s">
        <v>24</v>
      </c>
      <c r="P8379" t="s">
        <v>433</v>
      </c>
      <c r="Q8379" t="s">
        <v>64</v>
      </c>
      <c r="R8379" t="s">
        <v>67</v>
      </c>
      <c r="S8379" t="s">
        <v>55</v>
      </c>
      <c r="T8379" s="1">
        <v>40174</v>
      </c>
    </row>
    <row r="8380" spans="1:20" x14ac:dyDescent="0.25">
      <c r="A8380">
        <v>59878</v>
      </c>
      <c r="B8380">
        <v>41057</v>
      </c>
      <c r="C8380" t="s">
        <v>36</v>
      </c>
      <c r="D8380" t="s">
        <v>37</v>
      </c>
      <c r="E8380" t="s">
        <v>87</v>
      </c>
      <c r="F8380" t="s">
        <v>1255</v>
      </c>
      <c r="G8380">
        <v>6</v>
      </c>
      <c r="H8380">
        <v>173.07</v>
      </c>
      <c r="I8380">
        <v>0.41</v>
      </c>
      <c r="J8380">
        <v>0.1</v>
      </c>
      <c r="K8380">
        <v>56.68</v>
      </c>
      <c r="L8380">
        <v>30.47</v>
      </c>
      <c r="M8380">
        <v>17.98</v>
      </c>
      <c r="N8380">
        <v>8.51</v>
      </c>
      <c r="O8380" t="s">
        <v>24</v>
      </c>
      <c r="P8380" t="s">
        <v>1905</v>
      </c>
      <c r="Q8380" t="s">
        <v>64</v>
      </c>
      <c r="R8380" t="s">
        <v>34</v>
      </c>
      <c r="S8380" t="s">
        <v>45</v>
      </c>
      <c r="T8380" s="1">
        <v>41058</v>
      </c>
    </row>
    <row r="8381" spans="1:20" x14ac:dyDescent="0.25">
      <c r="A8381">
        <v>59878</v>
      </c>
      <c r="B8381">
        <v>41057</v>
      </c>
      <c r="C8381" t="s">
        <v>36</v>
      </c>
      <c r="D8381" t="s">
        <v>21</v>
      </c>
      <c r="E8381" t="s">
        <v>22</v>
      </c>
      <c r="F8381" t="s">
        <v>852</v>
      </c>
      <c r="G8381">
        <v>23</v>
      </c>
      <c r="H8381">
        <v>391.87</v>
      </c>
      <c r="I8381">
        <v>0.4</v>
      </c>
      <c r="J8381">
        <v>0.08</v>
      </c>
      <c r="K8381">
        <v>133.71</v>
      </c>
      <c r="L8381">
        <v>18.170000000000002</v>
      </c>
      <c r="M8381">
        <v>10.9</v>
      </c>
      <c r="N8381">
        <v>7.46</v>
      </c>
      <c r="O8381" t="s">
        <v>24</v>
      </c>
      <c r="P8381" t="s">
        <v>1905</v>
      </c>
      <c r="Q8381" t="s">
        <v>64</v>
      </c>
      <c r="R8381" t="s">
        <v>34</v>
      </c>
      <c r="S8381" t="s">
        <v>57</v>
      </c>
      <c r="T8381" s="1">
        <v>41058</v>
      </c>
    </row>
    <row r="8382" spans="1:20" x14ac:dyDescent="0.25">
      <c r="A8382">
        <v>59879</v>
      </c>
      <c r="B8382">
        <v>39881</v>
      </c>
      <c r="C8382" t="s">
        <v>29</v>
      </c>
      <c r="D8382" t="s">
        <v>37</v>
      </c>
      <c r="E8382" t="s">
        <v>50</v>
      </c>
      <c r="F8382" t="s">
        <v>1599</v>
      </c>
      <c r="G8382">
        <v>33</v>
      </c>
      <c r="H8382">
        <v>1969.1</v>
      </c>
      <c r="I8382">
        <v>0.42</v>
      </c>
      <c r="J8382">
        <v>0.04</v>
      </c>
      <c r="K8382">
        <v>778.13</v>
      </c>
      <c r="L8382">
        <v>62.05</v>
      </c>
      <c r="M8382">
        <v>35.99</v>
      </c>
      <c r="N8382">
        <v>3.3</v>
      </c>
      <c r="O8382" t="s">
        <v>71</v>
      </c>
      <c r="P8382" t="s">
        <v>2018</v>
      </c>
      <c r="Q8382" t="s">
        <v>41</v>
      </c>
      <c r="R8382" t="s">
        <v>34</v>
      </c>
      <c r="S8382" t="s">
        <v>35</v>
      </c>
      <c r="T8382" s="1">
        <v>39883</v>
      </c>
    </row>
    <row r="8383" spans="1:20" x14ac:dyDescent="0.25">
      <c r="A8383">
        <v>59905</v>
      </c>
      <c r="B8383">
        <v>41013</v>
      </c>
      <c r="C8383" t="s">
        <v>36</v>
      </c>
      <c r="D8383" t="s">
        <v>37</v>
      </c>
      <c r="E8383" t="s">
        <v>38</v>
      </c>
      <c r="F8383" t="s">
        <v>841</v>
      </c>
      <c r="G8383">
        <v>19</v>
      </c>
      <c r="H8383">
        <v>242.92</v>
      </c>
      <c r="I8383">
        <v>0.39</v>
      </c>
      <c r="J8383">
        <v>0.09</v>
      </c>
      <c r="K8383">
        <v>79.430000000000007</v>
      </c>
      <c r="L8383">
        <v>13.93</v>
      </c>
      <c r="M8383">
        <v>8.5</v>
      </c>
      <c r="N8383">
        <v>1.99</v>
      </c>
      <c r="O8383" t="s">
        <v>24</v>
      </c>
      <c r="P8383" t="s">
        <v>999</v>
      </c>
      <c r="Q8383" t="s">
        <v>33</v>
      </c>
      <c r="R8383" t="s">
        <v>27</v>
      </c>
      <c r="S8383" t="s">
        <v>35</v>
      </c>
      <c r="T8383" s="1">
        <v>41015</v>
      </c>
    </row>
    <row r="8384" spans="1:20" x14ac:dyDescent="0.25">
      <c r="A8384">
        <v>59905</v>
      </c>
      <c r="B8384">
        <v>41013</v>
      </c>
      <c r="C8384" t="s">
        <v>36</v>
      </c>
      <c r="D8384" t="s">
        <v>21</v>
      </c>
      <c r="E8384" t="s">
        <v>84</v>
      </c>
      <c r="F8384" t="s">
        <v>1447</v>
      </c>
      <c r="G8384">
        <v>6</v>
      </c>
      <c r="H8384">
        <v>85.48</v>
      </c>
      <c r="I8384">
        <v>0.47</v>
      </c>
      <c r="J8384">
        <v>0</v>
      </c>
      <c r="K8384">
        <v>39.369999999999997</v>
      </c>
      <c r="L8384">
        <v>13.96</v>
      </c>
      <c r="M8384">
        <v>7.4</v>
      </c>
      <c r="N8384">
        <v>1.71</v>
      </c>
      <c r="O8384" t="s">
        <v>24</v>
      </c>
      <c r="P8384" t="s">
        <v>999</v>
      </c>
      <c r="Q8384" t="s">
        <v>33</v>
      </c>
      <c r="R8384" t="s">
        <v>27</v>
      </c>
      <c r="S8384" t="s">
        <v>55</v>
      </c>
      <c r="T8384" s="1">
        <v>41015</v>
      </c>
    </row>
    <row r="8385" spans="1:20" x14ac:dyDescent="0.25">
      <c r="A8385">
        <v>59905</v>
      </c>
      <c r="B8385">
        <v>41013</v>
      </c>
      <c r="C8385" t="s">
        <v>36</v>
      </c>
      <c r="D8385" t="s">
        <v>21</v>
      </c>
      <c r="E8385" t="s">
        <v>52</v>
      </c>
      <c r="F8385" t="s">
        <v>253</v>
      </c>
      <c r="G8385">
        <v>5</v>
      </c>
      <c r="H8385">
        <v>34.15</v>
      </c>
      <c r="I8385">
        <v>0.36</v>
      </c>
      <c r="J8385">
        <v>0.01</v>
      </c>
      <c r="K8385">
        <v>11.65</v>
      </c>
      <c r="L8385">
        <v>6.66</v>
      </c>
      <c r="M8385">
        <v>4.26</v>
      </c>
      <c r="N8385">
        <v>1.2</v>
      </c>
      <c r="O8385" t="s">
        <v>71</v>
      </c>
      <c r="P8385" t="s">
        <v>999</v>
      </c>
      <c r="Q8385" t="s">
        <v>33</v>
      </c>
      <c r="R8385" t="s">
        <v>27</v>
      </c>
      <c r="S8385" t="s">
        <v>55</v>
      </c>
      <c r="T8385" s="1">
        <v>41014</v>
      </c>
    </row>
    <row r="8386" spans="1:20" x14ac:dyDescent="0.25">
      <c r="A8386">
        <v>59906</v>
      </c>
      <c r="B8386">
        <v>40318</v>
      </c>
      <c r="C8386" t="s">
        <v>36</v>
      </c>
      <c r="D8386" t="s">
        <v>21</v>
      </c>
      <c r="E8386" t="s">
        <v>84</v>
      </c>
      <c r="F8386" t="s">
        <v>1268</v>
      </c>
      <c r="G8386">
        <v>32</v>
      </c>
      <c r="H8386">
        <v>591.26</v>
      </c>
      <c r="I8386">
        <v>0.52</v>
      </c>
      <c r="J8386">
        <v>0.03</v>
      </c>
      <c r="K8386">
        <v>297.58999999999997</v>
      </c>
      <c r="L8386">
        <v>18.98</v>
      </c>
      <c r="M8386">
        <v>9.11</v>
      </c>
      <c r="N8386">
        <v>2.15</v>
      </c>
      <c r="O8386" t="s">
        <v>24</v>
      </c>
      <c r="P8386" t="s">
        <v>1843</v>
      </c>
      <c r="Q8386" t="s">
        <v>64</v>
      </c>
      <c r="R8386" t="s">
        <v>61</v>
      </c>
      <c r="S8386" t="s">
        <v>55</v>
      </c>
      <c r="T8386" s="1">
        <v>40320</v>
      </c>
    </row>
    <row r="8387" spans="1:20" x14ac:dyDescent="0.25">
      <c r="A8387">
        <v>59909</v>
      </c>
      <c r="B8387">
        <v>41126</v>
      </c>
      <c r="C8387" t="s">
        <v>20</v>
      </c>
      <c r="D8387" t="s">
        <v>37</v>
      </c>
      <c r="E8387" t="s">
        <v>87</v>
      </c>
      <c r="F8387" t="s">
        <v>241</v>
      </c>
      <c r="G8387">
        <v>11</v>
      </c>
      <c r="H8387">
        <v>1901.27</v>
      </c>
      <c r="I8387">
        <v>0.35</v>
      </c>
      <c r="J8387">
        <v>0.06</v>
      </c>
      <c r="K8387">
        <v>569.24</v>
      </c>
      <c r="L8387">
        <v>178.45</v>
      </c>
      <c r="M8387">
        <v>115.99</v>
      </c>
      <c r="N8387">
        <v>56.14</v>
      </c>
      <c r="O8387" t="s">
        <v>48</v>
      </c>
      <c r="P8387" t="s">
        <v>711</v>
      </c>
      <c r="Q8387" t="s">
        <v>64</v>
      </c>
      <c r="R8387" t="s">
        <v>27</v>
      </c>
      <c r="S8387" t="s">
        <v>132</v>
      </c>
      <c r="T8387" s="1">
        <v>41128</v>
      </c>
    </row>
    <row r="8388" spans="1:20" x14ac:dyDescent="0.25">
      <c r="A8388">
        <v>59909</v>
      </c>
      <c r="B8388">
        <v>41126</v>
      </c>
      <c r="C8388" t="s">
        <v>20</v>
      </c>
      <c r="D8388" t="s">
        <v>21</v>
      </c>
      <c r="E8388" t="s">
        <v>22</v>
      </c>
      <c r="F8388" t="s">
        <v>1727</v>
      </c>
      <c r="G8388">
        <v>46</v>
      </c>
      <c r="H8388">
        <v>721.18</v>
      </c>
      <c r="I8388">
        <v>0.45</v>
      </c>
      <c r="J8388">
        <v>0.09</v>
      </c>
      <c r="K8388">
        <v>282.42</v>
      </c>
      <c r="L8388">
        <v>17.05</v>
      </c>
      <c r="M8388">
        <v>9.3800000000000008</v>
      </c>
      <c r="N8388">
        <v>7.28</v>
      </c>
      <c r="O8388" t="s">
        <v>71</v>
      </c>
      <c r="P8388" t="s">
        <v>711</v>
      </c>
      <c r="Q8388" t="s">
        <v>64</v>
      </c>
      <c r="R8388" t="s">
        <v>27</v>
      </c>
      <c r="S8388" t="s">
        <v>57</v>
      </c>
      <c r="T8388" s="1">
        <v>41133</v>
      </c>
    </row>
    <row r="8389" spans="1:20" x14ac:dyDescent="0.25">
      <c r="A8389">
        <v>59911</v>
      </c>
      <c r="B8389">
        <v>40895</v>
      </c>
      <c r="C8389" t="s">
        <v>29</v>
      </c>
      <c r="D8389" t="s">
        <v>21</v>
      </c>
      <c r="E8389" t="s">
        <v>84</v>
      </c>
      <c r="F8389" t="s">
        <v>1268</v>
      </c>
      <c r="G8389">
        <v>1</v>
      </c>
      <c r="H8389">
        <v>19.97</v>
      </c>
      <c r="I8389">
        <v>0.54</v>
      </c>
      <c r="J8389">
        <v>0.1</v>
      </c>
      <c r="K8389">
        <v>8.7100000000000009</v>
      </c>
      <c r="L8389">
        <v>19.8</v>
      </c>
      <c r="M8389">
        <v>9.11</v>
      </c>
      <c r="N8389">
        <v>2.15</v>
      </c>
      <c r="O8389" t="s">
        <v>24</v>
      </c>
      <c r="P8389" t="s">
        <v>1035</v>
      </c>
      <c r="Q8389" t="s">
        <v>41</v>
      </c>
      <c r="R8389" t="s">
        <v>34</v>
      </c>
      <c r="S8389" t="s">
        <v>55</v>
      </c>
      <c r="T8389" s="1">
        <v>40896</v>
      </c>
    </row>
    <row r="8390" spans="1:20" x14ac:dyDescent="0.25">
      <c r="A8390">
        <v>59937</v>
      </c>
      <c r="B8390">
        <v>40175</v>
      </c>
      <c r="C8390" t="s">
        <v>36</v>
      </c>
      <c r="D8390" t="s">
        <v>21</v>
      </c>
      <c r="E8390" t="s">
        <v>84</v>
      </c>
      <c r="F8390" t="s">
        <v>1734</v>
      </c>
      <c r="G8390">
        <v>7</v>
      </c>
      <c r="H8390">
        <v>365.48</v>
      </c>
      <c r="I8390">
        <v>0.39</v>
      </c>
      <c r="J8390">
        <v>0.02</v>
      </c>
      <c r="K8390">
        <v>131.54</v>
      </c>
      <c r="L8390">
        <v>50.79</v>
      </c>
      <c r="M8390">
        <v>30.98</v>
      </c>
      <c r="N8390">
        <v>17.079999999999998</v>
      </c>
      <c r="O8390" t="s">
        <v>24</v>
      </c>
      <c r="P8390" t="s">
        <v>798</v>
      </c>
      <c r="Q8390" t="s">
        <v>75</v>
      </c>
      <c r="R8390" t="s">
        <v>27</v>
      </c>
      <c r="S8390" t="s">
        <v>57</v>
      </c>
      <c r="T8390" s="1">
        <v>40176</v>
      </c>
    </row>
    <row r="8391" spans="1:20" x14ac:dyDescent="0.25">
      <c r="A8391">
        <v>59939</v>
      </c>
      <c r="B8391">
        <v>40422</v>
      </c>
      <c r="C8391" t="s">
        <v>79</v>
      </c>
      <c r="D8391" t="s">
        <v>21</v>
      </c>
      <c r="E8391" t="s">
        <v>30</v>
      </c>
      <c r="F8391" t="s">
        <v>106</v>
      </c>
      <c r="G8391">
        <v>42</v>
      </c>
      <c r="H8391">
        <v>238.31</v>
      </c>
      <c r="I8391">
        <v>0.47</v>
      </c>
      <c r="J8391">
        <v>0.05</v>
      </c>
      <c r="K8391">
        <v>104.51</v>
      </c>
      <c r="L8391">
        <v>5.92</v>
      </c>
      <c r="M8391">
        <v>3.14</v>
      </c>
      <c r="N8391">
        <v>1.92</v>
      </c>
      <c r="O8391" t="s">
        <v>24</v>
      </c>
      <c r="P8391" t="s">
        <v>1243</v>
      </c>
      <c r="Q8391" t="s">
        <v>41</v>
      </c>
      <c r="R8391" t="s">
        <v>27</v>
      </c>
      <c r="S8391" t="s">
        <v>55</v>
      </c>
      <c r="T8391" s="1">
        <v>40422</v>
      </c>
    </row>
    <row r="8392" spans="1:20" x14ac:dyDescent="0.25">
      <c r="A8392">
        <v>59942</v>
      </c>
      <c r="B8392">
        <v>39852</v>
      </c>
      <c r="C8392" t="s">
        <v>79</v>
      </c>
      <c r="D8392" t="s">
        <v>37</v>
      </c>
      <c r="E8392" t="s">
        <v>38</v>
      </c>
      <c r="F8392" t="s">
        <v>1100</v>
      </c>
      <c r="G8392">
        <v>47</v>
      </c>
      <c r="H8392">
        <v>1135.58</v>
      </c>
      <c r="I8392">
        <v>0.38</v>
      </c>
      <c r="J8392">
        <v>7.0000000000000007E-2</v>
      </c>
      <c r="K8392">
        <v>375.53</v>
      </c>
      <c r="L8392">
        <v>25.77</v>
      </c>
      <c r="M8392">
        <v>15.98</v>
      </c>
      <c r="N8392">
        <v>8.99</v>
      </c>
      <c r="O8392" t="s">
        <v>24</v>
      </c>
      <c r="P8392" t="s">
        <v>906</v>
      </c>
      <c r="Q8392" t="s">
        <v>33</v>
      </c>
      <c r="R8392" t="s">
        <v>34</v>
      </c>
      <c r="S8392" t="s">
        <v>35</v>
      </c>
      <c r="T8392" s="1">
        <v>39854</v>
      </c>
    </row>
    <row r="8393" spans="1:20" x14ac:dyDescent="0.25">
      <c r="A8393">
        <v>59943</v>
      </c>
      <c r="B8393">
        <v>40338</v>
      </c>
      <c r="C8393" t="s">
        <v>58</v>
      </c>
      <c r="D8393" t="s">
        <v>21</v>
      </c>
      <c r="E8393" t="s">
        <v>120</v>
      </c>
      <c r="F8393" t="s">
        <v>1201</v>
      </c>
      <c r="G8393">
        <v>43</v>
      </c>
      <c r="H8393">
        <v>1016.88</v>
      </c>
      <c r="I8393">
        <v>0.36</v>
      </c>
      <c r="J8393">
        <v>0</v>
      </c>
      <c r="K8393">
        <v>363.05</v>
      </c>
      <c r="L8393">
        <v>23.45</v>
      </c>
      <c r="M8393">
        <v>15.01</v>
      </c>
      <c r="N8393">
        <v>8.4</v>
      </c>
      <c r="O8393" t="s">
        <v>24</v>
      </c>
      <c r="P8393" t="s">
        <v>335</v>
      </c>
      <c r="Q8393" t="s">
        <v>41</v>
      </c>
      <c r="R8393" t="s">
        <v>61</v>
      </c>
      <c r="S8393" t="s">
        <v>57</v>
      </c>
      <c r="T8393" s="1">
        <v>40339</v>
      </c>
    </row>
    <row r="8394" spans="1:20" x14ac:dyDescent="0.25">
      <c r="A8394">
        <v>59969</v>
      </c>
      <c r="B8394">
        <v>40919</v>
      </c>
      <c r="C8394" t="s">
        <v>36</v>
      </c>
      <c r="D8394" t="s">
        <v>21</v>
      </c>
      <c r="E8394" t="s">
        <v>139</v>
      </c>
      <c r="F8394" t="s">
        <v>140</v>
      </c>
      <c r="G8394">
        <v>42</v>
      </c>
      <c r="H8394">
        <v>877.22</v>
      </c>
      <c r="I8394">
        <v>0.53</v>
      </c>
      <c r="J8394">
        <v>0.01</v>
      </c>
      <c r="K8394">
        <v>460.03</v>
      </c>
      <c r="L8394">
        <v>21.06</v>
      </c>
      <c r="M8394">
        <v>9.9</v>
      </c>
      <c r="N8394">
        <v>1.39</v>
      </c>
      <c r="O8394" t="s">
        <v>24</v>
      </c>
      <c r="P8394" t="s">
        <v>327</v>
      </c>
      <c r="Q8394" t="s">
        <v>41</v>
      </c>
      <c r="R8394" t="s">
        <v>61</v>
      </c>
      <c r="S8394" t="s">
        <v>57</v>
      </c>
      <c r="T8394" s="1">
        <v>40921</v>
      </c>
    </row>
    <row r="8395" spans="1:20" x14ac:dyDescent="0.25">
      <c r="A8395">
        <v>59969</v>
      </c>
      <c r="B8395">
        <v>40919</v>
      </c>
      <c r="C8395" t="s">
        <v>36</v>
      </c>
      <c r="D8395" t="s">
        <v>21</v>
      </c>
      <c r="E8395" t="s">
        <v>22</v>
      </c>
      <c r="F8395" t="s">
        <v>184</v>
      </c>
      <c r="G8395">
        <v>16</v>
      </c>
      <c r="H8395">
        <v>476.44</v>
      </c>
      <c r="I8395">
        <v>0.46</v>
      </c>
      <c r="J8395">
        <v>0</v>
      </c>
      <c r="K8395">
        <v>213.99</v>
      </c>
      <c r="L8395">
        <v>29.07</v>
      </c>
      <c r="M8395">
        <v>15.7</v>
      </c>
      <c r="N8395">
        <v>11.25</v>
      </c>
      <c r="O8395" t="s">
        <v>24</v>
      </c>
      <c r="P8395" t="s">
        <v>327</v>
      </c>
      <c r="Q8395" t="s">
        <v>41</v>
      </c>
      <c r="R8395" t="s">
        <v>61</v>
      </c>
      <c r="S8395" t="s">
        <v>57</v>
      </c>
      <c r="T8395" s="1">
        <v>40920</v>
      </c>
    </row>
    <row r="8396" spans="1:20" x14ac:dyDescent="0.25">
      <c r="A8396">
        <v>59971</v>
      </c>
      <c r="B8396">
        <v>40694</v>
      </c>
      <c r="C8396" t="s">
        <v>58</v>
      </c>
      <c r="D8396" t="s">
        <v>37</v>
      </c>
      <c r="E8396" t="s">
        <v>38</v>
      </c>
      <c r="F8396" t="s">
        <v>1100</v>
      </c>
      <c r="G8396">
        <v>26</v>
      </c>
      <c r="H8396">
        <v>661.89</v>
      </c>
      <c r="I8396">
        <v>0.37</v>
      </c>
      <c r="J8396">
        <v>0.01</v>
      </c>
      <c r="K8396">
        <v>237.42</v>
      </c>
      <c r="L8396">
        <v>25.37</v>
      </c>
      <c r="M8396">
        <v>15.98</v>
      </c>
      <c r="N8396">
        <v>8.99</v>
      </c>
      <c r="O8396" t="s">
        <v>71</v>
      </c>
      <c r="P8396" t="s">
        <v>108</v>
      </c>
      <c r="Q8396" t="s">
        <v>33</v>
      </c>
      <c r="R8396" t="s">
        <v>61</v>
      </c>
      <c r="S8396" t="s">
        <v>35</v>
      </c>
      <c r="T8396" s="1">
        <v>40696</v>
      </c>
    </row>
    <row r="8397" spans="1:20" x14ac:dyDescent="0.25">
      <c r="A8397">
        <v>59971</v>
      </c>
      <c r="B8397">
        <v>40694</v>
      </c>
      <c r="C8397" t="s">
        <v>58</v>
      </c>
      <c r="D8397" t="s">
        <v>21</v>
      </c>
      <c r="E8397" t="s">
        <v>84</v>
      </c>
      <c r="F8397" t="s">
        <v>747</v>
      </c>
      <c r="G8397">
        <v>45</v>
      </c>
      <c r="H8397">
        <v>853.79</v>
      </c>
      <c r="I8397">
        <v>0.4</v>
      </c>
      <c r="J8397">
        <v>0.08</v>
      </c>
      <c r="K8397">
        <v>294.72000000000003</v>
      </c>
      <c r="L8397">
        <v>20.47</v>
      </c>
      <c r="M8397">
        <v>12.28</v>
      </c>
      <c r="N8397">
        <v>6.47</v>
      </c>
      <c r="O8397" t="s">
        <v>24</v>
      </c>
      <c r="P8397" t="s">
        <v>108</v>
      </c>
      <c r="Q8397" t="s">
        <v>33</v>
      </c>
      <c r="R8397" t="s">
        <v>61</v>
      </c>
      <c r="S8397" t="s">
        <v>57</v>
      </c>
      <c r="T8397" s="1">
        <v>40696</v>
      </c>
    </row>
    <row r="8398" spans="1:20" x14ac:dyDescent="0.25">
      <c r="A8398">
        <v>59971</v>
      </c>
      <c r="B8398">
        <v>40694</v>
      </c>
      <c r="C8398" t="s">
        <v>58</v>
      </c>
      <c r="D8398" t="s">
        <v>21</v>
      </c>
      <c r="E8398" t="s">
        <v>84</v>
      </c>
      <c r="F8398" t="s">
        <v>1281</v>
      </c>
      <c r="G8398">
        <v>12</v>
      </c>
      <c r="H8398">
        <v>544.74</v>
      </c>
      <c r="I8398">
        <v>0.38</v>
      </c>
      <c r="J8398">
        <v>0.1</v>
      </c>
      <c r="K8398">
        <v>167.89</v>
      </c>
      <c r="L8398">
        <v>49.97</v>
      </c>
      <c r="M8398">
        <v>30.98</v>
      </c>
      <c r="N8398">
        <v>5.09</v>
      </c>
      <c r="O8398" t="s">
        <v>71</v>
      </c>
      <c r="P8398" t="s">
        <v>108</v>
      </c>
      <c r="Q8398" t="s">
        <v>33</v>
      </c>
      <c r="R8398" t="s">
        <v>61</v>
      </c>
      <c r="S8398" t="s">
        <v>57</v>
      </c>
      <c r="T8398" s="1">
        <v>40696</v>
      </c>
    </row>
    <row r="8399" spans="1:20" x14ac:dyDescent="0.25">
      <c r="A8399">
        <v>59973</v>
      </c>
      <c r="B8399">
        <v>40862</v>
      </c>
      <c r="C8399" t="s">
        <v>20</v>
      </c>
      <c r="D8399" t="s">
        <v>37</v>
      </c>
      <c r="E8399" t="s">
        <v>87</v>
      </c>
      <c r="F8399" t="s">
        <v>1958</v>
      </c>
      <c r="G8399">
        <v>29</v>
      </c>
      <c r="H8399">
        <v>18540.87</v>
      </c>
      <c r="I8399">
        <v>0.41</v>
      </c>
      <c r="J8399">
        <v>0.06</v>
      </c>
      <c r="K8399">
        <v>6898.04</v>
      </c>
      <c r="L8399">
        <v>679.61</v>
      </c>
      <c r="M8399">
        <v>400.97</v>
      </c>
      <c r="N8399">
        <v>14.7</v>
      </c>
      <c r="O8399" t="s">
        <v>48</v>
      </c>
      <c r="P8399" t="s">
        <v>1275</v>
      </c>
      <c r="Q8399" t="s">
        <v>41</v>
      </c>
      <c r="R8399" t="s">
        <v>27</v>
      </c>
      <c r="S8399" t="s">
        <v>132</v>
      </c>
      <c r="T8399" s="1">
        <v>40862</v>
      </c>
    </row>
    <row r="8400" spans="1:20" x14ac:dyDescent="0.25">
      <c r="A8400">
        <v>59973</v>
      </c>
      <c r="B8400">
        <v>40862</v>
      </c>
      <c r="C8400" t="s">
        <v>20</v>
      </c>
      <c r="D8400" t="s">
        <v>42</v>
      </c>
      <c r="E8400" t="s">
        <v>46</v>
      </c>
      <c r="F8400" t="s">
        <v>2074</v>
      </c>
      <c r="G8400">
        <v>30</v>
      </c>
      <c r="H8400">
        <v>12433.21</v>
      </c>
      <c r="I8400">
        <v>0.51</v>
      </c>
      <c r="J8400">
        <v>7.0000000000000007E-2</v>
      </c>
      <c r="K8400">
        <v>5868.61</v>
      </c>
      <c r="L8400">
        <v>444.59</v>
      </c>
      <c r="M8400">
        <v>217.85</v>
      </c>
      <c r="N8400">
        <v>29.1</v>
      </c>
      <c r="O8400" t="s">
        <v>48</v>
      </c>
      <c r="P8400" t="s">
        <v>1275</v>
      </c>
      <c r="Q8400" t="s">
        <v>41</v>
      </c>
      <c r="R8400" t="s">
        <v>27</v>
      </c>
      <c r="S8400" t="s">
        <v>49</v>
      </c>
      <c r="T8400" s="1">
        <v>40866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F44F5C3-95F0-41EE-AE31-B84D3DE44D8F}">
  <dimension ref="B3:G74"/>
  <sheetViews>
    <sheetView topLeftCell="A10" workbookViewId="0">
      <selection activeCell="B4" sqref="B4"/>
    </sheetView>
  </sheetViews>
  <sheetFormatPr defaultColWidth="11.42578125" defaultRowHeight="15" x14ac:dyDescent="0.25"/>
  <cols>
    <col min="2" max="2" width="13.140625" bestFit="1" customWidth="1"/>
    <col min="3" max="3" width="15.28515625" bestFit="1" customWidth="1"/>
    <col min="4" max="4" width="16.28515625" bestFit="1" customWidth="1"/>
    <col min="5" max="5" width="14.5703125" bestFit="1" customWidth="1"/>
    <col min="6" max="6" width="15.28515625" bestFit="1" customWidth="1"/>
    <col min="7" max="7" width="14.42578125" customWidth="1"/>
  </cols>
  <sheetData>
    <row r="3" spans="2:7" x14ac:dyDescent="0.25">
      <c r="B3" t="s">
        <v>2095</v>
      </c>
      <c r="E3" t="s">
        <v>2095</v>
      </c>
      <c r="G3" t="s">
        <v>2100</v>
      </c>
    </row>
    <row r="4" spans="2:7" x14ac:dyDescent="0.25">
      <c r="B4" s="4">
        <v>2004792.31</v>
      </c>
      <c r="C4" s="10">
        <f>GETPIVOTDATA("[Measures].[Suma de Ventas]",$B$3)</f>
        <v>2004792.31</v>
      </c>
      <c r="E4" s="4">
        <v>27185110.09</v>
      </c>
      <c r="F4" s="13">
        <f>GETPIVOTDATA("[Measures].[Suma de Ventas]",$E$3)</f>
        <v>27185110.09</v>
      </c>
      <c r="G4" s="14">
        <f>C4/F4</f>
        <v>7.3745969884354445E-2</v>
      </c>
    </row>
    <row r="5" spans="2:7" x14ac:dyDescent="0.25">
      <c r="C5" s="10"/>
      <c r="F5" s="13"/>
      <c r="G5" s="15"/>
    </row>
    <row r="6" spans="2:7" x14ac:dyDescent="0.25">
      <c r="B6" t="s">
        <v>2096</v>
      </c>
      <c r="C6" s="10"/>
      <c r="E6" t="s">
        <v>2096</v>
      </c>
      <c r="F6" s="13"/>
      <c r="G6" s="15"/>
    </row>
    <row r="7" spans="2:7" x14ac:dyDescent="0.25">
      <c r="B7" s="4">
        <v>860916.71</v>
      </c>
      <c r="C7" s="10">
        <f>GETPIVOTDATA("[Measures].[Suma de Utilidad]",$B$6)</f>
        <v>860916.71</v>
      </c>
      <c r="E7" s="4">
        <v>11570104.08</v>
      </c>
      <c r="F7" s="13">
        <f>GETPIVOTDATA("[Measures].[Suma de Utilidad]",$E$6)</f>
        <v>11570104.08</v>
      </c>
      <c r="G7" s="14">
        <f>C7/F7</f>
        <v>7.4408726494360103E-2</v>
      </c>
    </row>
    <row r="8" spans="2:7" x14ac:dyDescent="0.25">
      <c r="C8" s="10"/>
      <c r="F8" s="13"/>
      <c r="G8" s="15"/>
    </row>
    <row r="9" spans="2:7" x14ac:dyDescent="0.25">
      <c r="B9" t="s">
        <v>2097</v>
      </c>
      <c r="C9" s="10"/>
      <c r="E9" t="s">
        <v>2097</v>
      </c>
      <c r="F9" s="13"/>
      <c r="G9" s="15"/>
    </row>
    <row r="10" spans="2:7" x14ac:dyDescent="0.25">
      <c r="B10" s="4">
        <v>39.019999999999996</v>
      </c>
      <c r="C10" s="10">
        <f>GETPIVOTDATA("[Measures].[Suma de Margen]",$B$9)</f>
        <v>39.019999999999996</v>
      </c>
      <c r="E10" s="4">
        <v>3774.6900000000087</v>
      </c>
      <c r="F10" s="13">
        <f>GETPIVOTDATA("[Measures].[Suma de Margen]",$E$9)</f>
        <v>3774.6900000000087</v>
      </c>
      <c r="G10" s="14">
        <f>C10/F10</f>
        <v>1.0337272729681088E-2</v>
      </c>
    </row>
    <row r="11" spans="2:7" x14ac:dyDescent="0.25">
      <c r="C11" s="10"/>
      <c r="F11" s="13"/>
      <c r="G11" s="15"/>
    </row>
    <row r="12" spans="2:7" x14ac:dyDescent="0.25">
      <c r="B12" t="s">
        <v>2098</v>
      </c>
      <c r="C12" s="10"/>
      <c r="E12" t="s">
        <v>2098</v>
      </c>
      <c r="F12" s="13"/>
      <c r="G12" s="15"/>
    </row>
    <row r="13" spans="2:7" x14ac:dyDescent="0.25">
      <c r="B13" s="4">
        <v>2446.88</v>
      </c>
      <c r="C13" s="10">
        <f>GETPIVOTDATA("[Measures].[Suma de Costo_envio]",$B$12)</f>
        <v>2446.88</v>
      </c>
      <c r="E13" s="4">
        <v>107831.03999999999</v>
      </c>
      <c r="F13" s="13">
        <f>GETPIVOTDATA("[Measures].[Suma de Costo_envio]",$E$12)</f>
        <v>107831.03999999999</v>
      </c>
      <c r="G13" s="14">
        <f>C13/F13</f>
        <v>2.2691796351032134E-2</v>
      </c>
    </row>
    <row r="14" spans="2:7" x14ac:dyDescent="0.25">
      <c r="C14" s="10"/>
      <c r="F14" s="13"/>
      <c r="G14" s="15"/>
    </row>
    <row r="15" spans="2:7" x14ac:dyDescent="0.25">
      <c r="B15" t="s">
        <v>2099</v>
      </c>
      <c r="C15" s="10"/>
      <c r="E15" t="s">
        <v>2099</v>
      </c>
      <c r="F15" s="13"/>
      <c r="G15" s="15"/>
    </row>
    <row r="16" spans="2:7" x14ac:dyDescent="0.25">
      <c r="B16" s="4">
        <v>4.4799999999999986</v>
      </c>
      <c r="C16" s="10">
        <f>GETPIVOTDATA("[Measures].[Suma de Descuento]",$B$15)</f>
        <v>4.4799999999999986</v>
      </c>
      <c r="E16" s="4">
        <v>417.18999999998931</v>
      </c>
      <c r="F16" s="13">
        <f>GETPIVOTDATA("[Measures].[Suma de Descuento]",$E$15)</f>
        <v>417.18999999998931</v>
      </c>
      <c r="G16" s="14">
        <f>C16/F16</f>
        <v>1.0738512428390214E-2</v>
      </c>
    </row>
    <row r="20" spans="2:7" x14ac:dyDescent="0.25">
      <c r="B20" s="2" t="s">
        <v>2124</v>
      </c>
      <c r="C20" t="s">
        <v>2095</v>
      </c>
      <c r="D20" t="s">
        <v>2117</v>
      </c>
      <c r="E20" t="s">
        <v>2118</v>
      </c>
      <c r="F20" t="s">
        <v>2119</v>
      </c>
      <c r="G20" t="s">
        <v>2120</v>
      </c>
    </row>
    <row r="21" spans="2:7" x14ac:dyDescent="0.25">
      <c r="B21" s="3" t="s">
        <v>2101</v>
      </c>
      <c r="C21" s="4">
        <v>457402.39</v>
      </c>
      <c r="D21" t="str">
        <f>B21</f>
        <v>2009</v>
      </c>
      <c r="E21" s="13">
        <f>GETPIVOTDATA("[Measures].[Suma de Ventas]",$B$20,"[Datos].[Fecha_envio (año)]","[Datos].[Fecha_envio (año)].&amp;[2009]")</f>
        <v>457402.39</v>
      </c>
      <c r="F21" s="12" t="str">
        <f>IF(E21=MAX($E$21:$E$24),E21,"")</f>
        <v/>
      </c>
    </row>
    <row r="22" spans="2:7" x14ac:dyDescent="0.25">
      <c r="B22" s="3" t="s">
        <v>2114</v>
      </c>
      <c r="C22" s="4">
        <v>634018.51</v>
      </c>
      <c r="D22" t="str">
        <f t="shared" ref="D22:D24" si="0">B22</f>
        <v>2010</v>
      </c>
      <c r="E22" s="13">
        <f>GETPIVOTDATA("[Measures].[Suma de Ventas]",$B$20,"[Datos].[Fecha_envio (año)]","[Datos].[Fecha_envio (año)].&amp;[2010]")</f>
        <v>634018.51</v>
      </c>
      <c r="F22" s="12">
        <f t="shared" ref="F22:F24" si="1">IF(E22=MAX($E$21:$E$24),E22,"")</f>
        <v>634018.51</v>
      </c>
      <c r="G22" s="14">
        <f>(E22-E21)/SUM(E21:E22)</f>
        <v>0.16182218977115062</v>
      </c>
    </row>
    <row r="23" spans="2:7" x14ac:dyDescent="0.25">
      <c r="B23" s="3" t="s">
        <v>2115</v>
      </c>
      <c r="C23" s="4">
        <v>489541.87</v>
      </c>
      <c r="D23" t="str">
        <f t="shared" si="0"/>
        <v>2011</v>
      </c>
      <c r="E23" s="13">
        <f>GETPIVOTDATA("[Measures].[Suma de Ventas]",$B$20,"[Datos].[Fecha_envio (año)]","[Datos].[Fecha_envio (año)].&amp;[2011]")</f>
        <v>489541.87</v>
      </c>
      <c r="F23" s="12" t="str">
        <f t="shared" si="1"/>
        <v/>
      </c>
      <c r="G23" s="14">
        <f t="shared" ref="G23:G24" si="2">(E23-E22)/SUM(E22:E23)</f>
        <v>-0.12858822949951298</v>
      </c>
    </row>
    <row r="24" spans="2:7" x14ac:dyDescent="0.25">
      <c r="B24" s="3" t="s">
        <v>2116</v>
      </c>
      <c r="C24" s="4">
        <v>423829.54</v>
      </c>
      <c r="D24" t="str">
        <f t="shared" si="0"/>
        <v>2012</v>
      </c>
      <c r="E24" s="13">
        <f>GETPIVOTDATA("[Measures].[Suma de Ventas]",$B$20,"[Datos].[Fecha_envio (año)]","[Datos].[Fecha_envio (año)].&amp;[2012]")</f>
        <v>423829.54</v>
      </c>
      <c r="F24" s="12" t="str">
        <f t="shared" si="1"/>
        <v/>
      </c>
      <c r="G24" s="14">
        <f t="shared" si="2"/>
        <v>-7.194480720608501E-2</v>
      </c>
    </row>
    <row r="25" spans="2:7" x14ac:dyDescent="0.25">
      <c r="B25" s="3" t="s">
        <v>2125</v>
      </c>
      <c r="C25" s="4">
        <v>2004792.31</v>
      </c>
    </row>
    <row r="29" spans="2:7" x14ac:dyDescent="0.25">
      <c r="B29" s="2" t="s">
        <v>2124</v>
      </c>
      <c r="C29" t="s">
        <v>2096</v>
      </c>
      <c r="D29" t="s">
        <v>2117</v>
      </c>
      <c r="E29" t="s">
        <v>2118</v>
      </c>
      <c r="F29" t="s">
        <v>2119</v>
      </c>
      <c r="G29" t="s">
        <v>2120</v>
      </c>
    </row>
    <row r="30" spans="2:7" x14ac:dyDescent="0.25">
      <c r="B30" s="3" t="s">
        <v>2101</v>
      </c>
      <c r="C30" s="4">
        <v>208231.93</v>
      </c>
      <c r="D30" t="str">
        <f>B30</f>
        <v>2009</v>
      </c>
      <c r="E30" s="12">
        <f>GETPIVOTDATA("[Measures].[Suma de Utilidad]",$B$29,"[Datos].[Fecha_envio (año)]","[Datos].[Fecha_envio (año)].&amp;[2009]")</f>
        <v>208231.93</v>
      </c>
      <c r="F30" s="12" t="str">
        <f>IF(E30=MAX($E$30:$E$33),E30,"")</f>
        <v/>
      </c>
    </row>
    <row r="31" spans="2:7" x14ac:dyDescent="0.25">
      <c r="B31" s="3" t="s">
        <v>2114</v>
      </c>
      <c r="C31" s="4">
        <v>261767.06</v>
      </c>
      <c r="D31" t="str">
        <f>B31</f>
        <v>2010</v>
      </c>
      <c r="E31" s="12">
        <f>GETPIVOTDATA("[Measures].[Suma de Utilidad]",$B$29,"[Datos].[Fecha_envio (año)]","[Datos].[Fecha_envio (año)].&amp;[2010]")</f>
        <v>261767.06</v>
      </c>
      <c r="F31" s="12">
        <f t="shared" ref="F31:F33" si="3">IF(E31=MAX($E$30:$E$33),E31,"")</f>
        <v>261767.06</v>
      </c>
      <c r="G31" s="14">
        <f>(E31-E30)/SUM(E30:E31)</f>
        <v>0.11390477668898821</v>
      </c>
    </row>
    <row r="32" spans="2:7" x14ac:dyDescent="0.25">
      <c r="B32" s="3" t="s">
        <v>2115</v>
      </c>
      <c r="C32" s="4">
        <v>205171.08</v>
      </c>
      <c r="D32" t="str">
        <f>B32</f>
        <v>2011</v>
      </c>
      <c r="E32" s="12">
        <f>GETPIVOTDATA("[Measures].[Suma de Utilidad]",$B$29,"[Datos].[Fecha_envio (año)]","[Datos].[Fecha_envio (año)].&amp;[2011]")</f>
        <v>205171.08</v>
      </c>
      <c r="F32" s="12" t="str">
        <f t="shared" si="3"/>
        <v/>
      </c>
      <c r="G32" s="14">
        <f t="shared" ref="G32:G33" si="4">(E32-E31)/SUM(E31:E32)</f>
        <v>-0.1212065906631658</v>
      </c>
    </row>
    <row r="33" spans="2:7" x14ac:dyDescent="0.25">
      <c r="B33" s="3" t="s">
        <v>2116</v>
      </c>
      <c r="C33" s="4">
        <v>185746.64</v>
      </c>
      <c r="D33" t="str">
        <f>B33</f>
        <v>2012</v>
      </c>
      <c r="E33" s="12">
        <f>GETPIVOTDATA("[Measures].[Suma de Utilidad]",$B$29,"[Datos].[Fecha_envio (año)]","[Datos].[Fecha_envio (año)].&amp;[2012]")</f>
        <v>185746.64</v>
      </c>
      <c r="F33" s="12" t="str">
        <f t="shared" si="3"/>
        <v/>
      </c>
      <c r="G33" s="14">
        <f t="shared" si="4"/>
        <v>-4.9689331043883032E-2</v>
      </c>
    </row>
    <row r="34" spans="2:7" x14ac:dyDescent="0.25">
      <c r="B34" s="3" t="s">
        <v>2125</v>
      </c>
      <c r="C34" s="4">
        <v>860916.71</v>
      </c>
    </row>
    <row r="37" spans="2:7" x14ac:dyDescent="0.25">
      <c r="B37" s="2" t="s">
        <v>2124</v>
      </c>
      <c r="C37" t="s">
        <v>2121</v>
      </c>
    </row>
    <row r="38" spans="2:7" x14ac:dyDescent="0.25">
      <c r="B38" s="3" t="s">
        <v>2101</v>
      </c>
      <c r="C38">
        <v>20</v>
      </c>
      <c r="D38" t="str">
        <f>B38</f>
        <v>2009</v>
      </c>
      <c r="E38">
        <f>GETPIVOTDATA("[Measures].[Recuento de Id]",$B$37,"[Datos].[Fecha_envio (año)]","[Datos].[Fecha_envio (año)].&amp;[2009]")</f>
        <v>20</v>
      </c>
      <c r="F38" s="11">
        <f>E38/$E$42</f>
        <v>0.22988505747126436</v>
      </c>
      <c r="G38" s="16">
        <f>1-F38</f>
        <v>0.77011494252873569</v>
      </c>
    </row>
    <row r="39" spans="2:7" x14ac:dyDescent="0.25">
      <c r="B39" s="3" t="s">
        <v>2114</v>
      </c>
      <c r="C39">
        <v>27</v>
      </c>
      <c r="D39" t="str">
        <f>B39</f>
        <v>2010</v>
      </c>
      <c r="E39">
        <f>GETPIVOTDATA("[Measures].[Recuento de Id]",$B$37,"[Datos].[Fecha_envio (año)]","[Datos].[Fecha_envio (año)].&amp;[2010]")</f>
        <v>27</v>
      </c>
      <c r="F39" s="11">
        <f t="shared" ref="F39:F41" si="5">E39/$E$42</f>
        <v>0.31034482758620691</v>
      </c>
      <c r="G39" s="16">
        <f t="shared" ref="G39:G41" si="6">1-F39</f>
        <v>0.68965517241379315</v>
      </c>
    </row>
    <row r="40" spans="2:7" x14ac:dyDescent="0.25">
      <c r="B40" s="3" t="s">
        <v>2115</v>
      </c>
      <c r="C40">
        <v>20</v>
      </c>
      <c r="D40" t="str">
        <f>B40</f>
        <v>2011</v>
      </c>
      <c r="E40">
        <f>GETPIVOTDATA("[Measures].[Recuento de Id]",$B$37,"[Datos].[Fecha_envio (año)]","[Datos].[Fecha_envio (año)].&amp;[2011]")</f>
        <v>20</v>
      </c>
      <c r="F40" s="11">
        <f t="shared" si="5"/>
        <v>0.22988505747126436</v>
      </c>
      <c r="G40" s="16">
        <f t="shared" si="6"/>
        <v>0.77011494252873569</v>
      </c>
    </row>
    <row r="41" spans="2:7" x14ac:dyDescent="0.25">
      <c r="B41" s="3" t="s">
        <v>2116</v>
      </c>
      <c r="C41">
        <v>20</v>
      </c>
      <c r="D41" t="str">
        <f>B41</f>
        <v>2012</v>
      </c>
      <c r="E41">
        <f>GETPIVOTDATA("[Measures].[Recuento de Id]",$B$37,"[Datos].[Fecha_envio (año)]","[Datos].[Fecha_envio (año)].&amp;[2012]")</f>
        <v>20</v>
      </c>
      <c r="F41" s="11">
        <f t="shared" si="5"/>
        <v>0.22988505747126436</v>
      </c>
      <c r="G41" s="16">
        <f t="shared" si="6"/>
        <v>0.77011494252873569</v>
      </c>
    </row>
    <row r="42" spans="2:7" x14ac:dyDescent="0.25">
      <c r="B42" s="3" t="s">
        <v>2125</v>
      </c>
      <c r="C42">
        <v>87</v>
      </c>
      <c r="E42">
        <f>SUM(E38:E41)</f>
        <v>87</v>
      </c>
    </row>
    <row r="46" spans="2:7" x14ac:dyDescent="0.25">
      <c r="B46" s="2" t="s">
        <v>2124</v>
      </c>
      <c r="C46" t="s">
        <v>2095</v>
      </c>
      <c r="D46" t="s">
        <v>2122</v>
      </c>
      <c r="E46" t="s">
        <v>7</v>
      </c>
    </row>
    <row r="47" spans="2:7" x14ac:dyDescent="0.25">
      <c r="B47" s="3" t="s">
        <v>64</v>
      </c>
      <c r="C47" s="10">
        <v>225551.51</v>
      </c>
      <c r="D47" t="s">
        <v>64</v>
      </c>
      <c r="E47" s="13">
        <f>IFERROR(GETPIVOTDATA("[Measures].[Suma de Ventas]",$B$46,"[Datos].[Region]","[Datos].[Region].&amp;["&amp;D47&amp;"]"),0)</f>
        <v>225551.51</v>
      </c>
    </row>
    <row r="48" spans="2:7" x14ac:dyDescent="0.25">
      <c r="B48" s="3" t="s">
        <v>33</v>
      </c>
      <c r="C48" s="10">
        <v>684282.19</v>
      </c>
      <c r="D48" t="s">
        <v>33</v>
      </c>
      <c r="E48" s="13">
        <f t="shared" ref="E48:E53" si="7">IFERROR(GETPIVOTDATA("[Measures].[Suma de Ventas]",$B$46,"[Datos].[Region]","[Datos].[Region].&amp;["&amp;D48&amp;"]"),0)</f>
        <v>684282.19</v>
      </c>
      <c r="F48" t="str">
        <f>IFERROR(INDEX($D$47:$D$53,MATCH(MAX($E$47:$E$53),$E$47:$E$53,0)),"Sin Datos")</f>
        <v>Bolivia</v>
      </c>
    </row>
    <row r="49" spans="2:7" x14ac:dyDescent="0.25">
      <c r="B49" s="3" t="s">
        <v>75</v>
      </c>
      <c r="C49" s="10">
        <v>245224.36</v>
      </c>
      <c r="D49" t="s">
        <v>75</v>
      </c>
      <c r="E49" s="13">
        <f t="shared" si="7"/>
        <v>245224.36</v>
      </c>
      <c r="F49" s="11">
        <f>IFERROR(VLOOKUP($F$48,$D$47:$E$53,2,FALSE)/$E$54,"Sin Datos")</f>
        <v>0.34132323163190903</v>
      </c>
    </row>
    <row r="50" spans="2:7" x14ac:dyDescent="0.25">
      <c r="B50" s="3" t="s">
        <v>95</v>
      </c>
      <c r="C50" s="10">
        <v>322858.08</v>
      </c>
      <c r="D50" t="s">
        <v>95</v>
      </c>
      <c r="E50" s="13">
        <f t="shared" si="7"/>
        <v>322858.08</v>
      </c>
    </row>
    <row r="51" spans="2:7" x14ac:dyDescent="0.25">
      <c r="B51" s="3" t="s">
        <v>26</v>
      </c>
      <c r="C51" s="10">
        <v>24260.42</v>
      </c>
      <c r="D51" t="s">
        <v>26</v>
      </c>
      <c r="E51" s="13">
        <f t="shared" si="7"/>
        <v>24260.42</v>
      </c>
    </row>
    <row r="52" spans="2:7" x14ac:dyDescent="0.25">
      <c r="B52" s="3" t="s">
        <v>41</v>
      </c>
      <c r="C52" s="10">
        <v>316491.07</v>
      </c>
      <c r="D52" t="s">
        <v>41</v>
      </c>
      <c r="E52" s="13">
        <f t="shared" si="7"/>
        <v>316491.07</v>
      </c>
      <c r="F52" t="str">
        <f>IFERROR(INDEX($D$47:$D$53,MATCH(MIN($E$47:$E$53),$E$47:$E$53,0)),"Sin Datos")</f>
        <v>Ecuador</v>
      </c>
    </row>
    <row r="53" spans="2:7" x14ac:dyDescent="0.25">
      <c r="B53" s="3" t="s">
        <v>83</v>
      </c>
      <c r="C53" s="10">
        <v>186124.68</v>
      </c>
      <c r="D53" t="s">
        <v>83</v>
      </c>
      <c r="E53" s="13">
        <f t="shared" si="7"/>
        <v>186124.68</v>
      </c>
      <c r="F53" s="14">
        <f>IFERROR(VLOOKUP($F$52,$D$47:$E$53,2,FALSE)/$E$54,"Sin Datos")</f>
        <v>1.2101213616486787E-2</v>
      </c>
    </row>
    <row r="54" spans="2:7" x14ac:dyDescent="0.25">
      <c r="B54" s="3" t="s">
        <v>2125</v>
      </c>
      <c r="C54" s="10">
        <v>2004792.31</v>
      </c>
      <c r="E54" s="17">
        <f>SUM(E47:E53)</f>
        <v>2004792.31</v>
      </c>
    </row>
    <row r="58" spans="2:7" x14ac:dyDescent="0.25">
      <c r="B58" s="2" t="s">
        <v>2124</v>
      </c>
      <c r="C58" t="s">
        <v>2095</v>
      </c>
      <c r="D58" t="s">
        <v>2096</v>
      </c>
      <c r="E58" t="s">
        <v>2123</v>
      </c>
      <c r="F58" t="s">
        <v>7</v>
      </c>
      <c r="G58" t="s">
        <v>10</v>
      </c>
    </row>
    <row r="59" spans="2:7" x14ac:dyDescent="0.25">
      <c r="B59" s="3" t="s">
        <v>2102</v>
      </c>
      <c r="C59" s="4">
        <v>239679.73</v>
      </c>
      <c r="D59" s="4">
        <v>104888.4</v>
      </c>
      <c r="E59" t="str">
        <f>B59</f>
        <v>ene</v>
      </c>
      <c r="F59" s="13">
        <f>GETPIVOTDATA("[Measures].[Suma de Ventas]",$B$58,"[Datos].[Fecha_envio (mes)]","[Datos].[Fecha_envio (mes)].&amp;["&amp;E59&amp;"]")</f>
        <v>239679.73</v>
      </c>
      <c r="G59" s="13">
        <f>GETPIVOTDATA("[Measures].[Suma de Utilidad]",$B$58,"[Datos].[Fecha_envio (mes)]","[Datos].[Fecha_envio (mes)].&amp;["&amp;E59&amp;"]")</f>
        <v>104888.4</v>
      </c>
    </row>
    <row r="60" spans="2:7" x14ac:dyDescent="0.25">
      <c r="B60" s="3" t="s">
        <v>2103</v>
      </c>
      <c r="C60" s="4">
        <v>114184.53</v>
      </c>
      <c r="D60" s="4">
        <v>46013.37</v>
      </c>
      <c r="E60" t="str">
        <f t="shared" ref="E60:E70" si="8">B60</f>
        <v>feb</v>
      </c>
      <c r="F60" s="13">
        <f t="shared" ref="F60:F70" si="9">GETPIVOTDATA("[Measures].[Suma de Ventas]",$B$58,"[Datos].[Fecha_envio (mes)]","[Datos].[Fecha_envio (mes)].&amp;["&amp;E60&amp;"]")</f>
        <v>114184.53</v>
      </c>
      <c r="G60" s="13">
        <f t="shared" ref="G60:G70" si="10">GETPIVOTDATA("[Measures].[Suma de Utilidad]",$B$58,"[Datos].[Fecha_envio (mes)]","[Datos].[Fecha_envio (mes)].&amp;["&amp;E60&amp;"]")</f>
        <v>46013.37</v>
      </c>
    </row>
    <row r="61" spans="2:7" x14ac:dyDescent="0.25">
      <c r="B61" s="3" t="s">
        <v>2104</v>
      </c>
      <c r="C61" s="4">
        <v>168997.16</v>
      </c>
      <c r="D61" s="4">
        <v>64228.639999999999</v>
      </c>
      <c r="E61" t="str">
        <f t="shared" si="8"/>
        <v>mar</v>
      </c>
      <c r="F61" s="13">
        <f t="shared" si="9"/>
        <v>168997.16</v>
      </c>
      <c r="G61" s="13">
        <f t="shared" si="10"/>
        <v>64228.639999999999</v>
      </c>
    </row>
    <row r="62" spans="2:7" x14ac:dyDescent="0.25">
      <c r="B62" s="3" t="s">
        <v>2105</v>
      </c>
      <c r="C62" s="4">
        <v>102817.39</v>
      </c>
      <c r="D62" s="4">
        <v>43622.65</v>
      </c>
      <c r="E62" t="str">
        <f t="shared" si="8"/>
        <v>abr</v>
      </c>
      <c r="F62" s="13">
        <f t="shared" si="9"/>
        <v>102817.39</v>
      </c>
      <c r="G62" s="13">
        <f t="shared" si="10"/>
        <v>43622.65</v>
      </c>
    </row>
    <row r="63" spans="2:7" x14ac:dyDescent="0.25">
      <c r="B63" s="3" t="s">
        <v>2106</v>
      </c>
      <c r="C63" s="4">
        <v>120375.96</v>
      </c>
      <c r="D63" s="4">
        <v>53843.37</v>
      </c>
      <c r="E63" t="str">
        <f t="shared" si="8"/>
        <v>may</v>
      </c>
      <c r="F63" s="13">
        <f t="shared" si="9"/>
        <v>120375.96</v>
      </c>
      <c r="G63" s="13">
        <f t="shared" si="10"/>
        <v>53843.37</v>
      </c>
    </row>
    <row r="64" spans="2:7" x14ac:dyDescent="0.25">
      <c r="B64" s="3" t="s">
        <v>2107</v>
      </c>
      <c r="C64" s="4">
        <v>111130.72</v>
      </c>
      <c r="D64" s="4">
        <v>46460.45</v>
      </c>
      <c r="E64" t="str">
        <f t="shared" si="8"/>
        <v>jun</v>
      </c>
      <c r="F64" s="13">
        <f t="shared" si="9"/>
        <v>111130.72</v>
      </c>
      <c r="G64" s="13">
        <f t="shared" si="10"/>
        <v>46460.45</v>
      </c>
    </row>
    <row r="65" spans="2:7" x14ac:dyDescent="0.25">
      <c r="B65" s="3" t="s">
        <v>2108</v>
      </c>
      <c r="C65" s="4">
        <v>202453.28</v>
      </c>
      <c r="D65" s="4">
        <v>92398.09</v>
      </c>
      <c r="E65" t="str">
        <f t="shared" si="8"/>
        <v>jul</v>
      </c>
      <c r="F65" s="13">
        <f t="shared" si="9"/>
        <v>202453.28</v>
      </c>
      <c r="G65" s="13">
        <f t="shared" si="10"/>
        <v>92398.09</v>
      </c>
    </row>
    <row r="66" spans="2:7" x14ac:dyDescent="0.25">
      <c r="B66" s="3" t="s">
        <v>2109</v>
      </c>
      <c r="C66" s="4">
        <v>69192.649999999994</v>
      </c>
      <c r="D66" s="4">
        <v>29496.7</v>
      </c>
      <c r="E66" t="str">
        <f t="shared" si="8"/>
        <v>ago</v>
      </c>
      <c r="F66" s="13">
        <f t="shared" si="9"/>
        <v>69192.649999999994</v>
      </c>
      <c r="G66" s="13">
        <f t="shared" si="10"/>
        <v>29496.7</v>
      </c>
    </row>
    <row r="67" spans="2:7" x14ac:dyDescent="0.25">
      <c r="B67" s="3" t="s">
        <v>2110</v>
      </c>
      <c r="C67" s="4">
        <v>155042.19</v>
      </c>
      <c r="D67" s="4">
        <v>61186.39</v>
      </c>
      <c r="E67" t="str">
        <f t="shared" si="8"/>
        <v>sept</v>
      </c>
      <c r="F67" s="13">
        <f t="shared" si="9"/>
        <v>155042.19</v>
      </c>
      <c r="G67" s="13">
        <f t="shared" si="10"/>
        <v>61186.39</v>
      </c>
    </row>
    <row r="68" spans="2:7" x14ac:dyDescent="0.25">
      <c r="B68" s="3" t="s">
        <v>2111</v>
      </c>
      <c r="C68" s="4">
        <v>294680.8</v>
      </c>
      <c r="D68" s="4">
        <v>128113.66</v>
      </c>
      <c r="E68" t="str">
        <f t="shared" si="8"/>
        <v>oct</v>
      </c>
      <c r="F68" s="13">
        <f t="shared" si="9"/>
        <v>294680.8</v>
      </c>
      <c r="G68" s="13">
        <f t="shared" si="10"/>
        <v>128113.66</v>
      </c>
    </row>
    <row r="69" spans="2:7" x14ac:dyDescent="0.25">
      <c r="B69" s="3" t="s">
        <v>2112</v>
      </c>
      <c r="C69" s="4">
        <v>154560.87</v>
      </c>
      <c r="D69" s="4">
        <v>65004.28</v>
      </c>
      <c r="E69" t="str">
        <f t="shared" si="8"/>
        <v>nov</v>
      </c>
      <c r="F69" s="13">
        <f t="shared" si="9"/>
        <v>154560.87</v>
      </c>
      <c r="G69" s="13">
        <f t="shared" si="10"/>
        <v>65004.28</v>
      </c>
    </row>
    <row r="70" spans="2:7" x14ac:dyDescent="0.25">
      <c r="B70" s="3" t="s">
        <v>2113</v>
      </c>
      <c r="C70" s="4">
        <v>271677.03000000003</v>
      </c>
      <c r="D70" s="4">
        <v>125660.71</v>
      </c>
      <c r="E70" t="str">
        <f t="shared" si="8"/>
        <v>dic</v>
      </c>
      <c r="F70" s="13">
        <f t="shared" si="9"/>
        <v>271677.03000000003</v>
      </c>
      <c r="G70" s="13">
        <f t="shared" si="10"/>
        <v>125660.71</v>
      </c>
    </row>
    <row r="71" spans="2:7" x14ac:dyDescent="0.25">
      <c r="B71" s="3" t="s">
        <v>2125</v>
      </c>
      <c r="C71" s="4">
        <v>2004792.31</v>
      </c>
      <c r="D71" s="4">
        <v>860916.71</v>
      </c>
    </row>
    <row r="74" spans="2:7" x14ac:dyDescent="0.25">
      <c r="B74" s="18">
        <f ca="1">TODAY()</f>
        <v>45186</v>
      </c>
    </row>
  </sheetData>
  <pageMargins left="0.7" right="0.7" top="0.75" bottom="0.75" header="0.3" footer="0.3"/>
  <drawing r:id="rId16"/>
  <extLst>
    <ext xmlns:x14="http://schemas.microsoft.com/office/spreadsheetml/2009/9/main" uri="{A8765BA9-456A-4dab-B4F3-ACF838C121DE}">
      <x14:slicerList>
        <x14:slicer r:id="rId17"/>
      </x14:slicerList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38A3907-C186-43A9-8481-A5919DE1B257}">
  <dimension ref="A1:T39"/>
  <sheetViews>
    <sheetView showRowColHeaders="0" tabSelected="1" zoomScaleNormal="100" workbookViewId="0">
      <selection activeCell="E1" sqref="E1"/>
    </sheetView>
  </sheetViews>
  <sheetFormatPr defaultColWidth="11.42578125" defaultRowHeight="15" x14ac:dyDescent="0.25"/>
  <sheetData>
    <row r="1" spans="1:20" x14ac:dyDescent="0.25">
      <c r="A1" s="5"/>
      <c r="B1" s="5"/>
      <c r="C1" s="7"/>
      <c r="D1" s="6"/>
      <c r="E1" s="6"/>
      <c r="F1" s="6"/>
      <c r="G1" s="6"/>
      <c r="H1" s="6"/>
      <c r="I1" s="6"/>
      <c r="J1" s="6"/>
      <c r="K1" s="6"/>
      <c r="L1" s="6"/>
      <c r="M1" s="6"/>
      <c r="N1" s="6"/>
      <c r="O1" s="6"/>
      <c r="P1" s="6"/>
      <c r="Q1" s="6"/>
      <c r="R1" s="6"/>
      <c r="S1" s="6"/>
      <c r="T1" s="6"/>
    </row>
    <row r="2" spans="1:20" ht="15.75" thickBot="1" x14ac:dyDescent="0.3">
      <c r="A2" s="5"/>
      <c r="B2" s="5"/>
      <c r="C2" s="7"/>
      <c r="D2" s="8"/>
      <c r="E2" s="9"/>
      <c r="F2" s="9"/>
      <c r="G2" s="9"/>
      <c r="H2" s="9"/>
      <c r="I2" s="9"/>
      <c r="J2" s="9"/>
      <c r="K2" s="9"/>
      <c r="L2" s="9"/>
      <c r="M2" s="9"/>
      <c r="N2" s="9"/>
      <c r="O2" s="9"/>
      <c r="P2" s="9"/>
      <c r="Q2" s="9"/>
      <c r="R2" s="9"/>
      <c r="S2" s="9"/>
      <c r="T2" s="9"/>
    </row>
    <row r="3" spans="1:20" x14ac:dyDescent="0.25">
      <c r="A3" s="5"/>
      <c r="B3" s="5"/>
      <c r="C3" s="7"/>
      <c r="D3" s="6"/>
      <c r="E3" s="6"/>
      <c r="F3" s="6"/>
      <c r="G3" s="6"/>
      <c r="H3" s="6"/>
      <c r="I3" s="6"/>
      <c r="J3" s="6"/>
      <c r="K3" s="6"/>
      <c r="L3" s="6"/>
      <c r="M3" s="6"/>
      <c r="N3" s="6"/>
      <c r="O3" s="6"/>
      <c r="P3" s="6"/>
      <c r="Q3" s="6"/>
      <c r="R3" s="6"/>
      <c r="S3" s="6"/>
      <c r="T3" s="6"/>
    </row>
    <row r="4" spans="1:20" x14ac:dyDescent="0.25">
      <c r="A4" s="5"/>
      <c r="B4" s="5"/>
      <c r="C4" s="7"/>
      <c r="D4" s="6"/>
      <c r="E4" s="6"/>
      <c r="F4" s="6"/>
      <c r="G4" s="6"/>
      <c r="H4" s="6"/>
      <c r="I4" s="6"/>
      <c r="J4" s="6"/>
      <c r="K4" s="6"/>
      <c r="L4" s="6"/>
      <c r="M4" s="6"/>
      <c r="N4" s="6"/>
      <c r="O4" s="6"/>
      <c r="P4" s="6"/>
      <c r="Q4" s="6"/>
      <c r="R4" s="6"/>
      <c r="S4" s="6"/>
      <c r="T4" s="6"/>
    </row>
    <row r="5" spans="1:20" x14ac:dyDescent="0.25">
      <c r="A5" s="5"/>
      <c r="B5" s="5"/>
      <c r="C5" s="7"/>
      <c r="D5" s="6"/>
      <c r="E5" s="6"/>
      <c r="F5" s="6"/>
      <c r="G5" s="6"/>
      <c r="H5" s="6"/>
      <c r="I5" s="6"/>
      <c r="J5" s="6"/>
      <c r="K5" s="6"/>
      <c r="L5" s="6"/>
      <c r="M5" s="6"/>
      <c r="N5" s="6"/>
      <c r="O5" s="6"/>
      <c r="P5" s="6"/>
      <c r="Q5" s="6"/>
      <c r="R5" s="6"/>
      <c r="S5" s="6"/>
      <c r="T5" s="6"/>
    </row>
    <row r="6" spans="1:20" x14ac:dyDescent="0.25">
      <c r="A6" s="5"/>
      <c r="B6" s="5"/>
      <c r="C6" s="7"/>
      <c r="D6" s="6"/>
      <c r="E6" s="6"/>
      <c r="F6" s="6"/>
      <c r="G6" s="6"/>
      <c r="H6" s="6"/>
      <c r="I6" s="6"/>
      <c r="J6" s="6"/>
      <c r="K6" s="6"/>
      <c r="L6" s="6"/>
      <c r="M6" s="6"/>
      <c r="N6" s="6"/>
      <c r="O6" s="6"/>
      <c r="P6" s="6"/>
      <c r="Q6" s="6"/>
      <c r="R6" s="6"/>
      <c r="S6" s="6"/>
      <c r="T6" s="6"/>
    </row>
    <row r="7" spans="1:20" x14ac:dyDescent="0.25">
      <c r="A7" s="5"/>
      <c r="B7" s="5"/>
      <c r="C7" s="7"/>
      <c r="D7" s="6"/>
      <c r="E7" s="6"/>
      <c r="F7" s="6"/>
      <c r="G7" s="6"/>
      <c r="H7" s="6"/>
      <c r="I7" s="6"/>
      <c r="J7" s="6"/>
      <c r="K7" s="6"/>
      <c r="L7" s="6"/>
      <c r="M7" s="6"/>
      <c r="N7" s="6"/>
      <c r="O7" s="6"/>
      <c r="P7" s="6"/>
      <c r="Q7" s="6"/>
      <c r="R7" s="6"/>
      <c r="S7" s="6"/>
      <c r="T7" s="6"/>
    </row>
    <row r="8" spans="1:20" x14ac:dyDescent="0.25">
      <c r="A8" s="5"/>
      <c r="B8" s="5"/>
      <c r="C8" s="7"/>
      <c r="D8" s="6"/>
      <c r="E8" s="6"/>
      <c r="F8" s="6"/>
      <c r="G8" s="6"/>
      <c r="H8" s="6"/>
      <c r="I8" s="6"/>
      <c r="J8" s="6"/>
      <c r="K8" s="6"/>
      <c r="L8" s="6"/>
      <c r="M8" s="6"/>
      <c r="N8" s="6"/>
      <c r="O8" s="6"/>
      <c r="P8" s="6"/>
      <c r="Q8" s="6"/>
      <c r="R8" s="6"/>
      <c r="S8" s="6"/>
      <c r="T8" s="6"/>
    </row>
    <row r="9" spans="1:20" x14ac:dyDescent="0.25">
      <c r="A9" s="5"/>
      <c r="B9" s="5"/>
      <c r="C9" s="7"/>
      <c r="D9" s="6"/>
      <c r="E9" s="6"/>
      <c r="F9" s="6"/>
      <c r="G9" s="6"/>
      <c r="H9" s="6"/>
      <c r="I9" s="6"/>
      <c r="J9" s="6"/>
      <c r="K9" s="6"/>
      <c r="L9" s="6"/>
      <c r="M9" s="6"/>
      <c r="N9" s="6"/>
      <c r="O9" s="6"/>
      <c r="P9" s="6"/>
      <c r="Q9" s="6"/>
      <c r="R9" s="6"/>
      <c r="S9" s="6"/>
      <c r="T9" s="6"/>
    </row>
    <row r="10" spans="1:20" x14ac:dyDescent="0.25">
      <c r="A10" s="5"/>
      <c r="B10" s="5"/>
      <c r="C10" s="7"/>
      <c r="D10" s="6"/>
      <c r="E10" s="6"/>
      <c r="F10" s="6"/>
      <c r="G10" s="6"/>
      <c r="H10" s="6"/>
      <c r="I10" s="6"/>
      <c r="J10" s="6"/>
      <c r="K10" s="6"/>
      <c r="L10" s="6"/>
      <c r="M10" s="6"/>
      <c r="N10" s="6"/>
      <c r="O10" s="6"/>
      <c r="P10" s="6"/>
      <c r="Q10" s="6"/>
      <c r="R10" s="6"/>
      <c r="S10" s="6"/>
      <c r="T10" s="6"/>
    </row>
    <row r="11" spans="1:20" x14ac:dyDescent="0.25">
      <c r="A11" s="5"/>
      <c r="B11" s="5"/>
      <c r="C11" s="7"/>
      <c r="D11" s="6"/>
      <c r="E11" s="6"/>
      <c r="F11" s="6"/>
      <c r="G11" s="6"/>
      <c r="H11" s="6"/>
      <c r="I11" s="6"/>
      <c r="J11" s="6"/>
      <c r="K11" s="6"/>
      <c r="L11" s="6"/>
      <c r="M11" s="6"/>
      <c r="N11" s="6"/>
      <c r="O11" s="6"/>
      <c r="P11" s="6"/>
      <c r="Q11" s="6"/>
      <c r="R11" s="6"/>
      <c r="S11" s="6"/>
      <c r="T11" s="6"/>
    </row>
    <row r="12" spans="1:20" x14ac:dyDescent="0.25">
      <c r="A12" s="5"/>
      <c r="B12" s="5"/>
      <c r="C12" s="7"/>
      <c r="D12" s="6"/>
      <c r="E12" s="6"/>
      <c r="F12" s="6"/>
      <c r="G12" s="6"/>
      <c r="H12" s="6"/>
      <c r="I12" s="6"/>
      <c r="J12" s="6"/>
      <c r="K12" s="6"/>
      <c r="L12" s="6"/>
      <c r="M12" s="6"/>
      <c r="N12" s="6"/>
      <c r="O12" s="6"/>
      <c r="P12" s="6"/>
      <c r="Q12" s="6"/>
      <c r="R12" s="6"/>
      <c r="S12" s="6"/>
      <c r="T12" s="6"/>
    </row>
    <row r="13" spans="1:20" x14ac:dyDescent="0.25">
      <c r="A13" s="5"/>
      <c r="B13" s="5"/>
      <c r="C13" s="7"/>
      <c r="D13" s="6"/>
      <c r="E13" s="6"/>
      <c r="F13" s="6"/>
      <c r="G13" s="6"/>
      <c r="H13" s="6"/>
      <c r="I13" s="6"/>
      <c r="J13" s="6"/>
      <c r="K13" s="6"/>
      <c r="L13" s="6"/>
      <c r="M13" s="6"/>
      <c r="N13" s="6"/>
      <c r="O13" s="6"/>
      <c r="P13" s="6"/>
      <c r="Q13" s="6"/>
      <c r="R13" s="6"/>
      <c r="S13" s="6"/>
      <c r="T13" s="6"/>
    </row>
    <row r="14" spans="1:20" x14ac:dyDescent="0.25">
      <c r="A14" s="5"/>
      <c r="B14" s="5"/>
      <c r="C14" s="7"/>
      <c r="D14" s="6"/>
      <c r="E14" s="6"/>
      <c r="F14" s="6"/>
      <c r="G14" s="6"/>
      <c r="H14" s="6"/>
      <c r="I14" s="6"/>
      <c r="J14" s="6"/>
      <c r="K14" s="6"/>
      <c r="L14" s="6"/>
      <c r="M14" s="6"/>
      <c r="N14" s="6"/>
      <c r="O14" s="6"/>
      <c r="P14" s="6"/>
      <c r="Q14" s="6"/>
      <c r="R14" s="6"/>
      <c r="S14" s="6"/>
      <c r="T14" s="6"/>
    </row>
    <row r="15" spans="1:20" x14ac:dyDescent="0.25">
      <c r="A15" s="5"/>
      <c r="B15" s="5"/>
      <c r="C15" s="7"/>
      <c r="D15" s="6"/>
      <c r="E15" s="6"/>
      <c r="F15" s="6"/>
      <c r="G15" s="6"/>
      <c r="H15" s="6"/>
      <c r="I15" s="6"/>
      <c r="J15" s="6"/>
      <c r="K15" s="6"/>
      <c r="L15" s="6"/>
      <c r="M15" s="6"/>
      <c r="N15" s="6"/>
      <c r="O15" s="6"/>
      <c r="P15" s="6"/>
      <c r="Q15" s="6"/>
      <c r="R15" s="6"/>
      <c r="S15" s="6"/>
      <c r="T15" s="6"/>
    </row>
    <row r="16" spans="1:20" x14ac:dyDescent="0.25">
      <c r="A16" s="5"/>
      <c r="B16" s="5"/>
      <c r="C16" s="7"/>
      <c r="D16" s="6"/>
      <c r="E16" s="6"/>
      <c r="F16" s="6"/>
      <c r="G16" s="6"/>
      <c r="H16" s="6"/>
      <c r="I16" s="6"/>
      <c r="J16" s="6"/>
      <c r="K16" s="6"/>
      <c r="L16" s="6"/>
      <c r="M16" s="6"/>
      <c r="N16" s="6"/>
      <c r="O16" s="6"/>
      <c r="P16" s="6"/>
      <c r="Q16" s="6"/>
      <c r="R16" s="6"/>
      <c r="S16" s="6"/>
      <c r="T16" s="6"/>
    </row>
    <row r="17" spans="1:20" x14ac:dyDescent="0.25">
      <c r="A17" s="5"/>
      <c r="B17" s="5"/>
      <c r="C17" s="7"/>
      <c r="D17" s="6"/>
      <c r="E17" s="6"/>
      <c r="F17" s="6"/>
      <c r="G17" s="6"/>
      <c r="H17" s="6"/>
      <c r="I17" s="6"/>
      <c r="J17" s="6"/>
      <c r="K17" s="6"/>
      <c r="L17" s="6"/>
      <c r="M17" s="6"/>
      <c r="N17" s="6"/>
      <c r="O17" s="6"/>
      <c r="P17" s="6"/>
      <c r="Q17" s="6"/>
      <c r="R17" s="6"/>
      <c r="S17" s="6"/>
      <c r="T17" s="6"/>
    </row>
    <row r="18" spans="1:20" x14ac:dyDescent="0.25">
      <c r="A18" s="5"/>
      <c r="B18" s="5"/>
      <c r="C18" s="7"/>
      <c r="D18" s="6"/>
      <c r="E18" s="6"/>
      <c r="F18" s="6"/>
      <c r="G18" s="6"/>
      <c r="H18" s="6"/>
      <c r="I18" s="6"/>
      <c r="J18" s="6"/>
      <c r="K18" s="6"/>
      <c r="L18" s="6"/>
      <c r="M18" s="6"/>
      <c r="N18" s="6"/>
      <c r="O18" s="6"/>
      <c r="P18" s="6"/>
      <c r="Q18" s="6"/>
      <c r="R18" s="6"/>
      <c r="S18" s="6"/>
      <c r="T18" s="6"/>
    </row>
    <row r="19" spans="1:20" x14ac:dyDescent="0.25">
      <c r="A19" s="5"/>
      <c r="B19" s="5"/>
      <c r="C19" s="7"/>
      <c r="D19" s="6"/>
      <c r="E19" s="6"/>
      <c r="F19" s="6"/>
      <c r="G19" s="6"/>
      <c r="H19" s="6"/>
      <c r="I19" s="6"/>
      <c r="J19" s="6"/>
      <c r="K19" s="6"/>
      <c r="L19" s="6"/>
      <c r="M19" s="6"/>
      <c r="N19" s="6"/>
      <c r="O19" s="6"/>
      <c r="P19" s="6"/>
      <c r="Q19" s="6"/>
      <c r="R19" s="6"/>
      <c r="S19" s="6"/>
      <c r="T19" s="6"/>
    </row>
    <row r="20" spans="1:20" x14ac:dyDescent="0.25">
      <c r="A20" s="5"/>
      <c r="B20" s="5"/>
      <c r="C20" s="7"/>
      <c r="D20" s="6"/>
      <c r="E20" s="6"/>
      <c r="F20" s="6"/>
      <c r="G20" s="6"/>
      <c r="H20" s="6"/>
      <c r="I20" s="6"/>
      <c r="J20" s="6"/>
      <c r="K20" s="6"/>
      <c r="L20" s="6"/>
      <c r="M20" s="6"/>
      <c r="N20" s="6"/>
      <c r="O20" s="6"/>
      <c r="P20" s="6"/>
      <c r="Q20" s="6"/>
      <c r="R20" s="6"/>
      <c r="S20" s="6"/>
      <c r="T20" s="6"/>
    </row>
    <row r="21" spans="1:20" x14ac:dyDescent="0.25">
      <c r="A21" s="5"/>
      <c r="B21" s="5"/>
      <c r="C21" s="7"/>
      <c r="D21" s="6"/>
      <c r="E21" s="6"/>
      <c r="F21" s="6"/>
      <c r="G21" s="6"/>
      <c r="H21" s="6"/>
      <c r="I21" s="6"/>
      <c r="J21" s="6"/>
      <c r="K21" s="6"/>
      <c r="L21" s="6"/>
      <c r="M21" s="6"/>
      <c r="N21" s="6"/>
      <c r="O21" s="6"/>
      <c r="P21" s="6"/>
      <c r="Q21" s="6"/>
      <c r="R21" s="6"/>
      <c r="S21" s="6"/>
      <c r="T21" s="6"/>
    </row>
    <row r="22" spans="1:20" x14ac:dyDescent="0.25">
      <c r="A22" s="5"/>
      <c r="B22" s="5"/>
      <c r="C22" s="7"/>
      <c r="D22" s="6"/>
      <c r="E22" s="6"/>
      <c r="F22" s="6"/>
      <c r="G22" s="6"/>
      <c r="H22" s="6"/>
      <c r="I22" s="6"/>
      <c r="J22" s="6"/>
      <c r="K22" s="6"/>
      <c r="L22" s="6"/>
      <c r="M22" s="6"/>
      <c r="N22" s="6"/>
      <c r="O22" s="6"/>
      <c r="P22" s="6"/>
      <c r="Q22" s="6"/>
      <c r="R22" s="6"/>
      <c r="S22" s="6"/>
      <c r="T22" s="6"/>
    </row>
    <row r="23" spans="1:20" x14ac:dyDescent="0.25">
      <c r="A23" s="5"/>
      <c r="B23" s="5"/>
      <c r="C23" s="7"/>
      <c r="D23" s="6"/>
      <c r="E23" s="6"/>
      <c r="F23" s="6"/>
      <c r="G23" s="6"/>
      <c r="H23" s="6"/>
      <c r="I23" s="6"/>
      <c r="J23" s="6"/>
      <c r="K23" s="6"/>
      <c r="L23" s="6"/>
      <c r="M23" s="6"/>
      <c r="N23" s="6"/>
      <c r="O23" s="6"/>
      <c r="P23" s="6"/>
      <c r="Q23" s="6"/>
      <c r="R23" s="6"/>
      <c r="S23" s="6"/>
      <c r="T23" s="6"/>
    </row>
    <row r="24" spans="1:20" x14ac:dyDescent="0.25">
      <c r="A24" s="5"/>
      <c r="B24" s="5"/>
      <c r="C24" s="7"/>
      <c r="D24" s="6"/>
      <c r="E24" s="6"/>
      <c r="F24" s="6"/>
      <c r="G24" s="6"/>
      <c r="H24" s="6"/>
      <c r="I24" s="6"/>
      <c r="J24" s="6"/>
      <c r="K24" s="6"/>
      <c r="L24" s="6"/>
      <c r="M24" s="6"/>
      <c r="N24" s="6"/>
      <c r="O24" s="6"/>
      <c r="P24" s="6"/>
      <c r="Q24" s="6"/>
      <c r="R24" s="6"/>
      <c r="S24" s="6"/>
      <c r="T24" s="6"/>
    </row>
    <row r="25" spans="1:20" x14ac:dyDescent="0.25">
      <c r="A25" s="5"/>
      <c r="B25" s="5"/>
      <c r="C25" s="7"/>
      <c r="D25" s="6"/>
      <c r="E25" s="6"/>
      <c r="F25" s="6"/>
      <c r="G25" s="6"/>
      <c r="H25" s="6"/>
      <c r="I25" s="6"/>
      <c r="J25" s="6"/>
      <c r="K25" s="6"/>
      <c r="L25" s="6"/>
      <c r="M25" s="6"/>
      <c r="N25" s="6"/>
      <c r="O25" s="6"/>
      <c r="P25" s="6"/>
      <c r="Q25" s="6"/>
      <c r="R25" s="6"/>
      <c r="S25" s="6"/>
      <c r="T25" s="6"/>
    </row>
    <row r="26" spans="1:20" x14ac:dyDescent="0.25">
      <c r="A26" s="5"/>
      <c r="B26" s="5"/>
      <c r="C26" s="7"/>
      <c r="D26" s="6"/>
      <c r="E26" s="6"/>
      <c r="F26" s="6"/>
      <c r="G26" s="6"/>
      <c r="H26" s="6"/>
      <c r="I26" s="6"/>
      <c r="J26" s="6"/>
      <c r="K26" s="6"/>
      <c r="L26" s="6"/>
      <c r="M26" s="6"/>
      <c r="N26" s="6"/>
      <c r="O26" s="6"/>
      <c r="P26" s="6"/>
      <c r="Q26" s="6"/>
      <c r="R26" s="6"/>
      <c r="S26" s="6"/>
      <c r="T26" s="6"/>
    </row>
    <row r="27" spans="1:20" x14ac:dyDescent="0.25">
      <c r="A27" s="5"/>
      <c r="B27" s="5"/>
      <c r="C27" s="7"/>
      <c r="D27" s="6"/>
      <c r="E27" s="6"/>
      <c r="F27" s="6"/>
      <c r="G27" s="6"/>
      <c r="H27" s="6"/>
      <c r="I27" s="6"/>
      <c r="J27" s="6"/>
      <c r="K27" s="6"/>
      <c r="L27" s="6"/>
      <c r="M27" s="6"/>
      <c r="N27" s="6"/>
      <c r="O27" s="6"/>
      <c r="P27" s="6"/>
      <c r="Q27" s="6"/>
      <c r="R27" s="6"/>
      <c r="S27" s="6"/>
      <c r="T27" s="6"/>
    </row>
    <row r="28" spans="1:20" x14ac:dyDescent="0.25">
      <c r="A28" s="5"/>
      <c r="B28" s="5"/>
      <c r="C28" s="7"/>
      <c r="D28" s="6"/>
      <c r="E28" s="6"/>
      <c r="F28" s="6"/>
      <c r="G28" s="6"/>
      <c r="H28" s="6"/>
      <c r="I28" s="6"/>
      <c r="J28" s="6"/>
      <c r="K28" s="6"/>
      <c r="L28" s="6"/>
      <c r="M28" s="6"/>
      <c r="N28" s="6"/>
      <c r="O28" s="6"/>
      <c r="P28" s="6"/>
      <c r="Q28" s="6"/>
      <c r="R28" s="6"/>
      <c r="S28" s="6"/>
      <c r="T28" s="6"/>
    </row>
    <row r="29" spans="1:20" x14ac:dyDescent="0.25">
      <c r="A29" s="5"/>
      <c r="B29" s="5"/>
      <c r="C29" s="7"/>
      <c r="D29" s="6"/>
      <c r="E29" s="6"/>
      <c r="F29" s="6"/>
      <c r="G29" s="6"/>
      <c r="H29" s="6"/>
      <c r="I29" s="6"/>
      <c r="J29" s="6"/>
      <c r="K29" s="6"/>
      <c r="L29" s="6"/>
      <c r="M29" s="6"/>
      <c r="N29" s="6"/>
      <c r="O29" s="6"/>
      <c r="P29" s="6"/>
      <c r="Q29" s="6"/>
      <c r="R29" s="6"/>
      <c r="S29" s="6"/>
      <c r="T29" s="6"/>
    </row>
    <row r="30" spans="1:20" x14ac:dyDescent="0.25">
      <c r="A30" s="5"/>
      <c r="B30" s="5"/>
      <c r="C30" s="7"/>
      <c r="D30" s="6"/>
      <c r="E30" s="6"/>
      <c r="F30" s="6"/>
      <c r="G30" s="6"/>
      <c r="H30" s="6"/>
      <c r="I30" s="6"/>
      <c r="J30" s="6"/>
      <c r="K30" s="6"/>
      <c r="L30" s="6"/>
      <c r="M30" s="6"/>
      <c r="N30" s="6"/>
      <c r="O30" s="6"/>
      <c r="P30" s="6"/>
      <c r="Q30" s="6"/>
      <c r="R30" s="6"/>
      <c r="S30" s="6"/>
      <c r="T30" s="6"/>
    </row>
    <row r="31" spans="1:20" x14ac:dyDescent="0.25">
      <c r="A31" s="5"/>
      <c r="B31" s="5"/>
      <c r="C31" s="7"/>
      <c r="D31" s="6"/>
      <c r="E31" s="6"/>
      <c r="F31" s="6"/>
      <c r="G31" s="6"/>
      <c r="H31" s="6"/>
      <c r="I31" s="6"/>
      <c r="J31" s="6"/>
      <c r="K31" s="6"/>
      <c r="L31" s="6"/>
      <c r="M31" s="6"/>
      <c r="N31" s="6"/>
      <c r="O31" s="6"/>
      <c r="P31" s="6"/>
      <c r="Q31" s="6"/>
      <c r="R31" s="6"/>
      <c r="S31" s="6"/>
      <c r="T31" s="6"/>
    </row>
    <row r="32" spans="1:20" x14ac:dyDescent="0.25">
      <c r="A32" s="5"/>
      <c r="B32" s="5"/>
      <c r="C32" s="7"/>
      <c r="D32" s="6"/>
      <c r="E32" s="6"/>
      <c r="F32" s="6"/>
      <c r="G32" s="6"/>
      <c r="H32" s="6"/>
      <c r="I32" s="6"/>
      <c r="J32" s="6"/>
      <c r="K32" s="6"/>
      <c r="L32" s="6"/>
      <c r="M32" s="6"/>
      <c r="N32" s="6"/>
      <c r="O32" s="6"/>
      <c r="P32" s="6"/>
      <c r="Q32" s="6"/>
      <c r="R32" s="6"/>
      <c r="S32" s="6"/>
      <c r="T32" s="6"/>
    </row>
    <row r="33" spans="1:20" x14ac:dyDescent="0.25">
      <c r="A33" s="5"/>
      <c r="B33" s="5"/>
      <c r="C33" s="7"/>
      <c r="D33" s="6"/>
      <c r="E33" s="6"/>
      <c r="F33" s="6"/>
      <c r="G33" s="6"/>
      <c r="H33" s="6"/>
      <c r="I33" s="6"/>
      <c r="J33" s="6"/>
      <c r="K33" s="6"/>
      <c r="L33" s="6"/>
      <c r="M33" s="6"/>
      <c r="N33" s="6"/>
      <c r="O33" s="6"/>
      <c r="P33" s="6"/>
      <c r="Q33" s="6"/>
      <c r="R33" s="6"/>
      <c r="S33" s="6"/>
      <c r="T33" s="6"/>
    </row>
    <row r="34" spans="1:20" x14ac:dyDescent="0.25">
      <c r="A34" s="5"/>
      <c r="B34" s="5"/>
      <c r="C34" s="7"/>
      <c r="D34" s="6"/>
      <c r="E34" s="6"/>
      <c r="F34" s="6"/>
      <c r="G34" s="6"/>
      <c r="H34" s="6"/>
      <c r="I34" s="6"/>
      <c r="J34" s="6"/>
      <c r="K34" s="6"/>
      <c r="L34" s="6"/>
      <c r="M34" s="6"/>
      <c r="N34" s="6"/>
      <c r="O34" s="6"/>
      <c r="P34" s="6"/>
      <c r="Q34" s="6"/>
      <c r="R34" s="6"/>
      <c r="S34" s="6"/>
      <c r="T34" s="6"/>
    </row>
    <row r="35" spans="1:20" x14ac:dyDescent="0.25">
      <c r="A35" s="5"/>
      <c r="B35" s="5"/>
      <c r="C35" s="7"/>
      <c r="D35" s="6"/>
      <c r="E35" s="6"/>
      <c r="F35" s="6"/>
      <c r="G35" s="6"/>
      <c r="H35" s="6"/>
      <c r="I35" s="6"/>
      <c r="J35" s="6"/>
      <c r="K35" s="6"/>
      <c r="L35" s="6"/>
      <c r="M35" s="6"/>
      <c r="N35" s="6"/>
      <c r="O35" s="6"/>
      <c r="P35" s="6"/>
      <c r="Q35" s="6"/>
      <c r="R35" s="6"/>
      <c r="S35" s="6"/>
      <c r="T35" s="6"/>
    </row>
    <row r="36" spans="1:20" x14ac:dyDescent="0.25">
      <c r="A36" s="5"/>
      <c r="B36" s="5"/>
      <c r="C36" s="7"/>
      <c r="D36" s="6"/>
      <c r="E36" s="6"/>
      <c r="F36" s="6"/>
      <c r="G36" s="6"/>
      <c r="H36" s="6"/>
      <c r="I36" s="6"/>
      <c r="J36" s="6"/>
      <c r="K36" s="6"/>
      <c r="L36" s="6"/>
      <c r="M36" s="6"/>
      <c r="N36" s="6"/>
      <c r="O36" s="6"/>
      <c r="P36" s="6"/>
      <c r="Q36" s="6"/>
      <c r="R36" s="6"/>
      <c r="S36" s="6"/>
      <c r="T36" s="6"/>
    </row>
    <row r="37" spans="1:20" x14ac:dyDescent="0.25">
      <c r="A37" s="5"/>
      <c r="B37" s="5"/>
      <c r="C37" s="7"/>
      <c r="D37" s="6"/>
      <c r="E37" s="6"/>
      <c r="F37" s="6"/>
      <c r="G37" s="6"/>
      <c r="H37" s="6"/>
      <c r="I37" s="6"/>
      <c r="J37" s="6"/>
      <c r="K37" s="6"/>
      <c r="L37" s="6"/>
      <c r="M37" s="6"/>
      <c r="N37" s="6"/>
      <c r="O37" s="6"/>
      <c r="P37" s="6"/>
      <c r="Q37" s="6"/>
      <c r="R37" s="6"/>
      <c r="S37" s="6"/>
      <c r="T37" s="6"/>
    </row>
    <row r="38" spans="1:20" x14ac:dyDescent="0.25">
      <c r="A38" s="5"/>
      <c r="B38" s="5"/>
      <c r="C38" s="7"/>
      <c r="D38" s="6"/>
      <c r="E38" s="6"/>
      <c r="F38" s="6"/>
      <c r="G38" s="6"/>
      <c r="H38" s="6"/>
      <c r="I38" s="6"/>
      <c r="J38" s="6"/>
      <c r="K38" s="6"/>
      <c r="L38" s="6"/>
      <c r="M38" s="6"/>
      <c r="N38" s="6"/>
      <c r="O38" s="6"/>
      <c r="P38" s="6"/>
      <c r="Q38" s="6"/>
      <c r="R38" s="6"/>
      <c r="S38" s="6"/>
      <c r="T38" s="6"/>
    </row>
    <row r="39" spans="1:20" x14ac:dyDescent="0.25">
      <c r="A39" s="5"/>
      <c r="B39" s="5"/>
      <c r="C39" s="7"/>
      <c r="D39" s="6"/>
      <c r="E39" s="6"/>
      <c r="F39" s="6"/>
      <c r="G39" s="6"/>
      <c r="H39" s="6"/>
      <c r="I39" s="6"/>
      <c r="J39" s="6"/>
      <c r="K39" s="6"/>
      <c r="L39" s="6"/>
      <c r="M39" s="6"/>
      <c r="N39" s="6"/>
      <c r="O39" s="6"/>
      <c r="P39" s="6"/>
      <c r="Q39" s="6"/>
      <c r="R39" s="6"/>
      <c r="S39" s="6"/>
      <c r="T39" s="6"/>
    </row>
  </sheetData>
  <pageMargins left="0.7" right="0.7" top="0.75" bottom="0.75" header="0.3" footer="0.3"/>
  <drawing r:id="rId1"/>
  <extLst>
    <ext xmlns:x14="http://schemas.microsoft.com/office/spreadsheetml/2009/9/main" uri="{A8765BA9-456A-4dab-B4F3-ACF838C121DE}">
      <x14:slicerList>
        <x14:slicer r:id="rId2"/>
      </x14:slicerList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Datos</vt:lpstr>
      <vt:lpstr>TD</vt:lpstr>
      <vt:lpstr>Dashboard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Jennifer Matamoros</dc:creator>
  <cp:lastModifiedBy>Francisco Polo</cp:lastModifiedBy>
  <dcterms:created xsi:type="dcterms:W3CDTF">2021-12-10T21:44:24Z</dcterms:created>
  <dcterms:modified xsi:type="dcterms:W3CDTF">2023-09-17T23:16:45Z</dcterms:modified>
</cp:coreProperties>
</file>